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mc:AlternateContent xmlns:mc="http://schemas.openxmlformats.org/markup-compatibility/2006">
    <mc:Choice Requires="x15">
      <x15ac:absPath xmlns:x15ac="http://schemas.microsoft.com/office/spreadsheetml/2010/11/ac" url="/Users/paksivatkinavaleria/Desktop/"/>
    </mc:Choice>
  </mc:AlternateContent>
  <xr:revisionPtr revIDLastSave="0" documentId="8_{85E12E9C-E4BB-C642-8FF5-578B716D85D0}" xr6:coauthVersionLast="47" xr6:coauthVersionMax="47" xr10:uidLastSave="{00000000-0000-0000-0000-000000000000}"/>
  <bookViews>
    <workbookView xWindow="0" yWindow="460" windowWidth="28800" windowHeight="16020" xr2:uid="{00000000-000D-0000-FFFF-FFFF00000000}"/>
  </bookViews>
  <sheets>
    <sheet name="Словарь" sheetId="13" r:id="rId1"/>
    <sheet name="Практики МО" sheetId="3" r:id="rId2"/>
    <sheet name="Практики субъектов" sheetId="4" r:id="rId3"/>
    <sheet name="Свод" sheetId="9" r:id="rId4"/>
    <sheet name="Таблицы и инфографика" sheetId="5" r:id="rId5"/>
    <sheet name="Муниципальные практики" sheetId="11" r:id="rId6"/>
  </sheets>
  <definedNames>
    <definedName name="_xlnm._FilterDatabase" localSheetId="5" hidden="1">'Муниципальные практики'!$D$3:$E$3</definedName>
    <definedName name="_xlnm._FilterDatabase" localSheetId="1" hidden="1">'Практики МО'!$A$1:$GB$394</definedName>
    <definedName name="_xlnm._FilterDatabase" localSheetId="2" hidden="1">'Практики субъектов'!$D$1:$GH$158</definedName>
    <definedName name="_xlnm._FilterDatabase" localSheetId="3" hidden="1">Свод!$C$1:$GN$549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5" i="11" l="1"/>
  <c r="M56" i="11"/>
  <c r="M57" i="11"/>
  <c r="M58" i="11"/>
  <c r="M54" i="11"/>
  <c r="M52" i="11"/>
  <c r="M53" i="11"/>
  <c r="M51" i="11"/>
  <c r="M50" i="11"/>
  <c r="M49" i="11"/>
  <c r="GB307" i="3"/>
  <c r="GB4" i="3"/>
  <c r="GB5" i="3"/>
  <c r="GB6" i="3"/>
  <c r="GB7" i="3"/>
  <c r="GB8" i="3"/>
  <c r="GB9" i="3"/>
  <c r="GB10" i="3"/>
  <c r="GB11" i="3"/>
  <c r="GB12" i="3"/>
  <c r="GB13" i="3"/>
  <c r="GB14" i="3"/>
  <c r="GB15" i="3"/>
  <c r="GB16" i="3"/>
  <c r="GB17" i="3"/>
  <c r="GB18" i="3"/>
  <c r="GB19" i="3"/>
  <c r="GB20" i="3"/>
  <c r="GB21" i="3"/>
  <c r="GB22" i="3"/>
  <c r="GB23" i="3"/>
  <c r="GB24" i="3"/>
  <c r="GB25" i="3"/>
  <c r="GB26" i="3"/>
  <c r="GB27" i="3"/>
  <c r="GB28" i="3"/>
  <c r="GB29" i="3"/>
  <c r="GB30" i="3"/>
  <c r="GB31" i="3"/>
  <c r="GB32" i="3"/>
  <c r="GB33" i="3"/>
  <c r="GB34" i="3"/>
  <c r="GB35" i="3"/>
  <c r="GB36" i="3"/>
  <c r="GB37" i="3"/>
  <c r="GB38" i="3"/>
  <c r="GB39" i="3"/>
  <c r="GB40" i="3"/>
  <c r="GB41" i="3"/>
  <c r="GB42" i="3"/>
  <c r="GB43" i="3"/>
  <c r="GB44" i="3"/>
  <c r="GB45" i="3"/>
  <c r="GB46" i="3"/>
  <c r="GB47" i="3"/>
  <c r="GB48" i="3"/>
  <c r="GB49" i="3"/>
  <c r="GB50" i="3"/>
  <c r="GB51" i="3"/>
  <c r="GB52" i="3"/>
  <c r="GB53" i="3"/>
  <c r="GB54" i="3"/>
  <c r="GB55" i="3"/>
  <c r="GB56" i="3"/>
  <c r="GB57" i="3"/>
  <c r="GB58" i="3"/>
  <c r="GB59" i="3"/>
  <c r="GB60" i="3"/>
  <c r="GB61" i="3"/>
  <c r="GB62" i="3"/>
  <c r="GB63" i="3"/>
  <c r="GB64" i="3"/>
  <c r="GB65" i="3"/>
  <c r="GB66" i="3"/>
  <c r="GB67" i="3"/>
  <c r="GB68" i="3"/>
  <c r="GB69" i="3"/>
  <c r="GB70" i="3"/>
  <c r="GB71" i="3"/>
  <c r="GB72" i="3"/>
  <c r="GB73" i="3"/>
  <c r="GB74" i="3"/>
  <c r="GB75" i="3"/>
  <c r="GB76" i="3"/>
  <c r="GB77" i="3"/>
  <c r="GB78" i="3"/>
  <c r="GB79" i="3"/>
  <c r="GB80" i="3"/>
  <c r="GB81" i="3"/>
  <c r="GB82" i="3"/>
  <c r="GB83" i="3"/>
  <c r="GB84" i="3"/>
  <c r="GB85" i="3"/>
  <c r="GB86" i="3"/>
  <c r="GB87" i="3"/>
  <c r="GB88" i="3"/>
  <c r="GB89" i="3"/>
  <c r="GB90" i="3"/>
  <c r="GB91" i="3"/>
  <c r="GB92" i="3"/>
  <c r="GB93" i="3"/>
  <c r="GB94" i="3"/>
  <c r="GB95" i="3"/>
  <c r="GB96" i="3"/>
  <c r="GB97" i="3"/>
  <c r="GB98" i="3"/>
  <c r="GB99" i="3"/>
  <c r="GB100" i="3"/>
  <c r="GB101" i="3"/>
  <c r="GB102" i="3"/>
  <c r="GB103" i="3"/>
  <c r="GB104" i="3"/>
  <c r="GB105" i="3"/>
  <c r="GB106" i="3"/>
  <c r="GB107" i="3"/>
  <c r="GB108" i="3"/>
  <c r="GB109" i="3"/>
  <c r="GB110" i="3"/>
  <c r="GB111" i="3"/>
  <c r="GB112" i="3"/>
  <c r="GB113" i="3"/>
  <c r="GB114" i="3"/>
  <c r="GB115" i="3"/>
  <c r="GB116" i="3"/>
  <c r="GB117" i="3"/>
  <c r="GB118" i="3"/>
  <c r="GB119" i="3"/>
  <c r="GB120" i="3"/>
  <c r="GB121" i="3"/>
  <c r="GB122" i="3"/>
  <c r="GB123" i="3"/>
  <c r="GB124" i="3"/>
  <c r="GB125" i="3"/>
  <c r="GB126" i="3"/>
  <c r="GB127" i="3"/>
  <c r="GB128" i="3"/>
  <c r="GB129" i="3"/>
  <c r="GB130" i="3"/>
  <c r="GB131" i="3"/>
  <c r="GB132" i="3"/>
  <c r="GB133" i="3"/>
  <c r="GB134" i="3"/>
  <c r="GB135" i="3"/>
  <c r="GB136" i="3"/>
  <c r="GB137" i="3"/>
  <c r="GB138" i="3"/>
  <c r="GB139" i="3"/>
  <c r="GB140" i="3"/>
  <c r="GB141" i="3"/>
  <c r="GB142" i="3"/>
  <c r="GB143" i="3"/>
  <c r="GB144" i="3"/>
  <c r="GB145" i="3"/>
  <c r="GB146" i="3"/>
  <c r="GB147" i="3"/>
  <c r="GB148" i="3"/>
  <c r="GB149" i="3"/>
  <c r="GB150" i="3"/>
  <c r="GB151" i="3"/>
  <c r="GB152" i="3"/>
  <c r="GB153" i="3"/>
  <c r="GB154" i="3"/>
  <c r="GB155" i="3"/>
  <c r="GB156" i="3"/>
  <c r="GB157" i="3"/>
  <c r="GB158" i="3"/>
  <c r="GB159" i="3"/>
  <c r="GB160" i="3"/>
  <c r="GB161" i="3"/>
  <c r="GB162" i="3"/>
  <c r="GB163" i="3"/>
  <c r="GB164" i="3"/>
  <c r="GB165" i="3"/>
  <c r="GB166" i="3"/>
  <c r="GB167" i="3"/>
  <c r="GB168" i="3"/>
  <c r="GB169" i="3"/>
  <c r="GB170" i="3"/>
  <c r="GB171" i="3"/>
  <c r="GB172" i="3"/>
  <c r="GB173" i="3"/>
  <c r="GB174" i="3"/>
  <c r="GB175" i="3"/>
  <c r="GB176" i="3"/>
  <c r="GB177" i="3"/>
  <c r="GB178" i="3"/>
  <c r="GB179" i="3"/>
  <c r="GB180" i="3"/>
  <c r="GB181" i="3"/>
  <c r="GB182" i="3"/>
  <c r="GB183" i="3"/>
  <c r="GB184" i="3"/>
  <c r="GB185" i="3"/>
  <c r="GB186" i="3"/>
  <c r="GB187" i="3"/>
  <c r="GB188" i="3"/>
  <c r="GB189" i="3"/>
  <c r="GB190" i="3"/>
  <c r="GB191" i="3"/>
  <c r="GB192" i="3"/>
  <c r="GB193" i="3"/>
  <c r="GB194" i="3"/>
  <c r="GB195" i="3"/>
  <c r="GB196" i="3"/>
  <c r="GB197" i="3"/>
  <c r="GB198" i="3"/>
  <c r="GB199" i="3"/>
  <c r="GB200" i="3"/>
  <c r="GB201" i="3"/>
  <c r="GB202" i="3"/>
  <c r="GB203" i="3"/>
  <c r="GB204" i="3"/>
  <c r="GB205" i="3"/>
  <c r="GB206" i="3"/>
  <c r="GB207" i="3"/>
  <c r="GB208" i="3"/>
  <c r="GB209" i="3"/>
  <c r="GB210" i="3"/>
  <c r="GB211" i="3"/>
  <c r="GB212" i="3"/>
  <c r="GB213" i="3"/>
  <c r="GB214" i="3"/>
  <c r="GB215" i="3"/>
  <c r="GB216" i="3"/>
  <c r="GB217" i="3"/>
  <c r="GB218" i="3"/>
  <c r="GB219" i="3"/>
  <c r="GB220" i="3"/>
  <c r="GB221" i="3"/>
  <c r="GB222" i="3"/>
  <c r="GB223" i="3"/>
  <c r="GB224" i="3"/>
  <c r="GB225" i="3"/>
  <c r="GB226" i="3"/>
  <c r="GB227" i="3"/>
  <c r="GB228" i="3"/>
  <c r="GB229" i="3"/>
  <c r="GB230" i="3"/>
  <c r="GB231" i="3"/>
  <c r="GB232" i="3"/>
  <c r="GB233" i="3"/>
  <c r="GB234" i="3"/>
  <c r="GB235" i="3"/>
  <c r="GB236" i="3"/>
  <c r="GB237" i="3"/>
  <c r="GB238" i="3"/>
  <c r="GB239" i="3"/>
  <c r="GB240" i="3"/>
  <c r="GB241" i="3"/>
  <c r="GB242" i="3"/>
  <c r="GB243" i="3"/>
  <c r="GB244" i="3"/>
  <c r="GB245" i="3"/>
  <c r="GB246" i="3"/>
  <c r="GB247" i="3"/>
  <c r="GB248" i="3"/>
  <c r="GB249" i="3"/>
  <c r="GB250" i="3"/>
  <c r="GB251" i="3"/>
  <c r="GB252" i="3"/>
  <c r="GB253" i="3"/>
  <c r="GB254" i="3"/>
  <c r="GB255" i="3"/>
  <c r="GB256" i="3"/>
  <c r="GB257" i="3"/>
  <c r="GB258" i="3"/>
  <c r="GB259" i="3"/>
  <c r="GB260" i="3"/>
  <c r="GB261" i="3"/>
  <c r="GB262" i="3"/>
  <c r="GB263" i="3"/>
  <c r="GB264" i="3"/>
  <c r="GB265" i="3"/>
  <c r="GB266" i="3"/>
  <c r="GB267" i="3"/>
  <c r="GB268" i="3"/>
  <c r="GB269" i="3"/>
  <c r="GB270" i="3"/>
  <c r="GB271" i="3"/>
  <c r="GB272" i="3"/>
  <c r="GB273" i="3"/>
  <c r="GB274" i="3"/>
  <c r="GB275" i="3"/>
  <c r="GB276" i="3"/>
  <c r="GB277" i="3"/>
  <c r="GB278" i="3"/>
  <c r="GB279" i="3"/>
  <c r="GB280" i="3"/>
  <c r="GB281" i="3"/>
  <c r="GB282" i="3"/>
  <c r="GB283" i="3"/>
  <c r="GB284" i="3"/>
  <c r="GB285" i="3"/>
  <c r="GB286" i="3"/>
  <c r="GB287" i="3"/>
  <c r="GB288" i="3"/>
  <c r="GB289" i="3"/>
  <c r="GB290" i="3"/>
  <c r="GB291" i="3"/>
  <c r="GB292" i="3"/>
  <c r="GB293" i="3"/>
  <c r="GB294" i="3"/>
  <c r="GB295" i="3"/>
  <c r="GB296" i="3"/>
  <c r="GB297" i="3"/>
  <c r="GB298" i="3"/>
  <c r="GB299" i="3"/>
  <c r="GB300" i="3"/>
  <c r="GB301" i="3"/>
  <c r="GB302" i="3"/>
  <c r="GB303" i="3"/>
  <c r="GB304" i="3"/>
  <c r="GB305" i="3"/>
  <c r="GB306" i="3"/>
  <c r="GB308" i="3"/>
  <c r="GB309" i="3"/>
  <c r="GB310" i="3"/>
  <c r="GB311" i="3"/>
  <c r="GB312" i="3"/>
  <c r="GB313" i="3"/>
  <c r="GB314" i="3"/>
  <c r="GB315" i="3"/>
  <c r="GB316" i="3"/>
  <c r="GB317" i="3"/>
  <c r="GB318" i="3"/>
  <c r="GB319" i="3"/>
  <c r="GB320" i="3"/>
  <c r="GB321" i="3"/>
  <c r="GB322" i="3"/>
  <c r="GB323" i="3"/>
  <c r="GB324" i="3"/>
  <c r="GB325" i="3"/>
  <c r="GB326" i="3"/>
  <c r="GB327" i="3"/>
  <c r="GB328" i="3"/>
  <c r="GB329" i="3"/>
  <c r="GB330" i="3"/>
  <c r="GB331" i="3"/>
  <c r="GB332" i="3"/>
  <c r="GB333" i="3"/>
  <c r="GB334" i="3"/>
  <c r="GB335" i="3"/>
  <c r="GB336" i="3"/>
  <c r="GB337" i="3"/>
  <c r="GB338" i="3"/>
  <c r="GB339" i="3"/>
  <c r="GB340" i="3"/>
  <c r="GB341" i="3"/>
  <c r="GB342" i="3"/>
  <c r="GB343" i="3"/>
  <c r="GB344" i="3"/>
  <c r="GB345" i="3"/>
  <c r="GB346" i="3"/>
  <c r="GB347" i="3"/>
  <c r="GB348" i="3"/>
  <c r="GB349" i="3"/>
  <c r="GB350" i="3"/>
  <c r="GB351" i="3"/>
  <c r="GB352" i="3"/>
  <c r="GB353" i="3"/>
  <c r="GB354" i="3"/>
  <c r="GB355" i="3"/>
  <c r="GB356" i="3"/>
  <c r="GB357" i="3"/>
  <c r="GB358" i="3"/>
  <c r="GB359" i="3"/>
  <c r="GB360" i="3"/>
  <c r="GB361" i="3"/>
  <c r="GB362" i="3"/>
  <c r="GB363" i="3"/>
  <c r="GB364" i="3"/>
  <c r="GB365" i="3"/>
  <c r="GB366" i="3"/>
  <c r="GB367" i="3"/>
  <c r="GB368" i="3"/>
  <c r="GB369" i="3"/>
  <c r="GB370" i="3"/>
  <c r="GB371" i="3"/>
  <c r="GB372" i="3"/>
  <c r="GB373" i="3"/>
  <c r="GB374" i="3"/>
  <c r="GB375" i="3"/>
  <c r="GB376" i="3"/>
  <c r="GB377" i="3"/>
  <c r="GB378" i="3"/>
  <c r="GB379" i="3"/>
  <c r="GB380" i="3"/>
  <c r="GB381" i="3"/>
  <c r="GB382" i="3"/>
  <c r="GB383" i="3"/>
  <c r="GB384" i="3"/>
  <c r="GB385" i="3"/>
  <c r="GB386" i="3"/>
  <c r="GB387" i="3"/>
  <c r="GB388" i="3"/>
  <c r="GB389" i="3"/>
  <c r="GB390" i="3"/>
  <c r="GB391" i="3"/>
  <c r="GB392" i="3"/>
  <c r="GB393" i="3"/>
  <c r="GB394" i="3"/>
  <c r="GB3" i="3"/>
  <c r="B167" i="5" l="1"/>
  <c r="M176" i="5"/>
  <c r="N176" i="5"/>
  <c r="O176" i="5"/>
  <c r="P176" i="5"/>
  <c r="Q176" i="5"/>
  <c r="R176" i="5"/>
  <c r="S176" i="5"/>
  <c r="T176" i="5"/>
  <c r="U176" i="5"/>
  <c r="V176" i="5"/>
  <c r="W176" i="5"/>
  <c r="X176" i="5"/>
  <c r="Y176" i="5"/>
  <c r="Z176" i="5"/>
  <c r="AA176" i="5"/>
  <c r="AB176" i="5"/>
  <c r="AC176" i="5"/>
  <c r="AD176" i="5"/>
  <c r="AE176" i="5"/>
  <c r="AF176" i="5"/>
  <c r="AG176" i="5"/>
  <c r="AH176" i="5"/>
  <c r="AI176" i="5"/>
  <c r="AJ176" i="5"/>
  <c r="AK176" i="5"/>
  <c r="AL176" i="5"/>
  <c r="AM176" i="5"/>
  <c r="AN176" i="5"/>
  <c r="AO176" i="5"/>
  <c r="AP176" i="5"/>
  <c r="AQ176" i="5"/>
  <c r="AR176" i="5"/>
  <c r="AS176" i="5"/>
  <c r="AT176" i="5"/>
  <c r="AU176" i="5"/>
  <c r="AV176" i="5"/>
  <c r="AW176" i="5"/>
  <c r="AX176" i="5"/>
  <c r="AY176" i="5"/>
  <c r="AZ176" i="5"/>
  <c r="BA176" i="5"/>
  <c r="BB176" i="5"/>
  <c r="BC176" i="5"/>
  <c r="BD176" i="5"/>
  <c r="BE176" i="5"/>
  <c r="BF176" i="5"/>
  <c r="BG176" i="5"/>
  <c r="BH176" i="5"/>
  <c r="BI176" i="5"/>
  <c r="BJ176" i="5"/>
  <c r="BK176" i="5"/>
  <c r="BL176" i="5"/>
  <c r="BM176" i="5"/>
  <c r="BN176" i="5"/>
  <c r="BO176" i="5"/>
  <c r="BP176" i="5"/>
  <c r="BQ176" i="5"/>
  <c r="BR176" i="5"/>
  <c r="BS176" i="5"/>
  <c r="BT176" i="5"/>
  <c r="BU176" i="5"/>
  <c r="BV176" i="5"/>
  <c r="BW176" i="5"/>
  <c r="BX176" i="5"/>
  <c r="BY176" i="5"/>
  <c r="BZ176" i="5"/>
  <c r="CA176" i="5"/>
  <c r="D169" i="5"/>
  <c r="E169" i="5"/>
  <c r="F169" i="5"/>
  <c r="G169" i="5"/>
  <c r="H169" i="5"/>
  <c r="I169" i="5"/>
  <c r="J169" i="5"/>
  <c r="K169" i="5"/>
  <c r="L169" i="5"/>
  <c r="M169" i="5"/>
  <c r="N169" i="5"/>
  <c r="O169" i="5"/>
  <c r="P169" i="5"/>
  <c r="Q169" i="5"/>
  <c r="R169" i="5"/>
  <c r="S169" i="5"/>
  <c r="T169" i="5"/>
  <c r="U169" i="5"/>
  <c r="V169" i="5"/>
  <c r="W169" i="5"/>
  <c r="X169" i="5"/>
  <c r="Y169" i="5"/>
  <c r="Z169" i="5"/>
  <c r="AA169" i="5"/>
  <c r="AB169" i="5"/>
  <c r="AC169" i="5"/>
  <c r="AD169" i="5"/>
  <c r="AE169" i="5"/>
  <c r="AF169" i="5"/>
  <c r="AG169" i="5"/>
  <c r="AH169" i="5"/>
  <c r="AI169" i="5"/>
  <c r="AJ169" i="5"/>
  <c r="AK169" i="5"/>
  <c r="AL169" i="5"/>
  <c r="AM169" i="5"/>
  <c r="AN169" i="5"/>
  <c r="AO169" i="5"/>
  <c r="AP169" i="5"/>
  <c r="AQ169" i="5"/>
  <c r="AR169" i="5"/>
  <c r="AS169" i="5"/>
  <c r="AT169" i="5"/>
  <c r="AU169" i="5"/>
  <c r="AV169" i="5"/>
  <c r="AW169" i="5"/>
  <c r="AX169" i="5"/>
  <c r="AY169" i="5"/>
  <c r="AZ169" i="5"/>
  <c r="BA169" i="5"/>
  <c r="BB169" i="5"/>
  <c r="BC169" i="5"/>
  <c r="BD169" i="5"/>
  <c r="BE169" i="5"/>
  <c r="BF169" i="5"/>
  <c r="BG169" i="5"/>
  <c r="BH169" i="5"/>
  <c r="BI169" i="5"/>
  <c r="BJ169" i="5"/>
  <c r="BK169" i="5"/>
  <c r="BL169" i="5"/>
  <c r="BM169" i="5"/>
  <c r="BN169" i="5"/>
  <c r="BO169" i="5"/>
  <c r="BP169" i="5"/>
  <c r="BQ169" i="5"/>
  <c r="BR169" i="5"/>
  <c r="BS169" i="5"/>
  <c r="BT169" i="5"/>
  <c r="BU169" i="5"/>
  <c r="BV169" i="5"/>
  <c r="BW169" i="5"/>
  <c r="BX169" i="5"/>
  <c r="BY169" i="5"/>
  <c r="BZ169" i="5"/>
  <c r="CA169" i="5"/>
  <c r="K176" i="5"/>
  <c r="L176" i="5"/>
  <c r="J176" i="5"/>
  <c r="D176" i="5"/>
  <c r="E176" i="5"/>
  <c r="F176" i="5"/>
  <c r="G176" i="5"/>
  <c r="H176" i="5"/>
  <c r="I176" i="5"/>
  <c r="CB176" i="5"/>
  <c r="CC176" i="5"/>
  <c r="CD176" i="5"/>
  <c r="CE176" i="5"/>
  <c r="CF176" i="5"/>
  <c r="CG176" i="5"/>
  <c r="CH176" i="5"/>
  <c r="CI176" i="5"/>
  <c r="CJ176" i="5"/>
  <c r="CK176" i="5"/>
  <c r="CL176" i="5"/>
  <c r="CM176" i="5"/>
  <c r="CN176" i="5"/>
  <c r="CO176" i="5"/>
  <c r="CP176" i="5"/>
  <c r="CQ176" i="5"/>
  <c r="CR176" i="5"/>
  <c r="CS176" i="5"/>
  <c r="CT176" i="5"/>
  <c r="CU176" i="5"/>
  <c r="CV176" i="5"/>
  <c r="CW176" i="5"/>
  <c r="CX176" i="5"/>
  <c r="CY176" i="5"/>
  <c r="CZ176" i="5"/>
  <c r="DA176" i="5"/>
  <c r="DB176" i="5"/>
  <c r="DC176" i="5"/>
  <c r="DD176" i="5"/>
  <c r="DE176" i="5"/>
  <c r="DF176" i="5"/>
  <c r="DG176" i="5"/>
  <c r="DH176" i="5"/>
  <c r="DI176" i="5"/>
  <c r="DJ176" i="5"/>
  <c r="DK176" i="5"/>
  <c r="DL176" i="5"/>
  <c r="DM176" i="5"/>
  <c r="DN176" i="5"/>
  <c r="DO176" i="5"/>
  <c r="DP176" i="5"/>
  <c r="DQ176" i="5"/>
  <c r="DR176" i="5"/>
  <c r="DS176" i="5"/>
  <c r="DT176" i="5"/>
  <c r="DU176" i="5"/>
  <c r="DV176" i="5"/>
  <c r="DW176" i="5"/>
  <c r="DX176" i="5"/>
  <c r="DY176" i="5"/>
  <c r="DZ176" i="5"/>
  <c r="EA176" i="5"/>
  <c r="EB176" i="5"/>
  <c r="EC176" i="5"/>
  <c r="ED176" i="5"/>
  <c r="EE176" i="5"/>
  <c r="EF176" i="5"/>
  <c r="EG176" i="5"/>
  <c r="EH176" i="5"/>
  <c r="EI176" i="5"/>
  <c r="EJ176" i="5"/>
  <c r="EK176" i="5"/>
  <c r="EL176" i="5"/>
  <c r="EM176" i="5"/>
  <c r="EN176" i="5"/>
  <c r="EO176" i="5"/>
  <c r="EP176" i="5"/>
  <c r="EQ176" i="5"/>
  <c r="ER176" i="5"/>
  <c r="ES176" i="5"/>
  <c r="ET176" i="5"/>
  <c r="EU176" i="5"/>
  <c r="EV176" i="5"/>
  <c r="EW176" i="5"/>
  <c r="EX176" i="5"/>
  <c r="EY176" i="5"/>
  <c r="EZ176" i="5"/>
  <c r="FA176" i="5"/>
  <c r="FB176" i="5"/>
  <c r="FC176" i="5"/>
  <c r="FD176" i="5"/>
  <c r="FE176" i="5"/>
  <c r="FF176" i="5"/>
  <c r="FG176" i="5"/>
  <c r="FH176" i="5"/>
  <c r="FI176" i="5"/>
  <c r="FJ176" i="5"/>
  <c r="FK176" i="5"/>
  <c r="FL176" i="5"/>
  <c r="FM176" i="5"/>
  <c r="C176" i="5"/>
  <c r="B174" i="5"/>
  <c r="B175" i="5"/>
  <c r="C169" i="5"/>
  <c r="AH2" i="3"/>
  <c r="AL2" i="3"/>
  <c r="X4" i="5"/>
  <c r="W4" i="5"/>
  <c r="V4" i="5"/>
  <c r="U4" i="5"/>
  <c r="T4" i="5"/>
  <c r="S4" i="5"/>
  <c r="R4" i="5"/>
  <c r="Q4" i="5"/>
  <c r="Q5" i="5"/>
  <c r="R5" i="5"/>
  <c r="S5" i="5"/>
  <c r="T5" i="5"/>
  <c r="U5" i="5"/>
  <c r="V5" i="5"/>
  <c r="W5" i="5"/>
  <c r="P5" i="5"/>
  <c r="P4" i="5"/>
  <c r="AE355" i="9"/>
  <c r="AD355" i="9" s="1"/>
  <c r="G120" i="5"/>
  <c r="F120" i="5"/>
  <c r="E120" i="5"/>
  <c r="CV313" i="9"/>
  <c r="AD313" i="9"/>
  <c r="CV414" i="9"/>
  <c r="AD414" i="9"/>
  <c r="CV413" i="9"/>
  <c r="AD413" i="9"/>
  <c r="CV322" i="9"/>
  <c r="AD322" i="9"/>
  <c r="CV412" i="9"/>
  <c r="AD412" i="9"/>
  <c r="CV411" i="9"/>
  <c r="AD411" i="9"/>
  <c r="CV271" i="9"/>
  <c r="AD271" i="9"/>
  <c r="CV270" i="9"/>
  <c r="AD270" i="9"/>
  <c r="CV269" i="9"/>
  <c r="AD269" i="9"/>
  <c r="CV216" i="9"/>
  <c r="AD216" i="9"/>
  <c r="CV289" i="9"/>
  <c r="AD289" i="9"/>
  <c r="CV288" i="9"/>
  <c r="AD288" i="9"/>
  <c r="CV10" i="9"/>
  <c r="AD10" i="9"/>
  <c r="CV511" i="9"/>
  <c r="AD511" i="9"/>
  <c r="CV510" i="9"/>
  <c r="AD510" i="9"/>
  <c r="CV369" i="9"/>
  <c r="AD369" i="9"/>
  <c r="CV509" i="9"/>
  <c r="AD509" i="9"/>
  <c r="CV9" i="9"/>
  <c r="AD9" i="9"/>
  <c r="CV8" i="9"/>
  <c r="AD8" i="9"/>
  <c r="CV205" i="9"/>
  <c r="AD205" i="9"/>
  <c r="CV356" i="9"/>
  <c r="AD356" i="9"/>
  <c r="CV361" i="9"/>
  <c r="AD361" i="9"/>
  <c r="CV466" i="9"/>
  <c r="AD466" i="9"/>
  <c r="CV465" i="9"/>
  <c r="AD465" i="9"/>
  <c r="CV438" i="9"/>
  <c r="AD438" i="9"/>
  <c r="CV321" i="9"/>
  <c r="AD321" i="9"/>
  <c r="CV53" i="9"/>
  <c r="AD53" i="9"/>
  <c r="CV464" i="9"/>
  <c r="AD464" i="9"/>
  <c r="CV52" i="9"/>
  <c r="AD52" i="9"/>
  <c r="CV477" i="9"/>
  <c r="AD477" i="9"/>
  <c r="CV209" i="9"/>
  <c r="AD209" i="9"/>
  <c r="CV3" i="9"/>
  <c r="AD3" i="9"/>
  <c r="CV4" i="9"/>
  <c r="AD4" i="9"/>
  <c r="CV360" i="9"/>
  <c r="AD360" i="9"/>
  <c r="CV2" i="9"/>
  <c r="AD2" i="9"/>
  <c r="CV208" i="9"/>
  <c r="AD208" i="9"/>
  <c r="CV306" i="9"/>
  <c r="AD306" i="9"/>
  <c r="CV207" i="9"/>
  <c r="AD207" i="9"/>
  <c r="CV206" i="9"/>
  <c r="AD206" i="9"/>
  <c r="CV63" i="9"/>
  <c r="AD63" i="9"/>
  <c r="CV62" i="9"/>
  <c r="AD62" i="9"/>
  <c r="CV469" i="9"/>
  <c r="AD469" i="9"/>
  <c r="CV158" i="9"/>
  <c r="AD158" i="9"/>
  <c r="CV354" i="9"/>
  <c r="AD354" i="9"/>
  <c r="CV353" i="9"/>
  <c r="AD353" i="9"/>
  <c r="CV481" i="9"/>
  <c r="AD481" i="9"/>
  <c r="CV480" i="9"/>
  <c r="AD480" i="9"/>
  <c r="CV38" i="9"/>
  <c r="AD38" i="9"/>
  <c r="CV352" i="9"/>
  <c r="AD352" i="9"/>
  <c r="CV417" i="9"/>
  <c r="AD417" i="9"/>
  <c r="CV172" i="9"/>
  <c r="AD172" i="9"/>
  <c r="CV476" i="9"/>
  <c r="AD476" i="9"/>
  <c r="CV475" i="9"/>
  <c r="AD475" i="9"/>
  <c r="CV479" i="9"/>
  <c r="AD479" i="9"/>
  <c r="CV157" i="9"/>
  <c r="AD157" i="9"/>
  <c r="CV156" i="9"/>
  <c r="AD156" i="9"/>
  <c r="CV79" i="9"/>
  <c r="AD79" i="9"/>
  <c r="CV18" i="9"/>
  <c r="AD18" i="9"/>
  <c r="CV532" i="9"/>
  <c r="AD532" i="9"/>
  <c r="CV78" i="9"/>
  <c r="AD78" i="9"/>
  <c r="CV21" i="9"/>
  <c r="AD21" i="9"/>
  <c r="CV20" i="9"/>
  <c r="AD20" i="9"/>
  <c r="CV77" i="9"/>
  <c r="AD77" i="9"/>
  <c r="CV19" i="9"/>
  <c r="AD19" i="9"/>
  <c r="CV316" i="9"/>
  <c r="AD316" i="9"/>
  <c r="CV76" i="9"/>
  <c r="AD76" i="9"/>
  <c r="CV492" i="9"/>
  <c r="AD492" i="9"/>
  <c r="CV491" i="9"/>
  <c r="AD491" i="9"/>
  <c r="CV174" i="9"/>
  <c r="AD174" i="9"/>
  <c r="CV490" i="9"/>
  <c r="AD490" i="9"/>
  <c r="CV320" i="9"/>
  <c r="AD320" i="9"/>
  <c r="CV204" i="9"/>
  <c r="AD204" i="9"/>
  <c r="CV468" i="9"/>
  <c r="AD468" i="9"/>
  <c r="CV345" i="9"/>
  <c r="AD345" i="9"/>
  <c r="CV420" i="9"/>
  <c r="AD420" i="9"/>
  <c r="CV419" i="9"/>
  <c r="AD419" i="9"/>
  <c r="CV344" i="9"/>
  <c r="AD344" i="9"/>
  <c r="CV467" i="9"/>
  <c r="AD467" i="9"/>
  <c r="CV35" i="9"/>
  <c r="AD35" i="9"/>
  <c r="CV274" i="9"/>
  <c r="AD274" i="9"/>
  <c r="CV273" i="9"/>
  <c r="AD273" i="9"/>
  <c r="CV171" i="9"/>
  <c r="AD171" i="9"/>
  <c r="CV34" i="9"/>
  <c r="AD34" i="9"/>
  <c r="CV170" i="9"/>
  <c r="AD170" i="9"/>
  <c r="CV11" i="9"/>
  <c r="AD11" i="9"/>
  <c r="CV317" i="9"/>
  <c r="AD317" i="9"/>
  <c r="CV416" i="9"/>
  <c r="AD416" i="9"/>
  <c r="CV530" i="9"/>
  <c r="AD530" i="9"/>
  <c r="CV305" i="9"/>
  <c r="AD305" i="9"/>
  <c r="CV489" i="9"/>
  <c r="AD489" i="9"/>
  <c r="CV437" i="9"/>
  <c r="AD437" i="9"/>
  <c r="CV5" i="9"/>
  <c r="AD5" i="9"/>
  <c r="CV27" i="9"/>
  <c r="AD27" i="9"/>
  <c r="CV26" i="9"/>
  <c r="AD26" i="9"/>
  <c r="CV25" i="9"/>
  <c r="AD25" i="9"/>
  <c r="CV474" i="9"/>
  <c r="AD474" i="9"/>
  <c r="CV46" i="9"/>
  <c r="AD46" i="9"/>
  <c r="CV355" i="9"/>
  <c r="CV45" i="9"/>
  <c r="AD45" i="9"/>
  <c r="CV319" i="9"/>
  <c r="AD319" i="9"/>
  <c r="CV44" i="9"/>
  <c r="AD44" i="9"/>
  <c r="CV351" i="9"/>
  <c r="AD351" i="9"/>
  <c r="CV350" i="9"/>
  <c r="AD350" i="9"/>
  <c r="CV415" i="9"/>
  <c r="AD415" i="9"/>
  <c r="CV304" i="9"/>
  <c r="AD304" i="9"/>
  <c r="CV161" i="9"/>
  <c r="AD161" i="9"/>
  <c r="CV301" i="9"/>
  <c r="AD301" i="9"/>
  <c r="CV160" i="9"/>
  <c r="AD160" i="9"/>
  <c r="CV175" i="9"/>
  <c r="AD175" i="9"/>
  <c r="CV278" i="9"/>
  <c r="AD278" i="9"/>
  <c r="CV149" i="9"/>
  <c r="AD149" i="9"/>
  <c r="CV349" i="9"/>
  <c r="AD349" i="9"/>
  <c r="CV33" i="9"/>
  <c r="AD33" i="9"/>
  <c r="CV37" i="9"/>
  <c r="AD37" i="9"/>
  <c r="CV177" i="9"/>
  <c r="AD177" i="9"/>
  <c r="CV32" i="9"/>
  <c r="AD32" i="9"/>
  <c r="CV36" i="9"/>
  <c r="AD36" i="9"/>
  <c r="CV165" i="9"/>
  <c r="AD165" i="9"/>
  <c r="CV366" i="9"/>
  <c r="AD366" i="9"/>
  <c r="CV365" i="9"/>
  <c r="AD365" i="9"/>
  <c r="CV164" i="9"/>
  <c r="AD164" i="9"/>
  <c r="CV31" i="9"/>
  <c r="AD31" i="9"/>
  <c r="CV300" i="9"/>
  <c r="AD300" i="9"/>
  <c r="CV299" i="9"/>
  <c r="AD299" i="9"/>
  <c r="CV191" i="9"/>
  <c r="AD191" i="9"/>
  <c r="CV190" i="9"/>
  <c r="AD190" i="9"/>
  <c r="CV504" i="9"/>
  <c r="AD504" i="9"/>
  <c r="CV503" i="9"/>
  <c r="AD503" i="9"/>
  <c r="CV362" i="9"/>
  <c r="AD362" i="9"/>
  <c r="CV364" i="9"/>
  <c r="AD364" i="9"/>
  <c r="CV303" i="9"/>
  <c r="AD303" i="9"/>
  <c r="CV24" i="9"/>
  <c r="AD24" i="9"/>
  <c r="CV23" i="9"/>
  <c r="AD23" i="9"/>
  <c r="CV368" i="9"/>
  <c r="AD368" i="9"/>
  <c r="CV367" i="9"/>
  <c r="AD367" i="9"/>
  <c r="CV163" i="9"/>
  <c r="AD163" i="9"/>
  <c r="CV169" i="9"/>
  <c r="AD169" i="9"/>
  <c r="CV436" i="9"/>
  <c r="AD436" i="9"/>
  <c r="CV189" i="9"/>
  <c r="AD189" i="9"/>
  <c r="CV188" i="9"/>
  <c r="AD188" i="9"/>
  <c r="CV187" i="9"/>
  <c r="AD187" i="9"/>
  <c r="CV302" i="9"/>
  <c r="AD302" i="9"/>
  <c r="CV80" i="9"/>
  <c r="AD80" i="9"/>
  <c r="CV186" i="9"/>
  <c r="AD186" i="9"/>
  <c r="CV549" i="9"/>
  <c r="AD549" i="9"/>
  <c r="CV30" i="9"/>
  <c r="AD30" i="9"/>
  <c r="CV298" i="9"/>
  <c r="AD298" i="9"/>
  <c r="CV185" i="9"/>
  <c r="AD185" i="9"/>
  <c r="CV424" i="9"/>
  <c r="AD424" i="9"/>
  <c r="CV57" i="9"/>
  <c r="AD57" i="9"/>
  <c r="CV531" i="9"/>
  <c r="AD531" i="9"/>
  <c r="CV472" i="9"/>
  <c r="AD472" i="9"/>
  <c r="CV318" i="9"/>
  <c r="AD318" i="9"/>
  <c r="CV159" i="9"/>
  <c r="AD159" i="9"/>
  <c r="CV423" i="9"/>
  <c r="AD423" i="9"/>
  <c r="CV422" i="9"/>
  <c r="AD422" i="9"/>
  <c r="AM2" i="4"/>
  <c r="AN2" i="4"/>
  <c r="AO2" i="4"/>
  <c r="AP2" i="4"/>
  <c r="AQ2" i="4"/>
  <c r="AR2" i="4"/>
  <c r="AS2" i="4"/>
  <c r="AT2" i="4"/>
  <c r="AJ2" i="4"/>
  <c r="CI382" i="3"/>
  <c r="CI372" i="3"/>
  <c r="CI62" i="3"/>
  <c r="CI48" i="3"/>
  <c r="CI4" i="3"/>
  <c r="CI5" i="3"/>
  <c r="CI6" i="3"/>
  <c r="CI7" i="3"/>
  <c r="CI8" i="3"/>
  <c r="CI9" i="3"/>
  <c r="CI10" i="3"/>
  <c r="CI11" i="3"/>
  <c r="CI12" i="3"/>
  <c r="CI13" i="3"/>
  <c r="CI14" i="3"/>
  <c r="CI15" i="3"/>
  <c r="CI16" i="3"/>
  <c r="CI17" i="3"/>
  <c r="CI18" i="3"/>
  <c r="CI19" i="3"/>
  <c r="CI20" i="3"/>
  <c r="CI21" i="3"/>
  <c r="CI22" i="3"/>
  <c r="CI23" i="3"/>
  <c r="CI24" i="3"/>
  <c r="CI25" i="3"/>
  <c r="CI26" i="3"/>
  <c r="CI27" i="3"/>
  <c r="CI28" i="3"/>
  <c r="CI29" i="3"/>
  <c r="CI30" i="3"/>
  <c r="CI31" i="3"/>
  <c r="CI32" i="3"/>
  <c r="CI33" i="3"/>
  <c r="CI34" i="3"/>
  <c r="CI35" i="3"/>
  <c r="CI36" i="3"/>
  <c r="CI37" i="3"/>
  <c r="CI38" i="3"/>
  <c r="CI39" i="3"/>
  <c r="CI40" i="3"/>
  <c r="CI41" i="3"/>
  <c r="CI42" i="3"/>
  <c r="CI43" i="3"/>
  <c r="CI44" i="3"/>
  <c r="CI45" i="3"/>
  <c r="CI46" i="3"/>
  <c r="CI47" i="3"/>
  <c r="CI49" i="3"/>
  <c r="CI50" i="3"/>
  <c r="CI51" i="3"/>
  <c r="CI52" i="3"/>
  <c r="CI53" i="3"/>
  <c r="CI54" i="3"/>
  <c r="CI55" i="3"/>
  <c r="CI56" i="3"/>
  <c r="CI57" i="3"/>
  <c r="CI58" i="3"/>
  <c r="CI59" i="3"/>
  <c r="CI60" i="3"/>
  <c r="CI61" i="3"/>
  <c r="CI63" i="3"/>
  <c r="CI64" i="3"/>
  <c r="CI65" i="3"/>
  <c r="CI66" i="3"/>
  <c r="CI67" i="3"/>
  <c r="CI68" i="3"/>
  <c r="CI69" i="3"/>
  <c r="CI70" i="3"/>
  <c r="CI71" i="3"/>
  <c r="CI72" i="3"/>
  <c r="CI73" i="3"/>
  <c r="CI74" i="3"/>
  <c r="CI75" i="3"/>
  <c r="CI76" i="3"/>
  <c r="CI77" i="3"/>
  <c r="CI78" i="3"/>
  <c r="CI79" i="3"/>
  <c r="CI80" i="3"/>
  <c r="CI81" i="3"/>
  <c r="CI82" i="3"/>
  <c r="CI83" i="3"/>
  <c r="CI84" i="3"/>
  <c r="CI85" i="3"/>
  <c r="CI86" i="3"/>
  <c r="CI87" i="3"/>
  <c r="CI88" i="3"/>
  <c r="CI89" i="3"/>
  <c r="CI90" i="3"/>
  <c r="CI91" i="3"/>
  <c r="CI92" i="3"/>
  <c r="CI93" i="3"/>
  <c r="CI94" i="3"/>
  <c r="CI95" i="3"/>
  <c r="CI96" i="3"/>
  <c r="CI97" i="3"/>
  <c r="CI98" i="3"/>
  <c r="CI99" i="3"/>
  <c r="CI100" i="3"/>
  <c r="CI101" i="3"/>
  <c r="CI102" i="3"/>
  <c r="CI103" i="3"/>
  <c r="CI104" i="3"/>
  <c r="CI105" i="3"/>
  <c r="CI106" i="3"/>
  <c r="CI107" i="3"/>
  <c r="CI108" i="3"/>
  <c r="CI109" i="3"/>
  <c r="CI110" i="3"/>
  <c r="CI111" i="3"/>
  <c r="CI112" i="3"/>
  <c r="CI113" i="3"/>
  <c r="CI114" i="3"/>
  <c r="CI115" i="3"/>
  <c r="CI116" i="3"/>
  <c r="CI117" i="3"/>
  <c r="CI118" i="3"/>
  <c r="CI119" i="3"/>
  <c r="CI120" i="3"/>
  <c r="CI121" i="3"/>
  <c r="CI122" i="3"/>
  <c r="CI123" i="3"/>
  <c r="CI124" i="3"/>
  <c r="CI125" i="3"/>
  <c r="CI126" i="3"/>
  <c r="CI127" i="3"/>
  <c r="CI128" i="3"/>
  <c r="CI129" i="3"/>
  <c r="CI130" i="3"/>
  <c r="CI131" i="3"/>
  <c r="CI132" i="3"/>
  <c r="CI133" i="3"/>
  <c r="CI134" i="3"/>
  <c r="CI135" i="3"/>
  <c r="CI136" i="3"/>
  <c r="CI137" i="3"/>
  <c r="CI138" i="3"/>
  <c r="CI139" i="3"/>
  <c r="CI140" i="3"/>
  <c r="CI141" i="3"/>
  <c r="CI142" i="3"/>
  <c r="CI143" i="3"/>
  <c r="CI144" i="3"/>
  <c r="CI145" i="3"/>
  <c r="CI146" i="3"/>
  <c r="CI147" i="3"/>
  <c r="CI148" i="3"/>
  <c r="CI149" i="3"/>
  <c r="CI150" i="3"/>
  <c r="CI151" i="3"/>
  <c r="CI152" i="3"/>
  <c r="CI153" i="3"/>
  <c r="CI154" i="3"/>
  <c r="CI155" i="3"/>
  <c r="CI156" i="3"/>
  <c r="CI157" i="3"/>
  <c r="CI158" i="3"/>
  <c r="CI159" i="3"/>
  <c r="CI160" i="3"/>
  <c r="CI161" i="3"/>
  <c r="CI162" i="3"/>
  <c r="CI163" i="3"/>
  <c r="CI164" i="3"/>
  <c r="CI165" i="3"/>
  <c r="CI166" i="3"/>
  <c r="CI167" i="3"/>
  <c r="CI168" i="3"/>
  <c r="CI169" i="3"/>
  <c r="CI170" i="3"/>
  <c r="CI171" i="3"/>
  <c r="CI172" i="3"/>
  <c r="CI173" i="3"/>
  <c r="CI174" i="3"/>
  <c r="CI175" i="3"/>
  <c r="CI176" i="3"/>
  <c r="CI177" i="3"/>
  <c r="CI178" i="3"/>
  <c r="CI179" i="3"/>
  <c r="CI180" i="3"/>
  <c r="CI181" i="3"/>
  <c r="CI182" i="3"/>
  <c r="CI183" i="3"/>
  <c r="CI184" i="3"/>
  <c r="CI185" i="3"/>
  <c r="CI186" i="3"/>
  <c r="CI187" i="3"/>
  <c r="CI188" i="3"/>
  <c r="CI189" i="3"/>
  <c r="CI190" i="3"/>
  <c r="CI191" i="3"/>
  <c r="CI192" i="3"/>
  <c r="CI193" i="3"/>
  <c r="CI194" i="3"/>
  <c r="CI195" i="3"/>
  <c r="CI196" i="3"/>
  <c r="CI197" i="3"/>
  <c r="CI198" i="3"/>
  <c r="CI199" i="3"/>
  <c r="CI200" i="3"/>
  <c r="CI201" i="3"/>
  <c r="CI202" i="3"/>
  <c r="CI203" i="3"/>
  <c r="CI204" i="3"/>
  <c r="CI205" i="3"/>
  <c r="CI206" i="3"/>
  <c r="CI207" i="3"/>
  <c r="CI208" i="3"/>
  <c r="CI209" i="3"/>
  <c r="CI210" i="3"/>
  <c r="CI211" i="3"/>
  <c r="CI212" i="3"/>
  <c r="CI213" i="3"/>
  <c r="CI214" i="3"/>
  <c r="CI215" i="3"/>
  <c r="CI216" i="3"/>
  <c r="CI217" i="3"/>
  <c r="CI218" i="3"/>
  <c r="CI219" i="3"/>
  <c r="CI220" i="3"/>
  <c r="CI221" i="3"/>
  <c r="CI222" i="3"/>
  <c r="CI223" i="3"/>
  <c r="CI224" i="3"/>
  <c r="CI225" i="3"/>
  <c r="CI226" i="3"/>
  <c r="CI227" i="3"/>
  <c r="CI228" i="3"/>
  <c r="CI229" i="3"/>
  <c r="CI230" i="3"/>
  <c r="CI231" i="3"/>
  <c r="CI232" i="3"/>
  <c r="CI233" i="3"/>
  <c r="CI234" i="3"/>
  <c r="CI235" i="3"/>
  <c r="CI236" i="3"/>
  <c r="CI237" i="3"/>
  <c r="CI238" i="3"/>
  <c r="CI239" i="3"/>
  <c r="CI240" i="3"/>
  <c r="CI241" i="3"/>
  <c r="CI242" i="3"/>
  <c r="CI243" i="3"/>
  <c r="CI244" i="3"/>
  <c r="CI245" i="3"/>
  <c r="CI246" i="3"/>
  <c r="CI247" i="3"/>
  <c r="CI248" i="3"/>
  <c r="CI249" i="3"/>
  <c r="CI250" i="3"/>
  <c r="CI251" i="3"/>
  <c r="CI252" i="3"/>
  <c r="CI253" i="3"/>
  <c r="CI254" i="3"/>
  <c r="CI255" i="3"/>
  <c r="CI256" i="3"/>
  <c r="CI257" i="3"/>
  <c r="CI258" i="3"/>
  <c r="CI259" i="3"/>
  <c r="CI260" i="3"/>
  <c r="CI261" i="3"/>
  <c r="CI262" i="3"/>
  <c r="CI263" i="3"/>
  <c r="CI264" i="3"/>
  <c r="CI265" i="3"/>
  <c r="CI266" i="3"/>
  <c r="CI267" i="3"/>
  <c r="CI268" i="3"/>
  <c r="CI269" i="3"/>
  <c r="CI270" i="3"/>
  <c r="CI271" i="3"/>
  <c r="CI272" i="3"/>
  <c r="CI273" i="3"/>
  <c r="CI274" i="3"/>
  <c r="CI275" i="3"/>
  <c r="CI276" i="3"/>
  <c r="CI277" i="3"/>
  <c r="CI278" i="3"/>
  <c r="CI279" i="3"/>
  <c r="CI280" i="3"/>
  <c r="CI281" i="3"/>
  <c r="CI282" i="3"/>
  <c r="CI283" i="3"/>
  <c r="CI284" i="3"/>
  <c r="CI285" i="3"/>
  <c r="CI286" i="3"/>
  <c r="CI287" i="3"/>
  <c r="CI288" i="3"/>
  <c r="CI289" i="3"/>
  <c r="CI290" i="3"/>
  <c r="CI291" i="3"/>
  <c r="CI292" i="3"/>
  <c r="CI293" i="3"/>
  <c r="CI294" i="3"/>
  <c r="CI295" i="3"/>
  <c r="CI296" i="3"/>
  <c r="CI297" i="3"/>
  <c r="CI298" i="3"/>
  <c r="CI299" i="3"/>
  <c r="CI300" i="3"/>
  <c r="CI301" i="3"/>
  <c r="CI302" i="3"/>
  <c r="CI303" i="3"/>
  <c r="CI304" i="3"/>
  <c r="CI305" i="3"/>
  <c r="CI306" i="3"/>
  <c r="CI307" i="3"/>
  <c r="CI308" i="3"/>
  <c r="CI309" i="3"/>
  <c r="CI310" i="3"/>
  <c r="CI311" i="3"/>
  <c r="CI312" i="3"/>
  <c r="CI313" i="3"/>
  <c r="CI314" i="3"/>
  <c r="CI315" i="3"/>
  <c r="CI316" i="3"/>
  <c r="CI317" i="3"/>
  <c r="CI318" i="3"/>
  <c r="CI319" i="3"/>
  <c r="CI320" i="3"/>
  <c r="CI321" i="3"/>
  <c r="CI322" i="3"/>
  <c r="CI323" i="3"/>
  <c r="CI324" i="3"/>
  <c r="CI325" i="3"/>
  <c r="CI326" i="3"/>
  <c r="CI327" i="3"/>
  <c r="CI328" i="3"/>
  <c r="CI329" i="3"/>
  <c r="CI330" i="3"/>
  <c r="CI331" i="3"/>
  <c r="CI332" i="3"/>
  <c r="CI333" i="3"/>
  <c r="CI334" i="3"/>
  <c r="CI335" i="3"/>
  <c r="CI336" i="3"/>
  <c r="CI337" i="3"/>
  <c r="CI338" i="3"/>
  <c r="CI339" i="3"/>
  <c r="CI340" i="3"/>
  <c r="CI341" i="3"/>
  <c r="CI342" i="3"/>
  <c r="CI343" i="3"/>
  <c r="CI344" i="3"/>
  <c r="CI345" i="3"/>
  <c r="CI346" i="3"/>
  <c r="CI347" i="3"/>
  <c r="CI348" i="3"/>
  <c r="CI349" i="3"/>
  <c r="CI350" i="3"/>
  <c r="CI351" i="3"/>
  <c r="CI352" i="3"/>
  <c r="CI353" i="3"/>
  <c r="CI354" i="3"/>
  <c r="CI355" i="3"/>
  <c r="CI356" i="3"/>
  <c r="CI357" i="3"/>
  <c r="CI358" i="3"/>
  <c r="CI359" i="3"/>
  <c r="CI360" i="3"/>
  <c r="CI361" i="3"/>
  <c r="CI362" i="3"/>
  <c r="CI363" i="3"/>
  <c r="CI364" i="3"/>
  <c r="CI365" i="3"/>
  <c r="CI366" i="3"/>
  <c r="CI367" i="3"/>
  <c r="CI368" i="3"/>
  <c r="CI369" i="3"/>
  <c r="CI370" i="3"/>
  <c r="CI371" i="3"/>
  <c r="CI373" i="3"/>
  <c r="CI374" i="3"/>
  <c r="CI375" i="3"/>
  <c r="CI376" i="3"/>
  <c r="CI377" i="3"/>
  <c r="CI378" i="3"/>
  <c r="CI379" i="3"/>
  <c r="CI380" i="3"/>
  <c r="CI381" i="3"/>
  <c r="CI383" i="3"/>
  <c r="CI384" i="3"/>
  <c r="CI385" i="3"/>
  <c r="CI386" i="3"/>
  <c r="CI387" i="3"/>
  <c r="CI388" i="3"/>
  <c r="CI389" i="3"/>
  <c r="CI390" i="3"/>
  <c r="CI391" i="3"/>
  <c r="CI392" i="3"/>
  <c r="CI393" i="3"/>
  <c r="CI394" i="3"/>
  <c r="CI3" i="3"/>
  <c r="Z4" i="4"/>
  <c r="Z5" i="4"/>
  <c r="Z6" i="4"/>
  <c r="Z7" i="4"/>
  <c r="Z8" i="4"/>
  <c r="Z9" i="4"/>
  <c r="Z10" i="4"/>
  <c r="Z11" i="4"/>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69" i="4"/>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Z107" i="4"/>
  <c r="Z108" i="4"/>
  <c r="Z109" i="4"/>
  <c r="Z110" i="4"/>
  <c r="Z111" i="4"/>
  <c r="Z112" i="4"/>
  <c r="Z113" i="4"/>
  <c r="Z114" i="4"/>
  <c r="Z115" i="4"/>
  <c r="Z116" i="4"/>
  <c r="Z117" i="4"/>
  <c r="Z118" i="4"/>
  <c r="Z119" i="4"/>
  <c r="Z120" i="4"/>
  <c r="Z121" i="4"/>
  <c r="Z122" i="4"/>
  <c r="Z123" i="4"/>
  <c r="Z124" i="4"/>
  <c r="Z125" i="4"/>
  <c r="Z126" i="4"/>
  <c r="Z127" i="4"/>
  <c r="Z128" i="4"/>
  <c r="Z129" i="4"/>
  <c r="Z130" i="4"/>
  <c r="Z131" i="4"/>
  <c r="Z132" i="4"/>
  <c r="Z133" i="4"/>
  <c r="Z134" i="4"/>
  <c r="Z135" i="4"/>
  <c r="Z136" i="4"/>
  <c r="Z137" i="4"/>
  <c r="Z138" i="4"/>
  <c r="Z139" i="4"/>
  <c r="Z140" i="4"/>
  <c r="Z141" i="4"/>
  <c r="Z142" i="4"/>
  <c r="Z143" i="4"/>
  <c r="Z144" i="4"/>
  <c r="Z145" i="4"/>
  <c r="Z146" i="4"/>
  <c r="Z147" i="4"/>
  <c r="Z148" i="4"/>
  <c r="Z149" i="4"/>
  <c r="Z150" i="4"/>
  <c r="Z151" i="4"/>
  <c r="Z152" i="4"/>
  <c r="Z153" i="4"/>
  <c r="Z154" i="4"/>
  <c r="Z155" i="4"/>
  <c r="Z156" i="4"/>
  <c r="Z157" i="4"/>
  <c r="Z158" i="4"/>
  <c r="Z3" i="4"/>
  <c r="Y4" i="3"/>
  <c r="Y5" i="3"/>
  <c r="Y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 i="3"/>
  <c r="AA2" i="4"/>
  <c r="M5" i="5" s="1"/>
  <c r="B176" i="5" l="1"/>
  <c r="B169" i="5"/>
  <c r="R6" i="5"/>
  <c r="V6" i="5"/>
  <c r="T6" i="5"/>
  <c r="Q6" i="5"/>
  <c r="U6" i="5"/>
  <c r="W6" i="5"/>
  <c r="S6" i="5"/>
  <c r="P6" i="5"/>
  <c r="E127" i="5"/>
  <c r="AC2" i="3" l="1"/>
  <c r="F130" i="5" s="1"/>
  <c r="AE2" i="3"/>
  <c r="F131" i="5" s="1"/>
  <c r="AG2" i="3"/>
  <c r="F132" i="5" s="1"/>
  <c r="AO2" i="3"/>
  <c r="AP2" i="3"/>
  <c r="AQ2" i="3"/>
  <c r="AR2" i="3"/>
  <c r="AS2" i="3"/>
  <c r="AT2" i="3"/>
  <c r="AU2" i="3"/>
  <c r="AV2" i="3"/>
  <c r="AW2" i="3"/>
  <c r="AX2" i="3"/>
  <c r="AY2" i="3"/>
  <c r="AZ2" i="3"/>
  <c r="BA2" i="3"/>
  <c r="BB2" i="3"/>
  <c r="BC2" i="3"/>
  <c r="BD2" i="3"/>
  <c r="BE2" i="3"/>
  <c r="BF2" i="3"/>
  <c r="BG2" i="3"/>
  <c r="BH2" i="3"/>
  <c r="BI2" i="3"/>
  <c r="BJ2" i="3"/>
  <c r="BK2" i="3"/>
  <c r="BL2" i="3"/>
  <c r="BM2" i="3"/>
  <c r="BN2" i="3"/>
  <c r="BO2" i="3"/>
  <c r="BP2" i="3"/>
  <c r="BQ2" i="3"/>
  <c r="BR2" i="3"/>
  <c r="BS2" i="3"/>
  <c r="BT2" i="3"/>
  <c r="BU2" i="3"/>
  <c r="BV2" i="3"/>
  <c r="BW2" i="3"/>
  <c r="BX2" i="3"/>
  <c r="BY2" i="3"/>
  <c r="BZ2" i="3"/>
  <c r="CA2" i="3"/>
  <c r="CB2" i="3"/>
  <c r="CC2" i="3"/>
  <c r="CD2" i="3"/>
  <c r="CE2" i="3"/>
  <c r="CF2" i="3"/>
  <c r="CG2" i="3"/>
  <c r="CH2" i="3"/>
  <c r="F138" i="5" s="1"/>
  <c r="Z2" i="3"/>
  <c r="Y2" i="3"/>
  <c r="CQ3" i="4"/>
  <c r="CQ4" i="4"/>
  <c r="CQ5" i="4"/>
  <c r="CQ6" i="4"/>
  <c r="CQ7" i="4"/>
  <c r="CQ8" i="4"/>
  <c r="CQ9" i="4"/>
  <c r="CQ10" i="4"/>
  <c r="CQ11" i="4"/>
  <c r="CQ12" i="4"/>
  <c r="CQ13" i="4"/>
  <c r="CQ14" i="4"/>
  <c r="CQ15" i="4"/>
  <c r="CQ16" i="4"/>
  <c r="CQ17" i="4"/>
  <c r="CQ18" i="4"/>
  <c r="CQ19" i="4"/>
  <c r="CQ20" i="4"/>
  <c r="CQ21" i="4"/>
  <c r="CQ22" i="4"/>
  <c r="CQ23" i="4"/>
  <c r="CQ24" i="4"/>
  <c r="CQ25" i="4"/>
  <c r="CQ26" i="4"/>
  <c r="CQ27" i="4"/>
  <c r="CQ28" i="4"/>
  <c r="CQ29" i="4"/>
  <c r="CQ30" i="4"/>
  <c r="CQ31" i="4"/>
  <c r="CQ32" i="4"/>
  <c r="CQ33" i="4"/>
  <c r="CQ34" i="4"/>
  <c r="CQ35" i="4"/>
  <c r="CQ36" i="4"/>
  <c r="CQ37" i="4"/>
  <c r="CQ38" i="4"/>
  <c r="CQ39" i="4"/>
  <c r="CQ40" i="4"/>
  <c r="CQ41" i="4"/>
  <c r="CQ42" i="4"/>
  <c r="CQ43" i="4"/>
  <c r="CQ44" i="4"/>
  <c r="CQ45" i="4"/>
  <c r="CQ46" i="4"/>
  <c r="CQ47" i="4"/>
  <c r="CQ48" i="4"/>
  <c r="CQ49" i="4"/>
  <c r="CQ50" i="4"/>
  <c r="CQ51" i="4"/>
  <c r="CQ52" i="4"/>
  <c r="CQ53" i="4"/>
  <c r="CQ54" i="4"/>
  <c r="CQ55" i="4"/>
  <c r="CQ56" i="4"/>
  <c r="CQ57" i="4"/>
  <c r="CQ58" i="4"/>
  <c r="CQ59" i="4"/>
  <c r="CQ60" i="4"/>
  <c r="CQ61" i="4"/>
  <c r="CQ62" i="4"/>
  <c r="CQ63" i="4"/>
  <c r="CQ64" i="4"/>
  <c r="CQ65" i="4"/>
  <c r="CQ66" i="4"/>
  <c r="CQ67" i="4"/>
  <c r="CQ68" i="4"/>
  <c r="CQ69" i="4"/>
  <c r="CQ70" i="4"/>
  <c r="CQ71" i="4"/>
  <c r="CQ72" i="4"/>
  <c r="CQ73" i="4"/>
  <c r="CQ74" i="4"/>
  <c r="CQ75" i="4"/>
  <c r="CQ76" i="4"/>
  <c r="CQ77" i="4"/>
  <c r="CQ78" i="4"/>
  <c r="CQ79" i="4"/>
  <c r="CQ80" i="4"/>
  <c r="CQ81" i="4"/>
  <c r="CQ82" i="4"/>
  <c r="CQ83" i="4"/>
  <c r="CQ84" i="4"/>
  <c r="CQ85" i="4"/>
  <c r="CQ86" i="4"/>
  <c r="CQ87" i="4"/>
  <c r="CQ88" i="4"/>
  <c r="CQ89" i="4"/>
  <c r="CQ90" i="4"/>
  <c r="CQ91" i="4"/>
  <c r="CQ92" i="4"/>
  <c r="CQ93" i="4"/>
  <c r="CQ94" i="4"/>
  <c r="CQ95" i="4"/>
  <c r="CQ96" i="4"/>
  <c r="CQ97" i="4"/>
  <c r="CQ98" i="4"/>
  <c r="CQ99" i="4"/>
  <c r="CQ100" i="4"/>
  <c r="CQ101" i="4"/>
  <c r="CQ102" i="4"/>
  <c r="CQ103" i="4"/>
  <c r="CQ104" i="4"/>
  <c r="CQ105" i="4"/>
  <c r="CQ106" i="4"/>
  <c r="CQ107" i="4"/>
  <c r="CQ108" i="4"/>
  <c r="CQ109" i="4"/>
  <c r="CQ110" i="4"/>
  <c r="CQ111" i="4"/>
  <c r="CQ112" i="4"/>
  <c r="CQ113" i="4"/>
  <c r="CQ114" i="4"/>
  <c r="CQ115" i="4"/>
  <c r="CQ116" i="4"/>
  <c r="CQ117" i="4"/>
  <c r="CQ118" i="4"/>
  <c r="CQ119" i="4"/>
  <c r="CQ120" i="4"/>
  <c r="CQ121" i="4"/>
  <c r="CQ122" i="4"/>
  <c r="CQ123" i="4"/>
  <c r="CQ124" i="4"/>
  <c r="CQ125" i="4"/>
  <c r="CQ126" i="4"/>
  <c r="CQ127" i="4"/>
  <c r="CQ128" i="4"/>
  <c r="CQ129" i="4"/>
  <c r="CQ130" i="4"/>
  <c r="CQ131" i="4"/>
  <c r="CQ132" i="4"/>
  <c r="CQ133" i="4"/>
  <c r="CQ134" i="4"/>
  <c r="CQ135" i="4"/>
  <c r="CQ136" i="4"/>
  <c r="CQ137" i="4"/>
  <c r="CQ138" i="4"/>
  <c r="CQ139" i="4"/>
  <c r="CQ140" i="4"/>
  <c r="CQ141" i="4"/>
  <c r="CQ142" i="4"/>
  <c r="CQ143" i="4"/>
  <c r="CQ144" i="4"/>
  <c r="CQ145" i="4"/>
  <c r="CQ146" i="4"/>
  <c r="CQ147" i="4"/>
  <c r="CQ148" i="4"/>
  <c r="CQ149" i="4"/>
  <c r="CQ150" i="4"/>
  <c r="CQ151" i="4"/>
  <c r="CQ152" i="4"/>
  <c r="CQ153" i="4"/>
  <c r="CQ154" i="4"/>
  <c r="CQ155" i="4"/>
  <c r="CQ156" i="4"/>
  <c r="CQ157" i="4"/>
  <c r="CQ158" i="4"/>
  <c r="AW2" i="4"/>
  <c r="AX2" i="4"/>
  <c r="AY2" i="4"/>
  <c r="AZ2" i="4"/>
  <c r="BA2" i="4"/>
  <c r="BB2" i="4"/>
  <c r="BC2" i="4"/>
  <c r="BD2" i="4"/>
  <c r="BE2" i="4"/>
  <c r="BF2" i="4"/>
  <c r="BG2" i="4"/>
  <c r="BH2" i="4"/>
  <c r="BI2" i="4"/>
  <c r="BJ2" i="4"/>
  <c r="BK2" i="4"/>
  <c r="BL2" i="4"/>
  <c r="BM2" i="4"/>
  <c r="BN2" i="4"/>
  <c r="BO2" i="4"/>
  <c r="BP2" i="4"/>
  <c r="BQ2" i="4"/>
  <c r="BR2" i="4"/>
  <c r="BS2" i="4"/>
  <c r="BT2" i="4"/>
  <c r="BU2" i="4"/>
  <c r="BV2" i="4"/>
  <c r="BW2" i="4"/>
  <c r="BX2" i="4"/>
  <c r="BY2" i="4"/>
  <c r="BZ2" i="4"/>
  <c r="CA2" i="4"/>
  <c r="CB2" i="4"/>
  <c r="CC2" i="4"/>
  <c r="CD2" i="4"/>
  <c r="CE2" i="4"/>
  <c r="CF2" i="4"/>
  <c r="CG2" i="4"/>
  <c r="CH2" i="4"/>
  <c r="CI2" i="4"/>
  <c r="CJ2" i="4"/>
  <c r="CK2" i="4"/>
  <c r="CL2" i="4"/>
  <c r="CM2" i="4"/>
  <c r="CN2" i="4"/>
  <c r="CO2" i="4"/>
  <c r="CP2" i="4"/>
  <c r="E138" i="5" s="1"/>
  <c r="E140" i="5" s="1"/>
  <c r="AL2" i="4"/>
  <c r="E132" i="5"/>
  <c r="AH2" i="4"/>
  <c r="E131" i="5" s="1"/>
  <c r="AF2" i="4"/>
  <c r="E130" i="5" s="1"/>
  <c r="AD2" i="4"/>
  <c r="E128" i="5" s="1"/>
  <c r="Z2" i="4"/>
  <c r="E124" i="5" s="1"/>
  <c r="F128" i="5" l="1"/>
  <c r="F125" i="5" s="1"/>
  <c r="AA2" i="3"/>
  <c r="M75" i="5"/>
  <c r="M77" i="5"/>
  <c r="M76" i="5"/>
  <c r="E139" i="5"/>
  <c r="E141" i="5"/>
  <c r="E129" i="5"/>
  <c r="E142" i="5" s="1"/>
  <c r="CQ2" i="4"/>
  <c r="M7" i="5"/>
  <c r="E126" i="5"/>
  <c r="E125" i="5" s="1"/>
  <c r="G138" i="5"/>
  <c r="CI2" i="3"/>
  <c r="F129" i="5"/>
  <c r="F142" i="5" s="1"/>
  <c r="M8" i="5"/>
  <c r="M10" i="5"/>
  <c r="M9" i="5"/>
  <c r="M11" i="5"/>
  <c r="F141" i="5" l="1"/>
  <c r="X5" i="5"/>
  <c r="X6" i="5" s="1"/>
  <c r="G140" i="5"/>
  <c r="M83" i="5"/>
  <c r="M86" i="5" s="1"/>
  <c r="M78" i="5"/>
  <c r="G141" i="5"/>
  <c r="F124" i="5"/>
  <c r="F139" i="5" s="1"/>
  <c r="G142" i="5"/>
  <c r="M6" i="5"/>
  <c r="M88" i="5" l="1"/>
  <c r="M85" i="5"/>
  <c r="M87" i="5"/>
  <c r="M4" i="5"/>
  <c r="G139" i="5" l="1"/>
  <c r="M84" i="5"/>
  <c r="M33" i="5"/>
  <c r="M32" i="5"/>
  <c r="M36" i="5"/>
  <c r="M38" i="5"/>
  <c r="M37" i="5"/>
  <c r="M34" i="5"/>
  <c r="M19" i="5"/>
  <c r="M18" i="5"/>
  <c r="M20" i="5"/>
  <c r="M23" i="5"/>
  <c r="M21" i="5"/>
  <c r="M22" i="5"/>
  <c r="M24" i="5"/>
  <c r="M35" i="5" l="1"/>
  <c r="M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Паксиваткина Валерия Александровна</author>
  </authors>
  <commentList>
    <comment ref="CO480" authorId="0" shapeId="0" xr:uid="{3713EF97-7DAF-2247-BFAA-B78FA293CF8E}">
      <text>
        <r>
          <rPr>
            <b/>
            <sz val="10"/>
            <color rgb="FF000000"/>
            <rFont val="Tahoma"/>
            <family val="2"/>
          </rPr>
          <t>Паксиваткина Валерия Александровна:</t>
        </r>
        <r>
          <rPr>
            <sz val="10"/>
            <color rgb="FF000000"/>
            <rFont val="Tahoma"/>
            <family val="2"/>
          </rPr>
          <t xml:space="preserve">
</t>
        </r>
        <r>
          <rPr>
            <sz val="10"/>
            <color rgb="FF000000"/>
            <rFont val="Calibri"/>
            <family val="2"/>
            <scheme val="minor"/>
          </rPr>
          <t>130 проектов связано с обустройством общественных пространств и 108 проектов  - с организацией и проведением событийных мероприятий.</t>
        </r>
        <r>
          <rPr>
            <sz val="10"/>
            <color rgb="FF000000"/>
            <rFont val="Calibri"/>
            <family val="2"/>
            <scheme val="minor"/>
          </rPr>
          <t xml:space="preserve"> 
</t>
        </r>
      </text>
    </comment>
  </commentList>
</comments>
</file>

<file path=xl/sharedStrings.xml><?xml version="1.0" encoding="utf-8"?>
<sst xmlns="http://schemas.openxmlformats.org/spreadsheetml/2006/main" count="40371" uniqueCount="11304">
  <si>
    <t>Козырева Юлия Каримовна</t>
  </si>
  <si>
    <t>Соловцова Светлана Николаевна</t>
  </si>
  <si>
    <t>Белянин Владимир Юрьевич</t>
  </si>
  <si>
    <t>Тайбарей Светлана Егоровна</t>
  </si>
  <si>
    <t>Щербина Светлана Николаевна</t>
  </si>
  <si>
    <t>Мочайлов Андрей Александрович</t>
  </si>
  <si>
    <t>Алексеева Рената Ринатовна</t>
  </si>
  <si>
    <t>Парамонова Ирина Валерьевна</t>
  </si>
  <si>
    <t>Таран Наталья Сергеевна</t>
  </si>
  <si>
    <t>Фаррахова Светлана Владимировна</t>
  </si>
  <si>
    <t>Христюк Леонтий Сергеевич</t>
  </si>
  <si>
    <t>Бубнова Ксения Вадимовна</t>
  </si>
  <si>
    <t>Бадулина Светлана Владимировна</t>
  </si>
  <si>
    <t>Литвинов Олег Сергеевич</t>
  </si>
  <si>
    <t>Бушуева Светлана Геннадьевна</t>
  </si>
  <si>
    <t>Ямшанов Егор Александрович</t>
  </si>
  <si>
    <t>Аркатова Юлия Александровна</t>
  </si>
  <si>
    <t>Новикова Наталья Викторовна</t>
  </si>
  <si>
    <t>Петрова Инна Викторовна</t>
  </si>
  <si>
    <t>Сидорова Юлия Николаевна</t>
  </si>
  <si>
    <t>Траурих Анна Сергеевна</t>
  </si>
  <si>
    <t>Данилова Марина Владимировна</t>
  </si>
  <si>
    <t>Зайцев Дмитрий Сергеевич</t>
  </si>
  <si>
    <t>Шанаева Алла Олеговна</t>
  </si>
  <si>
    <t>Пименова Ирина Владимировна</t>
  </si>
  <si>
    <t>Романова Ольга Александровна</t>
  </si>
  <si>
    <t>Ганькова Алина Сергеевна</t>
  </si>
  <si>
    <t>Лазутин Александр Германович</t>
  </si>
  <si>
    <t>Величко Антонина Владимировна</t>
  </si>
  <si>
    <t>Коробова Светлана Алексеевна</t>
  </si>
  <si>
    <t>Гладышева Наталья Гельевна</t>
  </si>
  <si>
    <t>Коровина Наталья Александровна</t>
  </si>
  <si>
    <t>Бернацкий Владислав Любомирович</t>
  </si>
  <si>
    <t>Падерин Владислав Александрович</t>
  </si>
  <si>
    <t>Вахтомин Владимир Владимирович</t>
  </si>
  <si>
    <t>Коктышева Светлана Николаевна</t>
  </si>
  <si>
    <t>Субъект РФ</t>
  </si>
  <si>
    <t>Кемеровская область - Кузбасс</t>
  </si>
  <si>
    <t>Томская область</t>
  </si>
  <si>
    <t>Свердловская область</t>
  </si>
  <si>
    <t>Липецкая область</t>
  </si>
  <si>
    <t>Новгородская область</t>
  </si>
  <si>
    <t>Ростовская область</t>
  </si>
  <si>
    <t>Хабаровский край</t>
  </si>
  <si>
    <t>Краснодарский край</t>
  </si>
  <si>
    <t>Ульяновская область</t>
  </si>
  <si>
    <t>Нижегородская область</t>
  </si>
  <si>
    <t>Самарская область</t>
  </si>
  <si>
    <t>Красноярский край</t>
  </si>
  <si>
    <t>Ненецкий автономный округ</t>
  </si>
  <si>
    <t>Республика Башкортостан</t>
  </si>
  <si>
    <t>Приморский край</t>
  </si>
  <si>
    <t>Калининградская область</t>
  </si>
  <si>
    <t>Республика Северная Осетия — Алания</t>
  </si>
  <si>
    <t>Ставропольский край</t>
  </si>
  <si>
    <t>Архангельская область</t>
  </si>
  <si>
    <t>Пермский край</t>
  </si>
  <si>
    <t>Белгородская область</t>
  </si>
  <si>
    <t>Республика Крым</t>
  </si>
  <si>
    <t>Ханты-Мансийский автономный округ</t>
  </si>
  <si>
    <t>Сахалинская область</t>
  </si>
  <si>
    <t>Ленинградская область</t>
  </si>
  <si>
    <t>Тюменская область</t>
  </si>
  <si>
    <t>Владимирская область</t>
  </si>
  <si>
    <t>Саратовская область</t>
  </si>
  <si>
    <t>Московская область</t>
  </si>
  <si>
    <t>Омская область</t>
  </si>
  <si>
    <t>Пензенская область</t>
  </si>
  <si>
    <t>Ямало-Ненецкий автономный округ</t>
  </si>
  <si>
    <t>Кировская область</t>
  </si>
  <si>
    <t>Тверская область</t>
  </si>
  <si>
    <t>Чукотский автономный округ</t>
  </si>
  <si>
    <t>Удмуртская республика</t>
  </si>
  <si>
    <t>Оренбургская область</t>
  </si>
  <si>
    <t>Вологодская область</t>
  </si>
  <si>
    <t>Иркутская область</t>
  </si>
  <si>
    <t>Калужская область</t>
  </si>
  <si>
    <t>Псковская область</t>
  </si>
  <si>
    <t>Республика Коми</t>
  </si>
  <si>
    <t>Курганская область</t>
  </si>
  <si>
    <t>Республика Бурятия</t>
  </si>
  <si>
    <t>Тип муниципального образования</t>
  </si>
  <si>
    <t>городской округ</t>
  </si>
  <si>
    <t>муниципальный округ</t>
  </si>
  <si>
    <t>муниципальный район</t>
  </si>
  <si>
    <t>сельское поселение</t>
  </si>
  <si>
    <t>городское поселение</t>
  </si>
  <si>
    <t>внутригородской район</t>
  </si>
  <si>
    <t>Наименование муниципального образования</t>
  </si>
  <si>
    <t>Беловский городской округ</t>
  </si>
  <si>
    <t>Киселевский городской округ</t>
  </si>
  <si>
    <t>Мариинский муниципальный округ</t>
  </si>
  <si>
    <t>Юргинский городской округ</t>
  </si>
  <si>
    <t>Муниципальное образование "Город Томск"</t>
  </si>
  <si>
    <t>Алапаевское МО</t>
  </si>
  <si>
    <t>Бисертский городской округ</t>
  </si>
  <si>
    <t>муниципальное образование "город Екатеринбург"</t>
  </si>
  <si>
    <t>Городской округ "город Ирбит" Свердловской области</t>
  </si>
  <si>
    <t>Камышловский муниципальный район</t>
  </si>
  <si>
    <t>Качканарский городской округ</t>
  </si>
  <si>
    <t>городской округ Красноуральск</t>
  </si>
  <si>
    <t>город Липецк</t>
  </si>
  <si>
    <t>городской округ Красноуфимск</t>
  </si>
  <si>
    <t>Липецкий муниципальный район</t>
  </si>
  <si>
    <t>городской округ "Город Лесной"</t>
  </si>
  <si>
    <t>Батецкий муниципальный район</t>
  </si>
  <si>
    <t>Наговское сельское поселение Старорусского муниципального района</t>
  </si>
  <si>
    <t>Новоуральский городской округ</t>
  </si>
  <si>
    <t>Новосельское сельское поселение</t>
  </si>
  <si>
    <t>Ивановское сельское поселение Старорусского района</t>
  </si>
  <si>
    <t>Великосельское сельское поселение</t>
  </si>
  <si>
    <t>Залучское сельское поселение</t>
  </si>
  <si>
    <t>Боровичский муниципальный район</t>
  </si>
  <si>
    <t>Мошенское сельское поселение Мошенского муниципального района</t>
  </si>
  <si>
    <t>Медниковское сельское поселение Старорусского муниципального района</t>
  </si>
  <si>
    <t>Чертковское сельское поселение</t>
  </si>
  <si>
    <t>Взвадское сельское поселение Старорусского муниципального района</t>
  </si>
  <si>
    <t>Окуловский муниципальный район</t>
  </si>
  <si>
    <t>Городской округ "Город Хабаровск"</t>
  </si>
  <si>
    <t>Городское поселение "Город Амурск" Амурского муниципального района</t>
  </si>
  <si>
    <t>Бикинский муниципальный район Хабаровского края</t>
  </si>
  <si>
    <t>Дуровский сельсовет Добринского муниципального района</t>
  </si>
  <si>
    <t>Гаткинское сельское поселение Советско-Гаванского муниципального района Хабаровского края</t>
  </si>
  <si>
    <t>городской округ Великий Новгород</t>
  </si>
  <si>
    <t>Армавир</t>
  </si>
  <si>
    <t>Муниципальное образование Базарносызганское городское поселение</t>
  </si>
  <si>
    <t>Новопавловское сельское поселение Белоглинского района</t>
  </si>
  <si>
    <t>Белоглинское сельское поселение Белоглинского района</t>
  </si>
  <si>
    <t>Барышское городское поселение Барышского района</t>
  </si>
  <si>
    <t>Инзенское городское поселение Инзенского района</t>
  </si>
  <si>
    <t>Муниципальное образование "Павловское городское поселение"</t>
  </si>
  <si>
    <t>Белореченское городское поселение Белореченского района</t>
  </si>
  <si>
    <t>городской округ город Дзержинск</t>
  </si>
  <si>
    <t>Бжедуховское сельское поселение Белореченского района</t>
  </si>
  <si>
    <t>городской округ Семеновский</t>
  </si>
  <si>
    <t>Великовечненское сельское поселение Белореченского района</t>
  </si>
  <si>
    <t>Дружненское сельское поселение Белореченского района</t>
  </si>
  <si>
    <t>Первомайское сельское поселение Белореченского района</t>
  </si>
  <si>
    <t>Карсунское городское поселение Карсунского района</t>
  </si>
  <si>
    <t>Кстовский муниципальный округ</t>
  </si>
  <si>
    <t>г.о.Отрадный</t>
  </si>
  <si>
    <t>Богородский муниципальный округ</t>
  </si>
  <si>
    <t>Рязанское сельское поселение Белореченского района</t>
  </si>
  <si>
    <t>Школьненское сельское поселение Белореченского района</t>
  </si>
  <si>
    <t>Черниговское сельское поселение Белореченского района</t>
  </si>
  <si>
    <t>Бейсугское с/п Выселковского района</t>
  </si>
  <si>
    <t>Бейсужекское с/п Выселковского района</t>
  </si>
  <si>
    <t>Выселковское с/п Выселковского района</t>
  </si>
  <si>
    <t>Крупское с/п Выселковского района</t>
  </si>
  <si>
    <t>г.о. Похвистнево</t>
  </si>
  <si>
    <t>Городской округ город Бор</t>
  </si>
  <si>
    <t>г.о. Сызрань</t>
  </si>
  <si>
    <t>г.о. Тольятти</t>
  </si>
  <si>
    <t>Привольненское сельское поселение Каневского района</t>
  </si>
  <si>
    <t>Кореновский район</t>
  </si>
  <si>
    <t>Дядьковское сельское поселение Кореновского района</t>
  </si>
  <si>
    <t>Журавское сельское поселение Кореновского района</t>
  </si>
  <si>
    <t>Кореновское городское поселение Кореновского района</t>
  </si>
  <si>
    <t>Платнировское сельское поселение Кореновского района</t>
  </si>
  <si>
    <t>Пролетарское сельское поселение Кореновского района</t>
  </si>
  <si>
    <t>Раздольненское сельское поселение Кореновского района</t>
  </si>
  <si>
    <t>Марьянское сельское поселение Красноармейского района</t>
  </si>
  <si>
    <t>Октябрьское сельское поселение Красноармейского района</t>
  </si>
  <si>
    <t>Новомышастовское сельское поселение Красноармейского района</t>
  </si>
  <si>
    <t>Старонижестеблиевское сельское поселение Красноармейского района</t>
  </si>
  <si>
    <t>Трудобеликовское сельское поселение Красноармейского района</t>
  </si>
  <si>
    <t>Ивановское сельское поселение Красноармейского района</t>
  </si>
  <si>
    <t>Краснодар</t>
  </si>
  <si>
    <t>Крыловский район</t>
  </si>
  <si>
    <t>Константиновское сельское поселение Курганинского района</t>
  </si>
  <si>
    <t>Родниковское сельское поселение Курганинского района</t>
  </si>
  <si>
    <t>Курганинское городское поселение Курганинского района</t>
  </si>
  <si>
    <t>Махошевское сельское поселение Мостовского района</t>
  </si>
  <si>
    <t>Шедокское сельское поселения Мостовского района</t>
  </si>
  <si>
    <t>Ярославское сельское поселение Мостовского района</t>
  </si>
  <si>
    <t>Новороссийск</t>
  </si>
  <si>
    <t>Стемасское сельское поселение</t>
  </si>
  <si>
    <t>Ермоловское сельское поселение</t>
  </si>
  <si>
    <t>Вешкаймское  городское поселение</t>
  </si>
  <si>
    <t>Мелекесский район</t>
  </si>
  <si>
    <t>город Ульяновск</t>
  </si>
  <si>
    <t>Сухобузимский район</t>
  </si>
  <si>
    <t>г.о. Чапаевск</t>
  </si>
  <si>
    <t>Муниципальное образование "Городской округ "Город нарьян-Мар"</t>
  </si>
  <si>
    <t>Муниципальный район Калтасинский район Республики Башкортостан</t>
  </si>
  <si>
    <t>Северский район</t>
  </si>
  <si>
    <t>Львовское сельское поселение Северского района</t>
  </si>
  <si>
    <t>Григорьевское сельское поселение Северского района</t>
  </si>
  <si>
    <t>Новодмитриевское сельское поселение Северского района</t>
  </si>
  <si>
    <t>сельское поселение Заплавное муниципального района Борский</t>
  </si>
  <si>
    <t>Славянское городское поселение Славянского района</t>
  </si>
  <si>
    <t>Маевское сельское поселение Славянского района</t>
  </si>
  <si>
    <t>Протокское сельское поселение Славянского района</t>
  </si>
  <si>
    <t>сельское поселение Голубая Нива Славянского  района</t>
  </si>
  <si>
    <t>Уссурийский городской округ</t>
  </si>
  <si>
    <t>Рисовое сельское поселение Славянского района</t>
  </si>
  <si>
    <t>Забойское сельское поселение Славянского района</t>
  </si>
  <si>
    <t>Муниципальное образование городской округ город-курорт Сочи Краснодарского края</t>
  </si>
  <si>
    <t>Темрюкский район</t>
  </si>
  <si>
    <t>Ахтанизовское сельское поселение Темрюкского района</t>
  </si>
  <si>
    <t>Вышестеблиевское сельское поселение Темрюкского района</t>
  </si>
  <si>
    <t>Голубицкое сельское поселение Темрюкского района</t>
  </si>
  <si>
    <t>Запорожское сельское поселение Темрюкского района</t>
  </si>
  <si>
    <t>Краснстрельское сельское поселение Темрюкского района</t>
  </si>
  <si>
    <t>Сенное сельское поселение Темрюкского района</t>
  </si>
  <si>
    <t>сельское поселение Большое Алдаркино муниципального района Борский</t>
  </si>
  <si>
    <t>Сельское поселение Чубовка муниципального района Кинельский</t>
  </si>
  <si>
    <t>Веселовское сельское поселение Успенского района</t>
  </si>
  <si>
    <t>Вольненское сельское поселение Успенского района</t>
  </si>
  <si>
    <t>Коноковское сельское поселение Успенского района</t>
  </si>
  <si>
    <t>Маламинское сельское поселение Успенского района</t>
  </si>
  <si>
    <t>Николаевское сельское поселение Успенского района</t>
  </si>
  <si>
    <t>Муниципальный район Караидельский район Республики Башкортостан</t>
  </si>
  <si>
    <t>Трехсельское сельское поселение Успенского района</t>
  </si>
  <si>
    <t>Урупское сельское поселение Успенского района</t>
  </si>
  <si>
    <t>Убеженское сельское поселение Успенского района</t>
  </si>
  <si>
    <t>Успенское сельское поселение Успенского района</t>
  </si>
  <si>
    <t>Муниципальный район Благовещенский район Республики Башкортостан</t>
  </si>
  <si>
    <t>Старощербиновское сельское поселение Щербиновского района</t>
  </si>
  <si>
    <t>Новощербиновское сельское поселение Щербиновского района</t>
  </si>
  <si>
    <t>Лазовский муниципальный округ</t>
  </si>
  <si>
    <t>Спасск-Дальний</t>
  </si>
  <si>
    <t>Дальнереченский муниципальный район</t>
  </si>
  <si>
    <t>Надеждинский муниципальный район</t>
  </si>
  <si>
    <t>сельское поселение Коноваловка муниципального района Борский</t>
  </si>
  <si>
    <t>Чугуевский муниципальный округ</t>
  </si>
  <si>
    <t>муниципальный район Кинельский</t>
  </si>
  <si>
    <t>Находкинский городской округ</t>
  </si>
  <si>
    <t>Сельское поселение Кротовка муниципального района Кинель-Черкасский</t>
  </si>
  <si>
    <t>Муниципальное образование "Светловский городской округ" Калининградской области</t>
  </si>
  <si>
    <t>Муниципальное образование "Гвардейский муниципальный округ Калининградкой области"</t>
  </si>
  <si>
    <t>Муниципальное образование "Городской округ "Город Калининград"</t>
  </si>
  <si>
    <t>Муниципальный район Стерлибашевский район Республики Башкортостан</t>
  </si>
  <si>
    <t>Правобережный район</t>
  </si>
  <si>
    <t>Муниципальное образование "Советский городской округ"</t>
  </si>
  <si>
    <t>Муниципальный район Мелеузовский район Республики Башкортостан</t>
  </si>
  <si>
    <t>Муниципальный район Миякинский район Республики Башкортостан</t>
  </si>
  <si>
    <t>Сельское поселение Муханово муниципального района Кинель-Черкасский</t>
  </si>
  <si>
    <t>город Красноярск</t>
  </si>
  <si>
    <t>сельское поселение Александровка муниципального района Кинель-Черкасский</t>
  </si>
  <si>
    <t>Сельское поселение Березняки муниципального района Кинель-Черкасский</t>
  </si>
  <si>
    <t>Сельское поселение Ерзовка муниципального района Кинель-Черкасский</t>
  </si>
  <si>
    <t>Муниципальное образование "Озерский муниципальный округ Калининградской области"</t>
  </si>
  <si>
    <t>Сельское поселение Кабановка муниципального района Кинель-Черкасский</t>
  </si>
  <si>
    <t>Андроповский муниципальный округ Ставропольского края</t>
  </si>
  <si>
    <t>Сельское поселение Красная Горка  муниципального района Кинель-Черкасский</t>
  </si>
  <si>
    <t>Сельское поселение Новые Ключи муниципального района Кинель-Черкасский</t>
  </si>
  <si>
    <t>ГО «Город Архангельск»</t>
  </si>
  <si>
    <t>Кировский район</t>
  </si>
  <si>
    <t>Алагирский муниципальный район</t>
  </si>
  <si>
    <t>Сельское поселение Подгорное муниципального района Кинель-Черкасский</t>
  </si>
  <si>
    <t>сельское поселение Садгород муниципального района Кинель-Черкасский</t>
  </si>
  <si>
    <t>Сельское поселение Черновка муниципального района Кинель-Черкасский</t>
  </si>
  <si>
    <t>Сельское поселение Тимашево муниципального района Кинель-Черкасский</t>
  </si>
  <si>
    <t>Муниципальный район Кинель-Черкасский</t>
  </si>
  <si>
    <t>город Пермь</t>
  </si>
  <si>
    <t>Верещагинский городской округ</t>
  </si>
  <si>
    <t>муниципальный район Шенталинский</t>
  </si>
  <si>
    <t>"Город Березники" Пермский край</t>
  </si>
  <si>
    <t>Алексеевский городской округ</t>
  </si>
  <si>
    <t>Ровеньский район</t>
  </si>
  <si>
    <t>Яковлевский городской округ</t>
  </si>
  <si>
    <t>Кавказское сельское поселение Кавказского района</t>
  </si>
  <si>
    <t>Октябрьский внутригородской район городского округа Самара</t>
  </si>
  <si>
    <t>Железнодорожный внутригородской район городского округа Самара</t>
  </si>
  <si>
    <t>Самарский внутригородской район городского округа Самара</t>
  </si>
  <si>
    <t>Городской округ "Город Белгород"</t>
  </si>
  <si>
    <t>Апанасенковский муниципальный округ Ставропольского края</t>
  </si>
  <si>
    <t>Городской округ Джанкой Республики Крым</t>
  </si>
  <si>
    <t>Губкинский городской округ</t>
  </si>
  <si>
    <t>Буденновский муниципальный округ</t>
  </si>
  <si>
    <t>Благодарненский муниципальный округ Ставропольского края</t>
  </si>
  <si>
    <t>Георгиевский муниципальный округ Ставропольского края</t>
  </si>
  <si>
    <t>Мегион</t>
  </si>
  <si>
    <t>Изобильненский муниципальный округ</t>
  </si>
  <si>
    <t>Кировский внутригородской район городского округа Самара</t>
  </si>
  <si>
    <t>Красногвардейский муниципальный округ</t>
  </si>
  <si>
    <t>Левокумский муниципальный округ</t>
  </si>
  <si>
    <t>Кировский муниципальный округ</t>
  </si>
  <si>
    <t>Нефтекумский муниципальный округ</t>
  </si>
  <si>
    <t>Муниципальное образование городской округ Феодосия Республики Крым</t>
  </si>
  <si>
    <t>Красноглинский внутригородской район городского округа Самара</t>
  </si>
  <si>
    <t>Грачевский муниципальный округ Ставропольского края</t>
  </si>
  <si>
    <t>город-курорт Кисловодск</t>
  </si>
  <si>
    <t>Новоселицкий муниципальный округ Ставропольского края</t>
  </si>
  <si>
    <t>Городской округ "Александровск-Сахалинский район"</t>
  </si>
  <si>
    <t>город Дивногорск</t>
  </si>
  <si>
    <t>Сельское поселение Кинель-Черкассы муниципального района Кинель-Черкасский</t>
  </si>
  <si>
    <t>Северо-Енисейский район</t>
  </si>
  <si>
    <t>Курский муниципальный округ</t>
  </si>
  <si>
    <t>Новоалександровский муниципальный округ</t>
  </si>
  <si>
    <t>Петровский муниципальный округ Ставропольского края</t>
  </si>
  <si>
    <t>город Лермонтов</t>
  </si>
  <si>
    <t>Перовское сельское поселение Симферопольского района Республики Крым</t>
  </si>
  <si>
    <t>Сосновоборский городской округ</t>
  </si>
  <si>
    <t>Труновский муниципальный округ</t>
  </si>
  <si>
    <t>город Тюмень</t>
  </si>
  <si>
    <t>город Невинномысск</t>
  </si>
  <si>
    <t>Вейделевский район</t>
  </si>
  <si>
    <t>Вязниковский район</t>
  </si>
  <si>
    <t>Предгорный муниципальный округ Ставропольского края</t>
  </si>
  <si>
    <t>город Минусинск</t>
  </si>
  <si>
    <t>Сингапай</t>
  </si>
  <si>
    <t>Сельское поселение Кинель-Черкассы муниципального района Кинель-Черкасский Самарской области</t>
  </si>
  <si>
    <t>Советский муниципальный округ Ставропольского края</t>
  </si>
  <si>
    <t>Ленинский внутригородской район городского округа Самара</t>
  </si>
  <si>
    <t>Промышленный внутригородской район городского округа Самара</t>
  </si>
  <si>
    <t>Усть-Юган</t>
  </si>
  <si>
    <t>Советский внутригородской район городского округа Самара</t>
  </si>
  <si>
    <t>Самара</t>
  </si>
  <si>
    <t>Нефтеюганский район</t>
  </si>
  <si>
    <t>Степновский муниципальный округ</t>
  </si>
  <si>
    <t>Пойковский</t>
  </si>
  <si>
    <t>муниципальное образование "Город Саратов"</t>
  </si>
  <si>
    <t>Куть-Ях</t>
  </si>
  <si>
    <t>Шпаковский муниципальный округ</t>
  </si>
  <si>
    <t>Лемпино</t>
  </si>
  <si>
    <t>Щелково</t>
  </si>
  <si>
    <t>Ипатовский муниципальный округ Ставропольского края</t>
  </si>
  <si>
    <t>Каркатеевы</t>
  </si>
  <si>
    <t>Сентябрьский</t>
  </si>
  <si>
    <t>Калачинский муниципальный район</t>
  </si>
  <si>
    <t>Пенза</t>
  </si>
  <si>
    <t>Кормиловский муниципальный район</t>
  </si>
  <si>
    <t>Крутинский муниципальный район</t>
  </si>
  <si>
    <t>Любинский муниципальный район</t>
  </si>
  <si>
    <t>городской округ города Омск</t>
  </si>
  <si>
    <t>Пировский муниципальный округ</t>
  </si>
  <si>
    <t>Нефтеюганск</t>
  </si>
  <si>
    <t>Нижневартовский район</t>
  </si>
  <si>
    <t>город Салехард</t>
  </si>
  <si>
    <t>Нижневартовск</t>
  </si>
  <si>
    <t>Покачи</t>
  </si>
  <si>
    <t>город Кирово-Чепецк</t>
  </si>
  <si>
    <t>Сургут</t>
  </si>
  <si>
    <t>Закрытое административно-территориальное образование Озерный Тверской области</t>
  </si>
  <si>
    <t>городской округ Певек</t>
  </si>
  <si>
    <t>Тевризский муниципальный район</t>
  </si>
  <si>
    <t>город Киров</t>
  </si>
  <si>
    <t>городской округ Эгвекинот</t>
  </si>
  <si>
    <t>Чукотский муниципальный район</t>
  </si>
  <si>
    <t>городской округ город Лабытнанги  Ямало-Ненецкого автономного округа</t>
  </si>
  <si>
    <t>МО"Муниципальный округ Завьяловский район Удмуртской Республики"</t>
  </si>
  <si>
    <t>город Тверь</t>
  </si>
  <si>
    <t>Муниципальное образование "Муниципальный округ Камбарский район Удмуртской Республики"</t>
  </si>
  <si>
    <t>муниципальное образование "Муниципальный округ Глазовский район Удмуртской Республики"</t>
  </si>
  <si>
    <t>город Новый Уренгой</t>
  </si>
  <si>
    <t>Всехсвятское сельское поселение Белохолуницкого района</t>
  </si>
  <si>
    <t>Белохолуницкое городское поселение Белохолуницкого района</t>
  </si>
  <si>
    <t>Абдулинский городской округ</t>
  </si>
  <si>
    <t>Дубровское сельское поселение Белохолуницкого района</t>
  </si>
  <si>
    <t>город Ноябрьск</t>
  </si>
  <si>
    <t>Климковское сельское поселение Белохолуницкого района Кировской области</t>
  </si>
  <si>
    <t>Белохолуницкий муниципальный  район</t>
  </si>
  <si>
    <t>Муниципальный округ Можгинский район Удмуртской Республики</t>
  </si>
  <si>
    <t>Сургутский район</t>
  </si>
  <si>
    <t>город Муравленко</t>
  </si>
  <si>
    <t>Троицкое сельское поселение Белохолуницкого района Кировской области</t>
  </si>
  <si>
    <t>Ракаловское сельское поселение Белохолуницкого района</t>
  </si>
  <si>
    <t>городской округ город Губкинский  Ямало-Ненецкого автономного округа</t>
  </si>
  <si>
    <t>Поломское сельское поселение Белохолуницкого района</t>
  </si>
  <si>
    <t>город Бугуруслан</t>
  </si>
  <si>
    <t>Солнечный</t>
  </si>
  <si>
    <t>Подрезчихинское сельское поселение Белохолуницкого района</t>
  </si>
  <si>
    <t>город Бузулук</t>
  </si>
  <si>
    <t>Городской округ город Череповец</t>
  </si>
  <si>
    <t>Гайский городской округ</t>
  </si>
  <si>
    <t>город Медногорск</t>
  </si>
  <si>
    <t>город Оренбург</t>
  </si>
  <si>
    <t>Городской округ город Вологда</t>
  </si>
  <si>
    <t>Соль-Илецкий городской округ</t>
  </si>
  <si>
    <t>Сорочинский городской округ</t>
  </si>
  <si>
    <t>Ясненский городской округ</t>
  </si>
  <si>
    <t>ЗАТО Комаровский</t>
  </si>
  <si>
    <t>Адамовский район</t>
  </si>
  <si>
    <t>Акбулакский район</t>
  </si>
  <si>
    <t>Александровский район</t>
  </si>
  <si>
    <t>Асекеевский район</t>
  </si>
  <si>
    <t>Донской сельсовет Беляевского района</t>
  </si>
  <si>
    <t>Беляевский район</t>
  </si>
  <si>
    <t>Бугурусланский район</t>
  </si>
  <si>
    <t>Бузулукский район</t>
  </si>
  <si>
    <t>Грачевский район</t>
  </si>
  <si>
    <t>г. Усолье-Сибирское</t>
  </si>
  <si>
    <t>Урай</t>
  </si>
  <si>
    <t>г. Братск</t>
  </si>
  <si>
    <t>Домбаровский район</t>
  </si>
  <si>
    <t>город Глазов</t>
  </si>
  <si>
    <t>муниципальный округ Надымский район Ямало-Ненецкого автономного округа</t>
  </si>
  <si>
    <t>"Муниципальный округ Дебёсский район Удмуртской Республики"</t>
  </si>
  <si>
    <t>Ханты-Мансийский район</t>
  </si>
  <si>
    <t>муниципальный округ Шурышкарский район Ямало-Ненецкого автономного округа</t>
  </si>
  <si>
    <t>Красногвардейский район</t>
  </si>
  <si>
    <t>"Муниципальное образование "Муниципальный округ Малопургинский район Удмуртской Республики"</t>
  </si>
  <si>
    <t>Кутушинский сельсовет Курманаевского района</t>
  </si>
  <si>
    <t>муниципальный округ Приуральский район Ямало-Ненецкого автономного округа</t>
  </si>
  <si>
    <t>Михайловский сельсовет Курманаевского района</t>
  </si>
  <si>
    <t>Матвеевский район</t>
  </si>
  <si>
    <t>Новоорский район</t>
  </si>
  <si>
    <t>Усольский муниципальный район</t>
  </si>
  <si>
    <t>муниципальный округ Ямальский район Ямало-Ненецкого автономного округа</t>
  </si>
  <si>
    <t>Оренбургский район</t>
  </si>
  <si>
    <t>муниципальный округ Тазовский район Ямало-Ненецкого автономного округа</t>
  </si>
  <si>
    <t>муниципальное образование "Нижнеилимский район"</t>
  </si>
  <si>
    <t>город Калуга</t>
  </si>
  <si>
    <t>муниципальный округ Пуровский район Ямало-Ненецкого автономного округа</t>
  </si>
  <si>
    <t>Город Боровск</t>
  </si>
  <si>
    <t>Первомайский район</t>
  </si>
  <si>
    <t>Саракташский район</t>
  </si>
  <si>
    <t>Эхирит-Булагатский муниципальный район Иркутской области</t>
  </si>
  <si>
    <t>Город Обнинск</t>
  </si>
  <si>
    <t>Восточный сельсовет Светлинского района</t>
  </si>
  <si>
    <t>муниципальный округ Красноселькупский район Ямало-Ненецкого автономного округа</t>
  </si>
  <si>
    <t>Северный район</t>
  </si>
  <si>
    <t>Ташлинский район</t>
  </si>
  <si>
    <t>Тоцкий район</t>
  </si>
  <si>
    <t>Тюльганский район</t>
  </si>
  <si>
    <t>ДНовский район</t>
  </si>
  <si>
    <t>Красногородский район</t>
  </si>
  <si>
    <t>Новосокольнический район</t>
  </si>
  <si>
    <t>Пыталовский район</t>
  </si>
  <si>
    <t>Струги-Красные</t>
  </si>
  <si>
    <t>Новосельская волость</t>
  </si>
  <si>
    <t>Марьинская волость</t>
  </si>
  <si>
    <t>Великие Луки</t>
  </si>
  <si>
    <t>Муниципальный округ «Вуктыл» Республики Коми</t>
  </si>
  <si>
    <t>Муниципальный округ "Усинск" Республики Коми</t>
  </si>
  <si>
    <t>МО МР "Княжпогостский"</t>
  </si>
  <si>
    <t>МО МР "Ижемский"</t>
  </si>
  <si>
    <t>МО ГО "Сыктывкар"</t>
  </si>
  <si>
    <t>Муниципальный район "Сысольский"</t>
  </si>
  <si>
    <t>муниципальное образование муниципальный район "Корткеросский"</t>
  </si>
  <si>
    <t>Муниципальное образование городского округа "Инта"</t>
  </si>
  <si>
    <t>МО МР "Койгородский"</t>
  </si>
  <si>
    <t>МР "Печора"</t>
  </si>
  <si>
    <t>Муниципальное образование муниципальный район "Сосногорск"</t>
  </si>
  <si>
    <t>муниципальный район "Сыктывдинский"</t>
  </si>
  <si>
    <t>МО МР "Троицко-Печорский"</t>
  </si>
  <si>
    <t>МО МР "Усть-Вымский"</t>
  </si>
  <si>
    <t>МР "Усть-Куломский"</t>
  </si>
  <si>
    <t>Усть-Цилемский район</t>
  </si>
  <si>
    <t>Муниципальное образование муниципального округа "Ухта"</t>
  </si>
  <si>
    <t>МР "Удорский"</t>
  </si>
  <si>
    <t>МО ГО "Воркута"</t>
  </si>
  <si>
    <t>МО МР "Прилузский"</t>
  </si>
  <si>
    <t>город Улан-Удэ</t>
  </si>
  <si>
    <t>Иволгинский район</t>
  </si>
  <si>
    <t>1.1. В официальных документах (законах, распоряжениях и постановлениях, и иных нормативных правовых актах)</t>
  </si>
  <si>
    <t>О реализации проектов инициативного бюджетирования на территории Беловского городского округа</t>
  </si>
  <si>
    <t>Инициативные проекты</t>
  </si>
  <si>
    <t>Инициативные проекты в муниципальном образовании «Мариинский муниципальный округ»</t>
  </si>
  <si>
    <t>«Реализация инициативных проектов на территории Юргинского городского округа Кемеровской области - Кузбасса»,«Поддержка общественных инициатив территориального общественного самоуправления»</t>
  </si>
  <si>
    <t>Инициативные проекты в муниципальном образовании Алапаевское</t>
  </si>
  <si>
    <t>Благоустройство дворовой территории, расположенной по адресу: пгт. Бисерть, ул. Революции д.5</t>
  </si>
  <si>
    <t>Инициативное бюджетирование на территории муниципального образования "город Екатеринбург"</t>
  </si>
  <si>
    <t>Реализация инициативных проектов на территории муниципального образования "город Екатеринбург"</t>
  </si>
  <si>
    <t>Благоустройство дворовых территорий управляющей организацией в рамках реализации мероприятий муниципальной программы «Формирование современной городской среды на территории Городского округа «город Ирбит» Свердловской области на 2018-2027 годы»</t>
  </si>
  <si>
    <t>«Современный маршрут здоровья «10 000 шагов»</t>
  </si>
  <si>
    <t>Ремонт дворовой территории многоквартирных  домов, проезда к дворовой территории многоквартирных домов</t>
  </si>
  <si>
    <t>Муниципальная программа "Мой двор"</t>
  </si>
  <si>
    <t>Реализация инициативных проектов на территории городского округа Красноуфимск</t>
  </si>
  <si>
    <t>Проведение конкурса проектов школьного инициативного бюджетирования в общеобразовательных учреждениях Липецкого муниципального района Липецкой области</t>
  </si>
  <si>
    <t>Инициативное бюджетирование</t>
  </si>
  <si>
    <t>Муниципальный проект "Наш школьный бюджет"</t>
  </si>
  <si>
    <t>Местный инициативный проект (Установка автобусного павильона для школьников в д. Устрика, ул. Новая)</t>
  </si>
  <si>
    <t>Народная программа городских изменений "Радиус доверия - Новоуральск"</t>
  </si>
  <si>
    <t>Местный инициативный проект (Спил аварийных деревьев на гражданском кладбище д. Ратча)</t>
  </si>
  <si>
    <t>Местный инициативный проект (Установка фонарей уличного освещения в д.Кочериново)</t>
  </si>
  <si>
    <t>Местный инициативный проект (Обустройство пешеходного мостика к воинскому захоронению в д. Речные Котцы)</t>
  </si>
  <si>
    <t>Местный инициативный проект ("Благоустройство гражданского кладбища в с.Залучье" 1 этап)</t>
  </si>
  <si>
    <t>муниципальный  проект «Твой школьный бюджет»</t>
  </si>
  <si>
    <t>инициативный проект «Установка контейнерной площадки на территории рынка на улице Прогонная»</t>
  </si>
  <si>
    <t>Местный инициативный проект ("Обустройство волейбольной площадки на сортивном стадионе "Поле чудес")</t>
  </si>
  <si>
    <t>Светлая улица - светлый поселок</t>
  </si>
  <si>
    <t>Местный инициативный проект "Установка уличного светильника в д.Взвад ул.Зелёная рядом с домом 6"</t>
  </si>
  <si>
    <t>"Твой школьный бюджет"</t>
  </si>
  <si>
    <t>Конкурс социально значимых инициатив (проектов) среди территориального общественного самоуправления</t>
  </si>
  <si>
    <t>Городской конкурс социальных проектов территориальных общественных самоуправлений</t>
  </si>
  <si>
    <t>Предоставление грантов в форме субсидий из бюджета Бикинского муниципального района Хабаровского края на реализацию проектов по развитию территориальных общественных самоуправлений в Бикинском муниципальном районе Хабаровского края</t>
  </si>
  <si>
    <t>Озеленение парка памяти погибших воинов имени Сергея Кабанова</t>
  </si>
  <si>
    <t>Муниципальная программа  «Поддержка местных инициатив населения в Гаткинском сельском поселении Советско-Гаванского муниципального района Хабаровского края на 2021-2023 годы»</t>
  </si>
  <si>
    <t>Конкурсный отбор проектов  "Школьный бюджет"</t>
  </si>
  <si>
    <t>Решение Армавирской городской Думы от 24 декабря 2020 года  № 46 «Об утверждении Положения о порядке реализации инициативных проектов в муниципальном образовании город Армавир»</t>
  </si>
  <si>
    <t>Народный бюджет</t>
  </si>
  <si>
    <t>проект "Народный бюджет"</t>
  </si>
  <si>
    <t>Благоустройство территории</t>
  </si>
  <si>
    <t>Благоустройство территории Бжедуховского сельского поселения</t>
  </si>
  <si>
    <t>Проекты инициативного бюджетирования</t>
  </si>
  <si>
    <t>Проект местных инициатив</t>
  </si>
  <si>
    <t>«Мой первый бюджет»</t>
  </si>
  <si>
    <t>Городской конкурс социальных проектов и идей "Отрадный - территория развития"</t>
  </si>
  <si>
    <t>Поддержка инициативных проектов</t>
  </si>
  <si>
    <t>Благоустройство территории сельского поселения</t>
  </si>
  <si>
    <t>Проект школьного инициативного бюджетирования «Дети - будущего»</t>
  </si>
  <si>
    <t>"«Благоустройство территории  Выселковского сельского поселения Выселковского района» "</t>
  </si>
  <si>
    <t>Конкурс инициативных проектов на территории городского округа Похвистнево Самарской области в 2023 году, проводимый в рамках муниципальной программы «Поддержка общественных инициатив граждан и социально ориентированных некоммерческих организаций в городском округе Похвистнево» на 2016-2025 годы, утвержденной постановлением Администрации городского округа Похвистнево от 16.10.2015 №1505</t>
  </si>
  <si>
    <t>Мероприятия по ремонту дорог на территории городского округа г.Бор, основанные на инициативах граждан</t>
  </si>
  <si>
    <t>Реализация мероприятий по приобретению и установке элементов детских и спортивных площадок на территории городского округа г.Бор, основанных на инициативах граждан</t>
  </si>
  <si>
    <t>Конкурс социальных инициатив по месту жительства</t>
  </si>
  <si>
    <t>Об инициировании и реализации  инициативных проектов в гордском округе Сызрань</t>
  </si>
  <si>
    <t>Решение Думы от 23.06.2023 № 985 "О положении об инициативных проектах на территории городского округа Тольятти"</t>
  </si>
  <si>
    <t>Благоустройство общественной территории</t>
  </si>
  <si>
    <t>Реализация инициативных проектов</t>
  </si>
  <si>
    <t>Реализация инициативных проектов в Дядьковском сельском поселении Кореновского района</t>
  </si>
  <si>
    <t>Реализация инициативных проектов в Журавском сельском поселении Кореновского района</t>
  </si>
  <si>
    <t>Реализация инициативных проектов в Кореновском городском поселении Кореновского района на 2021-2023 годы</t>
  </si>
  <si>
    <t>Реализация инициативных проектов в Платнировском сельском поселении Кореновского района</t>
  </si>
  <si>
    <t>Реализация инициативных проектов в Пролетарском сельском поселении Кореновского района</t>
  </si>
  <si>
    <t>Реализация инициативных проектов в Раздольненском сельском поселении Кореновского района</t>
  </si>
  <si>
    <t>инициативные проекты в Октябрьском сельском поселении Красноармейского района</t>
  </si>
  <si>
    <t>Школьное инициативное бюджетирование в муниципальных бюджетных общеобразовательных учреждениях городского округа Тольятти</t>
  </si>
  <si>
    <t>Порядок реализации инициативных проектов на территории муниципального образования город Краснодар</t>
  </si>
  <si>
    <t>Лучший орган территориального общественного самоуправления</t>
  </si>
  <si>
    <t>Реализация инициативных проектов в Родниковском сельском поселении Курганинского района</t>
  </si>
  <si>
    <t>Реализация инициативных проектов в Курганинском городском поселении Курганинского района</t>
  </si>
  <si>
    <t>Решение городской Думы муниципального образования город Новороссийск от 20.04.2021 № 97 (ред. от 26.12.2023) "Об утверждении Порядка применения инициативного бюджетирования в муниципальном образовании город Новороссийск" (вместе с "Положением о школьном инициативном бюджетировании в муниципальном образовании город Новороссийск", "Положением о молодежном инициативном бюджетировании в муниципальном образовании город Новороссийск", "Положением о студенческом инициативном бюджетировании в муниципальном образовании город Новороссийск")</t>
  </si>
  <si>
    <t>Проект "Народный бюджет" на территории муниципального образования "Мелекесский район"</t>
  </si>
  <si>
    <t>"Инициативные проекты"</t>
  </si>
  <si>
    <t>Поддержка проектов местных инициатив в Сухобузимском районе</t>
  </si>
  <si>
    <t>Муниципальная программа городского округа Чапаевск "Поддержка местных инициатив" на 2021-2026 годы</t>
  </si>
  <si>
    <t>Осуществление поддержки и развития инициативных проектов</t>
  </si>
  <si>
    <t>Муниципальный проект инициативного бюджетирования "Наше село"</t>
  </si>
  <si>
    <t>"Современная образовательная среда - успех каждого ребенка"</t>
  </si>
  <si>
    <t>Развитие инициативного бюджетирования в Григорьевском  сельском поселении Северского района</t>
  </si>
  <si>
    <t>Укрепление материально-технической базы,техническое оснащения муниципальных учреждений культуры</t>
  </si>
  <si>
    <t>Реализация проекта "Поддержка местных инициатив в сельском поселении Заплавное муниципального района Борский Самарской области на 2023 - 2027годы"</t>
  </si>
  <si>
    <t>местные инициативы</t>
  </si>
  <si>
    <t>Инициативные проекты (Решение Думы Уссурийского городского округа от 24 февраля 2021 года № 352-НПА "О Положении о реализации на территории Уссурийского городского округа инициативных проектов"</t>
  </si>
  <si>
    <t>Градостроительная политика, обеспечение благоприятной среды жизнедеятельности населения и развитие жилищно-коммунального хозяйства</t>
  </si>
  <si>
    <t>Реализация проекта "Инициативное бюджетирование" на территории сельского поселения Большое Алдаркино муниципального района Борский Самарской области на 2023-2025 годы</t>
  </si>
  <si>
    <t>Поддержка местных инициатив в муниципальном образовании сельское поселение Чубовка муниципального района Кинельский Самарской области на 2021-2026 годы</t>
  </si>
  <si>
    <t>Благоустройство</t>
  </si>
  <si>
    <t>Благоустройство Вольненского сельского поселения Успенского района</t>
  </si>
  <si>
    <t>«Благоустройство территории Коноковского сельского поселения»</t>
  </si>
  <si>
    <t>Муниципальная программа "Осуществление комплекса мер в обеспечении безопасности дорожного движения» на территории Маламинского сельского поселения Успенского района</t>
  </si>
  <si>
    <t>" Муниципальная программа «Осуществление комплекса мер по обеспечению безопасности дорожного движения на территории Николаевского сельского поселения Успенского района» "</t>
  </si>
  <si>
    <t>Муниципальная программа "Осуществление комплекса мер в обеспечении безопасности дорожного движения" в Трехсельском сельском поселении Успенского района на 2023 год.</t>
  </si>
  <si>
    <t>" Муниципальная программа «Осуществление комплекса мер по обеспечению безопасности дорожного движения на территории Николаевского сельского поселения Успенского района на 2023 год» "</t>
  </si>
  <si>
    <t>Развитие благоустройства населенных пунктов Успенского сельского поселения Успенского района</t>
  </si>
  <si>
    <t>Реализация инициативных проектов по вопросам благоустройства и озеленения на территории сельского поселения</t>
  </si>
  <si>
    <t>Благоустройство дорог в Новощербиновском сельском поселении Щербиновского района</t>
  </si>
  <si>
    <t>Постановление администрации Лазовского МО от 17.03.2021 года № 224 "об утверждении Положения о порядке реализации проекта инициативного бюджетирования в Лазовском МО"</t>
  </si>
  <si>
    <t>Реализация проектов инициативного бюджетирования по направлению «Местная инициатива»</t>
  </si>
  <si>
    <t>"О реализации на территории Дальнереченского муниципального района инициативного проекта "Создание условий для реализации регионального проекта "Модернизация школьных систем образования Приморского края в МОБУ "СОШ с. Веденка" Дальнереченского муниципального района</t>
  </si>
  <si>
    <t>Реализация инициативных проектов "Мой район" на территории Надеждинского муниципального района</t>
  </si>
  <si>
    <t>Реализация проекта "Инициативное бюджетирование" на территории сельского поселения Коноваловка муниципального района Борский Самарской области на 2023-2025 годы</t>
  </si>
  <si>
    <t>Местные инициативы https://chuguevsky.ru/administraciya/mestnye-initsiativy/ (Пешеходная дорожка)</t>
  </si>
  <si>
    <t>Местные инициативы https://chuguevsky.ru/administraciya/mestnye-initsiativy/ (Родничок)</t>
  </si>
  <si>
    <t>Местные инициативы https://chuguevsky.ru/administraciya/mestnye-initsiativy/ (Источник воды)</t>
  </si>
  <si>
    <t>Поддержка местных инициатив в муниципальном районе Кинельский Самарской области на 2021-2025 годы</t>
  </si>
  <si>
    <t>«Поддержка общественных инициатив на территории Находкинского городского округа» на 2022-2026 годы</t>
  </si>
  <si>
    <t>Инициативный проект "Детство"</t>
  </si>
  <si>
    <t>Ведомственная целевая программа муниципального образования "Светловский городской округ" Калининградской области "Мой двор"</t>
  </si>
  <si>
    <t>Реализации инициативных проектов на территории муниципального образования «Гвардейский муниципальный округ Калининградской области»</t>
  </si>
  <si>
    <t>Порядок предоставления из бюджета городского округа "Город Калининград" гранта в форме субсидии некоммерческой организации, не являющейся казенным учреждением, прошедшей конкурсный отбор проектов создания и функционированиярегионального центра финансовой грамотности, проводимый Министерством финансов Калининградской области, в целях реализации проектов школьного инициативного бюджетирования.</t>
  </si>
  <si>
    <t>Проект инициативного бюджетирования, направленный на развитие общественой инфраструктуры на территории Правобережного района</t>
  </si>
  <si>
    <t>Инициативный проект "Домино"</t>
  </si>
  <si>
    <t>Инициативные проекты граждан</t>
  </si>
  <si>
    <t>Инициативный проект "Уютный дворик №2"</t>
  </si>
  <si>
    <t>Муниципальный проект инициативного бюджетирования  "Наше село"</t>
  </si>
  <si>
    <t>Инициативный проект "Благоустройство  детской игровой площадки по улице Садовая в селе Муханово"</t>
  </si>
  <si>
    <t>Инициативные проекты в городе Красноярске</t>
  </si>
  <si>
    <t>Инициативный проект "Благоустройство детской игровой площадки "Мир детства" в селе Александровка"</t>
  </si>
  <si>
    <t>Инициативный проект "Наружное электроосвещение "Светлые улицы поселка Дубовый Колок"</t>
  </si>
  <si>
    <t>Инициативный проект "Установка сельского туалета в местах общего пользования с.Ерзовка"</t>
  </si>
  <si>
    <t>Обеспечение мероприятий по благоустройству дворовых территорий</t>
  </si>
  <si>
    <t>Инициативный проект "Ремонт родника "Романов" с.Богородское"</t>
  </si>
  <si>
    <t>Инициативные проекты Андроповского муниципального округа Ставропольского округа</t>
  </si>
  <si>
    <t>Инициативный проект ""Безопасность" - установка видеонаблюдения по ул.Советская села Семеновка"</t>
  </si>
  <si>
    <t>Инициативный проект "Усовершенствование улично-дорожной сети"</t>
  </si>
  <si>
    <t>Проект "Бюджет твоих возможностей"</t>
  </si>
  <si>
    <t>Проект инициативного бюджетирования, направленный на развитие общественной инфраструктуры на территории Комсомольского сельского поселения муниципального образования Кировский район Республики Северная Осетия-Алания</t>
  </si>
  <si>
    <t>Проект инициативного бюджетирования, направленный на развитие общественной инфраструктуры на территории Дзуарикауского СП</t>
  </si>
  <si>
    <t>Инициативный проект "Благоустройство территории православной часовни в сквере по улице Ленина в поселке Подгорный"</t>
  </si>
  <si>
    <t>Инициативный проект ""Отдыхаем всем селом" - создание парковой зоны в поселке Чернигово"</t>
  </si>
  <si>
    <t>Инициативный проект "Обустройство детской спортивной игровой площадки в поселке Первомайский на территории парка"</t>
  </si>
  <si>
    <t>Инициативный проект "Карточный ремонт автомобильной дороги по ул.Ленинская с.Тимашево"</t>
  </si>
  <si>
    <t>Инициативный проект "Я люблю Кинель-Черкассы"</t>
  </si>
  <si>
    <t>Инициативный проект</t>
  </si>
  <si>
    <t>Проект "Инициативные проекты граждан"</t>
  </si>
  <si>
    <t>Муниципальный порядок предоставления в 2022-2024 годах иных дотаций из бюджета района бюджетам сельских поселений в целях софинансирования расходных обязательств сельских поселений в мунцииппальном районе Шенталинский, направленных на решение вопросов местного значения и связанных с реализацией мероприятий по поддержке инициатив населения сельских поселений муниципального района Шенталинский Самарской области</t>
  </si>
  <si>
    <t>Инициативные проекты на территории муниципального образования "Город Березники" Пермского края</t>
  </si>
  <si>
    <t>Об утверждении Порядка предоставления грантов из бюджета Алексеевского городского округа на поддержку проектов, реализуемых территориальным общественным самоуправлением на территории Алексеевского городского округа</t>
  </si>
  <si>
    <t>Развитие общественного самоуправления в Ровеньском районе</t>
  </si>
  <si>
    <t>Лучшая практика общественного самоуправления в Яковлевском городском округе в 2023 году</t>
  </si>
  <si>
    <t>Строительство распределительного газопровода низкого давления по ул. Новоселов, пер.Романовский, ул. Ламанова в ст.Кавказской Кавказского района Краснодарского края ( решение Совета Кавказского сельского поселения Кавказского района от 08.02.2019 года №4 "О передаче Кавказскому сельскому поселению Кавказского района   проектной документации объекта газификации");</t>
  </si>
  <si>
    <t>Конкурс общественных инициатив «Твой конструктор двора»</t>
  </si>
  <si>
    <t>в соответствии с решением Совета депутатов Железнодорожного внутригородского района городского округа Самара от 09.02.2021 № 37 «Об утверждении положения «О порядке выдвижения, внесения, обсуждения и рассмотрения инициативных проектов    на территории Железнодорожного внутригородского района городского округа Самара».</t>
  </si>
  <si>
    <t>Твой конструктор двора</t>
  </si>
  <si>
    <t>Постановление администрации города Белгорода № 144 от 22.07.2020 г. "Об утверждении Положения о проведении ежегодного конкурса инициатив по развитию территорий "Белгород меняется"</t>
  </si>
  <si>
    <t>Инициативные проекты  в Апанасенковском муниципальном округе</t>
  </si>
  <si>
    <t>Молодое поколение планирует бюджет</t>
  </si>
  <si>
    <t>О проведении конкурса на лучший социально значимый проект территориального общественного самоуправления</t>
  </si>
  <si>
    <t>реализация социальных проектов, победивших в конкурсном отборе «Твой конструктор двора» в 2023 году, связанных с созданием комфортных условий для проживания граждан на территории Железнодорожного внутригородского района городского округа Самара.</t>
  </si>
  <si>
    <t>-</t>
  </si>
  <si>
    <t>Инициативное бюджетирование в Благодарненском муниципальном округе Ставропольского края</t>
  </si>
  <si>
    <t>Инициативные проекты реализуемые на территории Георгиевского муниципального округа Ставропольского края</t>
  </si>
  <si>
    <t>Инициативное бюджетирование в Изобильненском городском округе Ставропольского края</t>
  </si>
  <si>
    <t>Инициативный проект "Зеленая аллея"</t>
  </si>
  <si>
    <t>Реализация инициативного проекта</t>
  </si>
  <si>
    <t>Наказы избирателей депутатам Думы Георгиевского муниципального округа</t>
  </si>
  <si>
    <t>Инициативное бюджетирование в Левокумском муниципальном округе Ставропольского края</t>
  </si>
  <si>
    <t>Конкурс общественных инициатив "Твой конструктор двора" по созданию комфортных условий для проживания граждан на территории Кировского внутригородского района городского округа Самара</t>
  </si>
  <si>
    <t>Инициативные проекты Нефтекумского муниципального округа Ставропольского края</t>
  </si>
  <si>
    <t>Конкурсный отбор инициативных проектов в муниципальном образовании городской округ  Феодосии Республики Крым</t>
  </si>
  <si>
    <t>Конкурс по отбору общественных инициатив "Твой конструктор двора"</t>
  </si>
  <si>
    <t>Инициативное бюджетирование в г.-к. Кисловодске</t>
  </si>
  <si>
    <t>Реализация инициативных проектов на территории городской округ "Александровск-Сахалинский район", поддержанных органом местного самоуправления</t>
  </si>
  <si>
    <t>Инициативные проекты в городском округе г.Дивногорск Красноярского края</t>
  </si>
  <si>
    <t>Инициативный проект ""Счастливое детство" – оборудование и благоустройство детской игровой площадки по ул. Механизаторов"</t>
  </si>
  <si>
    <t>Инициативные проекты  Петровского городского округа Ставропольского края</t>
  </si>
  <si>
    <t>Реализация инициативных проектов на территории муниципального образования Перовское сельское поселение</t>
  </si>
  <si>
    <t>Проект инициативного бюджетирования "Я планирую бюджет"</t>
  </si>
  <si>
    <t>инициативное бюджетирование в Труновском муниципальном округе Ставропольского края</t>
  </si>
  <si>
    <t>Поддержка  социально-значимых проектов, реализуемых территориальными общественными самоуправлениями в муниципальных образованиях Вейделевского района</t>
  </si>
  <si>
    <t>"Дорога памяти"</t>
  </si>
  <si>
    <t>Реализация инициативных проектов на территории Предгорного муниципального округа Ставропольского края</t>
  </si>
  <si>
    <t>Реализация проектов Инициативного  бюджетирования</t>
  </si>
  <si>
    <t>Инициативный проект "Ассорти - цвета радуги"</t>
  </si>
  <si>
    <t>Инициативные проекты на территории Советского муниципального округа Ставропольского края</t>
  </si>
  <si>
    <t>Положение "О порядке выдвижения, внесения, обсуждения и рассмотрения инициативных проектов на территории Промышленного внутригородского района городского округа Самара», утвержденное Советом депутатов Промышленного внутригородского района городского округа Самара (Решение от 2 февраля 2021 г. N 36)</t>
  </si>
  <si>
    <t>"Твой конструктор двора"</t>
  </si>
  <si>
    <t>Проект «Школьное инициативное бюджетирование в общеобразовательных организациях городского округа Самара»</t>
  </si>
  <si>
    <t>Инициативные проекты на территории Степновского муниципального округа Ставропольского края</t>
  </si>
  <si>
    <t>инициативное бюджетирование</t>
  </si>
  <si>
    <t>ИНИЦИАТИВНЫЕ ПРОЕКТЫ в рамках инициативного бюджетирования</t>
  </si>
  <si>
    <t>"Устройство хоккейной коробки с обустройством прилегающей территории, расположенной по адресу: Омская область, г. Калачинск, ул. Новоселов, 13"</t>
  </si>
  <si>
    <t>"Городской конкурс на право получения грантов в виде субсидий на реализацию социально значимых проектов по вопросам местного значения в целях поддержки и развития территориального общественного самоуправления и инициатив жителей в городе Пензе "</t>
  </si>
  <si>
    <t>Конкурсный отбор инициативных проектов граждан на территории Кормиловского муниципального района Омской области</t>
  </si>
  <si>
    <t>Конкурсный отбор инициативных проектов на территории Крутинского муниципального района Омской области «Я и моя школа»</t>
  </si>
  <si>
    <t>Конкурсный отбор инициативных проектов на территории Любинского муниципального района Омской области</t>
  </si>
  <si>
    <t>Школьное инициативное бюджетирование</t>
  </si>
  <si>
    <t>Народная инициатива</t>
  </si>
  <si>
    <t>Бюджетная инициатива граждан ("Уютный Ямал")</t>
  </si>
  <si>
    <t>Мой вклад в бюджет</t>
  </si>
  <si>
    <t>Муниципальный конкурс инициативных проектов</t>
  </si>
  <si>
    <t>Инициативные проекты предусмотрены Федеральным законом от 20.07.2020 № 236-ФЗ "О внесении изменений в Федеральный закон "Об общих принципах организации местного самоуправления в Российской Федерации"</t>
  </si>
  <si>
    <t>Реализация инициативных проектов в городе Сургуте</t>
  </si>
  <si>
    <t>Инициативное бюджетирование ЗАТО Озерный</t>
  </si>
  <si>
    <t>Реализация инициативных проектов на территории городского округа Певек</t>
  </si>
  <si>
    <t>Реализация инициативных проектов на территории Тевризского муниципального района Омской области</t>
  </si>
  <si>
    <t>Конкурс проектов "Город добрых соседей" по реализации общественных инициатив, посвященных 650-летию города Кирова</t>
  </si>
  <si>
    <t>Реализация инициативных проектов в городском округе Эгвекинот</t>
  </si>
  <si>
    <t>Конкурсе проектов по развитию социальных инициатив  «Я в этом городе живу», посвященных 650-летию города Кирова</t>
  </si>
  <si>
    <t>Реализация инициативных проектов в муниципальном образовании Чукотский муниципальный район</t>
  </si>
  <si>
    <t>Поддержка местных инициатив, инициативное бюджетирование, инициативные проекты граждан</t>
  </si>
  <si>
    <t>Завьяловский район - ЗА ПРЕОБРАЖЕНИЕ!</t>
  </si>
  <si>
    <t>Инициативные проекты на территории города Твери</t>
  </si>
  <si>
    <t>"Благоустройство памятника землякам, погибшим в годы ВОВ"</t>
  </si>
  <si>
    <t>Решение  Совета депутатов муниципального образования "Муниципальный округ Глазовский район Удмуртской Республики" от 24.02.2022 года № 141 "Об утверждении порядка выдвижения, внесения, обсуждения, рассмотрения инициативных проектов, а также проведения их конкурсного отбора на территории муниципального образования "Муниципальный округ Глазовский район Удмуртской Республики" ( в редакции решения от 27.04.2023 года № 296) ,    Постановление Администрации муниципального образования "Муниципальный округ Глазовский район Удмуртской Республики" от  14 апреля 2022 года № 1.163 "Об утверждении Порядка проведения Конкурсного отбора и реализации проектов "Наше село"в муниципальном образовании "муниципальный округ Глазовский район Удмуртской Республики" ( в редакции постановления от 03.02.2023 № 1.26,  от 28.04.2023 № 1.69</t>
  </si>
  <si>
    <t>Территория здоровья – 2: наполнение спортивной площадки» в с.Всехсвятское "Безопасность превыше всего" по устройству пожарного водоема на основе существующего пруда в с.Всехсвятское</t>
  </si>
  <si>
    <t>Инициативные проекты в муниципальном образовании Белохолуницкое городское поселение Белохолуницкого района Кировской</t>
  </si>
  <si>
    <t>Инициативный проект "Полоса препятствии" Шаг к здоровью"</t>
  </si>
  <si>
    <t>"Уютный Ямал" - "Развитие инициатив на территории муниципалитета"</t>
  </si>
  <si>
    <t>"Реконструкция тротуара на плотине Климковского пруда и прилегающей территории"</t>
  </si>
  <si>
    <t>Твой школьный бюджет</t>
  </si>
  <si>
    <t>Инициативный проект "Родники: новый формат" и Инициативный проект "Тело в гармонии с душой"</t>
  </si>
  <si>
    <t>Инициативные проекты в муниципальном образовании "Муниципальный округ Можгинский район Удмуртской Республики"</t>
  </si>
  <si>
    <t>"Вечная память землякам-2"</t>
  </si>
  <si>
    <t>Инициативный проект "От благоустройства деревни - к благополучию жителей "</t>
  </si>
  <si>
    <t>социальный проект "Ветеранам. Островок души и дела"; социальный проект "О реализации инициативного проекта "За спорт, за дружбу,красоту"</t>
  </si>
  <si>
    <t>Инициативный проект "Спорт в массы!"</t>
  </si>
  <si>
    <t>проект "Школьный бюджет"</t>
  </si>
  <si>
    <t>Школьный бюджет</t>
  </si>
  <si>
    <t>Программа развития округов города</t>
  </si>
  <si>
    <t>Молодежный бюджет</t>
  </si>
  <si>
    <t>Реализация инициативных проектов на территории муниципального образования "город Оренбург"</t>
  </si>
  <si>
    <t>Социально значимый проект "Народный бюджет"</t>
  </si>
  <si>
    <t>Проект "Твой школьный бюджет"</t>
  </si>
  <si>
    <t>Проект "Школьный бюджет"</t>
  </si>
  <si>
    <t>проект Народный бюджет</t>
  </si>
  <si>
    <t>Проекта "Народный бюджет"</t>
  </si>
  <si>
    <t>Культурный бюджет</t>
  </si>
  <si>
    <t>инициативные проекты</t>
  </si>
  <si>
    <t>Об утверждении Порядка выдвижения, внесения, обсуждения и рассмотрения инициативных проектов в городе Глазове, а также проведения их конкурсного отбора</t>
  </si>
  <si>
    <t>Постановление Администрации муниципального образования "Муниципальный округ "Дебёсский район Удмуртской Республики" № 212 от  24.06.2022 года</t>
  </si>
  <si>
    <t>Конкурсный отбор "Новый взгляд на историческую деревню"</t>
  </si>
  <si>
    <t>Об инициировании и реализации инициативных проектов на территории Усольского муниципального района Иркутской области</t>
  </si>
  <si>
    <t>проект «Твой школьный бюджет»</t>
  </si>
  <si>
    <t>районный конкурс "Решение за ВАМИ"</t>
  </si>
  <si>
    <t>проект «Школьный бюджет»</t>
  </si>
  <si>
    <t>Реализация проектов развития общественной инфраструктуры муниципального образования городское поселение город Боровск</t>
  </si>
  <si>
    <t>Реализация  на территории муниципального образования Саракташский район школьных инициативных проектов</t>
  </si>
  <si>
    <t>Предоставление грантов на поддержку Общественных инициатив граждан, проживающих на территории муниципального образования «Эхирит- Булагатский район»"</t>
  </si>
  <si>
    <t>Инициативные проекты в городе Обнинске</t>
  </si>
  <si>
    <t>реализация инициативных проектов</t>
  </si>
  <si>
    <t>Проект "Народный бюджет"</t>
  </si>
  <si>
    <t>отсутствует</t>
  </si>
  <si>
    <t>Районный конкурс на реализацию заявок территориальных общественных самоуправлений на территории Красногородского района</t>
  </si>
  <si>
    <t>Конкурс «Лучшее территориальное общественное самоуправление Новосокольнического района".</t>
  </si>
  <si>
    <t>Конкурс на реализацию заявок территориальных общественных самоуправлений</t>
  </si>
  <si>
    <t>Энергоэффективная улица</t>
  </si>
  <si>
    <t>Благоустройство парка в центре с. Новоселье</t>
  </si>
  <si>
    <t>Благоустройство детской игровой площадки</t>
  </si>
  <si>
    <t>Народные инициативы</t>
  </si>
  <si>
    <t>народные инициативы</t>
  </si>
  <si>
    <t>НАРОДНЫЕ ИНИЦИАТИВЫ</t>
  </si>
  <si>
    <t>«НИКТО КРОМЕ НАС» - МБУ «Культура и туризм», «НА РОДНОЙ СТОРОНЕ И КАМЕШЕК ЗНАКОМ» - Сотниковская модельная сельская библиотека, «СУДЬБА И РОДИНА ЕДИНЫ!» - «Боевое Братство»</t>
  </si>
  <si>
    <t>1.2. Публичное название (бренд, применяемый в рекламных или информационных целях, если отличается)</t>
  </si>
  <si>
    <t>нет</t>
  </si>
  <si>
    <t>Инициативные проекты в Мариинском муниципальном образовании «Мариинский муниципальный округ» «Решаем вместе»</t>
  </si>
  <si>
    <t>Екатеринбург, предлагай!</t>
  </si>
  <si>
    <t>Школа идей</t>
  </si>
  <si>
    <t>Городской конкурс ТОС</t>
  </si>
  <si>
    <t>Конкурс ТОС</t>
  </si>
  <si>
    <t>Ярмарка социальных проектов "Муниципальный грант"</t>
  </si>
  <si>
    <t>народный бюджет</t>
  </si>
  <si>
    <t>" Конкурс инициативных проектов на  территории городского округа  Похвистнево Самарской области в 2023 году"</t>
  </si>
  <si>
    <t>Практика инициативного бюджетирования на территории городского округа Сызрань</t>
  </si>
  <si>
    <t>информация отсутствует</t>
  </si>
  <si>
    <t>Решаем вместе</t>
  </si>
  <si>
    <t>ШкИБ</t>
  </si>
  <si>
    <t>"От идей к решению"</t>
  </si>
  <si>
    <t>"Народный бюджет"</t>
  </si>
  <si>
    <t>Народный бюджет 2023 года</t>
  </si>
  <si>
    <t>Гражданская инициатива</t>
  </si>
  <si>
    <t>Поддержка местных инициатив</t>
  </si>
  <si>
    <t>Наше село</t>
  </si>
  <si>
    <t>"Все начинается с идеи"</t>
  </si>
  <si>
    <t>"Местная инициатива"</t>
  </si>
  <si>
    <t>Создание условий для реализации регионального проекта "Модернизация школьных систем образования Приморского края в МОБУ "СОШ с. Веденка"</t>
  </si>
  <si>
    <t>Мой район</t>
  </si>
  <si>
    <t>"Мой двор"</t>
  </si>
  <si>
    <t>Проект «Мой город. Школьники»</t>
  </si>
  <si>
    <t>Благоустройство физкультурно-оздоровительной площадки открытого типа в селении Ольгинское</t>
  </si>
  <si>
    <t>Формирование комфортной городской среды</t>
  </si>
  <si>
    <t>Программа инициативного бюджетирования</t>
  </si>
  <si>
    <t>"Бюджет твоих возможностей"</t>
  </si>
  <si>
    <t>Благоустройство зоны отдыха и создание мини-футбольной площадки в с.Комсомольское Кировского района РСО-Алания</t>
  </si>
  <si>
    <t>Благоустройство парковой зоны в с. Дзуарикау</t>
  </si>
  <si>
    <t>"Инициативные проекты граждан"</t>
  </si>
  <si>
    <t>50/50</t>
  </si>
  <si>
    <t>Поддержка проектов территориального общественного самоуправления</t>
  </si>
  <si>
    <t>Проекты ТОС</t>
  </si>
  <si>
    <t>Инициативное бюджетирование - наш округ, наша инициатива, наш бюджет!</t>
  </si>
  <si>
    <t>Зеленая аллея</t>
  </si>
  <si>
    <t>Твой проект</t>
  </si>
  <si>
    <t>#СДЕЛАЕМВМЕСТЕ</t>
  </si>
  <si>
    <t>Я планирую бюджет, ЯПБ</t>
  </si>
  <si>
    <t>"Твой бюджет"</t>
  </si>
  <si>
    <t>ИНИЦИАТИВНЫЕ ПРОЕКТЫ</t>
  </si>
  <si>
    <t>Конкурс социально значимых проектов</t>
  </si>
  <si>
    <t>"Уютный Ямал"</t>
  </si>
  <si>
    <t>Инициативные проекты на территории муниципального образования "Город Кирово-Чепецк" Кировской области</t>
  </si>
  <si>
    <t>Муниципальный конкурс инициативных проектов город Сургут</t>
  </si>
  <si>
    <t>городской грантовый конкурс "Город добрых соседей"</t>
  </si>
  <si>
    <t>"Инициативное бюджетирование", "Лабытнанги ИБ", "Инициативные проекты Лабытнанги", "Уютный Ямал"</t>
  </si>
  <si>
    <t>Муниципальная практика инициативного бюджетирования "Наше село"</t>
  </si>
  <si>
    <t>РИТМ</t>
  </si>
  <si>
    <t>Инициативные проекты в муниципальном образовании "Муниципальный округ Можгинский район Удмуртской Республики" "Наше село"</t>
  </si>
  <si>
    <t>Народный бюджет ТОС</t>
  </si>
  <si>
    <t>Инициативное бюджетирование "РЕШАЕМ ВМЕСТЕ"</t>
  </si>
  <si>
    <t>Братск: делаем вместе!</t>
  </si>
  <si>
    <t>Муниципальное инициативное бюджетирование</t>
  </si>
  <si>
    <t>"Решение за ВАМИ"</t>
  </si>
  <si>
    <t>Конкурс ТОСов</t>
  </si>
  <si>
    <t>2.1. Год, с которого было начато финансовое обеспечение практики ИБ</t>
  </si>
  <si>
    <t>3.1. Даты начала и завершения мероприятий по выбору и реализации проектов ИБ, финансовое обеспечение которых осуществлялось в отчетном году. Дата начала.</t>
  </si>
  <si>
    <t>2023-04-14</t>
  </si>
  <si>
    <t>2022-10-10</t>
  </si>
  <si>
    <t>2023-08-23</t>
  </si>
  <si>
    <t>2023-04-03</t>
  </si>
  <si>
    <t>2023-01-09</t>
  </si>
  <si>
    <t>2023-04-17</t>
  </si>
  <si>
    <t>2022-12-09</t>
  </si>
  <si>
    <t>2023-01-17</t>
  </si>
  <si>
    <t>2022-06-22</t>
  </si>
  <si>
    <t>2023-05-25</t>
  </si>
  <si>
    <t>2023-02-09</t>
  </si>
  <si>
    <t>2023-02-14</t>
  </si>
  <si>
    <t>2023-07-03</t>
  </si>
  <si>
    <t>2023-01-01</t>
  </si>
  <si>
    <t>2023-06-02</t>
  </si>
  <si>
    <t>2023-01-23</t>
  </si>
  <si>
    <t>2023-09-01</t>
  </si>
  <si>
    <t>2022-11-25</t>
  </si>
  <si>
    <t>2023-03-18</t>
  </si>
  <si>
    <t>2023-06-30</t>
  </si>
  <si>
    <t>2022-11-15</t>
  </si>
  <si>
    <t>2023-07-31</t>
  </si>
  <si>
    <t>2022-12-01</t>
  </si>
  <si>
    <t>2023-04-01</t>
  </si>
  <si>
    <t>2023-07-19</t>
  </si>
  <si>
    <t>2022-10-27</t>
  </si>
  <si>
    <t>2023-02-16</t>
  </si>
  <si>
    <t>2023-03-27</t>
  </si>
  <si>
    <t>2023-08-20</t>
  </si>
  <si>
    <t>2023-06-01</t>
  </si>
  <si>
    <t>2023-03-01</t>
  </si>
  <si>
    <t>2023-03-29</t>
  </si>
  <si>
    <t>2022-08-31</t>
  </si>
  <si>
    <t>2023-01-10</t>
  </si>
  <si>
    <t>2022-11-28</t>
  </si>
  <si>
    <t>2023-10-20</t>
  </si>
  <si>
    <t>2022-10-21</t>
  </si>
  <si>
    <t>2023-08-16</t>
  </si>
  <si>
    <t>2022-10-18</t>
  </si>
  <si>
    <t>2023-09-28</t>
  </si>
  <si>
    <t>2023-05-15</t>
  </si>
  <si>
    <t>2023-05-18</t>
  </si>
  <si>
    <t>2023-01-15</t>
  </si>
  <si>
    <t>2023-02-27</t>
  </si>
  <si>
    <t>2022-07-11</t>
  </si>
  <si>
    <t>2022-09-05</t>
  </si>
  <si>
    <t>2023-05-12</t>
  </si>
  <si>
    <t>2023-05-21</t>
  </si>
  <si>
    <t>2023-01-16</t>
  </si>
  <si>
    <t>2023-03-24</t>
  </si>
  <si>
    <t>2023-08-01</t>
  </si>
  <si>
    <t>2023-06-20</t>
  </si>
  <si>
    <t>2023-06-16</t>
  </si>
  <si>
    <t>2023-09-19</t>
  </si>
  <si>
    <t>2023-02-15</t>
  </si>
  <si>
    <t>2022-12-12</t>
  </si>
  <si>
    <t>2023-03-09</t>
  </si>
  <si>
    <t>2023-05-11</t>
  </si>
  <si>
    <t>2023-01-08</t>
  </si>
  <si>
    <t>2023-02-06</t>
  </si>
  <si>
    <t>2023-05-19</t>
  </si>
  <si>
    <t>2023-02-02</t>
  </si>
  <si>
    <t>2023-03-30</t>
  </si>
  <si>
    <t>2023-01-25</t>
  </si>
  <si>
    <t>2023-01-14</t>
  </si>
  <si>
    <t>2023-07-01</t>
  </si>
  <si>
    <t>2022-12-20</t>
  </si>
  <si>
    <t>2022-10-20</t>
  </si>
  <si>
    <t>2023-12-04</t>
  </si>
  <si>
    <t>2023-11-09</t>
  </si>
  <si>
    <t>2023-06-05</t>
  </si>
  <si>
    <t>2023-08-02</t>
  </si>
  <si>
    <t>2023-02-01</t>
  </si>
  <si>
    <t>2023-05-01</t>
  </si>
  <si>
    <t>2023-11-03</t>
  </si>
  <si>
    <t>2023-04-26</t>
  </si>
  <si>
    <t>2023-04-05</t>
  </si>
  <si>
    <t>2022-09-01</t>
  </si>
  <si>
    <t>2023-06-13</t>
  </si>
  <si>
    <t>2022-12-27</t>
  </si>
  <si>
    <t>2022-12-04</t>
  </si>
  <si>
    <t>2023-03-13</t>
  </si>
  <si>
    <t>2023-03-20</t>
  </si>
  <si>
    <t>2023-03-10</t>
  </si>
  <si>
    <t>2023-10-06</t>
  </si>
  <si>
    <t>2023-08-15</t>
  </si>
  <si>
    <t>2023-05-23</t>
  </si>
  <si>
    <t>2023-04-25</t>
  </si>
  <si>
    <t>2023-03-05</t>
  </si>
  <si>
    <t>2023-03-22</t>
  </si>
  <si>
    <t>2023-07-10</t>
  </si>
  <si>
    <t>2023-04-06</t>
  </si>
  <si>
    <t>2023-05-31</t>
  </si>
  <si>
    <t>2023-03-14</t>
  </si>
  <si>
    <t>2023-07-07</t>
  </si>
  <si>
    <t>2023-03-23</t>
  </si>
  <si>
    <t>2023-05-05</t>
  </si>
  <si>
    <t>2022-08-15</t>
  </si>
  <si>
    <t>2023-06-28</t>
  </si>
  <si>
    <t>2022-11-01</t>
  </si>
  <si>
    <t>2023-03-21</t>
  </si>
  <si>
    <t>2023-11-13</t>
  </si>
  <si>
    <t>2023-06-09</t>
  </si>
  <si>
    <t>2023-09-27</t>
  </si>
  <si>
    <t>2023-02-07</t>
  </si>
  <si>
    <t>2022-01-18</t>
  </si>
  <si>
    <t>2023-05-10</t>
  </si>
  <si>
    <t>2023-05-30</t>
  </si>
  <si>
    <t>2019-08-13</t>
  </si>
  <si>
    <t>2023-02-03</t>
  </si>
  <si>
    <t>2022-03-28</t>
  </si>
  <si>
    <t>2023-04-15</t>
  </si>
  <si>
    <t>2023-04-10</t>
  </si>
  <si>
    <t>2022-08-23</t>
  </si>
  <si>
    <t>2023-06-23</t>
  </si>
  <si>
    <t>2023-04-20</t>
  </si>
  <si>
    <t>2023-02-20</t>
  </si>
  <si>
    <t>2022-07-01</t>
  </si>
  <si>
    <t>2022-12-08</t>
  </si>
  <si>
    <t>2022-10-01</t>
  </si>
  <si>
    <t>2023-07-15</t>
  </si>
  <si>
    <t>2022-01-14</t>
  </si>
  <si>
    <t>2022-10-05</t>
  </si>
  <si>
    <t>2022-09-25</t>
  </si>
  <si>
    <t>2023-01-24</t>
  </si>
  <si>
    <t>2023-10-01</t>
  </si>
  <si>
    <t>2023-03-07</t>
  </si>
  <si>
    <t>2023-08-28</t>
  </si>
  <si>
    <t>2023-03-28</t>
  </si>
  <si>
    <t>2023-03-04</t>
  </si>
  <si>
    <t>2022-08-01</t>
  </si>
  <si>
    <t>2022-09-19</t>
  </si>
  <si>
    <t>2023-05-29</t>
  </si>
  <si>
    <t>2023-03-02</t>
  </si>
  <si>
    <t>2023-06-22</t>
  </si>
  <si>
    <t>2022-11-16</t>
  </si>
  <si>
    <t>2022-05-01</t>
  </si>
  <si>
    <t>2022-08-24</t>
  </si>
  <si>
    <t>2022-04-29</t>
  </si>
  <si>
    <t>2022-11-11</t>
  </si>
  <si>
    <t>2022-09-26</t>
  </si>
  <si>
    <t>2022-12-06</t>
  </si>
  <si>
    <t>2023-07-12</t>
  </si>
  <si>
    <t>2022-09-21</t>
  </si>
  <si>
    <t>2023-08-08</t>
  </si>
  <si>
    <t>2022-09-15</t>
  </si>
  <si>
    <t>2023-10-04</t>
  </si>
  <si>
    <t>2022-07-18</t>
  </si>
  <si>
    <t>2022-06-01</t>
  </si>
  <si>
    <t>2023-03-15</t>
  </si>
  <si>
    <t>2023-05-22</t>
  </si>
  <si>
    <t>2022-07-26</t>
  </si>
  <si>
    <t>2021-10-31</t>
  </si>
  <si>
    <t>2023-04-19</t>
  </si>
  <si>
    <t>2023-03-16</t>
  </si>
  <si>
    <t>2022-09-09</t>
  </si>
  <si>
    <t>2023-02-28</t>
  </si>
  <si>
    <t>2022-10-03</t>
  </si>
  <si>
    <t>2023-05-06</t>
  </si>
  <si>
    <t>2022-05-30</t>
  </si>
  <si>
    <t>2023-02-22</t>
  </si>
  <si>
    <t>2023-11-14</t>
  </si>
  <si>
    <t>2023-08-11</t>
  </si>
  <si>
    <t>2022-11-19</t>
  </si>
  <si>
    <t>2023-04-08</t>
  </si>
  <si>
    <t>2023-10-16</t>
  </si>
  <si>
    <t>2023-06-17</t>
  </si>
  <si>
    <t>2023-02-17</t>
  </si>
  <si>
    <t>2023-08-03</t>
  </si>
  <si>
    <t>2022-09-30</t>
  </si>
  <si>
    <t>2023-09-26</t>
  </si>
  <si>
    <t>2023-04-12</t>
  </si>
  <si>
    <t>2023-04-11</t>
  </si>
  <si>
    <t>2023-01-11</t>
  </si>
  <si>
    <t>2023-03-12</t>
  </si>
  <si>
    <t>3.1. Даты начала и завершения мероприятий по выбору и реализации проектов ИБ, финансовое обеспечение которых осуществлялось в отчетном году. Дата окончания.</t>
  </si>
  <si>
    <t>2023-08-18</t>
  </si>
  <si>
    <t>2023-12-14</t>
  </si>
  <si>
    <t>2023-12-31</t>
  </si>
  <si>
    <t>2023-09-30</t>
  </si>
  <si>
    <t>2023-10-02</t>
  </si>
  <si>
    <t>2023-07-17</t>
  </si>
  <si>
    <t>2023-10-30</t>
  </si>
  <si>
    <t>2023-12-29</t>
  </si>
  <si>
    <t>2023-12-20</t>
  </si>
  <si>
    <t>2023-11-21</t>
  </si>
  <si>
    <t>2023-10-17</t>
  </si>
  <si>
    <t>2023-12-05</t>
  </si>
  <si>
    <t>2023-11-23</t>
  </si>
  <si>
    <t>2023-12-30</t>
  </si>
  <si>
    <t>2023-12-01</t>
  </si>
  <si>
    <t>2023-03-31</t>
  </si>
  <si>
    <t>2023-09-04</t>
  </si>
  <si>
    <t>2023-10-28</t>
  </si>
  <si>
    <t>2023-10-31</t>
  </si>
  <si>
    <t>2023-08-31</t>
  </si>
  <si>
    <t>2023-11-30</t>
  </si>
  <si>
    <t>2023-12-12</t>
  </si>
  <si>
    <t>2024-08-01</t>
  </si>
  <si>
    <t>2023-12-21</t>
  </si>
  <si>
    <t>2023-10-24</t>
  </si>
  <si>
    <t>2023-11-01</t>
  </si>
  <si>
    <t>2023-12-18</t>
  </si>
  <si>
    <t>2023-11-10</t>
  </si>
  <si>
    <t>2023-12-25</t>
  </si>
  <si>
    <t>2023-05-20</t>
  </si>
  <si>
    <t>2023-07-28</t>
  </si>
  <si>
    <t>2023-08-04</t>
  </si>
  <si>
    <t>2023-05-04</t>
  </si>
  <si>
    <t>2023-12-27</t>
  </si>
  <si>
    <t>2023-12-26</t>
  </si>
  <si>
    <t>2024-02-08</t>
  </si>
  <si>
    <t>2023-12-15</t>
  </si>
  <si>
    <t>2023-12-17</t>
  </si>
  <si>
    <t>2023-01-12</t>
  </si>
  <si>
    <t>2023-12-22</t>
  </si>
  <si>
    <t>2023-08-24</t>
  </si>
  <si>
    <t>2023-11-15</t>
  </si>
  <si>
    <t>2023-10-27</t>
  </si>
  <si>
    <t>2022-12-23</t>
  </si>
  <si>
    <t>2023-09-15</t>
  </si>
  <si>
    <t>2023-09-29</t>
  </si>
  <si>
    <t>2023-08-10</t>
  </si>
  <si>
    <t>2023-09-16</t>
  </si>
  <si>
    <t>2023-07-24</t>
  </si>
  <si>
    <t>2023-12-28</t>
  </si>
  <si>
    <t>2023-09-14</t>
  </si>
  <si>
    <t>2023-09-08</t>
  </si>
  <si>
    <t>2023-08-07</t>
  </si>
  <si>
    <t>2023-10-13</t>
  </si>
  <si>
    <t>2023-07-30</t>
  </si>
  <si>
    <t>2023-09-06</t>
  </si>
  <si>
    <t>2023-06-26</t>
  </si>
  <si>
    <t>2023-12-07</t>
  </si>
  <si>
    <t>2026-12-31</t>
  </si>
  <si>
    <t>2024-12-31</t>
  </si>
  <si>
    <t>2023-06-29</t>
  </si>
  <si>
    <t>2023-05-02</t>
  </si>
  <si>
    <t>2023-06-15</t>
  </si>
  <si>
    <t>2023-12-08</t>
  </si>
  <si>
    <t>2023-09-21</t>
  </si>
  <si>
    <t>2023-06-10</t>
  </si>
  <si>
    <t>2023-07-04</t>
  </si>
  <si>
    <t>2023-12-11</t>
  </si>
  <si>
    <t>2023-09-12</t>
  </si>
  <si>
    <t>2023-08-05</t>
  </si>
  <si>
    <t>2023-11-05</t>
  </si>
  <si>
    <t>2023-09-18</t>
  </si>
  <si>
    <t>2022-11-07</t>
  </si>
  <si>
    <t>2023-11-17</t>
  </si>
  <si>
    <t>2023-10-25</t>
  </si>
  <si>
    <t>2023-07-20</t>
  </si>
  <si>
    <t>2022-08-30</t>
  </si>
  <si>
    <t>2023-12-19</t>
  </si>
  <si>
    <t>2023-07-18</t>
  </si>
  <si>
    <t>2023-10-03</t>
  </si>
  <si>
    <t>2023-10-26</t>
  </si>
  <si>
    <t>2023-09-10</t>
  </si>
  <si>
    <t>2023-03-19</t>
  </si>
  <si>
    <t>4.1. Полное название госпрограммы субъекта РФ и соответствующий раздел (подпрограмма, направление, мероприятие) (при наличии)</t>
  </si>
  <si>
    <t>4.1. Реквизиты Постановления</t>
  </si>
  <si>
    <t>Распоряжение Администрации Мариинского муниципального округа № 45-р от 07.04.2022 «Об утверждении состава комиссии по рассмотрению инициативных проектов в Мариинском муниципальном округе», Распоряжение Администрации Мариинского муниципального округа №101-р от 14.08.2023 «Об утверждении инициативного проекта», №109-р от 12.09.2023 «Об утверждении инициативных проектов»</t>
  </si>
  <si>
    <t>Постановление Администрации города Юрги от 09.02.2022 №112 «Об утверждении Порядка предоставления грантов в форме субсидий из бюджета Юргинского городского округа в целях поддержки общественных инициатив территориального общественного самоуправления»</t>
  </si>
  <si>
    <t>Постановление администрации Города Томска от 31.10.2017 N 1089 (ред. от 29.01.2024) "Об утверждении муниципальной программы "Формирование современной городской среды" на 2018 - 2025 годы"</t>
  </si>
  <si>
    <t>постановление Администрации Бисертского городского округа от 30.12.2022 № 351 «Об итогах проведения конкурсного отбора проектов инициативного бюджетирования в Бисертском городском округе"/ постановление Администрации Бисертского городского округа от 26.02.2020 № 63 (в редакции от 21.08.2023 №207) "Об утверждении Порядка проведения конкурсного отбора проектов инициативного бюджетирования и состава конкурсной комиссии в Бисертском городском округе"</t>
  </si>
  <si>
    <t>Постановление Администрации города Екатеринбург от 21.09.2018 № 2345 "Об утверждении Положения о реализации проектов инициативного бюджетирования на территории муниципального образования "город Екатеринбург"</t>
  </si>
  <si>
    <t>Постановление администрации Городского округа «город Ирбит» Свердловской области от 28.05.2021 № 847-ПА "Об утверждении Порядка предоставления субсидии юридическим лицам на реализацию мероприятий по комплексному  благоустройству дворовых территорий многоквартирных домов Городского округа «город Ирбит» Свердловской области" (в ред. от 11.02.2022 №115-ПА)</t>
  </si>
  <si>
    <t>Постановление администрации Камышловского муниципального района от 17.07.2023 № 374-ПА «О реализации инициативного проекта  «Современный маршрут здоровья «10 000 шагов»</t>
  </si>
  <si>
    <t>Постановление Администрации Качканарского ГО от 14.02.2023 № 118</t>
  </si>
  <si>
    <t>от 14.04.2023 № 540, от 14.04.2023 № 545, от 14.04.2023 № 542, от 14.04.2023 № 543, от 14.04.2023 № 538, от 14.04.2023 № 539</t>
  </si>
  <si>
    <t>Постановление администрации Липецкой области от 31.08.2017 № 408 "Об утверждении государственной программы Липецкой области "Формирование современной городской среды в Липецкой области", постановление Правительства Липецкой области от 30.01.2024 № 69 "О признании утратившими силу некоторых постановлений администрации Липецкой области и Правительства Липецкой области"</t>
  </si>
  <si>
    <t>1. Постановление Администрации городского округа Красноуфимск от 06.04.2023 №312 "Об утверждении перечня инициативных проектов по ремонту дворовых проездов  многоквартирных домов на 2023 год". 2.Постановление Администрации городского округа Красноуфимск от 26.10.2023 №1007 "О реализации инициативного проекта «Дыши с пользой»  в 2023 году"</t>
  </si>
  <si>
    <t>Постановление администрации Липецкого муниципального района Липецкой области №727 от 30.05.2023 "Об утверждении Порядка проведения конкурса проектов школьного инициативного бюджетирования в общеобразовательных учреждениях Липецкого муниципального района Липецкой области"</t>
  </si>
  <si>
    <t>Постановление администрации городского округа "Город Лесной" от 07.08.2018 № 937 "Об утверждении Порядка проведения конкурсного отбора проектов инициативного бюджетирования и состава конкурсной комиссии" (с изменениями)</t>
  </si>
  <si>
    <t>Приказ Комитета образования района от 01.09.2023 №126</t>
  </si>
  <si>
    <t>Постановление администрации Наговского сельского поселения от 06.12.2022 №198 "О поддержке инициативного проекта"</t>
  </si>
  <si>
    <t>Протокол от 14.09.2023 № 8 Проектного офиса Новоуральского городского округа</t>
  </si>
  <si>
    <t>Постановление № 152а от 09.12.2022 "О поддержке инициативного проекта"</t>
  </si>
  <si>
    <t>" постановление от 01.11.2022 № 97 ""Об определении части территории, на которой планируется реализовать инициативный проект"" "</t>
  </si>
  <si>
    <t>Постановление от 25.08.2023 №117 О поддержке инициативного проекта "Обустройство пешеходного мостика в воинскому захоронению в д. Речные Котцы"</t>
  </si>
  <si>
    <t>Постановление № 110 от 01.12.2022 "О поддержке инициативного проекта «Благоустройство гражданского кладбища в с. Залучье» 1 этап."</t>
  </si>
  <si>
    <t>Постановление Администрации Боровичского муниципального района  № 832 от 22.03.2023 'О реализации муниципального проекта «Твой школьный бюджет» в Боровичском муниципальном районе в 2023 году'</t>
  </si>
  <si>
    <t>Администрация Медниковского сельского поселения от 05.12.2022 № 124"О поддержке инициативного проекта"</t>
  </si>
  <si>
    <t>Постановление Администрации Чертковского сельского поселения от 29.12.2016 № 298 "Об утверждении муниципального проекта "Светлая улица - светлый поселок" (в редакции постановления № 196 от 28.12.2022)</t>
  </si>
  <si>
    <t>Постановление № 97 от 06.12.2022"О поддержке инициативного проекта"</t>
  </si>
  <si>
    <t>Постановление администрации города Хабаровска от 15 апреля 2021 г. № 1368 "Об организации и проведении конкурса социально значимых инициатив (проектов) среди территориального общественного самоуправления"</t>
  </si>
  <si>
    <t>Постановление администрации городского поселения "Город Амурск" Амурского муниципального района Хабаровского края от 23.04.2021 г. № 242 "Об утверждении Порядка определения объема и предоставления физическим лицам грантов в форме субсидий из бюджета городского поселения "Город Амурск" на реализацию проектов по развитию ТОС, осуществляющих деятельность на территории городского поселения "Город Амурск" Амурского муниципального района Хабаровского края"</t>
  </si>
  <si>
    <t>Постановление администрации Бикинского муниципального района Хабаровского края от 05.03.2023 № 94 "Об утверждении Положения о порядке предоставления грантов в форме субсидий из бюджета Бикинского муниципального района Хабаровского края на реализацию проектов по развитию территориальных общественных самоуправлений в Бикинском муниципальном районе Хабаровского края"</t>
  </si>
  <si>
    <t>Постановление администрации Гаткинского сельского поселения Советско-Гаванского муниципального района Хабаровского края от 21.12.2020 г. №81 "Об утверждении муниципальной программы"Поддержка местных инициатив населения в Гаткинском сельском поселении Советско-Гаванского муниципального района Хабаровского края на 2021-2023 годы"</t>
  </si>
  <si>
    <t>"Приказ комитета по образованию Администрации Великого Новгорода от 28.03.2023№ 129 «Об утверждении Положения о проведении конкурсного отбора проектов ""Школьный бюджет"";  приказ комитета по образованию Администрации Великого Новгорода от 19.05.2023№ 227 «О финансировании мероприятий Проектов общеобразовательных учреждений - победителей   Конкурсного отбора проектов «Школьный бюджет"" в 2023 году. "</t>
  </si>
  <si>
    <t>О поддержке инициативных проектов от 31.08.2022 №1648</t>
  </si>
  <si>
    <t>постановление администрации муниципального образования «Базарносызганский район» №190-П от 31.10.2017 "О реализации проекта "Народный бюджет"</t>
  </si>
  <si>
    <t>Постановление Администрации муниципального образования образования "Барышский район" № 490-А от 22.05.2015 "О реализации проекта "Народный бюджет" в муниципальном образовании "Барышское городское поселение"</t>
  </si>
  <si>
    <t>Постановление Администрации муниципального образования "Инзенский район" от 26.05.2017г. №322 "О реализации проекта "Народный бюджет"</t>
  </si>
  <si>
    <t>Постановление администрации муниципального образования №437 от 22.09.2020  "Об утверждении положения о реализации проекта "Народный бюджет" на территории муниципального образования "Павловское городское поселение"</t>
  </si>
  <si>
    <t>Постановление администрации г. Дзержинска от 28.09.2023 г. № 3834 «О поддержке инициативного проекта «Благоустройство площади Узловая и установка памятной стелы «Дзержинск-город трудовой доблести»</t>
  </si>
  <si>
    <t>Постановление администрации городского Семеновский Нижегородской области от 19.04.2023 № 875 «О проведении конкурсного отбора проектов инициативного бюджетирования муниципальной конкурсной комиссией городского округа Семеновский»</t>
  </si>
  <si>
    <t>1. Постановление администрации Великовечненского сельского поселения Белореченского района от 30 сентября 2021 года № 128 "Об утверждении ведомственной целевой программы Великовечненского сельского поселения Белореченского района "Дорожная деятельность в от ношении дорог общего пользования на 2022-2024 годы"; 2. Постановление администрации Великовечненского сельского поселения Белореченского района от 30 сентября 2021 года № 129 " Об утверждении ведомственной целевой программы Великовечненского сельского поселения Белореченского района "Благоустройство территории".</t>
  </si>
  <si>
    <t>27 от 20.03.2023</t>
  </si>
  <si>
    <t>Постановление администрации муниципального образования "Карсунский район" Ульяновской области от 27.06.2016 " 285 "Об утверждении Положения о проекте "Народный бюджет"</t>
  </si>
  <si>
    <t>Постановление администрации Кстовского муниципального округа от 28.07.2023 №2943 «О реализации проекта «Мой первый бюджет»  на территории Кстовского муниципального округа Нижегородской области</t>
  </si>
  <si>
    <t>Постановление Администрации городского округа Отрадный Самарской области от 18.10.2021  № 1689</t>
  </si>
  <si>
    <t>Постановление администрации Богородского муниципального округа Нижегородской области от 12.04.2023 №1348 «Об определении уполномоченных структурных подразделений»</t>
  </si>
  <si>
    <t>Постановление администрации Богородского муниципального округа Нижегородской области от 24.03.2023 № 1049 «О реализации на территории Богородского муниципального округа Нижегородской области проекта школьного инициативного бюджетирования «Дети – будущего»</t>
  </si>
  <si>
    <t>18.05.2023 № 19</t>
  </si>
  <si>
    <t>7-76 от 17.12.2020г</t>
  </si>
  <si>
    <t>Постановление № 486  от 21.12.2022г. "Об определении части терриитории для участия в конкурсном отборе проектов местных инициатив"</t>
  </si>
  <si>
    <t>22.05.2023 № 11</t>
  </si>
  <si>
    <t>"1.  «Порядок предоставления  субсидий из бюджета городского округа Похвистнево Самарской области некоммерческим организациям, физическим лицам, общественным советам микрорайонов на реализацию инициативных проектов на территории городского округа Похвистнево Самарской области», утвержденный Постановлением Администрации городского округа Похвистнево от 09.06.2023 №602;                                                                                                                                     2.  Постановление Администрации городского округа Похвистнево № 632 от 13.06.2023 года "О проведении конкурса инициативных проектов на территории городского округа Похвистнево Самарской области в 2023 году".                                                                                                                               "</t>
  </si>
  <si>
    <t>Постановление администрации городского округа город Бор № 5421 от 17.11.2016 «Об утверждении Положения о порядке и условиях проведения ремонта дорог на территории городского округа г.Бор, основанных на инициативах граждан»</t>
  </si>
  <si>
    <t>Постановление администрации городского округа город Бор № 3336 от 07.07.2015 «Об утверждении Положения о порядке и условиях софинансирования мероприятий по приобретению и установке элементов детских и спортивных площадок на территории  городского округа г. Бор, основанных на инициативах граждан»</t>
  </si>
  <si>
    <t>14.04.2023 №1090 Постановление Администрации городского округа Сызрань "Порядок определения объема и предоставления субсидий из бюджета городского округа Сызрань некоммерческим организациям, не являющимся государственными (муниципальными) учреждениями, на организацию и проведение конкурса социальных инициатив по месту жительства</t>
  </si>
  <si>
    <t>"22.03.2021г. № 632 Постановление Администрации городского округа Сызрань «Об определении учреждения уполномоченного на оказание консультативной поддержки инициаторам инициативных проектов на территории городского округа Сызрань»                                             22.03.2021г. №633 Постаноление Администрации городского округа Сызрань ""О создании комиссии по проведению конкурсного отбора инициативных проектов""                                                        29.03.2021г. №713 Постаноление Администрации городского округа Сызрань ""Об утверждении критериев конкурсного отбора инициативных проектов""                                                         05.04.2021г № 779 Постаноление Администрации городского округа Сызрань ""Об утверждении Порядка финансирования инициативных проектов в городском округе Сызрань""                                                                     27.10.2023г. № 3808 Постановление Администрации городского округа Сызрань «О поддержке инициативного проекта»   27.10.2023г. № 3809 Постановление Администрации городского округа Сызрань «О поддержке инициативного проекта» "</t>
  </si>
  <si>
    <t>"1.Постановлением администрации городского округа Тольятти от 25.04.2023 № 1393-п/1 ""О поддержке инициативного проекта""                                                                                                                                                     2.Постановлением администрации городского округа Тольятти от 24.03.2023 № 1006-п/1 ""О поддержке инициативного проекта""; 3.Постановление администрации городского округа Тольятти от 15.05.2023 № 1600-п/1 ""О поддержке инициативного проекта""; 4.Постановлением администрации городского округа Тольятти  от 15.05.2023 № 1601-п/1 ""О поддержке инициативного проекта"".                                                                                         "</t>
  </si>
  <si>
    <t>17.09.2021г. №1132 «Об утверждении ведомственной  целевой программы «Реализация инициативных проектов в муниципальном образовании Кореновский район на 2022-2024 годы»</t>
  </si>
  <si>
    <t>"Постановление администрации Дядьковского сельского поселения Кореновского района от 09.03.2023 № 23 ""Об утверждении ведомственной целевой программы  «Реализация инициативных проектов в Дядьковском  сельском поселении Кореновского района на 2023 год» "</t>
  </si>
  <si>
    <t>Постановление от 29.12.2022 № 1755</t>
  </si>
  <si>
    <t>Постановление от 25.05.2023 г. № 105 "Об утверждении ведомственной целевой программы "Реализация инициативных проектов в Платнировском сельском поселении Кореновского района на 2023 год"</t>
  </si>
  <si>
    <t>Постановление № 160 от 14.10.2022 года «Об утверждении ведомственной целевой программы "Реализация инициативных проектов в Пролетарском сельском поселении Кореновского района на 2023-2025 годы»</t>
  </si>
  <si>
    <t>Постановление от 12.05.2023 г. № 56 «Об утверждении ведомственной целевой программы «Реализация инициативных проектов в Раздольненском сельском поселении Кореновского района на 2023 год»</t>
  </si>
  <si>
    <t>Приказ департамента образования администрации городского округа Тольятти от 17.05.2024 №161-пк "О реализации проекта "Школьное инициативное бюджетирование в муниципальных бюджетных общеобразовательных учреждениях городского округа Тольятти" в 2023 году"</t>
  </si>
  <si>
    <t>27.11.2020 №51 "Об утверждении Положения о порядке реализации инициативных проектов в Махошевском сельском поселении Мостовского района"</t>
  </si>
  <si>
    <t>11.01.2022 №5</t>
  </si>
  <si>
    <t>Постановление администрации муниципального образования «Стемасское сельское поселение» от 01.11.2018 № 45 «Об утверждении Положения о проекте «Народный бюджет"</t>
  </si>
  <si>
    <t>Постановление администрации муниципального образования "Ермоловское сельское поселение" от 14.09.2018 № 38 "Об утверждении Положения о проекте Народный бюджет",  от 19.02.2020 г № 4 "О внесении изменений в постановление от 14.09.2018 года № 38 "Об утверждении Положения о проекте Народный бюджет"</t>
  </si>
  <si>
    <t>Постановление администрации муниципального образования «Вешкаймский район» от 24.04.2017  № 306 «Об утверждении Положения о проекте «Народный бюджет».</t>
  </si>
  <si>
    <t>Постановление администрации МО "Мелекесский район" Ульяновской области от 02.06.2023 №916 "О внесении изменений в постановление администрации муниципального образования "Мелекесский район" Ульяновской области от 30.03.2021 №281 "О реализации проекта "Народный бюджет" на территории муниципального образования "Мелекесский район" Ульяновской области"</t>
  </si>
  <si>
    <t>постановление администрации города Ульяновска "Об утверждении Положения о проекте «Народный бюджет» от 04.05.2016 № 1478 (утратило силу);                                                            решение  Ульяновской Городской Думы № 1 от 27.01.2021 «О мерах по реализации инициативных проектов на территории муниципального образования «город Ульяновск»</t>
  </si>
  <si>
    <t>Постановление администрации Сухобузимского района № 936-п от 05.11.2014 "О поддержке проектов местных инициатив в Сухобузимском районе"</t>
  </si>
  <si>
    <t>Постановление "Об утверждении муниципальной программы городского округа Чапаевск "Поддержка местных инициатив" на 2021-2026 годы" от 26.04.2021 г. № 575 (в редакции постановления от 08.09.2021г. № 1277; от 12.04.2022г. № 525, от 25.08.2022г. № 1312, от 10.07.2023 г. № 1041)</t>
  </si>
  <si>
    <t>Постановление Администрации муниципального образования "Городской округ "Город Нарьян-Мар" от 17.01.2023 № 100</t>
  </si>
  <si>
    <t>Распоряжение администрации муниципального района Калтасинский район Республики Башкортостан от 23.11.2022 года № 487 "О реализации на территории муниципального района Калтасинский район Республики Башкортостан муниципальных проектов инициативного бюджетирования «Наше село» в сельских поселениях муниципального района Калтасинский район Республики Башкортостан"</t>
  </si>
  <si>
    <t>от 19.12.2021 № 194 "О внесении изменений в постановление администрации Львовского сельского поселения Северского района от 8 февраля 2021 года № 16 «Об утверждении состава комиссии по проведению конкурсного отбора инициативных проектов в Львовском сельском поселении Северского района» (с изменениями от 20.12.2021 № 178)"</t>
  </si>
  <si>
    <t>"постановление администрации Маевского сельского поселения Славянского района  № 180 от 25.11.2022г. и № 121 от 24.07.2023 Об утверждении итогов проведения конкурсного отбора проектов  инициативного бюджетирования на территории  Маевского сельского поселения Славянского района "</t>
  </si>
  <si>
    <t>22.10.2019 № 2520</t>
  </si>
  <si>
    <t>22.11.2022 №124</t>
  </si>
  <si>
    <t>постановление администрации Забойского сельского поселения Славянского района № 47 Об утверждении итогов проведения конкурса отборов проектов местных инициатив на территории Забойского сельского поселения</t>
  </si>
  <si>
    <t>от 20.01.2023 № 167</t>
  </si>
  <si>
    <t>"Постановление администрации муниципального образования Темрюкский район от 19.05.2023 № 699 Постановление администрации муниципального образования Темрюкский район от 21.07.2023 № 1081"</t>
  </si>
  <si>
    <t>постановление администрации Вышестеблиевского сельскоо поселения Темрюкского района № 285 от 22.12.2021 г.</t>
  </si>
  <si>
    <t>"Постановление администрации ГСП ТР от 2.02.2021 №22 ""Об определении части территории в Голубицком сельском поселении Темрюкского района, на которой могут реализовываться инициативные проекты""» "</t>
  </si>
  <si>
    <t>27.01.2023 № 8</t>
  </si>
  <si>
    <t>"Постановление администрации Краснострельского сельского поселения темрюкского арйона от 23.12.2022 № 328 ""Об определении части территории Краснострельского сельского поселения Темрюкского района для реализации проектов местных инициатив в 2023 году"" "</t>
  </si>
  <si>
    <t>"Постановление администрации Сенного сельского поселения Темрюкского района № 38 тот 23.05.2023 О внесении изменений в постановление администрации Сенного сельского поселения Темрюкского района от 24 октября 2022 года  № 171 «Об утверждении муниципальной программы  «Благоустройство территории  Сенного сельского поселения Темрюкского района»»"</t>
  </si>
  <si>
    <t>Об инициировании инициативного проекта.Постановление №10а от 10.03.2023   г.</t>
  </si>
  <si>
    <t>Постановление №259 от 22 декабря 2020 года "Поддержка местных инициатив в муниципальном образовании сельское поселение Чубовка муниципального района Кинельский Самарской области на 2021-2026 годы"</t>
  </si>
  <si>
    <t>01.12.2022 № 179</t>
  </si>
  <si>
    <t>№153 от 02.11.2022 года «Благоустройство территории Коноковского сельского поселения» на 2023 год</t>
  </si>
  <si>
    <t>Муниципальная программа "Осуществление комплекса мер в обеспечении безопасности дорожного движения» на территории Маламинского сельского поселения Успенского района  на 2023 год от 09.12.2022г</t>
  </si>
  <si>
    <t>"Постановление администрации Николаевского сельского поселения Успенского района от 02.11.2022 № 66 Об утверждении муниципальной программы «Осуществление комплекса мер по обеспечению безопасности дорожного движения на территории Николаевского сельского поселения Успенского района на 2023 год» "</t>
  </si>
  <si>
    <t>Постановление Администрации муниципального района Караидельский район Республики Башкортостан от 2 июня 2023 года № 397 О внесении изменений в постановление Администрации муниципального района Караидельский район Республики Башкортостан от 26 июня 2020 года № 599 "О реализации на територии муниципального района Караидельский район Республики Башкортостан муниципальных проектов инициативного бюджетирования "Наше село" в сельских поселениях муниципального района Караидельский район Республики Башкортостан"</t>
  </si>
  <si>
    <t>Постановление администрации Трехсельского сельского поселения Успенского района</t>
  </si>
  <si>
    <t>Постановление № 105 от 29.12.2022 г. Об утверждении муниципальной программы "Осуществление комплекса мер по обеспечению безопасности дорожного движения в Урупском сельском поселении Успенского района на 2023 год.</t>
  </si>
  <si>
    <t>17 ноября 2022 год № 239</t>
  </si>
  <si>
    <t>Постановление Администрации Муниципального района Благовещенский район Республики Башкортостан от 12 декабря 2019 года №1495 "О реализации на территории муниципального района Благовещенский район Республики Башкортостан муниципальных проектов инициативного бюджетирования "Наше село" в сельских поселениях муниципального района Благовещенский район Республики Башкортостан"</t>
  </si>
  <si>
    <t>Постановление администрации Старощербиновского сельского поселения Щербиновского района "Об определении части территории Старощербиновского сельского поселения Щербиновского района для реализации инициативных проектов в 2023 году" от 24.08.2023 № 214</t>
  </si>
  <si>
    <t>Распоряжение Администрации городского округа Спасск-Дальний от 04.04.2023  № 162-ра "О проведении конкурсного отбора проектов инициативного бюджетирования по направлению «Местная инициатива» в городском округе Спасск-Дальний  в 2023 году"</t>
  </si>
  <si>
    <t>151-МНПА  от 03.03.2023 г. Постановление администрации Дальнереченского муниципального района "О реализации на территории Дальнереченского муниципального района  инициативного проекта "Создание условий для реализации регионального проекта "Модернизация школьных систем образования Приморского края в МОБУ "СОШ с. Веденка" Дальнереченского муниципального района</t>
  </si>
  <si>
    <t>Постановление администрации Надеждинского муниципального района от 07.11.2023 № 536</t>
  </si>
  <si>
    <t>Об инициировании инициативного проекта.Постановление №24 от 03.08.2023г.</t>
  </si>
  <si>
    <t>Постановление администрации Чугуевского муниципального округа от 06.04.2023 №308 "О поддержке и реализации Чугуевским муниципальным округом проекта инициативного бюджетирования"</t>
  </si>
  <si>
    <t>Постановление администрации Чугуевского муниципального округа от 07.09.2022 № 741 "Об утверждении и реализации Чугуевским муниципальным округом проектов-победителей в конкурсном отборе проектов инициативного бюджетирования"</t>
  </si>
  <si>
    <t>Постановление администрации Чугуевского муниципального округа от 07.09.2022 №741 "Об утверждении и реализации Чугуевским муниципальным округом проектов-победителей в конкурсном отборе проектов инициативного бюджетирования"</t>
  </si>
  <si>
    <t>Постановление администрации муниципального района Кинельский от 01.04.2021 г. № 532 "О создании конкурсной комиссии по проведению конкурсного отбора инициативных проектов на территории муниципального района Кинельский Самарской области"</t>
  </si>
  <si>
    <t>14.10.2021 №1048 "Об утверждении муниципальной программы «Поддержка общественных инициатив на территории Находкинского городского округа» на 2022-2026 годы</t>
  </si>
  <si>
    <t>Постановление администрации МО "СГО" КО от 18.12.2023 г. № 1199 "О внесении изменений в Муниципальную программу муниципального образования «Светловский городской округ» «Формирование современной городской среды» на 2018-2024 годы, утв. постановлением администрации муниципального образования «Светловский городской округ» Калининградской  области № 1322 от 29.12.2017 (в ред. постановлений № 721 от 06.09.2018, № 1173 от 29.12.2018, № 634 от 01.07.2019, № 948 от 24.09.2019, № 1373 от 30.12.2019, № 464 от 01.06.2020, № 661 от 28.07.2020, № 1315 от 30.12.2020, № 415 от 29.04.2021, № 703 от 23.07.2021, № 806 от 20.08.2021, № 1239 от 14.12.2021, № 257 от 01.04.2022, № 1020 от 24.11.2022, № 1179 от 29.12.2022, № 127 от 21.02.2023, № 382 от 22.05.2023, № 648 от 16.08.2023, № 858 от 28.09.2023, № 1063 от 14.11.2023)"</t>
  </si>
  <si>
    <t>Постановление №538 от 29.05.2020 года "О реализации инициативных проектов на территории муниципального образования «Гвардейский городской округ» в 2020 году"</t>
  </si>
  <si>
    <t>Постановление ГО "Город Калининград"  № 119 от 03.03.202303.03.2023 №119 "Об утверждении Порядка предоставления из бюджета городского округа «Город Калининград» гранта в форме субсидии некоммерческой организации, не являющейся казенным учреждением, прошедшей конкурсный отбор проектов создания и функционирования регионального центра финансовой грамотности, проводимый Министерством финансов Калининградской области, в целях реализации проектов школьного инициативного бюджетирования"</t>
  </si>
  <si>
    <t>Постановление администрации муниципального района Стерлибашевский район Республики Башкортостан от 19 февраля 2021 года № 62  "О реализации на территории муниципального района Стерлибашевский район Республики Башкортостан муниципальных проектов инициативного бюджетирования «Наше село» в сельских поселениях муниципального района Стерлибашевский район Республики Башкортостан"</t>
  </si>
  <si>
    <t>Постановление «О создании муниципальной оценочной комиссии по проведению отбора проектов инициативного бюджетирования, направленных на развитие общественной инфраструктуры на территории Правобережного района»  № 155 от 18.05.2021г.</t>
  </si>
  <si>
    <t>не закреплены</t>
  </si>
  <si>
    <t>Постановление Главы Администрации муниципального района Мелеузовский район Республики Башкортостан от 7 июня 2021 года № 608 "О реализации на территории Мелеузовского района Республики Башкортостан муниципального проекта инициативного бюджетирования «Наше село» в поселениях муниципального района Мелеузовский район Республики Башкортостан"</t>
  </si>
  <si>
    <t>Постановление Администрации муниципального района Миякинский район Республики Башкортостан от 5 марта 2018 года №202  О реализации на территории муниципального района Миякинский район Республики Башкортостан муниципальных проектов инициативного бюджетирования «Наше село» в сельских поселениях муниципального района Миякинский район Республики Башкортостан</t>
  </si>
  <si>
    <t>Постановление администрации города от 08.04.2022 № 287 "О рассмотрении инициативных проектов в городе Красноярске, реализация которых будет осуществляться в 2023 году"</t>
  </si>
  <si>
    <t>Постановление администрации АМО СК от 17 июня 2021г. № 442 О некоторых мерах по реализации решения Совета АМО СК от 31 марта 2021г. № 10/100-1 «Об отдельных вопросах реализации инициативных проектов»    дата вступления в силу 17 июня 2021 г.)</t>
  </si>
  <si>
    <t>Положение о проекте "Бюджет твоих возможностей", утвержденное постановлением Администрации городского округа "Город Архангельск" от 26 октября 2021 года № 2157</t>
  </si>
  <si>
    <t>Постановление АМС Алагирского муниципального района от 29.05.2023 № 948</t>
  </si>
  <si>
    <t>01.04.2022 №147-П</t>
  </si>
  <si>
    <t>Распоряжение администрации Яковлевского городского округа от 30.05.2023 г. № 397-р "Об объявлении конкурса "Лучшая практика общественного самоуправления в Яковлевском городском округе в 2023 году"</t>
  </si>
  <si>
    <t>постановление администрации Кавказского сельского поселения Кавказского района от 13.11.2014 г. № 482  " Об утверждении муниципальной программы "Развитие топливно-энергетического комплекса"</t>
  </si>
  <si>
    <t>Постановление Администрации Октябрьского внутригородского района городского округа Самара № 18 от 03.02.2023 ОБ УТВЕРЖДЕНИИ ПОРЯДКА РЕАЛИЗАЦИИ ОБЩЕСТВЕННЫХ ИНИЦИАТИВ "ТВОЙ КОНСТРУКТОР ДВОРА" В 2023 ГОДУ НА ТЕРРИТОРИИ ОКТЯБРЬСКОГО ВНУТРИГОРОДСКОГО РАЙОНА ГОРОДСКОГО ОКРУГА САМАРА ПО ВОПРОСАМ БЛАГОУСТРОЙСТВА</t>
  </si>
  <si>
    <t>Постановления Администрации Самарского внутигородского района от 28.03.2022 №32</t>
  </si>
  <si>
    <t>Распоряжение  администрации города Белгорода № 2003 от 25.07.2023 г. "Об итогах ежегодного конкурса инициатив по развитию территорий "Белгород меняется" в 2023 году"</t>
  </si>
  <si>
    <t>Постановление администрации Апанасенковского муниципального округа Ставропольского края от  07 апреля 2022 г. № 230-п "О некоторых мерах по реализации решения Совета Апанасенковского муниципального округа Ставропольского края от 12 апреля 2021 года № 119 "Об утверждении Положения о порядке определения части территории, на которой могут реализовываться инициативные проекты, о порядке выдвижения, внесения, обсуждения, рассмотрения инициативных проектов, проведения их конкурсного отбора в Апанасенковском муниципальном округе Ставропольского края""</t>
  </si>
  <si>
    <t>Постановление администрации города Джанкоя от 25 августа 2022 года № 1006 «О реализации инициативного бюджетирования в муниципальном образовании городской округ Джанкой Республики Крым в рамках проекта «Молодое поколение планирует бюджет»</t>
  </si>
  <si>
    <t>Постановление администрации Губкинского городского округа от 15 апреля 2022 года № 457-па "О проведении конкурса на лучший социально значимый проект территориального общественного самоуправления"</t>
  </si>
  <si>
    <t>Распоряжение Администрации Железнодорожного внутригородского района городского округа Самара от 17.04.2023 № 63                        «Об утверждении порядка предоставления грантов Железнодорожного внутригородского района городского округа Самара в форме субсидий некоммерческим организациям на проведение мероприятий по реализации социальных проектов, победивших в конкурсном отборе «Твой конструктор двора» в 2023 году, связанных с созданием комфортных условий для проживания граждан на территории Железнодорожного внутригородского района городского округа Самара»</t>
  </si>
  <si>
    <t>Постановление администрации Благодарненского городского округа Ставропольского края от 28 октября 2022 года № 1299 "О принятии к реализации инициативных проектов", дата вступления в силу 28.10.2022г.; распоряжение администрации Благодарненского городского округа Ставропольского края от 23 августа 2022 года № 513-р "О реализации решения Совета депутатов Благодарненского городского округа Ставропольского края первого созыва от 24 марта 2021 года №405 "О реализации инициативного бюджетирования в Благодарненском городском округе Ставропольского края", дата вступления в силу 23.08.2022г.; распоряжение администрации Благодарненского городского округа Ставропольского края от 28 июня 2023 года № 340-р "О внесении изменений в Перечень документов, представляемый в администрацию Благодарненского городского округа Ставропольского края одновременно с инициативным проектом, утвержденный распоряжением администрации Благодарненского городского округа Ставропольского края от 23 августа 2022 года № 513-р "О реализации решения Совета депутатов Благодарненского городского округа Ставропольского края первого созыва от 24 марта 2021 года № 405 "О реализации инициативного бюджетирования в Благодарненском городском округе Ставропольского края", дата вступления в силу 28.06.2023г.</t>
  </si>
  <si>
    <t>Постановление администрации Георгиевского городского округа Ставропольского края от 22 июня 2021 г. № 1895 "Об установлении части территории Георгиевского городского округа Ставропольского края, на которой могут реализовываться инициативные проекты"; Постановление администрации Георгиевского городского округа Ставропольского края от 13 июля 2021 г. № 2180 "Об установлении критериев оценки инициативных проектов и их балльных значений для проведения конкурсного отбора инициативных проектов на территории Георгиевского городского округа Ставропольского края";  Постановление администрации Георгиевского городского округа Ставропольского края от 13  марта 2023 г. № 638 "О начале приема инициативных проектов на территории Георгиевского городского округа Ставропольского края"; Постановление администрации Георгиевского городского округа Ставропольского края от 21 июня 2023 г. № 1919 "О начале приема инициативных проектов на территории Георгиевского городского округа Ставропольского края"; Постановление администрации Георгиевского городского округа Ставропольского края от 27 апреля 2023 г. № 1278 "О реализации инициативных проектов на территории Георгиевского городского округа Ставропольского края в 2023 году"; Постановление администрации Георгиевского городского округа Ставропольского края от 23 июня 2023 г. № 1944 "О внесении изменений в постановление администрации Георгиевского городского округа Ставропольского края от 27 апреля 2023 г. № 1278 "О реализации инициативных проектов на территории Георгиевского городского округа Ставропольского края в 2023 году"; Постановление администрации Георгиевского городского округа Ставропольского края от 11 августа 2023 г. № 2532 "О реализации инициативных проектов на территории Георгиевского городского округа Ставропольского края в 2023 году"</t>
  </si>
  <si>
    <t>постановление администрации Изобильненского городского округа Ставропольского края от 16 марта 2021 г. № 332 Об утверждении Порядка финансирования инициативных проектов, реализуемых на территории Изобильненского городского округа Ставропольского края</t>
  </si>
  <si>
    <t>Постановление от 20.04.2023 №21 Администрации Кировского внутригородского района</t>
  </si>
  <si>
    <t>Постановление от 08.12.2022 №  93 Администрации Кировского внутригородского района городского округа Самара</t>
  </si>
  <si>
    <t>28.10.2022г. №2007 "О принятии к реализации в  2023 году инициативных прпоектов на териории Кировского городского округа", 04.08.2023 №1483 "О принятии к реализации в  2023 году инициативных прпоектов на териории Кировского городского округа"</t>
  </si>
  <si>
    <t>Постановление администрации Нефтекумского городского округа Ставропольского края от 30 июня 2021 года № 955 "О конкурсной комиссии по проведению конкурсного отбора инициативных проектов и об утвердении методики расчета инициативных проектов Нефтекумского городского округа Ставропольского края", от 23 марта 2022 года № 428 "О внесении изменений в состав конкурсной комиссии по проведению конкурсного отбора инициативных проектов Нефтекумского городского округа Ставропольского края, утвержденный постановлением администрации Нефтекумского городского округа Ставропольского края от 30 июня 2021 года № 955</t>
  </si>
  <si>
    <t>Постановление Администрации города Феодосии Республики Крым от 17.05.2023 № 1508 «О реализации инициативных проектов, победивших в конкурсном отборе инициативных проектов в муниципальном образовании городской округ Феодосия Республики Крым в 2023 году»</t>
  </si>
  <si>
    <t>Постановление Администрации Красноглинского внутригородского района городского округа Самара № 599 от 07.10.2022г.</t>
  </si>
  <si>
    <t>Постановление администрации Грачевского муниципального округа Ставропольского края от 21 июля 2023 года № 643 "Об утверждении инициативного проекта "Устройство тротуара по ул. Юбилейная в с. Грачевка"; Постановление администрации Грачевского муниципального округа Ставропольского края от 19 апреля 2023 года № 323 "Об утверждении инициативного проекта "Благоустройство прилегающей территории Дома культуры в с. Тугулук".</t>
  </si>
  <si>
    <t>Постановление от 27.05.2021 г. № 371 "Об определении уполномоченного органа администрации Новоселицкого муниципального округа Ставропольского края в сфере инициативного бюджетирования"; Постановление от 04.07.2023 г. № 429 «О назначении и проведении на территории села Долиновка Новоселицкого муниципального округа Ставропольского края собрания, конференции граждан по вопросам рассмотрения инициативных проектов»; Постановление от 19.06.2023 г. № 389 «Об определении части территории в Новоселицком муниципальном округе Ставропольского края, на которой могут реализовываться инициативные проекты в 2023 – 2024 годах»</t>
  </si>
  <si>
    <t>Постановление от 22.06.2023 № 354 "О поддержке инициативного проекта «Устройство уличного освещения по пер. Клубный от дома № 8 до дома № 16, ул. Первомайская от дома № 6 до дома № 13а, ул. Бугайского от дома № 22 до автобусной остановки в с. Михайловка»</t>
  </si>
  <si>
    <t>постановление администрации Северо-Енисейского района от 22.04.2023 № 153-п "О поддержке инициативных проектов в населенных пунктах Северо-Енисейского района, финансируемых за счет средств Северо-Енисейского района в 2023 году"</t>
  </si>
  <si>
    <t>Распоряжение №140-р от 30.05.2023, Распоряжение №277-р от 18.08.2023</t>
  </si>
  <si>
    <t>Постановление администрации Новоалександровского городского округа Ставропольского края от 12 мая 2021г №637 "Об утверждении Положения о конкурсной комиссии по проведению отбора проектов инициативного бюджетирования на конкурсной основе на территории Новоалександровского городского округа Ставропольского края"</t>
  </si>
  <si>
    <t>Постановление администрации города Лермонтова от 05.10.2022 № 741 "О принятии к реализации на территории муниципального образования города Лермонтова Ставропольского края в 2022  году инициативного проекта "Ремонт плавательного бассейна МАУ ДО ДЮСШ города Лермонтова"</t>
  </si>
  <si>
    <t>Постановление администрации Сосновоборского городского округа от 27.03.2015 № 1019 «Об утверждении Положения о проекте по  инициативному бюджетированию «Я планирую бюджет» (с изменениями от 07.04.2023 №954, от 17.07.2023 №2044)</t>
  </si>
  <si>
    <t>Постановление Администрации города Тюмени от 19.04.2021 № 69-пк «Об утверждении Порядка работы с инициативными проектами в городе Тюмени»</t>
  </si>
  <si>
    <t>Постановление администрации г. Невинномысска от 22.11.2023 г. № 1634 "О реализации инициативного проекта "Обустройство детского городка по улице Луначарского, 28, г. Невинномысска Ставропольского края"</t>
  </si>
  <si>
    <t>Постановление администрации Вейделевского района Белгородской обл. от 01.04.2019 № 65 "О предоставлении субсидий из местного бюджета муниципального района "Вейделевский район" городскому и сельским поселениям района на поддержку социально значимых проектов, реализуемых территориальными общественными самоуправлениями в муниципальных образованиях Вейделевского района"</t>
  </si>
  <si>
    <t>Постановление администрации района от 03.04.2023 г. №342"О поддержании инициативного проекта «Дорога памяти» по благоустройству подъездных путей к общественному кладбищу у церкви Николая Чудотворца около деревни Козлово Вязниковского района</t>
  </si>
  <si>
    <t>Распоряжение администрации Предгорного муниципального округа Ставропольского края от 31.03.2021г. №255-р "О создании конкурсной комиссии по проведению конкурсного отбора инициативных проектов"</t>
  </si>
  <si>
    <t>Постановление АГ-1980-п от 21.09.2023 О поддержке инициативного проекта «Детская игровая и спортивная зона ТОС «Зеленый Бор»</t>
  </si>
  <si>
    <t>Решение Совета депутатов Ленинского внутригородского района городского округа Самара № 38 от 10.02.2021 г. "Об утверждении Положения "О порядке выдвижения, внесения, обсуждения и рассмотрения инициативных проектов на территории Ленинского внутригородского района городского округа Самара"</t>
  </si>
  <si>
    <t>Постановление Администрации Промышленного внутригородского района городского округа Самара от 31 марта 2023 г. N 95 "О поддержке победивших в конкурсном отборе инициативных проектов"</t>
  </si>
  <si>
    <t>"Постановление Администрации Советского внутригородского района городского округа Самара № 220 от 12.07.2018 ""Об утверждении Положения проведения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27.05.2019 № 152 ""О внесении изменений в постановление Администрации Советского внутригородского района городского округа Самара от 20.07.2018 № 229 ""О создании комиссии по отбору претендентов на допущение общественных инициатив к общественному голосованию и определению по результатам общественного голосования победителей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31.05.2019 № 160 ""О внесении изменений в постановление Администрации Советского внутригородского района городского округа Самара от 12.07.2018 № 220 ""Об утверждении Положения о проведении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Советсккого внутригородского района городского округа Самара от 23.11.2020 № 247 О внесении изменений в постановление Администрации Советского внутригородского района городского округа Самара от 12.07.2018 № 220 «Об утверждении Положения о проведении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12.07.2021 № 204 Об утверждении Порядка предоставления субсидий из бюджета Советского внутригородского района городского округа Самара Самарской области юридическим лицам (за исключением субсидий государственным (муниципальным) учреждениям), индивидуальным предпринимателям, физическим лицам – производителям товаров, работ, услуг, в целях возмещения затрат, связанных с  реализацией общественных инициатив, победивших в конкурсе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30.09.2022 № 302 ""О внесении изменений в постановление Администрации Советского внутригородского района городского округа Самара от 09.09.2021г. № 278 «О создании комиссии по отбору претендентов на допущение общественных инициатив к общественному голосованию и определению по результатам общественного голосования победителей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10.11.2022 № 335 ""О назначении общественного голосования по выбору общественных инициатив в рамках конкурса по отбору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06.12.2022 № 397 О внесении изменения в постановление Администрации Советского внутригородского района городского округа Самара от 10.11.2022 № 335 «О назначении общественного голосования по выбору общественных инициатив в рамках конкурса по отбору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07.12.2022 № 398 ""Об утверждении перечня победителей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 220 от 12.07.2018 ""Об утверждении Положения проведения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27.05.2019 № 152 ""О внесении изменений в постановление Администрации Советского внутригородского района городского округа Самара от 20.07.2018 № 229 ""О создании комиссии по отбору претендентов на допущение общественных инициатив к общественному голосованию и определению по результатам общественного голосования победителей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31.05.2019 № 160 ""О внесении изменений в постановление Администрации Советского внутригородского района городского округа Самара от 12.07.2018 № 220 ""Об утверждении Положения о проведении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Советсккого внутригородского района городского округа Самара от 23.11.2020 № 247 О внесении изменений в постановление Администрации Советского внутригородского района городского округа Самара от 12.07.2018 № 220 «Об утверждении Положения о проведении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12.07.2021 № 204 Об утверждении Порядка предоставления субсидий из бюджета Советского внутригородского района городского округа Самара Самарской области юридическим лицам (за исключением субсидий государственным (муниципальным) учреждениям), индивидуальным предпринимателям, физическим лицам – производителям товаров, работ, услуг, в целях возмещения затрат, связанных с  реализацией общественных инициатив, победивших в конкурсе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30.09.2022 № 302 ""О внесении изменений в постановление Администрации Советского внутригородского района городского округа Самара от 09.09.2021г. № 278 «О создании комиссии по отбору претендентов на допущение общественных инициатив к общественному голосованию и определению по результатам общественного голосования победителей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10.11.2022 № 335 ""О назначении общественного голосования по выбору общественных инициатив в рамках конкурса по отбору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06.12.2022 № 397 О внесении изменения в постановление Администрации Советского внутригородского района городского округа Самара от 10.11.2022 № 335 «О назначении общественного голосования по выбору общественных инициатив в рамках конкурса по отбору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Постановление Администрации Советского внутригородского района городского округа Самара от 07.12.2022 № 398 ""Об утверждении перечня победителей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t>
  </si>
  <si>
    <t>Приказ Департамента образования от 28.02.2023 № 179-од; Приказ Департамента образования от 08.09.2023 № 1253-од</t>
  </si>
  <si>
    <t>Постановление от 11 августа 2023 года № 587 "О назначении и проведении собрания граждан по выбору инициативного проекта "Устройство пешеходной дорожки по у. Додонова (от ул. Новая до пер. О.Кошевого) в с. Степное Степновского муниципального округа Ставропольского края" для участия в конкурсном отборе и готовности принять участие в его реализации.                                                     Постановление от 9 августа 2023 года № 582 "О назначении и проведении собрания граждан о выдвижении инициативного проекта "Устройство пешеходной дорожки по ул. Школьная (нечетная сторона) в с. Ольгино Степновского муниципального округа Ставропольского края" и готовности принять участие в его реализации.</t>
  </si>
  <si>
    <t>постановление администрации муниципального образования  "Город Саратов" от 2 июля 2021 года № 1779 "Об установлении Порядка формирования и деятельности конкурсной комиссии, осуществляющей проведение конкурсного отбора инициативных проектов"; постановление администрации муниципального образования  "Город Саратов" от 8 декабря 2022 года № 4974 "Об установлении периодов внесения инициативных проектов на рассмотрение в администрацию муниципального образования "Город Саратов" в 2023 году"; распоряжение администрации муниципального образования "Город Саратов" от 15 июля 2021 года № 217-р "Об установлении Порядка взаимодействия структурных подразделений администрации муниципального образования "Город Саратов" при рассмотрении инициативного проекта"; постановление администрации муниципального образования  «Город Саратов» от 13 ноября 2023 года № 5112 "Об установлении порядка принятия решения об определении части территории муниципального образования "Город Саратов", на которой может быть реализован инициативный проект, либо об отказе в определении такой территории"</t>
  </si>
  <si>
    <t>1. Решение Думы Шпаковского муниципального округа Ставропольского края от 31 марта 2021 № 138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Шпаковского муниципального округа Ставропольского края»; 2. Решение Думы Шпаковского муниципального округа Ставропольского края от 31 марта 2021 № 137 «Об утверждении Порядка назначения и проведения собраний, конференций граждан (собраний делегатов) в целях рассмотрения и обсуждения вопросов внесения инициативных проектов на территории Шпаковского муниципального округа Ставропольского края»; 3. Решение Думы Шпаковского муниципального округа Ставропольского края от 31 марта 2021 № 136 «Об утверждении Порядка выдвижения, внесения, обсуждения, рассмотрения инициативных проектов, а также проведения их конкурсного отбора на территории Шпаковского муниципального округа Ставропольского края».</t>
  </si>
  <si>
    <t>Постановление администрации городского округа Щёлково № 286 от 31.01.2023 «О поддержке инициативных проектов городского округа Щёлково» Постановление администрации городского округа Щёлково № 26.04.2022 № 2340  «О реализации в городском округе Щёлково»</t>
  </si>
  <si>
    <t>Постановление АИМО СК №182 от 15.02.2023 "Об определении границ территории Ипатовского городского округа Ставропольского края, на которых планируется реализовать инициативные проекты"; Протокол заседания согласительной комиссии по рассмотрению инициативных проектов №4 от 11 ноября  2022 г.; Постановление АИМО СК от №208 от 22.02.2023 "О результатах расcмотрения инициативных проектов";     Протокол заседания согласительной комиссии по рассмотрению инициативных проектов №1 от 16 февраля 2023 г. ;     Постановление АИМО СК  №352 от 03.04.2023 "О результатах рассмотрения инициативных проектов";   Протокол заседания согласительной комиссии по рассмотрению инициативных проектов №2 от 23.03.2023г;  Постановление АИМО СК №204 от 22.02.2023  "Об определении границ территории Ипатовского городского округа Ставропольского края, на которых планируется реализовать инициативные проекты"; Постановление АИМО СК №605 от 25.05.2023"Об определении границ территории Ипатовского городского округа Ставропольского края, на которых планируется реализовать инициативные проекты";    Постановление АИМО СК №738 от 27.06.2023"О результатах рассмотрения инициативных проектов";   Постановление АИМО СК №826 от 11.07.2023 "Об определении границ территории Ипатовского городского округа Ставропольского края, на которых планируется реализовать инициативные проекты";    Постановление АИМО СК №955 от 11.07.2023"О результатах рассмотрения инициативных проектов";    Постановление АИМО СК №893 от 24.07.2023 "Об определении границ территории Ипатовского городского округа Ставропольского края, на которых планируется реализовать инициативные проекты";   Протокол заседания согласительной комиссии по рассмотрению инициативных проектов №4 от 30.08.2023 года;   Постановление АИМО СК №1214 от 09.08.2023 "Об определении границ территории Ипатовского городского округа Ставропольского края, на которых планируется реализовать инициативный проект";    Постановление АИМО СК №1215 от 09.08.2023 "Об определении границ территории Ипатовского городского округа Ставропольского края, на которых планируется реализовать инициативный проект";   Постановление АИМО СК  №1165 от 01.09.2023"О результатах рассмотрения инициативных проектов";     Протокол заседания согласительной комиссии по рассмотрению инициативных проектов №4 от 30.08.2023 г;    Постановление АИМО СК №1390 20.10.2023" О результатах рассмотрения инициативных проектов";     Постановление АИМО СК №1491 от 13.11.2023 "О результатах рассмотрения инициативных проектов";   Постановление АИМО СК №1522 от 22.11.2023 "О результатах рассмотрения инициативных проектов";   Постановление администрации Ипатовского городского округа Ставропольского края "Об утверждении муниципальной программы "Малое село Ипатовского городского округа Ставропольского края" №1714 от 21.12.2020г; в редакции   Постановлений  АИМО СК : от 23 ноября 2021 г. N 1793; ( Постановление АИМО СК от 30 декабря 2021 г. N 2020;Постановление АИМО СК от 28 декабря 2022 г. N 2011; Постановление АИМО СК от 25 января 2023 г. N 50) "О ВНЕСЕНИИ ИЗМЕНЕНИЙ В МУНИЦИПАЛЬНУЮ ПРОГРАММУ "МАЛОЕ СЕЛО ИПАТОВСКОГО ГОРОДСКОГО ОКРУГА СТАВРОПОЛЬСКОГО КРАЯ, УТВЕРЖДЕННУЮ ПОСТАНОВЛЕНИЕМ АДМИНИСТРАЦИИ ИПАТОВСКОГО ГОРОДСКОГО ОКРУГА СТАВРОПОЛЬСКОГО КРАЯ ОТ 21 ДЕКАБРЯ 2020 Г. N 1714";     Постановление администрации Ипатовского городского округа Ставропольского края №636 от 11.04.2019г "Об утверждении правил распределения средств бюджета Ипатовского городского округа Ставропольского края на реализацию проектов развития территорий малых сел, поселков, аулов и хуторов Ипатовского городского округа Ставропольского края, основанных на сельских инициативах", в редакции  Постановления администрации Ипатовского ГОСК  №1547 от 23.11.2020 г. и  Постановления администрации Ипатовского ГОСК  №1247 от 15.09.2023 г.;  Приказ финансового управления АИГО СК №5.1 от 15 января 2020 года.; Протокол заседания конкурсной комиссии по проведению конкурсного отбора, проектов развития малых сел, поселков, аулов и хуторов  №4 от 14.10.2022г.;    Постановление АИГО СК №105 от 31.01.2023г. "Об определении границ территории Ипатовского городского округа Ставропольского края, на которых планируется реализовывать инициативные проекты";    Постановление АИГО СК №181 от 15.02.2023г. "Об определении границ территории Ипатовского городского округа Ставропольского края, на которых планируется реализовывать инициативные проекты".</t>
  </si>
  <si>
    <t>Распоряжение Главы Калачинского муниципального района Омской области от 17 декабря 2021 г. № 405-р "О конкурсной комиссии Калачинского городского поселения Калачинского района Омской области по отбору инициативных проектов на территории Калачинского городского поселения Калачинского района Омской области"</t>
  </si>
  <si>
    <t>"Порядок предоставления грантов в виде субсидий на реализацию социально значимых проектов по вопросам местного значения в целях поддержки и развития территориального общественного самоуправления и инициатив жителей в городе Пензе (утвержден постановлением администрации города Пензы от 29.04.2022 № 596) "</t>
  </si>
  <si>
    <t>Постановление Администрации Кормиловского муниципального района  от 25 мая 2023 г.  № 168-п "Об итогах конкурсного отбора инициативных проектов граждан, проведенного на территории Кормиловского муниципального района в 2023 году"</t>
  </si>
  <si>
    <t>1. Постановление Администрации  Крутинского муниципального района Омской  области от 30 декабря 2022 г. № 669-п «О реализации  проекта «Я и моя школа» в Крутинском муниципальном районе Омской области», 2. Приказ КФК Администрации Крутинского муниципального района Омской области от 03 февраля 2023 г. № 6 «О реализации постановления Администрации Крутинского муниципального района Омской области от 30 декабря 2022 г. № 669-п»</t>
  </si>
  <si>
    <t>Постановление Администрации Любинского муниципального района Омской области от 04 октября 2022 г. № 460-п "О реализации решения Совета Любинского муниципального района от 29 сентября 2022 г. № 58 «Об утверждении Положения о порядке выдвижения, внесения, обсуждения, рассмотрения инициативных проектов, а также проведения их конкурсного отбора на территории Любинского муниципального района Омской области»</t>
  </si>
  <si>
    <t>Постановление Администрации города Омска от 16 июня 2023 г. № 557-п «О мерах по реализации Решения Омского городского Совета от 14 июля 2021 г. № 329 «Об инициативных проектах на территории города Омска»</t>
  </si>
  <si>
    <t>МПА на уровне администрации Пировского округа в стадии разработки</t>
  </si>
  <si>
    <t>Постановлением администрации города Нефтеюганска от 07.02.2022 № 174-п "Об утверждении Порядка взаимодействия органов и структурных подразделений администрации города Нефтеюганска по рассмотрению инициативных проектов"</t>
  </si>
  <si>
    <t>Решение Думы Нижневартовского района от 30.12.2020 №571 "Об отверждении  Порядка выдвижения, внесения, обсуждения, рассмотрения инициативных проектов, а также проведения их конкурсного отбора "Народная инициатива" в Нижневартовском районе"</t>
  </si>
  <si>
    <t>Постановление Администрации МО город Салехард от 29.01.2020 N 210 "О реализации на территории муниципального образования город Салехард проекта "Бюджетная инициатива граждан" ("Уютный Ямал")"; Постановление Администрации МО город Салехард от 02.04.2020 N 908 "О реализации на территории муниципального образования город Салехард школьного партисипаторного бюджетирования в рамках реализации проекта "Бюджетная инициатива граждан" ("Уютный Ямал")"</t>
  </si>
  <si>
    <t>Распоряжение администрации города Нижневартовска от 25.03.2021 №180-р "Об определении уполномоченного структурного подразделения администрации города на принятие решений об определении части территории города, в границах которой может реализовываться инициативный проект, о поддержке либо об отказе в поддержке инициативного проекта", Распоряжение администрации города Нижневартовска от 23.04.2021 №303-р "Об утверждении состава конкурсной комиссии по проведению конкурсного отбора инициативных проектов", Распоряжение администрации города Нижневартовска от 04.06.2021 №476-р "Об утверждении типовой формы договора о внесении в бюджет города инициативных платежей, предназначенных для реализации инициативного проекта в муниципальном образовании город Нижневартовск"</t>
  </si>
  <si>
    <t>17.05.2023 №388 Постановление администрации города Покачи "Об утверждении состава комиссии по проведению конкурсного отбора инициативных проектов в городе Покачи"</t>
  </si>
  <si>
    <t>Постановление администрации муниципального образования "Город Кирово-Чепцек" Кировской области от 24.08.2022 № 942 "Об определении  мероприятий, имеющих приоритетное значение для жителей муниципального образования "Город Кирово-Чепецк" Кировской области для реализации инициативных проектов в 2023 - 2026 гг"</t>
  </si>
  <si>
    <t>1) Распоряжение Администрации города от 28.04.2021 № 595 "О порядке взаимодействия структурных подразделений Администрации города, муниципальных учреждений по вопросам рассмотрения и реализации инициативных проектов"; 2) Постановление Администрации города от 01.02.2021 № 689 «Об утверждении методики и критериев оценки инициативных проектов»; 3) Постановление Администрации города от 21.01.2021 № 445 «Об утверждении состава конкурсной комиссии в целях рассмотрения и конкурсного отбора инициативных проектов»</t>
  </si>
  <si>
    <t>Постановление администрации ЗАТО Озерный от 09.11.2022  года № 208 «Об утверждении муниципальной программы ЗАТО Озерный Тверской области «Жилищно-коммунальное хозяйство и энергетика ЗАТО Озерный Тверской области» на 2023 – 2025 годы (https://www.ozerny.ru/ekonomika-i-sotsialnaja-sfera/postanovleniya-administratsii-2023.php?clear_cache=Y)</t>
  </si>
  <si>
    <t>Постановление Администрации Тевризского муниципального района Омской области от 20.10.2021 № 338-п</t>
  </si>
  <si>
    <t>Постановление администрации города Кирова от 22.12.2022 N 3763-п (ред. от 25.01.2023) "О конкурсе проектов "Город добрых соседей" по реализации общественных инициатив, посвященных 650-летию города Кирова"</t>
  </si>
  <si>
    <t>Постановление администрации города Кирова от 24.03.2023 N 1137-п  "О конкурсе проектов по развитию социальных инициатив "Я в этом городе живу", посвященных 650-летию города Кирова"</t>
  </si>
  <si>
    <t>Постановление Администрации города Лабытнанги от 25.12.2019 № 1717 "Об утверждении муниципальной программы муниципального образования  город Лабытнанги "Поддержка местных инициатив"</t>
  </si>
  <si>
    <t>Постановление Администрации города Твери от 29.11.2021 № 1147 "О реализации решения Тверской городской Думы от 27.08.2021 № 129 "Об утверждении Положения об инициативных проектах на территории города Твери" (вместе с "Инициативным проектом", "Критериями оценки инициативных проектов при проведении конкурсного отбора") (https://internet.garant.ru/#/document/403148155/paragraph/1/doclist/10730/1/0/0/Постановление%20Администрации%20города%20Твери%20от%2029.11.2021%20N%201147:2)</t>
  </si>
  <si>
    <t>Постановление от 21.12 2021г.  №689</t>
  </si>
  <si>
    <t>Постановление Администрации муниципального образования "Муниципальный округ Глазовский район Удмуртской Республики" от  14 апреля 2022 года № 1.163 "Об утверждении Порядка проведения Конкурсного отбора и реализации проектов "Наше село"в муниципальном образовании "муниципальный округ Глазовский район Удмуртской Республики" ( в редакции постановления от 03.02.2023 № 1.26,  от 28.04.2023 № 1.69</t>
  </si>
  <si>
    <t>Распоряжение Администрации города Новый Уренгой от 16.03.2020 № 300-р "О реализации проекта инициативного бюджетирования «Уютный Ямал» в муниципальном образовании город Новый Уренгой в 2020 году";  Постановление Администрации города Новый Уренгой от 18.03.2020 № 104 "Об утверждении Положения о реализации проекта школьного инициативного (партисипаторного) бюджетирования «КЛАСС»"</t>
  </si>
  <si>
    <t>Постановления Всехсвятского сельского поселения Белохолуницкого района Кировской области от 09.06.2023 № 34, от 09.06.2023 № 35</t>
  </si>
  <si>
    <t>Постановление администрации Белохолуницкого городского поселения от 27.09.2023 № 257-П "О реализации инициативного проекта «Благоустройство территории многоквартирного дома»"</t>
  </si>
  <si>
    <t>Постановление администрации МО Абдулинский городской округ Оренбургской области от 13.06.2017 № 808-п "Об утверждении положения о проекте "Народный бюджет" в муниципальном образовании Абдулинский городской округ Оренбургской области"</t>
  </si>
  <si>
    <t>18.05.2023 №23-П</t>
  </si>
  <si>
    <t>Постановление Администрации города Ноябрьска № 373 от 22.05.2019 «Об утверждении Положения о проекте «Развитие инициатив на территории муниципалитета», Постановление Администрации города Ноябрьска № 1297 от 04.09.2020 «О внесении изменений в Положение о проекте «Развитие инициатив на территории муниципалитета»</t>
  </si>
  <si>
    <t>"18.05.2023 № 24-П ""О реализации инициативного проекта ""Реконструкция тротуара на плотине Климковского пруда и прилегающей территории"" "</t>
  </si>
  <si>
    <t>Постановление администрации  МО Абдулинский городской округ Оренбургской области от 27.01.2022 2 №57-п "О реализации проекта «Твой школьный бюджет»  на территории  муниципального образования Абдулинский городской округ Оренбургской области"</t>
  </si>
  <si>
    <t>Приказ управления культуры Белохолуницкого района Кировской области от 28.06.2023 №71</t>
  </si>
  <si>
    <t>Постановление  "О реализации в муниципальном образовании "Муниципальный округ Можгинский район Удмуртской Республики" проектов инициативного бюджетирования от 19.01.2022г. №37</t>
  </si>
  <si>
    <t>Постановление администрации Сургутского района от  07.12.2021 № 4803 "Об утверждении состава конкурсной комиссии и установлении критериев оценки инициативных проектов"</t>
  </si>
  <si>
    <t>Постановление Администрации города Муравленко от 19.04.2021 № 158 "Об офисе общественных инициатив "Уютный Ямал" на территории муниципального образования город Муравленко"; постановление Администрации города Муравленко от 10.03.2020 года № 171 «О реализации школьного партисипаторного бюджетирования»</t>
  </si>
  <si>
    <t>"18.05.2023 № 42-П ""О реализации инициативного проекта"" "</t>
  </si>
  <si>
    <t>01.06.2023 № 22</t>
  </si>
  <si>
    <t>Постановление Администрации города Губкинского от 03.06.2019 № 858 "О реализации на территории муниципального образования город Губкинский проекта "Бюджетная инициатива граждан"</t>
  </si>
  <si>
    <t>№ 32-П от 30.05.2023 "О реализации социального проекта "Ветеранам. Островок души и дела" и № 31-П  от 30.05.2023 "О реализации инициативного проекта "За спорт, за дружбу,красоту"</t>
  </si>
  <si>
    <t>Постановление администрации МО "город Бугуруслан" от 19.03.2020 № 159-п "Об утверждении Положения о проекте "Народный бюджет" в муниципальном образовании "город Бугуруслан"</t>
  </si>
  <si>
    <t>1. Постановление администрации с.п. Солнечный от 14.09.2021 №388 "Об утверждении  комиссии по проведению конкурсного отбора проектов инициативного бюджетирования «Бюджет инициатив» ";  2. Постановление администрации с.п. Солнечный от 29.07.2021 №279 "Об утверждении Порядка взаимодействия участников инициативной деятельности по вопросам, связанным с заключением договоров пожертвования, безвозмездного оказания услуг (выполнения работ), внесения инициативных платежей";  3. Постановление администрации с.п. Солнечный от 28.07.2021 №273 " Об утверждении Порядка взаимодействия участников инициативной деятельности по вопросам, связанным с рассмотрением инициативных проектов"</t>
  </si>
  <si>
    <t>от 18.05.2023 № 19-П</t>
  </si>
  <si>
    <t>Постановление администрации МО "город Бугуруслан" от 30.03.2022 № 279-п "О реализации на территории муниципального образования "город Бугуруслан" общественно значимого проекта основанного на местных инициативах в рамках проекта "Школьный бюджет"</t>
  </si>
  <si>
    <t>Постановление администрации города Бузулука от 18.04.2016 № 869-п «Об утверждении Положения о проекте «Народный бюджет» в городе Бузулуке» (ред. 20.08.2019 № 1253-п)</t>
  </si>
  <si>
    <t>Постановление администрации города Бузулука от 27.02.2020 № 242-п «Об утверждении Положения о проекте «Школьный бюджет» в городе Бузулуке»</t>
  </si>
  <si>
    <t>Постановление мэрии города Череповца Вологодской области от 19.01.2024 г. №68 "О развитии округов города"</t>
  </si>
  <si>
    <t>Постановление администрации Гайского городского округа от 01.03.2023 № 211-пА "О проведении конкурсного отбора инициативных проектов в муниципальном образовании Гайский городской округ Оренбургской области"</t>
  </si>
  <si>
    <t>Постановление администрации Гайского городского округа от 08.04.2021 №355-пА</t>
  </si>
  <si>
    <t>Постановление администрации города Медногорска № 262-па от 25.02.2020 "О реализации на территории муниципального образования город Медногорск общественно значимого проекта, основанного на местных инициативах в рамках проекта «Школьный бюджет» (в ред. постановления от 02.03.2023 №195-па)</t>
  </si>
  <si>
    <t>Постановление Администрации города Оренбурга от 21.10.2022 № 1889-п  "О реализации на территории муниципального образования "город Оренбург" Общественно значимых проектов, основанных на местных инициативах, в рамках проектов "Школьный бюджет" и "Молодежный бюджет"</t>
  </si>
  <si>
    <t>Постановление Администрации города Оренбурга от 20.07.2021 № 1413-п "О реализации решения Оренбургского городского Совета от 07.06.2021 № 110"</t>
  </si>
  <si>
    <t>Постановление Администрации г. Вологды от 25.10.2018 N 1358 (с последующими изменениями) "О реализации социально значимого проекта "Народный бюджет" (вместе с "Положением о социально значимом проекте "Народный бюджет")</t>
  </si>
  <si>
    <t>Постановление администрации муниципального образования Соль-Илецкий городской округ №3350-п от 01.10.2020</t>
  </si>
  <si>
    <t>Постановление администрации муниципального образования Сорочинский городской округ от 17.03.2020 № 349</t>
  </si>
  <si>
    <t>Постановление Администрации муниципального образования Ясненский городской округ Оренбургской области от 25.01.2019 "86-п " Об утверждении Положения о проекте "Народный бюджет"</t>
  </si>
  <si>
    <t>Постановление Администрации муниципального образования Ясненский городской окргу Оренбургской области от07.02.2022  № 154-п О проекте «Школьный бюджет»,   реализуемом на территории муниципального образования Ясненский городской округ Оренбургской области"</t>
  </si>
  <si>
    <t>Постановление администрации муниципального образования ЗАТО Комаровский от 05.08.2022 № 327-п</t>
  </si>
  <si>
    <t>постановление администрации МО Адамовский район от 12.03.2021 № 175-п</t>
  </si>
  <si>
    <t>постановление администрации МО Адамовский район от 05.10.2022 № 847-п</t>
  </si>
  <si>
    <t>Постановление Администрации МО Акбулакский район № 1030-п от 28.09.2017 г.</t>
  </si>
  <si>
    <t>Постановление администрации муниципального образования Акбулакский район" от 06.07.2022 №510-п</t>
  </si>
  <si>
    <t>Решение Совета депутатов МО Акбулакский район от 22.06.2021 №65</t>
  </si>
  <si>
    <t>729-п от 24.08.2020 «О реализации проекта «Народный бюджет» на территории Александровского района Оренбургской области»</t>
  </si>
  <si>
    <t>16.07.2020 №594-п О реализации проекта "Твой школьный бюджет" на территории Александровского района Оренбургской области</t>
  </si>
  <si>
    <t>Постановление Асекеевского района от 20.06.2022 №479-п" Об утверждении положения о проекте "Школьный бюджет"</t>
  </si>
  <si>
    <t>Постановление администрации Донской сельсовет  №48-п от 08.08.2022г Об  утверждении Положения о проекте «Народный бюджет» в муниципальном образовании Донской сельсовет</t>
  </si>
  <si>
    <t>Постановление администрации Беляевский район №541-п от 10.10.2022г " О внесении изменений в постановление администрации Беляевского района №386-п от 01.07.2022г. «О реализации на территории муниципального образования Беляевский район общественно значимого проекта, основанного на местных инициативах в рамках проекта «Школьный бюджет»</t>
  </si>
  <si>
    <t>"Постановление администрации Бугурсланского района Оренбургской области от 08.12.2021 г. № 815-п ""О реализации проекта «Культурный бюджет»  на территории Бугурусланского района Оренбургской области"""</t>
  </si>
  <si>
    <t>Постановление администрации Бузулукского района от  19.06.2017г №930-п «О реализации на территории муниципального образования Бузулукский район проекта «Народный бюджет»» (с изменениями и дополнениями от 22.06.2020г №539-п, от 29.10.2020г №1240. от 18.10.2022г №1068).</t>
  </si>
  <si>
    <t>Постановление администрации Бузулукского района от  24.11.2021г №1018-п Об утверждении Положения о проекте «Школьный бюджет»</t>
  </si>
  <si>
    <t>постановление администрации муниципального образования Грачевский район "О реализации проекта "Народный бюджет" от 11.09.2018 № 472п</t>
  </si>
  <si>
    <t>постановление администрации муниципального образования Грачевский район "Об утверждении Положения о проекте «Школьный бюджет» от 07.07.2022 № 907п</t>
  </si>
  <si>
    <t>Постановление администрации города Урай от 19.01.2021 №46 "О реализации Решения Думы города Урай от 24.12.2020 №109 "О регулировании отдельных вопросов в сфере реализации инициативных проектов в городском округе Урай Ханты-Мансийского автономного округа-Югры"</t>
  </si>
  <si>
    <t>постановление администрации Домбаровского района от 09.11.2022 г. № 696-п "О реализации на территории Домбаровского района Оренбургской области проектов Народный бюджет, основанных на местных инициативах"</t>
  </si>
  <si>
    <t>Постановление Администрации Надымского района от 04.03.2020 № 110 «О реализации проекта школьного партисипаторного бюджетирования в муниципальном образовании Надымский район»</t>
  </si>
  <si>
    <t>постановление администрации Домбаровского района от 09.11.2022 №697-п О  проекте «Школьный бюджет», реализуемом на территории муниципального образования Домбаровский район Оренбургской области</t>
  </si>
  <si>
    <t>Постановление администрации Шурышкарского района № 429а от 07 мая 2021 года</t>
  </si>
  <si>
    <t>"Постановление от 30.01.2017 № 85-п О реализации на территории муниципального образования  Красногвардейский район проекта «Народный бюджет»"</t>
  </si>
  <si>
    <t>Постановление № 510 от 29 мая 2023 г. "Об утверждении Положения о порядке выдвижения, внесения, обсуждения, рассмотрения инициативных проектов, а также проведения их конкурсного отбора «Новый взгляд на историческую деревню»</t>
  </si>
  <si>
    <t>постановление администрации Матвеевского района от 01.02.2023 № 71-п "О реализации в 2023 году проекта «Школьный бюджет»</t>
  </si>
  <si>
    <t>Постановление администрации муниципального образования Новоорский район Оренбургской области от 04.06.2021 №458-П "О реализации на территории Новоорского района Оренбургской области проектов Народный бюджет, основанных на местных инициативах" ,Постановление администрации МО Новоорский район Оренбургской области от 10.06.2019 №578-П "О реализации на территории Новоорского района Оренбургской области проектов Народный бюджет, основанных на местных инициативах"</t>
  </si>
  <si>
    <t>Постановление администрации муниципального образования Новоорский район Оренбургской области от 17.11.2022№973-П "О реализации проекта «Твой школьный бюджет» на территории Новоорского района Оренбургской области"</t>
  </si>
  <si>
    <t>Постановление Администрации муниципального образования Ямальский район от 14 февраля 2020 № 127 "Об утверждении Положения о школьном партисипаторном бюджетировании в общеобразовательных организациях муниципального образования Ямальский район"</t>
  </si>
  <si>
    <t>постановление администрации муниципального образования Оренбургский район 19.05.2021 № 983-п "Об утверждении Положения о проекте "Народный бюджет" на территории муниципального образования Оренбургский район";</t>
  </si>
  <si>
    <t>Постановление Администрации Тазовского района О реализации проекта «Школьное партисипаторное бюджетирование» в муниципальном округе Тазовский район Ямало-Ненецкого автономного округа от 28 февраля 2024 № 229-п</t>
  </si>
  <si>
    <t>Постановление администрации Нижнеилимского муниципального района от 09.03.2023 № 177 "Об утверждении Положения о проведении районного конкурса "Решение за ВАМИ"</t>
  </si>
  <si>
    <t>Постановление Городской Управы города Калуги от  02.11.2022 № 399-п «Об утверждении порядка работы с инициативными проектами в Городской Управе города Калуги в 2022-2023 годах»</t>
  </si>
  <si>
    <t>постановление администрации муниципального образования Оренбургский район от 22.06.2022 № 1006-п "О  реализации на территории муниципального образования Оренбургский район общественно значимого проекта, основанного на местных инициативах  в рамках проекта "Школьный бюджет"</t>
  </si>
  <si>
    <t>Постановление Администрации Пуровского района от 29.04.2021 № 223-ПА "О реализации инициативных проектов на территории Пуровского района"; Постановление Администрации Пуровского района от 16.06.2021 № 305-ПА "О реализации проекта "Школа идей" в Пуровском районе"</t>
  </si>
  <si>
    <t>Положение о порядке выдвижения, внесения, обсуждения, рассмотрения инициативных проектов, а также проведения их конкурсного отбора в муниципальном образовании городское поселение город Боровск от 12.02.2021 №12</t>
  </si>
  <si>
    <t>Постановление администрации муниципального образования Первомайский район № 323-п от 25.03 2022 года</t>
  </si>
  <si>
    <t>Постановление администрации муниципального образования Саракташский район от 13.10.2023 г. №885 "О реализации на территории муниципального образования Саракташский район школьных инициативных проектов"</t>
  </si>
  <si>
    <t>Постановление администрации от 18.05.2023г. № 372 "Об утверждении Порядка Предоставления грантов на поддержку Общественных инициатив  граждан, проживающих на территории муниципального образования «Эхирит-Булагатский район»"</t>
  </si>
  <si>
    <t>363-п от 17.02.2023 «Об определении части территории муниципального образования «Город Обнинск» для реализации инициативных проектов и о признании утратившим силу постановления Администрации города Обнинска от 29.04.2022 № 855-п»</t>
  </si>
  <si>
    <t>Постановление администрации муниципального образования Северный район от 16.07.2020 г №560-п (внесение изменений от 13.10.2021 г №584-п)</t>
  </si>
  <si>
    <t>Постановление администрации муниципального образования Ташлинский район №622-п от 01.10.2021 г.</t>
  </si>
  <si>
    <t>Постановление администрации Тоцкого района № 231-п от 24.03.2021 "Об утверждении положения о проекте «Народный бюджет» в Тоцком районе Оренбургской области"</t>
  </si>
  <si>
    <t>Постановление администрации Тоцкого района № 605-п от 01.07.2022 "Об утверждении Положения о проекте "Школьный бюджет"</t>
  </si>
  <si>
    <t>"Постановление администрации Тюльганского района от 10.02.2022  № 46-п ""О реализации проекта «Школьный бюджет» на территории Тюльганского района Оренбургской области"" "</t>
  </si>
  <si>
    <t>Постановление Администрации Дновского района от 24.03.2023 №117 "Об утверждении Положения о порядке проведения конкурса на реализацию заявок территориальных общественных самоуправлений на территории муниципального образования "Дновский район"</t>
  </si>
  <si>
    <t>04.04.2023 №136 Об утверждении Положения о порядке проведения конкурса на реализацию заявок территориальных общественных самоуправлений на территории Красногородского района</t>
  </si>
  <si>
    <t>Постановление №288 от 16.05.2023 "О проведении конкурса проектов территориальных общественных самоуправление на территории Пыталовского муниципального округа</t>
  </si>
  <si>
    <t>Постановление Администрации Струго-Красненского района №127 от 10.04.2023</t>
  </si>
  <si>
    <t>Постановление Администрации города Великие Луки от 26.07.2023 № 1861 "Об утверждении Положения о порядке реализации инициативных проектов на терриитории муниципального образования "Город Великие Луки"</t>
  </si>
  <si>
    <t>Постановление администрации городского округа «Вуктыл» от 18 апреля 2022 г. № 04/353 «О реализации народных инициатив в муниципальном образовании городского округа «Вуктыл» (в ред. от 10.03.2023 № 03/187</t>
  </si>
  <si>
    <t>постановление администрации муниципального округа "Усинск" Республики Коми от 14 декабря 2023 года № 2459 "О реализации народных инициатив на территории муниципального округа "Усинск" Республики Коми"</t>
  </si>
  <si>
    <t>Об утверждении Порядка реализации народных инициатив в муниципальном районе «Княжпогостский» от 5 июля 2021 г. № 262</t>
  </si>
  <si>
    <t>27.08.2021 № 652; 15.12.2021 № 941</t>
  </si>
  <si>
    <t>Постановление администрации МО ГО "Сыктывкар" от 11.04.2023 № 4/1221 "Об использовании средств гранта на поощрение муниципальных образований муниципальных районов, муниципальбных округов, городских округов в Республике Коми за участие в проекте "НАРОДНЫЙ БЮДЖЕТ" и реализацию народных проектов в рамках проекта "НАРОДНЫЙ БЮДЖЕТ", а так же на развитие народных инициатив в муниципальных образованиях в Республике Коми в 2023 году на Территории МО ГО"Сыктывкар"</t>
  </si>
  <si>
    <t>22.03.2023 № 3/336</t>
  </si>
  <si>
    <t>Постановление от 16.07.2021 № 1090 «О реализации народных инициатив в муниципальном образовании муниципального района  «Корткеросский»»</t>
  </si>
  <si>
    <t>Постановление администрации муниципального образования городского округа "Инта"  от 17.03.2023 №3/389 "О реализации народных инициатив в муниципальном образовании городского округа "Инта" в 2023 году"</t>
  </si>
  <si>
    <t>28.03.2023 года № 65/03 "О распределении грантов"; 11.04.2023 года " 18/04 "О внесении изменений в постановление администрации МР "Койгородский" от 28.03.2023 № 65/03 "О распределении грантов"</t>
  </si>
  <si>
    <t>26.04.2022 № 705 "Об утверждении порядка реализации народных инициатив в муниципальном образовании муниципального района "Печора"</t>
  </si>
  <si>
    <t>Постановление Администрации муниципального района "Сосногорск"  от 09.07.2021 № 1337 «Об утверждении Порядка реализации народных инициатив в МО МР «Сосногорск»,  Постановление Администрации муниципального района "Сосногорск" от 25.08.2021 № 1584 « О внесении изменений в Постановление от 09.07.2021 № 1337»</t>
  </si>
  <si>
    <t>постановление администрации муниципального района "Троицко-Печорский" от 27 августа 2021 года № 8/938 "О реализации народных инициатив на территории муниципального района "Троицко-Печорский" постановление администрации муниципального района "Троицко-Печорский" от 3 сентября 2021 года № 9/956 Об утверждении порядка работы и состава комиссии по народным инициативам на территории муниципального района «Троицко-Печорский»</t>
  </si>
  <si>
    <t>Постановление администрации МР "Усть- Вымский" от 28.02.2023г. № 145</t>
  </si>
  <si>
    <t>Постановление администрации МР "Усть-Куломский" № 884 от 05.07.2021 г.</t>
  </si>
  <si>
    <t>Постановление администрации муниципального района "Усть-Цилемский" от 21 марта 2022г. № 03/209</t>
  </si>
  <si>
    <t>Постановление администрации МР "Удорский" от 13.03.2023 191"об утверждении Порядка реализации народных инициатив в МО МР "Удорский"</t>
  </si>
  <si>
    <t>Постановление администрации муниципального образования городского округа "Воркута" от 07.03.2023 N 238 "О реализации народных инициатив в муниципальном образовании городского округа "Воркута"</t>
  </si>
  <si>
    <t>Постановление Администрации муниципального района "Прилузский" Республики Коми от 5 апреля 2023 г. N 320 "О реализации народных инициатив в муниципальном районе "Прилузский" Республики Коми"</t>
  </si>
  <si>
    <t>постановление администрации МО ГО «Ухта» от 13.05.2022 № 897 "О реализации народных инициатив в муниципальном образовании городского округа "Ухта"</t>
  </si>
  <si>
    <t>Распоряжение от 26.09.2022 № 718-р</t>
  </si>
  <si>
    <t>4.1. Реквизиты Постановления, файлы</t>
  </si>
  <si>
    <t xml:space="preserve">Ссылка на файл: https://app-dev.xn--80apaohbc3aw9e.xn--p1ai/storage/form_file_uploads/form_22/field_1167/yfj3rsc5gfZvSdLjD42YVUA9GMEmcXgWwGgxktZL.pdf
Ссылка на файл: https://app-dev.xn--80apaohbc3aw9e.xn--p1ai/storage/form_file_uploads/form_22/field_1167/nrB2uFtfRT7E1BHTt5kyhSIKHrNGyqf4evhm5WSO.pdf
Ссылка на файл: https://app-dev.xn--80apaohbc3aw9e.xn--p1ai/storage/form_file_uploads/form_22/field_1167/34UDTOUFYfRyxp9In1c24K7NnaylH4C8W9i0Pi5I.pdf
</t>
  </si>
  <si>
    <t xml:space="preserve">Ссылка на файл: https://app-dev.xn--80apaohbc3aw9e.xn--p1ai/storage/form_file_uploads/form_22/field_1167/9KvLQHKCwGm3yUl8KrmtD6lA9RmebcNyYk0YfwBs.pdf
Ссылка на файл: https://app-dev.xn--80apaohbc3aw9e.xn--p1ai/storage/form_file_uploads/form_22/field_1167/wS1wMdsfEettgGqU9zqXrxQm5lgZtxMOZ82FXhu8.pdf
Ссылка на файл: https://app-dev.xn--80apaohbc3aw9e.xn--p1ai/storage/form_file_uploads/form_22/field_1167/unHfyTQUyrhnZQGYGixsC2LLuj1gauoDFrR0opxG.pdf
Ссылка на файл: https://app-dev.xn--80apaohbc3aw9e.xn--p1ai/storage/form_file_uploads/form_22/field_1167/E3DuVFIBwcQABWRWOInzV8YpqsIeYhDkMx6fRypl.pdf
</t>
  </si>
  <si>
    <t xml:space="preserve">Ссылка на файл: https://app-dev.xn--80apaohbc3aw9e.xn--p1ai/storage/form_file_uploads/form_22/field_1167/KvCkwztiwQoVvqaR9vL6PcTrz0WRWCDlvIAsgVp7.docx
</t>
  </si>
  <si>
    <t xml:space="preserve">Ссылка на файл: https://app-dev.xn--80apaohbc3aw9e.xn--p1ai/storage/form_file_uploads/form_22/field_1167/JXi4EcEBCpwjn2MqnftTRINPQ5YviyhA0M2uECnA.docx
Ссылка на файл: https://app-dev.xn--80apaohbc3aw9e.xn--p1ai/storage/form_file_uploads/form_22/field_1167/Jox0wdPLgYoAFbUQxVHs9zEFuWEN1xXvXI8Y6NLi.docx
</t>
  </si>
  <si>
    <t xml:space="preserve">Ссылка на файл: https://app-dev.xn--80apaohbc3aw9e.xn--p1ai/storage/form_file_uploads/form_22/field_1167/ZQlVCu4DYvyqpvnZcsjmEs7QjuDB6fhkr1B6ZVp2.pdf
Ссылка на файл: https://app-dev.xn--80apaohbc3aw9e.xn--p1ai/storage/form_file_uploads/form_22/field_1167/oY4WLWc2JZctC2STPH3sl7mA3Y1E6Elzne4NV26U.pdf
</t>
  </si>
  <si>
    <t xml:space="preserve">Ссылка на файл: https://app-dev.xn--80apaohbc3aw9e.xn--p1ai/storage/form_file_uploads/form_22/field_1167/yjRMcgR4NrRDTC7YiTvCXzbED7vvpZvNbbsrMgzB.pdf
</t>
  </si>
  <si>
    <t xml:space="preserve">Ссылка на файл: https://app-dev.xn--80apaohbc3aw9e.xn--p1ai/storage/form_file_uploads/form_22/field_1167/PZPV11VpbHVbMbkPBAIhpjihBZZsbzWQtq6xneQq.docx
</t>
  </si>
  <si>
    <t xml:space="preserve">Ссылка на файл: https://app-dev.xn--80apaohbc3aw9e.xn--p1ai/storage/form_file_uploads/form_22/field_1167/cV2Vfd1TnTxZhyNOyVOaZDRYKXXI4hchkzDXQexA.docx
</t>
  </si>
  <si>
    <t xml:space="preserve">Ссылка на файл: https://app-dev.xn--80apaohbc3aw9e.xn--p1ai/storage/form_file_uploads/form_22/field_1167/IOU5LJExnYm9gRemfaapChhzX8HAlL1IchXBeDHU.doc
</t>
  </si>
  <si>
    <t xml:space="preserve">Ссылка на файл: https://app-dev.xn--80apaohbc3aw9e.xn--p1ai/storage/form_file_uploads/form_22/field_1167/TJnFEdpOXnOuVfF2DhJ5BRnXjPdo5LRVxB7h3llj.docx
</t>
  </si>
  <si>
    <t xml:space="preserve">Ссылка на файл: https://app-dev.xn--80apaohbc3aw9e.xn--p1ai/storage/form_file_uploads/form_22/field_1167/Izly3RpeAUrKLGkVWelbBkYuZ2YJoA8VLpbJxgRG.doc
</t>
  </si>
  <si>
    <t xml:space="preserve">Ссылка на файл: https://app-dev.xn--80apaohbc3aw9e.xn--p1ai/storage/form_file_uploads/form_22/field_1167/x2FLqcWEYrxm8nwxDBSeUcMokLQK0LtwpgYW716L.doc
</t>
  </si>
  <si>
    <t xml:space="preserve">Ссылка на файл: https://app-dev.xn--80apaohbc3aw9e.xn--p1ai/storage/form_file_uploads/form_22/field_1167/Hx6btF4Q1tYGzuE3KhYmbG8F3OVyy0Uz83f8SMlw.docx
</t>
  </si>
  <si>
    <t xml:space="preserve">Ссылка на файл: https://app-dev.xn--80apaohbc3aw9e.xn--p1ai/storage/form_file_uploads/form_22/field_1167/s1Jc3b4jJO3mlapvfLFg30UhiOKJkHxcNSmg4iJ1.docx
Ссылка на файл: https://app-dev.xn--80apaohbc3aw9e.xn--p1ai/storage/form_file_uploads/form_22/field_1167/8BT0KQ8cF9L7b8ajZo2dxAYRON6F2Ts3ofXgiWdr.docx
</t>
  </si>
  <si>
    <t xml:space="preserve">Ссылка на файл: https://app-dev.xn--80apaohbc3aw9e.xn--p1ai/storage/form_file_uploads/form_22/field_1167/MTHyHVuQgEoSxNecOFqk6tevMalUhl5MJnqZ91Jd.docx
</t>
  </si>
  <si>
    <t xml:space="preserve">Ссылка на файл: https://app-dev.xn--80apaohbc3aw9e.xn--p1ai/storage/form_file_uploads/form_22/field_1167/anKAOqUG1yuX9rePbklQN91Rr1l8oW4NKD5bTYrK.pdf
</t>
  </si>
  <si>
    <t xml:space="preserve">Ссылка на файл: https://app-dev.xn--80apaohbc3aw9e.xn--p1ai/storage/form_file_uploads/form_22/field_1167/FoFm0h7f8lzUdyjDlv0Nstk5oIFS6QusKeGTqX4A.pdf
</t>
  </si>
  <si>
    <t xml:space="preserve">Ссылка на файл: https://app-dev.xn--80apaohbc3aw9e.xn--p1ai/storage/form_file_uploads/form_22/field_1167/CFULkwv6pcxBultcIbilq0GSUfqfbXDget7KX4lP.pdf
</t>
  </si>
  <si>
    <t xml:space="preserve">Ссылка на файл: https://app-dev.xn--80apaohbc3aw9e.xn--p1ai/storage/form_file_uploads/form_22/field_1167/VZdlkaPDgx5SwRSqAdCuTl6Eh8zwkauyH0E4uahW.pdf
</t>
  </si>
  <si>
    <t xml:space="preserve">Ссылка на файл: https://app-dev.xn--80apaohbc3aw9e.xn--p1ai/storage/form_file_uploads/form_22/field_1167/o2EHJygP9ceRPTm0RFyy9fv1dDZ4MjaRMh8rL1By.pdf
Ссылка на файл: https://app-dev.xn--80apaohbc3aw9e.xn--p1ai/storage/form_file_uploads/form_22/field_1167/l1EWABrOjdoE2696jdIRe3On72XRuqM25dEC1Mbe.pdf
Ссылка на файл: https://app-dev.xn--80apaohbc3aw9e.xn--p1ai/storage/form_file_uploads/form_22/field_1167/Qf0xjrBmE1Bfd9u5BiRWGNm5pmPrlfQyiEj1j3SH.pdf
</t>
  </si>
  <si>
    <t xml:space="preserve">Ссылка на файл: https://app-dev.xn--80apaohbc3aw9e.xn--p1ai/storage/form_file_uploads/form_22/field_1167/JavJVbXIlXGbvG5JG8fpL70Dad5kRWlrIx1qPfrY.pdf
</t>
  </si>
  <si>
    <t xml:space="preserve">Ссылка на файл: https://app-dev.xn--80apaohbc3aw9e.xn--p1ai/storage/form_file_uploads/form_22/field_1167/JmeQfTgfWfczhcvFxrWjJS1gmx25mTEYt5as878W.pdf
</t>
  </si>
  <si>
    <t xml:space="preserve">Ссылка на файл: https://app-dev.xn--80apaohbc3aw9e.xn--p1ai/storage/form_file_uploads/form_22/field_1167/4BBlesmirz3EelDO7v4g1aT3nIhNU65cXDLpOWtb.pdf
</t>
  </si>
  <si>
    <t xml:space="preserve">Ссылка на файл: https://app-dev.xn--80apaohbc3aw9e.xn--p1ai/storage/form_file_uploads/form_22/field_1167/QJipyoEVVFdctxRUpNkoNb3yj012I5a2cDK593Ku.pdf
</t>
  </si>
  <si>
    <t xml:space="preserve">Ссылка на файл: https://app-dev.xn--80apaohbc3aw9e.xn--p1ai/storage/form_file_uploads/form_22/field_1167/0Hp4wp3EDOlXluFWGIgdeyd98dUvRZijjr2Acyz9.pdf
</t>
  </si>
  <si>
    <t xml:space="preserve">Ссылка на файл: https://app-dev.xn--80apaohbc3aw9e.xn--p1ai/storage/form_file_uploads/form_22/field_1167/8zopyiWpp23qClXuhQdruxArJ5s9M4ejNfQKaW33.pdf
</t>
  </si>
  <si>
    <t xml:space="preserve">Ссылка на файл: https://app-dev.xn--80apaohbc3aw9e.xn--p1ai/storage/form_file_uploads/form_22/field_1167/wO6QMbannfPcdf5AHMz8cnMYCu7FV2LKXWsQLNbm.pdf
</t>
  </si>
  <si>
    <t xml:space="preserve">Ссылка на файл: https://app-dev.xn--80apaohbc3aw9e.xn--p1ai/storage/form_file_uploads/form_22/field_1167/heLnXIva5QMdE6OL4yrlobwOjvuaNWfeoweTZVhb.pdf
</t>
  </si>
  <si>
    <t xml:space="preserve">Ссылка на файл: https://app-dev.xn--80apaohbc3aw9e.xn--p1ai/storage/form_file_uploads/form_22/field_1167/rAHebMaBYwYXCFyZHRMJXYPhtcQkvVXKnNUIwqvM.rar
</t>
  </si>
  <si>
    <t xml:space="preserve">Ссылка на файл: https://app-dev.xn--80apaohbc3aw9e.xn--p1ai/storage/form_file_uploads/form_22/field_1167/PJUgzEctQc8N1JVUYA5BGQEL63OE46XBN0LZaiWa.pdf
</t>
  </si>
  <si>
    <t xml:space="preserve">Ссылка на файл: https://app-dev.xn--80apaohbc3aw9e.xn--p1ai/storage/form_file_uploads/form_22/field_1167/oKg8nNxZ7Q7yL1kej27ZfXctQa39NkTCXHM0lz8Z.pdf
</t>
  </si>
  <si>
    <t xml:space="preserve">Ссылка на файл: https://app-dev.xn--80apaohbc3aw9e.xn--p1ai/storage/form_file_uploads/form_22/field_1167/7COfM3YNbSMI0lMAh4kWo7NkcFOHraWIB7d5zGy1.pdf
Ссылка на файл: https://app-dev.xn--80apaohbc3aw9e.xn--p1ai/storage/form_file_uploads/form_22/field_1167/Qc4oDIjZFnBqhyNWGjZD2i17oYIq121nqSmVD9To.pdf
</t>
  </si>
  <si>
    <t xml:space="preserve">Ссылка на файл: https://app-dev.xn--80apaohbc3aw9e.xn--p1ai/storage/form_file_uploads/form_22/field_1167/ZV3nanOjYmjBKGBUDsBMhLzdIikAjxw5eNGtWl8s.pdf
</t>
  </si>
  <si>
    <t xml:space="preserve">Ссылка на файл: https://app-dev.xn--80apaohbc3aw9e.xn--p1ai/storage/form_file_uploads/form_22/field_1167/BnSibkYuEQdxahsxErWGpvKRkF3vkXSKYLwMryse.pdf
</t>
  </si>
  <si>
    <t xml:space="preserve">Ссылка на файл: https://app-dev.xn--80apaohbc3aw9e.xn--p1ai/storage/form_file_uploads/form_22/field_1167/bYG8dwNTbDfyaa72ZMgFyV1KIbISgY8Rq35DgqDy.docx
</t>
  </si>
  <si>
    <t xml:space="preserve">Ссылка на файл: https://app-dev.xn--80apaohbc3aw9e.xn--p1ai/storage/form_file_uploads/form_22/field_1167/g90yDvwIw2Jc3dR6T5uwztz40Y7M7NeEvWHTJUNE.docx
</t>
  </si>
  <si>
    <t xml:space="preserve">Ссылка на файл: https://app-dev.xn--80apaohbc3aw9e.xn--p1ai/storage/form_file_uploads/form_22/field_1167/aXEWJLmJe0Zf9g1MZogAvdh4c47wMAKPPPAEznw7.pdf
</t>
  </si>
  <si>
    <t xml:space="preserve">Ссылка на файл: https://app-dev.xn--80apaohbc3aw9e.xn--p1ai/storage/form_file_uploads/form_22/field_1167/11SqAZzkHFxZjCRvHsxn9A6v0R55crFCWE3rKbuU.doc
</t>
  </si>
  <si>
    <t xml:space="preserve">Ссылка на файл: https://app-dev.xn--80apaohbc3aw9e.xn--p1ai/storage/form_file_uploads/form_22/field_1167/pcx5reFuV8Vz4qCBSGpbSibOxpu5DcKDRauAh0lp.doc
</t>
  </si>
  <si>
    <t xml:space="preserve">Ссылка на файл: https://app-dev.xn--80apaohbc3aw9e.xn--p1ai/storage/form_file_uploads/form_22/field_1167/1G2Kulm11szdIldN6frTJiAH0fU7lgj7R97iF5PN.pdf
</t>
  </si>
  <si>
    <t xml:space="preserve">Ссылка на файл: https://app-dev.xn--80apaohbc3aw9e.xn--p1ai/storage/form_file_uploads/form_22/field_1167/DjpOeqDN616FNqQhGkS1JZYaUbq38QTLA0ReVZp9.pdf
</t>
  </si>
  <si>
    <t xml:space="preserve">Ссылка на файл: https://app-dev.xn--80apaohbc3aw9e.xn--p1ai/storage/form_file_uploads/form_22/field_1167/WOYGcrBszhdGiqeWmLLxMqgMcpy8SfSt5CvvcEgE.pdf
Ссылка на файл: https://app-dev.xn--80apaohbc3aw9e.xn--p1ai/storage/form_file_uploads/form_22/field_1167/YxLS4Ava3BEoFeRb91PhvcL48RugjkVJEeHgsx4V.pdf
</t>
  </si>
  <si>
    <t xml:space="preserve">Ссылка на файл: https://app-dev.xn--80apaohbc3aw9e.xn--p1ai/storage/form_file_uploads/form_22/field_1167/imS0SYe7VlLdQ4sVDoaBCvouJK7pOh52F2HfMXsA.pdf
</t>
  </si>
  <si>
    <t xml:space="preserve">Ссылка на файл: https://app-dev.xn--80apaohbc3aw9e.xn--p1ai/storage/form_file_uploads/form_22/field_1167/NiF79eretSrNFU82yWKHtV9XtZkcxLDggimSD6Ot.pdf
Ссылка на файл: https://app-dev.xn--80apaohbc3aw9e.xn--p1ai/storage/form_file_uploads/form_22/field_1167/ExSwOCyA5dSzIsTtXwDkIQGBQwkw4YolkfBBSxsQ.pdf
</t>
  </si>
  <si>
    <t xml:space="preserve">Ссылка на файл: https://app-dev.xn--80apaohbc3aw9e.xn--p1ai/storage/form_file_uploads/form_22/field_1167/SNxv0Mfe68VbjyWMDgY3VgOu6ICBrwcBjxaKZbIR.doc
</t>
  </si>
  <si>
    <t xml:space="preserve">Ссылка на файл: https://app-dev.xn--80apaohbc3aw9e.xn--p1ai/storage/form_file_uploads/form_22/field_1167/5PEi8g1evz8GlZHpMBASCJSckD3dXgx8VdtoA5h3.docx
</t>
  </si>
  <si>
    <t xml:space="preserve">Ссылка на файл: https://app-dev.xn--80apaohbc3aw9e.xn--p1ai/storage/form_file_uploads/form_22/field_1167/ZrQ31nz43lCUDLes1ORqYh3uv1Xa6rDM45wwjHek.pdf
</t>
  </si>
  <si>
    <t xml:space="preserve">Ссылка на файл: https://app-dev.xn--80apaohbc3aw9e.xn--p1ai/storage/form_file_uploads/form_22/field_1167/nS0AfIVzB44pgovkmZtkn4iU7aXiR2ydqCNKFPDX.docx
</t>
  </si>
  <si>
    <t xml:space="preserve">Ссылка на файл: https://app-dev.xn--80apaohbc3aw9e.xn--p1ai/storage/form_file_uploads/form_22/field_1167/mPkAA4Hd5jtsPOWsi22fuBQ3ChP3XOiBC20E83ZF.pdf
</t>
  </si>
  <si>
    <t xml:space="preserve">Ссылка на файл: https://app-dev.xn--80apaohbc3aw9e.xn--p1ai/storage/form_file_uploads/form_22/field_1167/xlte1QWVt9C8LnOkqyXW2cxvTxvYksfXiXOiMwA1.pdf
</t>
  </si>
  <si>
    <t xml:space="preserve">Ссылка на файл: https://app-dev.xn--80apaohbc3aw9e.xn--p1ai/storage/form_file_uploads/form_22/field_1167/RgVfTk6ZuSbkynAeGgx3aRv9uVRwdpc3GSnYBHtt.pdf
</t>
  </si>
  <si>
    <t xml:space="preserve">Ссылка на файл: https://app-dev.xn--80apaohbc3aw9e.xn--p1ai/storage/form_file_uploads/form_22/field_1167/xQCPBH6lNz8hbp1GsWId8j1Y1j3IbXqvOLBjorRY.pdf
</t>
  </si>
  <si>
    <t xml:space="preserve">Ссылка на файл: https://app-dev.xn--80apaohbc3aw9e.xn--p1ai/storage/form_file_uploads/form_22/field_1167/smu3YX9zfQRUhVtuHbq7C4WgQ2SLo9roq9pvX4Zx.docx
</t>
  </si>
  <si>
    <t xml:space="preserve">Ссылка на файл: https://app-dev.xn--80apaohbc3aw9e.xn--p1ai/storage/form_file_uploads/form_22/field_1167/xksDQoN7SYL2Gu4sST0nXLiaGFyPy7eqWrAuXTBk.doc
</t>
  </si>
  <si>
    <t xml:space="preserve">Ссылка на файл: https://app-dev.xn--80apaohbc3aw9e.xn--p1ai/storage/form_file_uploads/form_22/field_1167/1ZtauKYM1XGXO547Z1iUs8PhM7NTvmEd2nfg3gNR.zip
</t>
  </si>
  <si>
    <t xml:space="preserve">Ссылка на файл: https://app-dev.xn--80apaohbc3aw9e.xn--p1ai/storage/form_file_uploads/form_22/field_1167/8GQivdKkdWinMlz7mlCnI7O6OtDSJaCSN5qNgWdq.docx
</t>
  </si>
  <si>
    <t xml:space="preserve">Ссылка на файл: https://app-dev.xn--80apaohbc3aw9e.xn--p1ai/storage/form_file_uploads/form_22/field_1167/jO2BSYsAY8wnxVrlfaWB63bQfctZlcJZyNgFcLHK.rtf
</t>
  </si>
  <si>
    <t xml:space="preserve">Ссылка на файл: https://app-dev.xn--80apaohbc3aw9e.xn--p1ai/storage/form_file_uploads/form_22/field_1167/czVydwTRl14InOcPzjyXEtrgoIp6IfLA4u1XYMAy.pdf
</t>
  </si>
  <si>
    <t xml:space="preserve">Ссылка на файл: https://app-dev.xn--80apaohbc3aw9e.xn--p1ai/storage/form_file_uploads/form_22/field_1167/v3Bq7jFxfDldtJxHsOyVYU6JWyqjtRY1VwGnEbsQ.pdf
</t>
  </si>
  <si>
    <t xml:space="preserve">Ссылка на файл: https://app-dev.xn--80apaohbc3aw9e.xn--p1ai/storage/form_file_uploads/form_22/field_1167/gpmIYphUNUA9S0COviSB4RP35z5zhPyslF2O6u9m.pdf
</t>
  </si>
  <si>
    <t xml:space="preserve">Ссылка на файл: https://app-dev.xn--80apaohbc3aw9e.xn--p1ai/storage/form_file_uploads/form_22/field_1167/jFff5wozJpvBD73DiOv6h21CBo459eykD2zB8k6D.pdf
</t>
  </si>
  <si>
    <t xml:space="preserve">Ссылка на файл: https://app-dev.xn--80apaohbc3aw9e.xn--p1ai/storage/form_file_uploads/form_22/field_1167/dHwq917Girc0LSeXrbB7RWJbnwiCE5yULduHaUDd.doc
</t>
  </si>
  <si>
    <t xml:space="preserve">Ссылка на файл: https://app-dev.xn--80apaohbc3aw9e.xn--p1ai/storage/form_file_uploads/form_22/field_1167/9ufzWqvEVp9OK3juu6fHu9pFe6fJPf36QBzL0beb.pdf
</t>
  </si>
  <si>
    <t xml:space="preserve">Ссылка на файл: https://app-dev.xn--80apaohbc3aw9e.xn--p1ai/storage/form_file_uploads/form_22/field_1167/5apHVcZFu5QZsHLeN4ZfM3PFEgGySe8I4Pqhr8J2.pdf
</t>
  </si>
  <si>
    <t xml:space="preserve">Ссылка на файл: https://app-dev.xn--80apaohbc3aw9e.xn--p1ai/storage/form_file_uploads/form_22/field_1167/IbhzbcyyWxUo5cijmNVa9WUTdlhwejZd1eWF5P9D.pdf
</t>
  </si>
  <si>
    <t xml:space="preserve">Ссылка на файл: https://app-dev.xn--80apaohbc3aw9e.xn--p1ai/storage/form_file_uploads/form_22/field_1167/6HNUQOhsMtPb02gdCuWKt4z27u7SmCJkcPOGCnCD.docx
Ссылка на файл: https://app-dev.xn--80apaohbc3aw9e.xn--p1ai/storage/form_file_uploads/form_22/field_1167/tAERWROz9hDi6JyG5RB85hIsQgsQT6JvyiwlbNKu.docx
</t>
  </si>
  <si>
    <t xml:space="preserve">Ссылка на файл: https://app-dev.xn--80apaohbc3aw9e.xn--p1ai/storage/form_file_uploads/form_22/field_1167/wW36PRWcDO1YSVUy4FcyLCTPJnF8uRUoSSF3cwKL.doc
Ссылка на файл: https://app-dev.xn--80apaohbc3aw9e.xn--p1ai/storage/form_file_uploads/form_22/field_1167/igfWmaLRnFX6hYYgavC3OwbZvtbzZp74fQ9RyAv0.docx
</t>
  </si>
  <si>
    <t xml:space="preserve">Ссылка на файл: https://app-dev.xn--80apaohbc3aw9e.xn--p1ai/storage/form_file_uploads/form_22/field_1167/HRWbjb8xek5SElEq1ERdPhE6maisEMDC6T4n832s.docx
Ссылка на файл: https://app-dev.xn--80apaohbc3aw9e.xn--p1ai/storage/form_file_uploads/form_22/field_1167/4iCZgpShtDWJqz3H3A6jRkDFPikHFfUpeVDieeCb.docx
Ссылка на файл: https://app-dev.xn--80apaohbc3aw9e.xn--p1ai/storage/form_file_uploads/form_22/field_1167/wsVXp4Yn02R6Bkg2YnJGcHLTNE9KY6QrIshPx0gV.docx
Ссылка на файл: https://app-dev.xn--80apaohbc3aw9e.xn--p1ai/storage/form_file_uploads/form_22/field_1167/BKFqXHwOUtdcJsOowXQXjFCZPFB8LhDgRYGS40WJ.docx
</t>
  </si>
  <si>
    <t xml:space="preserve">Ссылка на файл: https://app-dev.xn--80apaohbc3aw9e.xn--p1ai/storage/form_file_uploads/field_102/uDocm3kjdGTzvyX88o1VTvKbpDizHmTiPC28ruHD.pdf
</t>
  </si>
  <si>
    <t xml:space="preserve">Ссылка на файл: https://app-dev.xn--80apaohbc3aw9e.xn--p1ai/storage/form_file_uploads/form_22/field_1167/koIAOrJczDzu3UFX3mMyGjpUuaG3QPLI66VwmLG6.doc
</t>
  </si>
  <si>
    <t xml:space="preserve">Ссылка на файл: https://app-dev.xn--80apaohbc3aw9e.xn--p1ai/storage/form_file_uploads/form_22/field_1167/x5BvppDeZosRhivhMLVHHWIWhwtsCEH7nJ5RcO1v.docx
</t>
  </si>
  <si>
    <t xml:space="preserve">Ссылка на файл: https://app-dev.xn--80apaohbc3aw9e.xn--p1ai/storage/form_file_uploads/form_22/field_1167/Dw5URpSzIrT8cBsr9P5G4QVJoCNZKHhmmgEpiZUH.pdf
</t>
  </si>
  <si>
    <t xml:space="preserve">Ссылка на файл: https://app-dev.xn--80apaohbc3aw9e.xn--p1ai/storage/form_file_uploads/form_22/field_1167/SXPSWcQU29osq4FUk5zJSokLRp9kP93la56cBC1j.pdf
</t>
  </si>
  <si>
    <t xml:space="preserve">Ссылка на файл: https://app-dev.xn--80apaohbc3aw9e.xn--p1ai/storage/form_file_uploads/form_22/field_1167/3h9hEcKkorXmo1sSxabrPdIsFUYmjjkdnfktc9ia.pdf
</t>
  </si>
  <si>
    <t xml:space="preserve">Ссылка на файл: https://app-dev.xn--80apaohbc3aw9e.xn--p1ai/storage/form_file_uploads/form_22/field_1167/RhJyhZZtGTdz6TEY6lYkQqwJ450O0RChHVn9Jyqq.pdf
</t>
  </si>
  <si>
    <t xml:space="preserve">Ссылка на файл: https://app-dev.xn--80apaohbc3aw9e.xn--p1ai/storage/form_file_uploads/form_22/field_1167/TpzfnoMZTML6cocvt8t7XxSCc5QUSQ8NiYsbgSed.doc
</t>
  </si>
  <si>
    <t xml:space="preserve">Ссылка на файл: https://app-dev.xn--80apaohbc3aw9e.xn--p1ai/storage/form_file_uploads/form_22/field_1167/VdLJo0BLqGFTgVbT0x2zYKkJ2c9506YEdRnCe5Jl.pdf
</t>
  </si>
  <si>
    <t xml:space="preserve">Ссылка на файл: https://app-dev.xn--80apaohbc3aw9e.xn--p1ai/storage/form_file_uploads/form_22/field_1167/7GSAHv31ArTzuEe6SjHDFcml3FA8oNwxPRCAcDKe.rar
</t>
  </si>
  <si>
    <t xml:space="preserve">Ссылка на файл: https://app-dev.xn--80apaohbc3aw9e.xn--p1ai/storage/form_file_uploads/form_22/field_1167/amug8LQcmcE90wtwkbgrmWBSAUJzv2L2eZW4LPGj.pdf
</t>
  </si>
  <si>
    <t xml:space="preserve">Ссылка на файл: https://app-dev.xn--80apaohbc3aw9e.xn--p1ai/storage/form_file_uploads/form_22/field_1167/mXQwsL81IWjAjEO6A6BcPkOinN5rdlxdagH8zuoX.doc
Ссылка на файл: https://app-dev.xn--80apaohbc3aw9e.xn--p1ai/storage/form_file_uploads/form_22/field_1167/3n9QxP9Kpp7MkbhbwzKYcttfrc81mxFX8w0GBO1t.doc
Ссылка на файл: https://app-dev.xn--80apaohbc3aw9e.xn--p1ai/storage/form_file_uploads/form_22/field_1167/g4WILBItyXJGZUDRvOIenr7ltgHgKsISNLblqa9q.doc
Ссылка на файл: https://app-dev.xn--80apaohbc3aw9e.xn--p1ai/storage/form_file_uploads/form_22/field_1167/XAMVh5jB0r6xF7dtmZzLifHttIWpn01sENFeHeVk.doc
Ссылка на файл: https://app-dev.xn--80apaohbc3aw9e.xn--p1ai/storage/form_file_uploads/form_22/field_1167/59jcMvDZug500vXMTHo4f0FujDbuiPxNNvrb6dDk.doc
Ссылка на файл: https://app-dev.xn--80apaohbc3aw9e.xn--p1ai/storage/form_file_uploads/form_22/field_1167/yMMZd3ct0ww9SyyFs2uObsKWN8SPPVnKTLdhFWXZ.doc
Ссылка на файл: https://app-dev.xn--80apaohbc3aw9e.xn--p1ai/storage/form_file_uploads/form_22/field_1167/BKUeN4hHwnckXTqjdWOaPOaDu1l3u0frNixWGkpD.doc
</t>
  </si>
  <si>
    <t xml:space="preserve">Ссылка на файл: https://app-dev.xn--80apaohbc3aw9e.xn--p1ai/storage/form_file_uploads/form_22/field_1167/GtB5B2tdh5VhtA4r3Vt5oUjxSirHDaJeY2Rf3nFd.pdf
</t>
  </si>
  <si>
    <t xml:space="preserve">Ссылка на файл: https://app-dev.xn--80apaohbc3aw9e.xn--p1ai/storage/form_file_uploads/form_22/field_1167/SB8tyzPxvZey8jOlVTnZaBYHoxzSkXeq4pUfvhiL.docx
Ссылка на файл: https://app-dev.xn--80apaohbc3aw9e.xn--p1ai/storage/form_file_uploads/form_22/field_1167/HWptLQLrMOtfYYNUIwtvNgLxdK2PBs5RviCgxkk0.docx
</t>
  </si>
  <si>
    <t xml:space="preserve">Ссылка на файл: https://app-dev.xn--80apaohbc3aw9e.xn--p1ai/storage/form_file_uploads/form_22/field_1167/W7rw0bL39zsnDuFm8djZice7JYl0PvvI0auXvIPD.pdf
Ссылка на файл: https://app-dev.xn--80apaohbc3aw9e.xn--p1ai/storage/form_file_uploads/form_22/field_1167/rCPEVwA145QUHBozmX8DDBsy1hKenOJLIL5Q2rh4.pdf
</t>
  </si>
  <si>
    <t xml:space="preserve">Ссылка на файл: https://app-dev.xn--80apaohbc3aw9e.xn--p1ai/storage/form_file_uploads/form_22/field_1167/BWJSNJk81t3iNd2knXzU8LXeedZuGN4DiWTHH0H4.pdf
Ссылка на файл: https://app-dev.xn--80apaohbc3aw9e.xn--p1ai/storage/form_file_uploads/form_22/field_1167/MMJU79OHh0In1ZrHzoRaAvuS3fBVfJQKOGYLr2m8.pdf
</t>
  </si>
  <si>
    <t xml:space="preserve">Ссылка на файл: https://app-dev.xn--80apaohbc3aw9e.xn--p1ai/storage/form_file_uploads/form_22/field_1167/XQB5C73jAcu2bJAREf9h940p9PJwXksd4gLVK0sk.pdf
</t>
  </si>
  <si>
    <t xml:space="preserve">Ссылка на файл: https://app-dev.xn--80apaohbc3aw9e.xn--p1ai/storage/form_file_uploads/form_22/field_1167/5t4JvmILOiDIuJ5KCZJBsSfoQShEgnJ2z1xZFgvI.docx
</t>
  </si>
  <si>
    <t xml:space="preserve">Ссылка на файл: https://app-dev.xn--80apaohbc3aw9e.xn--p1ai/storage/form_file_uploads/form_22/field_1167/6E7MqukaVUgctPyrlyaRLYAEQKTLrUwVf73QzII9.docx
Ссылка на файл: https://app-dev.xn--80apaohbc3aw9e.xn--p1ai/storage/form_file_uploads/form_22/field_1167/aMCHljh6UNw4LS6mwiExFgwpliIGX7xp8O2pp1o3.docx
Ссылка на файл: https://app-dev.xn--80apaohbc3aw9e.xn--p1ai/storage/form_file_uploads/form_22/field_1167/Op4yAtC4rGJLRArwtLiwAxf4KeSjp1tuepP6euHC.doc
</t>
  </si>
  <si>
    <t xml:space="preserve">Ссылка на файл: https://app-dev.xn--80apaohbc3aw9e.xn--p1ai/storage/form_file_uploads/form_22/field_1167/Gl7V6fHNFuZQFvKmDhSeTfuP3CzaT1lE7TU7pIrT.docx
</t>
  </si>
  <si>
    <t xml:space="preserve">Ссылка на файл: https://app-dev.xn--80apaohbc3aw9e.xn--p1ai/storage/form_file_uploads/form_22/field_1167/NeWh4as27fbsQtF6bXtHxafob53Zw8teRl1GrfWp.doc
Ссылка на файл: https://app-dev.xn--80apaohbc3aw9e.xn--p1ai/storage/form_file_uploads/form_22/field_1167/WlCdxU5as6RPQoeEWuF5uY5hBFseLs7WTH7Vxjbg.docx
Ссылка на файл: https://app-dev.xn--80apaohbc3aw9e.xn--p1ai/storage/form_file_uploads/form_22/field_1167/NDct8bCgCBOZ9ZW4klL5muPbjJZe3Cwi6RDN1fwV.doc
</t>
  </si>
  <si>
    <t xml:space="preserve">Ссылка на файл: https://app-dev.xn--80apaohbc3aw9e.xn--p1ai/storage/form_file_uploads/form_22/field_1167/bb7aTaEV2kJO0XmFww4od8DpSVJGzJ3GvpCFk2dK.pdf
Ссылка на файл: https://app-dev.xn--80apaohbc3aw9e.xn--p1ai/storage/form_file_uploads/form_22/field_1167/cSt52XRuojgup0WzKW6bt9VYPHL0zHy6LTNiOI5o.pdf
</t>
  </si>
  <si>
    <t xml:space="preserve">Ссылка на файл: https://app-dev.xn--80apaohbc3aw9e.xn--p1ai/storage/form_file_uploads/form_22/field_1167/Gm7jnFkgZOGYLltDKFxlHB10EQgqr15B2JPncL3d.docx
</t>
  </si>
  <si>
    <t xml:space="preserve">Ссылка на файл: https://app-dev.xn--80apaohbc3aw9e.xn--p1ai/storage/form_file_uploads/form_22/field_1167/xhLUDde9YvNpXIBPAw74Szwc41QfTy6KeGidfw9w.pdf
</t>
  </si>
  <si>
    <t xml:space="preserve">Ссылка на файл: https://app-dev.xn--80apaohbc3aw9e.xn--p1ai/storage/form_file_uploads/form_22/field_1167/0GaXL0LK2pycF0PmdZBw5d5my5Awi2HduelDmG4z.docx
Ссылка на файл: https://app-dev.xn--80apaohbc3aw9e.xn--p1ai/storage/form_file_uploads/form_22/field_1167/XLlYYFjiGS7xm56yFbOJMzKmXifk9YdLJmgHqOJc.docx
</t>
  </si>
  <si>
    <t xml:space="preserve">Ссылка на файл: https://app-dev.xn--80apaohbc3aw9e.xn--p1ai/storage/form_file_uploads/form_22/field_1167/heq0BzYrNOdxnrvVO6ifZGdbUvmQXcmSDdkSRV4D.pdf
</t>
  </si>
  <si>
    <t xml:space="preserve">Ссылка на файл: https://app-dev.xn--80apaohbc3aw9e.xn--p1ai/storage/form_file_uploads/form_22/field_1167/mwrRZe1hERw3vUv4M2A2MKLpZ7uUc5xWXiyyk9DM.pdf
</t>
  </si>
  <si>
    <t xml:space="preserve">Ссылка на файл: https://app-dev.xn--80apaohbc3aw9e.xn--p1ai/storage/form_file_uploads/form_22/field_1167/RGISCZNKUkXCCwVTZXKEPTDX6uuKCR9TzRhRhHFy.pdf
</t>
  </si>
  <si>
    <t xml:space="preserve">Ссылка на файл: https://app-dev.xn--80apaohbc3aw9e.xn--p1ai/storage/form_file_uploads/form_22/field_1167/iu12kgr6VwOO9XrvuxZ1FNJr8nA4xPBH8RKv4wum.pdf
</t>
  </si>
  <si>
    <t xml:space="preserve">Ссылка на файл: https://app-dev.xn--80apaohbc3aw9e.xn--p1ai/storage/form_file_uploads/form_22/field_1167/WBMOOC8R35z8BweB7a2KS1ooDTfV7GP5UECdh5Ce.docx
</t>
  </si>
  <si>
    <t xml:space="preserve">Ссылка на файл: https://app-dev.xn--80apaohbc3aw9e.xn--p1ai/storage/form_file_uploads/form_22/field_1167/eL8xCKRWwSP1zpiNOUD8HIJqbTIle3jXeQL563Bl.pdf
</t>
  </si>
  <si>
    <t xml:space="preserve">Ссылка на файл: https://app-dev.xn--80apaohbc3aw9e.xn--p1ai/storage/form_file_uploads/form_22/field_1167/ikUwycolYzihDGMJ1wjBrqBXOtDwl0Jp4nWZd0WY.docx
</t>
  </si>
  <si>
    <t xml:space="preserve">Ссылка на файл: https://app-dev.xn--80apaohbc3aw9e.xn--p1ai/storage/form_file_uploads/form_22/field_1167/7rLqtxjijkZDrQth2LeNmLQSmabLNBkXFXngncrz.docx
Ссылка на файл: https://app-dev.xn--80apaohbc3aw9e.xn--p1ai/storage/form_file_uploads/form_22/field_1167/JSR9XXbyRoBsCOlKPCEx7j66RSgF78nAYhKPhDla.pdf
Ссылка на файл: https://app-dev.xn--80apaohbc3aw9e.xn--p1ai/storage/form_file_uploads/form_22/field_1167/797Wm84OnYIkrOFDpEALhS8BozvC0a5AFabymq3M.zip
</t>
  </si>
  <si>
    <t xml:space="preserve">Ссылка на файл: https://app-dev.xn--80apaohbc3aw9e.xn--p1ai/storage/form_file_uploads/form_22/field_1167/sv3JnvwZtTWn5YEPDPOp2TSJAMRt0u9cxLiDgARc.pdf
Ссылка на файл: https://app-dev.xn--80apaohbc3aw9e.xn--p1ai/storage/form_file_uploads/form_22/field_1167/6tbi1D1YLDFylONtEGvN4e92HSprEKLQBdM1IDiz.pdf
</t>
  </si>
  <si>
    <t xml:space="preserve">Ссылка на файл: https://app-dev.xn--80apaohbc3aw9e.xn--p1ai/storage/form_file_uploads/form_22/field_1167/A5UXXLS716ZOQIqUMo7cFJNNjW2rVYGywhgZRuvx.docx
Ссылка на файл: https://app-dev.xn--80apaohbc3aw9e.xn--p1ai/storage/form_file_uploads/form_22/field_1167/bLbrBg4l5sMDwAsNzJDYn6jYO5EJw8oEi3JStvbl.docx
Ссылка на файл: https://app-dev.xn--80apaohbc3aw9e.xn--p1ai/storage/form_file_uploads/form_22/field_1167/zBpv06CSTbtwAxfrMpLKZHpeBflzD3iUUXHaIu79.docx
</t>
  </si>
  <si>
    <t xml:space="preserve">Ссылка на файл: https://app-dev.xn--80apaohbc3aw9e.xn--p1ai/storage/form_file_uploads/form_22/field_1167/J2ssz1kC3ianB7D55qf25MONZif1ygi67xKoZbps.pdf
Ссылка на файл: https://app-dev.xn--80apaohbc3aw9e.xn--p1ai/storage/form_file_uploads/form_22/field_1167/RZtocfLDU4gj4XpuId3YgvHTGS0lnKo5KJ36u65Y.pdf
Ссылка на файл: https://app-dev.xn--80apaohbc3aw9e.xn--p1ai/storage/form_file_uploads/form_22/field_1167/4f7GqqSh1pO3N1PN9dSilOLHvnlkVp233wyO2uKR.pdf
</t>
  </si>
  <si>
    <t xml:space="preserve">Ссылка на файл: https://app-dev.xn--80apaohbc3aw9e.xn--p1ai/storage/form_file_uploads/form_22/field_1167/rzknoGPEIqtpWXK3mc7pbj99NHOJ7OLdkpn9FocI.pdf
</t>
  </si>
  <si>
    <t xml:space="preserve">Ссылка на файл: https://app-dev.xn--80apaohbc3aw9e.xn--p1ai/storage/form_file_uploads/form_22/field_1167/pHsVAS7aTfOvOITpdQGHec6GOzYY1M1fHPxNcoSX.pdf
Ссылка на файл: https://app-dev.xn--80apaohbc3aw9e.xn--p1ai/storage/form_file_uploads/form_22/field_1167/nvdfqr6Y6h6jK1JrTj8wYNV5qBTeEDZBBnojXoDp.pdf
Ссылка на файл: https://app-dev.xn--80apaohbc3aw9e.xn--p1ai/storage/form_file_uploads/form_22/field_1167/pGiuwr2kPuUKx6AK7KBkhN55Y31LotJDHclIRE9x.pdf
Ссылка на файл: https://app-dev.xn--80apaohbc3aw9e.xn--p1ai/storage/form_file_uploads/form_22/field_1167/CZwePQ5FDqolpSigZedlGU1vd2cE7QDZ3rRSTVcx.pdf
Ссылка на файл: https://app-dev.xn--80apaohbc3aw9e.xn--p1ai/storage/form_file_uploads/form_22/field_1167/E52LbVROtVmfjs7lbIt3sqi7milroxkCh3WjmUqA.doc
Ссылка на файл: https://app-dev.xn--80apaohbc3aw9e.xn--p1ai/storage/form_file_uploads/form_22/field_1167/U1mioQKkrwvGdK4usvzHdZtD7j73clqH57E8r4Nq.docx
Ссылка на файл: https://app-dev.xn--80apaohbc3aw9e.xn--p1ai/storage/form_file_uploads/form_22/field_1167/4WA6fki99V1F8dNISdTBHyzFwYpVcHes4j4Wlyne.pdf
Ссылка на файл: https://app-dev.xn--80apaohbc3aw9e.xn--p1ai/storage/form_file_uploads/form_22/field_1167/C5pWZyRDGn1wpKr3NrJyTsLfrWtYG3v0bcNTUpM5.doc
Ссылка на файл: https://app-dev.xn--80apaohbc3aw9e.xn--p1ai/storage/form_file_uploads/form_22/field_1167/X5De0YurzsJqiz5YFFoWOViEv3xC12GemjEGv1Jp.pdf
Ссылка на файл: https://app-dev.xn--80apaohbc3aw9e.xn--p1ai/storage/form_file_uploads/form_22/field_1167/j9eAefUlIGWfezQz9rSWKIttA9GaddsoN06YIAsW.pdf
Ссылка на файл: https://app-dev.xn--80apaohbc3aw9e.xn--p1ai/storage/form_file_uploads/form_22/field_1167/d1kwLq3aECWP6slVrcuNEPPAgwbX4tXBPUpKcXWY.pdf
Ссылка на файл: https://app-dev.xn--80apaohbc3aw9e.xn--p1ai/storage/form_file_uploads/form_22/field_1167/lpPO003Ab9rzD5TaLqNUWlU4YxXXlDdiQiLmiAvT.doc
Ссылка на файл: https://app-dev.xn--80apaohbc3aw9e.xn--p1ai/storage/form_file_uploads/form_22/field_1167/1CRTvB9KzCT4ljq1a0JBYfQ6lw8uG8gnjPrd8P2S.doc
Ссылка на файл: https://app-dev.xn--80apaohbc3aw9e.xn--p1ai/storage/form_file_uploads/form_22/field_1167/n1EkLnhQl6eVpsMxMvWwg5wo5g4Z1BnKHcVjaWtQ.docx
Ссылка на файл: https://app-dev.xn--80apaohbc3aw9e.xn--p1ai/storage/form_file_uploads/form_22/field_1167/6c9giNXeHuph0WMuKJPAnoiFoxXsU6GX8sqsfyc9.pdf
Ссылка на файл: https://app-dev.xn--80apaohbc3aw9e.xn--p1ai/storage/form_file_uploads/form_22/field_1167/Pd7Gm8gBzpLjiKXab9FA2zwpx4cXqS2dw3751BaH.pdf
Ссылка на файл: https://app-dev.xn--80apaohbc3aw9e.xn--p1ai/storage/form_file_uploads/form_22/field_1167/WkE09fRfUBXZA5P3UQBwSTtrlZRCHvPY4P7KmusD.zip
Ссылка на файл: https://app-dev.xn--80apaohbc3aw9e.xn--p1ai/storage/form_file_uploads/form_22/field_1167/WNisrH3J44iV43gc3gqQJFqLbXLMaUD8OA0xJNjj.pdf
Ссылка на файл: https://app-dev.xn--80apaohbc3aw9e.xn--p1ai/storage/form_file_uploads/form_22/field_1167/iLOkzOILjvrgqjcwoPfFkXKfRKNc0i9Lk4qRIPsp.pdf
Ссылка на файл: https://app-dev.xn--80apaohbc3aw9e.xn--p1ai/storage/form_file_uploads/form_22/field_1167/8VjZHKXjjbORDJ19GKKyK73JNJWZwadOMG2xtuWx.pdf
Ссылка на файл: https://app-dev.xn--80apaohbc3aw9e.xn--p1ai/storage/form_file_uploads/form_22/field_1167/JKol31WsUD023p5GPPlZH9zoRwTL7IBVQOc8HX73.pdf
Ссылка на файл: https://app-dev.xn--80apaohbc3aw9e.xn--p1ai/storage/form_file_uploads/form_22/field_1167/fca5P8B0wV0RxXaIoUVqlAT1AUvbuSPsR6YMhzjv.pdf
Ссылка на файл: https://app-dev.xn--80apaohbc3aw9e.xn--p1ai/storage/form_file_uploads/form_22/field_1167/yWHQukxT9gvK5N3PJNyA0aFMUcPTMyPyj0IhPqNz.doc
Ссылка на файл: https://app-dev.xn--80apaohbc3aw9e.xn--p1ai/storage/form_file_uploads/form_22/field_1167/weEmLLqXLf1lIqcJ2PXk3T4T7N7QK8ERcGK0icAJ.pdf
Ссылка на файл: https://app-dev.xn--80apaohbc3aw9e.xn--p1ai/storage/form_file_uploads/form_22/field_1167/ypfxIfEFjuFu7opqOOjUx8vAPqGpfOZsX2KO56eq.pdf
Ссылка на файл: https://app-dev.xn--80apaohbc3aw9e.xn--p1ai/storage/form_file_uploads/form_22/field_1167/Rq7zntjigvVK6MaAOiAZmZ8cNJUbYRDGzAbmvNbI.pdf
Ссылка на файл: https://app-dev.xn--80apaohbc3aw9e.xn--p1ai/storage/form_file_uploads/form_22/field_1167/ruq353ueu80Qb1INLOcRsviTTptptOwzzQmIZ2tl.pdf
Ссылка на файл: https://app-dev.xn--80apaohbc3aw9e.xn--p1ai/storage/form_file_uploads/form_22/field_1167/gmFtu299ug13iLDxtv8PJdYXxltWGAFu1Roq1SGc.doc
</t>
  </si>
  <si>
    <t xml:space="preserve">Ссылка на файл: https://app-dev.xn--80apaohbc3aw9e.xn--p1ai/storage/form_file_uploads/form_22/field_1167/0DQqu6PV2vRgh1YV63RGwHhippcdhww397hjtX4L.docx
</t>
  </si>
  <si>
    <t xml:space="preserve">Ссылка на файл: https://app-dev.xn--80apaohbc3aw9e.xn--p1ai/storage/form_file_uploads/form_22/field_1167/MFyObgMb6u7pnmKffddySQtI5ID5k1bKnH3WkN8p.docx
</t>
  </si>
  <si>
    <t xml:space="preserve">Ссылка на файл: https://app-dev.xn--80apaohbc3aw9e.xn--p1ai/storage/form_file_uploads/form_22/field_1167/4Ja1E0w03N4ZLhKs70mT6kxSKe0q4FH6bDYvp8w5.pdf
</t>
  </si>
  <si>
    <t xml:space="preserve">Ссылка на файл: https://app-dev.xn--80apaohbc3aw9e.xn--p1ai/storage/form_file_uploads/form_22/field_1167/q3GtoES2GTKIgoc0O2oxYhhjo7pPMSKba6FmalKI.pdf
Ссылка на файл: https://app-dev.xn--80apaohbc3aw9e.xn--p1ai/storage/form_file_uploads/form_22/field_1167/3ELZHRtkDSHgQchQ3eZ1KI9LRuVGyRbGUmRHeFUv.doc
</t>
  </si>
  <si>
    <t xml:space="preserve">Ссылка на файл: https://app-dev.xn--80apaohbc3aw9e.xn--p1ai/storage/form_file_uploads/form_22/field_1167/LtcwX2nW5FKnoxQtbopTaqe4FINKcSKLdhDl66ra.pdf
</t>
  </si>
  <si>
    <t xml:space="preserve">Ссылка на файл: https://app-dev.xn--80apaohbc3aw9e.xn--p1ai/storage/form_file_uploads/form_22/field_1167/pAgAH3eWAosF2tsf5xFSwo6tLuRP3CGHz3nuDMj2.pdf
</t>
  </si>
  <si>
    <t xml:space="preserve">Ссылка на файл: https://app-dev.xn--80apaohbc3aw9e.xn--p1ai/storage/form_file_uploads/form_22/field_1167/rR5tYdP1q3yfT1j8SoKOb3S0Nfl305IRNe5FNfod.docx
</t>
  </si>
  <si>
    <t xml:space="preserve">Ссылка на файл: https://app-dev.xn--80apaohbc3aw9e.xn--p1ai/storage/form_file_uploads/form_22/field_1167/kcwDuhmt75AmZkEMiK8hJrzXdbPJxX62TkHDnqQ1.docx
</t>
  </si>
  <si>
    <t xml:space="preserve">Ссылка на файл: https://app-dev.xn--80apaohbc3aw9e.xn--p1ai/storage/form_file_uploads/form_22/field_1167/ZQ7OgY6Aow0n0eWRaul3fRdY1noTEYRtuDho9j7g.odt
Ссылка на файл: https://app-dev.xn--80apaohbc3aw9e.xn--p1ai/storage/form_file_uploads/form_22/field_1167/ECVuHXrLbE4Gp1Klp2lm2Oqas9Ud5QhfoMhrD8aV.odt
</t>
  </si>
  <si>
    <t xml:space="preserve">Ссылка на файл: https://app-dev.xn--80apaohbc3aw9e.xn--p1ai/storage/form_file_uploads/form_22/field_1167/uE8ifkhFrVFb64h7yu8CB0SXqVKwqyukcNGtfSgZ.doc
Ссылка на файл: https://app-dev.xn--80apaohbc3aw9e.xn--p1ai/storage/form_file_uploads/form_22/field_1167/X0JumqOzBMHskl2blVjY3cCRpa4U8m4u8c61gpsq.doc
Ссылка на файл: https://app-dev.xn--80apaohbc3aw9e.xn--p1ai/storage/form_file_uploads/form_22/field_1167/IlkrkylgcJOZWsvkYR9dfFX2CeeGEJBe7SNQR0Ih.doc
</t>
  </si>
  <si>
    <t xml:space="preserve">Ссылка на файл: https://app-dev.xn--80apaohbc3aw9e.xn--p1ai/storage/form_file_uploads/form_22/field_1167/BoLI1L8PkGpxlwbgBTp78azKbm5R7hcw7XtXobSl.pdf
</t>
  </si>
  <si>
    <t xml:space="preserve">Ссылка на файл: https://app-dev.xn--80apaohbc3aw9e.xn--p1ai/storage/form_file_uploads/form_22/field_1167/0R8Hak7RpGVfhMyieMTTVkINxs9x3840NIQvkLpc.pdf
</t>
  </si>
  <si>
    <t xml:space="preserve">Ссылка на файл: https://app-dev.xn--80apaohbc3aw9e.xn--p1ai/storage/form_file_uploads/form_22/field_1167/RtFaU6XTiRyIOVWL5cgTyOEZjfOpnC4tXuBMa2TA.rtf
</t>
  </si>
  <si>
    <t xml:space="preserve">Ссылка на файл: https://app-dev.xn--80apaohbc3aw9e.xn--p1ai/storage/form_file_uploads/form_22/field_1167/tHkEdEWcrADNLWWaDaqGwzFOPNxaPnXXkfpswQwl.docx
</t>
  </si>
  <si>
    <t xml:space="preserve">Ссылка на файл: https://app-dev.xn--80apaohbc3aw9e.xn--p1ai/storage/form_file_uploads/form_22/field_1167/vJfI03KA43KUgcshfkhw5Ajqpx17k6blgqEg5S6M.docx
</t>
  </si>
  <si>
    <t xml:space="preserve">Ссылка на файл: https://app-dev.xn--80apaohbc3aw9e.xn--p1ai/storage/form_file_uploads/form_22/field_1167/sscSlUml0Pzd5RzW7Zhp6rOgpRJzY3jh31WbGaQi.docx
</t>
  </si>
  <si>
    <t xml:space="preserve">Ссылка на файл: https://app-dev.xn--80apaohbc3aw9e.xn--p1ai/storage/form_file_uploads/form_22/field_1167/CrVjBhhCjZ9ZPAH5GHAjiSWgIGoYqoy2NuD6Uqo4.pdf
</t>
  </si>
  <si>
    <t xml:space="preserve">Ссылка на файл: https://app-dev.xn--80apaohbc3aw9e.xn--p1ai/storage/form_file_uploads/form_22/field_1167/XSWL1JchMYSu1esyEPiEvPnRffPaQLtNLeAD9azy.pdf
</t>
  </si>
  <si>
    <t xml:space="preserve">Ссылка на файл: https://app-dev.xn--80apaohbc3aw9e.xn--p1ai/storage/form_file_uploads/form_22/field_1167/5qswwPgsVtujnPBcPOF8EuLRl0hEbHg4UuEIkcyo.doc
</t>
  </si>
  <si>
    <t xml:space="preserve">Ссылка на файл: https://app-dev.xn--80apaohbc3aw9e.xn--p1ai/storage/form_file_uploads/form_22/field_1167/uFmeC7BZ4NbPambuDLTkX8WxBhjkMhrLWV39Pbfm.pdf
Ссылка на файл: https://app-dev.xn--80apaohbc3aw9e.xn--p1ai/storage/form_file_uploads/form_22/field_1167/PmYD0jgZ2iwGZAYU4hUEuXkhYXqWWE3GPLx1FOJV.pdf
</t>
  </si>
  <si>
    <t xml:space="preserve">Ссылка на файл: https://app-dev.xn--80apaohbc3aw9e.xn--p1ai/storage/form_file_uploads/form_22/field_1167/Zfxx7uVPdDCm8US7FZcdOP9IpC1XAFqTKHHCGg2K.docx
Ссылка на файл: https://app-dev.xn--80apaohbc3aw9e.xn--p1ai/storage/form_file_uploads/form_22/field_1167/sxVSfWggzF62z7nCtXBRsw8cnebH7Q0oDvVC2jj4.docx
</t>
  </si>
  <si>
    <t xml:space="preserve">Ссылка на файл: https://app-dev.xn--80apaohbc3aw9e.xn--p1ai/storage/form_file_uploads/form_22/field_1167/DOdb1daVDQjyHTOkA0Sui1uQf8KBrjbLFRdon3CT.doc
</t>
  </si>
  <si>
    <t xml:space="preserve">Ссылка на файл: https://app-dev.xn--80apaohbc3aw9e.xn--p1ai/storage/form_file_uploads/form_22/field_1167/DMA1AmOhxltcur5hWPR76sCXgupHrqn3IAiNMF0h.doc
</t>
  </si>
  <si>
    <t xml:space="preserve">Ссылка на файл: https://app-dev.xn--80apaohbc3aw9e.xn--p1ai/storage/form_file_uploads/form_22/field_1167/oIVg2tgM3vqU2X2Y8sx9KK4su0L2DS1nIOzHjKrR.docx
</t>
  </si>
  <si>
    <t xml:space="preserve">Ссылка на файл: https://app-dev.xn--80apaohbc3aw9e.xn--p1ai/storage/form_file_uploads/form_22/field_1167/HMemaydORFvmGh9wMa3drtRLIDhjqqPBBRCTXBSP.doc
</t>
  </si>
  <si>
    <t xml:space="preserve">Ссылка на файл: https://app-dev.xn--80apaohbc3aw9e.xn--p1ai/storage/form_file_uploads/form_22/field_1167/o1OoZomabbHM2bb1roojYmfZLROnjOzZdHoqMUzS.pdf
</t>
  </si>
  <si>
    <t xml:space="preserve">Ссылка на файл: https://app-dev.xn--80apaohbc3aw9e.xn--p1ai/storage/form_file_uploads/form_22/field_1167/2uMqspDNpI5p4hrgwAK60w5JhpWLqYVjIGOmzlrp.pdf
</t>
  </si>
  <si>
    <t xml:space="preserve">Ссылка на файл: https://app-dev.xn--80apaohbc3aw9e.xn--p1ai/storage/form_file_uploads/form_22/field_1167/L6PDOo3YYN7THneRWDJ8PWK3QqoQFmasosWXkPme.docx
</t>
  </si>
  <si>
    <t xml:space="preserve">Ссылка на файл: https://app-dev.xn--80apaohbc3aw9e.xn--p1ai/storage/form_file_uploads/form_22/field_1167/eRUo2ndW8l8cSI9ZmCwAO9HHaBcU5qXQ38mcgI3F.doc
Ссылка на файл: https://app-dev.xn--80apaohbc3aw9e.xn--p1ai/storage/form_file_uploads/form_22/field_1167/znIHqjErn6AaskPOeXRX7XwY8mLC6RbUnDWNIgMN.doc
</t>
  </si>
  <si>
    <t xml:space="preserve">Ссылка на файл: https://app-dev.xn--80apaohbc3aw9e.xn--p1ai/storage/form_file_uploads/form_22/field_1167/OiMGy6e8CUhkMvFNUxuXsbaj0WgnZ8EAAdA9oPrN.doc
</t>
  </si>
  <si>
    <t xml:space="preserve">Ссылка на файл: https://app-dev.xn--80apaohbc3aw9e.xn--p1ai/storage/form_file_uploads/form_22/field_1167/oHt62D24NzejMW6C5gW4lfecXXd5KTk0kDJNXxXe.rtf
</t>
  </si>
  <si>
    <t xml:space="preserve">Ссылка на файл: https://app-dev.xn--80apaohbc3aw9e.xn--p1ai/storage/form_file_uploads/form_22/field_1167/6mbsKGE8TydokzosariQp2Q7oHgYET8BCS09cY5U.docx
Ссылка на файл: https://app-dev.xn--80apaohbc3aw9e.xn--p1ai/storage/form_file_uploads/form_22/field_1167/ExtiMP1gTdJe18Qw3SYoNZMFluSjlgm02RH4pVay.docx
</t>
  </si>
  <si>
    <t xml:space="preserve">Ссылка на файл: https://app-dev.xn--80apaohbc3aw9e.xn--p1ai/storage/form_file_uploads/form_22/field_1167/fiObVlpzpCccIRn9yyr2t24FuGirFgS5RfzFfup6.docx
</t>
  </si>
  <si>
    <t xml:space="preserve">Ссылка на файл: https://app-dev.xn--80apaohbc3aw9e.xn--p1ai/storage/form_file_uploads/form_22/field_1167/8PocJZFS6vP6cx8Pvpg3XetDl2fTGvmhWTLBC6Ar.docx
Ссылка на файл: https://app-dev.xn--80apaohbc3aw9e.xn--p1ai/storage/form_file_uploads/form_22/field_1167/v038CGSul3rSk8hrDq13coCjqoz508L41sw58peh.docx
Ссылка на файл: https://app-dev.xn--80apaohbc3aw9e.xn--p1ai/storage/form_file_uploads/form_22/field_1167/X0xwYZc2bsRjWZXDkBQ6d0udHTY2VrAUaQN5PwNQ.docx
</t>
  </si>
  <si>
    <t xml:space="preserve">Ссылка на файл: https://app-dev.xn--80apaohbc3aw9e.xn--p1ai/storage/form_file_uploads/form_22/field_1167/mz4DTFfIEUv59vM8YtqJcYlhbxozSZewwuXWtHXi.docx
</t>
  </si>
  <si>
    <t xml:space="preserve">Ссылка на файл: https://app-dev.xn--80apaohbc3aw9e.xn--p1ai/storage/form_file_uploads/form_22/field_1167/8IAEYa5E9qWYYQU7EeV95GQmsv2UEgOsLuTG83Kr.docx
</t>
  </si>
  <si>
    <t xml:space="preserve">Ссылка на файл: https://app-dev.xn--80apaohbc3aw9e.xn--p1ai/storage/form_file_uploads/form_22/field_1167/rnx2TP2I3qHlTdxtfeLmQJP7yuYtMT7E7LCG9RZW.docx
</t>
  </si>
  <si>
    <t xml:space="preserve">Ссылка на файл: https://app-dev.xn--80apaohbc3aw9e.xn--p1ai/storage/form_file_uploads/form_22/field_1167/ld9PpPkZ0eVIcgWwZG1HKW7aLbSVqp3sBxJfAslY.docx
</t>
  </si>
  <si>
    <t xml:space="preserve">Ссылка на файл: https://app-dev.xn--80apaohbc3aw9e.xn--p1ai/storage/form_file_uploads/form_22/field_1167/zUsDxsO5dhhJn3tG3MhEoiw7CCrRmUDolW5NGhIf.doc
</t>
  </si>
  <si>
    <t xml:space="preserve">Ссылка на файл: https://app-dev.xn--80apaohbc3aw9e.xn--p1ai/storage/form_file_uploads/form_22/field_1167/WkvvNlLWtTdBuY23zPh985Qcw31ubP2VikEMk39P.doc
</t>
  </si>
  <si>
    <t xml:space="preserve">Ссылка на файл: https://app-dev.xn--80apaohbc3aw9e.xn--p1ai/storage/form_file_uploads/form_22/field_1167/kjO2FfByVvCmsEIk9RE3rFGqM6VnMzYSBJFix8Eh.docx
</t>
  </si>
  <si>
    <t xml:space="preserve">Ссылка на файл: https://app-dev.xn--80apaohbc3aw9e.xn--p1ai/storage/form_file_uploads/form_22/field_1167/q1BToyWVJ1wqDjJzka3AaRUJzEURtDHkfdyP6ybH.pdf
</t>
  </si>
  <si>
    <t xml:space="preserve">Ссылка на файл: https://app-dev.xn--80apaohbc3aw9e.xn--p1ai/storage/form_file_uploads/form_22/field_1167/0kS3qnyx3dy2zdGgKVuuXTSReIHzJRqBDGkc2Hbc.pdf
</t>
  </si>
  <si>
    <t xml:space="preserve">Ссылка на файл: https://app-dev.xn--80apaohbc3aw9e.xn--p1ai/storage/form_file_uploads/form_22/field_1167/UE04RbQJMS4fIX19Qzaj8QBIapLFgcBtp3Ua98M7.doc
</t>
  </si>
  <si>
    <t xml:space="preserve">Ссылка на файл: https://app-dev.xn--80apaohbc3aw9e.xn--p1ai/storage/form_file_uploads/form_22/field_1167/T8AxLDrwCxAwxv94mKKDWFNPGbJzDwF5JKCU616f.doc
</t>
  </si>
  <si>
    <t xml:space="preserve">Ссылка на файл: https://app-dev.xn--80apaohbc3aw9e.xn--p1ai/storage/form_file_uploads/form_22/field_1167/HaVtgi4VWllmSUP48awByPlZliI4NovAi30Igxek.pdf
</t>
  </si>
  <si>
    <t xml:space="preserve">Ссылка на файл: https://app-dev.xn--80apaohbc3aw9e.xn--p1ai/storage/form_file_uploads/form_22/field_1167/5mTqA62My5hxqnYVFwFHb0fQC1mHSPLRreRXCkwz.docx
</t>
  </si>
  <si>
    <t xml:space="preserve">Ссылка на файл: https://app-dev.xn--80apaohbc3aw9e.xn--p1ai/storage/form_file_uploads/form_22/field_1167/op3b9uHFrgT670yK0HHXYIrXIYwOfOaSpoanohlB.docx
</t>
  </si>
  <si>
    <t xml:space="preserve">Ссылка на файл: https://app-dev.xn--80apaohbc3aw9e.xn--p1ai/storage/form_file_uploads/form_22/field_1167/4aFLdiPSUh194fZwLK3xNeSvApfKt5XdzZRVGkdB.doc
</t>
  </si>
  <si>
    <t xml:space="preserve">Ссылка на файл: https://app-dev.xn--80apaohbc3aw9e.xn--p1ai/storage/form_file_uploads/form_22/field_1167/6yVNYva3KZRwaltfecbuxYRUEe97brDIrSEc71Bs.pdf
</t>
  </si>
  <si>
    <t xml:space="preserve">Ссылка на файл: https://app-dev.xn--80apaohbc3aw9e.xn--p1ai/storage/form_file_uploads/form_22/field_1167/bBSCSGo90GiwPQGOQ8WLMMezoZaDC8L5Q7RNrdLS.pdf
</t>
  </si>
  <si>
    <t xml:space="preserve">Ссылка на файл: https://app-dev.xn--80apaohbc3aw9e.xn--p1ai/storage/form_file_uploads/form_22/field_1167/kdPEpsaLsbUQUJppseWdy0c7mjjBm0PYblt3S4JU.doc
Ссылка на файл: https://app-dev.xn--80apaohbc3aw9e.xn--p1ai/storage/form_file_uploads/form_22/field_1167/ATpIrDPDWf5nNsf57fYU5gMcU5Cd5gGmI1Sm94ya.doc
</t>
  </si>
  <si>
    <t xml:space="preserve">Ссылка на файл: https://app-dev.xn--80apaohbc3aw9e.xn--p1ai/storage/form_file_uploads/form_22/field_1167/xlXiIgq0vIhglT7AseUP4rwTPOpf8jBCgsdujPOr.pdf
</t>
  </si>
  <si>
    <t xml:space="preserve">Ссылка на файл: https://app-dev.xn--80apaohbc3aw9e.xn--p1ai/storage/form_file_uploads/form_22/field_1167/h9wTdVdnPR6ee0CylaqkfMhlzVkePqmdUgPQkcdO.pdf
Ссылка на файл: https://app-dev.xn--80apaohbc3aw9e.xn--p1ai/storage/form_file_uploads/form_22/field_1167/7KS52rTV44cqCHyfOiwpXF3h3m41jHnCtO6g01kM.pdf
</t>
  </si>
  <si>
    <t xml:space="preserve">Ссылка на файл: https://app-dev.xn--80apaohbc3aw9e.xn--p1ai/storage/form_file_uploads/form_22/field_1167/exbGkcmbqzf3v9z0SkhpfGJrXb3V7xQJNzr5IaVU.pdf
</t>
  </si>
  <si>
    <t xml:space="preserve">Ссылка на файл: https://app-dev.xn--80apaohbc3aw9e.xn--p1ai/storage/form_file_uploads/form_22/field_1167/QhY774F4QAzYmTjI9cclvfSQY2wUmW5H7WMGRJAN.pdf
</t>
  </si>
  <si>
    <t xml:space="preserve">Ссылка на файл: https://app-dev.xn--80apaohbc3aw9e.xn--p1ai/storage/form_file_uploads/form_22/field_1167/d62oKF056XApP62UK2t38X9dHU5mGDO3vhiJqHOe.docx
</t>
  </si>
  <si>
    <t xml:space="preserve">Ссылка на файл: https://app-dev.xn--80apaohbc3aw9e.xn--p1ai/storage/form_file_uploads/form_22/field_1167/d5EGAzF3dltkH9pc8c0hCXHfZFavVQdPuRdxWAhG.doc
</t>
  </si>
  <si>
    <t xml:space="preserve">Ссылка на файл: https://app-dev.xn--80apaohbc3aw9e.xn--p1ai/storage/form_file_uploads/form_22/field_1167/aUNrcJX6PV6tKSuyKYWuNA2en6C9jqa5NwvVyJst.docx
</t>
  </si>
  <si>
    <t xml:space="preserve">Ссылка на файл: https://app-dev.xn--80apaohbc3aw9e.xn--p1ai/storage/form_file_uploads/form_22/field_1167/sTT2FmLH0w61ks4n67EljtTs7b0ZEWaKulPryzkW.docx
</t>
  </si>
  <si>
    <t xml:space="preserve">Ссылка на файл: https://app-dev.xn--80apaohbc3aw9e.xn--p1ai/storage/form_file_uploads/form_22/field_1167/K7aWpqp4WAmU0Gvc7p3QpUyvOp94uyi9mKYrKq4S.docx
</t>
  </si>
  <si>
    <t xml:space="preserve">Ссылка на файл: https://app-dev.xn--80apaohbc3aw9e.xn--p1ai/storage/form_file_uploads/form_22/field_1167/d3m1pC6Z5XwLeWchj1ESEKLknowwSjvvl9443aWi.doc
</t>
  </si>
  <si>
    <t xml:space="preserve">Ссылка на файл: https://app-dev.xn--80apaohbc3aw9e.xn--p1ai/storage/form_file_uploads/form_22/field_1167/JwX1CiP3kTBBqi0oo1dNceR5zrpzv96XuUi5MfbI.doc
</t>
  </si>
  <si>
    <t xml:space="preserve">Ссылка на файл: https://app-dev.xn--80apaohbc3aw9e.xn--p1ai/storage/form_file_uploads/form_22/field_1167/3Pyo8irXa8Z4ZfjEHc5rODKfuLgV74LbzVKu0Pon.docx
</t>
  </si>
  <si>
    <t xml:space="preserve">Ссылка на файл: https://app-dev.xn--80apaohbc3aw9e.xn--p1ai/storage/form_file_uploads/form_22/field_1167/fTc77c3YEABSTtbaWu9asQIvMLXHrGzfhoWK0Qbh.pdf
</t>
  </si>
  <si>
    <t xml:space="preserve">Ссылка на файл: https://app-dev.xn--80apaohbc3aw9e.xn--p1ai/storage/form_file_uploads/form_22/field_1167/5Iw2QnDg6OtRH3jHjXGTz92vsN3iRq21Y2ZlIOAm.doc
</t>
  </si>
  <si>
    <t xml:space="preserve">Ссылка на файл: https://app-dev.xn--80apaohbc3aw9e.xn--p1ai/storage/form_file_uploads/form_22/field_1167/6fXUampZby0Hu7wLmCl4bnuZjcez1d3kzt7X736d.docx
</t>
  </si>
  <si>
    <t xml:space="preserve">Ссылка на файл: https://app-dev.xn--80apaohbc3aw9e.xn--p1ai/storage/form_file_uploads/form_22/field_1167/3dLTSrS5CehT8BihOY5trn22IvQkh5zYgiQ3rChX.doc
</t>
  </si>
  <si>
    <t xml:space="preserve">Ссылка на файл: https://app-dev.xn--80apaohbc3aw9e.xn--p1ai/storage/form_file_uploads/form_22/field_1167/Q5JAjcWu3nirP6DVhf2ChmkTi1lRNEQ2tpliJamQ.pdf
</t>
  </si>
  <si>
    <t xml:space="preserve">Ссылка на файл: https://app-dev.xn--80apaohbc3aw9e.xn--p1ai/storage/form_file_uploads/form_22/field_1167/XF52gvKjn0uzqSI6VW7JPGozHiBmcinXBtso6YSw.docx
</t>
  </si>
  <si>
    <t xml:space="preserve">Ссылка на файл: https://app-dev.xn--80apaohbc3aw9e.xn--p1ai/storage/form_file_uploads/form_22/field_1167/Ydlwtui2FoUScEILdbCkErm10E1cMkedHppJm0zt.pdf
</t>
  </si>
  <si>
    <t xml:space="preserve">Ссылка на файл: https://app-dev.xn--80apaohbc3aw9e.xn--p1ai/storage/form_file_uploads/form_22/field_1167/oxWZO0cGoqLvJi7aKYme6sZnltG58ItHMa2ND4Va.doc
</t>
  </si>
  <si>
    <t xml:space="preserve">Ссылка на файл: https://app-dev.xn--80apaohbc3aw9e.xn--p1ai/storage/form_file_uploads/form_22/field_1167/qOu84Bm4tKuKOZETZduYI81gylDDYA6V1K80sfJy.pdf
</t>
  </si>
  <si>
    <t xml:space="preserve">Ссылка на файл: https://app-dev.xn--80apaohbc3aw9e.xn--p1ai/storage/form_file_uploads/form_22/field_1167/8NScVXYt4bLbz9CNYYFOmHUN1PlLYNUMkda8KXab.pdf
</t>
  </si>
  <si>
    <t xml:space="preserve">Ссылка на файл: https://app-dev.xn--80apaohbc3aw9e.xn--p1ai/storage/form_file_uploads/form_22/field_1167/qua61BUylvvhpflYcGFi63kagEa6KEHJTsSaCpSH.docx
</t>
  </si>
  <si>
    <t xml:space="preserve">Ссылка на файл: https://app-dev.xn--80apaohbc3aw9e.xn--p1ai/storage/form_file_uploads/form_22/field_1167/8qHGtaM6KEIMMbGO25VVzX2LtwlSZlRLKKedZsti.pdf
</t>
  </si>
  <si>
    <t xml:space="preserve">Ссылка на файл: https://app-dev.xn--80apaohbc3aw9e.xn--p1ai/storage/form_file_uploads/form_22/field_1167/nz4c8PTIJh0RZl3lBJIydeAvh3NMLPkOZD8LiKbS.pdf
</t>
  </si>
  <si>
    <t xml:space="preserve">Ссылка на файл: https://app-dev.xn--80apaohbc3aw9e.xn--p1ai/storage/form_file_uploads/form_22/field_1167/eJObV74QEB5HJiNBWK19xiTTuWJBXbkuggxZtBjy.docx
</t>
  </si>
  <si>
    <t xml:space="preserve">Ссылка на файл: https://app-dev.xn--80apaohbc3aw9e.xn--p1ai/storage/form_file_uploads/form_22/field_1167/rJWImvQKy3YKrdqUcyn3Rd0gDBEIbEuMauLGwAgZ.doc
</t>
  </si>
  <si>
    <t xml:space="preserve">Ссылка на файл: https://app-dev.xn--80apaohbc3aw9e.xn--p1ai/storage/form_file_uploads/form_22/field_1167/UrlpiuMi8npjWJo4do2ZVM3F8xUajhYEn5Rd85Nf.doc
Ссылка на файл: https://app-dev.xn--80apaohbc3aw9e.xn--p1ai/storage/form_file_uploads/form_22/field_1167/RPkavmzM23bPbEhZdrbbU07IBm4OiIHhR0MFbyfP.docx
</t>
  </si>
  <si>
    <t xml:space="preserve">Ссылка на файл: https://app-dev.xn--80apaohbc3aw9e.xn--p1ai/storage/form_file_uploads/form_22/field_1167/8FcfCe4uESLxtGFUQeb6XlmGjnLfcNfAZfmqyuRW.pdf
</t>
  </si>
  <si>
    <t xml:space="preserve">Ссылка на файл: https://app-dev.xn--80apaohbc3aw9e.xn--p1ai/storage/form_file_uploads/form_22/field_1167/yNEoqgegOoWIPhjxKhIti7atwsXesORe47cigACd.pdf
</t>
  </si>
  <si>
    <t xml:space="preserve">Ссылка на файл: https://app-dev.xn--80apaohbc3aw9e.xn--p1ai/storage/form_file_uploads/form_22/field_1167/sBiQnyhvT0lFpFz2MgJZlB0onHAsa4IVkHcq3UHv.doc
</t>
  </si>
  <si>
    <t xml:space="preserve">Ссылка на файл: https://app-dev.xn--80apaohbc3aw9e.xn--p1ai/storage/form_file_uploads/form_22/field_1167/La1lWb6BhMCiptq6csWKAheG45tyBxscvjKCpDVE.docx
</t>
  </si>
  <si>
    <t xml:space="preserve">Ссылка на файл: https://app-dev.xn--80apaohbc3aw9e.xn--p1ai/storage/form_file_uploads/form_22/field_1167/wmioafYZ9oSe3IwmLAAyaMzwprvICt6YCaHYR7PE.docx
Ссылка на файл: https://app-dev.xn--80apaohbc3aw9e.xn--p1ai/storage/form_file_uploads/form_22/field_1167/AwK1asowfr1YH14E11sVn9AexqDPZAxfeZ20jRPT.docx
</t>
  </si>
  <si>
    <t xml:space="preserve">Ссылка на файл: https://app-dev.xn--80apaohbc3aw9e.xn--p1ai/storage/form_file_uploads/form_22/field_1167/ACdgKfuuRCqunMLksBsv5i0rvABYEUXSjSyWvWub.pdf
</t>
  </si>
  <si>
    <t xml:space="preserve">Ссылка на файл: https://app-dev.xn--80apaohbc3aw9e.xn--p1ai/storage/form_file_uploads/form_22/field_1167/tEafDYwgnT3UQp7hWcqMWi7oiStVCCPO8mggEUJr.docx
</t>
  </si>
  <si>
    <t xml:space="preserve">Ссылка на файл: https://app-dev.xn--80apaohbc3aw9e.xn--p1ai/storage/form_file_uploads/form_22/field_1167/FVV8y4tJiAFWSvoVy91AnRV5uvFY2muUqZiMlRVP.pdf
</t>
  </si>
  <si>
    <t xml:space="preserve">Ссылка на файл: https://app-dev.xn--80apaohbc3aw9e.xn--p1ai/storage/form_file_uploads/form_22/field_1167/B3MDPzjAOERXYoLiJ6SwWInflHr5ifDSejp7gNW2.docx
Ссылка на файл: https://app-dev.xn--80apaohbc3aw9e.xn--p1ai/storage/form_file_uploads/form_22/field_1167/e2mbOT8H88oRv3OwLc6F5CpF1nA19Czd3Y1225eL.docx
Ссылка на файл: https://app-dev.xn--80apaohbc3aw9e.xn--p1ai/storage/form_file_uploads/form_22/field_1167/oZ115jsI5CSpg4RnasWBPT83baPDL6wz5s2Xk5Dn.docx
Ссылка на файл: https://app-dev.xn--80apaohbc3aw9e.xn--p1ai/storage/form_file_uploads/form_22/field_1167/5bgB8RwjycFb8T60v2xTYm2BJbYXrxYtUe60sSfp.docx
</t>
  </si>
  <si>
    <t xml:space="preserve">Ссылка на файл: https://app-dev.xn--80apaohbc3aw9e.xn--p1ai/storage/form_file_uploads/form_22/field_1167/003xeOXRJTZhrhK14aPl8STrRJfLW5gutDsAVaNB.pdf
</t>
  </si>
  <si>
    <t xml:space="preserve">Ссылка на файл: https://app-dev.xn--80apaohbc3aw9e.xn--p1ai/storage/form_file_uploads/form_22/field_1167/EPAUnd58aKe45n0rLv67Bdp8wRgLLHCQ7NNxEUla.doc
</t>
  </si>
  <si>
    <t xml:space="preserve">Ссылка на файл: https://app-dev.xn--80apaohbc3aw9e.xn--p1ai/storage/form_file_uploads/form_22/field_1167/SoVOtb58Lx4AzMELmJOZIMqKuWBq4dx5VzXVxQzc.doc
</t>
  </si>
  <si>
    <t xml:space="preserve">Ссылка на файл: https://app-dev.xn--80apaohbc3aw9e.xn--p1ai/storage/form_file_uploads/form_22/field_1167/FTm2NJRbpfrMzrIyMuAhdeLqHfqMRAMtTcLUCit2.docx
</t>
  </si>
  <si>
    <t xml:space="preserve">Ссылка на файл: https://app-dev.xn--80apaohbc3aw9e.xn--p1ai/storage/form_file_uploads/form_22/field_1167/2WiKssPLJ2d3ItpK7em6SYTWeaFdHBTAwjga5IaB.pdf
</t>
  </si>
  <si>
    <t xml:space="preserve">Ссылка на файл: https://app-dev.xn--80apaohbc3aw9e.xn--p1ai/storage/form_file_uploads/form_22/field_1167/ZAkrOPvSaL4tI9ButYgPPlkKoA6BxoVF3Wc8AoBk.pdf
</t>
  </si>
  <si>
    <t xml:space="preserve">Ссылка на файл: https://app-dev.xn--80apaohbc3aw9e.xn--p1ai/storage/form_file_uploads/form_22/field_1167/VlS1bnArSlLAP4fbRrY1nUy1sVwvtaGcqIBgMYro.doc
</t>
  </si>
  <si>
    <t xml:space="preserve">Ссылка на файл: https://app-dev.xn--80apaohbc3aw9e.xn--p1ai/storage/form_file_uploads/form_22/field_1167/OmRbpZGh3gYoWahByHzClx0eyspE3kCXlxOfmEoo.pdf
</t>
  </si>
  <si>
    <t xml:space="preserve">Ссылка на файл: https://app-dev.xn--80apaohbc3aw9e.xn--p1ai/storage/form_file_uploads/form_22/field_1167/40eI3N3Hm2rYHtNn9b74p8yoRaoqQtKOiKSh60y8.pdf
</t>
  </si>
  <si>
    <t xml:space="preserve">Ссылка на файл: https://app-dev.xn--80apaohbc3aw9e.xn--p1ai/storage/form_file_uploads/form_22/field_1167/ezmStLXfU8q87tQ0xJOzwpwKmQ7Xwcpre4lXKFOl.pdf
</t>
  </si>
  <si>
    <t xml:space="preserve">Ссылка на файл: https://app-dev.xn--80apaohbc3aw9e.xn--p1ai/storage/form_file_uploads/form_22/field_1167/UYZTTUHE9rZkCBg7WRDbBsvTzpfAYksk5bHSFoOK.docx
</t>
  </si>
  <si>
    <t xml:space="preserve">Ссылка на файл: https://app-dev.xn--80apaohbc3aw9e.xn--p1ai/storage/form_file_uploads/form_22/field_1167/Rj4IUR1vwkquYS3CoFQD9zeiKTk0E0ZL00KhzXhc.pdf
</t>
  </si>
  <si>
    <t xml:space="preserve">Ссылка на файл: https://app-dev.xn--80apaohbc3aw9e.xn--p1ai/storage/form_file_uploads/form_22/field_1167/ldjAbuVGPI7aSq7kZsecOokRv4ITffBhM7W7apVc.docx
Ссылка на файл: https://app-dev.xn--80apaohbc3aw9e.xn--p1ai/storage/form_file_uploads/form_22/field_1167/fEibkDkO3tpr3wwodkRZNgvjiGDBEGR87cACy0Fw.docx
</t>
  </si>
  <si>
    <t xml:space="preserve">Ссылка на файл: https://app-dev.xn--80apaohbc3aw9e.xn--p1ai/storage/form_file_uploads/form_22/field_1167/8ONdNXpc2kqz9pPx7Xo79jANfx7jJi6gty4Y78Kp.zip
</t>
  </si>
  <si>
    <t xml:space="preserve">Ссылка на файл: https://app-dev.xn--80apaohbc3aw9e.xn--p1ai/storage/form_file_uploads/form_22/field_1167/jmuxNJc9KPSeuXkW1vwwvuWiqlsOPwlOoHUtdDll.zip
</t>
  </si>
  <si>
    <t xml:space="preserve">Ссылка на файл: https://app-dev.xn--80apaohbc3aw9e.xn--p1ai/storage/form_file_uploads/form_22/field_1167/4lDbaYVXTGgcXPuxRRct6l0d9hCko8nGzbBakzH5.zip
</t>
  </si>
  <si>
    <t xml:space="preserve">Ссылка на файл: https://app-dev.xn--80apaohbc3aw9e.xn--p1ai/storage/form_file_uploads/form_22/field_1167/wYQtuOStlJcf4wUzKqWGOy3dcyKPhi4CZVgwXdab.docx
</t>
  </si>
  <si>
    <t xml:space="preserve">Ссылка на файл: https://app-dev.xn--80apaohbc3aw9e.xn--p1ai/storage/form_file_uploads/form_22/field_1167/TPwcJQ3tSvYZjTkO6HHk41gVmJT7OMnNhQSbKIvy.pdf
</t>
  </si>
  <si>
    <t xml:space="preserve">Ссылка на файл: https://app-dev.xn--80apaohbc3aw9e.xn--p1ai/storage/form_file_uploads/form_22/field_1167/ViFjITEXimGTPve1e9yMWqGuJCYeCF9lS9eWdpWe.rtf
</t>
  </si>
  <si>
    <t xml:space="preserve">Ссылка на файл: https://app-dev.xn--80apaohbc3aw9e.xn--p1ai/storage/form_file_uploads/form_22/field_1167/gQftj6n21CtRRh6lncPazyX7Op2woAfD1yTHkKsX.zip
</t>
  </si>
  <si>
    <t>4.2. Дата и реквизиты решения выборного органа (совет депутатов, Дума и др.)</t>
  </si>
  <si>
    <t>Решение совета народных депутатов Беловского городского округа от 27.10.2022 № 57/303-н «О реализации проектов инициативного бюджетирования на территории Беловского городского округа»</t>
  </si>
  <si>
    <t>Решение Совета народных депутатов Киселевского городского округа от 22.09.2022 № 45-н «Об утверждении Порядка выдвижения, внесения, обсуждения, рассмотрения инициативных проектов, а также проведения их конкурсного отбора в Киселевском городском округе»</t>
  </si>
  <si>
    <t>Решение Совета народных депутатов Мариинского муниципального округа от 29.12.2021 № 9/15 «Об утверждении Порядка выдвижения, обсуждения, рассмотрения инициативных проектов, а также проведения их конкурсного отбора в муниципальном образовании «Мариинский муниципальный округ»» (изм. от 29.09.2022 №27/6-р, от 26.10.2023 № 54/3-р)</t>
  </si>
  <si>
    <t>Решение Думы Города Томска от 14.06.2022 № 443 «Об утверждении Положения о реализации инициативных проектов в муниципальном образовании «Город Томск»</t>
  </si>
  <si>
    <t>Решение Думы МО Алапаевское от 28.01.2021 № 682</t>
  </si>
  <si>
    <t>Решение Екатеринбургской городской Думы от 28.12.2021 "Об утверждении Положения "Об инициативных проектах, реализуемых на территории муниципального образования "город Екатеринбург"</t>
  </si>
  <si>
    <t>Решение Думы МО Камышловский муниципальный район от 24.06.2021 № 336 «Об утверждении Положения о  реализации инициативных проектов на территории Камышловского муниципального района»</t>
  </si>
  <si>
    <t>Решение Думы Качканарского городского округа от 17.11.2021 № 72 (в редакции от 17.05.2023 № 30)</t>
  </si>
  <si>
    <t>Решение Думы городского округа Красноуральск от 29.07.2021 № 310 "Об утверждении Порядка выдвижения, внесения, обсуждения, рассмотрения инициативных проектов, проведения их конкурсного отбора на территории городского округа Красноуральск"</t>
  </si>
  <si>
    <t>решение Думы городского округа Красноуфимск от 25 февраля 2021 года № 70/3 «Об утверждении Порядка выдвижения, внесения, обсуждения, рассмотрения инициативных проектов, а также проведения их конкурсного отбора в городском округе Красноуфимск»</t>
  </si>
  <si>
    <t>решение №188 от 22.12.2022 "Об утверждении бюджета Липецкого муниципального района Липецкой  области на 2023 год и на плановый период 2024 и 2025 годов"</t>
  </si>
  <si>
    <t>решение Совета депутатов Наговского сельского поселения  от 26.02.2021 №31 "Об утверждении Порядка определения территории, части территории Наговского сельского поселения, предназначенной для реализации инициативных проектов"; решение Совета депутатов НАговского сельского поселения от 26.02.2021 №32 "ОБ утверждении Порядка проведения конкеурсного отбора инициативных проектов для реализации на территории, части территории Наговского сельского поселения "; решение Совета депутатов НАговского сельского поселения от 26.02.2021 №33 "Об утверждении Порядка реализации инициативных проектов в Наговском сельском поселении"</t>
  </si>
  <si>
    <t>решение Совета депутатов от 25.02.2021 №36 "Об утверждении Порядка определения территории, части территории Новосельского сельского поселения, предназначенной для реализации инициативных проектов"; решение Совета депутатов от 25.02.2021 №37 "ОБ утверждении Порядка проведения конкеурсного отбора инициативных проектов для реализации на территории, части территории Наовосельского сельского поселения "; решение Совета депутатов  от 25.02.2021 №38 "Об утверждении Порядка реализации инициативных проектов в Новосельском сельском поселении"</t>
  </si>
  <si>
    <t>"Решение Совета депутатов от 26.02.2021 № 29 «Об утверждении Порядка определения территории, части территории Ивановского сельского поселения, предназначенной для реализации инициативных проектов» Решение Совета депутатов от 26.02.2021 № 30 «Об утверждении Порядка реализации инициативных проектов в Ивановском сельском поселении» Решение Совета депутатов от 26.02.2021 № 31 «Об утверждении Порядка проведения конкурсного отбора инициативных проектов для реализации на территории, части территории Ивановского сельского поселения» "</t>
  </si>
  <si>
    <t>"Решение от 26.02.2021 № 36 Об утверждении Порядка определения территории, части территории Великосельского сельского поселения, предназначенной для реализации инициативных проектов; Решение от 26.02.2021 № 37 Об утверждении Порядка проведения конкурсного отбора инициативных проектов для реализации на территории, части территории Великосельского сельского поселения; Решение от 26.02.2021 № 38 Об утверждении Порядка реализации инициативных проектов в Великосельском сельском поселении; "</t>
  </si>
  <si>
    <t>Решение Совета депутатов Залучского сельского поселения № 37 от 26.03.2021 "Об утверждении Порядка определения территории, части территории Залучского сельского поселения, предназначенной для реализации инициативных проектов"; Решение Совета депутатов Залучского сельского поселения № 38 от 26.03.2021 "Об утверждении Порядка проведения конкурсного отбора инициативных проектов для реализации на территории, части территории Залучского сельского поселения"; Решение Совета депутатов Залучского сельского поселения № 39 от 26.03.2021 "Об утверждении Порядка реализации инициативных проектов в Залучском сельском поселении".</t>
  </si>
  <si>
    <t>решение Совета депутатов Мошенского сельского поселения от 25.10.2022 №106 "О назначении собрания граждан в целях рассмотрения инициативного проекта «Установка контейнерной площадки»; решения Совета депутатов Мошенского сельского поселения от 30.08.2021 №52 "Об утверждении Порядка назначения и проведения собрания или конференции граждан в Мошенском сельском поселении в целях рассмотрения вопросов внесения инициативных проектов", от 25.12.2020 №24 "Об утверждении Порядка реализации инициативных проектов в Мошенском сельском поселении", от 28.06.2021 №46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Мошенского сельского поселения"</t>
  </si>
  <si>
    <t>Решение Совета депутатов от 25.02.2021 № 36 "Об утверждении порядка реализации инициативных проектов в Медниковском сельском поселении"</t>
  </si>
  <si>
    <t>Решение Собрание депутатов Чертковского сельского поселения от 23.12.2022 № 55 "О бюджете Чертковского сельского поселения от 23.12.2022 № 55 "О бюджете Чертковского сельского поселения Чертковского района на 2023 год и на плановый период 2024 и 2025 годов"</t>
  </si>
  <si>
    <t>" Решение Совета депутатов от 26.02.2021 №32 ""Об утверждении Порядка определения территории, части территории Взвадского сельского поселения, предназначенной для реализации инициативных проектов""; решение Совета Депутатов № 33 от 26.02.2021 ""Об утверждении Порядка  проведения конкурсного отбора инициативных проектов для реализации на территории, части территории Взвадского сельского поселения"", решение 34 от 26.02.2021 г ""Об утверждении Порядка реализации инициативных проектов во Взвадском сельском поселении""  "</t>
  </si>
  <si>
    <t>Решение Собрания депутатов Бикинского муниципального района Хабаровского края от 15.04.2021 № 17 «Об утверждении Порядка выдвижения, обсуждения, внесения и рассмотрения инициативных проектов, а также проведения их конкурсного отбора в Бикинском муниципальном районе Хабаровского края». Решение Собрания депутатов Бикинского муниципального района Хабаровского края от 15.04.2021 № 18 «Об утверждении Порядка определения части территории Бикинского муниципального района Хабаровского края», на которой могут реализовываться инициативные проекты».</t>
  </si>
  <si>
    <t>Решение Совета депутатов сельского поселения Дуровский сельсовет от 28.09.2021г № 53-рс "О Положении о реализации инициативных проектов на территории сельского поселения Дуровский сельсовет Добринского муниципального района Липецкой области"</t>
  </si>
  <si>
    <t>Решение Совета депутатов Гаткинского сельского поселения от 22.12.2022 г. № 30 " О местном бюджете Гаткинского сельского поселения Советско-Гаванского муниципального района Хабаровского края на 2022 год и на плановый период 2023-2024 годов</t>
  </si>
  <si>
    <t>Решение Совета депутатов Базарносызганского городского поселения от 16.12.2022 №162  "О бюджете муниципального образования Базарносызганского городского поселения на 2023 год и на плановый период 2024 и 2025 годов"</t>
  </si>
  <si>
    <t>Решение Совета Новопавловского сельского поселения Белоглинского района от 09.12.2020 №18 §1 "Об утверждении Положения о порядке реализации  инициативных проектов в Новопавловском сельском поселении Белоглинского района"</t>
  </si>
  <si>
    <t>Решение Совета Белоглинского сельского поселения Белоглинского района от 14.12.2022 №68 §6 "Об утверждении Положения о порядке реализации  инициативных проектов в Белоглинском сельском поселении Белоглинского района"</t>
  </si>
  <si>
    <t>Решение Совета депутатов муниципального образования "Барышское городское поселение" от 15.12.2022 № 4/13 "О бюджете муниципального образования «Барышское городское поселение» на 2023 год и на плановый период 2024 и 2025 годов"</t>
  </si>
  <si>
    <t>Решение совета депутатов муниципального образования "Инзенский район" от 22.02.23г. №2</t>
  </si>
  <si>
    <t>Решение Совета депутатов от 22.12.2022 №168  "О бюджете муниципального образования Павловское городское поселение Павловского района Ульяновской области на 2023 год и на плановый период 2024 и 2025 годов"</t>
  </si>
  <si>
    <t>муниципальная программа "Наказы избирателей депутатам Совета Белореченского городского поселения Белореченского района"</t>
  </si>
  <si>
    <t>Решение Городской Думы г. Дзержинска Нижегородской области от 17.12.2020 N 61 «Об утверждении порядка выдвижения, внесения, обсуждения, рассмотрения инициативных проектов в городе Дзержинске»; Решение Городской Думы г. Дзержинска Нижегородской области от 17.12.2020 N 62 «Об утверждении Порядка определения части территории города Дзержинска, в границах которой может реализовываться инициативный проект»; Решение Городской Думы г. Дзержинска Нижегородской области от 17.12.2020 N 63 «Об утверждении Порядка проведения конкурсного отбора инициативных проектов в городе Дзержинске»; Решение Городской Думы г. Дзержинска Нижегородской области от 17.12.2020 N 64 «Об утверждении Положения о порядке назначения и проведения собрания граждан в целях рассмотрения и обсуждения вопросов внесения инициативных проектов»; Решение Городской Думы г. Дзержинска Нижегородской области от 17.12.2020 N 65 «Об утверждении Порядка выявления мнения граждан по вопросу о поддержке инициативного проекта путем опроса граждан, сбора их подписей»</t>
  </si>
  <si>
    <t>Решение Совета Бжедуховского сельского поселения Белореченского района от 17.12.2020 №66 "Об утверждении Положения о порядке реализации инициативных проектов на территории Бжедуховского сельского поселения Белореченского района"</t>
  </si>
  <si>
    <t>Решение Совета депутатов городского округа Семеновский Нижегородской области от 10.12.2020г. №63 «Об утверждении Порядка определения территории, части территории городского округа Семеновский Нижегородской области, предназначенной для реализации инициативных проектов»                                 Решение Совета депутатов городского округа Семеновский Нижегородской области от 10.12.2020г. №64 «Об утверждении Положения о порядке назначения и проведения собраний граждан в целях рассмотрения и обсуждения вопросов внесения инициативных проектов»                                                                          Решение Совета депутатов городского округа Семеновский Нижегородской области от 10.12.2020г. №65 «Об утверждении Порядка выявления мнения граждан по вопрпосу о поддержке инициативного пректа путем опросв граждан, сбора их подписей»  Решение Совета депутатов городского округа Семеновский Нижегородской области от 24.12.2020г. №72 «Об утверждении Порядка выдвижения, внесения, обсуждения, рассмотрения инициативных проектов на территории городского округа Семеновский»                                                                                                 Решение Совета депутатов городского округа Семеновский Нижегородской области от 26.01.2021 № 6 «Об утверждении Порядка проведения конкурсного отбора инициативных проектов для реализации на территории городского округа Семеновский Нижегородской области»</t>
  </si>
  <si>
    <t>Решение Совета Великовечненского сельского поселения Белореченского района от 14 декабря 2020 года № 45 "Об утверждении Положения о порядке реализации инициативных проектов на территории Великовечненского сельского поселения Белореченского района"</t>
  </si>
  <si>
    <t>Решение Совета от 15.12.2020 №74 "Об утверждении Положения о порядке реализации инициативных проектов на территории Дружненского сельского поселения Белореченского района"</t>
  </si>
  <si>
    <t>№88 от 18.12.2020</t>
  </si>
  <si>
    <t>Решение Совета депутатов муниципального образования Карсунское городское поселение Карсунского района Ульяновской области № 48 от 22.12.2022  "О бюджете муниципального образования Карсунское городское поселение Карсунского района Ульяновской области на 2023 год и на плановый период 2024 и 2025 годов"</t>
  </si>
  <si>
    <t>Решение Совета депутатов Богородского ммуниципального округа Нижегородской области от 10.12.2020 №95 «Об утверждении порядка определения части территории, на которой могут реализовываться инициативные проекты» Решение Совета депутатов Богородского ммуниципального округа Нижегородской области от 10.12.2020 №98 «Об утверждении порядка выявления мнения граждан по вопросу о поддержке инициативного проекта путем опроса граждан, сбора их подписей» Решение Совета депутатов Богородского ммуниципального округа Нижегородской области от 16.03.2023 №32 «Об утверждении Порядка выдвижения, внесения, обсуждения, рассмотрения инициативных проектов, а также проведения их конкурсного отбора» Решение Совета депутатов Богородского ммуниципального округа Нижегородской области от 16.03.2023 №33 «Об утверждении Порядка назначения и проведения собрания граждан в целях рассмотрения и обсуждения вопросов внесения инициативных проектов» Решение Совета депутатов Богородского муниципального округа Нижегородской области от 24.08.2023 №110 «Об утверждении порядка сбора подписей граждан в целях выявления их мнения по вопросу о поддержке инициативных проектов в Богородском муниципальном округе Нижегородской области»</t>
  </si>
  <si>
    <t>"решение № 57 от 21.12.2020 Решение Совета Рязанского сельского поселения Белореченского района от 21 декабря 2020 года № 57 ""Об утверждении Положения о порядке реализации инициативных проектов на территории Рязанского сельского поселения Белореченского района"""</t>
  </si>
  <si>
    <t>РЕШЕНИЕ Совета Школьненского сельского поселения Белореченского района от 15 декабря 2020 года № 71 Об утверждении Положения о порядке реализации инициативных проектов на территории Школьненского сельского поселения Белореченского района</t>
  </si>
  <si>
    <t>21 декабря 2023 № 1/149</t>
  </si>
  <si>
    <t>1-152 от 22.12.2022г</t>
  </si>
  <si>
    <t>"Решение Совета Выселковского сельского поселения выселковского района от 28.06.2023г. №8-201  ""Об утверждении Положения о порядке реализации инициативных проектов в Выселковском сельском поселении Выселковского района"""</t>
  </si>
  <si>
    <t>25 декабря 2023 № 2-132</t>
  </si>
  <si>
    <t>1. Решение Думы городского округа Похвистнево Самарской области  Седьмого Созыва от 23.06.2021 №13-67 «Об утверждении Положения об инициировании и реализации инициативных проектов на территории городского округа Похвистнево Самарской области;</t>
  </si>
  <si>
    <t>27.01.2021г. №2 Решение Думы городского округа Сызрань "О Положении "Об инициировании и реализации инициативных проектов в городском округе Сызрань"</t>
  </si>
  <si>
    <t>28.01.2021 №76</t>
  </si>
  <si>
    <t>23.12.2020 №37 (решение Совета муниципального образования Кореновский район)</t>
  </si>
  <si>
    <t>Решение Совета Дядьковского сельского поселения Кореновского района от 16.12.2020 № 82 "Об утверждении Положения о порядке реализации инциативных проектов в Дядьковском сельском поселении Кореновского района"</t>
  </si>
  <si>
    <t>Решение от 23.12.2020 № 146 "Об утверждении Положения о порядке реализации инициативных проектов в Кореновском городском поселении Кореновского района"</t>
  </si>
  <si>
    <t>Решение Совета администрации Платнировского сельского поселения Кореновского района от 24 декабря 2020 года № 101 "Об утверждении Положения о порядке реализации инициативных проектов администрации Платнировского сельского поселения Кореновского района"</t>
  </si>
  <si>
    <t>Решение Совета Пролетарского сельского поселения Кореновского района № 95 от 25.12.2020 г. «Об утверждении Положения о порядке реализации инициативных проектов в Пролетарском сельском поселении Кореновского района»</t>
  </si>
  <si>
    <t>Решение № 111 от 24.12.2020 г. «Об утверждении Положения о порядке реализации инициативных проектов в Раздольненском сельском поселении Кореновского района»</t>
  </si>
  <si>
    <t>Решение совета Марьянского сельского поселения Красноармейского района от 25.12. 2021 года № 21/5</t>
  </si>
  <si>
    <t>решение №23.2 от 21.01.2021</t>
  </si>
  <si>
    <t>"Решение Совета Новомышастовского сельского поселения 19 января 2021г № 18/2 ""Об утверждении Положения о порядке реализации инициативных проектов в Новомышастовском сельском поселении Красноармейского района"" "</t>
  </si>
  <si>
    <t>16.4 от 24.12.2020 "Об утверждении положения о порядке реализации инициативных проектов в Старонижестеблиевском сельском поселении Красноармейского района</t>
  </si>
  <si>
    <t>24.12.2020 № 20/3</t>
  </si>
  <si>
    <t>"Решение Совета Ивановского сельского поселения Красноармейского района от 18 декабря 2020 года № 12/3 ""Об утверждении Порядка реализации инициативных проектов  в Ивановском сельском поселении Красноармейского района"""</t>
  </si>
  <si>
    <t>решение городской Думы Краснодара от 24.06.2021 № 15 п.1 "Об утверждении порядка реализации инициативных проектов на территории муниципального образования город Краснодар"</t>
  </si>
  <si>
    <t>Решение Совета муниципального образования Крыловский район седьмого созыва  от 26.01.2023 № 191 "Об итогах конкурса на звание "Лучший орган территиального общественного местного самоуправления муниципального образования Крыловский район"</t>
  </si>
  <si>
    <t>Решение Совета Константиновского сельского поселения Курганинский район 8.12.2022 №146</t>
  </si>
  <si>
    <t>Решение Совета Родниковского  сельского поселения Курганинского района "Об утверждении Положения о порядке реализации инициативных проектов в Родниковском сельском поселении Курганинского района" № 68 от 17.12.2020</t>
  </si>
  <si>
    <t>Решение Совета Курганинского городского поселения Курганинского района от 17.12.2020г. "Об утверждении Положения о порядке реализации инициативных проектов в Курганинском городском поселении Курганинского района"</t>
  </si>
  <si>
    <t>Решение Совета Шедокского сельского поселенния Мостовского района от 23 ноября 2020 года № 46 "Об утверждении Положения о порядке реализации инициативных проектов в Шедокском сельском поселении Мостовского района"</t>
  </si>
  <si>
    <t>Решение Совета депутатов МО "Стемасское сельское поселение" № 14/28 от 02.12.2022</t>
  </si>
  <si>
    <t>Решение Совета депутатов муниципального образования "Ермоловское сельское поселение" от 08.12.2022г № 13/33</t>
  </si>
  <si>
    <t>Решение Совета депутатов МО "Вешкаймское городское поселение" 4/18 от 29.12.2023 О внесении изменений   в решение Совета депутатов    муниципального образования «Вешкаймское городское поселение» от 15.12.2022 № 51/288  «О бюджете муниципального образования «Вешкаймское городское поселение»  Вешкаймского района Ульяновской области на 2023 год и плановый период 2024 и 2025 годов»</t>
  </si>
  <si>
    <t>Решение Совета депутатов муниципального образования "Мелекесский район" Ульяновской области от 15.12.2022 № 60/284 "О бюджете муниципального образования "Мелекесский район" Ульяновской области на 2023 год и плановый период 2024 и 2025 годов"</t>
  </si>
  <si>
    <t>решение Ульяновской Городской думы от 07.12.2022 "144 "Об утверждении бюджета муниципального образования "город Ульяновск  на 2023 год и на плановый период 2024 и 2025 годов"</t>
  </si>
  <si>
    <t>Решение Сухобузимского районного Совета депутатов № 31-6/267 от 23.12.2022 "О районном бюджете на 2023 год и плановый период 2024-2025 годов"</t>
  </si>
  <si>
    <t>Решение Совета городского округа "Город Нарьян-Мар" от 29.09.2022 № 368-р</t>
  </si>
  <si>
    <t>№ 44 от 28.01.2021 г.</t>
  </si>
  <si>
    <t>24.12.2020 № 91 «Об утверждении Положения о порядке реализации инициативных проектов в Львовском сельском поселении Северского района»</t>
  </si>
  <si>
    <t>от 03.02.2021 №  72 «Об утверждении Положения о порядке реализации инициативных проектов в Григорьевском сельском поселении Северского района»</t>
  </si>
  <si>
    <t>"Решение Совета Новодмитриевского сельского поселения Северского района  от 26.05.2023 № 196 ""О внесении изменений и дополнений в решение Совета Новодмитриевского сельского поселения Северского района от 22.12.2022 г"""</t>
  </si>
  <si>
    <t>Решение №76 от 23.08.2023 "Об утверждении Положения об инициативных проектов в сельском поселении Заплавное муниципального района Борский Самарской области"</t>
  </si>
  <si>
    <t>Решение № 7 от 24.12.2020 пятнадцатой сессии Совета Славянского городского поселения Славянского района четвертого созыва "Об утверждении Положения об инициировании и реализации инициативных проектов в Славянском городском поселении Славянского района"</t>
  </si>
  <si>
    <t>Решение Совета Маевского сельского поселения Славянского района №1 от 28.12.2020   «Об утверждении Положения об инициировании и реализации инициативных проектов в Маевском сельском поселении»</t>
  </si>
  <si>
    <t>17.12.2020 № 3 Решение сессии депутатов</t>
  </si>
  <si>
    <t>25.12.2020 №2</t>
  </si>
  <si>
    <t>Решение Думы Уссурийского городского округа от 24 февраля 2021 года № 352-НПА "О Положении о реализации на территории Уссурийского городского округа инициативных проектов"</t>
  </si>
  <si>
    <t>решение Совета Рисового сельского поселения Славянского района от 23.12.2020 г. № 1 "Об утверждении Положения об инициировании и реализации инициативных проектов в Рисовом сельском поселнии Славянского района"</t>
  </si>
  <si>
    <t>Решение Совета Забойского сельского поселения Славянского района от 25 декабря 2020 год №1" Об утверждении Положения об инициировании и реализации инициативных проектов в Забойском сельском поселении Славянского района</t>
  </si>
  <si>
    <t>от 27.05.2021г. № 59 (инициативные проекты), от 25.05.2023г. № 69 (молодёжное инициативное бюджетирование), от 29.09.2022 № 133 (школьное инициативное бюджетирование (ШКИБ)</t>
  </si>
  <si>
    <t>X сессии Совета муниципального образования Темрюкский район VII созыва от 23 марта 2021 г. № 75</t>
  </si>
  <si>
    <t>Решение XXVII сессии VI созываСовета Вышестеблиевского сельского поселения Темрюкского района № 108 от 22.12.2021 г.</t>
  </si>
  <si>
    <t>Решение Совета ГСП ТР от 25.02.2022 № 171 "О внесении изменений в решение XXXIX сессии Совета Голубицкого сельского поселения Темрюкского района IV созыва от 17 декабря 2021 года № 160 «О бюджете Голубицкого сельского поселения Темрюкского района на 2022 год»</t>
  </si>
  <si>
    <t>Решение сессии Совета  № 98 XXII сессия IV созыва «25» декабря 2020 года «Об утверждении Положения о порядке реализации инициативных проектов в Краснострельском сельском поселении Темрюкского района»</t>
  </si>
  <si>
    <t>Решение №86а от 29.12.2022 г.  "Об утверждении Положения об инициировании и реализации инициативных проектов  в сельском поселении Большое Алдаркино муниципального района Борский  Самарской области"</t>
  </si>
  <si>
    <t>Решение Собрания представителей сельского поселения Чубовка от 22.12.2020г.№ 45 "Об утверждении Положения об инициировании проектов на территории сельского поселения Чубовка муниципального района Кинельский Самарской области"</t>
  </si>
  <si>
    <t>Решение Совета Веселовского сельского поселения Успенского района №148 от 16.12.2022 года</t>
  </si>
  <si>
    <t>"08.12.2022г. №179""О бюджете Коноковского сельского поселения Успенского района на 2023 год """</t>
  </si>
  <si>
    <t>от 08.12.2022г № 130 "О бюджете Маламинского сельского поселения Успенского района на 2023г"</t>
  </si>
  <si>
    <t>"О внесении изменений и дополнений в решение Совета  Убеженского сельского поселения Успенского района  от 16 декабря 2022 года № 170 «О бюджете Убеженского сельского поселения Успенского района  на 2023 год» "</t>
  </si>
  <si>
    <t>Решение Совета Старощербновского сельского поселения Щербиновского района  от 06 ноября 2020 г.  № 8 "О реализации инициативных проектов в Старощербиновском сельском поселении Щербиновского района"</t>
  </si>
  <si>
    <t>"Решение Совета Новощербиновского сельского поселения Щербиновского района от  23.11.2020 № 4 ""О реализации инициативных проектов в Новощербиновском сельском поселении Щербиновского района"""</t>
  </si>
  <si>
    <t>Решение Думы городского округа Спасск-Дальний №2-НПА от 29.01.2021  "О порядке реализации проектов инициативного бюджетирования"</t>
  </si>
  <si>
    <t>131-МНПА от 29.06.2021г Решение Думы Дальнереченского муниципального района "Об утверждении Порядка выдвижения, внесения, обсуждения, рассмотрения инициативных проектов,а также проведения их конкурсного отбора в Дальнереченском муниципальном районе"</t>
  </si>
  <si>
    <t>Решение Думы НМР от 27.09.2022 № 385 (в ред. от  14.03.2023 №424) "О порядке реализации инициативных проектов ина территории НМР"</t>
  </si>
  <si>
    <t>Постановление администрации сельского поселения Коноваловка муниципального района Борский Самарской области от 12.03.2021г. №7а «Об утверждении Порядка назначения и проведения собрания граждан»</t>
  </si>
  <si>
    <t>Решение Думы Чугуевского муниципального округа от 28.06.2021 № 222-НПА "О положении о реализации на территории Чугуевского муниципального округа инициативных проектов"</t>
  </si>
  <si>
    <t>Решение Собрания представителей муниципального района Кинельский № 66 от 17.12.2020 г.  «Об утверждении Положения об инициировании и реализации инициативных проектов на территории муниципального района Кинельский Самарской области»</t>
  </si>
  <si>
    <t>Решение Думы г. Находка Приморского края от 15.07.2005 N 469 (ред. от 28.06.2023) "Об утверждении Положения о территориальном общественном самоуправлении Находкинского городского округа"</t>
  </si>
  <si>
    <t>Решение Собрания представителей сельского поселения Кротовка муниципального района Кинель-Черкасский Самарской области №19-2 от 23.08.2021 "Об утверждении Положения об инициировании и реализации инициативных проектов в сельском поселении Кротовка муниципального района Кинель-Черкасский Самарской области"</t>
  </si>
  <si>
    <t>Решение окружного Совета депутатов от 22 ноября 2022 г. № 90 «О бюджете муниципального образования «Светловский городской округ» Калининградской области на 2023 год и плановый период 2024-2025 годов</t>
  </si>
  <si>
    <t>решение Совета депутатов муниципального образования «Гвардейский городской округ» от 18 февраля 2021 года № 52 «О реализации инициативных проектов на территории муниципального образования «Гвардейский городской округ»</t>
  </si>
  <si>
    <t>Нет</t>
  </si>
  <si>
    <t>Решение окружного Совета депутатов от «07» июля 2021 года № 90"Об утверждении порядка выдвижения, внесения, обсуждения, рассмотрения инициативных проектов, а также проведения их конкурсного отбора на территории Советского городского округа"</t>
  </si>
  <si>
    <t>Распоряжения Главы Администрации муниципального района Мелеузовский район Республики Башкортостан от 12 мая 2023 года № 197 О конкурсе муниципального проекта инициативного бюджетирования "Наше село"</t>
  </si>
  <si>
    <t>Решение Собрания представителей сельского поселения Муханово муниципального района Кинель-Черкасский Самарской области №16-1 от 23.07.2021 "Об утверждении Положения об инициировании и реализации инициативных проектов в сельском поселении Муханово муниципального района Кинель-Черкасский Самарской области"</t>
  </si>
  <si>
    <t>Решение Красноярского городского Совета депутатов от 16.06.2021 № 12-166 "Об инициативных проектах в городе Красноярске"</t>
  </si>
  <si>
    <t>"Решение Собрания представителей сельского поселения Александровка муниципального района Кинель-Черкасский Самарской области от 27.07.2021 №11-1 "" Об утверждении Положения об инициировании и реализации инициативных проектов"" "</t>
  </si>
  <si>
    <t>Решение Собрания представителей сельского поселения Березняки муниципального района Кинель-Черкасский Самарской области от 16.08.2021 №15-1 "Об утверждении Положения об инициировании и реализации инициативных проектов "</t>
  </si>
  <si>
    <t>"Решение Собрания представителей сельского поселения Ерзовка муниципального района Кинель-Черкасский Самарской области от 21.07.2021 года № 12-2 ""Об утверждении Положения об инициировании и реализации инициативных проектов в сельском поселении Ерзовка муниципального района Кинель-Черкасский Самарской области"" "</t>
  </si>
  <si>
    <t>Решение окружного Совета депутатов муниципального образования "Озерский городской округ"  от 29.06.2021 № 44 "Об утверждении Порядка выдвижения, внесения, обсуждения и рассмотрения инициативных проектов, а также проведения их конкурсного отбора в муниципальном образовании "Озерский городской округ"</t>
  </si>
  <si>
    <t>"Решение Собрания представителей сельского поселения Кабановка  муниципального района Кинель-Черкасский Самарской области от 20.07.2021 №11-1 "" Об утверждении Положения об инициировании и реализации инициативных проектов сельского поселения Кабановка муниципального района Кинель-Черкасский Самарской области"" "</t>
  </si>
  <si>
    <t>Решение Совета Андроповского муниципального округа Ставропольского края от 31 марта 2021 г. № 10/100-1 Об отдельных вопросах реализации инициативных проектов на территории Андроповского муниципального округа Ставропольского края   (дата вступления в силу 01 апреля 2021 г.)</t>
  </si>
  <si>
    <t>"Решение Собрания представителей сельского поселения Красная Горка муниципального района Кинель-Черкасский Самарской области №12-2 от 21.07.2021 «Об утверждении Положения об инициировании и реализации инициативных проектов» "</t>
  </si>
  <si>
    <t>"Решение Собрания представителей сельского поселения Новые Ключи муниципального района Кинель-Черкасский Самарской области № 10-1 от 04.08.2021 ""Об утверждении Положения об инициировании и реализации инициативных проектов в сельском поселении Новые Ключи муниципального района Кинель-Черкасский Самарской области"" "</t>
  </si>
  <si>
    <t>Решение Собрания представителей Комсомольского сельского поселения от 27.04.2021 г. № 4 «Об утверждении Положения об инициировании и реализации инициативных проектов на территории  Комсомольского сельского поселения»</t>
  </si>
  <si>
    <t>Решение Собрания представителей Алагирского муниципального района от 20.12.2022 № 7-16-3</t>
  </si>
  <si>
    <t>Решение Собрания представителей сельского поселения Подгорное муниципального района Кинель-Черкасский Самарской области от 23.07.2021 № 10-1 "Об утверждении Положения об инициировании и реализации инициативных проектов"</t>
  </si>
  <si>
    <t>Решение Собрания представителей сельского поселения Садгород муниципального района Кинель-Черкасский Самарской области №7-1 от 12.07.2021 "Об утверждении положения о инициировании и реализации инициативных проектов на территории сельского поселения Садгород  муниципального района Кинель-Черкасский Самарской области"</t>
  </si>
  <si>
    <t>Решение Собрания представителей сельского поселения Черновка от 23.07.2021 № 26-1 "Об утверждении Положения об инициировании и реализации инициативных проектов в сельском поселении Черновка муниципального района Кинель-Черкасский Самарской области"</t>
  </si>
  <si>
    <t>Решение Собрания представителей сельского поселения Тимашево №9-1 от 27.07.2021 " Об утверждении Положения об инициировании и реализации инициативных проектов в сельском поселении Тимашево муниципального района Кинель-Черкасский Самарской области"</t>
  </si>
  <si>
    <t>Решение Собрания представителей Кинель-Черкасского района от 22.10.2021 № 12-5 «Об утверждении Положения об инициировании и реализации инициативных проектов на территории муниципального района Кинель-Черкасский Самарской области»</t>
  </si>
  <si>
    <t>Решение Пермской городской Думы от 26.03.2019 N 64 "Об утверждении Положения об участии граждан в осуществлении местного самоуправления в городе Перми"</t>
  </si>
  <si>
    <t>Решение Архангельской городской Думы от 22 сентября 2021 года № 432 "О реализации инициативных проектов на территории городского округа "Город Архангельск"</t>
  </si>
  <si>
    <t>Решение Думы Верещагинского городского округа Пермского края № 37/319 от 29.04.2021</t>
  </si>
  <si>
    <t>Решение Березниковской городской Думы от 31.03.2021 г. № 80 "Об утверждении Положения об инициативных проектах на территории муниципального образования "Город Березники"</t>
  </si>
  <si>
    <t>Комиссия по проведению конкурса "Лучшая практика общественного самоуправления в Яковлевском городском округе в 2023 году"</t>
  </si>
  <si>
    <t>решение Совета Кавказского сельского поселения Кавказского района от 08.02.2019 года №4 "О передаче Кавказскому сельскому поселению Кавказского района   проектной документации объекта газификации";</t>
  </si>
  <si>
    <t>Администрация Октябрьского внутригородского района</t>
  </si>
  <si>
    <t>решение Совета депутатов Железнодорожного внутригородского района городского округа Самара от 09.02.2021 № 37 «Об утверждении положения «О порядке выдвижения, внесения, обсуждения и рассмотрения инициативных проектов    на территории Железнодорожного внутригородского района городского округа Самара».</t>
  </si>
  <si>
    <t>Решение Совета Апанасенковского муниципального округа Ставропольского края от 12 апреля 2021 года № 119 "Об утверждении Положения о порядке определения части территории, на которой могут реализовываться инициативные проекты, о порядке выдвижения, внесения, обсуждения, рассмотрения инициативных проектов, проведения их конкурсного отбора в Апанасенковском муниципальном округе Ставропольского края"</t>
  </si>
  <si>
    <t>Решение Джанкойского городского совета от 27.11.2020 № 189 «Об инициативном бюджетировании в муниципальном образовании городской округ Джанкой Республики Крым»</t>
  </si>
  <si>
    <t>Решение Думы Буденновского муниципального округа Ставропольского края от 29 марта 2021 года № 9/163-I "Об утверждении порядка выдвижения, внесения, обсуждения, рассмотрения инициативных проектов, а также проведения их конкурсного отбора в Буденновском муниципальном округе Ставропольского края", Решение Думы Буденновского муниципального округа Ставропольского края  от 29 марта 2021 года                   № 9/164-I "Об утверждении порядка назначения и проведения собрания, конференции граждан в целях рассмотрения и обсуждения вопросов внесения инициативных проектов на территории Буденновского муниципального округа Ставропольского края", Решение Думы Буденновского муниципального округа Ставропольского края  от 29 марта 2021 года                  № 9/165-I "Об утверждении порядка определения части территории Буденновского муниципального округа Ставропольского края, на которой могут реализовываться инициативные проекты"</t>
  </si>
  <si>
    <t>Решение Совета депутатов Благодарненского городского округа Ставропольского края  № 405 от 24 марта 2021 года "О реализации инициативного бюджетирования в Благодарненском городском округе Ставропольского края", дата вступления в силу 30.03.2021г.; Решение Совета депутатов Благодарненского городского округа Ставропольского края № 431 от 08 июля 2021 года "О внесении изменений в решение Совета депутатов Благодарненского городского округа Ставропольского края от 24 марта 2021 года № 405 "О реализации инициативного бюджетирования в Благодарненском городском округе Ставропольского края", дата вступления в силу 12.07.2021г.; Решение Совета депутатов Благодарненского городского округа Ставропольского края № 11 от 21 октября 2022 года "О внесении изменения в порядок выдвижения, внесения, обсуждения, рассмотрения инициативных проектов, а также проведения их конкурсного отбора на территории Благодарненского городского округа Ставропольского кра, утвержденный решением Совета депутатов Благодарненского городского округа Ставропольского края от 24 марта 2021 года № 405 "О реализации инициативного бюджетирования в Благодарненском городском округе Ставропольского края", дата вступления в силу 21.10.2022г.; Решение Совета депутатов Благодарненского городского округа Ставропольского края № 84 от 16 августа 2023 года "О внесении изменения в Порядок расчета и возврата сумм инициативных платежей, подлежащих возврату лицам (в том числе организациям), осуществляющим их перечисление в бюджет Благодарненского городского округа Ставропольского края, утвержденный решением Совета депутатов Благодарненского городского округа Ставропольского края от 24 марта 2021 года № 405 "О реализации инициативного бюджетирования в Благодарненском городском округе Ставропольского края", дата вступления в силу 17.08.2023г.</t>
  </si>
  <si>
    <t>Решение Думы Георгиевского городского округа Ставропольского края от 24.02.2021 г. № 826-67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Георгиевского городского округа Ставропольского края»; Решение Думы Георгиевского городского округа Ставропольского края от 24.02.2021 г № 827-67 «Об утверждении Порядка выдвижения, внесения, обсуждения, рассмотрения инициативных проектов, а также проведения их конкурсного отбора на территории Георгиевского городского округа Ставропольского края»; Решение Думы Георгиевского городского округа Ставропольского края от 24.02.2021 г. № 828-67 «Об утверждении Положения о порядке назначения и проведения собраний и конференций (собраний делегатов) граждан в целях рассмотрения и обсуждения вопросов внесения инициативных проектов на территории Георгиевского городского округа Ставропольского края»</t>
  </si>
  <si>
    <t>Решение Думы города Мегиона от 18.12.2020 года №35 «Об инициативных проектах» (с изменениями от 04.08.2021 года)</t>
  </si>
  <si>
    <t>Решение Думы Изобильненского городского округа Ставропольского края от 26 февраля 2021 года №469 "Об утверждении Положения об инициативном бюджетировании в Изобильненском городском округе Ставропольского края</t>
  </si>
  <si>
    <t>1) Решение  Совета депутатов Красногвардейского муниципального округа Ставропольского края № 114 от 24.02.2021 года Об утверждении Положения о порядке выдвижения,внесения,обсуждения,рассмотрения инициативных проектов, а также проведения их конкурсного отбора на территории Красногвардейского муниципального округа Ставропольского края  (в редакции решения от 13 июля 2021 года № 239).  Решение вступило в силу со дня его официального опубликования (26.02.2021г)  2) Решение Совета депутатов Красногвардейского муниципального округа Ставропольского края № 117 от 24.02.2021 гда Об утверждении Положения о порядке назначения и проведения собрания граждан,конференции граждан (собрания делегатов) в целях рассмотрения и обсуждения вопросов внесения инициативных проектов на территории Красногвардейского муниципального округа Ставропольского края (в редакции решения от 13.07.2021 года № 240).Решение вступило в силу со дня его официального опубликования (26.02.2021).  3) Решение Совета депутатов Красногвардейского муниципального округа Ставропольского края № 118 от 24.02.2021 года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Красногвардейского муниципального округа Ставропольского края.Решение вступило в силу со дня его официального опубликования 26.02.2021).</t>
  </si>
  <si>
    <t>Решение Думы Георгиевского городского округа Ставропольского края от 26 декабря 2018 г. № 469-24 "Об утверждении Положения о наказах избирателей депутатам Думы Георгиевского городского округа Ставропольского края". Решение Думы Георгиевского городского округа Ставропольского края от 29 июня 2022 г. № 1051-17 "О сводном перечне наказов избирателей депутатам Думы Георгиевского городского округа Ставропольского края на 2023 год" .</t>
  </si>
  <si>
    <t>Решение Совета Левокумского муниципального округа Ставропольского края от 17 марта 2021 г. № 95 "Об инициативном бюджетировании в Левокумском муниципальном округе Ставропольского края"</t>
  </si>
  <si>
    <t>Решение Думы Кировского городского округа Ставропольского края от 23.03.2021г. №345 "Об утверждении положений о порядке выдвижения, внесения, обсуждения, рассмотрения, проведения конкурсного отбора инициативных проектов в Кировском муниципальном округе Ставропольского края, о порядке назначения и проведения собрания граждан в целях рассмотрения и обсуждения вопросов внесения инициативных проектов в Кировском муниципальном округе Ставропольского края</t>
  </si>
  <si>
    <t>Решения Думы Нефтекумского городского округа Ставропольского края от 30 марта 2021 года № 590 "Об утверждении Положения об инициативном бюджетировании в Нефтекумском городском округе Ставропольского края", от 19 июля 2021 года № 646 "О внесении изменений в Положение об инициативном бюджетировании в Нефтекумском городском округе Ставропольского края, утвержденное решением Думы НГО СК от 30 марта 2021 года № 590 «Об инициативном бюджетировании в Нефтекумском городском округе Ставропольского края"</t>
  </si>
  <si>
    <t>Решение 55 сессии Феодосийского городского совета Республики Крым 2 созыва от 28.10.2022 № 526 «Об утверждении Положения о порядке выдвижения, внесения, обсуждения, рассмотрения инициативных проектов, а также проведения конкурсного отбора в муниципальном образовании городской округ Феодосия Республики Крым»</t>
  </si>
  <si>
    <t>Решение Совета Грачевского муниципального округа Ставропольского края от 22 апреля 2021 года № 37 "О некоторых вопросах реализации инициативных проектов на территории Грачевского муниципального округа Ставропольского края"</t>
  </si>
  <si>
    <t>№ 11-521 от 24.02.2021 "Об утверждении Положения о порядке выдвижения, внесения, обсуждения, рассмотрения инициативных проектов, а также проведения их конкурсного отбора"</t>
  </si>
  <si>
    <t>Решение Совета Новоселицкого муниципального округа Ставропольского края от 17.12.2020 г. №74 "Об утверждении Порядка выдвижения, внесения, обсуждения, рассмотрения инициативных проектов, а также проведения их конкурсного отбора в Новоселицком муниципальном округе Ставропольского края"; Решение Совета Новоселицкого муниципального округа Ставропольского края от 17.12.2020 г. №75 "Об утверждении Порядка назначения и проведения собрания граждан в целях рассмотрения и обсуждения вопросов внесения инициативных проектов в Новоселицком муниципальном округе Ставропольского края"; Решение Совета Новоселицкого муниципального округа Ставропольского края от 17.12.2020 г. №76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Новоселицкого муниципального округа Ставропольского края"</t>
  </si>
  <si>
    <t>Решение Собрания ГО "Александровск-Сахалинский район от 30.06.2021 № 112 "Об утверждении Положения о реализации инициативных проектов на территории городского округа  "Александровск-Сахалинский район</t>
  </si>
  <si>
    <t>Решение Дивногорского городского Совета депутатов от 29.09.2021 №14-82-ГС «О реализации инициативных проектов в городском округе г. Дивногорск Красноярского края»</t>
  </si>
  <si>
    <t>Решение Собрания представителей сельского поселения Кинель-Черкассы муниципального района Кинель-Черкасский Самарской области № 19-3 от 12.08.2021  "Об утверждении Положения об инициировании и реализации инициативных проектов в сельском поселении Кинель-Черкассы муниципального района Кинель-Черкасский Самарской области"</t>
  </si>
  <si>
    <t>решение Северо-Енисейского районного Совета депутатов от 02.11.2020 № 14-3 "О реализации положений законодательства об инициативных проектах в Северо-Енисейском районе"</t>
  </si>
  <si>
    <t>Решение совета  курского  муниципального  округа Ставропольского края от 28 января 2021 г.  № 116  «О некоторых вопросах реализации инициативных проектов на территории Курского муниципального округа Ставропольского края»</t>
  </si>
  <si>
    <t>Решение Совета депутатов Новоалександровского городского округа Ставропольского края от 26 февраля 2021 года №45/420 "Об утверждении Положения о порядке выдвижения, внесения, обсуждения, рассмотрения инициативных проектов, а также проведения их конкурсного отбора на территории Новоалександровского городского округа Ставропольского края"                  Решение Совета депутатов Новоалександровского городского округа Ставропольского края от 23 апреля 2021 года №47/443 "Об утверждении Положения о порядке назначения и проведения собраний граждан в целях рассмотрения и обсуждения вопросов внесения инициативных проектов на территории Новоалександровского городского округа Ставропольского края"</t>
  </si>
  <si>
    <t>30.03.2021 № 22 (с изменениями от 06.09.2021 №94, от 27 июля 2023 г. № 64 ), от 03 июня 2021 года № 52, от 24.06.2021 N 77</t>
  </si>
  <si>
    <t>02.02.2021 Решение совета города Лермонтова Об инициативном бюджетировании на территории муниципального образования города Лермонтова Ставропольского края</t>
  </si>
  <si>
    <t>Решение 32 сессии Перовского сельского совета Симферопольского района Республики Крым 2 созыва от 22.02.2022 № 209 "Об утверждении положения о порядке выдвижения, внесения, обсуждения, рассмотрения инициативных проектов, а также проведения их конкурсного отбора"</t>
  </si>
  <si>
    <t>Решение Думы Труновского муниципального округа Ставропольского края от 23 марта 2021 г. №26 "Об утверждении порядка выдвижения, внесения, обсуждения,рассмотрения инициативных проектов, а также проведения их конкурсного отбора в Труновском муниципальном округе Ставропольского края"</t>
  </si>
  <si>
    <t>Решение Тюменской городской Думы от 24.12.2020 № 300 «Об утверждении Положения об инициативных проектах на территории города Тюмени»</t>
  </si>
  <si>
    <t>1.Решение Думы г.  Невинномысска от 25.02.2021  № 623-78 " Об утверждении Порядка выдвижения, внесения, обсуждения, рассмотрения инициативных проектов, а также проведения их конкурсного отбора на территории города Невинномысска;                                                                                             2. Решение Думы г. Невинномысска Ставропольского края от 25.02.2021 № 624-78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города Невинномысска";                                                                                                                   3. Решение Думы г. Невинномысска Ставропольского края от 29.07.2020 № 556-68  "Об утверждении Положения о порядке назначения и проведения собраний и конференций                                                                 граждан на территории города Невинномысска".                                                                                          4. Решение Думы г. Невинномысска Ставропольского края от 27.03.2019 № 382-45  "Об утверждении Положения о порядке назначения и проведения опроса граждан в городе Невинномысске" ;                                                              5.   Решение Думы г. Невинномысска Ставропольского края от 31.05.2011 № 29-5  "Об утверждении Положения о территориальном общественном самоуправлении в городе Невинномысске"</t>
  </si>
  <si>
    <t>Решение совета народных депутатов города вязники № 11 от 19.10.2021 "Об утверждении  Положения о порядках определения части  территории,  выдвижения, обсуждения, внесения, рассмотрения инициативных проектов, формирования и деятельности конкурсной комиссии по проведению конкурсного отбора, реализации и финансирования, а также расчета и возврата сумм инициативных платежей в муниципальном образовании город Вязники"</t>
  </si>
  <si>
    <t>Решение Думы Предгорного муниципального округа Ставропольского края от 26.02.2021г. №15 "О реализации инициативного бюджетирования в Предгорном муниципальном округе Ставропольского края"</t>
  </si>
  <si>
    <t>Решение от 10.11.2023 №14-84р О порядке реализации инициативных проектов на территории муниципального образования город Минусинск</t>
  </si>
  <si>
    <t>РЕШЕНИЕ СОВЕТА ДЕПУТАТОВ СЕЛЬСКОГО ПОСЕЛЕНИЯ СИНГАПАЙ  НЕФТЕЮГАНСКОГО РАЙОНА ХАНТЫ-МАНСИЙСКОГО АВТОНОМНОГО ОКРУГА - ЮГРЫ от 29 декабря 2020 года N 125 "Об утверждении Порядка выдвижения, внесения, обсуждения и рассмотрения инициативных проектов в сельском поселении Сингапай "</t>
  </si>
  <si>
    <t>Решение 435 от 26.03.2021 "Об утверждении Порядка выдвижения, внесения, обсуждения, рассмотрения инициативных проектов, а также проведения их конкурсного отбора в  Советском городском округе Ставропольского края", вступает в силу с даты обнародования, Решение 436 от 26.03.2021 "Об утверждении Порядка формирования и деятельности конкурсной комиссии по отбору инициативных проектов в Советского городском округе Ставропольского края",вступает в силу с даты обнародования, Решение 437 от 26.03.2021 "Об утверждении Порядка определения части территории Советского городского округа Ставропольского края, предназначенной для реализации инициативных проектов", вступает в силу с даты обнародования, Решение 438 от 26.03.2021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Советского городского округа Ставропольского края",вступает в силу с даты обнародования</t>
  </si>
  <si>
    <t>РЕШЕНИЕ СОВЕТА ДЕПУТАТОВ СЕЛЬСКОГО ПОСЕЛЕНИЯ УСТЬ-ЮГАН НЕФТЕЮГАНСКОГО РАЙОНА ХАНТЫ-МАНСИЙСКОГО АВТОНОМНОГО ОКРУГА - ЮГРЫ от 04.03.2021 №  199 "О реализации инициативных проектов в сельском поселении Усть-Юган"</t>
  </si>
  <si>
    <t>Решение Думы Нефтеюганского района от 28.12.2020 № 563 «О реализации инициативных проектов в Нефтеюганском районе» (в ред. от 24.05.2023 N 906)</t>
  </si>
  <si>
    <t>1. Решение Совета депутатов Степновского муниципального округа Ставропольского края от 26 февраля 2021 г. № 10/139 - I "Об утверждении Положения о порядке выдвижения, внесения, обсуждения, рассмотрения инициативных проектов, а также проведения их конкурсного отбора".                                   2. Решение Совета депутатов Степновского муниципального округа Ставропольского края от 26 февраля 2021 г. № 10/140 -I "Об утверждении Положения о порядке назначения и проведения собрания (конференции) граждан в целях рассмотрения и обсуждения вопросов внесения инициативных проектов на территории Степновского муниципального округа Ставропольского края".                                                                                                                                                            3. Решение Совета депутатов Степновского муниципального округа Ставропольского края от 28 июля 2023 г. № 30/484 - I "Об определении части территории Степновского муниципального округа Ставропольского края в целях реализации инициативного проекта".                                                   4. Решение Совета депутатов Степновского муниципального округа Ставропольского края от 28 июля 2023 г. № 30/485 - I "Об определении части территории Степновского муниципального округа Ставропольского края в целях реализации инициативного проекта".</t>
  </si>
  <si>
    <t>РЕШЕНИЕ СОВЕТА ДЕПУТАТОВ ГОРОДСКОГО ПОСЕЛЕНИЯ ПОЙКОВСКИЙ НЕФТЕЮГАНСКОГО РАЙОНА ХАНТЫ-МАНСИЙСКОГО АВТОНОМНОГО ОКРУГА - ЮГРЫ  № 168 от 19.02.2021 "О реализации инициативных проектов в гп.Пойковский"</t>
  </si>
  <si>
    <t>решение Саратовской городской Думы от 27.10.2023 № 42-413 "Об инициативных проектах в муниципальном образовании "Город Саратов"</t>
  </si>
  <si>
    <t>РЕШЕНИЕ СОВЕТА ДЕПУТАТОВ СЕЛЬСКОГО ПОСЕЛЕНИЯ КУТЬ-ЯХ НЕФТЕЮГАНСКОГО РАЙОНА ХАНТЫ-МАНСИЙСКОГО АВТОНОМНОГО ОКРУГА - ЮГРЫ от 25 февраля 2021 года N 231 "О реализации инициативных проектов в сельском поселении Куть -Ях Нефтеюганского муниципального района Ханты -Мансийского автономного округа- Югры"</t>
  </si>
  <si>
    <t>Решение Совета депутатов сельского поселения Лемпино от 24.12.2020 года № 182 "Об утверждении Порядка выдвижения, внесения, обсуждения,  рассмотрения инициативных проектов, а также проведения их конкурсного отбора в сельском поселении Лемпино"</t>
  </si>
  <si>
    <t>06.04.2022 № 335/45-88-НПА</t>
  </si>
  <si>
    <t>Решение Думы Ипатовского городского округа Ставропольского края №16 от 25.02.2021г "Об утверждении порядка выдвижения, внесения, обсуждения, рассмотрения и реализации инициативных проектов, а также проведения их конкурсного отбора в Ипатовском городском округе Ставропольского края";  Решение Думы Ипатовского городского округа Ставропольского края №183 от 14 декабря 2021 г  "О внесении изменения в пункт 6 раздела 2 Порядка выдвижения, внесения, обсуждения, рассмотрения и реализации инициативных проектов, а также проведения их конкурсного отбора"; Решение Думы Ипатовского городского округа Ставропольского края №18 от 25 февраля 2021 г "Об утверждении Порядка выявления мнения граждан по вопросу о поддержке инициативного проекта путём опроса граждан, сбора их подписей"; Решение Думы ИГО СК №22 от 29 марта 2019 г. "ОБ УТВЕРЖДЕНИИ ПОЛОЖЕНИЯ О СТАРОСТЕ СЕЛЬСКОГО НАСЕЛЕННОГО ПУНКТА, ВХОДЯЩЕГО В СОСТАВ ИПАТОВСКОГО ГОРОДСКОГО ОКРУГА СТАВРОПОЛЬСКОГО КРАЯ"</t>
  </si>
  <si>
    <t>Решение Совета Депутатов от 31.05.2021 г. № 150 О реализации инициативных проектов в сельском поселении Каркатеевы Нефтеюганского муниципального района Ханты – Мансийского автономного округа - Югры»</t>
  </si>
  <si>
    <t>Решение Совета депутатов сельского поселения Сентябрьский, от 27 декабря 2020 года № 127 «Об утверждении Порядка выдвижения, внесения, обсуждения и рассмотрения инициативных проектов в муниципальном образовании сельское поселение Сентябрьский»</t>
  </si>
  <si>
    <t>Решение Совета Калачинского городского поселения Калачинского района Омской области  от 26 августа 2021 г.  № 25-РС "Об утверждении Положения о порядке выдвижения, внесения, обсуждения, рассмотрения инициативных проектов, а также проведения их конкурсного отбора на территории Калачинского городского поселения Калачинского района Омской области"</t>
  </si>
  <si>
    <t>Решение Пензенской городской Думы от 23.12.2022 № 787-45/7 «О бюджете города Пензы на 2023 год и плановый период 2024 и 2025 годов»</t>
  </si>
  <si>
    <t>Решение Совета Кормиловского муниципального района  от 26 августа 2021 г. № 38 "Об утверждении Положения о порядке выдвижения, внесения, обсуждения, рассмотрения инициативных проектов, а также проведения их конкурсного отбора на территории Кормиловского муниципального района"</t>
  </si>
  <si>
    <t>Решение Крутинского районного Совета от 12 декабря 2022 г. № 219 «О районном бюджете на 2023 год и плановый период 2024-2025 годов»</t>
  </si>
  <si>
    <t>Решение Совета Любинского муниципального района от 29 сентября 2022 г. № 58 "Об утверждении Положения о порядке выдвижения, внесения, обсуждения, рассмотрения инициативных проектов, а также проведения их конкурсного отбора на территории Любинского муниципального района Омской области"</t>
  </si>
  <si>
    <t>Решение Омского городского Совета от 14 июля 2021 г. № 329 "Об инициативных проектах на территории города Омска"</t>
  </si>
  <si>
    <t>Решение Думы г. Нефтеюганска Ханты-Мансийского автономного округа - Югры от 17 февраля 2021 г. N 915-VI</t>
  </si>
  <si>
    <t>Решение Городской Думы МО город Салехард от 23.12.2020 N 122 "Об утверждении Порядка выдвижения, внесения, обсуждения, рассмотрения инициативных проектов и проведения их конкурсного отбора"</t>
  </si>
  <si>
    <t>Решение Думы города Нижневартовска от 26.02.2021 № 717 "О Положении о реализации инициативных проектов в городе Нижневартовске"</t>
  </si>
  <si>
    <t>1)решение Думы города Покачи от 29.03.2021 №12 "О Порядке выдвижения, внесения, обсуждения, рассмотрения инициативных проектов, а также проведения их конкурсного отбора в городе Покачи" 2) решение Думы города Покачи от 29.03.2021 №11 "О Порядке формирования и деятельности коллегиального органа (комиссии) по проведению конкурсного отбора инициативных проектов в городе Покачи" 3) решение Думы города Покачи от 29.04.2021 №21 "О порядке расчета и возврата сумм инициативных платежей, подлежащих возврату лицам (в том числе организациям), осуществившим их перечисление в бюджет города Покачи"</t>
  </si>
  <si>
    <t>от 15.04.2021 № 5/20</t>
  </si>
  <si>
    <t>Решение Думы города от 22.12.2020 № 690-VI ДГ "Об утверждении Положения о регулировании отдельных вопросов реализации инициативных проектов в городе Сургуте" (в редакции от 28.12.2022 № 258-VII ДГ)</t>
  </si>
  <si>
    <t>Решение Думы ЗАТО Озерный от 02.11.2021 г. № 21 "Об утверждении Положения о порядке выдвижения, внесения, обсуждения, рассмотрения инициативных проектов, а также проведения их конкурсного отбора на территории ЗАТО Озерный Тверской области" (https://www.ozerny.ru/regulatory/reshenija/)</t>
  </si>
  <si>
    <t>Решение Совета депутатов городского округа Певек от 13 ноября 2020 года № 25-РС "Об утверждении Порядка реализации инициативных проектов на территории городского округа Певек"</t>
  </si>
  <si>
    <t>Решение Совета Тевризского муниципального района Омской области от 30.09.2021 года № 171-р</t>
  </si>
  <si>
    <t>Решение Совета депутатов городского округа Эгвекинот от 5 февраля 2021 года № 111 «О реализации инициативных проектов в городском округе Эгвекинот»</t>
  </si>
  <si>
    <t>Решение Совета депутатов муниципального образования Чукотский муниципальный район от 2 июля 2021 года № 187 "О реализации инициативных проектов в муниципальном образовании Чукотский муниципальный район"</t>
  </si>
  <si>
    <t>Решение Городской Думы города Лабытнанги от 14.10.2020 № 135 "Об утверждении Положения о реализации инициативных проектов в муниципальном образовании город Лабытнанги"</t>
  </si>
  <si>
    <t>Решение совета депутатов муниципального образования "Муниципальный округ Завьяловский район Удмуртской Республики" от 23.03.2022 № 207</t>
  </si>
  <si>
    <t>Решение Тверской городской Думы от 27.08.2021 № 129 "Об утверждении Положения об инициативных проектах на территории города Твери" (https://internet.garant.ru/#/document/402780066/paragraph/1/doclist/10811/1/0/0/Решение%20Тверской%20городской%20Думы%20от%2027.08.2021%20N%20129:4)</t>
  </si>
  <si>
    <t>28 октября 2022 года №164</t>
  </si>
  <si>
    <t>Решение  Совета депутатов муниципального образования "Муниципальный округ Глазовский район Удмуртской Республики" от 24.02.2022 года № 141 "Об утверждении порядка выдвижения, внесения, обсуждения, рассмотрения инициативных проектов, а также проведения их конкурсного отбора на территории муниципального образования "Муниципальный округ Глазовский район Удмуртской Республики" ( в редакции решения от 27.04.2023 года № 296)</t>
  </si>
  <si>
    <t>Решение Городской Думы муниципального образования город Новый Уренгой от 29.04.2021 № 52 «О реализации инициативных проектов на территории муниципального образования город Новый Уренгой»</t>
  </si>
  <si>
    <t>от 29.06.2021 №152</t>
  </si>
  <si>
    <t>от 30.06.2023 № 55</t>
  </si>
  <si>
    <t>19.04.2021 №176</t>
  </si>
  <si>
    <t>Решение Городской Думы № 165-Д от 22.10.2020 «Об утверждении Положения о порядке выдвижения, внесения, обсуждения, рассмотрения инициативных проектов и проведения их конкурсного отбора»</t>
  </si>
  <si>
    <t>от 28.05.2021</t>
  </si>
  <si>
    <t>от 31.03.2021 №368</t>
  </si>
  <si>
    <t>Решение "Об утверждении Порядков выдвижения, внесения, обсуждения, рассмотрения инициативных проектов в муниципальном образовании "Муниципальный округ Можгинский район Удмуртской Республики"</t>
  </si>
  <si>
    <t>Решение Думы Сургутского района от 21.05.2021 № 1130-нпа "Об утверждении Порядка выдвижения, внесения, обсуждения, рассмотрения инициативных проектов, а также проведения их конкурсного отбора в Сургутском районе"</t>
  </si>
  <si>
    <t>Решение Городской Думы города Муравленко от 24.12.2020 № 44 "Об утверждении Порядка выдвижения, внесения, обсуждения, рассмотрения инициативных проектов, а также проведения их конкурсного отбора в муниципальном образовании город Муравленко" (с изм. от 29.04.2021 № 73)</t>
  </si>
  <si>
    <t>от 21.06.2021 № 180</t>
  </si>
  <si>
    <t>30.04.2021 №133</t>
  </si>
  <si>
    <t>Решение Городской Думы от 24 декабря 2020 года № 27 "ОБ утверждении Порядка реализации инициативных проектов на территории  муниципального образования город Губкинский"</t>
  </si>
  <si>
    <t>27.04.2021 № 159</t>
  </si>
  <si>
    <t>Решение Совета депутатов г. Бугуруслана от 20.05.2021 № 57 "О реализации инициативных проектов на территории муниципального образования "город Бугуруслан"</t>
  </si>
  <si>
    <t>"1. Решение Совета депутатов сельского поселения Солнечный от 13.11.2020 №135 "" Об утверждении Порядка выдвижения, внесения, обсуждения, рассмотрения инициативных проектов, а также проведения их конкурсного отбора  в сельском поселении Солнечный"";  2. Решение Совета депутатов сельского поселения Солнечный от 14.11.2016 №149 ""Об утверждении Положения о порядке назначения и проведения опроса граждан на территории сельского поселения Солнечный"";  3. Решение Совета депутатов сельского поселения Солнечный от 15.09.2006 №26 "" Об утверждении Положения о порядке проведения собрания граждан на территории сельского поселения Солнечный"";  4. Решение Совета депутатов сельского поселения Солнечный от 01.10.2020 №129 ""Об утверждении Порядка выявления мнения граждан по вопросу о поддержке инициативного проекта путём опроса граждан, сбора их подписей""; 5. Решение Совета депутатов сельского поселения Солнечный от 01.10.2020 №130 ""Об утверждении Порядка определения части территории муниципального образования сельское поселение Солнечный, на которой могут реализовываться инициативные проекты"";  6.Решение Совета депутатов сельского поселения Солнечный от 28.09.2021 №168 ""Об утверждении Порядка расчета и возврата сумм инициативных платежей, подлежащих возврату лицам (в том числе организациям), осуществившим их перечисление в бюджет сельского поселения Солнечный"".                    "</t>
  </si>
  <si>
    <t>от 19.05.2021 № 158</t>
  </si>
  <si>
    <t>Решение Череповецкой городской Думы от 29.01.2021 № 7 "Об утверждении Положения об инициативных проектах на территории города Череповца"</t>
  </si>
  <si>
    <t>"Решение Оренбургского городского Совета от 07.06.2021 № 110 ""Об утверждении порядка реализации инициативных проектов на территории муниципального образования ""город Оренбург""  "</t>
  </si>
  <si>
    <t>Решение Совета депутатов муниципального образования Соль-Илецкий городской округ Оренбургской области  от 24.03.2021 № 61 "Об утверждении положения о порядке выдвижения, внесения, обсуждения, рассмотрения инициативных проектов, а также проведение их конкурсного отбора на территории муниципального образования Соль-Илецкого городский городской округ", и №63 " Опорядке определения территории муниципального образования Соль-Илецкий городской округ Оренбургской области на которой могут реализоваться инициативные проекты".</t>
  </si>
  <si>
    <t>Решение Совета депутатов МО Адамовский район от 23.12.2022 № 190 "Об утверждении Порядка предоставления межбюджетных трансфертов бюджетам сельских поселений, находящихся на территории муниципального образования Адамовский район, из бюджета муниципального образования Адамовский район"</t>
  </si>
  <si>
    <t>Решение Совета депутатов муниципального образования "Бугурусланский район" Оренбургской области от 20.05.2021 г. № 36 "Об утверждении Положения о порядке проведения конкурсного отбора инициативных проектов для реализации на территории Бугурусланского района"</t>
  </si>
  <si>
    <t>Решение Думы г. Усолье-Сибирское от 23.12.2021 № 87/7</t>
  </si>
  <si>
    <t>Решение Думы города Урай от 24.12.2020 №109 "О регулировании отдельных вопросов в сфере реализации инициативных проектов в городском округе Урай Ханты-Мансийского автономного округа-Югры"</t>
  </si>
  <si>
    <t>Решение Думы г. Братска от 27.05.2022 N 430/г-Д "Об утверждении Положения об инициативных проектах в муниципальном образовании города Братска"</t>
  </si>
  <si>
    <t>от 29.06.2022 № 236</t>
  </si>
  <si>
    <t>Решение Думы Надымского района от 26 ноября 2021 года № 261 "Об утверждении Порядка выдвижения, внесения, обсуждения, рассмотрения инициативных проектов и проведения их конкурсного отбора"</t>
  </si>
  <si>
    <t>Решение Совета депутатов муниципального образования "Муниципальный округ Дебёсский район Удмуртской Республики" № 19 от 14.02.2022г.</t>
  </si>
  <si>
    <t>Решение Думы Ханты-Мансийского района от 02.11.2021 №20 «Об утверждении Положения об инициативных проектах в Ханты-Мансийском районе»</t>
  </si>
  <si>
    <t>Решение Районной Думы муниципального образования Шурышкарский район от 24.06.2022 года № 230 "О Положении о реализации инициативных проектов в муниципальном образовании Шурышкарский район"</t>
  </si>
  <si>
    <t>Решение Совета депутатов № 39 от 30.04.2021 "Об утверждении Положения о реализации инициативных проектов на территории муниципального образования Кутушинский сельсовет Курманаевского района Оренбургской области"</t>
  </si>
  <si>
    <t>Решение Думы Приуральского района от 22 февраля 2022 года №09 (в редакции решения Думы Приуральского района от 13.06.2023 №36)</t>
  </si>
  <si>
    <t>Решение Совета депутатов № 43 от 30.04.2021 "Об утверждении Положения о реализации инициативных проектов на территории муниципального образования Михайловский сельсовет Курманаевского района Оренбургской области"</t>
  </si>
  <si>
    <t>Решение Думы "Об утверждении Положения об инициировании и реализации инициативных проектов на территории Усольского муниципального района Иркутской области" от 25.02.2021г. №176</t>
  </si>
  <si>
    <t>Решение  Думы Ямальского района об утверждении порядка выдвижения, внесения, обсуждения, рассмотрения инициативных проектов, а также проведения их конкурсного отбора в муниципальном округе Ямальский район Ямало-Ненецкого автономного округа от 26 мая 2022 № 47 «О порядке выдвижения, внесения, обсуждения, рассмотрения инициативных проектов, а также проведения их конкурсного отбора в муниципальном округе Ямальский район Ямало-Ненецкого автономного округа»</t>
  </si>
  <si>
    <t>Решение Думы Тазовского района от 21 апреля 2021 года № 6-8-40 «Об утверждении Положения о порядке выдвижения, внесения, обсуждения, рассмотрения инициативных проектов и проведения их конкурсного отбора»</t>
  </si>
  <si>
    <t>Решение Городской Думы города Калуги от 27.01.2021 № 14 «Об утверждении Положения о порядке выдвижения, внесения, обсуждения, рассмотрения инициативных проектов, а также проведения их конкурсного отбора в муниципальном образовании «Город Калуга»</t>
  </si>
  <si>
    <t>Решение Думы Пуровского района от 23.04.2021 № 213 "Об утверждении Положения об инициативных проектах на территории муниципального округа Пуровский район Ямало-Ненецкого автономного округа"</t>
  </si>
  <si>
    <t>05-22 от 28.12.2021 «Об инициативных проеках в муниципальном образовании “Город Обнинск”</t>
  </si>
  <si>
    <t>Решения Совета депутатаов Восточного сельсвета Светлинского района 19.02.2021 № 10, 12,13,14</t>
  </si>
  <si>
    <t>Решение Думы Красноселькупского района от 21.06.2022 №123 "Об утверждении Порядка выдвижения, внесения, обсуждения, рассмотрения инициативных проектов, а также проведения их конкурсного отбора"</t>
  </si>
  <si>
    <t>Решение Собрания депутатов Дновского района от 23.03.2021 г. №284 "О некоторых мерах по реализации инициативных проектов на территории муниципального образования «Дновский район»"</t>
  </si>
  <si>
    <t>Решение Собрания депутатов Новосокольнического района от 30.03.2023 №38/6 "О конкурсе «Лучшее территориальное общественное самоуправление Новосокольнического района".</t>
  </si>
  <si>
    <t>Решение Великолукской городской Думы от 28.05.2021 № 48 "Об утверждении Положения об инициативных проектах в муниципальном образовании "Город Великие Луки"</t>
  </si>
  <si>
    <t>Решение Совета муниципального округа "Ухта" от 14.03.2024 № 289 "О некоторых вопросах по внесению, рассмотрению и реализации инициативных проектов на территории муниципального  округа «Ухта»</t>
  </si>
  <si>
    <t>Протокол совещания общественной муниципальной комиссии по реализации проекта народной инициативы от 27.03.2023</t>
  </si>
  <si>
    <t>№394 от 07.03.2023 решение Совета депутатов Иволгинского района</t>
  </si>
  <si>
    <t>4.2. Дата и реквизиты решения выборного органа (совет депутатов, Дума и др.), файлы</t>
  </si>
  <si>
    <t xml:space="preserve">Ссылка на файл: https://app-dev.xn--80apaohbc3aw9e.xn--p1ai/storage/form_file_uploads/form_22/field_1169/6wQZK1C4esDgmLxITk3Kd4AE4lXFw6SZ7VPEbi6L.pdf
</t>
  </si>
  <si>
    <t xml:space="preserve">Ссылка на файл: https://app-dev.xn--80apaohbc3aw9e.xn--p1ai/storage/form_file_uploads/form_22/field_1169/wNqXKMtbyp62CDNipgGin2ziMbedJHPm3VlyNJJ5.pdf
</t>
  </si>
  <si>
    <t xml:space="preserve">Ссылка на файл: https://app-dev.xn--80apaohbc3aw9e.xn--p1ai/storage/form_file_uploads/form_22/field_1169/YMLGJdGStRKSGonwPXQL86JQbXPWrHnchdHplzif.pdf
Ссылка на файл: https://app-dev.xn--80apaohbc3aw9e.xn--p1ai/storage/form_file_uploads/form_22/field_1169/lT9m18ts9xJr677vdKKyqcell96rK9LdePfG8c41.pdf
Ссылка на файл: https://app-dev.xn--80apaohbc3aw9e.xn--p1ai/storage/form_file_uploads/form_22/field_1169/oP5bCOuJOwTPfvYdXMZfCjKzZEFgprlUUNfnxgV4.pdf
</t>
  </si>
  <si>
    <t xml:space="preserve">Ссылка на файл: https://app-dev.xn--80apaohbc3aw9e.xn--p1ai/storage/form_file_uploads/form_22/field_1169/6Xy6nwDW28R6V6nr07QZx9KFL0Sj9a66HKPVOvLQ.docx
</t>
  </si>
  <si>
    <t xml:space="preserve">Ссылка на файл: https://app-dev.xn--80apaohbc3aw9e.xn--p1ai/storage/form_file_uploads/form_22/field_1169/70cxzHECC045MwymjUuRhgctBNGXHclLNRbt4HLk.doc
Ссылка на файл: https://app-dev.xn--80apaohbc3aw9e.xn--p1ai/storage/form_file_uploads/form_22/field_1169/LIpaSqHZKjTAKwE5WdKoJnfF3tCIFkqATvVrKxSD.doc
Ссылка на файл: https://app-dev.xn--80apaohbc3aw9e.xn--p1ai/storage/form_file_uploads/form_22/field_1169/wyvo8oEbmDp61MKJ8gAB2soyXFJRgjrw6j3vfW9E.xls
Ссылка на файл: https://app-dev.xn--80apaohbc3aw9e.xn--p1ai/storage/form_file_uploads/form_22/field_1169/Lwgi2ZmhzFGdrc4PVJnRToSYZGuR7jvPzKV215k0.xls
Ссылка на файл: https://app-dev.xn--80apaohbc3aw9e.xn--p1ai/storage/form_file_uploads/form_22/field_1169/cPbCTNTbAgCTf4gxksERc3VZPmqvw83mW2tz2QD7.xls
Ссылка на файл: https://app-dev.xn--80apaohbc3aw9e.xn--p1ai/storage/form_file_uploads/form_22/field_1169/oot470l94QGXbHjWxnvKPzaO5Rv7RbJeie704eXP.xls
Ссылка на файл: https://app-dev.xn--80apaohbc3aw9e.xn--p1ai/storage/form_file_uploads/form_22/field_1169/mLfPKqz1QmruFCe9QaWlDpCpCvkezbDoWSyyPcHb.xlsx
Ссылка на файл: https://app-dev.xn--80apaohbc3aw9e.xn--p1ai/storage/form_file_uploads/form_22/field_1169/rA32m6iPosLQERWZLVmK97PnCGCB1Tpfz1G2iF5E.xlsx
Ссылка на файл: https://app-dev.xn--80apaohbc3aw9e.xn--p1ai/storage/form_file_uploads/form_22/field_1169/H8OzQvf3CfmBsrrWoQ6tcyOx3LYGKptQSHkUIFqD.xlsx
Ссылка на файл: https://app-dev.xn--80apaohbc3aw9e.xn--p1ai/storage/form_file_uploads/form_22/field_1169/BiveXNvYoCBUBMReRKNYf2tSU3IdfqsHcpVNKE79.xlsx
Ссылка на файл: https://app-dev.xn--80apaohbc3aw9e.xn--p1ai/storage/form_file_uploads/form_22/field_1169/rtKcrG2o11nmxdRYhScS08M8RbL78dLHZTBH0kcy.xls
Ссылка на файл: https://app-dev.xn--80apaohbc3aw9e.xn--p1ai/storage/form_file_uploads/form_22/field_1169/gZMUxcLJMsbCZBepzi6PX5BQ6HW9h3hxDOXyiLEH.doc
</t>
  </si>
  <si>
    <t xml:space="preserve">Ссылка на файл: https://app-dev.xn--80apaohbc3aw9e.xn--p1ai/storage/form_file_uploads/form_22/field_1169/UUnaWx75Yrp9W4LVJ6jpA8gKonKy5toaPzvoiVm9.doc
Ссылка на файл: https://app-dev.xn--80apaohbc3aw9e.xn--p1ai/storage/form_file_uploads/form_22/field_1169/QHfKfdNrKGimNUgW7zhxMrUNgdMoKCxQbkupp3YF.doc
Ссылка на файл: https://app-dev.xn--80apaohbc3aw9e.xn--p1ai/storage/form_file_uploads/form_22/field_1169/jxammHDfY3z7mVlKzOxJzBX6Gr33AViqlqZs0vsz.doc
</t>
  </si>
  <si>
    <t xml:space="preserve">Ссылка на файл: https://app-dev.xn--80apaohbc3aw9e.xn--p1ai/storage/form_file_uploads/form_22/field_1169/Z3tIhlSoUeXRoReLe0feGMMHEoHPODAwMZ3Yi63C.doc
Ссылка на файл: https://app-dev.xn--80apaohbc3aw9e.xn--p1ai/storage/form_file_uploads/form_22/field_1169/hDEd3HzPYmn2kxkfVukPaH7SshZjtTwbDx31IAkm.doc
Ссылка на файл: https://app-dev.xn--80apaohbc3aw9e.xn--p1ai/storage/form_file_uploads/form_22/field_1169/GhOrS1V5h00p9DYKYwmfyr08JD7Rxz29ZRRV4edA.doc
</t>
  </si>
  <si>
    <t xml:space="preserve">Ссылка на файл: https://app-dev.xn--80apaohbc3aw9e.xn--p1ai/storage/form_file_uploads/form_22/field_1169/s5ztpQKj6E86Tl02N5iIr6xfpwI3foccfZolD2yt.doc
Ссылка на файл: https://app-dev.xn--80apaohbc3aw9e.xn--p1ai/storage/form_file_uploads/form_22/field_1169/LCa2KJs8MYHLuoowo8Q1cVnFQvo5Rc1ivRJSxdad.doc
</t>
  </si>
  <si>
    <t xml:space="preserve">Ссылка на файл: https://app-dev.xn--80apaohbc3aw9e.xn--p1ai/storage/form_file_uploads/form_22/field_1169/LqtPN1XtAIDXSsiOm15P3xxE9tFGispiXC2i5fgJ.doc
Ссылка на файл: https://app-dev.xn--80apaohbc3aw9e.xn--p1ai/storage/form_file_uploads/form_22/field_1169/8XWPJRhhb3WqyPLGVBGHawj6pRMNSGfKqmJjs877.doc
Ссылка на файл: https://app-dev.xn--80apaohbc3aw9e.xn--p1ai/storage/form_file_uploads/form_22/field_1169/bazqsWool29dmsnBXuXSo3B5hIsj5xE9xPFAOsDY.doc
</t>
  </si>
  <si>
    <t xml:space="preserve">Ссылка на файл: https://app-dev.xn--80apaohbc3aw9e.xn--p1ai/storage/form_file_uploads/form_22/field_1169/EApeBArmU9Cu3ZjpfcStnRtKpGcrTAhp9vpN3jec.docx
Ссылка на файл: https://app-dev.xn--80apaohbc3aw9e.xn--p1ai/storage/form_file_uploads/form_22/field_1169/wGPSL5lGa4eWPyGdqijv7fDrIdOzspqRa7zdI19l.docx
Ссылка на файл: https://app-dev.xn--80apaohbc3aw9e.xn--p1ai/storage/form_file_uploads/form_22/field_1169/h8wU2NjfyJ5Ky6gRycSOTYpC0P5nrE5ULCbUxxWG.docx
</t>
  </si>
  <si>
    <t xml:space="preserve">Ссылка на файл: https://app-dev.xn--80apaohbc3aw9e.xn--p1ai/storage/form_file_uploads/form_22/field_1169/BFTkIlhJtRfvngy9ADNatiqYsJq0IgbEbtL9mcas.docx
Ссылка на файл: https://app-dev.xn--80apaohbc3aw9e.xn--p1ai/storage/form_file_uploads/form_22/field_1169/dh9kDhv4fnDNVSUxYWQ7DJTLqHfX42kMfaMh8Acy.docx
Ссылка на файл: https://app-dev.xn--80apaohbc3aw9e.xn--p1ai/storage/form_file_uploads/form_22/field_1169/I8dOC4ylVrbg5TCJqlvivffrMPsVTVVjezJdNQ7N.doc
Ссылка на файл: https://app-dev.xn--80apaohbc3aw9e.xn--p1ai/storage/form_file_uploads/form_22/field_1169/yXiDNUSuEz6LGVNeZj20IpeY50gI45iLVVC0o3vB.doc
</t>
  </si>
  <si>
    <t xml:space="preserve">Ссылка на файл: https://app-dev.xn--80apaohbc3aw9e.xn--p1ai/storage/form_file_uploads/form_22/field_1169/0ldEmtgwDEZpzyBxCLuQZO40nuLPLo1YQ9LFxnEV.docx
</t>
  </si>
  <si>
    <t xml:space="preserve">Ссылка на файл: https://app-dev.xn--80apaohbc3aw9e.xn--p1ai/storage/form_file_uploads/form_22/field_1169/Wtjq5gWuSoP615q5nk0lcY2t2IRk8dCrPgsEYYOZ.docx
</t>
  </si>
  <si>
    <t xml:space="preserve">Ссылка на файл: https://app-dev.xn--80apaohbc3aw9e.xn--p1ai/storage/form_file_uploads/form_22/field_1169/gNVfniJIrnkgkBMe1PoK16Kh5PEM9FqPNKqK6OMR.doc
Ссылка на файл: https://app-dev.xn--80apaohbc3aw9e.xn--p1ai/storage/form_file_uploads/form_22/field_1169/bVjWBkz7OEeupDgJoffXXPw2SXr6rzo98dAx69zn.doc
Ссылка на файл: https://app-dev.xn--80apaohbc3aw9e.xn--p1ai/storage/form_file_uploads/form_22/field_1169/wKHs4JHPNumSSR0ejqSNZhTSfyNEN3xJqrtU3e1y.doc
</t>
  </si>
  <si>
    <t xml:space="preserve">Ссылка на файл: https://app-dev.xn--80apaohbc3aw9e.xn--p1ai/storage/form_file_uploads/form_22/field_1169/MUYYUhRtDakPQ66m1OqOSZg4thHMSXRlh3seNCLF.pdf
Ссылка на файл: https://app-dev.xn--80apaohbc3aw9e.xn--p1ai/storage/form_file_uploads/form_22/field_1169/nhX1Z3h4ERJR1dSU6SfbyP5r5htHRul0y74pGbnh.pdf
</t>
  </si>
  <si>
    <t xml:space="preserve">Ссылка на файл: https://app-dev.xn--80apaohbc3aw9e.xn--p1ai/storage/form_file_uploads/form_22/field_1169/vvThpgnH1vlP5WZSxqh4MDdo4PKDzvWqIANOIq0A.doc
</t>
  </si>
  <si>
    <t xml:space="preserve">Ссылка на файл: https://app-dev.xn--80apaohbc3aw9e.xn--p1ai/storage/form_file_uploads/form_22/field_1169/IhodEL4n2GdXVCQTP3xJm5jH0Nn3Wymzixi6Aoo4.pdf
</t>
  </si>
  <si>
    <t xml:space="preserve">Ссылка на файл: https://app-dev.xn--80apaohbc3aw9e.xn--p1ai/storage/form_file_uploads/form_22/field_1169/dAO8ZCcG4BaFmtQhoVpGmPa9NIY0U4z4F1irdD02.pdf
</t>
  </si>
  <si>
    <t xml:space="preserve">Ссылка на файл: https://app-dev.xn--80apaohbc3aw9e.xn--p1ai/storage/form_file_uploads/form_22/field_1169/b1cfIP0KOPGdWLdBkRI8WERzskPAhyjZCollrRpU.rtf
</t>
  </si>
  <si>
    <t xml:space="preserve">Ссылка на файл: https://app-dev.xn--80apaohbc3aw9e.xn--p1ai/storage/form_file_uploads/form_22/field_1169/EB9APjUAAW4uR6I6RSynvq57SmK7YKLXyMohC9gV.pdf
</t>
  </si>
  <si>
    <t xml:space="preserve">Ссылка на файл: https://app-dev.xn--80apaohbc3aw9e.xn--p1ai/storage/form_file_uploads/form_22/field_1169/cWMbZkYtJjXpmMcwxTOv1w2F7kSown3DL2P2Rzpo.pdf
</t>
  </si>
  <si>
    <t xml:space="preserve">Ссылка на файл: https://app-dev.xn--80apaohbc3aw9e.xn--p1ai/storage/form_file_uploads/form_22/field_1169/SgHOAIbjIJaOu642Vdrpm7540kv4fMXQ0JZr7pAs.pdf
</t>
  </si>
  <si>
    <t xml:space="preserve">Ссылка на файл: https://app-dev.xn--80apaohbc3aw9e.xn--p1ai/storage/form_file_uploads/form_22/field_1169/mq4iZJRWfu6cRQ3l247wVN4nP3llnpNPmKCeXd7X.pdf
Ссылка на файл: https://app-dev.xn--80apaohbc3aw9e.xn--p1ai/storage/form_file_uploads/form_22/field_1169/RhA93iaiUKqoTSLJmqvx20hCxSDS4rnInNS23q2w.pdf
Ссылка на файл: https://app-dev.xn--80apaohbc3aw9e.xn--p1ai/storage/form_file_uploads/form_22/field_1169/3tIj40UHlWJqOAf97bTKT3WaJjH5yRG8tcCXfB2s.pdf
Ссылка на файл: https://app-dev.xn--80apaohbc3aw9e.xn--p1ai/storage/form_file_uploads/form_22/field_1169/T26yPpyNGHV1UjR6V17rOVIA3JD6hEI2iHYvl2f8.pdf
Ссылка на файл: https://app-dev.xn--80apaohbc3aw9e.xn--p1ai/storage/form_file_uploads/form_22/field_1169/o0HBXWg327rYcFvuLw0ZNQPBmUOKmHfOVDrkAdJv.pdf
</t>
  </si>
  <si>
    <t xml:space="preserve">Ссылка на файл: https://app-dev.xn--80apaohbc3aw9e.xn--p1ai/storage/form_file_uploads/form_22/field_1169/aMARX543k0E2stvBSbCHG8qP0TMGu6R9BHMUJxXT.zip
</t>
  </si>
  <si>
    <t xml:space="preserve">Ссылка на файл: https://app-dev.xn--80apaohbc3aw9e.xn--p1ai/storage/form_file_uploads/form_22/field_1169/kTuFPydP39IjWrh9L5nlUMFN3ItVPdISLHO6Vtr5.pdf
Ссылка на файл: https://app-dev.xn--80apaohbc3aw9e.xn--p1ai/storage/form_file_uploads/form_22/field_1169/RtmXpawlbu4D0UDIcQj6i7hpNfevVGECY1ugNqdZ.pdf
Ссылка на файл: https://app-dev.xn--80apaohbc3aw9e.xn--p1ai/storage/form_file_uploads/form_22/field_1169/cka7MiVhOIGmbN3WhChi7LrnbIs5PMk5I4Bcnlxh.pdf
Ссылка на файл: https://app-dev.xn--80apaohbc3aw9e.xn--p1ai/storage/form_file_uploads/form_22/field_1169/zYy4MUBm7ligcGuBsvPW4SPiJQTEz8qypEiuL09T.pdf
Ссылка на файл: https://app-dev.xn--80apaohbc3aw9e.xn--p1ai/storage/form_file_uploads/form_22/field_1169/OTEcUVvjZlf4HyYcBhbUdegjlRxGkEKe9GMMnnXU.pdf
</t>
  </si>
  <si>
    <t xml:space="preserve">Ссылка на файл: https://app-dev.xn--80apaohbc3aw9e.xn--p1ai/storage/form_file_uploads/form_22/field_1169/8NDQcTI7mjVsgjHgSbMpwtu10yg0T6kVzBfi8uPt.pdf
</t>
  </si>
  <si>
    <t xml:space="preserve">Ссылка на файл: https://app-dev.xn--80apaohbc3aw9e.xn--p1ai/storage/form_file_uploads/form_22/field_1169/vE6YWGYaRR18zWxg0uGhrcUoU8BbCG2DI9Y0Pm4e.rar
</t>
  </si>
  <si>
    <t xml:space="preserve">Ссылка на файл: https://app-dev.xn--80apaohbc3aw9e.xn--p1ai/storage/form_file_uploads/form_22/field_1169/qVCbBVMnEe1EwwDBG5syESTWyzvjyzK5iKEAtu4H.pdf
Ссылка на файл: https://app-dev.xn--80apaohbc3aw9e.xn--p1ai/storage/form_file_uploads/form_22/field_1169/TREZ3dDYG0rjtfjQX2RMi6IuwgGHGdLVzgtI5hI4.pdf
Ссылка на файл: https://app-dev.xn--80apaohbc3aw9e.xn--p1ai/storage/form_file_uploads/form_22/field_1169/SkbNcF4Xa2dTnBfD4ho5E0WcIG0OjpGpwZ6Pe6oc.pdf
Ссылка на файл: https://app-dev.xn--80apaohbc3aw9e.xn--p1ai/storage/form_file_uploads/form_22/field_1169/RdtX5JbrC44qCpPoLlKKZcO4ggV2BAdol5RqvMde.pdf
Ссылка на файл: https://app-dev.xn--80apaohbc3aw9e.xn--p1ai/storage/form_file_uploads/form_22/field_1169/UZbUYL2F7ugwNGMcACqFyjTFhkSV5BsZrrVgC9ul.pdf
</t>
  </si>
  <si>
    <t xml:space="preserve">Ссылка на файл: https://app-dev.xn--80apaohbc3aw9e.xn--p1ai/storage/form_file_uploads/form_22/field_1169/K6aGJLwCP4JrJAcv58jbUVvTCuHd7fnE3FvJNNG9.zip
</t>
  </si>
  <si>
    <t xml:space="preserve">Ссылка на файл: https://app-dev.xn--80apaohbc3aw9e.xn--p1ai/storage/form_file_uploads/form_22/field_1169/yONWliO02didFAIHbLwpzBj6Ceu7YnSR2jp10SYt.docx
</t>
  </si>
  <si>
    <t xml:space="preserve">Ссылка на файл: https://app-dev.xn--80apaohbc3aw9e.xn--p1ai/storage/form_file_uploads/form_22/field_1169/p4tV2vOLInVw1TZmLFqBPyGjsT6HLBTlTVP6FJrw.pdf
</t>
  </si>
  <si>
    <t xml:space="preserve">Ссылка на файл: https://app-dev.xn--80apaohbc3aw9e.xn--p1ai/storage/form_file_uploads/form_22/field_1169/ofy2lPNNlebOqDZgcHiLBP0IPZQhUYnjQBjuAkNt.rar
</t>
  </si>
  <si>
    <t xml:space="preserve">Ссылка на файл: https://app-dev.xn--80apaohbc3aw9e.xn--p1ai/storage/form_file_uploads/form_22/field_1169/irCjx99US133HIol3JZQ9tTGpWGc08zNKbIbnHFk.pdf
</t>
  </si>
  <si>
    <t xml:space="preserve">Ссылка на файл: https://app-dev.xn--80apaohbc3aw9e.xn--p1ai/storage/form_file_uploads/form_22/field_1169/Cz9VA0DAKa3u5OluiG9ACjBwzD8NYc736kzEEZ5X.doc
</t>
  </si>
  <si>
    <t xml:space="preserve">Ссылка на файл: https://app-dev.xn--80apaohbc3aw9e.xn--p1ai/storage/form_file_uploads/form_22/field_1169/NmJMj4uE9VOuhorxZ4pSE98eV2TKfeybmQcJG4N3.doc
</t>
  </si>
  <si>
    <t xml:space="preserve">Ссылка на файл: https://app-dev.xn--80apaohbc3aw9e.xn--p1ai/storage/form_file_uploads/form_22/field_1169/o28RbXCFlSwsXJyEFykDJirGvjrSCcHTiOpN33se.zip
</t>
  </si>
  <si>
    <t xml:space="preserve">Ссылка на файл: https://app-dev.xn--80apaohbc3aw9e.xn--p1ai/storage/form_file_uploads/form_22/field_1169/7zMAxp7iu6DqEfxhhzRvFX58Q2YzlcJFh3KSLzHF.rar
</t>
  </si>
  <si>
    <t xml:space="preserve">Ссылка на файл: https://app-dev.xn--80apaohbc3aw9e.xn--p1ai/storage/form_file_uploads/form_22/field_1169/TqitcBJrDU3eaAAm2eK1KePBTnJS1EjOxUrHy6EQ.doc
</t>
  </si>
  <si>
    <t xml:space="preserve">Ссылка на файл: https://app-dev.xn--80apaohbc3aw9e.xn--p1ai/storage/form_file_uploads/form_22/field_1169/8H11z5FbFmz6Scm8kl97QWFZnxm8AWj2Jl7Wv0YG.pdf
</t>
  </si>
  <si>
    <t xml:space="preserve">Ссылка на файл: https://app-dev.xn--80apaohbc3aw9e.xn--p1ai/storage/form_file_uploads/form_22/field_1169/eya9FhsnXFbHI7We6qJVT0nKNKYwCHkRVXEirL6d.docx
Ссылка на файл: https://app-dev.xn--80apaohbc3aw9e.xn--p1ai/storage/form_file_uploads/form_22/field_1169/whgUm4Zmo8ZWZCT4745zwoUjX2WizkpjOdv11gSi.pdf
</t>
  </si>
  <si>
    <t xml:space="preserve">Ссылка на файл: https://app-dev.xn--80apaohbc3aw9e.xn--p1ai/storage/form_file_uploads/form_22/field_1169/AZgq5Emtr1zs5yDS5cBpm5ksN4CQm6zjcv0rtMvL.pdf
</t>
  </si>
  <si>
    <t xml:space="preserve">Ссылка на файл: https://app-dev.xn--80apaohbc3aw9e.xn--p1ai/storage/form_file_uploads/form_22/field_1169/OxUySpFIjfSMeQOh8mf84zP94xHKb7SiuVFTvnWW.pdf
Ссылка на файл: https://app-dev.xn--80apaohbc3aw9e.xn--p1ai/storage/form_file_uploads/form_22/field_1169/KJ43aqrYWJJ8eWor4TJakvMg0Zs6GuHndOlH62rb.pdf
</t>
  </si>
  <si>
    <t xml:space="preserve">Ссылка на файл: https://app-dev.xn--80apaohbc3aw9e.xn--p1ai/storage/form_file_uploads/form_22/field_1169/Nt4CazWhWnaZLV6x90lYm3OvMfEVRp62KnDrZtx1.doc
</t>
  </si>
  <si>
    <t xml:space="preserve">Ссылка на файл: https://app-dev.xn--80apaohbc3aw9e.xn--p1ai/storage/form_file_uploads/form_22/field_1169/k4o3DjCu3957wpF2sl45WyerhGQnUycqAUcKsZVp.rar
</t>
  </si>
  <si>
    <t xml:space="preserve">Ссылка на файл: https://app-dev.xn--80apaohbc3aw9e.xn--p1ai/storage/form_file_uploads/form_22/field_1169/YpBkCQCVw4UkaFwANIUA8JI29etzK1EY0LOYXsXy.docx
</t>
  </si>
  <si>
    <t xml:space="preserve">Ссылка на файл: https://app-dev.xn--80apaohbc3aw9e.xn--p1ai/storage/form_file_uploads/form_22/field_1169/D4txElmqafhcdRmez8vXDpNBZ857AaKXntflWVso.docx
</t>
  </si>
  <si>
    <t xml:space="preserve">Ссылка на файл: https://app-dev.xn--80apaohbc3aw9e.xn--p1ai/storage/form_file_uploads/form_22/field_1169/Tcbt3t9D0YhSRInPInbTuYW3mjdeCBJhgu0GqSd8.pdf
</t>
  </si>
  <si>
    <t xml:space="preserve">Ссылка на файл: https://app-dev.xn--80apaohbc3aw9e.xn--p1ai/storage/form_file_uploads/form_22/field_1169/ZsF05vr5zKeREzvBQv5dGWejaiIHP2H6rjs1cs1A.docx
</t>
  </si>
  <si>
    <t xml:space="preserve">Ссылка на файл: https://app-dev.xn--80apaohbc3aw9e.xn--p1ai/storage/form_file_uploads/form_22/field_1169/KG4CTP62DGybdX3g6zrjhTaNZPTtlV1FBBBTISO7.doc
</t>
  </si>
  <si>
    <t xml:space="preserve">Ссылка на файл: https://app-dev.xn--80apaohbc3aw9e.xn--p1ai/storage/form_file_uploads/form_22/field_1169/8QXkR6rtRCt6kqtDeVI2bVrtSHWeNPAEKrSJ1Il1.pdf
</t>
  </si>
  <si>
    <t xml:space="preserve">Ссылка на файл: https://app-dev.xn--80apaohbc3aw9e.xn--p1ai/storage/form_file_uploads/form_22/field_1169/Nx7Ao3APbLyPZHlA4045YkjUlvLqhfU3bzVUmTyq.docx
</t>
  </si>
  <si>
    <t xml:space="preserve">Ссылка на файл: https://app-dev.xn--80apaohbc3aw9e.xn--p1ai/storage/form_file_uploads/form_22/field_1169/VkZqDLvsgzaXnMVM3mUKPCoBY08ReDor1skbPgKn.docx
</t>
  </si>
  <si>
    <t xml:space="preserve">Ссылка на файл: https://app-dev.xn--80apaohbc3aw9e.xn--p1ai/storage/form_file_uploads/form_22/field_1169/2ocVugs3qdE1vBvfekii3Cb53jjjUBFauP7XGiw8.docx
</t>
  </si>
  <si>
    <t xml:space="preserve">Ссылка на файл: https://app-dev.xn--80apaohbc3aw9e.xn--p1ai/storage/form_file_uploads/form_22/field_1169/YzsqflV7Iar9UVBlhgLCKksLjKbjFaZ9PbLIZGdZ.doc
</t>
  </si>
  <si>
    <t xml:space="preserve">Ссылка на файл: https://app-dev.xn--80apaohbc3aw9e.xn--p1ai/storage/form_file_uploads/form_22/field_1169/BBHbjj6sD7hM9DDo87asv5kS6BAh1kRtYBq2TawV.pdf
</t>
  </si>
  <si>
    <t xml:space="preserve">Ссылка на файл: https://app-dev.xn--80apaohbc3aw9e.xn--p1ai/storage/form_file_uploads/form_22/field_1169/YmmJ3azdQWIJTckr3AWQxelJPCO64tjOnDtLXuqx.xlsx
Ссылка на файл: https://app-dev.xn--80apaohbc3aw9e.xn--p1ai/storage/form_file_uploads/form_22/field_1169/LNYQGOroej6a78WzryvPY0PlhUsQgkVwSxGjOPVM.xlsx
Ссылка на файл: https://app-dev.xn--80apaohbc3aw9e.xn--p1ai/storage/form_file_uploads/form_22/field_1169/bYU4BOrc2EVtd4XVgT9ATwAz7ZgfocZVQNfwZv5U.pdf
Ссылка на файл: https://app-dev.xn--80apaohbc3aw9e.xn--p1ai/storage/form_file_uploads/form_22/field_1169/zICyl6jJwctXiAoglVeBLhjAihjUMZ0bz1RboiP7.pdf
Ссылка на файл: https://app-dev.xn--80apaohbc3aw9e.xn--p1ai/storage/form_file_uploads/form_22/field_1169/W60B5uRAwcPaMkAAJ47oydibUSn8FtMxitJ1bSda.xlsx
Ссылка на файл: https://app-dev.xn--80apaohbc3aw9e.xn--p1ai/storage/form_file_uploads/form_22/field_1169/xyhvjuBBKMiUOKuZ2FZcza1BfF5Hhk6OQSq1jMZ3.xlsx
Ссылка на файл: https://app-dev.xn--80apaohbc3aw9e.xn--p1ai/storage/form_file_uploads/form_22/field_1169/SUPkkLEboRk39H1UjOc2nn7pbGu6HMrC2SYZ5YuL.xlsx
Ссылка на файл: https://app-dev.xn--80apaohbc3aw9e.xn--p1ai/storage/form_file_uploads/form_22/field_1169/TVE1J6fUDIbN5HMqmS4pdvEIqBYprIErlXpDjBoK.pdf
Ссылка на файл: https://app-dev.xn--80apaohbc3aw9e.xn--p1ai/storage/form_file_uploads/form_22/field_1169/D7aYb8IQE0YQ5CuHYE22eKy2aSi73xquwDeYH0iy.pdf
Ссылка на файл: https://app-dev.xn--80apaohbc3aw9e.xn--p1ai/storage/form_file_uploads/form_22/field_1169/5ASpCC1sPc4sYGcNcOOxprGTYUkupmLE1cIzc8Id.xlsx
Ссылка на файл: https://app-dev.xn--80apaohbc3aw9e.xn--p1ai/storage/form_file_uploads/form_22/field_1169/njevy6BdvzqUhqnyQvQHUW1g61QVAT4tbeZ905wI.xlsx
Ссылка на файл: https://app-dev.xn--80apaohbc3aw9e.xn--p1ai/storage/form_file_uploads/form_22/field_1169/cWQyGNpPAonPCDCp2D15D9iGd7VKVqQ2I9MjZyV0.pdf
</t>
  </si>
  <si>
    <t xml:space="preserve">Ссылка на файл: https://app-dev.xn--80apaohbc3aw9e.xn--p1ai/storage/form_file_uploads/form_22/field_1169/9o2bnbsd2P85NinwNFSh354MFUEwHzYgEvZnV1wy.docx
</t>
  </si>
  <si>
    <t xml:space="preserve">Ссылка на файл: https://app-dev.xn--80apaohbc3aw9e.xn--p1ai/storage/form_file_uploads/form_22/field_1169/YlzgsJCQgitgsLMjldG6qYJaYPcMFtxFgDlGKnSA.pdf
</t>
  </si>
  <si>
    <t xml:space="preserve">Ссылка на файл: https://app-dev.xn--80apaohbc3aw9e.xn--p1ai/storage/form_file_uploads/form_22/field_1169/OJgBk6Mrf5a4C7rNq3u2G2Ye5FmqizBS56lNnTV9.docx
</t>
  </si>
  <si>
    <t xml:space="preserve">Ссылка на файл: https://app-dev.xn--80apaohbc3aw9e.xn--p1ai/storage/form_file_uploads/form_22/field_1169/9z2kmMYPGy3kBX0FGeAC3uEiirz9PI9NS4tliLdC.pdf
</t>
  </si>
  <si>
    <t xml:space="preserve">Ссылка на файл: https://app-dev.xn--80apaohbc3aw9e.xn--p1ai/storage/form_file_uploads/form_22/field_1169/gaFLkCqsOeUioVKWUASfAE7gqE7ACAXzMrmxGcnW.pdf
</t>
  </si>
  <si>
    <t xml:space="preserve">Ссылка на файл: https://app-dev.xn--80apaohbc3aw9e.xn--p1ai/storage/form_file_uploads/form_22/field_1169/Ax0neNNIxz4Laj95R9xizTvxKuqfSx8URpvHRepc.doc
</t>
  </si>
  <si>
    <t xml:space="preserve">Ссылка на файл: https://app-dev.xn--80apaohbc3aw9e.xn--p1ai/storage/form_file_uploads/form_22/field_1169/6qVhXIkuyuvtsDDMlr0d5nWyuThoqJfUUcOucgAC.docx
</t>
  </si>
  <si>
    <t xml:space="preserve">Ссылка на файл: https://app-dev.xn--80apaohbc3aw9e.xn--p1ai/storage/form_file_uploads/form_22/field_1169/6CmfUuRTA5Rlug7eSIKuc8H9l5N4Fw0SzARc2mtz.docx
</t>
  </si>
  <si>
    <t xml:space="preserve">Ссылка на файл: https://app-dev.xn--80apaohbc3aw9e.xn--p1ai/storage/form_file_uploads/form_22/field_1169/owpp0ahs7K6BcnnNPFr4KolbfTQwc9zyjHZsFwt0.doc
</t>
  </si>
  <si>
    <t xml:space="preserve">Ссылка на файл: https://app-dev.xn--80apaohbc3aw9e.xn--p1ai/storage/form_file_uploads/form_22/field_1169/lCWwKtkdN227MI969GlHgYs5EmlELAPs41s8qbmW.doc
</t>
  </si>
  <si>
    <t xml:space="preserve">Ссылка на файл: https://app-dev.xn--80apaohbc3aw9e.xn--p1ai/storage/form_file_uploads/form_22/field_1169/1Ettd4u2lPqIIBliezLutlBZ7HtBryVqO9SS69bI.pdf
</t>
  </si>
  <si>
    <t xml:space="preserve">Ссылка на файл: https://app-dev.xn--80apaohbc3aw9e.xn--p1ai/storage/form_file_uploads/form_22/field_1169/1sTtjgEPRuHWfKcffX2FUEzWrT68dl1WeLIQK0v0.doc
</t>
  </si>
  <si>
    <t xml:space="preserve">Ссылка на файл: https://app-dev.xn--80apaohbc3aw9e.xn--p1ai/storage/form_file_uploads/form_22/field_1169/CmwP1eSowJyrhruFsJ33DqiioInp62kxSIWIUYR1.doc
</t>
  </si>
  <si>
    <t xml:space="preserve">Ссылка на файл: https://app-dev.xn--80apaohbc3aw9e.xn--p1ai/storage/form_file_uploads/form_22/field_1169/Fk4jmgifnzaTUzZimETpWRQQbb80oFMaKUVtB0Et.docx
</t>
  </si>
  <si>
    <t xml:space="preserve">Ссылка на файл: https://app-dev.xn--80apaohbc3aw9e.xn--p1ai/storage/form_file_uploads/form_22/field_1169/H5tBEYd4cQ6Mhqo0FEERKwKHspAQNaMYKMWZTpHp.doc
</t>
  </si>
  <si>
    <t xml:space="preserve">Ссылка на файл: https://app-dev.xn--80apaohbc3aw9e.xn--p1ai/storage/form_file_uploads/form_22/field_1169/GlintEOx5sMmoEKvDemF41D38Vc9NRNyF3tXK9pn.pdf
</t>
  </si>
  <si>
    <t xml:space="preserve">Ссылка на файл: https://app-dev.xn--80apaohbc3aw9e.xn--p1ai/storage/form_file_uploads/form_22/field_1169/VsleHn2xY0zlrX9FWIVOy5sn3Bq0rpX69Misrj6l.pdf
</t>
  </si>
  <si>
    <t xml:space="preserve">Ссылка на файл: https://app-dev.xn--80apaohbc3aw9e.xn--p1ai/storage/form_file_uploads/form_22/field_1169/4YSmJofXRHVBVXYXKXcZ1Ya3SoYyXJpF3bQwXchF.docx
</t>
  </si>
  <si>
    <t xml:space="preserve">Ссылка на файл: https://app-dev.xn--80apaohbc3aw9e.xn--p1ai/storage/form_file_uploads/form_22/field_1169/q9ETQpC0hP94c4pbUtXcJDQX8of66Jb3aACW2Vjy.docx
</t>
  </si>
  <si>
    <t xml:space="preserve">Ссылка на файл: https://app-dev.xn--80apaohbc3aw9e.xn--p1ai/storage/form_file_uploads/form_22/field_1169/7QXiIJt21TuK2wQ7gjPhEZYKXeLHT2l86m043dhd.doc
</t>
  </si>
  <si>
    <t xml:space="preserve">Ссылка на файл: https://app-dev.xn--80apaohbc3aw9e.xn--p1ai/storage/form_file_uploads/form_22/field_1169/V0PrJKmEbxvP3fwUVzEjSrVP7go9ovuua0CI0O9p.doc
</t>
  </si>
  <si>
    <t xml:space="preserve">Ссылка на файл: https://app-dev.xn--80apaohbc3aw9e.xn--p1ai/storage/form_file_uploads/form_22/field_1169/qdZHXqgGcuG7p1IPHOxmKnbdEVm438bYdtjTTlm6.doc
</t>
  </si>
  <si>
    <t xml:space="preserve">Ссылка на файл: https://app-dev.xn--80apaohbc3aw9e.xn--p1ai/storage/form_file_uploads/form_22/field_1169/vFnK922rpkDtHLWaaB3r6w8i5tl3TffnpWZ0rqWC.docx
</t>
  </si>
  <si>
    <t xml:space="preserve">Ссылка на файл: https://app-dev.xn--80apaohbc3aw9e.xn--p1ai/storage/form_file_uploads/form_22/field_1169/lhMdlmL1sIJBegysVG5ICX4T6rHcl8adPiZ29k7a.doc
</t>
  </si>
  <si>
    <t xml:space="preserve">Ссылка на файл: https://app-dev.xn--80apaohbc3aw9e.xn--p1ai/storage/form_file_uploads/form_22/field_1169/zk0WHnGBPjuUl7WR9ViaVl33ICtffjVTWSl06Wph.pdf
</t>
  </si>
  <si>
    <t xml:space="preserve">Ссылка на файл: https://app-dev.xn--80apaohbc3aw9e.xn--p1ai/storage/form_file_uploads/form_22/field_1169/HPbVLuCYMc54j9wG49Im5qWsM2RRA8m7hGw2izEZ.doc
</t>
  </si>
  <si>
    <t xml:space="preserve">Ссылка на файл: https://app-dev.xn--80apaohbc3aw9e.xn--p1ai/storage/form_file_uploads/form_22/field_1169/SWHWyli2OEa0UNEdb8l43yK6eDdx6KMmwKkgxNx8.pdf
</t>
  </si>
  <si>
    <t xml:space="preserve">Ссылка на файл: https://app-dev.xn--80apaohbc3aw9e.xn--p1ai/storage/form_file_uploads/form_22/field_1169/f5IdCK2YS493PuRHAo9xK806FE3qahsgMbZvF0Wj.rar
</t>
  </si>
  <si>
    <t xml:space="preserve">Ссылка на файл: https://app-dev.xn--80apaohbc3aw9e.xn--p1ai/storage/form_file_uploads/form_22/field_1169/POrjqqaeZhc0iLqmgKTO4VNeOhmfrD8z6QQ6r3sC.doc
</t>
  </si>
  <si>
    <t xml:space="preserve">Ссылка на файл: https://app-dev.xn--80apaohbc3aw9e.xn--p1ai/storage/form_file_uploads/form_22/field_1169/zgnt9O4PYFt3xfEjZjGr3Py7BqjfBPfaYjXQv6tE.pdf
</t>
  </si>
  <si>
    <t xml:space="preserve">Ссылка на файл: https://app-dev.xn--80apaohbc3aw9e.xn--p1ai/storage/form_file_uploads/form_22/field_1169/Le0MeDy5dRG0so4OWyl5KBp1tcQhbIVnfQJJKz3o.pdf
Ссылка на файл: https://app-dev.xn--80apaohbc3aw9e.xn--p1ai/storage/form_file_uploads/form_22/field_1169/M0DAdXLlATeV3leehEIl8VMLHGxh3zHTsDll4qvs.docx
Ссылка на файл: https://app-dev.xn--80apaohbc3aw9e.xn--p1ai/storage/form_file_uploads/form_22/field_1169/omEiR2deFGmESrpffUnAsj6ucOWcdZqPhnKIE2iS.doc
</t>
  </si>
  <si>
    <t xml:space="preserve">Ссылка на файл: https://app-dev.xn--80apaohbc3aw9e.xn--p1ai/storage/form_file_uploads/form_22/field_1169/4Y0AM5H9sML2zIcUJZfqYU4qo8Dds7fMyZlRZsJh.docx
Ссылка на файл: https://app-dev.xn--80apaohbc3aw9e.xn--p1ai/storage/form_file_uploads/form_22/field_1169/lCacmSFygvez6YuopnyBl8n734Sa7RDQG4Pahgic.docx
Ссылка на файл: https://app-dev.xn--80apaohbc3aw9e.xn--p1ai/storage/form_file_uploads/form_22/field_1169/6CFXnhYDV4IJtBvbA1dE5jtX5cwkiMcgEP9CPLFT.docx
Ссылка на файл: https://app-dev.xn--80apaohbc3aw9e.xn--p1ai/storage/form_file_uploads/form_22/field_1169/8XOltAvJqIFcAZ0CBjZ0TwdLIVBVcB0L0BlDQDt1.rtf
</t>
  </si>
  <si>
    <t xml:space="preserve">Ссылка на файл: https://app-dev.xn--80apaohbc3aw9e.xn--p1ai/storage/form_file_uploads/form_22/field_1169/ks5bN7uSw0WoF0gnxu4nD8prMf1PNLV08glktlH5.doc
Ссылка на файл: https://app-dev.xn--80apaohbc3aw9e.xn--p1ai/storage/form_file_uploads/form_22/field_1169/7UqZZOiJLevjJcSGBYSssW5tdzgKXl6bjHjhWQZV.doc
Ссылка на файл: https://app-dev.xn--80apaohbc3aw9e.xn--p1ai/storage/form_file_uploads/form_22/field_1169/D3dTcf2exKeaCNMBdBFvuke9Vrjv040oMME7v8Jj.doc
</t>
  </si>
  <si>
    <t xml:space="preserve">Ссылка на файл: https://app-dev.xn--80apaohbc3aw9e.xn--p1ai/storage/form_file_uploads/form_22/field_1169/DC4Dip2P5ef9FEx8W62zKKNpUm8rhkFirWFewXmp.pdf
</t>
  </si>
  <si>
    <t xml:space="preserve">Ссылка на файл: https://app-dev.xn--80apaohbc3aw9e.xn--p1ai/storage/form_file_uploads/form_22/field_1169/sXF8NzMfw5yPCiSsTQv49ylsYowcelzvTgTOSkOu.docx
</t>
  </si>
  <si>
    <t xml:space="preserve">Ссылка на файл: https://app-dev.xn--80apaohbc3aw9e.xn--p1ai/storage/form_file_uploads/form_22/field_1169/22JUvJaLXK2dN1PnMgXlZryTEIsBzV3U1P6nxHo1.doc
Ссылка на файл: https://app-dev.xn--80apaohbc3aw9e.xn--p1ai/storage/form_file_uploads/form_22/field_1169/QeQXexbAUVVKJ1wgWwrlBHnJXyEqz9IiGIJCd7NO.doc
Ссылка на файл: https://app-dev.xn--80apaohbc3aw9e.xn--p1ai/storage/form_file_uploads/form_22/field_1169/O1jJYFmiNd9oWjI6F5xUsnP9pv6nrSbVG27O2IEB.doc
</t>
  </si>
  <si>
    <t xml:space="preserve">Ссылка на файл: https://app-dev.xn--80apaohbc3aw9e.xn--p1ai/storage/form_file_uploads/form_22/field_1169/Yna3jyJO41XzKsZbiSvnYqEMdur0lEVJrBvb1zyi.doc
Ссылка на файл: https://app-dev.xn--80apaohbc3aw9e.xn--p1ai/storage/form_file_uploads/form_22/field_1169/Naz9Ue4TUteaDTai4kg0vKykkUbyOyhXRPIB0FKO.doc
</t>
  </si>
  <si>
    <t xml:space="preserve">Ссылка на файл: https://app-dev.xn--80apaohbc3aw9e.xn--p1ai/storage/form_file_uploads/form_22/field_1169/yL8cpPvGsBeB8hLaSqxj7OaSh7muljdPnfogFtf0.doc
</t>
  </si>
  <si>
    <t xml:space="preserve">Ссылка на файл: https://app-dev.xn--80apaohbc3aw9e.xn--p1ai/storage/form_file_uploads/form_22/field_1169/vuOPZXoSvh5qYpwoDXfH7Bd6HzzjjEc97q4KcKvl.doc
</t>
  </si>
  <si>
    <t xml:space="preserve">Ссылка на файл: https://app-dev.xn--80apaohbc3aw9e.xn--p1ai/storage/form_file_uploads/form_22/field_1169/NJiFSKqjRCe8BP0chPjWG8zZmT0JpM8ojDIdv1It.docx
</t>
  </si>
  <si>
    <t xml:space="preserve">Ссылка на файл: https://app-dev.xn--80apaohbc3aw9e.xn--p1ai/storage/form_file_uploads/form_22/field_1169/G4tUeWZw4zYgwqOxK7gxmhEHbHD7dbdjwAhRL29x.pdf
</t>
  </si>
  <si>
    <t xml:space="preserve">Ссылка на файл: https://app-dev.xn--80apaohbc3aw9e.xn--p1ai/storage/form_file_uploads/form_22/field_1169/4RErKojkBuBr4QMidh7RE5VpWz65TPGHSyxwWc6K.doc
</t>
  </si>
  <si>
    <t xml:space="preserve">Ссылка на файл: https://app-dev.xn--80apaohbc3aw9e.xn--p1ai/storage/form_file_uploads/form_22/field_1169/W3y69wHxWjxktkBhLnXKjmJkDScMHuYvix56Te8r.docx
</t>
  </si>
  <si>
    <t xml:space="preserve">Ссылка на файл: https://app-dev.xn--80apaohbc3aw9e.xn--p1ai/storage/form_file_uploads/form_22/field_1169/RxGqifOYbKRb12AzyQ9OK2MsgNDKAwdBjXoemjMO.docx
Ссылка на файл: https://app-dev.xn--80apaohbc3aw9e.xn--p1ai/storage/form_file_uploads/form_22/field_1169/zA98KGf45CEv7P2xCla6ctCpHtHEl4YAdcIgEHhz.docx
Ссылка на файл: https://app-dev.xn--80apaohbc3aw9e.xn--p1ai/storage/form_file_uploads/form_22/field_1169/VSdSFhTP7WF5cNKEqvDwGEpc0rJ4KMs3qkqXoo3T.docx
</t>
  </si>
  <si>
    <t xml:space="preserve">Ссылка на файл: https://app-dev.xn--80apaohbc3aw9e.xn--p1ai/storage/form_file_uploads/form_22/field_1169/OOWmsO4gIBqDbOnCSIWq156pyys3LNudbBeQUEAC.doc
</t>
  </si>
  <si>
    <t xml:space="preserve">Ссылка на файл: https://app-dev.xn--80apaohbc3aw9e.xn--p1ai/storage/form_file_uploads/form_22/field_1169/ZwE58qyC3L3aWcdQn9M7oY4Nu0W7IhaiohxeqFiu.docx
</t>
  </si>
  <si>
    <t xml:space="preserve">Ссылка на файл: https://app-dev.xn--80apaohbc3aw9e.xn--p1ai/storage/form_file_uploads/form_22/field_1169/CT96sLnI8XPA4dYD2XaKRT38RR3WyW2IvYFkXQqh.docx
</t>
  </si>
  <si>
    <t xml:space="preserve">Ссылка на файл: https://app-dev.xn--80apaohbc3aw9e.xn--p1ai/storage/form_file_uploads/form_22/field_1169/9i7UtbuzWLuZIlWha7sPU5wajwUPYuWYDHcdveAi.doc
</t>
  </si>
  <si>
    <t xml:space="preserve">Ссылка на файл: https://app-dev.xn--80apaohbc3aw9e.xn--p1ai/storage/form_file_uploads/form_22/field_1169/UwOxTDszIsA858eE2s4MirzbZfJDlR3LrKEiPtJI.doc
</t>
  </si>
  <si>
    <t xml:space="preserve">Ссылка на файл: https://app-dev.xn--80apaohbc3aw9e.xn--p1ai/storage/form_file_uploads/form_22/field_1169/9XiPbyAp5vA8TXoIVgTxUPEWs6nUr3NODyFwLic5.doc
</t>
  </si>
  <si>
    <t xml:space="preserve">Ссылка на файл: https://app-dev.xn--80apaohbc3aw9e.xn--p1ai/storage/form_file_uploads/form_22/field_1169/TMplyfC0US6s36u4cbxg9vwAOsKNaKbsHiK8PH8U.rtf
Ссылка на файл: https://app-dev.xn--80apaohbc3aw9e.xn--p1ai/storage/form_file_uploads/form_22/field_1169/JI8SyCYXOAKCk67zBQE5g7TuKTIudHezJTBwPKdv.doc
Ссылка на файл: https://app-dev.xn--80apaohbc3aw9e.xn--p1ai/storage/form_file_uploads/form_22/field_1169/QQbYIR1YTVB8dKZhbQLInKZT4yVdcCWBQwZf2K0y.rtf
</t>
  </si>
  <si>
    <t xml:space="preserve">Ссылка на файл: https://app-dev.xn--80apaohbc3aw9e.xn--p1ai/storage/form_file_uploads/form_22/field_1169/2fgZbDMXB1dqRotnOGaq2xURVJFSCfuGFgvrvsQE.pdf
</t>
  </si>
  <si>
    <t xml:space="preserve">Ссылка на файл: https://app-dev.xn--80apaohbc3aw9e.xn--p1ai/storage/form_file_uploads/form_22/field_1169/zK9gj2AYxC85KYFosY7PDyDxSNDs0pfyLH1uMWRH.pdf
</t>
  </si>
  <si>
    <t xml:space="preserve">Ссылка на файл: https://app-dev.xn--80apaohbc3aw9e.xn--p1ai/storage/form_file_uploads/form_22/field_1169/PFwSYJcWE6US6nqL03zXCU7xTNP8V5vkMAT7Ly6T.doc
</t>
  </si>
  <si>
    <t xml:space="preserve">Ссылка на файл: https://app-dev.xn--80apaohbc3aw9e.xn--p1ai/storage/form_file_uploads/form_22/field_1169/FLVuDsu4TbOS66eReS4KY1ebmkJ2OjjIMYqlZNYp.pdf
</t>
  </si>
  <si>
    <t xml:space="preserve">Ссылка на файл: https://app-dev.xn--80apaohbc3aw9e.xn--p1ai/storage/form_file_uploads/form_22/field_1169/vitcckEQLqZ5U1oAM8hOwu3FjPXWQT0e9sQeQXuz.pdf
Ссылка на файл: https://app-dev.xn--80apaohbc3aw9e.xn--p1ai/storage/form_file_uploads/form_22/field_1169/ZLY0RCUcEWE5bBDIwWUGOPG8aNbbIz0Qq5hOKBeq.pdf
Ссылка на файл: https://app-dev.xn--80apaohbc3aw9e.xn--p1ai/storage/form_file_uploads/form_22/field_1169/AH3ABPZAnH6w6MmtRY6MHIXhnpKLsCK9mEe6bXTf.pdf
Ссылка на файл: https://app-dev.xn--80apaohbc3aw9e.xn--p1ai/storage/form_file_uploads/form_22/field_1169/85p7UXvN0XEhaU11wTexFX4oMjbuHgQ14e7wZELN.pdf
Ссылка на файл: https://app-dev.xn--80apaohbc3aw9e.xn--p1ai/storage/form_file_uploads/form_22/field_1169/pmyM1AbEmjL9qDa9Jzg7mGFl0rausBzWwEfkmZHe.pdf
</t>
  </si>
  <si>
    <t xml:space="preserve">Ссылка на файл: https://app-dev.xn--80apaohbc3aw9e.xn--p1ai/storage/form_file_uploads/form_22/field_1169/S5OuUauU2tX9caB1RsN7fdSGO1PtBfvRACCQhemd.pdf
</t>
  </si>
  <si>
    <t xml:space="preserve">Ссылка на файл: https://app-dev.xn--80apaohbc3aw9e.xn--p1ai/storage/form_file_uploads/form_22/field_1169/39WsUPZMmpv9Y72rnTuQjfqyhJmipy61Z4EWmYaB.docx
</t>
  </si>
  <si>
    <t xml:space="preserve">Ссылка на файл: https://app-dev.xn--80apaohbc3aw9e.xn--p1ai/storage/form_file_uploads/form_22/field_1169/lTS33ZVCfdZiFgYNCxhZcD92JekJ75KjsXN3VGFg.docx
</t>
  </si>
  <si>
    <t xml:space="preserve">Ссылка на файл: https://app-dev.xn--80apaohbc3aw9e.xn--p1ai/storage/form_file_uploads/form_22/field_1169/DvnXclwiLgJMkkkLxi3oFNKMz8ZnvwyKZZZ6INAX.doc
</t>
  </si>
  <si>
    <t xml:space="preserve">Ссылка на файл: https://app-dev.xn--80apaohbc3aw9e.xn--p1ai/storage/form_file_uploads/form_22/field_1169/oszmPQWR9dgWH3pu7PF7juJSAi6cmSOb9QFiyvS9.docx
</t>
  </si>
  <si>
    <t xml:space="preserve">Ссылка на файл: https://app-dev.xn--80apaohbc3aw9e.xn--p1ai/storage/form_file_uploads/form_22/field_1169/maQGR1osL3XgcWM8roBM8fEB0RTckPZ44pZTottG.doc
Ссылка на файл: https://app-dev.xn--80apaohbc3aw9e.xn--p1ai/storage/form_file_uploads/form_22/field_1169/C7s6QfAVUXunMi5Q0beoVrIJyHJkVH7rb01MSOms.doc
Ссылка на файл: https://app-dev.xn--80apaohbc3aw9e.xn--p1ai/storage/form_file_uploads/form_22/field_1169/LqYwowEppjq9cuDEqsIyMUxN1TNv4k7SFElSejHo.doc
Ссылка на файл: https://app-dev.xn--80apaohbc3aw9e.xn--p1ai/storage/form_file_uploads/form_22/field_1169/fN9LkPb9us6giytpgD4TnPkei1MX4Xab03aUCZEK.doc
</t>
  </si>
  <si>
    <t xml:space="preserve">Ссылка на файл: https://app-dev.xn--80apaohbc3aw9e.xn--p1ai/storage/form_file_uploads/form_22/field_1169/CIbU9txGPIEhpAHsSgva2OPi0b9EHL1Lj4TODNDm.docx
</t>
  </si>
  <si>
    <t xml:space="preserve">Ссылка на файл: https://app-dev.xn--80apaohbc3aw9e.xn--p1ai/storage/form_file_uploads/form_22/field_1169/jVFtCeapO3xHWImHQu1QdcdHhfyjdWLRWfH0vlpK.docx
</t>
  </si>
  <si>
    <t xml:space="preserve">Ссылка на файл: https://app-dev.xn--80apaohbc3aw9e.xn--p1ai/storage/form_file_uploads/form_22/field_1169/AJiqvLBwcGso2XXn9ylM3h3NyCpOjq8i911EfTwv.rtf
</t>
  </si>
  <si>
    <t xml:space="preserve">Ссылка на файл: https://app-dev.xn--80apaohbc3aw9e.xn--p1ai/storage/form_file_uploads/form_22/field_1169/Auo0ePCrq2V3g3gVwKlmHs1v2T6D9KnO9YfC7hb5.doc
Ссылка на файл: https://app-dev.xn--80apaohbc3aw9e.xn--p1ai/storage/form_file_uploads/form_22/field_1169/50mOU3RFxyGGDHdwlFM3bGR28ef4sweCbk59SNH3.doc
Ссылка на файл: https://app-dev.xn--80apaohbc3aw9e.xn--p1ai/storage/form_file_uploads/form_22/field_1169/CZdfsY1tYSMnP9N8mySmKa1pE7R0bB5k2ohJ3U0Y.docx
Ссылка на файл: https://app-dev.xn--80apaohbc3aw9e.xn--p1ai/storage/form_file_uploads/form_22/field_1169/DToqvnEhtXAGL64F5oV42KvqUz2QUfGmpcEg0KG5.docx
</t>
  </si>
  <si>
    <t xml:space="preserve">Ссылка на файл: https://app-dev.xn--80apaohbc3aw9e.xn--p1ai/storage/form_file_uploads/form_22/field_1169/hpFikZEKEbrWDO5AoZZHtGQqRwWjV28OGjwBNGzT.doc
</t>
  </si>
  <si>
    <t xml:space="preserve">Ссылка на файл: https://app-dev.xn--80apaohbc3aw9e.xn--p1ai/storage/form_file_uploads/form_22/field_1169/UQ1q6AlumbzhVLr2VA15Q53dDE3JeqEz01aIkrn9.docx
</t>
  </si>
  <si>
    <t xml:space="preserve">Ссылка на файл: https://app-dev.xn--80apaohbc3aw9e.xn--p1ai/storage/form_file_uploads/form_22/field_1169/yktHkgBaO7qzSs0kagPAps9LvZNOrTkZKozNIXsF.doc
</t>
  </si>
  <si>
    <t xml:space="preserve">Ссылка на файл: https://app-dev.xn--80apaohbc3aw9e.xn--p1ai/storage/form_file_uploads/form_22/field_1169/nz8WfwhvfVa7glxQfzFdHq87Dsv38zX0FINBNe1n.pdf
</t>
  </si>
  <si>
    <t xml:space="preserve">Ссылка на файл: https://app-dev.xn--80apaohbc3aw9e.xn--p1ai/storage/form_file_uploads/form_22/field_1169/emfaKaRuh1XzHyAuuvsVWS9rFBRHJIMLMWel1O1J.doc
Ссылка на файл: https://app-dev.xn--80apaohbc3aw9e.xn--p1ai/storage/form_file_uploads/form_22/field_1169/VYdYVaEJLAxozdGpMiQ4Oes3eYmazq5UsCR73kL5.doc
Ссылка на файл: https://app-dev.xn--80apaohbc3aw9e.xn--p1ai/storage/form_file_uploads/form_22/field_1169/bTN9OwovaiP4Vc6MCzZ7Xw1FUgfi5i0wjaE4MYQI.doc
Ссылка на файл: https://app-dev.xn--80apaohbc3aw9e.xn--p1ai/storage/form_file_uploads/form_22/field_1169/9bpBj3UQKcTJnxtd5N2Rs0m6gPSwKrcrhrSuGR69.doc
</t>
  </si>
  <si>
    <t xml:space="preserve">Ссылка на файл: https://app-dev.xn--80apaohbc3aw9e.xn--p1ai/storage/form_file_uploads/form_22/field_1169/hdoBt4xrxOfhXDVu0vsgir0xlY1bT9r34cEt86jr.doc
</t>
  </si>
  <si>
    <t xml:space="preserve">Ссылка на файл: https://app-dev.xn--80apaohbc3aw9e.xn--p1ai/storage/form_file_uploads/form_22/field_1169/wQB3zgTehRX8C9VGCR51t0tzDV7QwR6W2sDnpcSl.docx
</t>
  </si>
  <si>
    <t xml:space="preserve">Ссылка на файл: https://app-dev.xn--80apaohbc3aw9e.xn--p1ai/storage/form_file_uploads/form_22/field_1169/EKFbgFK3hiMO2NXCFVylxeXRKVxLT1kpbqltZX9J.pdf
</t>
  </si>
  <si>
    <t xml:space="preserve">Ссылка на файл: https://app-dev.xn--80apaohbc3aw9e.xn--p1ai/storage/form_file_uploads/form_22/field_1169/WXs0XKstRJbokyYTT8tWTHVk6jPTlocGkSPwZB1Y.docx
</t>
  </si>
  <si>
    <t xml:space="preserve">Ссылка на файл: https://app-dev.xn--80apaohbc3aw9e.xn--p1ai/storage/form_file_uploads/form_22/field_1169/zxNL374ewoZoWlMtrflZoaHzAoNXlUZ2KjWMPtfP.doc
</t>
  </si>
  <si>
    <t xml:space="preserve">Ссылка на файл: https://app-dev.xn--80apaohbc3aw9e.xn--p1ai/storage/form_file_uploads/form_22/field_1169/TomYBidj1KqUCOuf6r7LKVUYWh3PRfx0FW5vDuMy.pdf
</t>
  </si>
  <si>
    <t xml:space="preserve">Ссылка на файл: https://app-dev.xn--80apaohbc3aw9e.xn--p1ai/storage/form_file_uploads/form_22/field_1169/qdaCbbMFOfWXME8cAKj4dRfwp2ypeBsl63XVQKu1.pdf
</t>
  </si>
  <si>
    <t xml:space="preserve">Ссылка на файл: https://app-dev.xn--80apaohbc3aw9e.xn--p1ai/storage/form_file_uploads/form_22/field_1169/LY1na9MwScrwUXE6jQ0LUVCjuQv0adpgVIQ2AWFX.doc
</t>
  </si>
  <si>
    <t xml:space="preserve">Ссылка на файл: https://app-dev.xn--80apaohbc3aw9e.xn--p1ai/storage/form_file_uploads/form_22/field_1169/1T4NwruKQ2MuMz17mj4XhJ3qDsA6ok1YxTYBIvsr.pdf
</t>
  </si>
  <si>
    <t xml:space="preserve">Ссылка на файл: https://app-dev.xn--80apaohbc3aw9e.xn--p1ai/storage/form_file_uploads/form_22/field_1169/JC4hF44VYiZ8ZTDXZsLJFCu4YQUbCIg7vf2icCp4.odt
</t>
  </si>
  <si>
    <t xml:space="preserve">Ссылка на файл: https://app-dev.xn--80apaohbc3aw9e.xn--p1ai/storage/form_file_uploads/form_22/field_1169/VBhoWMmhfYbgletK9vBaVGONLvVO7PZTDU40vuYH.pdf
</t>
  </si>
  <si>
    <t xml:space="preserve">Ссылка на файл: https://app-dev.xn--80apaohbc3aw9e.xn--p1ai/storage/form_file_uploads/form_22/field_1169/Vj4TjJgob66QGfJuI5vhBfLR6LTHOQiEySuqFtve.docx
Ссылка на файл: https://app-dev.xn--80apaohbc3aw9e.xn--p1ai/storage/form_file_uploads/form_22/field_1169/v3865Og4y6sYxSgrGJ9FxJmhIcKsRNGddDvrMWGq.pdf
Ссылка на файл: https://app-dev.xn--80apaohbc3aw9e.xn--p1ai/storage/form_file_uploads/form_22/field_1169/rawZpl7hP8WPb3UAtVZZvwpEe2FHsVl70fKMaQ3E.pdf
</t>
  </si>
  <si>
    <t xml:space="preserve">Ссылка на файл: https://app-dev.xn--80apaohbc3aw9e.xn--p1ai/storage/form_file_uploads/form_22/field_1169/wL3TDRjnddpXS1jTFYkGh9b0X3l4FC0FJTLZZsRN.pdf
</t>
  </si>
  <si>
    <t xml:space="preserve">Ссылка на файл: https://app-dev.xn--80apaohbc3aw9e.xn--p1ai/storage/form_file_uploads/form_22/field_1169/WgD3NrCji6dPHDIKkDkrGQTj7VMcHGRiQWkYCT0v.pdf
</t>
  </si>
  <si>
    <t xml:space="preserve">Ссылка на файл: https://app-dev.xn--80apaohbc3aw9e.xn--p1ai/storage/form_file_uploads/form_22/field_1169/CfcB7XFsCIygU2SRwXS83WJtQuajshjlxD0ZXZOS.doc
</t>
  </si>
  <si>
    <t xml:space="preserve">Ссылка на файл: https://app-dev.xn--80apaohbc3aw9e.xn--p1ai/storage/form_file_uploads/form_22/field_1169/GURnWBfrD66yxJVAdV05wrBwYffcJZQnWVv4BrRz.doc
</t>
  </si>
  <si>
    <t xml:space="preserve">Ссылка на файл: https://app-dev.xn--80apaohbc3aw9e.xn--p1ai/storage/form_file_uploads/form_22/field_1169/GV6SPIhQzMasB6meYx7D8bqeFftpLLdqp4m2gvHJ.doc
</t>
  </si>
  <si>
    <t xml:space="preserve">Ссылка на файл: https://app-dev.xn--80apaohbc3aw9e.xn--p1ai/storage/form_file_uploads/form_22/field_1169/NS3ODcses0j8ygbdyGIqFligaqOAypGdnLutfuki.doc
</t>
  </si>
  <si>
    <t xml:space="preserve">Ссылка на файл: https://app-dev.xn--80apaohbc3aw9e.xn--p1ai/storage/form_file_uploads/form_22/field_1169/eKlvPq4nfUl4zzjtPSH2sQAuaAY2BnwEtzR3Y5GB.pdf
</t>
  </si>
  <si>
    <t xml:space="preserve">Ссылка на файл: https://app-dev.xn--80apaohbc3aw9e.xn--p1ai/storage/form_file_uploads/form_22/field_1169/CeSqUCiYO7RL5K7aC4SvBbqMDeyQEaJ50PHAiKsM.pdf
</t>
  </si>
  <si>
    <t xml:space="preserve">Ссылка на файл: https://app-dev.xn--80apaohbc3aw9e.xn--p1ai/storage/form_file_uploads/form_22/field_1169/HJPaZhTzlsIwMZJrl5As73KbZuHVTVybsXZmxNHP.pdf
</t>
  </si>
  <si>
    <t xml:space="preserve">Ссылка на файл: https://app-dev.xn--80apaohbc3aw9e.xn--p1ai/storage/form_file_uploads/form_22/field_1169/6J2m83fq1D9jVhVu8CoaebW7R1686NqnZVucB2FS.doc
</t>
  </si>
  <si>
    <t xml:space="preserve">Ссылка на файл: https://app-dev.xn--80apaohbc3aw9e.xn--p1ai/storage/form_file_uploads/form_22/field_1169/RU54GrGO5pfVIFF08d2R3whVfcyTUiLV9sWmFVag.docx
</t>
  </si>
  <si>
    <t xml:space="preserve">Ссылка на файл: https://app-dev.xn--80apaohbc3aw9e.xn--p1ai/storage/form_file_uploads/form_22/field_1169/hlHRFh7FwANF3mF3GgoBlbj81hdrIBWSPWKOAePf.docx
</t>
  </si>
  <si>
    <t xml:space="preserve">Ссылка на файл: https://app-dev.xn--80apaohbc3aw9e.xn--p1ai/storage/form_file_uploads/form_22/field_1169/uVxZrA3hGNSZRgCliuRtVhQ6gtfOhlCLco8vqwlZ.pdf
</t>
  </si>
  <si>
    <t xml:space="preserve">Ссылка на файл: https://app-dev.xn--80apaohbc3aw9e.xn--p1ai/storage/form_file_uploads/form_22/field_1169/uL8XCN6DAFYMt3pQQdAX5H7XvJjk91GZyw7cNblq.docx
</t>
  </si>
  <si>
    <t xml:space="preserve">Ссылка на файл: https://app-dev.xn--80apaohbc3aw9e.xn--p1ai/storage/form_file_uploads/form_22/field_1169/h0vfTGfLEEzWfBWbaRc4DwLICElppOk2k0inIN35.docx
</t>
  </si>
  <si>
    <t xml:space="preserve">Ссылка на файл: https://app-dev.xn--80apaohbc3aw9e.xn--p1ai/storage/form_file_uploads/form_22/field_1169/zTlgEo8zzZSkDrQ53UhQ9wSFO5LeVDk1FZFatyho.docx
</t>
  </si>
  <si>
    <t xml:space="preserve">Ссылка на файл: https://app-dev.xn--80apaohbc3aw9e.xn--p1ai/storage/form_file_uploads/form_22/field_1169/RRMzfh4Y0tcqbibtzgy4xy4L7TAYeRZateD2MHuC.pdf
</t>
  </si>
  <si>
    <t xml:space="preserve">Ссылка на файл: https://app-dev.xn--80apaohbc3aw9e.xn--p1ai/storage/form_file_uploads/form_22/field_1169/oulkc9P1g2eU9zMN9hBmkCL75avT58BvFODvk1AG.pdf
</t>
  </si>
  <si>
    <t xml:space="preserve">Ссылка на файл: https://app-dev.xn--80apaohbc3aw9e.xn--p1ai/storage/form_file_uploads/form_22/field_1169/0jqg7qnpcEvaRQjB65SU64eNB74vUolQOs3k9pAb.docx
Ссылка на файл: https://app-dev.xn--80apaohbc3aw9e.xn--p1ai/storage/form_file_uploads/form_22/field_1169/LqB1P2CQtLn806SyN6v55fPvyIv59XmJ9A7I8pOH.docx
</t>
  </si>
  <si>
    <t xml:space="preserve">Ссылка на файл: https://app-dev.xn--80apaohbc3aw9e.xn--p1ai/storage/form_file_uploads/form_22/field_1169/HWxMLX5CeawsqqPhJUpGeysyX4Ltjwbn6XfQheYh.docx
</t>
  </si>
  <si>
    <t xml:space="preserve">Ссылка на файл: https://app-dev.xn--80apaohbc3aw9e.xn--p1ai/storage/form_file_uploads/form_22/field_1169/jAo2ZAcxNxkAULf1BSNUHqZBP9GjPk29716PGUdH.doc
</t>
  </si>
  <si>
    <t xml:space="preserve">Ссылка на файл: https://app-dev.xn--80apaohbc3aw9e.xn--p1ai/storage/form_file_uploads/form_22/field_1169/nZZrFepIRsJVZiysWcU8fxXXxKWOfjlazzdAAgr1.zip
</t>
  </si>
  <si>
    <t xml:space="preserve">Ссылка на файл: https://app-dev.xn--80apaohbc3aw9e.xn--p1ai/storage/form_file_uploads/form_22/field_1169/hcrbM0CTIETfXUr5ngamxmv9OYoxjArHeavuJjAb.doc
</t>
  </si>
  <si>
    <t xml:space="preserve">Ссылка на файл: https://app-dev.xn--80apaohbc3aw9e.xn--p1ai/storage/form_file_uploads/form_22/field_1169/AXTw6wuFQaTUj81ukaaKlHgJobxuTFLAm03YVwYq.doc
</t>
  </si>
  <si>
    <t xml:space="preserve">Ссылка на файл: https://app-dev.xn--80apaohbc3aw9e.xn--p1ai/storage/form_file_uploads/form_22/field_1169/V0xMVUFeexU5FOFhvQaoS2T8SGnKKEHfvV6y3xOx.doc
</t>
  </si>
  <si>
    <t xml:space="preserve">Ссылка на файл: https://app-dev.xn--80apaohbc3aw9e.xn--p1ai/storage/form_file_uploads/form_22/field_1169/nBoiecgZwyH8CwUPXkb9Fqb2d9jGNvJLliMiD8vT.doc
Ссылка на файл: https://app-dev.xn--80apaohbc3aw9e.xn--p1ai/storage/form_file_uploads/form_22/field_1169/GzfRpjTyhbOung2Ryuig4TvvvEOdpPeLapARzm4A.doc
Ссылка на файл: https://app-dev.xn--80apaohbc3aw9e.xn--p1ai/storage/form_file_uploads/form_22/field_1169/Bu66XCAwp9zlRkP4CVUYHZPwE6wbX6ZDEnaAVzbV.docx
Ссылка на файл: https://app-dev.xn--80apaohbc3aw9e.xn--p1ai/storage/form_file_uploads/form_22/field_1169/hNRQjp94ODj0AFXbOQvbk1llrgfqm5Pi18xSKZXP.docx
Ссылка на файл: https://app-dev.xn--80apaohbc3aw9e.xn--p1ai/storage/form_file_uploads/form_22/field_1169/8L0r8nqiFTl5ynAXQYYgsaQUouOZ6M6topjIfc0k.doc
</t>
  </si>
  <si>
    <t xml:space="preserve">Ссылка на файл: https://app-dev.xn--80apaohbc3aw9e.xn--p1ai/storage/form_file_uploads/form_22/field_1169/t5l9Kim82igttan0EzpLlERqdBBH5gmv944P2JRr.docx
</t>
  </si>
  <si>
    <t xml:space="preserve">Ссылка на файл: https://app-dev.xn--80apaohbc3aw9e.xn--p1ai/storage/form_file_uploads/form_22/field_1169/tyAhZiFelPpMpX24SU4HMw201Fd8m84brxBu5sVT.docx
</t>
  </si>
  <si>
    <t xml:space="preserve">Ссылка на файл: https://app-dev.xn--80apaohbc3aw9e.xn--p1ai/storage/form_file_uploads/form_22/field_1169/5z6QMRrgryCCdMjDxVv9D3MsLovT2rMD6M3Yhnum.doc
</t>
  </si>
  <si>
    <t xml:space="preserve">Ссылка на файл: https://app-dev.xn--80apaohbc3aw9e.xn--p1ai/storage/form_file_uploads/form_22/field_1169/76gpN2eIcZHkMVYrfC7AgaTIyXZN3BknX1H8oHvn.doc
</t>
  </si>
  <si>
    <t xml:space="preserve">Ссылка на файл: https://app-dev.xn--80apaohbc3aw9e.xn--p1ai/storage/form_file_uploads/form_22/field_1169/DYOfkTZIuShazOaABFp2s4wPxEMisvJfMZSnnUkG.pdf
</t>
  </si>
  <si>
    <t xml:space="preserve">Ссылка на файл: https://app-dev.xn--80apaohbc3aw9e.xn--p1ai/storage/form_file_uploads/form_22/field_1169/8d56aYdR0riZZjhDBBNb6VM3ginMddA9uV1EVfC3.docx
</t>
  </si>
  <si>
    <t xml:space="preserve">Ссылка на файл: https://app-dev.xn--80apaohbc3aw9e.xn--p1ai/storage/form_file_uploads/form_22/field_1169/Kkep3HF401CuAJFj6ZKRRWMAEpZMu4WUcYoXrjBc.pdf
</t>
  </si>
  <si>
    <t xml:space="preserve">Ссылка на файл: https://app-dev.xn--80apaohbc3aw9e.xn--p1ai/storage/form_file_uploads/form_22/field_1169/Zwo0IX9VZeAelMbrrnzbYZQApZiuASHmsKvjEcYb.docx
</t>
  </si>
  <si>
    <t xml:space="preserve">Ссылка на файл: https://app-dev.xn--80apaohbc3aw9e.xn--p1ai/storage/form_file_uploads/form_22/field_1169/6dhUitoOVmQnJhVfp90deibqGe0WU9hJVjpoWbkQ.pdf
</t>
  </si>
  <si>
    <t xml:space="preserve">Ссылка на файл: https://app-dev.xn--80apaohbc3aw9e.xn--p1ai/storage/form_file_uploads/form_22/field_1169/j62hluFBcykns4U9K7PCYHSt5E1vFWbAaWoWkNXj.docx
</t>
  </si>
  <si>
    <t xml:space="preserve">Ссылка на файл: https://app-dev.xn--80apaohbc3aw9e.xn--p1ai/storage/form_file_uploads/form_22/field_1169/OryJDGTsSazrn96u1vGRNCKuqmH5SF9q8XENWzpB.pdf
</t>
  </si>
  <si>
    <t xml:space="preserve">Ссылка на файл: https://app-dev.xn--80apaohbc3aw9e.xn--p1ai/storage/form_file_uploads/form_22/field_1169/duIvtVDBCtzCqu9xWs39oWH0vdRyJYsKkbELzdAw.doc
</t>
  </si>
  <si>
    <t xml:space="preserve">Ссылка на файл: https://app-dev.xn--80apaohbc3aw9e.xn--p1ai/storage/form_file_uploads/form_22/field_1169/aGfogZJ3DjqQdatul71GPxeRuh4zgdG4TzRiZpvf.docx
</t>
  </si>
  <si>
    <t xml:space="preserve">Ссылка на файл: https://app-dev.xn--80apaohbc3aw9e.xn--p1ai/storage/form_file_uploads/form_22/field_1169/Aj5mModxH7QCu783rcifzBNnHuHNvOSEptGIldMe.doc
</t>
  </si>
  <si>
    <t xml:space="preserve">Ссылка на файл: https://app-dev.xn--80apaohbc3aw9e.xn--p1ai/storage/form_file_uploads/form_22/field_1169/v0wpB59XExY0qr2FiaLd5KHTm85SlnkRz7OhC48W.doc
</t>
  </si>
  <si>
    <t xml:space="preserve">Ссылка на файл: https://app-dev.xn--80apaohbc3aw9e.xn--p1ai/storage/form_file_uploads/form_22/field_1169/3064kFdRHNrGhZdjvtEJG7xwJn87QPPrqyj7CKCk.pdf
</t>
  </si>
  <si>
    <t xml:space="preserve">Ссылка на файл: https://app-dev.xn--80apaohbc3aw9e.xn--p1ai/storage/form_file_uploads/form_22/field_1169/cMIBI1u0aGxgvUzbAOjzMX7aXTA43cevNBJR0RH4.bin
</t>
  </si>
  <si>
    <t xml:space="preserve">Ссылка на файл: https://app-dev.xn--80apaohbc3aw9e.xn--p1ai/storage/form_file_uploads/form_22/field_1169/mY9N2sQYZrAEJQT5T8UOMfh905i1EUcJ464tOhIA.doc
</t>
  </si>
  <si>
    <t xml:space="preserve">Ссылка на файл: https://app-dev.xn--80apaohbc3aw9e.xn--p1ai/storage/form_file_uploads/form_22/field_1169/e0TZrJMg7J0f0WKA1r3FDbgNDBMpjcV9tHXASMJg.docx
</t>
  </si>
  <si>
    <t xml:space="preserve">Ссылка на файл: https://app-dev.xn--80apaohbc3aw9e.xn--p1ai/storage/form_file_uploads/form_22/field_1169/MCXgBxeYOxQt6QfSZQWRudSq61KllE8Cek047mzx.docx
Ссылка на файл: https://app-dev.xn--80apaohbc3aw9e.xn--p1ai/storage/form_file_uploads/form_22/field_1169/buEvLKvumzORf3a35v7cuC8jTf1buevL5zYZ8i8J.docx
Ссылка на файл: https://app-dev.xn--80apaohbc3aw9e.xn--p1ai/storage/form_file_uploads/form_22/field_1169/PSWZCSLF50Vajcuf8a1e06hlKqSKQIxv6d15koLV.docx
Ссылка на файл: https://app-dev.xn--80apaohbc3aw9e.xn--p1ai/storage/form_file_uploads/form_22/field_1169/LvNACD8D8WsyhxzSeYzF58QkfziPJA0qMECibhml.docx
</t>
  </si>
  <si>
    <t xml:space="preserve">Ссылка на файл: https://app-dev.xn--80apaohbc3aw9e.xn--p1ai/storage/form_file_uploads/form_22/field_1169/030cLYEWA8YDbwLJ2GWioT77fEwmGpfE18PrJ7jv.doc
</t>
  </si>
  <si>
    <t xml:space="preserve">Ссылка на файл: https://app-dev.xn--80apaohbc3aw9e.xn--p1ai/storage/form_file_uploads/form_22/field_1169/NGCvRtxfNTMpWW3wFOLfboaVMjuYdWhmn4xnDN14.pdf
</t>
  </si>
  <si>
    <t xml:space="preserve">Ссылка на файл: https://app-dev.xn--80apaohbc3aw9e.xn--p1ai/storage/form_file_uploads/form_22/field_1169/xa8mpdUiNHKnwhkjTzTKxXLHgO8fBnMwSX4KS52h.docx
</t>
  </si>
  <si>
    <t xml:space="preserve">Ссылка на файл: https://app-dev.xn--80apaohbc3aw9e.xn--p1ai/storage/form_file_uploads/form_22/field_1169/118GCAf3RA82A9DYcmV4NK24ITI0KMyNDDsvPiWT.docx
</t>
  </si>
  <si>
    <t xml:space="preserve">Ссылка на файл: https://app-dev.xn--80apaohbc3aw9e.xn--p1ai/storage/form_file_uploads/form_22/field_1169/K1hrjkJPitAZ5UkuYysiF5AnJI3soSueyR7w0pi0.rar
</t>
  </si>
  <si>
    <t>4.3. Муниципальная программа (программы), где закреплены мероприятия ИБ, инициативных проектов</t>
  </si>
  <si>
    <t>Муниципальная программа Беловского городского округа от 03.03.2023 № 671-п «Жилищно-коммунальный и дорожный комплекс, энергосбережение и повышение энергоэффективности Беловского городского округа» (изм. от 05.10.2023 № 3011-п)</t>
  </si>
  <si>
    <t>Муниципальная программа «Образование», постановление администрации Киселевского городского округа от 19.02.2024 № 35-н</t>
  </si>
  <si>
    <t>Муниципальная программа «Дорожное хозяйство и благоустройство Мариинского муниципального округа» Постановление Администрации Мариинского муниципального округа от 23.11.2023 №1103-П, Муниципальная программа «Образование Мариинского муниципального округа» Постановление Администрации Мариинского муниципального округа от 30.10.2023 №1037-П</t>
  </si>
  <si>
    <t>Постановление Администрации города Юрги от 03.10.2022 №993  «Об утверждении муниципальной программы «Развитие и поддержка территориального общественного самоуправления на территории Юргинского городского округа» на 2023-2026 годы»</t>
  </si>
  <si>
    <t>Муниципальная программа "Формирование современной городской среды" на 2018-2025 годы</t>
  </si>
  <si>
    <t>Муниципальная программа «Формирование современной городской среды Городского округа «город Ирбит» Свердловской области на 2018-2027 годы»</t>
  </si>
  <si>
    <t>Муниципальная программа «Развитие экономического потенциала Камышловского муниципального района на период 2022-2027 годов»</t>
  </si>
  <si>
    <t>«Развитие жилищно-коммунального хозяйства и повышение энергетической эффективности, благоустройство территории Качканарского городского округа» до 2027 года</t>
  </si>
  <si>
    <t>Постановление администрации города Липецка от 01.03.2022 № 331 "Об утверждении муниципальной программы "Мой двор"</t>
  </si>
  <si>
    <t>1. Муниципальная программа «Формирование современной городской среды на территории городского округа Красноуфимск на 2018-2027 годы». 2.Муниципальная программа «Развитие системы образования в городском округе Красноуфимск до 2028 года»</t>
  </si>
  <si>
    <t>Муниципальная программа "Создание системы эффективного муниципального управления Липецкого муниципального района"</t>
  </si>
  <si>
    <t>Муниципальная программа «Развитие и сохранение культуры городского округа «Город Лесной» на 2023-2028 годы», Мероприятие 30. Внедрение механизмов инициативного бюджетирования на территории Свердловской области (Постановление администрации городского округа "Город Лесной" от 12.12.2022 № 1512 с изменениями)</t>
  </si>
  <si>
    <t>муниципальная программа "Организация благоустройства территории и содержание объектов внешнего благоустройства на территории Наговского сельского поселения на 2022-2025 годы"</t>
  </si>
  <si>
    <t>"Формирование соверменной городской среды Новоуральского городского округа" на 2018-2026 годы</t>
  </si>
  <si>
    <t>Муниципальная программа "Организация благоустройства территории и содержания объектов внешнего благоустройства на территории Новосельского сельского поселения на 2022-2025 годы», подпрограмма «Организация благоустройства территории и содержание объектов внешнего благоустройства, уборка и озеленение территории Новосельского сельского поселения на 2022-2025 годы»</t>
  </si>
  <si>
    <t>Подпрограмма «Уборка, озеленение и прочее благоустройство территории Ивановского сельского поселения на 2022-2027 годы» муниципальной программы «Организация благоустройства территории и содержания объектов внешнего благоустройства на территории Ивановского сельского поселения на 2022-2027 годы»</t>
  </si>
  <si>
    <t>Муниципальная программа "Организация  благоустройства территории и содержание объектов внешнего благоустройства на территории Великосельского сельского поселения на 2022-2025 годы", утвержденная постановлением от 18.10.2021 № 176 (в редакции постановления от 23.01.2023 № 5)</t>
  </si>
  <si>
    <t>Постановление № 1 от 20.01.2023 "О внесении изменений в Муниципальную программу «Организация благоустройства территории и содержания объектов внешнего благоустройства на территории Залучского сельского поселения на 2022-2025 годы»"</t>
  </si>
  <si>
    <t>постановление от 04.09.2023 № 77 "О внесении  изменений  в Муниципальную программу "Организация благоустройства территории и содержания объектов внешнего благоустройства на территории Медниковского сельского поселения на 2022-2027 годы", утвержденную постановлением от 28.10.2021 № 102</t>
  </si>
  <si>
    <t>Постановление Администрации Чертковского сельского поселения от 07.12.2018 № 161 "Об утверждении муниципальной программы Чертковского сельского "Энергоэффективность и энергоснабжение"</t>
  </si>
  <si>
    <t>"муниципальная программа «Организация благоустройства территории и содержания объектов внешнего благоустройства на территории Взвадского сельского поселения на 2022 - 2025 годы"", утвержденная прстановлением от 20.10.2021 № 70  "</t>
  </si>
  <si>
    <t>Муниципальная программа "Развитие образования в Окуловском муниципальном районе до 2026 года"</t>
  </si>
  <si>
    <t>Муниципальная программа городского округа "Город Хабаровск" «Развитие гражданского общества в городском округе «Город Хабаровск» на 2021 - 2030 годы</t>
  </si>
  <si>
    <t>Муниципальная программа "Содействие развитию и поддержка социально ориентированных некоммерческих организаций и территориальных общественных самоуправлений в Бикинском муниципальном районе Хабаровского края"</t>
  </si>
  <si>
    <t>Постановление администрации сельского поселения Дуровский сельсовет от 17.08.2023г №45 "О внесении изменений в муниципальную программу «Устойчивое развитие территории сельского поселения Дуровский сельсовет на 2019-2025 годы»</t>
  </si>
  <si>
    <t>Постановление администрации Гаткинского сельского поселения Советско-Гаванского муниципального района Хабаровского края от 05.12.2022 г. №89 " О продлении срока реализации (действия) и внесении изменений в муниципальную программу «Поддержка местных инициатив населения в Гаткинском сельском поселении Советско-Гаванского муниципального района Хабаровского края на 2021-2023 годы»</t>
  </si>
  <si>
    <t>"Муниципальная программа Великого Новгорода ""Развитие муниципальной системы образования Великого Новгорода"" на 2017-2026 годы, утверждена постановлением Администрации Великого Новгорода от 14.12.2016 N 5769"</t>
  </si>
  <si>
    <t>Организация благоустройства и санитарного содержания территорий муниципального образования город Армавир</t>
  </si>
  <si>
    <t>Муниципальная программа "Благоустройство территории муниципального образования Базарносызганского  городского поселения" на 2019-2025 годы</t>
  </si>
  <si>
    <t>Муниципальная программа "Формирование комфортной городской среды на территории муниципального образования "Барышское городское поселение""</t>
  </si>
  <si>
    <t>МП "Формирование комфортной городской среды на территории МО Инзенское городское поселение"  №97 от 11.02.2021г.</t>
  </si>
  <si>
    <t>Муниципальная программа «Развитие дорожной сети, транспортного обслуживания населения и благоустройство территории городского округа город Дзержинск», утвержденная  постановлением администрации г. Дзержинска Нижегородской области от 21.10.2021 № 3168</t>
  </si>
  <si>
    <t>"Постановление администрации Бжедуховского сельского поселения Белореченского района №63 от 30.08.2021 г ""Об утверждении муниципальной программы Бжедуховского сельского поселения Белореченского района   «Благоустройство территории»"" "</t>
  </si>
  <si>
    <t>Постановление администрации городского округа Семеновского Нижегородской области от 17.11.2017 № 2911 «Об утверждении муниципальной программы «Комплексное благоустройство и развитие дорожного хозяйства городского округа Семеновский Нижегородской области на 2018-2025 годы»</t>
  </si>
  <si>
    <t>"Постановление администрации от 29.11.2023 №166 «О внесении изменений в постановление администрации Дружненского сельского поселения Белореченского района от 30  марта 2021 № 46 «Об утверждении муниципальной программы Дружненского сельского поселения Белореченского района «Дорожная деятельность в отношении дорог  общего пользования местного значения»» "</t>
  </si>
  <si>
    <t>№220 от 27.12.2023</t>
  </si>
  <si>
    <t>Постановление администрации муниципального образования "Карсунский район" Ульяновской области от 11.03.2021 № 130 "Об утверждении муниципальной программы "Создание комфортной городской среды в муниципальном образовании Карсунское городское поселение Карсунского района Ульяновской области на 2021-2025 годы"</t>
  </si>
  <si>
    <t>Муниципальная программа «Развитие образования Кстовского муниципального округа»  от 14.12.2022 №3610</t>
  </si>
  <si>
    <t>Муниципальная программа «Поддержка социально ориентированных некоммерческих организаций и объединений, благотворительной деятельности, добровольчества в городском округе Отрадный Самарской области на 2022-2024 годы»</t>
  </si>
  <si>
    <t>Муниципальная программа «Развитие дорожного хозяйства Богородского муниципального округа Нижегородской области»,  Муниципальная программа «Улучшение качества жизни и обеспечение безопасности жителей Богородского муниципального округа Нижегородской области»</t>
  </si>
  <si>
    <t>постановление  администрации Рязанского сельского поселения Белореченского района от 07.11.2022г. №130  «Об утверждении ведомственной целевой программы Рязанского сельского поселения Белореченского района «Дорожная деятельность в отношении дорог общего пользования» (Постановление №67 от 10.07.2023 О внесении изменений в постановление администрации Рязанского сельского поселения Белореченский район от 07 ноября 2022 года № 130 )</t>
  </si>
  <si>
    <t>постановление  администрации Школьненского сельского поселения Белореченского района от  30 сентября 2021 года № 117 «Об утверждении ведомственной целевой программы «Благоустройство территории»</t>
  </si>
  <si>
    <t>14 декабря 2023 года № 151 "Об утверждении муниципальной программы Черниговского сельского поселения Белореченского района "Благоустройство территории поселения"</t>
  </si>
  <si>
    <t>Муниципальная программа Богородского муниципального округа Нижегородской области «Развитие образования Богородского муниципального округа Нижегородской области»</t>
  </si>
  <si>
    <t>О внесении изменений в постановление администрации Бейсугскогос ельского поселения Выселковского района от 11 ноября 2016 года № 148 "Об утверждении целевой Программы "Повышение безопасности дорожного движения в Бейсугском сельском поселении Выселковского района на 2017 -2023 годы"</t>
  </si>
  <si>
    <t>№13 от 10.02.21</t>
  </si>
  <si>
    <t>"«Социально-экономическое и территориальное  развитие Выселковского сельского поселения  Выселковского района» "</t>
  </si>
  <si>
    <t>О внесении изменений в постановление администрации Крупского сельского поселения Выселковского района от 28 декабря 2022 года № 45 "Об утверждении целевой Программы "Повышение безопасности дорожного движения в Крупском сельском поселении Выселковского района на 2022 -2024 годы"</t>
  </si>
  <si>
    <t>Муниципальная программа «Поддержка общественных инициатив граждан и социально ориентированных некоммерческих организаций в городском округе Похвистнево» на 2016-2025 годы, утвержденной постановлением Администрации городского округа Похвистнево от 16.10.2015 №1505.</t>
  </si>
  <si>
    <t>Муниципальная программа «Содержание и развитие дорожного хозяйства городского округа г. Бор», утвержденная постановлением администрации городского округа г. Бор от 08.11.2016 № 5215</t>
  </si>
  <si>
    <t>Муниципальная программа «Развитие сферы жилищно-коммунального хозяйства городского округа г. Бор», утвержденная постановлением администрации городского округа г. Бор от 08.11.2016 № 5214 (в редакции Пост.№ 1890 от 29.03.2024)</t>
  </si>
  <si>
    <t>Ведомственная целевая программа городского округа Сызрань «Содействие развитию общественного самоуправления и поддержка общественных инициатив в городском округе Сызрань Самарской области на 2016 - 2030 годы»</t>
  </si>
  <si>
    <t>1.Постановление администрации городского округа Тольятти от 24.03.2015 № 905-п/1 "Об утверждении муниципальной программы "Благоустройство территории городского округа Тольятти на 2015-2024годы".                                                                                             2.Постановление администрации городского округа Тольятти Самарской области от 21.09.2018 № 2799-п/1 "Об утверждении муниципальной программы "Культура Тольятти на 2019-2023 годы".</t>
  </si>
  <si>
    <t>Реализация инициативных проектов в муниципальном образовании Кореновский район на 2022-2024 годы</t>
  </si>
  <si>
    <t>Реализация инициативных проектов в Журавском сельском поселении Кореновского района на 2023 год</t>
  </si>
  <si>
    <t>Реализация инициативных проектов в Платнировском сельском поселении Кореновского района на 2023 год</t>
  </si>
  <si>
    <t>Постановление № 111 от 28.06.2023 года «О внесении изменений в постановление администрации Пролетарского сельского поселения Кореновского района от 14 октября 2022 года №160 «Об утверждении ведомственной целевой программы «Реализация инициативных проектов в Пролетарском сельском поселении Кореновского района на 2023-2025 годы» (с изменениями от 19 декабря 2022 года №214)»</t>
  </si>
  <si>
    <t>Реализация инициативных проектов в Раздольненском сельском поселении Кореновского района на 2023 год</t>
  </si>
  <si>
    <t>Муниципальная программа Марьянского сельского поселения Красноармейского района "Благоустройство населенного пункта"</t>
  </si>
  <si>
    <t>Муниципальная программа  «Развитие системы образования городского округа Тольятти на 2021-2027 годы»</t>
  </si>
  <si>
    <t>Постановление администрации Новомышастовского сельского поселения Красноармейского района от 10.12.2020 г. № 220 «Об утверждении муниципальной программы «Благоустройство населенных пунктов Новомышастовского сельского поселения Красноармейского района на 2021-2023 годы»</t>
  </si>
  <si>
    <t>№301 от 29.12.2023 года «Жилищно-коммунальное хозяйство Старонижестеблиевского сельского поселения Красноармейского района»</t>
  </si>
  <si>
    <t>Муниципальная программа «Благоустройство поселения»</t>
  </si>
  <si>
    <t>Муниципальная программа Ивановского сельского поселения Красноармейского района «Местное самоуправление и содействие развитию гражданского общества»</t>
  </si>
  <si>
    <t>в случае принятия проекта уполномоченным (структурным, территориальным или функциональным органом администрации) органом, мероприятие по реализации проекта включается в программу уполномоченного органа после выделения бюджетных средств городской Думой Краснодара</t>
  </si>
  <si>
    <t>Решение Совета муниципального образования Крыловский район шестого  созыва  от 6 сентября 2018 года  № 214 "Об утверждении Положения о муниципальном этапе конкурса  "Лучший орган территиального общественного местного самоуправления муниципального образования Крыловский район"</t>
  </si>
  <si>
    <t>Постановление администрации  Константиновского сельского поселения от 20.10.2022 № 131""Социально-экономическое развитие Константиновского сельского поселения Курганинский район на 2023-2025</t>
  </si>
  <si>
    <t>"1) Постановление администрации Родниковского сельского поселения от 29.12.2023 г. № 175 ""О внесении изменений в постановление администрации Родниковского сельского поселения Курганинского района от 27 октября 2022 года № 121 ""Об утверждении муниципальной программы Родниковского сельского поселения Курганинского района ""Комплексное и устойчивое развитие Родниковского сельского поселения в сфере строительства, архитектуры и дорожного хозяйства на 2023-2025 годы"" 2) Постановление администрации Родниковского сельского поселения от 30.11.2023 г. № 145 ""О внесении изменений в постановление администрации Родниковского сельского поселения Курганинского района от 27 октября 2022 года № 117 ""Об утверждении Муниципальной программы Родниковского сельского поселения Курганинского района ""Социально-экономическое и территориальное развитие Родниковского сельского поселения Курганинского района на 2023-2025 годы""                                                 "</t>
  </si>
  <si>
    <t>О внесении изменений в постановление администрации Курганинского городского поселения Курганинского района от 12 октября 2018 года № 931 «Об утверждении муниципальной программы Курганинского городского поселения Курганинского района «Социально-экономическое и территориальное развитие Курганинского городского поселения Курганинского района на 2019-2025 годы»</t>
  </si>
  <si>
    <t>«Развитие жилищно-коммунального хозяйства»</t>
  </si>
  <si>
    <t>Постановление администрации Шедокского сельского поселения Мостовского района от 28 октября 2022 года № 134 «Об утверждении муниципальной программы Шедокского сельского поселения Мостовского района «Развитие жилищно-коммунального хозяйства» (в редакции от 26.12.2023г.)</t>
  </si>
  <si>
    <t>Региональная политика и развитие гражданского общества</t>
  </si>
  <si>
    <t>"Постановление администрации муниципального образования город Новороссийск от 7 сентября 2018 года N 3560 ""Об утверждении муниципальной программы ""Развитие образования в городе Новороссийске на 2019 - 2024 годы"" администрации муниципального образования город Новороссийск"" Постановление администрации муниципального образования город Новороссийск от 30 декабря 2016 года N 11003 ""Об утверждении муниципальной программы муниципального образования город Новороссийск ""Комплексное развитие городского хозяйства на территории муниципального образования город Новороссийск на 2017 - 2019 годы""  Постановление администрации муниципального образования город Новороссийск от 26 сентября 2017 года N 7624 ""Об утверждении муниципальной программы ""Молодежь Новороссийска на 2018 - 2020 годы"" Постановление администрации муниципального образования город Новороссийск от 26 сентября 2017 года N 7624 ""Об утверждении муниципальной программы ""Молодежь Новороссийска на 2018 - 2020 годы"" Постановление администрации муниципального образования город Новороссийск от 25.12.2020 N 6500 ""Об утверждении муниципальной программы ""Социальная поддержка отдельных категорий населения муниципального образования город Новороссийск на 2021 - 2023 годы"" Постановление администрации муниципального образования город Новороссийск от 04.02.2020 N 560 (ред. от 17.09.2020) ""Об утверждении муниципальной программы ""Развитие транспортной системы муниципального образования город Новороссийск на 2020 - 2024 годы"""</t>
  </si>
  <si>
    <t>Муниципальная программа «Развитие и модернизация образования в муниципальном образовании «Мелекесский район» Ульяновской области»</t>
  </si>
  <si>
    <t>постановление администрации города Ульяновска № 1880 от 16.08.2017 «Об утверждении муниципальной программы «Управление муниципальными финансами муниципального образования «город Ульяновск»</t>
  </si>
  <si>
    <t>Муниципальная программа "Управление муниципальными финансами"</t>
  </si>
  <si>
    <t>О внесении изменений в муниципальную программу муниципального образования "Городской округ "Город Нарьян-Мар" "Формирование комфортной городской среды в муниципальном образовании "Городской округ "Город Нарьян-Мар" от 23.03.2023 № 438</t>
  </si>
  <si>
    <t>от 10 ноября 2020 года № 124 «Об утверждении муниципальной программы «Благоустройство территории Львовского сельского поселения Северского района» на 2021-2023 годы»</t>
  </si>
  <si>
    <t>от 16.01.2023 №  5 «Об утверждении муниципальной программы «Развитие инициативного бюджетирования в Григорьевском  сельском поселении Северского района на 2023 год»</t>
  </si>
  <si>
    <t>Постановление Администрации Новодмитриевского сельского поселения Северского райна от 31.05.2023 г. №72 "О внесении изменений в постановление  Администрации Новодмитриевского сельского поселения Северского райна  " Об утверждении  муниципальной программы  " Развитие культуры  на 2021-2023 годы в Новодмитриевском сельском поселении "№  7 от 17.01.2020 г.</t>
  </si>
  <si>
    <t>Постановление №30 от 30.12.2022  Об утверждении муниципальной программы "Поддержка местных инициатив  в сельском поселении Заплавное муниципального района Борский Самаркой области на 2023 - 2027 годы"</t>
  </si>
  <si>
    <t>Развитие системы образования Уссурийского городского округа» на 2022-2027 годы, Развитие культуры и искусства Уссурийского городского округа на 2023-2027 годы, «Комплексное развитие сельских территорий Уссурийского городского округа» на 2020-2024 годы</t>
  </si>
  <si>
    <t>"Муниципальная программа муниципального образования городской округ город-курорт Сочи Краснодарского края «Благоустройство территории муниципального образования город-курорт Сочи», Муниципальная программа муниципального образования городской округ город-курорт Сочи Краснодарского края ""Молодежь Сочи"", Муниципальная программа города Сочи «Развитие отрасли «Образование» города Сочи, муниципальная программа муниципального образования городской округ город-курорт Сочи Краснодарского края «Дорожная деятельность на территории города Сочи», Муниципальная программа муниципального образования городской округ город-курорт Сочи Краснодарского края ""Развитие инфраструктуры города Сочи"", Муниципальная программа муниципального образования городской округ город-курорт Сочи Краснодарского края ""Развитие отрасли ""Физическая культура и спорт"" города Сочи"", Муниципальная программа муниципального образования городской округ город-курорт Сочи Краснодарского края ""Дети Сочи"", Муниципальная программа муниципального образования городской округ город-курорт Сочи Краснодарского края ""Обеспечение безопасности на территории города Сочи""    "</t>
  </si>
  <si>
    <t>муниципальная программа «Развитие жилищно-коммунального хозяйства Ахтанизовского сельского поселения Темрюкского района»</t>
  </si>
  <si>
    <t>"муниципальная программы Вышестеблиевского сельского поселения Темрюкского района  «Развитие жилищно-коммунального хозяйства»подпрограмма «Благоустройство территории Вышестеблиевского сельского поселения Темрюкского района» "</t>
  </si>
  <si>
    <t>"Постановление администрации ГСП ТР от 27.02.2023 №20 ""О внесении изменений в постановление администрации Голубицкого сельского поселения Темрюкского района от 8 октября 2014 года № 322 «Об утверждении муниципальной программы  Голубицкого сельского поселения Темрюкского района «Развитие жилищно-коммунального хозяйства» "</t>
  </si>
  <si>
    <t>" О внесении изменений в постановление  администрации Запорожского сельского поселения Темрюкского района от  01ноября 2022 года № 166 «Об утверждении муниципальной программы «Благоустройство территории Запорожского сельского поселения  Темрюкского района»"</t>
  </si>
  <si>
    <t>Муниципальная программа Краснострельского сельского поселения Темрюкского района "Развитие жилищно-коммунального хозяйства Краснострельского сельского поселения Темрюкского района" (постановление № 323 от 28.10.2022)</t>
  </si>
  <si>
    <t>Муниципальная программа  «Благоустройство территории  Сенного сельского поселения Темрюкского района»»</t>
  </si>
  <si>
    <t>Постановление №63 от 29.12.2022 г."Об утверждении муниципальной программы "Реализация проекта "Инициативное бюджетирование" на территории сельского поселения Большое Алдаркино муниципального района Борский Самарской области на 2023-2025 годы"</t>
  </si>
  <si>
    <t>"Поддержка местных инициатив в муниципальном образовании сельское поселение Чубовка муниципального района Кинельский Самарской области на 2021-2025 годы"</t>
  </si>
  <si>
    <t>«Благоустройство территории Коноковского сельского поселения» на 2023 год №153 от 02.11.2022г</t>
  </si>
  <si>
    <t>Об утверждении муниципальной программы «Осуществление комплекса мер по обеспечению безопасности дорожного движения на территории Николаевского сельского поселения Успенского района на 2023 год»</t>
  </si>
  <si>
    <t>Постановление Администрации муниципального района Караидельский район Республики Башкортостан от 29 декабря 2020 года № 1218 "Об утверждении Муниципальной программы комплексного развития системы коммунальной инфраструктуры и автомобильных дорог местного значения муниципального района Караидельский район РБ на 2021-2026 годы"</t>
  </si>
  <si>
    <t>Об утверждении муниципальной программы "Осуществление комплекса мер по обеспечению безопасности дорожного движения"</t>
  </si>
  <si>
    <t>Развитие благоустройства населенных пунктов Успенского сельского поселения Успенского района 17 ноября 20022 года №239</t>
  </si>
  <si>
    <t>"постановление администрации Старощербиновского сельского поселения Щербиновского района  от 14 октября 2019 г. № 357 «Об утверждении  муниципальной программы Старощербиновского сельского поселения Щербиновского района «Комплексное развитие жилищно-коммунального хозяйства и благоустройства, энергосбережение и повышение энергетической эффективности Старощербиновского сельского поселения Щербиновского района» (с изменениями)"</t>
  </si>
  <si>
    <t>"Муниципальная программа Новощербиновского сельского поселения Щербиновского района «Развитие дорожного хозяйства в Новощербиновском сельском поселении Щербиновского района»  "</t>
  </si>
  <si>
    <t>Муниципальна программа "Развитие жилищно-коммунального хозяйства на территории Лазовского муниципального округа на 2021-2025 годы"</t>
  </si>
  <si>
    <t>Муниципальная  программа "Ремонт тротуаров на территории городского округа Спасск-Дальний на 2022-2025 годы"; Муниципальная  программа "Улучшение освещенности городского округа Спасск-Дальний в 2020-2025годах"</t>
  </si>
  <si>
    <t>Муниципальная программа Дальнереченского муниципального района "Развитие образования на территории Дальнереченского муниципального района на 2020-2025годы"</t>
  </si>
  <si>
    <t>Муниципальная программа "Развитие культуры, физической культуры, спорта и молодежной политики в Надеждинском муниципальном районе на 2020-2025 годы", утв. постановлением АНМР от 31.12.2019 № 748; Муниципальная программа "Обеспечение доступным жильем и качественными услугами  ЖКХ Надеждинского муниципального района на 2021-2026 годы", утв. постанвлением АНМР от 30.12.2020 № 667</t>
  </si>
  <si>
    <t>Содержание и благоустройство Чугуевского муниципального округа на 2020-2027 годы</t>
  </si>
  <si>
    <t>Постановление администрации муниципального района Кинельский №2177 от 23.12.2020 "Об утверждении муниципальной программы «Поддержка местных инициатив в муниципальном районе Кинельский Самарской области на 2021-2025 годы»</t>
  </si>
  <si>
    <t>Муниципальная программа "Благоустройство сельского поселения Кротовка муниципального района Кинель-Черкасский Самарской области" на 2019-2027 годы, утвержденная постановлением Администрации сельского поселения Кротовка от 24.04.2018 №101</t>
  </si>
  <si>
    <t>МП муниципального образования "Гвардейский муниципальный округ Калининградской области" "Развитие гражданского общества" утвержденной постановлением администрации от 21.12.2018 года№ 1565 (последние изменения и дополнения от 26.02.2024 " 332)</t>
  </si>
  <si>
    <t>"Развитие системы образования городского округа "Город Калининград", утвержденная постановлением администрации городского округа "Город Калининград" от 30.12.2020 № 1202</t>
  </si>
  <si>
    <t>Развитие образования в Правобережном районе на 2022-2024 годы</t>
  </si>
  <si>
    <t>Мероприятия по ИБ закрепляются в муниципальные программы в зависимости от сферы реализации инициативного проекта</t>
  </si>
  <si>
    <t>Постановление Администрации муниципального района Мелеузовский район Республики Башкортостан от 16 декабря 2021 года № 1503 Об утверждении муниципальной программы «Развитие системы жилищно-коммунального хозяйства, строительного комплекса, землеустройства и экологии в муниципального района Мелеузовский район Республики Башкортостан»</t>
  </si>
  <si>
    <t>Муниципальная программа «Благоустройство территории сельского поселения Муханово Кинель-Черкасского района Самарской области» на 2018-2026 годы, утвержденная постановлением Администрации сельского поселения Муханово от 05.05.2017 №35</t>
  </si>
  <si>
    <t>Муниципальная программа "Управление муниципальными финансами"Постановление администрации города от 01.11.2017 № 718 "Об утверждении муниципальной программы "Повышение эффективности деятельности городского самоуправления по формированию современной городской среды"</t>
  </si>
  <si>
    <t>Муниципальная программа "Благоустройство территории сельского поселения Александровка муниципального района Кинель-Черкасский Самарской  области" на 2019-2027 годы, утвержденная постановлением Администрации сельского поселения Александровка № 32 от 26.04.2018</t>
  </si>
  <si>
    <t>Муниципальная программа"Дорожная деятельность в сельском поселении Березняки Кинель-Черкасского района Самарской области" на 2019-2027 годы, утвержденная постановлением Администрации сельского поселения Березняки № 124 от 21.12.2023</t>
  </si>
  <si>
    <t>Муниципальная программа "Благоустройство территории сельского поселения Ерзовка муниципального района Кинель-Черкасский Самарской области" на 2019-2027 годы, утвержденная постановлением Администрации сельского поселения Ерзовка от 28.04.2018 №35</t>
  </si>
  <si>
    <t>Муниципальная программа "Формирование комфортной городской среды", утвержденная постановлением администрации муниципального образования "Озерский муниципальный округ Калининградской области" 01.04.2022 года № 217</t>
  </si>
  <si>
    <t>Муниципальная программа "Благоустройство территории сельского поселения Кабановка муниципального района Кинель-Черкасский Самарской области" на 2019-2027 годы, утвержденная постановлением Администрации сельского поселения Кабановка от 25.04.2018 №51</t>
  </si>
  <si>
    <t>Подпрограмма «Инициативные проекты граждан» муниципальной программы «Формирование современной городской среды»</t>
  </si>
  <si>
    <t>Муниципальная программа «Благоустройство территории сельского поселения Красная Горка Кинель-Черкасского района Самарской области» на 2018-2026 годы, утвержденная постановлением Администрации сельского поселения Красная Горка от 05.05.2017 №17</t>
  </si>
  <si>
    <t>Муниципальная программа "Дорожная деятельность в сельском поселении Новые Ключи Кинель-Черкасского района Самарской области" на 2019-2027 годы, утвержденная постановлением Администрации сельского поселения Новые Ключи от 26.04.2018 № 27</t>
  </si>
  <si>
    <t>"Развитие образования на территории городского округа "Город Архангельск"</t>
  </si>
  <si>
    <t>Муниципальная программа "Устойчивое развитие сельского поселения"</t>
  </si>
  <si>
    <t>Развитие жилищно-коммунального хозяйства и повышение энергетической эффективности в Алагирском районе на 2021-2023 годы</t>
  </si>
  <si>
    <t>Муниципальная программа "Благоустройство территории сельского поселения Подгорное Кинель-Черкасского района Самарской области" на 2018-2026 годы, утвержденная постановлением Администрации сельского поселения Подгорное 04.05.2017 №43</t>
  </si>
  <si>
    <t>Муниципальная программа "Благоустройство территории сельского поселения Садгород муниципального района Кинель-Черкасский Самарской области на 2019-2027 годы", утвержденная постановлением Администрации сельского поселения Садгород от 25.04.2018</t>
  </si>
  <si>
    <t>Муниципальная программа "Благоустройство сельского поселения Черновка муниципального района Кинель-Черкасский Самарской области" на 2019-2027 годы, утвержденная постановлением Администрации сельского поселения Черновка муниципального района Кинель-Черкасский Самарской области от 27.04.2018 №48</t>
  </si>
  <si>
    <t>Муниципальная программа "Дорожная деятельность в сельском поселении Тимашево муниципального района Кинель-Черкасский Самарской области" на 2019-2027 годы, утвержденная  постановлением Администрации сельского поселения Тимашево муниципального района Кинель-Черкасский Самарской области от 25.04.2018 № 57</t>
  </si>
  <si>
    <t>Муниципальная программа "Молодежь Кинель-Черкасского района Самарской области" на 2018-2026 годы, утвержденная постановлением Администрации Кинель - Черкасского  района от 28.04.2017 № 553</t>
  </si>
  <si>
    <t>Постановление администрации г. Перми от 18.10.2021 № 887 "Об утверждении муниципальной программы "Общественное согласие"</t>
  </si>
  <si>
    <t>Ппр "Благоустройство в территориальных округах городского округа "Город Архангельск", Ппр "Развитие образования на территории городского округа "Город Архангельск", Ппр "Развитие городского хозяйства на территории муниципального образования "Город Архангельск"</t>
  </si>
  <si>
    <t>Муниципальная программа "Взаимодействие общества и власти"</t>
  </si>
  <si>
    <t>Муниципальна программа "Комплексное благоустройство территории", утвержденная постановлением администрации города Березники от 27.02.2019 № 552</t>
  </si>
  <si>
    <t>Развитие общественного самоуправления на территории Алексеевского городского округа, утвержденная постановлением администрации Алексеевского городского округа от 31.01.2019 г. № 54.</t>
  </si>
  <si>
    <t>Постановление администрации Ровеньского района от 19 декабря 2018 года №628 "Об утверждении муниципальной программы "Развитие общественного самоуправления в Ровеньском районе"</t>
  </si>
  <si>
    <t>Муниципальная программа "Развитие общественного самоуправления на территории Яковлевского городского округа"</t>
  </si>
  <si>
    <t>муниципальная программа "Развитие топливно-энергетического комплекса", подпрограмма "Газификация Кавказского сельского поселения Кавказского района на 2015-2022 годы", утверждена постановлением администрации Кавказского сельского поселения Кавказского района от 13.11.2014 г. № 482 (с изменениями)</t>
  </si>
  <si>
    <t>Муниципальная программа "Развитие солидарного общества и информационного пространства городского округа "Город Белгород", утверждена постановлением администрации города Белгорода от 14.02.2017 г. № 31</t>
  </si>
  <si>
    <t>Постановление администрации города Джанкоя Республики Крым от 10.06.2019 № 275 "Об утверждении муниципальной программы городского округа Джанкой Республики Крым "Поддержка местных инициатив бюджетирования" (с изменениями)</t>
  </si>
  <si>
    <t>Муниципальная программа Буденновского муниципального округа "Развитие образования в Буденновском муниципальном округе", Муниципальная программа Буденновского муниципального округа "Культура Буденновского муниципального округа",Муниципальная программа Буденновского муниципального округа "Формирование современной городской среды на 2018 - 2024 годы", Муниципальная  программа Буденновского муниципального округа "Обеспечение безопасности дорожного движения в Буденновском муниципальном округе", Муниципальная программа Буденновского муниципального округа "Развитие жилищно-коммунального хозяйства и благоустройство территории Буденновского муниципального округа"</t>
  </si>
  <si>
    <t>постановление администрации Благодарненского городского округа Ставропольского края от 30 декабря 2022 года № 1713 "Об утверждении муниципальной программы Благодарненского городского округа Ставропольского края "Развитие жилищно-коммунального хозяйства и дорожной инфраструктуры" на 2023 год и плановый период 2024-2025 годов", постановление администрации Благодарненского городского округа Ставропольского края от 20 февраля 2023 года № 197  "О внесении изменений муниципальную программу Благодарненского городского округа Ставропольского края "Развитие жилищно-коммунального хозяйства и дорожной инфраструктуры" на 2023 год и плановый период 2024-2025 годов, утвержденную постановлением администрации Благодарненского городского округа Ставропольского края от 30 декабря 2022 года № 1713", постановление администрации Благодарненского городского округа Ставропольского края от 13 сентября 2023 года № 990  "О внесении изменений муниципальную программу Благодарненского городского округа Ставропольского края "Развитие жилищно-коммунального хозяйства и дорожной инфраструктуры" на 2023 год и плановый период 2024-2025 годов, утвержденную постановление администрации Благодарненского городского округа Ставропольского края от 30 декабря 2022 года № 1713", постановление администрации Благодарненского городского округа Ставропольского края от октября 2023 года № 1072  "О внесении изменений муниципальную программу Благодарненского городского округа Ставропольского края "Развитие жилищно-коммунального хозяйства и дорожной инфраструктуры" на 2023 год и плановый период 2024-2025 годов, утвержденную постановление администрации Благодарненского городского округа Ставропольского края от 30 декабря 2022 года № 1713", постановление администрации Благодарненского городского округа Ставропольского края от 30 декабря 2022 года № 1701 "Об утверждении муниципальной программы Благодарненского городского округа Ставропольского края "Развитие образования и молодежной политики" на 2023 - 2025 годы", постановление администрации Благодарненского городского округа Ставропольского края от 20 февраля 2023 года № 193 "О внесении изменений в муниципальную программу Благодарненского городского округа Ставропольского края "Развитие образования и молодежной политики", утвержденную постановлением администрации Благодарненского городского округа Ставропольского края от 30 декабря 2022 года № 1701", постановление администрации Благодарненского городского округа Ставропольского края от 27 апреля 2023 года № 466 "О внесении изменений в муниципальную программу Благодарненского городского округа Ставропольского края "Развитие образования и молодежной политики", утвержденную постановлением администрации Благодарненского городского округа Ставропольского края от 30 декабря 2022 года № 1701, постановление администрации Благодарненского городского округа Ставропольского края от 01 августа 2023 года № 843 "О внесении изменений в муниципальную программу Благодарненского городского округа Ставропольского края "Развитие образования и молодежной политики", утвержденную постановлением администрации Благодарненского городского округа Ставропольского края от 30 декабря 2022 года № 1701", постановление администрации Благодарненского городского округа Ставропольского края от 04 октября 2023 года № 1081 "О внесении изменений в муниципальную программу Благодарненского городского округа Ставропольского края "Развитие образования и молодежной политики", утвержденную постановлением администрации Благодарненского городского округа Ставропольского края от 30 декабря 2022 года № 1701", постановление администрации Благодарненского городского округа Ставропольского края от 22 января 2024 года № 39 "О внесении изменений в муниципальную программу Благодарненского городского округа Ставропольского края "Развитие образования и молодежной политики", утвержденную постановлением администрации Благодарненского городского округа Ставропольского края от 30 декабря 2022 года № 1701"</t>
  </si>
  <si>
    <t>Муниципальная программа Георгиевского городского округа Ставропольского края "Развитие муниципального образования и повышение открытости администрации Георгиевского городского округа Ставропольского края"</t>
  </si>
  <si>
    <t>Развитие жилищно-коммунального комплекса и повышение энергетической эффективности в городе Мегионе на 2019–2025 годы</t>
  </si>
  <si>
    <t>Постановление администрации Изобильненского городского округа Ставропольского края от 24 декабря 2020 г. № 1852 Об утверждении муниципальной программы Изобильненского городского округа Ставропольского края «Развитие образования», Постановление администрации Изобильненского городского округа Ставропольского края от 30 декабря 2020 г. № 1894 Об утверждении муниципальной программы Изобильненского городского округа Ставропольского края «Развитие транспортной системы и обеспечение безопасности дорожного движения».</t>
  </si>
  <si>
    <t>непрограммные мероприятия</t>
  </si>
  <si>
    <t>Муниципальная программа Георгиевского городского округа Ставропольского края "Развитие жилищно-коммунального и дорожного хозяйства, благоустройство Георгиевского городского округа Ставропольского края"</t>
  </si>
  <si>
    <t>Муниципальная программа Левокумского муниципального округа Ставропольского края "Развитие жилищно-коммунального хозяйства, дорожной и транспортной системы, благоустройства населенных пунктов"</t>
  </si>
  <si>
    <t>Муниципальная программа благоустройства территории Кировского городского округа</t>
  </si>
  <si>
    <t>Муниципальная программа Нефтекумского городского округа Ставропольского края "Развитие жилищно-коммунального хозяйства и улучшение жилищных условий"</t>
  </si>
  <si>
    <t>Муниципальная программа Грачевского муниципального округа Ставропольского края "Управление финансами Грачевского муниципального округа Ставропольского края"</t>
  </si>
  <si>
    <t>Повышение эффективности управления муниципальными финансами в городском округе  "Александровск-Сахалинский район" http://www.aleks-sakh.ru/index/povyshenie_ehffektivnosti_upravlenija_municipalnymi_finansami/0-1008</t>
  </si>
  <si>
    <t>в рамках непрограммных мероприятий</t>
  </si>
  <si>
    <t>Муниципальная программа "Благоустройство населенных пунктов сельского поселения Кинель-Черкассы муниципального района Кинель-Черкасский Самарской области" на 2019-2027 годы, утвержденная постановлением Администрации Кинель-Черкасского района от 27.04.2018 № 477</t>
  </si>
  <si>
    <t>постановление администрации Северо-Енисейского района от 21.10.2013 № 514-п "Об утверждении муниципальной программы "Развитие местного самоуправления"</t>
  </si>
  <si>
    <t>Муниципальная программа Курского муниципального округа Ставропольского края "Формирование современной городской среды"</t>
  </si>
  <si>
    <t>«Благоустройство населенных пунктов Новоалександровского района и улучшение условий проживания населения»</t>
  </si>
  <si>
    <t>"Развитие транспортной системы и обеспечение безопасности дорожного движения","Социальное развитие","Развитие жилищно-коммунального хозяйства","Развитие образования"</t>
  </si>
  <si>
    <t>Постановление администрации города Лермонтова от 11.07.2022 года № 545 "Об утверждении муниципальной программы города Лермонтова «Развитие образования в городе Лермонтове»"</t>
  </si>
  <si>
    <t>Муниципальные программы "Современное образование ", "Развитие культуры", "Городское хозяйство", "Физическая культура, спорт и молодежная политика"</t>
  </si>
  <si>
    <t>Муниципальная программа «Развитие культуры и искусства в городе Тюмени на 2021-2026 годы»; Муниципальная программа «Развитие физической культуры и спорта в городе Тюмени «Спорт Тюмени» на 2021-2026 годы»; Муниципальная программа «Управление муниципальным имуществом города Тюмени на 2021-2026 годы»; Муниципальная программа «Развитие благоустройства и охраны окружающей среды в городе Тюмени на 2021-2026 годы»; Муниципальная программа «Реализация молодежной политики в городе Тюмени «Молодежь Тюмени» на 2021-2026 годы»; Муниципальная программа «Развитие жилищно-коммунального хозяйства города Тюмени на 2021-2026 годы».</t>
  </si>
  <si>
    <t>Муниципальная программа "Развитие образования в городе Невинномысске"</t>
  </si>
  <si>
    <t>Программа Вейделевского района "Развитие общественного самоуправления в Вейделевском районе", утвержденная постановлением администрации Вейделевского района Белгородской области от 24.12.2018 года № 285</t>
  </si>
  <si>
    <t>Постановление администрации района от 16.12.2019 № 1402 «Об утверждении муниципальной программы «Благоустройство  на  территории муниципального образования город Вязники» (с изменениями № 1659 от 29.12.2023)</t>
  </si>
  <si>
    <t>Муниципальная программа Предгорного муниципального округа Ставропольского края «Управление финансами и имуществом»</t>
  </si>
  <si>
    <t>Муниципальная программа "Формирование современной городской среды" на 2018-2030 годы</t>
  </si>
  <si>
    <t>Постановление администрации от 30.10.2017 № 181 «Об утверждении муниципальной программы «Формирование современной городской среды в муниципальном образовании сельское поселение Сингапай на 2021-2025 и на период до 2030 года»</t>
  </si>
  <si>
    <t>Муниципальная программа  "Развитие культуры, молодежной политики, физической культуры и спорта на территории сельского поселения Кинель-Черкассы муниципального района Кинель-Черкасский Самарской области" на 2019-2027 годы, утвержденная постановлением Администрации Кинель-Черкасского района от 27.04.2018 №479</t>
  </si>
  <si>
    <t>Муниципальная программа Советского городского округа Ставропольского края "Развитие дорожного хозяйства и повышение безопасности дорожного движения в Советском городском округе Ставропольского края"</t>
  </si>
  <si>
    <t>Постановление администрации от 27.11.2017 № 179 «Об утверждении муниципальной программы «Формирование современной городской среды в муниципальном образовании сельское поселение Усть-Юган на 2021-2025 и на период до 2030 года»</t>
  </si>
  <si>
    <t>Постановление администрации Нефтеюганского района от 31.10.2022 № 2062-па-нпа «О муниципальной программе  Нефтеюганского района «Развитие гражданского общества»</t>
  </si>
  <si>
    <t>Управление муниципальными финансами</t>
  </si>
  <si>
    <t>Постановление Администрации городского поселения Пойковский от 31.10.2017 № 469-п «Об утверждении муниципальной программы «Формирование современной городской среды в муниципальном образовании городское поселение Пойковский на 2021-2025 годы»</t>
  </si>
  <si>
    <t>"Развитие образования в муниципальном образовании "Город Саратов" на 2021-2024 годы (постановление администрации муниципального образования "Город Саратов" от 12 февраля 2021 года № 241); "Развитие культуры в муниципальном образовании "Город Саратов" на 2021-2023 годы (постановление администрации муниципального образования "Город Саратов" от 13 октября 2020 года № 2030); "Развитие жилищно-коммунального хозяйства в муниципальном образовании "Город Саратов" на 2018-2028 годы (постановление администрации муниципального образования "Город Саратов" от 13 октября 2017 года № 2938); "Благоустройство территории муниципального образования "Город Саратов" на 2021-2023 годы (постановление администрации муниципального образования "Город Саратов" от 14 октября 2020 года № 2036)</t>
  </si>
  <si>
    <t>Постановление администрации сельского поселения Куть-Ях от 24.11.2017 № 237 « Об утверждении муниципальной программы  «Формирование современной городской среды в муниципальном образовании  сельского поселения Куть-Ях на 2021-2026 годы»</t>
  </si>
  <si>
    <t>муниципальная программа "Благоустройство территории Шпаковского муниципального округа Ставропольского края"</t>
  </si>
  <si>
    <t>Постановление администрации  сельского поселения Лемпино от 14.11.2018 №157 «Об утверждении   муниципальной программы «Благоустройство территории  муниципального образования сельское поселение Лемпино на 2022-2026 годы»</t>
  </si>
  <si>
    <t>Муниципальная программа г.о. Щелково "Развитие институтов гражданского общества, повышение эффективности местного самоуправления и реализации молодежной политики" утвержденная постановлением от 26.12.2023 №4995</t>
  </si>
  <si>
    <t>Муниципальная программа "Малое село Ипатовского городского округа Ставропольского края"- Постановление АИГО СК от 11 апреля 2019г №636 (в редакции  Постановления администрации Ипатовского ГОСК  №1547 от 23.11.2020 г."О внесении изменений в постановление администрации Ипатовского городского округа Ставропольского края от 11 апреля 2019 г. № 636 «Об утверждении Правил распределения средств бюджета Ипатовского городского округа Ставропольского края на реализацию проектов развития территорий малых сел, поселков, аулов и хуторов Ипатовского городского округа Ставропольского края, основанных на сельских инициативах»" и  Постановления администрации Ипатовского ГОСК  №1247 от 15.09.2023 г."О внесении изменений в постановление администрации Ипатовского городского округа Ставропольского края от 11 апреля 2019 г. № 636 «Об утверждении Правил распределения средств бюджета Ипатовского городского округа Ставропольского края на реализацию проектов развития территорий малых сел, поселков, аулов и хуторов Ипатовского городского округа Ставропольского края, основанных на сельских инициативах»";  Приказ финансового управления АИГО СК №5.1 от 15 января 2020 года "Об утверждении форм отчётов");  Муниципальная программа " Развитие образования в Ипатовском муниципальном округе Ставропольского края" - Постановление АИГО СК №1660 от 20.12.2023г;   Муниципальная программа "Развитие культуры в   Ипатовском муниципальном округе Ставропольского края" - Постановление АИГО СК №1663 от 21.12.2023г;    Муниципальная программа Развитие транспортной системы и обеспечение безопасности дорожного движения Ипатовского городского округа Ставропольского края" - Постановление АИГО СК №1500 от 17.11.2023г (в редакции Постановления АИГО СК №1723 от 27.12.2023г "О ВНЕСЕНИИ ИЗМЕНЕНИЙ В МУНИЦИПАЛЬНУЮ ПРОГРАММУ «РАЗВИТИЕ ТРАНСПОРТНОЙ СИСТЕМЫ И ОБЕСПЕЧЕНИЕ БЕЗОПАСНОСТИ ДОРОЖНОГО ДВИЖЕНИЯ ИПАТОВСКОГО ГОРОДСКОГО ОКРУГА СТАВРОПОЛЬСКОГО КРАЯ», УТВЕРЖДЕННУЮ ПОСТАНОВЛЕНИЕМ АДМИНИСТРАЦИИ ИПАТОВСКОГО ГОРОДСКОГО ОКРУГА СТАВРОПОЛЬСКОГО КРАЯ ОТ 17 ДЕКАБРЯ 2020 Г. № 1699);   Муниципальная программа "Формирование современной городской среды" на 2024-2029 годы" - Постановление АИГО СК №1721 от 27.12.2023г</t>
  </si>
  <si>
    <t>Постановление администрации сельского поселения Каркатеевы от 21.11.2017 № 174-па «Об утверждении муниципальной программы «Формирование современной городской среды в муниципальном образовании сельское поселение Каркатеевы на 2021-2025 годы»</t>
  </si>
  <si>
    <t>Постановление администрации сельского поселения Сентябрьский от 22 ноября 2017 г. №182/1 -па «Об утверждении муниципальной программы «Формирование современной городской среды в муниципальном образовании сельское поселение Сентябрьский на 2021-2025 годы»</t>
  </si>
  <si>
    <t>Муниципальная программа Калачинского городского поселения Калачинского района Омской области "Развитие экономического потенциала и реализация вопросов местного значения Калачинского городского поселения на 2020-2025 годы", утвержденная Постановлением Администрации Калачинского муниципального района Омской области  от 17 января 2020 г. № 6-па</t>
  </si>
  <si>
    <t>Постановление администрации города Пензы от 03.10.2019 N 1915 "Об утверждении муниципальной программы "Развитие территориального общественного самоуправления в городе Пензе и поддержка местных инициатив на 2020 - 2026 годы"</t>
  </si>
  <si>
    <t>Постановление Администрации Кормиловского района Омской области  от 06 ноября 2018 г. № 271-п "Об утверждении муниципальной программы Кормиловского муниципального района «Развитие социально-культурной сферы Кормиловского муниципального района на 2021-2026 годы»</t>
  </si>
  <si>
    <t>Муниципальная программа Крутинского муниципального района Омской области «Развитие социально-культурной сферы Крутинского муниципального района»</t>
  </si>
  <si>
    <t>Постановление Администрации Любинского муниципального района Омской области от 7 ноября 2018 г. № 750-п «Об утверждении муниципальной программы «Развитие социально-культурной сферы Любинского муниципального района Омской области»" (в редакции от 01.09.2023 № 533-п)</t>
  </si>
  <si>
    <t>Постановление Администрации города Омска от 5 октября 2017 г. № 1099-п "Об утверждении муниципальной программы города Омска "Формирование комфортной городской среды", постановление Администрации города Омска от 10 октября 2022 г. № 785-п «Об утверждении муниципальной программы города Омска «Развитие дорожного хозяйства и транспортной системы»,  постановление Администрации города Омска от 10 октября 2022 г. № 786-п «Об утверждении муниципальной программы города Омска «Развитие физической культуры, спорта и молодежной политики»</t>
  </si>
  <si>
    <t>Муниципальная программа Пировского муниципального округа "Развитие образования в Пировском муниципальном округе" от 22.12.2022 № 570-п (с изм от 26.10.2023)</t>
  </si>
  <si>
    <t>Постановление администрации города Нефтеюганска от 09.11.2022 № 2294-п «Об утверждении муниципальной программы города Нефтеюганска «Развитие гражданского общества»</t>
  </si>
  <si>
    <t>Постановление Администрации Нижневартовского района от 25.11.2021 N 2099 «Об утверждении муниципальной программы «Жилищно-коммунальный комплекс и городская среда в Нижневартовском районе»</t>
  </si>
  <si>
    <t>Постановление Администрации МО город Салехард от 14.06.2022 г. № 1477 "Об утверждении муниципальной программы "Обеспечение благоустройства территории города и охрана окружающей среды" на 2022 - 2026 годы"; Постановление Администрации МО город Салехард от 28.06.2022 г.  N 1658 "Об утверждении муниципальной программы муниципального образования город Салехард "Развитие образования" на 2022 - 2026 годы"</t>
  </si>
  <si>
    <t>Постановление администрации города Нижневартовска от 17.09.2014 № 1858 "Об утверждении муниципальной программы "Развитие образования города Нижневартовска", Постановление администрации города Нижневартовска от 02.10.2017 №1474 "Об утверждении муниципальной программы "Формирование современной городской среды в муниципальном образовании город Нижневартовск", Постановление   администрации города Нижневартовска от 27.08.2018 №1167 "Об утверждении муниципальной программы "Развитие социальной сферы города Нижневартовска на 2019-2030 годы"</t>
  </si>
  <si>
    <t>Постановление Администрации города Покачи от 12 октября 2018 г. №999 "Об утверждении муниципальной программы "Развитие жилищно-коммунального комплекса и повышение энергетической эффективности в городе Покачи""</t>
  </si>
  <si>
    <t>Развитие гражданского общества</t>
  </si>
  <si>
    <t>1) Постановление Администрации г. Сургута от 13 декабря 2013 г. N 8981  "Об утверждении муниципальной программы "Развитие транспортной системы города Сургута на период до 2030 года"; 2) Постановление Администрации г. Сургута от 29 декабря 2017 г. N 11725  "Об утверждении муниципальной программы "Формирование комфортной городской среды на период до 2030 года"; 3) Постановление Администрации г. Сургута от 13 декабря 2013 г. N 8983  "Об утверждении муниципальной программы "Комфортное проживание в городе Сургуте на период до 2030 года"; 4) Постановление Администрации г. Сургута от 13 декабря 2013 г. N 8974  "Об утверждении муниципальной программы "Молодежная политика Сургута на период до 2030 года"; 5) Постановление Администрации г. Сургута от 13 декабря 2013 г. N 8989  "Об утверждении муниципальной программы "Развитие физической культуры и спорта в городе Сургуте на период до 2030 года"</t>
  </si>
  <si>
    <t>Муниципальная программа ЗАТО Озерный Тверской области "Жилищно-коммунальное хозяйство и энергетика ЗАТО Озерный Тверской области" на 2023 - 2025 годы (https://www.ozerny.ru/ekonomika-i-sotsialnaja-sfera/postanovleniya-administratsii-2023.php?clear_cache=Y)</t>
  </si>
  <si>
    <t>Муниципальная программа "Развитие инфраструктуры городского округа Певек", утвержденная постановлением Администрации городского округа Певек от 20 декабря 2018 года № 811;  Муниципальная  программа "Развитие образования,  культуры, спорта и молодёжной политики  городского округа Певек", утвержденная постановлением Администрации городского округа Певек от 27 марта 2020 года № 210</t>
  </si>
  <si>
    <t>Муниципальная программа "Развитие экономического потенциала Тевризского муниципального района Омской области (2021 – 2027 годы)" , утверждена Постановлением Администрации Тевризского муниципального района Омской области № 185-п от 17.07.2020 года</t>
  </si>
  <si>
    <t>Постановление администрации города Кирова от 15.10.2019 N 2537-п "Об утверждении муниципальной программы "Развитие муниципального управления в муниципальном образовании "Город Киров" в 2020 - 2030 годах"</t>
  </si>
  <si>
    <t>Постановление Администрации городского округа Эгвекинот от 29 декабря 2021 года № 661-па "Об утверждении муниципальной программы «Содержание, развитие и ремонт инфраструктуры городского округа Эгвекинот»"</t>
  </si>
  <si>
    <t>Развитие муниципального управления в муниципальном образовании "Город Киров" в 2020 - 2030 годах</t>
  </si>
  <si>
    <t>Постановление Администрации муниципального образования сельское поселение Лаврентия от 21 апреля 2020 года № 8 «Об утверждении муниципальной программы «Устойчивое развитие сельского поселения Лаврентия»</t>
  </si>
  <si>
    <t>Постановление Администрации города Лабытнанги от 31.03.2023 № 469 "Об утверждении детализированного перечня мероприятий на 2023 год направления «Реализация проектов местных инициатив населения муниципального образования городской округ город Лабытнанги Ямало-Ненецкого автономного округа»  муниципальной программы муниципального образования городской округ город Лабытнанги Ямало-Ненецкого автономного округа «Поддержка местных инициатив», утверждённой постановлением Администрации города Лабытнанги от 25.12.2019 № 1717"</t>
  </si>
  <si>
    <t>Постановление Администрации города Твери от 29.12.2017 № 1806 "Об утверждении муниципальной программы города Твери "Формирование современной городской среды" на 2018 - 2024 годы" (https://internet.garant.ru/#/document/47468046/paragraph/1/doclist/10868/1/0/0/Постановление%20Администрации%20города%20Твери%20от%2029.12.2017%20N%201806:6)</t>
  </si>
  <si>
    <t>программа "Муниципальное хозяйство на 2015-2025 годы"</t>
  </si>
  <si>
    <t>Муниципальная программа "Развитие системы образования", утверждена постановлением Администрации города Новый Уренгой от 31.10.2013 № 361 (с изменениями); Муниципальная программа "Благоустройство и развитие транспортного комплекса на территории муниципального образования город Новый Урегой", утверждена постановлением Администрации города Новый Уренгой от 30.10.2017 № 356 (с изменениями); Муниципальная программа "Дети и молодежь. Развитие гражданского общества", утверждена постановлением Администрации города Новый Уренгой от 01.11.2013 № 362 (с изменениями)</t>
  </si>
  <si>
    <t>Постановление администрации МО Абдулинский городской округ Оренбургской области от 15.11.2018 № 1441-п "О муниципальной программе "Благоустройство территорий муниципального образования Абдулинский городской округ Оренбургской области" (изменения от 25.03.2022 № 327-п)</t>
  </si>
  <si>
    <t>Муниципальная программа "Повышение уровня здоровья и безопасности условий жизни населения города Ноябрьска"; Муниципальная программа "Формирование устойчивого экономического развития муниципального образования город Ноябрьск"; Муниципальная программа "Повышение уровня жизнеобеспечения муниципального образования город Ноябрьск" Муниципальная программа "Развитие физической культуры и спорта в городе Ноябрьске"; Муниципальная программа "Сохранение и развитие культуры города Ноябрьска"; Муниципальная программа "Развитие молодежной политики и туризма муниципального образования город Ноябрьск"; Муниципальная программа "Развитие образования на территории муниципального образования город Ноябрьск"</t>
  </si>
  <si>
    <t>Постановление администрации МО Абдулинский городской округ Оренбургской области от 24.12.2018 № 1597-п «Об утверждении муниципальной программы «Развитие системы образования муниципального образования Абдулинский городской округ Оренбургской области» (изменения от 04.05.2023 № 580-п)</t>
  </si>
  <si>
    <t>Муниципальная программа "Развитие культуры Белохолуницкого района"</t>
  </si>
  <si>
    <t>"1. Постановление администрации Сургутского района от 19.01.2021 № 149-нпа ""Об утверждении муниципальной программы Сургутского района ""Повышение эффективности управления муниципальными финансами""; 2. Постановление администрации Сургутского района от 18.01.2021 № 137-нпа ""Об утверждении муниципальной программы Сургутского района ""Образование Сургутского района"". 3. Постановление администрации Сургутского района от 22.01.2021 № 198-нпа ""Об утверждении муниципальной программы Сургутского района «Физическая культура, спорт и туризм Сургутского района». 4.  Постановление администрации Сургутского района от 19.01.2021 № 143-нпа ""Об утверждении муниципальной программы Сургутского района «Культура Сургутского района»"</t>
  </si>
  <si>
    <t>1. Муниципальная программа "Развитие образования". 2. Муниципальная программа "Развитие физической культуры и спорта". 3. Муниципальная программа "Развитие туризма на территории муниципального образования город Муравленко". 4. Муниципальная программа "Основные направления развития культуры муниципального образования". 5. Муниципальная программа "Молодежь города Муравленко". 6. Муниципальная программа "Благоустройство территории города". 7. Муниципальная программа "Безопасность дорожного движения".</t>
  </si>
  <si>
    <t>Постановление Администрации города от 20 декабря 2017 года № 2483 «Об утверждении муниципальной программы  «Формирование городской среды и развитие транспортной инфраструктуры» Постановление Администрации города Губкинского от 16 января 2020 года № 33 "Об утверждении муниципальной программы "Развитие культуры" Постановление Администрации города Губкинского от 27 января 2020 года № 80 «Об утверждении муниципальной программы «Развитие физической культуры и спорта» Постановление Администрации города Губкинского от 22 ноября 2013 года № 2911 «Об утверждении муниципальной программы «Развитие образования»</t>
  </si>
  <si>
    <t>Постановление администрации МО"город Бугуруслан" от 25.09.2019 № 791-п "Об утверждении" муниципальной программы «Комфортная городская среда» муниципального образования «город Бугуруслан»</t>
  </si>
  <si>
    <t>Постановление администрации с.п. Солнечный от 30.08.2019 №326 «Об утверждении муниципальной программы «Благоустройство территории сельского поселения Солнечный»</t>
  </si>
  <si>
    <t>Постановление администрации МО"город Бугуруслан" от 07.08.2019 № 630-п "Об утверждении муниципальной программы «Развитие системы образования города Бугуруслана».</t>
  </si>
  <si>
    <t>Муниципальная программа «Развитие  жилищно-коммунального и дорожного хозяйства, градостроительства, строительства и архитектуры в городе Бузулуке» Подпрограмма  «Развитие сети автомобильных дорог  в городе Бузулуке» , Муниципальная программа  «Комплексное благоустройство территории и создание комфортных условий для проживания населения города Бузулука», Подпрограмма  «Комплексное благоустройство территории города Бузулука»</t>
  </si>
  <si>
    <t>Муниципальная программа «Образование города Бузулука»</t>
  </si>
  <si>
    <t>Муниципальная программа «Развитие жилищно-коммунального хозяйства города Череповца» на 2022-2024 годы, Муниципальная программа «Формирование современной городской среды муниципального образования «Город Череповец» на 2018-2024 годы, Муниципальная программа «Развитие культуры и искусства в городе Череповце» на 2022-2027 годы, Муниципальная программа «Осуществление бюджетных инвестиций в социальную, коммунальную, транспортную инфраструктуры, капитальный ремонт и ремонт объектов муниципальной собственности города Череповца» на 2023-2030 годы, Муниципальная программа «Обеспечение безопасности жизнедеятельности населения города Череповца» на 2021-2025 годы, Муниципальная программа «Развитие земельно-имущественного комплекса города Череповца» на 2022-2025 годы, Муниципальная программа «Развитие образования» на 2022-2024 годы</t>
  </si>
  <si>
    <t>Постановление администрации Гайского городского округа от 27.09.2023 № 1314-пА О внесении изменений в постановление администрации Гайского городского округа от 25.11.2019 №1226-пА «Об утверждении муниципальной программы «Управление муниципальными финансами Гайского городского округа»</t>
  </si>
  <si>
    <t>Муниципальная программа «Молодежь Гайского городского округа»</t>
  </si>
  <si>
    <t>Муниципальная программа "Развитие системы образования города Медногорска"</t>
  </si>
  <si>
    <t>Постановление Администрации города Оренбурга от 28.10.2019 № 3093-п  Об утверждении муниципальной программы "Доступное образование в городе Оренбурге"</t>
  </si>
  <si>
    <t>Постановление Администрации города Оренбурга от 21.10.2019 № 3014-п  Об утверждении муниципальной программы "Молодой Оренбург"</t>
  </si>
  <si>
    <t>"Постановление Администрации города Оренбурга от 10.10.2019 № 2910-п ""Об утверждении муниципальной программы ""Комплексное развитие жилищно-коммунального хозяйства, благоустройства и реализация жилищной политики на территории муниципального образования «город Оренбург""; постановление Администрации города Оренбурга от 07.11.2019 № 3209-п ""Об утверждении муниципальной программы ""Комплексное благоустройство территории Южного округа города Оренбурга""    "</t>
  </si>
  <si>
    <t>Финансирование мероприятий предусмотрено в следующих муниципальных программах:  постановление Администрации города Вологды от 10.10.2014 № 7662 "Об утверждение муниципальной программы "Развитие физической культуры и спорта"  (с последущими изменениями);              постановление Администрации города Вологды от 10.10.2014 № 7673 "Об утверждении муниципальной программы "Развитие образования"            постановление Администрации города Вологды от 10.10.2014 № 7672 "Об утверждении муниципальной программы "Развитие градостроительства и инфраструктуры" (с последующими изменениями)</t>
  </si>
  <si>
    <t>"Муниципальная программа «Развитие системы образования "", Муниципальная программа «Благоустройство территории муниципального образования Соль-Илецкий  городской округ», Муниципальная программа «Развитие культуры и искусства Соль-Илецкого городского округа»   "</t>
  </si>
  <si>
    <t>"Муниципальная  программа «Развитие системы образования  Соль-Илецкого городского округа»» "</t>
  </si>
  <si>
    <t>Муниципальная программа "Развитие системы образования в Сорочинском городском округе Оренбургской области"</t>
  </si>
  <si>
    <t>Муниципальная программа "Развитие образования в ГО ЗАТО Комаровский"</t>
  </si>
  <si>
    <t>Муниципальная программа "Управление муниципальными финансами Адамовского района"</t>
  </si>
  <si>
    <t>Управление муниципальными финансами Акбулакского района Оренбургской области</t>
  </si>
  <si>
    <t>Развитие системы образования Акбулакского района Оренбургской области</t>
  </si>
  <si>
    <t>Развитие физической культуры, спорта и туризма в Акбулакском районе</t>
  </si>
  <si>
    <t>Развитие социальной сферы в муниципальном образовании "Асекеевский район"</t>
  </si>
  <si>
    <t>муниципальная программа "Развитие системы образования Беляевского района Оренбургской области"</t>
  </si>
  <si>
    <t>Постановление администрации Бузулукского района от 21.12.2022г. №1301-п «Об утверждении муниципальной программы "Управление муниципальными  финансами и муниципальным  долгом Бузулукского район"»</t>
  </si>
  <si>
    <t>Постановление администрации Бузулукского района от 16.12.2022г. №1344-п «Об утверждении муниципальной программы «Развитие системы образования Бузулукского района»</t>
  </si>
  <si>
    <t>Постановление администрации города Усолье-Сибирское от 18.01.2019 г. № 62 (с изменениями)</t>
  </si>
  <si>
    <t>Постановление от 14.11.18. № 645п "Об утверждении муниципальной программы «Развитие системы образования Грачевского района»</t>
  </si>
  <si>
    <t>Муниципальные программы: «Развитие жилищно-коммунального комплекса и повышение энергетической эффективности в городе Урай» на 2019-2030 годы, "Культура города Урай"</t>
  </si>
  <si>
    <t>Муниципальная программы города Братска:  "Образование", "Физическая культура и спорт", "Жилищно-коммунальное хозяйство и инфраструктура", "Муниципальная собственность"</t>
  </si>
  <si>
    <t>постановление администрации Домбаровского района №433-п от 23.06.2020 г. "Об утверждении муниципальной программы Управление муниципальными финансами Домбаровского района Оренбургской области"</t>
  </si>
  <si>
    <t>Постановление Администрации Надымского района от 25.12.2020 № 237-пк «Об утверждении муниципальной программы муниципального округа Надымский район Ямало-Ненецкого автономного округа «Обеспечение качественными услугами жилищно-коммунального хозяйства» (с изменениями); Постановление Администрации Надымского района от 25.11.2020 № 81 «Об утверждении муниципальной программы муниципального округа Надымский район Ямало-Ненецкого автономного округа «Повышение эффективности реализации молодежной политики, создание благоприятных условий для развития туризма и развитие системы оздоровления и отдыха молодого поколения»(с изменениями). Срок: 2021 - 2024 годы. Постановление Администрации Надымского района от 27.07.2021 N 602-пк (ред. от 19.12.2023) "Об утверждении муниципальной программы муниципального округа Надымский район Ямало-Ненецкого автономного округа "Развитие образования".</t>
  </si>
  <si>
    <t>Мероприятия по сопровождению инициативного бюджетирования в муниципальном образовании «Муниципальный округ Дебёсский район Удмуртской Республики» (Расширение практики общественного участия в управлении муниципальными финансами, внедрение принципов инициативного бюджетирования в муниципальном образовании)</t>
  </si>
  <si>
    <t>постановление администрации Домбаровского района №206-п от 30.03.2023 «Об утверждении муниципальной программы «Развитие образования муниципального образования Домбаровский район»</t>
  </si>
  <si>
    <t>Постановление администрации Ханты-Мансийского района от 14.12.2021 №338 «О муниципальной программе «Благоустройство населенных пунктов Ханты-Мансийского района»</t>
  </si>
  <si>
    <t>1. Муниципальная программа "Основные направления развития культуры и молодежной политики"   2. Муниципальная программа "Развитие жилищно-коммунального комплекса и транспортной инфраструктуры" 3.Муниципальная программа "Развитие системы образования"</t>
  </si>
  <si>
    <t>Постановление от 15.10.2018 № 621-п Об утверждении муниципальной программы «Управление муниципальными финансами и муниципальным долгом муниципального образования Красногвардейский район»</t>
  </si>
  <si>
    <t>Муниципальная программа № 769 от 17.08.2023 "Муниципальное хозяйство муниципального образования "Муниципальный округ Малопургинский район Удмуртской Республики" на 2021-2030 годы</t>
  </si>
  <si>
    <t>Муниципальная программа "Устойчивое развитие территории муниципального образования Кутушинский сельсовет Курманаевского района Оренбургской области"</t>
  </si>
  <si>
    <t>Муниципальная  программа муниципального округа Приуральский район ЯНАО "Основные направления развития культуры"; муниципальная программа муниципального округа Приуральский район Ямало-Ненецкого автономного округа "Обеспечение качественными услугами жилищно-коммунального хозяйства"; муниципальная программа муниципального округа Приуральский район Ямало-Ненецкого автономного округа «»</t>
  </si>
  <si>
    <t>Муниципальная программа "Устойчивое развитие территории муниципального образования Михайловский сельсовет Курманаевского района Оренбургской области"</t>
  </si>
  <si>
    <t>Муниципальная программа "Гражданская активность"</t>
  </si>
  <si>
    <t>1.Постановление Администрации муниципального  округа Ямальский район Ямало-Ненецкого автономного округа от 27.12.2022 №1598 "Развитие физической культуры и спорта"; 2.Постановление Администрации муниципального  округа Ямальский район Ямало-Ненецкого автономного округа от 27.12.2022 № 1587 "Развитие транспортной инфраструктуры";      3.Постановление Администрации муниципального  округа Ямальский район Ямало-Ненецкого автономного округа от 27.12.2022 № 1595 "Развитие энергетики, коммунального комплекса и комфортной среды проживания";              4.Постановление Администрации муниципального  округа Ямальский район Ямало-Ненецкого автономного округа от 26.12.2022 № 1576 "Основные направления развития культуры";   5.Постановление Администрации муниципального  округа Ямальский район Ямало-Ненецкого автономного округа от 27.12.2022 года № 1596 "Управление муниципальным имуществом";                                           6.Постановление Администрации муниципального  округа Ямальский район Ямало-Ненецкого автономного округа от 27.12.2022 года № 1591 "Развитие образования"                    7.Постановление Администрации муниципального  округа Ямальский район Ямало-Ненецкого автономного округа от 27.12.2022 года № 1600 "Охрана окружающей среды".</t>
  </si>
  <si>
    <t>постановление администрации муниципального образования Оренбургский район от 20.03.2023 № 396-п "Об утверждении документов (утверждаемой части) муниципальной программы (комплексной программы) «Управление муниципальными финансами и муниципальным долгом муниципального образования Оренбургский район» на 2023-2030 годы»</t>
  </si>
  <si>
    <t>Муниципальная программа «Развитие инфраструктуры городских и сельских поселений Нижнеилимского муниципального района» на 2021-2025 годы</t>
  </si>
  <si>
    <t>Муниципальная программа муниципального образования «Город Калуга» «Гражданская инициатива»</t>
  </si>
  <si>
    <t>Постановление администрации Оренбургского района от 21.03.2023 № 415-п «Об     утверждении      документов  (утверждаемой части)  муниципальной  программы (комплексной  программы) «Развитие    системы  образования Оренбургского  района» на 2023 -2030 годы»</t>
  </si>
  <si>
    <t>Развитие жилищной и коммунальной инфраструктуры города Боровска</t>
  </si>
  <si>
    <t>Муниципальная программа "Развитие дошкольного образования, общего образования, дополнительного образования в сфере общего развития Первомайского района Оренбургской области"</t>
  </si>
  <si>
    <t>Постановление администрации Саракташского района от 13.01.2023 г. №22-п "Об утверждении муниципальной программы "Развитие системы образования Саракташского района""</t>
  </si>
  <si>
    <t>МП "Развитие основных направлений экономики муниципального образования "Эхирит-Булагатский район" на 2020-2030 годы"</t>
  </si>
  <si>
    <t>Благоустройство города Обнинска</t>
  </si>
  <si>
    <t>1)Муниципальная программа Красноселькупского района "Энергоэффективность и развитие энергетики. Обеспечение населения качественными жилищно-коммунальными услугами" (Уютный Ямал) 2)Муниципальная программа Красноселькупского района "Развитие образования"</t>
  </si>
  <si>
    <t>Муниципальная программа «Развитие системы образования Ташлинского района» на 2023-2030годы</t>
  </si>
  <si>
    <t>Постановление администрации Тоцкого района № 1196-п от 28.12.2023 "О внесении изменений в постановление администрации Тоцкого района от 26.12.2018 года № 1109-п "Управление муниципальными финансами и муниципальным долгом Тоцкого района"</t>
  </si>
  <si>
    <t>муниципальная программа "Развитие системы образования Тоцкого района"</t>
  </si>
  <si>
    <t>Муниципальная программа «Управление муниципальными финансами и  муниципальным долгом Тюльганского  района на 2023-2030 годы»</t>
  </si>
  <si>
    <t>Муниципальная программа «Управление и обеспечение деятельности администрации муниципального образования, создание условий для эффективного управления муниципальными финансами и муниципальным долгом в муниципальном образовании «Дновский район»».</t>
  </si>
  <si>
    <t>Комплексное развитие систем коммунальной инфраструктуры и благоустройства муниципального образования "Красногородский район"</t>
  </si>
  <si>
    <t>"Об утверждении муниципальной программы«Комплексное развитие систем коммунальной  инфраструктуры и благоустройства   МО «Пыталовский район» на 2023 – 2025 годы"</t>
  </si>
  <si>
    <t>Постановление Администрации городского поселения "Струги Красные" "О внесении изменений в муниципальную программу городского поселения "Струги Красные""Устойчивое развитие городского поселения "Струги Красные" №68 от29.06.2023</t>
  </si>
  <si>
    <t>Постановление Администрации сельского поселения "Новосельская волость" "О внесении изменений в муниципальную программу сельского поселения "Новосельская волость""Устойчивое развитие сельского поселения "Новосельская волость" №39 от10.07.2023</t>
  </si>
  <si>
    <t>Постановление Администрации сельского поселения "Марьинская волость" "О внесении изменений в муниципальную программу сельского поселения "Марьинская волость""Устойчивое развитие сельского поселения "Марьинская волость" №50 от 30.06.2023</t>
  </si>
  <si>
    <t>Постановление Администрации города Великие Луки от 30.12.2022 № 3690 "Об утверждении муниципальной программы "Формирование современной городской среды в городе Великие Луки"</t>
  </si>
  <si>
    <t>Развитие строительства и жилищно-коммунального комплекса, энергосбережение и повышение энергоэффективности, Формирование современной городской среды, Развитие транспортной системы</t>
  </si>
  <si>
    <t>Муниципальная программа " Развитие образования"</t>
  </si>
  <si>
    <t>Муниципальная программа "Развитие жилищного строительства и жилищно-коммунального хозяйства в Княжпогостском районе", утверждена постановлением АМР "Княжпогостский" от 19.01.2021 № 23;                                                                            Муниципальная программа "Развитие отрасли "Физическая культура и спорт в Княжпогостском районе", утверждена постановлением АМР "Княжпогостский" от 23.10.2020 № 641; Муниципальная программа "Развитие образования в Княжпогостском районе", утверждена постановлением АМР "Княжпогостский" от 30.12.2020 № 743; Муниципальная программа "Развитие отрасли "Культура" в Княжпогостском районе", утверждена постановлением АМР "Княжпогостский" от 25.12.2020 № 734</t>
  </si>
  <si>
    <t>"Развитие физической культуры и спорта", "Развитие культуры","Жилье и жилищно-коммунальное хозйство", "Развитие социальной сферы"</t>
  </si>
  <si>
    <t>Постановление от 26.11.2021 №1753 "«Об утверждении муниципальной программы муниципального образования муниципального района «Корткеросский» «Развитие жилищно-коммунального хозяйства муниципального района «Корткеросский»" муниципального образования муниципального района «Корткеросский»"</t>
  </si>
  <si>
    <t>Постановление администрации МОГО "Инта" от 21.12.2021 N 12/2202 "Об утверждении муниципальной программы муниципального образования городского округа "Инта" "Жилищно-коммунальное хозяйство и развитие транспортной системы"</t>
  </si>
  <si>
    <t>Муниципальная программа "Развитие и сохранение культуры в МО МР "Койгородский"</t>
  </si>
  <si>
    <t>1. Муниципальная программа муниципального образования городского поселения «Сосногорск» «Развитие городского поселения «Сосногорск», утвержденная постановлением администрации МР «Сосногорск» от  12.02.2020 № 267 «Об утверждении муниципальной программы муниципального образования городского поселения «Сосногорск» «Развитие городского поселения «Сосногорск».                                                                    2. Муниципальня программа муниципального образования  муниципального района «Сосногорск» «Развитие образования» постановление администрации муниципального района "Сосногорск" № 1783 от 25.12.2017.                              3. Муниципальная программа муниципального образования муниципального района «Сосногорск» «Развитие культуры и туризма» № 1756 от 22.12.2017</t>
  </si>
  <si>
    <t>Муниципальная программа МО МР "Усть-Вымский" "Развитие образования, постановление администрации МР "Усть-Вымский" от 29.12.2020 № 1013. Муниципальная  программа МО МР "Усть-Вымский" " Развитие Культуры" от 29.12.2020 № 1015.  Муниципальная программа "Формирование совеременной городской среды на территории городского поселения "Жешарт" на 2018-2026 годы", постановление администрации ГП "Жешарт " от 09.09.2020 № 178</t>
  </si>
  <si>
    <t>"Содержание и развитие муниципального хозяйства", "Управление муниципальным имуществом"</t>
  </si>
  <si>
    <t>Постановление администрации МОГО "Ухта" от 25.01.2021 N 120 Муниципальная программа "Развитие образования"</t>
  </si>
  <si>
    <t>МП "Создание условий для развития социальной сферы" , "Развитие дорожной и транспортной системы", Развитие физической культуры и спорта". "Развитие культуры", "Развитие образования", "Развитие экономики"</t>
  </si>
  <si>
    <t>4.3. Муниципальная программа (программы), где закреплены мероприятия ИБ, инициативных проектов, файлы</t>
  </si>
  <si>
    <t xml:space="preserve">Ссылка на файл: https://app-dev.xn--80apaohbc3aw9e.xn--p1ai/storage/form_file_uploads/form_22/field_1171/Tb5ERroAuPrZ7Y7vOmLPa85A2tIuVtIZUfDRg1SP.pdf
</t>
  </si>
  <si>
    <t xml:space="preserve">Ссылка на файл: https://app-dev.xn--80apaohbc3aw9e.xn--p1ai/storage/form_file_uploads/form_22/field_1171/0AHFogierWUK0QgH7ACm5ZqXorlOWaOceHvVzzIm.pdf
</t>
  </si>
  <si>
    <t xml:space="preserve">Ссылка на файл: https://app-dev.xn--80apaohbc3aw9e.xn--p1ai/storage/form_file_uploads/form_22/field_1171/TMPi9aGbA2W5zbeWWtswXyWoZHz6ZLxJa7zb3Jmr.pdf
Ссылка на файл: https://app-dev.xn--80apaohbc3aw9e.xn--p1ai/storage/form_file_uploads/form_22/field_1171/3lo6a4b6CQdzvCmjKUq3365hw6II38A0BQqAk0bA.pdf
</t>
  </si>
  <si>
    <t xml:space="preserve">Ссылка на файл: https://app-dev.xn--80apaohbc3aw9e.xn--p1ai/storage/form_file_uploads/form_22/field_1171/vjphA2iBvQKBWicKcB5r3Xp6Nr2Xn6MratwEEZpU.pdf
</t>
  </si>
  <si>
    <t xml:space="preserve">Ссылка на файл: https://app-dev.xn--80apaohbc3aw9e.xn--p1ai/storage/form_file_uploads/form_22/field_1171/xz5TCNPDzTNZLqK46EaQ7RFrTV2YutqbI7GPEfUm.docx
</t>
  </si>
  <si>
    <t xml:space="preserve">Ссылка на файл: https://app-dev.xn--80apaohbc3aw9e.xn--p1ai/storage/form_file_uploads/form_22/field_1171/702mPKdDFZjShbTXlFqjxPBm8PutaszfVD937OV3.docx
</t>
  </si>
  <si>
    <t xml:space="preserve">Ссылка на файл: https://app-dev.xn--80apaohbc3aw9e.xn--p1ai/storage/form_file_uploads/form_22/field_1171/Di3POMPcrdpZrjf9rvBTRXZk7gvE9nceGhrcmsRR.docx
</t>
  </si>
  <si>
    <t xml:space="preserve">Ссылка на файл: https://app-dev.xn--80apaohbc3aw9e.xn--p1ai/storage/form_file_uploads/form_22/field_1171/0yUH3Ty4razflIAoWI7bv0rWhJQD1LHGqrO6PenT.docx
</t>
  </si>
  <si>
    <t xml:space="preserve">Ссылка на файл: https://app-dev.xn--80apaohbc3aw9e.xn--p1ai/storage/form_file_uploads/form_22/field_1171/UbzqO4s1cFNWfVWedC2U5VsaN11sAPptipW8SZ4J.doc
</t>
  </si>
  <si>
    <t xml:space="preserve">Ссылка на файл: https://app-dev.xn--80apaohbc3aw9e.xn--p1ai/storage/form_file_uploads/form_22/field_1171/Dfltcl1aH4wYaueKKZ7yLtWNaAlWujG2upvCKpkr.doc
</t>
  </si>
  <si>
    <t xml:space="preserve">Ссылка на файл: https://app-dev.xn--80apaohbc3aw9e.xn--p1ai/storage/form_file_uploads/form_22/field_1171/CGZzGpxj0rbyyMxIrYQhmghITVBaHUke1Hfywvx4.docx
</t>
  </si>
  <si>
    <t xml:space="preserve">Ссылка на файл: https://app-dev.xn--80apaohbc3aw9e.xn--p1ai/storage/form_file_uploads/form_22/field_1171/Nm97MlZw4Kkj9wAB79qtuenlznpbkbJJvbpKCCUG.doc
</t>
  </si>
  <si>
    <t xml:space="preserve">Ссылка на файл: https://app-dev.xn--80apaohbc3aw9e.xn--p1ai/storage/form_file_uploads/form_22/field_1171/Em8q1nBl1dVjQinuqs8McF8uhGhP4BKJOYqOMAuV.doc
</t>
  </si>
  <si>
    <t xml:space="preserve">Ссылка на файл: https://app-dev.xn--80apaohbc3aw9e.xn--p1ai/storage/form_file_uploads/form_22/field_1171/vQsmoYJuwoBSrPIBr4M2LFc1byCU0W0B2gbH4Fja.docx
</t>
  </si>
  <si>
    <t xml:space="preserve">Ссылка на файл: https://app-dev.xn--80apaohbc3aw9e.xn--p1ai/storage/form_file_uploads/form_22/field_1171/oXTag3PhatmYkZ5SEsXuK4ywAQLOW3Swe8SWPUyc.doc
</t>
  </si>
  <si>
    <t xml:space="preserve">Ссылка на файл: https://app-dev.xn--80apaohbc3aw9e.xn--p1ai/storage/form_file_uploads/form_22/field_1171/R2AftDRSx1egYyH70K4qOoZfSPmhXsUqKxAM10FA.doc
</t>
  </si>
  <si>
    <t xml:space="preserve">Ссылка на файл: https://app-dev.xn--80apaohbc3aw9e.xn--p1ai/storage/form_file_uploads/form_22/field_1171/f2N2ekqqTSKDqUoY4xBno4dCFcpt3nvDqdiRjqDO.pdf
</t>
  </si>
  <si>
    <t xml:space="preserve">Ссылка на файл: https://app-dev.xn--80apaohbc3aw9e.xn--p1ai/storage/form_file_uploads/form_22/field_1171/RixUTBYwZa7a4B2eOqO0iYQCuZc477RFOvKxuWtp.docx
</t>
  </si>
  <si>
    <t xml:space="preserve">Ссылка на файл: https://app-dev.xn--80apaohbc3aw9e.xn--p1ai/storage/form_file_uploads/form_22/field_1171/hAMiLI6CaHPKcAofmrSxKa7U91YKMxkri1IKfWJ1.doc
</t>
  </si>
  <si>
    <t xml:space="preserve">Ссылка на файл: https://app-dev.xn--80apaohbc3aw9e.xn--p1ai/storage/form_file_uploads/form_22/field_1171/hAXJLsq5NUV8BgMg5hdO044vPxS1ACncoNqCVacB.pdf
</t>
  </si>
  <si>
    <t xml:space="preserve">Ссылка на файл: https://app-dev.xn--80apaohbc3aw9e.xn--p1ai/storage/form_file_uploads/form_22/field_1171/bY4W5bqDdV1D4RK5TCTGEPWypWXgTVA3KCznYpcg.pdf
</t>
  </si>
  <si>
    <t xml:space="preserve">Ссылка на файл: https://app-dev.xn--80apaohbc3aw9e.xn--p1ai/storage/form_file_uploads/form_22/field_1171/k8UXn6fTPphcweTqHROn7s1hjhP7dYM1VhervLlg.pdf
</t>
  </si>
  <si>
    <t xml:space="preserve">Ссылка на файл: https://app-dev.xn--80apaohbc3aw9e.xn--p1ai/storage/form_file_uploads/form_22/field_1171/yWEyc8VrT2R11FhegobXXKiPjFrUbOzQd5M4E2xm.pdf
</t>
  </si>
  <si>
    <t xml:space="preserve">Ссылка на файл: https://app-dev.xn--80apaohbc3aw9e.xn--p1ai/storage/form_file_uploads/form_22/field_1171/yZWh2wMUJkIBkf0NMw4lpqpMmHy2BnDHz0E21cxi.pdf
</t>
  </si>
  <si>
    <t xml:space="preserve">Ссылка на файл: https://app-dev.xn--80apaohbc3aw9e.xn--p1ai/storage/form_file_uploads/form_22/field_1171/bfNX8N3NnfzyqDnlyoDtTDmdA0fWMM8loQwxeaNY.zip
</t>
  </si>
  <si>
    <t xml:space="preserve">Ссылка на файл: https://app-dev.xn--80apaohbc3aw9e.xn--p1ai/storage/form_file_uploads/form_22/field_1171/edPHBAhFjef7pWUejxOpgGxh6RQPp80dOAhk4LTr.pdf
</t>
  </si>
  <si>
    <t xml:space="preserve">Ссылка на файл: https://app-dev.xn--80apaohbc3aw9e.xn--p1ai/storage/form_file_uploads/form_22/field_1171/TNquXy1eOQtBpAgEPld0ZzOsOAyHY7fXM13WPD9z.pdf
</t>
  </si>
  <si>
    <t xml:space="preserve">Ссылка на файл: https://app-dev.xn--80apaohbc3aw9e.xn--p1ai/storage/form_file_uploads/form_22/field_1171/q4yTCcV6FktcMyixqAE0an2vJncmKmlMYvhuzshV.pdf
</t>
  </si>
  <si>
    <t xml:space="preserve">Ссылка на файл: https://app-dev.xn--80apaohbc3aw9e.xn--p1ai/storage/form_file_uploads/form_22/field_1171/nZYx5ZP5xmtnnKijlAzTkRyp8snoHzhq1nQVGAR6.rar
</t>
  </si>
  <si>
    <t xml:space="preserve">Ссылка на файл: https://app-dev.xn--80apaohbc3aw9e.xn--p1ai/storage/form_file_uploads/form_22/field_1171/pWj4JIct3yfU21msZeiAI2vSrKKEwymQVDvjrAdw.pdf
Ссылка на файл: https://app-dev.xn--80apaohbc3aw9e.xn--p1ai/storage/form_file_uploads/form_22/field_1171/0qkqcKo8sxwpXJAPbyuWSBj6x9P3Dsu2c4vr7Are.pdf
</t>
  </si>
  <si>
    <t xml:space="preserve">Ссылка на файл: https://app-dev.xn--80apaohbc3aw9e.xn--p1ai/storage/form_file_uploads/form_22/field_1171/ZxFAC2DlGJcvgF31X05o3gaQmAlSrauLeKAF41p8.zip
</t>
  </si>
  <si>
    <t xml:space="preserve">Ссылка на файл: https://app-dev.xn--80apaohbc3aw9e.xn--p1ai/storage/form_file_uploads/form_22/field_1171/hr3ko40xHz2lqdGis6e67kNvlgrXhIMpfXyDOLP4.pdf
</t>
  </si>
  <si>
    <t xml:space="preserve">Ссылка на файл: https://app-dev.xn--80apaohbc3aw9e.xn--p1ai/storage/form_file_uploads/form_22/field_1171/yRoJHbR8M3hJDbXTaUvt2uzJBgm9tZRKeVAfGsuW.zip
</t>
  </si>
  <si>
    <t xml:space="preserve">Ссылка на файл: https://app-dev.xn--80apaohbc3aw9e.xn--p1ai/storage/form_file_uploads/form_22/field_1171/1HjgLVsc9kc5TBptFhvasPinNVQf2QaRSR2sKo55.pdf
</t>
  </si>
  <si>
    <t xml:space="preserve">Ссылка на файл: https://app-dev.xn--80apaohbc3aw9e.xn--p1ai/storage/form_file_uploads/form_22/field_1171/bREy13dNtMX93KfT8rt0te0QTAuFaNF47HXLZwLF.pdf
</t>
  </si>
  <si>
    <t xml:space="preserve">Ссылка на файл: https://app-dev.xn--80apaohbc3aw9e.xn--p1ai/storage/form_file_uploads/form_22/field_1171/KqxBQ3QEwxoiCOcbp5EvK0aszlYJoFyxxRuhCC3h.docx
</t>
  </si>
  <si>
    <t xml:space="preserve">Ссылка на файл: https://app-dev.xn--80apaohbc3aw9e.xn--p1ai/storage/form_file_uploads/form_22/field_1171/Y39jwKRF4E1N4zoeLu5xPWPpX6GvTp8FAWQwIRTl.pdf
</t>
  </si>
  <si>
    <t xml:space="preserve">Ссылка на файл: https://app-dev.xn--80apaohbc3aw9e.xn--p1ai/storage/form_file_uploads/form_22/field_1171/4bWoruE0JiuJ0BUyolJNzjDJ0Fo6Oyy0KT8dPoEH.doc
</t>
  </si>
  <si>
    <t xml:space="preserve">Ссылка на файл: https://app-dev.xn--80apaohbc3aw9e.xn--p1ai/storage/form_file_uploads/form_22/field_1171/aHtkwHftv2bfUfFxEKZ9H1nhH7M4YJTvT3po71so.doc
</t>
  </si>
  <si>
    <t xml:space="preserve">Ссылка на файл: https://app-dev.xn--80apaohbc3aw9e.xn--p1ai/storage/form_file_uploads/form_22/field_1171/CeJxKw7JMFrOdbJGIA2eyNd6XTeqjpVxdyzKeRbV.pdf
</t>
  </si>
  <si>
    <t xml:space="preserve">Ссылка на файл: https://app-dev.xn--80apaohbc3aw9e.xn--p1ai/storage/form_file_uploads/form_22/field_1171/ZyHMEgKdiSZja1AShxRd7FV4c32SMEChIZwPvZSL.doc
</t>
  </si>
  <si>
    <t xml:space="preserve">Ссылка на файл: https://app-dev.xn--80apaohbc3aw9e.xn--p1ai/storage/form_file_uploads/form_22/field_1171/rVEAZt2MTXAXOYkakciXDAvS9La2trRRiViefDDQ.doc
</t>
  </si>
  <si>
    <t xml:space="preserve">Ссылка на файл: https://app-dev.xn--80apaohbc3aw9e.xn--p1ai/storage/form_file_uploads/form_22/field_1171/wrtYngRgVqoCDLtOBrwiwM6QESaI6wyTzzBpIBY7.doc
</t>
  </si>
  <si>
    <t xml:space="preserve">Ссылка на файл: https://app-dev.xn--80apaohbc3aw9e.xn--p1ai/storage/form_file_uploads/form_22/field_1171/b3WWPzCa2BItKdicOlQq6sIfDg46RNzW77TR29lI.docx
</t>
  </si>
  <si>
    <t xml:space="preserve">Ссылка на файл: https://app-dev.xn--80apaohbc3aw9e.xn--p1ai/storage/form_file_uploads/form_22/field_1171/sqWAH1TEVLoU0LsGDHk3HQWOy8Cc4gFUpx44gbNN.doc
</t>
  </si>
  <si>
    <t xml:space="preserve">Ссылка на файл: https://app-dev.xn--80apaohbc3aw9e.xn--p1ai/storage/form_file_uploads/form_22/field_1171/bANfPJlV8hLwBmRWrrmlMNzYeTBKNlJcO4lX0riG.pdf
Ссылка на файл: https://app-dev.xn--80apaohbc3aw9e.xn--p1ai/storage/form_file_uploads/form_22/field_1171/NwVOF18MFQltg89MD9E8U9Q62phRsfLjZnVhmxK0.pdf
</t>
  </si>
  <si>
    <t xml:space="preserve">Ссылка на файл: https://app-dev.xn--80apaohbc3aw9e.xn--p1ai/storage/form_file_uploads/form_22/field_1171/3NdbHNDElpVv9SetCCC38i6m8vjxDPn6OLIMZUG7.doc
Ссылка на файл: https://app-dev.xn--80apaohbc3aw9e.xn--p1ai/storage/form_file_uploads/form_22/field_1171/e36Cbm69bG6FQEnHwPPy0VqNqwEkU0Vr0twRhFo2.doc
</t>
  </si>
  <si>
    <t xml:space="preserve">Ссылка на файл: https://app-dev.xn--80apaohbc3aw9e.xn--p1ai/storage/form_file_uploads/form_22/field_1171/myIq3QQN3JHIZrpeTpiHyU9muwbHAs0g6SVwbvic.zip
</t>
  </si>
  <si>
    <t xml:space="preserve">Ссылка на файл: https://app-dev.xn--80apaohbc3aw9e.xn--p1ai/storage/form_file_uploads/form_22/field_1171/GxHYo1BBOmKV9ieMuhjeiXLJKJS7qNlJHS1k5R22.zip
Ссылка на файл: https://app-dev.xn--80apaohbc3aw9e.xn--p1ai/storage/form_file_uploads/form_22/field_1171/3vSwuUjDjIBqY5aYrvijfmCMziGt1wXBeq8ckgaN.docx
</t>
  </si>
  <si>
    <t xml:space="preserve">Ссылка на файл: https://app-dev.xn--80apaohbc3aw9e.xn--p1ai/storage/form_file_uploads/form_22/field_1171/7qv0u5pIgxhs8pJ4i1Rhz7mGeKMGPV1STuI5PHkW.zip
</t>
  </si>
  <si>
    <t xml:space="preserve">Ссылка на файл: https://app-dev.xn--80apaohbc3aw9e.xn--p1ai/storage/form_file_uploads/form_22/field_1171/1TqT1fOcn2AgHIkKuDwjPrMvooUpSvMchNYHF6rV.docx
</t>
  </si>
  <si>
    <t xml:space="preserve">Ссылка на файл: https://app-dev.xn--80apaohbc3aw9e.xn--p1ai/storage/form_file_uploads/form_22/field_1171/k5fFSCHDFqB1JYa6HarThuDags5eBb6N5vhTWNwA.docx
</t>
  </si>
  <si>
    <t xml:space="preserve">Ссылка на файл: https://app-dev.xn--80apaohbc3aw9e.xn--p1ai/storage/form_file_uploads/form_22/field_1171/pm57enDGUGrfu1h7i856ICmLnJD9UbYoLrtuhE5c.docx
</t>
  </si>
  <si>
    <t xml:space="preserve">Ссылка на файл: https://app-dev.xn--80apaohbc3aw9e.xn--p1ai/storage/form_file_uploads/form_22/field_1171/pZf61jthFazG3B9tc15A0387WbEPlOIMe9Y5jSCo.docx
</t>
  </si>
  <si>
    <t xml:space="preserve">Ссылка на файл: https://app-dev.xn--80apaohbc3aw9e.xn--p1ai/storage/form_file_uploads/form_22/field_1171/EJSfq4jXCBMnPVvv4fFQ8iaj9p2wQSUWnqRPSx5e.doc
</t>
  </si>
  <si>
    <t xml:space="preserve">Ссылка на файл: https://app-dev.xn--80apaohbc3aw9e.xn--p1ai/storage/form_file_uploads/form_22/field_1171/RaN5dlrFpq4Z1XBSFzVxXdLaTuvhmgGdAxtSlUbS.pdf
</t>
  </si>
  <si>
    <t xml:space="preserve">Ссылка на файл: https://app-dev.xn--80apaohbc3aw9e.xn--p1ai/storage/form_file_uploads/form_22/field_1171/cOdShwbdBCnKIhFsjTfRBFcFj95mz6gFo7Vb2s1Y.docx
Ссылка на файл: https://app-dev.xn--80apaohbc3aw9e.xn--p1ai/storage/form_file_uploads/form_22/field_1171/vLevxxvDjAsxzbh0dK96AP1TjmZ7AbhnFtCRiDPh.docx
</t>
  </si>
  <si>
    <t xml:space="preserve">Ссылка на файл: https://app-dev.xn--80apaohbc3aw9e.xn--p1ai/storage/form_file_uploads/form_22/field_1171/dQZXcJ1aDkuZxG5nmzDPw2s3C3QTcho0JRnktCVg.pdf
</t>
  </si>
  <si>
    <t xml:space="preserve">Ссылка на файл: https://app-dev.xn--80apaohbc3aw9e.xn--p1ai/storage/form_file_uploads/form_22/field_1171/aifKsGVtYWtkMlKxZaIcsKdFGtwoR09nvPNnlgps.pdf
</t>
  </si>
  <si>
    <t xml:space="preserve">Ссылка на файл: https://app-dev.xn--80apaohbc3aw9e.xn--p1ai/storage/form_file_uploads/form_22/field_1171/8i0QwSte6vQ1rXrbOtjIk5Us2GTlnHVLQuWK2t1U.doc
</t>
  </si>
  <si>
    <t xml:space="preserve">Ссылка на файл: https://app-dev.xn--80apaohbc3aw9e.xn--p1ai/storage/form_file_uploads/form_22/field_1171/ogQ0LJu5pGY8Vq78ktkgvsGX1fqCpn58fArmjKZX.doc
</t>
  </si>
  <si>
    <t xml:space="preserve">Ссылка на файл: https://app-dev.xn--80apaohbc3aw9e.xn--p1ai/storage/form_file_uploads/form_22/field_1171/EOYkdzmItl2j1GmGMku8vdmbt08bdYN4PTojVCe8.pdf
</t>
  </si>
  <si>
    <t xml:space="preserve">Ссылка на файл: https://app-dev.xn--80apaohbc3aw9e.xn--p1ai/storage/form_file_uploads/form_22/field_1171/5RHUNKPGwub1nsCBwTBXKT53wIIC0JOKo2xCflsX.doc
</t>
  </si>
  <si>
    <t xml:space="preserve">Ссылка на файл: https://app-dev.xn--80apaohbc3aw9e.xn--p1ai/storage/form_file_uploads/form_22/field_1171/R4Sflq1PL5T4CMNzarKBrTr0q7lyy6gJ3ALlvQ08.docx
</t>
  </si>
  <si>
    <t xml:space="preserve">Ссылка на файл: https://app-dev.xn--80apaohbc3aw9e.xn--p1ai/storage/form_file_uploads/form_22/field_1171/NTIC2DQhpIjrJYmDC2eGBbg8GVFrsRcqtrjREITp.doc
</t>
  </si>
  <si>
    <t xml:space="preserve">Ссылка на файл: https://app-dev.xn--80apaohbc3aw9e.xn--p1ai/storage/form_file_uploads/form_22/field_1171/ShOAthoIiqjAQszY0hOpcwEOyCKKVuyo52p8jks5.doc
</t>
  </si>
  <si>
    <t xml:space="preserve">Ссылка на файл: https://app-dev.xn--80apaohbc3aw9e.xn--p1ai/storage/form_file_uploads/form_22/field_1171/N8cEbYmGqNnu8A2gHyFb3IfLXTdlVElpq2EQYBcV.doc
</t>
  </si>
  <si>
    <t xml:space="preserve">Ссылка на файл: https://app-dev.xn--80apaohbc3aw9e.xn--p1ai/storage/form_file_uploads/form_22/field_1171/3LOaHnPNdY2KC6cZy2KcSm7shq2OAoqXFa8yl3Zc.pdf
</t>
  </si>
  <si>
    <t xml:space="preserve">Ссылка на файл: https://app-dev.xn--80apaohbc3aw9e.xn--p1ai/storage/form_file_uploads/form_22/field_1171/HlvJzmkNe9UE38EJAaSWLhptGmApWneor34sidoY.doc
</t>
  </si>
  <si>
    <t xml:space="preserve">Ссылка на файл: https://app-dev.xn--80apaohbc3aw9e.xn--p1ai/storage/form_file_uploads/form_22/field_1171/8jqsvOzvbGL6tS1BjON4xEoDChAGoYdVkxsZhxZV.docx
</t>
  </si>
  <si>
    <t xml:space="preserve">Ссылка на файл: https://app-dev.xn--80apaohbc3aw9e.xn--p1ai/storage/form_file_uploads/form_22/field_1171/KRJ0o8Lqoif7OObRJW4QSX5pLj3qHVTpdNFu9Kbm.doc
</t>
  </si>
  <si>
    <t xml:space="preserve">Ссылка на файл: https://app-dev.xn--80apaohbc3aw9e.xn--p1ai/storage/form_file_uploads/form_22/field_1171/bDWmP0omjMRJI3UycmJIU1p5Lp40DonFgjlbkMIb.doc
</t>
  </si>
  <si>
    <t xml:space="preserve">Ссылка на файл: https://app-dev.xn--80apaohbc3aw9e.xn--p1ai/storage/form_file_uploads/form_22/field_1171/9s7QEgKnQmwsOnJ78F8NPg7WJQFCs09tLs3YQAs4.docx
</t>
  </si>
  <si>
    <t xml:space="preserve">Ссылка на файл: https://app-dev.xn--80apaohbc3aw9e.xn--p1ai/storage/form_file_uploads/form_22/field_1171/9nlTNB9PggEmKSyFyxFN74k9DKuQfwXypxdmXrTn.pdf
</t>
  </si>
  <si>
    <t xml:space="preserve">Ссылка на файл: https://app-dev.xn--80apaohbc3aw9e.xn--p1ai/storage/form_file_uploads/form_22/field_1171/fPjmxdbaGXOQg17iKfeJdQhLF5s7pn8niWAm7uES.pdf
</t>
  </si>
  <si>
    <t xml:space="preserve">Ссылка на файл: https://app-dev.xn--80apaohbc3aw9e.xn--p1ai/storage/form_file_uploads/form_22/field_1171/AGPYdRkTJGNeME8OscEWBS1QwMYh468KG0IJBw8o.doc
</t>
  </si>
  <si>
    <t xml:space="preserve">Ссылка на файл: https://app-dev.xn--80apaohbc3aw9e.xn--p1ai/storage/form_file_uploads/form_22/field_1171/FkpfckQTp0C3H5DXI5Y2frBCwTQbyLy5V1MhXtUv.doc
</t>
  </si>
  <si>
    <t xml:space="preserve">Ссылка на файл: https://app-dev.xn--80apaohbc3aw9e.xn--p1ai/storage/form_file_uploads/form_22/field_1171/pVv1KMP4P8z11N1BtMzSGBkeGHWBzjF8XD5nN9JV.doc
</t>
  </si>
  <si>
    <t xml:space="preserve">Ссылка на файл: https://app-dev.xn--80apaohbc3aw9e.xn--p1ai/storage/form_file_uploads/form_22/field_1171/3gQg0guFBSUTif5Fguhtn6NDH0xvbjoKMDiQrIjM.zip
</t>
  </si>
  <si>
    <t xml:space="preserve">Ссылка на файл: https://app-dev.xn--80apaohbc3aw9e.xn--p1ai/storage/form_file_uploads/form_22/field_1171/VqxN3Terk82VSSrvFoZ9g5iTr0jG7r8QnmZTg77M.zip
</t>
  </si>
  <si>
    <t xml:space="preserve">Ссылка на файл: https://app-dev.xn--80apaohbc3aw9e.xn--p1ai/storage/form_file_uploads/form_22/field_1171/0GW2HWrQ2g1nWtysQB1nsx3xuxhFOwWHdn1mg5hp.doc
</t>
  </si>
  <si>
    <t xml:space="preserve">Ссылка на файл: https://app-dev.xn--80apaohbc3aw9e.xn--p1ai/storage/form_file_uploads/form_22/field_1171/gDLIcTdfFFtmhMJqXLBLTxsQEUiniCBpSnWtBlTF.docx
Ссылка на файл: https://app-dev.xn--80apaohbc3aw9e.xn--p1ai/storage/form_file_uploads/form_22/field_1171/6PVs87MAiyEwSoISv9HU0tftkbvnWo5WzRtnMjOD.docx
</t>
  </si>
  <si>
    <t xml:space="preserve">Ссылка на файл: https://app-dev.xn--80apaohbc3aw9e.xn--p1ai/storage/form_file_uploads/form_22/field_1171/RnaN7WHavuMzofaUkFeP0iaZ4tkcxxJUxHtjSFoF.pdf
</t>
  </si>
  <si>
    <t xml:space="preserve">Ссылка на файл: https://app-dev.xn--80apaohbc3aw9e.xn--p1ai/storage/form_file_uploads/form_22/field_1171/4ZwCylb0ycy36UJ7G8QodCJILMLGmeSqKTUbL09j.doc
</t>
  </si>
  <si>
    <t xml:space="preserve">Ссылка на файл: https://app-dev.xn--80apaohbc3aw9e.xn--p1ai/storage/form_file_uploads/form_22/field_1171/LC8MZ2E6w2UqxGGsNVi1WspJpXdRTyJ5v38FiSwq.pdf
</t>
  </si>
  <si>
    <t xml:space="preserve">Ссылка на файл: https://app-dev.xn--80apaohbc3aw9e.xn--p1ai/storage/form_file_uploads/form_22/field_1171/KCZgl1ImclLPVal8oPIYRfUQwGKpw49nqKlYBNes.pdf
Ссылка на файл: https://app-dev.xn--80apaohbc3aw9e.xn--p1ai/storage/form_file_uploads/form_22/field_1171/ex0VALdKyyS40yMMqgAhvL8DqU9naH4BgBTFKvtF.pdf
Ссылка на файл: https://app-dev.xn--80apaohbc3aw9e.xn--p1ai/storage/form_file_uploads/form_22/field_1171/wEMYB8irfCZ4rImHj6WkxoiNfQhZ7GyFKCqaCmej.pdf
Ссылка на файл: https://app-dev.xn--80apaohbc3aw9e.xn--p1ai/storage/form_file_uploads/form_22/field_1171/3FH1xgzpVZFhqHAIdSKLxNzp4zHQ1y5oJm0BC61m.pdf
Ссылка на файл: https://app-dev.xn--80apaohbc3aw9e.xn--p1ai/storage/form_file_uploads/form_22/field_1171/llqPF2Th1aFXz026DF9P5TiRb7Cmn1ygDWrzytwU.pdf
</t>
  </si>
  <si>
    <t xml:space="preserve">Ссылка на файл: https://app-dev.xn--80apaohbc3aw9e.xn--p1ai/storage/form_file_uploads/form_22/field_1171/K6JuBikU5uLrpKGn4jwvorHV1E1o12AlkkjgAN2Z.docx
Ссылка на файл: https://app-dev.xn--80apaohbc3aw9e.xn--p1ai/storage/form_file_uploads/form_22/field_1171/fe4Tdvi35x3Dfy9aDs2a6jLkq5ObvsYrmNQTAYSA.docx
Ссылка на файл: https://app-dev.xn--80apaohbc3aw9e.xn--p1ai/storage/form_file_uploads/form_22/field_1171/H12YuRbanNXtXObYN32wlDpFzkIQMjbDJu5TrwEW.docx
Ссылка на файл: https://app-dev.xn--80apaohbc3aw9e.xn--p1ai/storage/form_file_uploads/form_22/field_1171/cZ5bZxwEnLaMAVxzWCyAWTeLsL6qc5taV6rRq7bU.docx
</t>
  </si>
  <si>
    <t xml:space="preserve">Ссылка на файл: https://app-dev.xn--80apaohbc3aw9e.xn--p1ai/storage/form_file_uploads/form_22/field_1171/980p9lLnvhG7ICCEbtnqCOkPhfbp2r3yeAH1fRIC.doc
</t>
  </si>
  <si>
    <t xml:space="preserve">Ссылка на файл: https://app-dev.xn--80apaohbc3aw9e.xn--p1ai/storage/form_file_uploads/form_22/field_1171/FnkQb1iES7b1mQvySYyXzheumHltAkiyJmEh2KPN.docx
</t>
  </si>
  <si>
    <t xml:space="preserve">Ссылка на файл: https://app-dev.xn--80apaohbc3aw9e.xn--p1ai/storage/form_file_uploads/form_22/field_1171/txSFtRrJOyiil8UX3jyEftwzuOgrq8QMkhDpmfWk.pdf
Ссылка на файл: https://app-dev.xn--80apaohbc3aw9e.xn--p1ai/storage/form_file_uploads/form_22/field_1171/okQG86d6QexcQhpVtxYnPyT5IFFHUo9cu3O6WSZ3.pdf
</t>
  </si>
  <si>
    <t xml:space="preserve">Ссылка на файл: https://app-dev.xn--80apaohbc3aw9e.xn--p1ai/storage/form_file_uploads/form_22/field_1171/lcG49cC6Vl2rmb8pdMsOytLMkqpGIcjjq4GNXpRh.zip
</t>
  </si>
  <si>
    <t xml:space="preserve">Ссылка на файл: https://app-dev.xn--80apaohbc3aw9e.xn--p1ai/storage/form_file_uploads/form_22/field_1171/E40LMLSes7pspGUkRWxYoX55u2yZj2niU0tGbfA9.docx
</t>
  </si>
  <si>
    <t xml:space="preserve">Ссылка на файл: https://app-dev.xn--80apaohbc3aw9e.xn--p1ai/storage/form_file_uploads/form_22/field_1171/7OwJGTn3XWS6dFNa13o3JFvrzqEPfrxsvBV67kaw.doc
</t>
  </si>
  <si>
    <t xml:space="preserve">Ссылка на файл: https://app-dev.xn--80apaohbc3aw9e.xn--p1ai/storage/form_file_uploads/form_22/field_1171/AkyLnS2yQB213gChLAnaW030esNYCVA38Pl85V8i.pdf
</t>
  </si>
  <si>
    <t xml:space="preserve">Ссылка на файл: https://app-dev.xn--80apaohbc3aw9e.xn--p1ai/storage/form_file_uploads/form_22/field_1171/jHarLgcBVG3fsPsz5v3suUHNTCbK7rj9p0rpuqMn.rar
</t>
  </si>
  <si>
    <t xml:space="preserve">Ссылка на файл: https://app-dev.xn--80apaohbc3aw9e.xn--p1ai/storage/form_file_uploads/form_22/field_1171/FOP9gQcxHRSdHjJyUvOltUw8a5SGjhO8tOa7Wbjc.doc
</t>
  </si>
  <si>
    <t xml:space="preserve">Ссылка на файл: https://app-dev.xn--80apaohbc3aw9e.xn--p1ai/storage/form_file_uploads/form_22/field_1171/bAudv4rJvxXxl8e2q25RNJJApdn97OPOhEuWkfPG.docx
</t>
  </si>
  <si>
    <t xml:space="preserve">Ссылка на файл: https://app-dev.xn--80apaohbc3aw9e.xn--p1ai/storage/form_file_uploads/form_22/field_1171/eJ5DBKWSe0ne8lKwetIepsUTyih9kfBgf9wEVeZz.docx
</t>
  </si>
  <si>
    <t xml:space="preserve">Ссылка на файл: https://app-dev.xn--80apaohbc3aw9e.xn--p1ai/storage/form_file_uploads/form_22/field_1171/ylN7vaVBWvEngOCbnsRIX28gmo2E75fQiGX0yGNV.doc
</t>
  </si>
  <si>
    <t xml:space="preserve">Ссылка на файл: https://app-dev.xn--80apaohbc3aw9e.xn--p1ai/storage/form_file_uploads/form_22/field_1171/fSUPyXgJ6PzeBRpfSQ5KJf9DTfSsGjF84HMenjNI.doc
</t>
  </si>
  <si>
    <t xml:space="preserve">Ссылка на файл: https://app-dev.xn--80apaohbc3aw9e.xn--p1ai/storage/form_file_uploads/form_22/field_1171/FoNVuaflqjfML9KubaxsnOQJnR2hsfQ3QK4oqkzg.zip
Ссылка на файл: https://app-dev.xn--80apaohbc3aw9e.xn--p1ai/storage/form_file_uploads/form_22/field_1171/e8BueAuCeTp6mihsJmXbE6I0SghldeGfmhKI1fPl.zip
Ссылка на файл: https://app-dev.xn--80apaohbc3aw9e.xn--p1ai/storage/form_file_uploads/form_22/field_1171/xP4m2OACeANz5qTJ4T8Btu7p0eAsCi1XbUYuzbMB.zip
Ссылка на файл: https://app-dev.xn--80apaohbc3aw9e.xn--p1ai/storage/form_file_uploads/form_22/field_1171/uht2GUqvYtiwvag8owQsbmD7Prp56iv7hrLjz6jd.zip
</t>
  </si>
  <si>
    <t xml:space="preserve">Ссылка на файл: https://app-dev.xn--80apaohbc3aw9e.xn--p1ai/storage/form_file_uploads/form_22/field_1171/lBRYQ0hfU3JhGncKULkla7GipkQMt7vIJPergBKw.pdf
</t>
  </si>
  <si>
    <t xml:space="preserve">Ссылка на файл: https://app-dev.xn--80apaohbc3aw9e.xn--p1ai/storage/form_file_uploads/form_22/field_1171/bLfS1Z4CgvX91VOqSGeDfkAA5SVkbeYO6wXC0Uz2.docx
Ссылка на файл: https://app-dev.xn--80apaohbc3aw9e.xn--p1ai/storage/form_file_uploads/form_22/field_1171/A6OLVksly23C0wKHMXS3OOkbDHN38lyyJvTD2bOS.docx
Ссылка на файл: https://app-dev.xn--80apaohbc3aw9e.xn--p1ai/storage/form_file_uploads/form_22/field_1171/dhiahppQKn64wjAbGO7rKdoc451LTKMivJoF8JAg.docx
Ссылка на файл: https://app-dev.xn--80apaohbc3aw9e.xn--p1ai/storage/form_file_uploads/form_22/field_1171/dUnVRWg9dOdpzcXIFBfcgngQae9PJPllkAqiTEZ2.docx
</t>
  </si>
  <si>
    <t xml:space="preserve">Ссылка на файл: https://app-dev.xn--80apaohbc3aw9e.xn--p1ai/storage/form_file_uploads/form_22/field_1171/vGEHK1TwPWQFfGbK6Wyx0Stv2q47tnlrxR5duU6d.pdf
</t>
  </si>
  <si>
    <t xml:space="preserve">Ссылка на файл: https://app-dev.xn--80apaohbc3aw9e.xn--p1ai/storage/form_file_uploads/form_22/field_1171/qpfmaAClvdNFMIB0E4MWJd6sCIP5wxUebt00657r.pdf
</t>
  </si>
  <si>
    <t xml:space="preserve">Ссылка на файл: https://app-dev.xn--80apaohbc3aw9e.xn--p1ai/storage/form_file_uploads/form_22/field_1171/HMoyWAEO07wFdgego9EX0c399jHZjEThU6w886A0.doc
</t>
  </si>
  <si>
    <t xml:space="preserve">Ссылка на файл: https://app-dev.xn--80apaohbc3aw9e.xn--p1ai/storage/form_file_uploads/form_22/field_1171/uMP3PPf5s5MyT2p1Sn919GLQsWl8MjktRI4jRk3T.docx
</t>
  </si>
  <si>
    <t xml:space="preserve">Ссылка на файл: https://app-dev.xn--80apaohbc3aw9e.xn--p1ai/storage/form_file_uploads/form_22/field_1171/Cks1SLNYzaQGukEAxwJsATJGlTjaVLRKIaHIa52B.docx
</t>
  </si>
  <si>
    <t xml:space="preserve">Ссылка на файл: https://app-dev.xn--80apaohbc3aw9e.xn--p1ai/storage/form_file_uploads/form_22/field_1171/jJn408CJhyQjEb8QVsGxsQD6us466dz1SCtnSrWG.docx
</t>
  </si>
  <si>
    <t xml:space="preserve">Ссылка на файл: https://app-dev.xn--80apaohbc3aw9e.xn--p1ai/storage/form_file_uploads/form_22/field_1171/UsDUfKPAxuoroHoQljMImMys4zyYbrw35FGhxTWv.docx
</t>
  </si>
  <si>
    <t xml:space="preserve">Ссылка на файл: https://app-dev.xn--80apaohbc3aw9e.xn--p1ai/storage/form_file_uploads/form_22/field_1171/TkGRz4zWyt45sooZO0D2Vi1Jl0pTdLCasnDoOKT8.zip
</t>
  </si>
  <si>
    <t xml:space="preserve">Ссылка на файл: https://app-dev.xn--80apaohbc3aw9e.xn--p1ai/storage/form_file_uploads/form_22/field_1171/QchehAC8AdnYuKcYGdBEUnRCI6a3GQzDraVlpX1I.rar
</t>
  </si>
  <si>
    <t xml:space="preserve">Ссылка на файл: https://app-dev.xn--80apaohbc3aw9e.xn--p1ai/storage/form_file_uploads/form_22/field_1171/NBHwGNzDdImiHLkwcGcSdcs0ZQvPTcL5T4TpyjDE.zip
</t>
  </si>
  <si>
    <t xml:space="preserve">Ссылка на файл: https://app-dev.xn--80apaohbc3aw9e.xn--p1ai/storage/form_file_uploads/form_22/field_1171/pw3YVA6RSGhX1lKA1JlNDUNkcFl3TsFzIVjqu2pu.docx
Ссылка на файл: https://app-dev.xn--80apaohbc3aw9e.xn--p1ai/storage/form_file_uploads/form_22/field_1171/LrnMR3hV7UI4wkvkzxaztLPpFMXp3zhPWgWdtekK.docx
Ссылка на файл: https://app-dev.xn--80apaohbc3aw9e.xn--p1ai/storage/form_file_uploads/form_22/field_1171/Od3bfUajHJSsBvxFSkXVTNOaaDIghVkSLslZPaHj.docx
Ссылка на файл: https://app-dev.xn--80apaohbc3aw9e.xn--p1ai/storage/form_file_uploads/form_22/field_1171/RurWYVwLVB1XsMeqsZbjJAOqRr4OwouZ8BlDofIY.docx
</t>
  </si>
  <si>
    <t xml:space="preserve">Ссылка на файл: https://app-dev.xn--80apaohbc3aw9e.xn--p1ai/storage/form_file_uploads/form_22/field_1171/rUnK5kgnI3cNICnYMd9N2pni62NzAifPfRaRUb9C.doc
</t>
  </si>
  <si>
    <t xml:space="preserve">Ссылка на файл: https://app-dev.xn--80apaohbc3aw9e.xn--p1ai/storage/form_file_uploads/form_22/field_1171/9nDWclFYjpr9NeTNht7ndjUo4C0SesRSwHBnDXMK.docx
Ссылка на файл: https://app-dev.xn--80apaohbc3aw9e.xn--p1ai/storage/form_file_uploads/form_22/field_1171/238VHhEyBVi9FzlCo1fcUByNWp0I6vpFyW3swCkf.rar
</t>
  </si>
  <si>
    <t xml:space="preserve">Ссылка на файл: https://app-dev.xn--80apaohbc3aw9e.xn--p1ai/storage/form_file_uploads/form_22/field_1171/se2prCyfCYJDiC2PObRJFQ7d6PhD0t4ZSzRLeYww.doc
</t>
  </si>
  <si>
    <t xml:space="preserve">Ссылка на файл: https://app-dev.xn--80apaohbc3aw9e.xn--p1ai/storage/form_file_uploads/form_22/field_1171/fPhCXBFcgFaZ95XOlaKlWvJghvsYSm63AKBibpHl.docx
Ссылка на файл: https://app-dev.xn--80apaohbc3aw9e.xn--p1ai/storage/form_file_uploads/form_22/field_1171/WBLSxOMeLrzsfjo2a8WuzIKwpWEPQZD6fPIYVHxu.docx
Ссылка на файл: https://app-dev.xn--80apaohbc3aw9e.xn--p1ai/storage/form_file_uploads/form_22/field_1171/GF9VEz40AIblI7QmmCcvWbSmvhUw6a78Uh58J6DQ.doc
</t>
  </si>
  <si>
    <t xml:space="preserve">Ссылка на файл: https://app-dev.xn--80apaohbc3aw9e.xn--p1ai/storage/form_file_uploads/form_22/field_1171/HAsExKuAerN0ovWFGvhdKb0S8sJOpkyKFboHZWLN.doc
</t>
  </si>
  <si>
    <t xml:space="preserve">Ссылка на файл: https://app-dev.xn--80apaohbc3aw9e.xn--p1ai/storage/form_file_uploads/form_22/field_1171/ehdytr6UZJBRVZaYDQgLE41mYrFtTuJ2ZzEjAwcc.docx
</t>
  </si>
  <si>
    <t xml:space="preserve">Ссылка на файл: https://app-dev.xn--80apaohbc3aw9e.xn--p1ai/storage/form_file_uploads/form_22/field_1171/IUDnuXxGRrdIlRtacs54o4OROu6Y0goJEKRnRPIz.doc
Ссылка на файл: https://app-dev.xn--80apaohbc3aw9e.xn--p1ai/storage/form_file_uploads/form_22/field_1171/i6uYtmOAhF4VVAx4EglLdNOx1oGoNXURi1lt8T1j.docx
</t>
  </si>
  <si>
    <t xml:space="preserve">Ссылка на файл: https://app-dev.xn--80apaohbc3aw9e.xn--p1ai/storage/form_file_uploads/form_22/field_1171/zI2dGHagykQWJhf3WOEt6Xb1YMumuxx33cW64uol.docx
</t>
  </si>
  <si>
    <t xml:space="preserve">Ссылка на файл: https://app-dev.xn--80apaohbc3aw9e.xn--p1ai/storage/form_file_uploads/form_22/field_1171/ca8AqE9JSPu87zsBKxYZ4oSSgoTz17jVfEBZWA3D.doc
Ссылка на файл: https://app-dev.xn--80apaohbc3aw9e.xn--p1ai/storage/form_file_uploads/form_22/field_1171/2l0KHLFoUCO8IKvvvw4i4HFM6cz8jl9ox4DaYow8.xlsx
</t>
  </si>
  <si>
    <t xml:space="preserve">Ссылка на файл: https://app-dev.xn--80apaohbc3aw9e.xn--p1ai/storage/form_file_uploads/form_22/field_1171/fm8DfDOhBJumLI4vmYiOnPkw9c9nwnZYeQPZDeSy.doc
Ссылка на файл: https://app-dev.xn--80apaohbc3aw9e.xn--p1ai/storage/form_file_uploads/form_22/field_1171/n1q82yqsEGV32FEuAcBX7qqfpIPXMmL2mfahoY2q.xls
Ссылка на файл: https://app-dev.xn--80apaohbc3aw9e.xn--p1ai/storage/form_file_uploads/form_22/field_1171/1bJXJzHCLaHFuAwiKyUdZGNi68en3SC2EnBHJidf.doc
Ссылка на файл: https://app-dev.xn--80apaohbc3aw9e.xn--p1ai/storage/form_file_uploads/form_22/field_1171/nn1rC7mKP4Kp33a98J6ZNF9FALIJUll8ItAiD8bQ.xls
</t>
  </si>
  <si>
    <t xml:space="preserve">Ссылка на файл: https://app-dev.xn--80apaohbc3aw9e.xn--p1ai/storage/form_file_uploads/form_22/field_1171/fki07Q8KbHgQlsW3gJziZjs5eO61OsPFYLuyAVxP.doc
Ссылка на файл: https://app-dev.xn--80apaohbc3aw9e.xn--p1ai/storage/form_file_uploads/form_22/field_1171/XU35KLzpft2DVEDi1QT7Zn65TfCdtY1QA7dOoadv.doc
Ссылка на файл: https://app-dev.xn--80apaohbc3aw9e.xn--p1ai/storage/form_file_uploads/form_22/field_1171/N0sVSvJ89IFqH7vqPuJCvVCPhd8iC6amwXrl7u6O.doc
</t>
  </si>
  <si>
    <t xml:space="preserve">Ссылка на файл: https://app-dev.xn--80apaohbc3aw9e.xn--p1ai/storage/form_file_uploads/form_22/field_1171/GuQyyKGt7ctXa0jWau3HxVjyAtKFeREJsmVmvz2j.docx
</t>
  </si>
  <si>
    <t xml:space="preserve">Ссылка на файл: https://app-dev.xn--80apaohbc3aw9e.xn--p1ai/storage/form_file_uploads/form_22/field_1171/gIxRXn1Ds7VVibNBpOXAONmK9G0PfSj50FfT97Ic.doc
</t>
  </si>
  <si>
    <t xml:space="preserve">Ссылка на файл: https://app-dev.xn--80apaohbc3aw9e.xn--p1ai/storage/form_file_uploads/form_22/field_1171/KlKYb5LIBUy9vC8YlRi9H2a9p5I0yOiegTMYPoLr.rtf
</t>
  </si>
  <si>
    <t xml:space="preserve">Ссылка на файл: https://app-dev.xn--80apaohbc3aw9e.xn--p1ai/storage/form_file_uploads/form_22/field_1171/It4oWZHCzuKDIHwi9t34qg9DczwnDTjO5MvUap2b.docx
Ссылка на файл: https://app-dev.xn--80apaohbc3aw9e.xn--p1ai/storage/form_file_uploads/form_22/field_1171/3tRKhTIBGEfY8c4PWj8pl5RDaTbgfFH8Ujs55p2D.docx
</t>
  </si>
  <si>
    <t xml:space="preserve">Ссылка на файл: https://app-dev.xn--80apaohbc3aw9e.xn--p1ai/storage/form_file_uploads/form_22/field_1171/P3UH2WUxHkbNBe0r3LyGuPnf90eT7WELYtXyuhJI.pdf
Ссылка на файл: https://app-dev.xn--80apaohbc3aw9e.xn--p1ai/storage/form_file_uploads/form_22/field_1171/bv6c2OQNbTjpCyHDM5LP1bZJIN0lkM1hvNEWVOxf.rtf
Ссылка на файл: https://app-dev.xn--80apaohbc3aw9e.xn--p1ai/storage/form_file_uploads/form_22/field_1171/g1b3s05EZh4hHMoknD9QAre7kSB4ZnT4NoFZhdXU.rtf
</t>
  </si>
  <si>
    <t xml:space="preserve">Ссылка на файл: https://app-dev.xn--80apaohbc3aw9e.xn--p1ai/storage/form_file_uploads/form_22/field_1171/yuz7MMt5sZsecnJlOz3vXg7mKHSkjuF2HPlmL6v3.rtf
</t>
  </si>
  <si>
    <t xml:space="preserve">Ссылка на файл: https://app-dev.xn--80apaohbc3aw9e.xn--p1ai/storage/form_file_uploads/form_22/field_1171/nGgs20MY4QN7opwdXnMde0EZvLoSG95V4cQRlzq6.pdf
</t>
  </si>
  <si>
    <t xml:space="preserve">Ссылка на файл: https://app-dev.xn--80apaohbc3aw9e.xn--p1ai/storage/form_file_uploads/form_22/field_1171/DgCDu0c6yebBpu6EvowinNLGuSuHfZAh7N1uXOn0.rtf
Ссылка на файл: https://app-dev.xn--80apaohbc3aw9e.xn--p1ai/storage/form_file_uploads/form_22/field_1171/8X1aiyDKdKgtJCgoVYG3tgGeBlpsBGGRrnevlZOV.rtf
Ссылка на файл: https://app-dev.xn--80apaohbc3aw9e.xn--p1ai/storage/form_file_uploads/form_22/field_1171/62VHzg6bhLqqrPkaw57o71eDNqSjaiAig7kAHpsL.rtf
Ссылка на файл: https://app-dev.xn--80apaohbc3aw9e.xn--p1ai/storage/form_file_uploads/form_22/field_1171/VZAhbcaV5i6CW0QC1RnGUrSAchgb7ic5X9JBR5l4.rtf
Ссылка на файл: https://app-dev.xn--80apaohbc3aw9e.xn--p1ai/storage/form_file_uploads/form_22/field_1171/Rr9iJZQ2LSWHN13B77ypSrfdRskYBLFpanMxkgIw.rtf
</t>
  </si>
  <si>
    <t xml:space="preserve">Ссылка на файл: https://app-dev.xn--80apaohbc3aw9e.xn--p1ai/storage/form_file_uploads/form_22/field_1171/ErTE124aG1eqaU1ikrkMFvs80sb3SmSdP6L8xRm6.doc
Ссылка на файл: https://app-dev.xn--80apaohbc3aw9e.xn--p1ai/storage/form_file_uploads/form_22/field_1171/PoQM4gS26Il839aVW2sPeZGxejujcNOjAkzzhIDr.docx
</t>
  </si>
  <si>
    <t xml:space="preserve">Ссылка на файл: https://app-dev.xn--80apaohbc3aw9e.xn--p1ai/storage/form_file_uploads/form_22/field_1171/zraM86pVez9he9gI7PhSTrRLNd2lzo1JUr8TErtU.doc
</t>
  </si>
  <si>
    <t xml:space="preserve">Ссылка на файл: https://app-dev.xn--80apaohbc3aw9e.xn--p1ai/storage/form_file_uploads/form_22/field_1171/IhIVe7C6tsd9f1A0gKE5WYlTnrVR4Ca8Qow5xlgY.docx
</t>
  </si>
  <si>
    <t xml:space="preserve">Ссылка на файл: https://app-dev.xn--80apaohbc3aw9e.xn--p1ai/storage/form_file_uploads/form_22/field_1171/VpMsrDdStolecSpuiS2AqfqtWT5FIi07F8oD7O4S.docx
</t>
  </si>
  <si>
    <t xml:space="preserve">Ссылка на файл: https://app-dev.xn--80apaohbc3aw9e.xn--p1ai/storage/form_file_uploads/form_22/field_1171/NjyWYy0RW9cDdkA1vs5q8MPZLsc67LSqOmAPPV8q.docx
</t>
  </si>
  <si>
    <t xml:space="preserve">Ссылка на файл: https://app-dev.xn--80apaohbc3aw9e.xn--p1ai/storage/form_file_uploads/form_22/field_1171/2NyBTuHdXA25gcONFpZ3GP5AGr3PDY0x5UgOEmLP.zip
</t>
  </si>
  <si>
    <t xml:space="preserve">Ссылка на файл: https://app-dev.xn--80apaohbc3aw9e.xn--p1ai/storage/form_file_uploads/form_22/field_1171/yyDKy9t0Fpo1VjypACP3bwIrORC7wW14ZNgCE1rO.docx
Ссылка на файл: https://app-dev.xn--80apaohbc3aw9e.xn--p1ai/storage/form_file_uploads/form_22/field_1171/koCMM2CDe6rcOBkU8XZWa6wCBQzMWenTROXt0EvM.docx
Ссылка на файл: https://app-dev.xn--80apaohbc3aw9e.xn--p1ai/storage/form_file_uploads/form_22/field_1171/VsJ4ksGKrbtP1AhQd4Ox2OkxS5RnUiGVgBUobaqm.docx
</t>
  </si>
  <si>
    <t xml:space="preserve">Ссылка на файл: https://app-dev.xn--80apaohbc3aw9e.xn--p1ai/storage/form_file_uploads/form_22/field_1171/tE2ZDOy6BazLVXATwx60wIo2BdYNeXw1uyfQH5oH.doc
</t>
  </si>
  <si>
    <t xml:space="preserve">Ссылка на файл: https://app-dev.xn--80apaohbc3aw9e.xn--p1ai/storage/form_file_uploads/form_22/field_1171/wjxzv28oPcaIwQZaPSlru3Wuv5cJso61f2fExXjR.docx
</t>
  </si>
  <si>
    <t xml:space="preserve">Ссылка на файл: https://app-dev.xn--80apaohbc3aw9e.xn--p1ai/storage/form_file_uploads/form_22/field_1171/JTLONgHPnlwXGx9vvCcaAu8mhDNm4t0VTkyye7RL.docx
</t>
  </si>
  <si>
    <t xml:space="preserve">Ссылка на файл: https://app-dev.xn--80apaohbc3aw9e.xn--p1ai/storage/form_file_uploads/form_22/field_1171/tSramrAQapA6afrwrWTNytzqzavIeOvt1E1rtxra.pdf
</t>
  </si>
  <si>
    <t xml:space="preserve">Ссылка на файл: https://app-dev.xn--80apaohbc3aw9e.xn--p1ai/storage/form_file_uploads/form_22/field_1171/SOxRcEbDEdiW414zzJ8pDXpZfQAdDveyBthhmldk.doc
Ссылка на файл: https://app-dev.xn--80apaohbc3aw9e.xn--p1ai/storage/form_file_uploads/form_22/field_1171/WAp0K1MMgEJ5UWhAZ0ZEtgZCAdQC4ON5iJaTwWkj.doc
Ссылка на файл: https://app-dev.xn--80apaohbc3aw9e.xn--p1ai/storage/form_file_uploads/form_22/field_1171/TKtePYMtASeiENmRkOJygIkGJ5xlnqhCMjqu8b1B.doc
Ссылка на файл: https://app-dev.xn--80apaohbc3aw9e.xn--p1ai/storage/form_file_uploads/form_22/field_1171/AMw1mQNA0xmA2pAXE92r0pHY1c2LdkZTeNQa07tx.doc
</t>
  </si>
  <si>
    <t xml:space="preserve">Ссылка на файл: https://app-dev.xn--80apaohbc3aw9e.xn--p1ai/storage/form_file_uploads/form_22/field_1171/epIliN1rqIbNXdFO4CtuTI1o5SKxeTfYZyP42Sfj.docx
Ссылка на файл: https://app-dev.xn--80apaohbc3aw9e.xn--p1ai/storage/form_file_uploads/form_22/field_1171/LBye5JVTPfkvrmq0yqLbVpJfaaTeFV32JlNGyvPt.docx
Ссылка на файл: https://app-dev.xn--80apaohbc3aw9e.xn--p1ai/storage/form_file_uploads/form_22/field_1171/23Z1FhFChOhpVOQlI1VAmevipHXwp7khtIhq3uNC.docx
Ссылка на файл: https://app-dev.xn--80apaohbc3aw9e.xn--p1ai/storage/form_file_uploads/form_22/field_1171/TzsHz2Qs37NkroVAj7NSJSORAn4aIvkFpz2h8PTw.docx
Ссылка на файл: https://app-dev.xn--80apaohbc3aw9e.xn--p1ai/storage/form_file_uploads/form_22/field_1171/ttvHdBcR1k4Y8uIKCFg2rrT038xk96vuxuhfUM6t.docx
Ссылка на файл: https://app-dev.xn--80apaohbc3aw9e.xn--p1ai/storage/form_file_uploads/form_22/field_1171/LF5PXdYV9IOwfrLBKj2qA64k9VtVhxZGqQrFvPlr.docx
Ссылка на файл: https://app-dev.xn--80apaohbc3aw9e.xn--p1ai/storage/form_file_uploads/form_22/field_1171/AWkK9illPqBtdaVXOqgPvXQ71GptRBPCKz7xyiLX.docx
</t>
  </si>
  <si>
    <t xml:space="preserve">Ссылка на файл: https://app-dev.xn--80apaohbc3aw9e.xn--p1ai/storage/form_file_uploads/form_22/field_1171/F1u6xNw8nSHPvHaIHcKuf3puawSMUHUHjakU6fcX.pdf
Ссылка на файл: https://app-dev.xn--80apaohbc3aw9e.xn--p1ai/storage/form_file_uploads/form_22/field_1171/G1iENBbBP9MHnfeEwmBFt5uF3nnVHtVoJ7JDjCfm.pdf
Ссылка на файл: https://app-dev.xn--80apaohbc3aw9e.xn--p1ai/storage/form_file_uploads/form_22/field_1171/sLsIhasS4sdVqXQ8uGWgsFVqEqf0qvst11mbiqrg.zip
Ссылка на файл: https://app-dev.xn--80apaohbc3aw9e.xn--p1ai/storage/form_file_uploads/form_22/field_1171/BvrjLLPdEwAkG5gDjFuHYuJc1PJs4v7QyQLCLjHX.pdf
</t>
  </si>
  <si>
    <t xml:space="preserve">Ссылка на файл: https://app-dev.xn--80apaohbc3aw9e.xn--p1ai/storage/form_file_uploads/form_22/field_1171/TGfhOTYisCYLJXrHt2RXqo4ix8GRpZpaAvRZOdjD.pdf
</t>
  </si>
  <si>
    <t xml:space="preserve">Ссылка на файл: https://app-dev.xn--80apaohbc3aw9e.xn--p1ai/storage/form_file_uploads/form_22/field_1171/jZnLrRwgXlBd8sfdRRbSGk2HC0bUckbsobX9yOaW.docx
</t>
  </si>
  <si>
    <t xml:space="preserve">Ссылка на файл: https://app-dev.xn--80apaohbc3aw9e.xn--p1ai/storage/form_file_uploads/form_22/field_1171/r6r65fgCU26exNmlFDnd8vuHRHctQHpxh6whyeVc.pdf
</t>
  </si>
  <si>
    <t xml:space="preserve">Ссылка на файл: https://app-dev.xn--80apaohbc3aw9e.xn--p1ai/storage/form_file_uploads/form_22/field_1171/8aIWp5zBUTNIsH8xfsT6cHkZB0aC4uE45taEbwiM.zip
Ссылка на файл: https://app-dev.xn--80apaohbc3aw9e.xn--p1ai/storage/form_file_uploads/form_22/field_1171/D5mhwR6PlAmOmCWVHuL3NwCfukzctZE6C5wTEALS.zip
</t>
  </si>
  <si>
    <t xml:space="preserve">Ссылка на файл: https://app-dev.xn--80apaohbc3aw9e.xn--p1ai/storage/form_file_uploads/form_22/field_1171/j8SlzyD83dODCwQaVZOX4yGbqskc3mxgx6vKbOL8.zip
</t>
  </si>
  <si>
    <t xml:space="preserve">Ссылка на файл: https://app-dev.xn--80apaohbc3aw9e.xn--p1ai/storage/form_file_uploads/form_22/field_1171/Cbow3sM1HcJ0DXIvEOxNImmwwGGRpIYl4ajUUUfF.docx
</t>
  </si>
  <si>
    <t xml:space="preserve">Ссылка на файл: https://app-dev.xn--80apaohbc3aw9e.xn--p1ai/storage/form_file_uploads/form_22/field_1171/VPtmpIB5zyLA6AI4WSAuoya6VzuCoYDC6d1qxsjF.doc
</t>
  </si>
  <si>
    <t xml:space="preserve">Ссылка на файл: https://app-dev.xn--80apaohbc3aw9e.xn--p1ai/storage/form_file_uploads/form_22/field_1171/an7w0wKjnW8ulujDZbGIFTgUe2cSiC0wprkCiTdc.doc
</t>
  </si>
  <si>
    <t xml:space="preserve">Ссылка на файл: https://app-dev.xn--80apaohbc3aw9e.xn--p1ai/storage/form_file_uploads/form_22/field_1171/7VlUqrbbBM71L9DCqq86VCXZ21Vnhu6H6SdIF3Uy.docx
</t>
  </si>
  <si>
    <t xml:space="preserve">Ссылка на файл: https://app-dev.xn--80apaohbc3aw9e.xn--p1ai/storage/form_file_uploads/form_22/field_1171/pM1Y5Y707oGBWWUzfyOy2I4Lg7HytmjaKBMYLrUk.docx
</t>
  </si>
  <si>
    <t xml:space="preserve">Ссылка на файл: https://app-dev.xn--80apaohbc3aw9e.xn--p1ai/storage/form_file_uploads/form_22/field_1171/12MpnbTlgrpG2uPqDpTy0VYQy3pDHWgSpUB1AkLo.docx
Ссылка на файл: https://app-dev.xn--80apaohbc3aw9e.xn--p1ai/storage/form_file_uploads/form_22/field_1171/wkSIpYeb2IeOKWZObYzIvaXx0amv4rPYHaJOx49q.docx
</t>
  </si>
  <si>
    <t xml:space="preserve">Ссылка на файл: https://app-dev.xn--80apaohbc3aw9e.xn--p1ai/storage/form_file_uploads/form_22/field_1171/9iaecF8ru6mcXst6DoOFqztjBKudqYGwGZtgwPWn.doc
Ссылка на файл: https://app-dev.xn--80apaohbc3aw9e.xn--p1ai/storage/form_file_uploads/form_22/field_1171/iLIJ4EE8uFULWRToeJboKinIKyMisYGxAkHZ1BAN.doc
Ссылка на файл: https://app-dev.xn--80apaohbc3aw9e.xn--p1ai/storage/form_file_uploads/form_22/field_1171/mwHUQl6PJ9SZ5ZSZvN2CEzjoGomJwtRmv3OOKLv6.docx
</t>
  </si>
  <si>
    <t xml:space="preserve">Ссылка на файл: https://app-dev.xn--80apaohbc3aw9e.xn--p1ai/storage/form_file_uploads/form_22/field_1171/xmjLBvpsGyneLb5d0epBTklnWj7isMJZRUmXHuix.doc
</t>
  </si>
  <si>
    <t xml:space="preserve">Ссылка на файл: https://app-dev.xn--80apaohbc3aw9e.xn--p1ai/storage/form_file_uploads/form_22/field_1171/vu6Wf7yx4IarFPcoaIYWcGFxKVLXIhL97o3Zjgm7.pdf
Ссылка на файл: https://app-dev.xn--80apaohbc3aw9e.xn--p1ai/storage/form_file_uploads/form_22/field_1171/h7Jh5lItUCONntjDjY31qelqh2IPeZ1X3S0eEGTv.docx
</t>
  </si>
  <si>
    <t xml:space="preserve">Ссылка на файл: https://app-dev.xn--80apaohbc3aw9e.xn--p1ai/storage/form_file_uploads/form_22/field_1171/QhSoeJ8YO4iaCxRpxvrSBTveMjSOiZnbuwEDI6Np.doc
</t>
  </si>
  <si>
    <t xml:space="preserve">Ссылка на файл: https://app-dev.xn--80apaohbc3aw9e.xn--p1ai/storage/form_file_uploads/form_22/field_1171/vvAXnpE9QnAXF5ht9Q3EqRtO5XFpXjsNM5foAExN.doc
</t>
  </si>
  <si>
    <t xml:space="preserve">Ссылка на файл: https://app-dev.xn--80apaohbc3aw9e.xn--p1ai/storage/form_file_uploads/form_22/field_1171/7a3ujPCt9eOkp6IRDWkdTr4s1KOQtQYQOz8sujA8.docx
</t>
  </si>
  <si>
    <t xml:space="preserve">Ссылка на файл: https://app-dev.xn--80apaohbc3aw9e.xn--p1ai/storage/form_file_uploads/form_22/field_1171/XVrQ6RDMnUEXU1xjtD2eG62M1LgXvGDzrcAo0ua6.pdf
</t>
  </si>
  <si>
    <t xml:space="preserve">Ссылка на файл: https://app-dev.xn--80apaohbc3aw9e.xn--p1ai/storage/form_file_uploads/form_22/field_1171/LwevFVHLCV7r3es6ZOhNtMEHFJ2wgeIebFuR7O3V.pdf
</t>
  </si>
  <si>
    <t xml:space="preserve">Ссылка на файл: https://app-dev.xn--80apaohbc3aw9e.xn--p1ai/storage/form_file_uploads/form_22/field_1171/4OKEJahiG6eDWwQC895NxQTJIOqB0i9SPVObqiEc.doc
</t>
  </si>
  <si>
    <t xml:space="preserve">Ссылка на файл: https://app-dev.xn--80apaohbc3aw9e.xn--p1ai/storage/form_file_uploads/form_22/field_1171/6vSp1d8YSopKw1d71ba1fUoQXoZxV51X87FrbLiL.docx
</t>
  </si>
  <si>
    <t xml:space="preserve">Ссылка на файл: https://app-dev.xn--80apaohbc3aw9e.xn--p1ai/storage/form_file_uploads/form_22/field_1171/T4NYRdWofXitMo2FHtM3G6Gay5NSNiTQe97U5tTg.docx
</t>
  </si>
  <si>
    <t xml:space="preserve">Ссылка на файл: https://app-dev.xn--80apaohbc3aw9e.xn--p1ai/storage/form_file_uploads/form_22/field_1171/kbkZStzy9qbyAcNywcwIjeV1FfKmqJokkK23eg5E.rar
</t>
  </si>
  <si>
    <t xml:space="preserve">Ссылка на файл: https://app-dev.xn--80apaohbc3aw9e.xn--p1ai/storage/form_file_uploads/form_22/field_1171/kTdz25QIDMttfZHEArFnzAtGfnr8GGWTytWOj4C8.docx
</t>
  </si>
  <si>
    <t xml:space="preserve">Ссылка на файл: https://app-dev.xn--80apaohbc3aw9e.xn--p1ai/storage/form_file_uploads/form_22/field_1171/cR4nkEefMRrWY8FTSFMSS7To3neSUwe7s1ZPu77J.docx
Ссылка на файл: https://app-dev.xn--80apaohbc3aw9e.xn--p1ai/storage/form_file_uploads/form_22/field_1171/oNEGU0msUV2GpLTFSBG4rywcnH2GOBBwxav1nBXw.zip
</t>
  </si>
  <si>
    <t xml:space="preserve">Ссылка на файл: https://app-dev.xn--80apaohbc3aw9e.xn--p1ai/storage/form_file_uploads/form_22/field_1171/ZJvwYU1qd8JVuq0n0lS9RnWNL68HlXjfGNDQ9oUz.doc
Ссылка на файл: https://app-dev.xn--80apaohbc3aw9e.xn--p1ai/storage/form_file_uploads/form_22/field_1171/zsQG49PRGiEPBxGyO4XJ1l5RUDXDT9QNQVoHqiX0.docx
</t>
  </si>
  <si>
    <t xml:space="preserve">Ссылка на файл: https://app-dev.xn--80apaohbc3aw9e.xn--p1ai/storage/form_file_uploads/form_22/field_1171/zURQt9iWJqurwOsYXwgoGmxfFbhEMyd1MFBZKinO.pdf
Ссылка на файл: https://app-dev.xn--80apaohbc3aw9e.xn--p1ai/storage/form_file_uploads/form_22/field_1171/ql1MpMLaVDQiD61yaQpu0RfH6ul9kDxTGbWmIuzy.pdf
</t>
  </si>
  <si>
    <t xml:space="preserve">Ссылка на файл: https://app-dev.xn--80apaohbc3aw9e.xn--p1ai/storage/form_file_uploads/form_22/field_1171/Xo8GUQCyi71Ah5r16FmptdGSuDeMbo18uxGUfO5X.doc
</t>
  </si>
  <si>
    <t xml:space="preserve">Ссылка на файл: https://app-dev.xn--80apaohbc3aw9e.xn--p1ai/storage/form_file_uploads/form_22/field_1171/Q4ID2ybIoY6pPMqx1fgwNZkRb7fEgI6D6bXzjvFk.docx
</t>
  </si>
  <si>
    <t xml:space="preserve">Ссылка на файл: https://app-dev.xn--80apaohbc3aw9e.xn--p1ai/storage/form_file_uploads/form_22/field_1171/D7c9jfoldrPlzn49VHM11E58xyWUkvvdkPizr64v.doc
Ссылка на файл: https://app-dev.xn--80apaohbc3aw9e.xn--p1ai/storage/form_file_uploads/form_22/field_1171/iqcdUvmwuiNI7HC5BEIEt0oQNmvcyemzOKoDm6FW.zip
Ссылка на файл: https://app-dev.xn--80apaohbc3aw9e.xn--p1ai/storage/form_file_uploads/form_22/field_1171/lPAlx7nam2NZXIZuobit9LM6bac2uPL4qfsx13qi.zip
</t>
  </si>
  <si>
    <t xml:space="preserve">Ссылка на файл: https://app-dev.xn--80apaohbc3aw9e.xn--p1ai/storage/form_file_uploads/form_22/field_1171/Zhc6EHWUzfnH6NaHMjfsSANoCF77rn50a0Fg3vJN.rar
</t>
  </si>
  <si>
    <t xml:space="preserve">Ссылка на файл: https://app-dev.xn--80apaohbc3aw9e.xn--p1ai/storage/form_file_uploads/form_22/field_1171/UU4eZ9G4XTNlOKB2HqDl7YOZyRYIygWVgdw3RIGX.pdf
</t>
  </si>
  <si>
    <t xml:space="preserve">Ссылка на файл: https://app-dev.xn--80apaohbc3aw9e.xn--p1ai/storage/form_file_uploads/form_22/field_1171/J0fRfU4xgXGUW8NrUEWFvm5cO4sI14AVkquF51UC.docx
</t>
  </si>
  <si>
    <t xml:space="preserve">Ссылка на файл: https://app-dev.xn--80apaohbc3aw9e.xn--p1ai/storage/form_file_uploads/form_22/field_1171/boVzkZdgKNwwbdQ24rCESXrdGqw9EspFCCRtfJfd.docx
Ссылка на файл: https://app-dev.xn--80apaohbc3aw9e.xn--p1ai/storage/form_file_uploads/form_22/field_1171/NjmSIvPfge5AmZMX665ra5PBiY2JzfzbH9N9C1xx.doc
Ссылка на файл: https://app-dev.xn--80apaohbc3aw9e.xn--p1ai/storage/form_file_uploads/form_22/field_1171/vIIgCUg71De7nZEBwv61Wlq9sBLet3PAxDOu1DeH.docx
</t>
  </si>
  <si>
    <t xml:space="preserve">Ссылка на файл: https://app-dev.xn--80apaohbc3aw9e.xn--p1ai/storage/form_file_uploads/form_22/field_1171/4WGYxw5j3BvK1yxrOaNaplXWzCMm7DjWcCreq6CP.doc
</t>
  </si>
  <si>
    <t xml:space="preserve">Ссылка на файл: https://app-dev.xn--80apaohbc3aw9e.xn--p1ai/storage/form_file_uploads/form_22/field_1171/6RTLeS96mEGLt7bR0wwGmkzLaJ3jzwHugXP6geqm.docx
Ссылка на файл: https://app-dev.xn--80apaohbc3aw9e.xn--p1ai/storage/form_file_uploads/form_22/field_1171/YjBmqGMCaCTlXRjmYqCoGVHPCqEoHE1lEwRZWeDu.docx
Ссылка на файл: https://app-dev.xn--80apaohbc3aw9e.xn--p1ai/storage/form_file_uploads/form_22/field_1171/tyMvwfb1pquAccIVsAjpitZ9Mt79mV9mJpUIqCzZ.docx
Ссылка на файл: https://app-dev.xn--80apaohbc3aw9e.xn--p1ai/storage/form_file_uploads/form_22/field_1171/QKqUY5rTusPC8ZU4fRkjnc4eYhptrAuGO4ukXHPw.docx
Ссылка на файл: https://app-dev.xn--80apaohbc3aw9e.xn--p1ai/storage/form_file_uploads/form_22/field_1171/0nlY8JhLrZ1qp6vYERTtWXn4ve5vUlYbQhBh2P5X.docx
Ссылка на файл: https://app-dev.xn--80apaohbc3aw9e.xn--p1ai/storage/form_file_uploads/form_22/field_1171/M84R8Uz6NwTxAem6D0cHb0SVG3GLPEiGJmpVqPN6.docx
Ссылка на файл: https://app-dev.xn--80apaohbc3aw9e.xn--p1ai/storage/form_file_uploads/form_22/field_1171/hHuygCMNZ6QUYH8GRQ7DPAU872ajmxzQxxjHmx2S.docx
</t>
  </si>
  <si>
    <t xml:space="preserve">Ссылка на файл: https://app-dev.xn--80apaohbc3aw9e.xn--p1ai/storage/form_file_uploads/form_22/field_1171/PVdfYldxvzCDDybps8b9Tg2GZf0Mqjr3bLD7atOv.docx
</t>
  </si>
  <si>
    <t xml:space="preserve">Ссылка на файл: https://app-dev.xn--80apaohbc3aw9e.xn--p1ai/storage/form_file_uploads/form_22/field_1171/wMXspi5r0H3xgVdRoFd6Pm1H4x60hl1aPGhTFCbM.rar
Ссылка на файл: https://app-dev.xn--80apaohbc3aw9e.xn--p1ai/storage/form_file_uploads/form_22/field_1171/wbDj2Px1d5F5COtb7p2P5tT6joOIWMLxJBexjgvB.rar
</t>
  </si>
  <si>
    <t xml:space="preserve">Ссылка на файл: https://app-dev.xn--80apaohbc3aw9e.xn--p1ai/storage/form_file_uploads/form_22/field_1171/27QnLv8Bsmln2K7ZGOmlHJZdrscjhgGmHRR4QI8G.pdf
</t>
  </si>
  <si>
    <t xml:space="preserve">Ссылка на файл: https://app-dev.xn--80apaohbc3aw9e.xn--p1ai/storage/form_file_uploads/form_22/field_1171/WZkz5AKUCT9EwqKxcB17Gk0dKTJ4rsKRft28OzAF.doc
</t>
  </si>
  <si>
    <t xml:space="preserve">Ссылка на файл: https://app-dev.xn--80apaohbc3aw9e.xn--p1ai/storage/form_file_uploads/form_22/field_1171/COjJXqK01xiRFYbbcVnN1Nd1tUCpGPYpa3dUyoI5.pdf
</t>
  </si>
  <si>
    <t xml:space="preserve">Ссылка на файл: https://app-dev.xn--80apaohbc3aw9e.xn--p1ai/storage/form_file_uploads/form_22/field_1171/GZrxGH6wmdMz02gBtKmu8pEfAcFDFu2Oe27xGZhS.docx
Ссылка на файл: https://app-dev.xn--80apaohbc3aw9e.xn--p1ai/storage/form_file_uploads/form_22/field_1171/e0nVMYXwSiqo60VXSXOEWSOJHyTi28RkOIiNo3At.docx
</t>
  </si>
  <si>
    <t xml:space="preserve">Ссылка на файл: https://app-dev.xn--80apaohbc3aw9e.xn--p1ai/storage/form_file_uploads/form_22/field_1171/SvoOiDsDUCFJAokO0hrqcKYRCNV7D3bx3x9F1dsV.docx
</t>
  </si>
  <si>
    <t xml:space="preserve">Ссылка на файл: https://app-dev.xn--80apaohbc3aw9e.xn--p1ai/storage/form_file_uploads/form_22/field_1171/eaxxyjVG5eQJqcuF5EiWm93lSGMG5A3ZFW0y34q9.zip
</t>
  </si>
  <si>
    <t xml:space="preserve">Ссылка на файл: https://app-dev.xn--80apaohbc3aw9e.xn--p1ai/storage/form_file_uploads/form_22/field_1171/Hvnjl9LQNNocIb5kqAZK6YOZPwWMFnzoBg7rkGqD.zip
</t>
  </si>
  <si>
    <t xml:space="preserve">Ссылка на файл: https://app-dev.xn--80apaohbc3aw9e.xn--p1ai/storage/form_file_uploads/form_22/field_1171/pc7jqExaGgJGiPtQSb93sZjX4KLIs0vDGj4UHjxX.doc
</t>
  </si>
  <si>
    <t xml:space="preserve">Ссылка на файл: https://app-dev.xn--80apaohbc3aw9e.xn--p1ai/storage/form_file_uploads/form_22/field_1171/CTIuupwdN4GQlv8AuVPNXBsRF5zEGCAD64RsKteA.docx
</t>
  </si>
  <si>
    <t xml:space="preserve">Ссылка на файл: https://app-dev.xn--80apaohbc3aw9e.xn--p1ai/storage/form_file_uploads/form_22/field_1171/eYUsx9uPfiU5l1ZMmfjxmyVtmhcJJgv7MfLLF8na.docx
</t>
  </si>
  <si>
    <t xml:space="preserve">Ссылка на файл: https://app-dev.xn--80apaohbc3aw9e.xn--p1ai/storage/form_file_uploads/form_22/field_1171/I2eMRxQPCDwHLMhdP0WOmGl3XUVRynE3HY8Qqnet.pdf
</t>
  </si>
  <si>
    <t xml:space="preserve">Ссылка на файл: https://app-dev.xn--80apaohbc3aw9e.xn--p1ai/storage/form_file_uploads/form_22/field_1171/vRNKm0fbA6bnexeMzwPDILCLfJCTCodNhIPAytFF.rar
Ссылка на файл: https://app-dev.xn--80apaohbc3aw9e.xn--p1ai/storage/form_file_uploads/form_22/field_1171/L07iCi58YfiQKoWsSVV7kkE8ymzGuo7MXC0Y1Mui.rar
Ссылка на файл: https://app-dev.xn--80apaohbc3aw9e.xn--p1ai/storage/form_file_uploads/form_22/field_1171/TXIRTNn73kUsaAO6Hu7OXrQrI0Uq3RNbausokjfF.zip
</t>
  </si>
  <si>
    <t xml:space="preserve">Ссылка на файл: https://app-dev.xn--80apaohbc3aw9e.xn--p1ai/storage/form_file_uploads/form_22/field_1171/TxqYej0nkvDqHvz9wXRK3966ZJfu9fanVokY9FJM.7z
</t>
  </si>
  <si>
    <t xml:space="preserve">Ссылка на файл: https://app-dev.xn--80apaohbc3aw9e.xn--p1ai/storage/form_file_uploads/form_22/field_1171/uAOMxCsDnYJyvrKFYFPQ4BrZq7Fer1Hh7yxrIZbI.pdf
</t>
  </si>
  <si>
    <t xml:space="preserve">Ссылка на файл: https://app-dev.xn--80apaohbc3aw9e.xn--p1ai/storage/form_file_uploads/form_22/field_1171/6HsykpP9HwBIRE7ujqzUZ91gf22zXOomQ8vyrm3B.doc
</t>
  </si>
  <si>
    <t xml:space="preserve">Ссылка на файл: https://app-dev.xn--80apaohbc3aw9e.xn--p1ai/storage/form_file_uploads/form_22/field_1171/o0PFVbWAncDCV3tOpuElftrmIabtvs700Pcn5uBo.docx
Ссылка на файл: https://app-dev.xn--80apaohbc3aw9e.xn--p1ai/storage/form_file_uploads/form_22/field_1171/27aWFA4YVSMNZEHwhwZ3p3SDAHDB9Sx5WW58PsPC.rar
Ссылка на файл: https://app-dev.xn--80apaohbc3aw9e.xn--p1ai/storage/form_file_uploads/form_22/field_1171/kTf4D71znzeszCn81oi3PjbwBDqHpl9LYfK5VUUJ.pdf
</t>
  </si>
  <si>
    <t xml:space="preserve">Ссылка на файл: https://app-dev.xn--80apaohbc3aw9e.xn--p1ai/storage/form_file_uploads/form_22/field_1171/NF3pLeUS3lZMJDxhE1yLxIhTSiI28ydEKCqCwXtW.pdf
</t>
  </si>
  <si>
    <t>4.4. Стратегия развития муниципального образования,  где закреплены мероприятия ИБ, инициативных проектов</t>
  </si>
  <si>
    <t>Решением Совета народных депутатов Мариинского муниципального района от 29.06.2018 г. №16/1 утверждена Стратегия социально-экономического развития до 2035 года.  Ежегодно актуализируется План мероприятий по реализации Стратегии социально-экономического развития Мариинского муниципального округа. Внесение изменений в План мероприятий по реализации стратегии в 2024 году находится в стадии разработки</t>
  </si>
  <si>
    <t>Стратегия социально-экономического развития  Юргинского городского округа на период до 2035 года</t>
  </si>
  <si>
    <t>Стратегия социально - экономического развития МО Алапаевское</t>
  </si>
  <si>
    <t>Стратегия социально-экономического развития Камышловского муниципального района</t>
  </si>
  <si>
    <t>Стратегия социально-экономического развития городского округа Красноуфимск  до 2035 года</t>
  </si>
  <si>
    <t>Стратегия социально-экономического развития городского округа "Город Лесной" ( Решение Думы городского округа "Город Лесной" от 26.12.2018 № 112)</t>
  </si>
  <si>
    <t>Стратегия социально-экономического развития городского округа "Город Хабаровск" на период до 2030 года</t>
  </si>
  <si>
    <t>Создание условий для закрепления граждан, в том числе молодых специалистов, в сельской местности, в том числе используя инструменты муниципальных программ</t>
  </si>
  <si>
    <t>Постановление администрации Гаткинского сельского поселения Советско-Гаванского муниципального района Хабаровского края от 08.11.2022 г. №72 Об утверждении Среднесрочного финансового плана Гаткинского сельского поселения по доходам и расходам на 2023 и плановый период 2024 и 2025 годов"</t>
  </si>
  <si>
    <t>Стратегия социально-экономического развития Великого Новгорода на период до 2030 года, утверждена решением Думы Великого Новгорода от 27.10.2017 № 1288</t>
  </si>
  <si>
    <t>муниципальная программа "Организация благоустройства и санитарного содержания территорий муниципального образования город Армавир"</t>
  </si>
  <si>
    <t>Решение Совета депутатов муниципального образования "Базарносызганский район" от 31.05.2016 г №242 "Об утверждении Стратегии социально-экономического развития муниципального образования "Базарносызганский район" до 2030 года"</t>
  </si>
  <si>
    <t>Стратегия социально-экономического развития муниципального образования «Инзенский район» Ульяновской области до 2030 года</t>
  </si>
  <si>
    <t>Решение Городской Думы г. Дзержинска Нижегородской области от 30.01.2020 № 830 «Об утверждении Стратегии социально-экономического развития городского округа город Дзержинск до 2030 года» (задача 2 пункт 4.1 раздел 4 )</t>
  </si>
  <si>
    <t>Стратегия социально-экономического развития городского округа Отрадный Самарской области на период до 2030 года</t>
  </si>
  <si>
    <t>Решение Думы городского округа Похвистнево Самарской области шестого созыва от 24.10.2018 №44-277 "Об утверждении стратегии социально-экономического развития городского округа Похвистнево на период до 2030 года"</t>
  </si>
  <si>
    <t>"17.10.2018г. № 130 Решение Думы городского округа Сызрань о Стратегии социально-экономического развития городского округа Сызрань Самарской области на период до 2030 года "</t>
  </si>
  <si>
    <t>Решение Думы городского округа Тольятти от 25.01.2019 № 131 "О стратегии социально-экономического развития городского округа Тольятти на период до 2030 года"</t>
  </si>
  <si>
    <t>Устав Дядьковского сельского поселения Кореновского района</t>
  </si>
  <si>
    <t>Решение   Совета муниципального образования Крыловский район от 08.12.2022г. №175 "О бюджете МО Крыловский район на 2023 и плановый период 2024 и 2025 годов"</t>
  </si>
  <si>
    <t>Решение Думы городского округа Чапаевск Самарской области от 30.11.2015 № 22 «Об утверждении стратегии социально-экономического развития городского округа Чапаевск Самарской области на период  до 2030 года»</t>
  </si>
  <si>
    <t>Решение Думы Уссурийского городского округа  от 29 ноября 2022 г. N 757-НПА  "О  Стратегии социально-экономического развития Уссурийского городского округа Приморского края на период до 2035 года"</t>
  </si>
  <si>
    <t>"Решение Городского Собрания Сочи муниципального образования городской округ город-курорт Сочи  Краснодарского края от 21.12.2023 № 166 ""Об утверждении стратегии социально-экономического развития муниципального образования городской округ город-курорт Сочи Краснодарского края на период до 2035 года"""</t>
  </si>
  <si>
    <t>Постановление №10б от 10.03.2023 г."О проведении Собрания  жителей ул.Первомайская с.Большое Алдаркино м.р.Борский" , Постановление №10в от 10.03.2023 г."Об определении границ предполагаемой части территории"</t>
  </si>
  <si>
    <t>Постановление №20а от 18.07.2023 г."Об определении границ предполагаемой части территории"</t>
  </si>
  <si>
    <t>Стратегия социально-экономического развития Чугуевского муниципального округа Приморского края 2022-2030 годы</t>
  </si>
  <si>
    <t>Решение Собрания представителей муниципального района Кинельский № 304 от 18.09.2018 г.  «Об утверждении Стратегии социально-экономического развития муниципального района Кинельский Самарской области на период до 2030 года»</t>
  </si>
  <si>
    <t>Решение Красноярского городского Совета депутатов от 18.06.2019 № 3-42 "О стратегии социально-экономического развития города Красноярска до 2030 года"</t>
  </si>
  <si>
    <t>Решение Совета Андроповского муниципального округа Ставропольского края от 22.09.2023 г. № 38/387-1 "Об утверждении Стратегии социально-экономического развития Андроповского муниципального округа Ставропольского края до 2035 года"</t>
  </si>
  <si>
    <t>Положение об инициировании и реализации инициативных проектов на территории  Комсомольского сельского поселения</t>
  </si>
  <si>
    <t>Решение Пермской городской Думы от 25.03.2014 № 55 "Об утверждении Концепции поддержки социально ориентированных некоммерческих организаций, осуществляющих деятельность на территории города Перми"</t>
  </si>
  <si>
    <t>Решение Архангельской городской Думы от 30 ноября 2022 года № 598 "Об утверждении Стратегии социально-экономического развития городского округа " Город Архангельск" на период до 2035 года".</t>
  </si>
  <si>
    <t>Решение Думы Верещагинского городского округа Пермского края от 23.12.2021 № 47/421</t>
  </si>
  <si>
    <t>Стратегия социально-экономического развития</t>
  </si>
  <si>
    <t>Повышение социальной активности и творческого потенциала жителей Октябрьского внутригородского района городского округа Самара, привлечение к участию юридических и физических лиц, индивидуальных предпринимателей к решению актуальных социально-значимых проблем, поддержка и поощрение общественныхх инициатив населения, способствование созданию благоприятных условий для развития творчества граждан, способствование формированию у жителей активной гражданской позиции и любви к родному городу</t>
  </si>
  <si>
    <t>Решение Совета депутатов г. Белгорода от 30.01.2007 N 413 (ред. от 28.11.2023) "Стратегия социально-экономического развития города Белгорода на период до 2030 года"</t>
  </si>
  <si>
    <t>Решение  Джанкойского городского совета второго созыва от 30 сентября 2022 года № 458 «О внесении изменений в решение Джанкойского городского совета от 23.11.2018 № 1003 «Об утверждении Стратегии социально-экономического развития муниципального образования городской округ Джанкой Республики Крым на период до 2030 года»»                                                                                                                                                                                                                              2. Постановление администрации города Джанкоя от 25 октября 2022 года № 1415 «О внесении изменений в постановление администрации города Джанкоя от 27.12.2018 № 643 «Об утверждении Плана мероприятий по реализации Стратегии социально-экономического развития муниципального образования городской округ Джанкой Республики Крым на период до 2030 года»»</t>
  </si>
  <si>
    <t>Стратегия социально-экономического развития Губкинского городского округа утверждена решением Совета депутатов Губкинского городского округа от 31 декабря 2008г. № 2 "О Стратегии социально-экономического развития Губкинского городского округа на период до 2025 года" (в редакции решений Совета депутатов от 29 декабря 2014 года №3, от 30 августа 2017 года №18-нпа, от 13 апреля 2018 года №5-нпа)</t>
  </si>
  <si>
    <t>решение Совета депутатов Благодарненского городского округа Ставропольского края первого созыва  № 300 от 27 декабря 2019 года "Об утверждении Стратегии социально-экономического развития", Решение Совета депутатов Благодарненского городского округа Ставропольского края первого созыва  № 300", дата вступления в силу 27.12.2019 г.; решение Совета депутатов Благодарненского городского округа Ставропольского края второго созыва № 15 от 10 ноября 2022 года "О внесении изменений в Стратегию социально-экономического развития Благодарненского городского округа Ставропольского края на период до 2035 года, утвержденную решением Совета депутатов Благодарненского городского округа Ставропольского края от 27 декабря 2019 года № 300", дата вступления в силу 10.11.2022г.</t>
  </si>
  <si>
    <t>Постановление от 28.10.2022 №  62 Администрации Кировского внутригородского района городского округа Самара</t>
  </si>
  <si>
    <t>Стратегия Кировского муниципального округа</t>
  </si>
  <si>
    <t>О стратегии социально-экономического развития муниципального образования город Дивногорск до 2030 года</t>
  </si>
  <si>
    <t>"Стратегия социально-экономического развития Курского муниципального района Ставропольского края до 2035 года" утверждена советом Курского муниципального района Ставропольского края от 26.09.2019 №144</t>
  </si>
  <si>
    <t>Решение Совета депутатов Петровского городского округа Ставропольского края от 14 декабря 2018 г. № 196 «Об утверждении стратегии социально-экономического развития Петровского городского округа Ставропольского края до 2035 года».</t>
  </si>
  <si>
    <t>Стратегия социально - экономического развития Сосновоборского городского округа до 2030 года</t>
  </si>
  <si>
    <t>Стратегия социально-экономического развития муниципального района «Вейделевский район» на период до 2025 года</t>
  </si>
  <si>
    <t>Решение Думы Нефтеюганского района от 23.11.2023 № 962 «Об утверждении Стратегии социально-экономического развития Нефтеюганского муниципального района Ханты-Мансийского автономного округа – Югры до 2036 года с целевыми ориентирами до 2050 года»</t>
  </si>
  <si>
    <t>СТРАТЕГИЯ социально-экономического развития Советского городского округа Ставропольского края до 2035 года</t>
  </si>
  <si>
    <t>решение Саратовской городской Думы от 16 февраля 2017 года № 13-102 "Об утверждении Стратегии социально-экономического развития муниципального образования "Город Саратов" до 2030 года"</t>
  </si>
  <si>
    <t>Об утверждении плана мероприятий по реализации Стратегии социально – экономического развития Ипатовского городского округа Ставропольского края до 2035 года, утверждённой решением Думы Ипатовского городского округа Ставропольского края от 17 декабря 2019 г. № 118, в редакции Постановлений АИГО СК от 05.07.2021г №934 и от 28.12.2022 года №2032</t>
  </si>
  <si>
    <t>Постановление Администрации города Пензы от 29.09.2017 N 1808 "Об утверждении стратегии социально-экономического развития города Пензы до 2030 года"</t>
  </si>
  <si>
    <t>1 Положение о школьном инициативном бюджетировании в муниципальном бюджетном общеобразовательном учреждении "Кириковская средняя школа"; 2 Положение о школьном инициативном бюджетировании в муниципальном бюджетном общеобразовательном учреждении "Пировская средняя школа".</t>
  </si>
  <si>
    <t>Решение Думы города от 31.10.2018 №483 "Об утверждении Стратегии социально-экономического развития муниципального образования город Нефтеюганск на период до 2030 года"</t>
  </si>
  <si>
    <t>Решение Городской Думы МО город Салехард от 21.12.2018 N 91 "Об утверждении Стратегии социально-экономического развития муниципального образования город Салехард до 2030 года"</t>
  </si>
  <si>
    <t>Решение Думы города Нижневартовска от 30.06.2023 №296 "О Стратегии социально-экономического развития города Нижневартовска до 2036 года"</t>
  </si>
  <si>
    <t>"Пункт 5 Плана мероприятий по реализации стратегии социально-экономического развития муниципального образования «Город Кирово-Чепецк» Кировской области на период до 2030 года, утвержденного постановлением администрации муниципального образования ""Город Кирово-Чепецк"" Кировской области от 08.07.2019 N 899 (ред. от 10.11.2023) ""Об утверждении плана мероприятий по реализации стратегии социально-экономического развития муниципального образования ""Город Кирово-Чепецк"" Кировской области на период до 2030 года""."</t>
  </si>
  <si>
    <t>Решение Думы города № 718-V ДГ от 08.06.2015 "О стратегии социально-экономического развития муниципального образования городской округ город Сургут на период до 2030 года" (с изменениями от 26.12.2023 № 495-VII ДГ)</t>
  </si>
  <si>
    <t>Стратегия социально-экономического развития Тевризского муниципального района Омской области до 2030 года, утверждена Решением Совета Тевризского муниципального района Омской области № 173-р от 30.09.2021 года</t>
  </si>
  <si>
    <t>Постановление Администрации города Лабытнанги от 29.12.2016 № 1461 "Об утверждении плана мероприятий по реализации Стратегии социально-экономического развития города Лабытнанги до 2030 года"</t>
  </si>
  <si>
    <t>Решение Тверской городской Думы от 19.12.2019 № 267 (ред. от 12.02.2021) "О Стратегии социально-экономического развития города Твери до 2035 года" (https://internet.garant.ru/#/document/73478303/paragraph/1/doclist/10922/1/0/0/Решение%20Тверской%20городской%20Думы%20от%2019.12.2019%20N%20267:8)</t>
  </si>
  <si>
    <t>Постановление от 18.02.2015 №92</t>
  </si>
  <si>
    <t>Решение Городской Думы муниципального образования г. Новый Уренгой от 25.12.2018 г. № 207 "Об утверждении стратегии социально-экономического развития муниципального образования город Новый Уренгой до 2030 года"</t>
  </si>
  <si>
    <t>Решение Думы Сургутского района от 17.12.2018 № 591 "Об утверждении стратегии социально-экономического развития Сургутского района до 2030 года"</t>
  </si>
  <si>
    <t>пункт 179 "Мероприятие 4.1.1.1 Реализации проекта "Бюджетная инициатива граждан" постановления Администрации город Муравленко "Об утверждении Плана мероприятий по реализации Стратегии социально-экономического развития муниципального образования город Муравленко на период до 2030 года" от 29 декабря 2018 года № 909</t>
  </si>
  <si>
    <t>Решение Череповецкой городской Думы от 27.06.2023 № 84 «Об утверждении стратегии социально-экономического развития городского округа город Череповец Вологодской области до 2035 года «Череповец-территория роста»</t>
  </si>
  <si>
    <t>Стратегия социально-экономического развития муниципального образования город Гай до 2020 г. и перспективу до 2030 г.</t>
  </si>
  <si>
    <t>Создание системы разработки, отбора и реализации общественных инициатив</t>
  </si>
  <si>
    <t>Стратегия социально-экономического развития муниципального образования Александровский район до 2030 года</t>
  </si>
  <si>
    <t>Стратегия социально-экономического развития города Урай до 2036 года с целевыми ориентирами до 2050 года</t>
  </si>
  <si>
    <t>Подраздел V.Эффективное управление муниципалитетом.                                    Направления эффективного муниципального управления:                                                                                                                                         - - создание условий, способствующих активизации гражданских инициатив, организация сотрудничества органов местного самоуправления с некоммерческими организациями, национальными, религиозными и общественными объединениями Ямальского района;</t>
  </si>
  <si>
    <t>Решение Думы от 31.05.2023 г. № 235 "Об утверждении Стратегии социально-экономического развития муниципального образования "Эхирит-Булагатский район" до 2036 года</t>
  </si>
  <si>
    <t>Стратегия развития муниципального образования Тоцкий район на период до 2030 года</t>
  </si>
  <si>
    <t>Стратегии социально-экономического Развития муниципального района «Княжпогостский» на период до 2035 года. Решение совета МР "Княжпогостский"от 24.09.2021 № 204</t>
  </si>
  <si>
    <t>СТРАТЕГИЯ СОЦИАЛЬНО-ЭКОНОМИЧЕСКОГО РАЗВИТИЯ МУНИЦИПАЛЬНОГО ОБРАЗОВАНИЯ МУНИЦИПАЛЬНОГО РАЙОНА «ИЖЕМСКИЙ» НА ПЕРИОД ДО 2035 ГОДА</t>
  </si>
  <si>
    <t>Стратегия  социально-экономического развития муниципального образования муниципального района «Корткеросский» на период до 2035 года</t>
  </si>
  <si>
    <t>Стратегия социально-экономического развития муниципального образования муниципального района «Сосногорск» на период до 2035 года, утвержденная Решением Совета муниципального района «Сосногорск» от 24.03.2021 № VI-28</t>
  </si>
  <si>
    <t>Стратегия социально-экономического развития муниципального образования муниципального района "Усть-Вымский" на период до 2035 года, утвержденная решением Совета МР "Усть-Вымский" от 28.04.2021г. №09/7-94</t>
  </si>
  <si>
    <t>Решение Совета МОГО "Ухта" от 23 декабря 2020 г. N 37  "Стратегия социально-экономического развития муниципального образования городского округа "Ухта" на период до 2035 года"</t>
  </si>
  <si>
    <t>Стратегия социально - экономического развития МО МР "Удорский" на период до 2035 года, утвержденная решением Совета МО МР "Удорский" от 07.09.2020 №45-1</t>
  </si>
  <si>
    <t>Решение Совета МО городского округа "Воркута" от 22.06.2020 N 764 "Об утверждении Стратегии социально-экономического развития муниципального образования городского округа "Воркута" на период до 2035 года"</t>
  </si>
  <si>
    <t>Постановление от 17.05.2019 № 139</t>
  </si>
  <si>
    <t>4.4. Стратегия развития муниципального образования,  где закреплены мероприятия ИБ, инициативных проектов, файлы</t>
  </si>
  <si>
    <t xml:space="preserve">Ссылка на файл: https://app-dev.xn--80apaohbc3aw9e.xn--p1ai/storage/form_file_uploads/form_22/field_1173/KyBwvE1ERJyKNz7uplBduLrcGdCvIk8APytJJOPb.pdf
</t>
  </si>
  <si>
    <t xml:space="preserve">Ссылка на файл: https://app-dev.xn--80apaohbc3aw9e.xn--p1ai/storage/form_file_uploads/form_22/field_1173/lGLx7hFMIEdfTd5dujrDnBaFTuFzPXtIiI3N6Ugl.pdf
</t>
  </si>
  <si>
    <t xml:space="preserve">Ссылка на файл: https://app-dev.xn--80apaohbc3aw9e.xn--p1ai/storage/form_file_uploads/form_22/field_1173/FNiJ3aHwRsnMbJvXN4DrbjiN9pnehapgNWl0dlJp.docx
</t>
  </si>
  <si>
    <t xml:space="preserve">Ссылка на файл: https://app-dev.xn--80apaohbc3aw9e.xn--p1ai/storage/form_file_uploads/form_22/field_1173/t9oqkI8XqnQnokZzKwow2Rbih9VuqS1yg5WErmsD.pdf
</t>
  </si>
  <si>
    <t xml:space="preserve">Ссылка на файл: https://app-dev.xn--80apaohbc3aw9e.xn--p1ai/storage/form_file_uploads/form_22/field_1173/hEDssByWXnxD2ccO3utszZ3PwgUxlhAkYRL4NKqY.pdf
</t>
  </si>
  <si>
    <t xml:space="preserve">Ссылка на файл: https://app-dev.xn--80apaohbc3aw9e.xn--p1ai/storage/form_file_uploads/form_22/field_1173/DIcgpq13WjlkzsQaXqNjCoa6p7y37waAoEK4MCn0.doc
</t>
  </si>
  <si>
    <t xml:space="preserve">Ссылка на файл: https://app-dev.xn--80apaohbc3aw9e.xn--p1ai/storage/form_file_uploads/form_22/field_1173/RLjkvRyoVtdGG3mAJzJbrqvVwbM5xpMgNdTcpiP0.pdf
</t>
  </si>
  <si>
    <t xml:space="preserve">Ссылка на файл: https://app-dev.xn--80apaohbc3aw9e.xn--p1ai/storage/form_file_uploads/form_22/field_1173/TQ4nxYzFyidefW5JlIgS3XoKOCC47yUzA70MXyWu.pdf
</t>
  </si>
  <si>
    <t xml:space="preserve">Ссылка на файл: https://app-dev.xn--80apaohbc3aw9e.xn--p1ai/storage/form_file_uploads/form_22/field_1173/aJ9z9Am2G9bfj5wzMqof9lzsDBiZryed8z7wLc2q.pdf
</t>
  </si>
  <si>
    <t xml:space="preserve">Ссылка на файл: https://app-dev.xn--80apaohbc3aw9e.xn--p1ai/storage/form_file_uploads/form_22/field_1173/mjdElWTBTGYjzXEOgXOVuT5t5a02KYV9xHlhA0Om.pdf
</t>
  </si>
  <si>
    <t xml:space="preserve">Ссылка на файл: https://app-dev.xn--80apaohbc3aw9e.xn--p1ai/storage/form_file_uploads/form_22/field_1173/zFmPDoJeVfIZiUTUFhxnQKiqySj0q9EmgCA9nM84.rar
</t>
  </si>
  <si>
    <t xml:space="preserve">Ссылка на файл: https://app-dev.xn--80apaohbc3aw9e.xn--p1ai/storage/form_file_uploads/form_22/field_1173/WO1mHZxWN4zW1rqRdZMuBhCzoDkLtkWrUYMt48Yt.docx
</t>
  </si>
  <si>
    <t xml:space="preserve">Ссылка на файл: https://app-dev.xn--80apaohbc3aw9e.xn--p1ai/storage/form_file_uploads/form_22/field_1173/JXnLgjFzWsfJoqmrom0LQdlYuk8BTTBgQGlUzTca.pdf
</t>
  </si>
  <si>
    <t xml:space="preserve">Ссылка на файл: https://app-dev.xn--80apaohbc3aw9e.xn--p1ai/storage/form_file_uploads/form_22/field_1173/7Ct3PZwvsJDPXobNcQj72L7HBLPAx3DjQOP42XQg.pdf
</t>
  </si>
  <si>
    <t xml:space="preserve">Ссылка на файл: https://app-dev.xn--80apaohbc3aw9e.xn--p1ai/storage/form_file_uploads/form_22/field_1173/deOdm9hKzuC0Q87fQM2o5HcOauo6QWsg68HUlo91.doc
</t>
  </si>
  <si>
    <t xml:space="preserve">Ссылка на файл: https://app-dev.xn--80apaohbc3aw9e.xn--p1ai/storage/form_file_uploads/form_22/field_1173/u58bG2SsCyuJU4aZzzHEnk6zICuAsKxog0BFHTc3.pdf
</t>
  </si>
  <si>
    <t xml:space="preserve">Ссылка на файл: https://app-dev.xn--80apaohbc3aw9e.xn--p1ai/storage/form_file_uploads/form_22/field_1173/TGCBKl5ItkEIGu151oODGYDgn7ngWrgx6z1Qiuux.pdf
</t>
  </si>
  <si>
    <t xml:space="preserve">Ссылка на файл: https://app-dev.xn--80apaohbc3aw9e.xn--p1ai/storage/form_file_uploads/form_22/field_1173/8h4crzxYCAbX62R9aLqK57nuq8asMMRrzxFSAECv.docx
</t>
  </si>
  <si>
    <t xml:space="preserve">Ссылка на файл: https://app-dev.xn--80apaohbc3aw9e.xn--p1ai/storage/form_file_uploads/form_22/field_1173/p4hhdjlm4yty0snEXDQF3OZERztfv04gmxnc3KQ7.docx
</t>
  </si>
  <si>
    <t xml:space="preserve">Ссылка на файл: https://app-dev.xn--80apaohbc3aw9e.xn--p1ai/storage/form_file_uploads/form_22/field_1173/QaKhtxSOx8dHDtVyE6PE4i36kc9yPoN2XwFHVOhd.docx
</t>
  </si>
  <si>
    <t xml:space="preserve">Ссылка на файл: https://app-dev.xn--80apaohbc3aw9e.xn--p1ai/storage/form_file_uploads/form_22/field_1173/8A76xZnSMuJEMbvEF4K9Kd5TNd5kaMdjIN4or9Aj.docx
</t>
  </si>
  <si>
    <t xml:space="preserve">Ссылка на файл: https://app-dev.xn--80apaohbc3aw9e.xn--p1ai/storage/form_file_uploads/form_22/field_1173/VmsXt5PJaOORU8OtFvcGXGSYKLybweODGKwS3i1f.doc
</t>
  </si>
  <si>
    <t xml:space="preserve">Ссылка на файл: https://app-dev.xn--80apaohbc3aw9e.xn--p1ai/storage/form_file_uploads/form_22/field_1173/9QL4EFeTkulbj6W78iDGV9hFZL0fULdilhKFTlj4.pdf
</t>
  </si>
  <si>
    <t xml:space="preserve">Ссылка на файл: https://app-dev.xn--80apaohbc3aw9e.xn--p1ai/storage/form_file_uploads/form_22/field_1173/bhNB5xZI7lQt1B0yo4G9cngIQ5KSC08rQxKUhrHr.docx
</t>
  </si>
  <si>
    <t xml:space="preserve">Ссылка на файл: https://app-dev.xn--80apaohbc3aw9e.xn--p1ai/storage/form_file_uploads/form_22/field_1173/5jhIV9P4a48zb3VFrwxDcwueSEkTPF8UEfF0spNQ.pdf
</t>
  </si>
  <si>
    <t xml:space="preserve">Ссылка на файл: https://app-dev.xn--80apaohbc3aw9e.xn--p1ai/storage/form_file_uploads/form_22/field_1173/BNE8i45AUdxEhA1kXoAb83kStI5Fbgvl1isM77dr.pdf
</t>
  </si>
  <si>
    <t xml:space="preserve">Ссылка на файл: https://app-dev.xn--80apaohbc3aw9e.xn--p1ai/storage/form_file_uploads/form_22/field_1173/Mx0vgOZ8b08TdZjICDyFT7hUTHNiyzIk9BT7ExTW.pdf
</t>
  </si>
  <si>
    <t xml:space="preserve">Ссылка на файл: https://app-dev.xn--80apaohbc3aw9e.xn--p1ai/storage/form_file_uploads/form_22/field_1173/ZlzOJkaVtUUQYQ689qdgNg7at3vx8WZQ9h1go6U9.pdf
</t>
  </si>
  <si>
    <t xml:space="preserve">Ссылка на файл: https://app-dev.xn--80apaohbc3aw9e.xn--p1ai/storage/form_file_uploads/form_22/field_1173/sNsAtdhWNun7LPOGQT85iI4CMJFs1TxMputx4IYA.docx
Ссылка на файл: https://app-dev.xn--80apaohbc3aw9e.xn--p1ai/storage/form_file_uploads/form_22/field_1173/1TXzzeU7C8j2FKZUPPChRe0QkksAGDlDNGEC3L8Z.docx
</t>
  </si>
  <si>
    <t xml:space="preserve">Ссылка на файл: https://app-dev.xn--80apaohbc3aw9e.xn--p1ai/storage/form_file_uploads/form_22/field_1173/wMzdYfUuRYYGHQBOJZ6seNSkZK68CoKeWuevxGKD.doc
Ссылка на файл: https://app-dev.xn--80apaohbc3aw9e.xn--p1ai/storage/form_file_uploads/form_22/field_1173/HOPr1BhbnsCQfoVTj0odA71HdcpO5Xt3juIRwfmC.docx
</t>
  </si>
  <si>
    <t xml:space="preserve">Ссылка на файл: https://app-dev.xn--80apaohbc3aw9e.xn--p1ai/storage/form_file_uploads/form_22/field_1173/L2RfKngqG7W1xeePTLl9rN8RcIah74i4pZ8pyrYk.pdf
</t>
  </si>
  <si>
    <t xml:space="preserve">Ссылка на файл: https://app-dev.xn--80apaohbc3aw9e.xn--p1ai/storage/form_file_uploads/form_22/field_1173/4vrDlIKIgiAmab30lIsDPbkHOgwUIsrgycYImOWg.docx
</t>
  </si>
  <si>
    <t xml:space="preserve">Ссылка на файл: https://app-dev.xn--80apaohbc3aw9e.xn--p1ai/storage/form_file_uploads/form_22/field_1173/RTP0LriwDII4vixZd1rRySl9sAApEYv230Dxk64a.docx
</t>
  </si>
  <si>
    <t xml:space="preserve">Ссылка на файл: https://app-dev.xn--80apaohbc3aw9e.xn--p1ai/storage/form_file_uploads/form_22/field_1173/ov3ZhZwiJSz128hCwZ3mEvxeLRgaTwqm9fQHEovd.doc
</t>
  </si>
  <si>
    <t xml:space="preserve">Ссылка на файл: https://app-dev.xn--80apaohbc3aw9e.xn--p1ai/storage/form_file_uploads/form_22/field_1173/vikAGO2GNk9pfGMeOh90Etiqul4FjwoA8AQegSz3.doc
</t>
  </si>
  <si>
    <t xml:space="preserve">Ссылка на файл: https://app-dev.xn--80apaohbc3aw9e.xn--p1ai/storage/form_file_uploads/form_22/field_1173/roCUaZzB2WNbdhpsmhS1C0It0aU8jLkhDPzaT4Jk.docx
</t>
  </si>
  <si>
    <t xml:space="preserve">Ссылка на файл: https://app-dev.xn--80apaohbc3aw9e.xn--p1ai/storage/form_file_uploads/form_22/field_1173/lV0njoD7LdIKzrHGtPKaKD1k6zFhVdblavHPxANP.zip
</t>
  </si>
  <si>
    <t xml:space="preserve">Ссылка на файл: https://app-dev.xn--80apaohbc3aw9e.xn--p1ai/storage/form_file_uploads/form_22/field_1173/CjjqvnMg3hcolBCqXmU6TqJsjRGne8HvmfMDVeiE.docx
</t>
  </si>
  <si>
    <t xml:space="preserve">Ссылка на файл: https://app-dev.xn--80apaohbc3aw9e.xn--p1ai/storage/form_file_uploads/form_22/field_1173/KPBrrRU92gawApZaxkHIsEksZda9pqIMG2e8oZVz.docx
</t>
  </si>
  <si>
    <t xml:space="preserve">Ссылка на файл: https://app-dev.xn--80apaohbc3aw9e.xn--p1ai/storage/form_file_uploads/form_22/field_1173/AvhRCpK5ieDdPxJv507F56hGl3mHuplKi1uf0Pzy.pdf
</t>
  </si>
  <si>
    <t xml:space="preserve">Ссылка на файл: https://app-dev.xn--80apaohbc3aw9e.xn--p1ai/storage/form_file_uploads/form_22/field_1173/MJV1CJlIsStJAAOUt9fYXoUW4LCWO49WrZWDBZdb.docx
</t>
  </si>
  <si>
    <t xml:space="preserve">Ссылка на файл: https://app-dev.xn--80apaohbc3aw9e.xn--p1ai/storage/form_file_uploads/form_22/field_1173/4pqiHYnEu2ngDT399q9PMI7uS4zJ0JehOKZ6ivt7.docx
</t>
  </si>
  <si>
    <t xml:space="preserve">Ссылка на файл: https://app-dev.xn--80apaohbc3aw9e.xn--p1ai/storage/form_file_uploads/form_22/field_1173/byWWHjwubHwtmWgpDsriTZUrGHUVL2hv4qNAxji3.zip
</t>
  </si>
  <si>
    <t xml:space="preserve">Ссылка на файл: https://app-dev.xn--80apaohbc3aw9e.xn--p1ai/storage/form_file_uploads/form_22/field_1173/EuRVKq90hAnjpuFEKzJXmQJy9z3BOlB9TdhxJgjy.docx
</t>
  </si>
  <si>
    <t xml:space="preserve">Ссылка на файл: https://app-dev.xn--80apaohbc3aw9e.xn--p1ai/storage/form_file_uploads/form_22/field_1173/8ikQAJ0MfwXFQgQnAa0tQtDGQjTy2PMRsg1sijaM.docx
</t>
  </si>
  <si>
    <t xml:space="preserve">Ссылка на файл: https://app-dev.xn--80apaohbc3aw9e.xn--p1ai/storage/form_file_uploads/form_22/field_1173/HmAfqgLx0I4W69vMM5j4atg61z64boT9rTLb0ZGN.docx
</t>
  </si>
  <si>
    <t xml:space="preserve">Ссылка на файл: https://app-dev.xn--80apaohbc3aw9e.xn--p1ai/storage/form_file_uploads/form_22/field_1173/rWjTglnj7uj0ESeONLfoMjrHgO1ptygmmpTvKwEV.pdf
Ссылка на файл: https://app-dev.xn--80apaohbc3aw9e.xn--p1ai/storage/form_file_uploads/form_22/field_1173/VgvGrP5JFVf11E7CzUoj1HoOytg62uZBE1jpw6OS.pdf
</t>
  </si>
  <si>
    <t xml:space="preserve">Ссылка на файл: https://app-dev.xn--80apaohbc3aw9e.xn--p1ai/storage/form_file_uploads/form_22/field_1173/57U2P5Is4kVat0LFvFqgWa6FhHdYvzViqMwAOF7k.docx
</t>
  </si>
  <si>
    <t xml:space="preserve">Ссылка на файл: https://app-dev.xn--80apaohbc3aw9e.xn--p1ai/storage/form_file_uploads/form_22/field_1173/ez7mfcI46aw8aGVqOnrASp2AgxgHyMvaCmicxXyn.doc
</t>
  </si>
  <si>
    <t xml:space="preserve">Ссылка на файл: https://app-dev.xn--80apaohbc3aw9e.xn--p1ai/storage/form_file_uploads/form_22/field_1173/Y1rwypgZrCjufHgziBQzw5kBIs8Zw3SB1jwN8x7k.docx
Ссылка на файл: https://app-dev.xn--80apaohbc3aw9e.xn--p1ai/storage/form_file_uploads/form_22/field_1173/bds1bLhF16JNX3zF0Llu4VpgNY3dW819HQpDOKrJ.docx
</t>
  </si>
  <si>
    <t xml:space="preserve">Ссылка на файл: https://app-dev.xn--80apaohbc3aw9e.xn--p1ai/storage/form_file_uploads/form_22/field_1173/e4iuEc32RmXT8nDSghcOichNdd2quBbmHZvMSynq.pdf
</t>
  </si>
  <si>
    <t xml:space="preserve">Ссылка на файл: https://app-dev.xn--80apaohbc3aw9e.xn--p1ai/storage/form_file_uploads/form_22/field_1173/fANQxOMLm9Ih7BusjUT85x7uZrs68UcJcvD3MC5O.docx
</t>
  </si>
  <si>
    <t xml:space="preserve">Ссылка на файл: https://app-dev.xn--80apaohbc3aw9e.xn--p1ai/storage/form_file_uploads/form_22/field_1173/hj4fI8G1kDuIlEI06F8nqNTQkECkUk62byLuwzJv.doc
</t>
  </si>
  <si>
    <t xml:space="preserve">Ссылка на файл: https://app-dev.xn--80apaohbc3aw9e.xn--p1ai/storage/form_file_uploads/form_22/field_1173/ZVam1I8HVKmPCPo4KolzhKSfGvnuTzQK7lQSbfk7.docx
</t>
  </si>
  <si>
    <t xml:space="preserve">Ссылка на файл: https://app-dev.xn--80apaohbc3aw9e.xn--p1ai/storage/form_file_uploads/form_22/field_1173/G5nHdWLPsoEV8MJP6xdrBpNULkxgbXDEMADVELt5.pdf
</t>
  </si>
  <si>
    <t xml:space="preserve">Ссылка на файл: https://app-dev.xn--80apaohbc3aw9e.xn--p1ai/storage/form_file_uploads/form_22/field_1173/PN1ROuCRPaQBgHZXaokMNrKUPCqx09GQrNPyEaNr.pdf
</t>
  </si>
  <si>
    <t xml:space="preserve">Ссылка на файл: https://app-dev.xn--80apaohbc3aw9e.xn--p1ai/storage/form_file_uploads/form_22/field_1173/bRM26KcONyp5AgnJ8RX6Qf947PvdtLlYmQHXzV8p.docx
</t>
  </si>
  <si>
    <t xml:space="preserve">Ссылка на файл: https://app-dev.xn--80apaohbc3aw9e.xn--p1ai/storage/form_file_uploads/form_22/field_1173/7dkAk2rlTgv2ZXSO8F4sVggdxZSHNMrFzo94S2hf.zip
</t>
  </si>
  <si>
    <t xml:space="preserve">Ссылка на файл: https://app-dev.xn--80apaohbc3aw9e.xn--p1ai/storage/form_file_uploads/form_22/field_1173/FKW5omE2KwZIfEc1RbvnfmrYBhokzA9T6GOtuVyq.doc
</t>
  </si>
  <si>
    <t xml:space="preserve">Ссылка на файл: https://app-dev.xn--80apaohbc3aw9e.xn--p1ai/storage/form_file_uploads/form_22/field_1173/NvI0JLapzkWcmKIsRfF6LzGpJuBQATiKL9XbLKOl.doc
</t>
  </si>
  <si>
    <t xml:space="preserve">Ссылка на файл: https://app-dev.xn--80apaohbc3aw9e.xn--p1ai/storage/form_file_uploads/form_22/field_1173/GHyKYYe8bKB5gSpxzWLGqD2MNAYAldrOUBGIlrfG.doc
Ссылка на файл: https://app-dev.xn--80apaohbc3aw9e.xn--p1ai/storage/form_file_uploads/form_22/field_1173/XSjYh4ETZR76DsvPbHdBcIlomB9lmtbHAuOtFLkF.docx
</t>
  </si>
  <si>
    <t xml:space="preserve">Ссылка на файл: https://app-dev.xn--80apaohbc3aw9e.xn--p1ai/storage/form_file_uploads/form_22/field_1173/PDse0z6JkqWCjgrOP6TSqcI5dFXVbydsgzkmTvtL.doc
Ссылка на файл: https://app-dev.xn--80apaohbc3aw9e.xn--p1ai/storage/form_file_uploads/form_22/field_1173/CelibWCIcnDtVlu38R1E7YRBvPDH6bcQV5oimfco.doc
</t>
  </si>
  <si>
    <t xml:space="preserve">Ссылка на файл: https://app-dev.xn--80apaohbc3aw9e.xn--p1ai/storage/form_file_uploads/form_22/field_1173/Z0XSm6Yn0owl89xMvPsnlALF5h2T7OuhvltIeYO4.docx
</t>
  </si>
  <si>
    <t xml:space="preserve">Ссылка на файл: https://app-dev.xn--80apaohbc3aw9e.xn--p1ai/storage/form_file_uploads/form_22/field_1173/26VmFydwuj91Br8Zqod0VrG82hw8xyOAx2ITuDr1.docx
</t>
  </si>
  <si>
    <t xml:space="preserve">Ссылка на файл: https://app-dev.xn--80apaohbc3aw9e.xn--p1ai/storage/form_file_uploads/form_22/field_1173/VBDubl6XU3Ob64SdhA3hOOLNjMxKjJwSDqj4NbTB.docx
</t>
  </si>
  <si>
    <t xml:space="preserve">Ссылка на файл: https://app-dev.xn--80apaohbc3aw9e.xn--p1ai/storage/form_file_uploads/form_22/field_1173/uOvRRsPWaemoeBbsxArUAluGJuPlwb5mkUt14dZ4.docx
</t>
  </si>
  <si>
    <t xml:space="preserve">Ссылка на файл: https://app-dev.xn--80apaohbc3aw9e.xn--p1ai/storage/form_file_uploads/form_22/field_1173/zqChTKvUBNsBng84gVeFDg7oMyP1QaCwUakpecMw.7z
</t>
  </si>
  <si>
    <t xml:space="preserve">Ссылка на файл: https://app-dev.xn--80apaohbc3aw9e.xn--p1ai/storage/form_file_uploads/form_22/field_1173/lAYZNGhQu6qNZawXop8nBftRud5ChyjeDK09mhna.pdf
</t>
  </si>
  <si>
    <t xml:space="preserve">Ссылка на файл: https://app-dev.xn--80apaohbc3aw9e.xn--p1ai/storage/form_file_uploads/form_22/field_1173/0CZ4pGRLkr3F547BTsuo6T8ihcaPRDWFylW6gnse.zip
</t>
  </si>
  <si>
    <t xml:space="preserve">Ссылка на файл: https://app-dev.xn--80apaohbc3aw9e.xn--p1ai/storage/form_file_uploads/form_22/field_1173/pTeK5e250bTkXjUdLgvwMZyeLguL0s2eOm49Sw7j.pdf
</t>
  </si>
  <si>
    <t xml:space="preserve">Ссылка на файл: https://app-dev.xn--80apaohbc3aw9e.xn--p1ai/storage/form_file_uploads/form_22/field_1173/ioXWf3TL1aWmdX6JjpMxUk6Rbfhs2Dxze3C7wEgS.rar
</t>
  </si>
  <si>
    <t xml:space="preserve">Ссылка на файл: https://app-dev.xn--80apaohbc3aw9e.xn--p1ai/storage/form_file_uploads/form_22/field_1173/honnSjrR0NwhRfzsQIDTn0w1XdajeRiZcJJ0Yrkz.doc
</t>
  </si>
  <si>
    <t xml:space="preserve">Ссылка на файл: https://app-dev.xn--80apaohbc3aw9e.xn--p1ai/storage/form_file_uploads/form_22/field_1173/IGAwxmrXVF5IUzqANZ7hhXXPoE17cS0AmEsv2xls.docx
</t>
  </si>
  <si>
    <t xml:space="preserve">Ссылка на файл: https://app-dev.xn--80apaohbc3aw9e.xn--p1ai/storage/form_file_uploads/form_22/field_1173/e1xAPvMMFpYGjnG4Rz6nYlfVe2kb3ihNZdqiclod.pdf
</t>
  </si>
  <si>
    <t>5.1. Орган местного самоуправления, ответственный за реализацию практики в муниципальном образовании</t>
  </si>
  <si>
    <t>Финансовое управление города Белово</t>
  </si>
  <si>
    <t>Администрация Киселевского городского округа</t>
  </si>
  <si>
    <t>Администрация Мариинского муниципального округа</t>
  </si>
  <si>
    <t>Администрация города Юрги</t>
  </si>
  <si>
    <t>Управление информационной политики и общественных связей администрации Города Томска</t>
  </si>
  <si>
    <t>Администрация МО Алапаевское</t>
  </si>
  <si>
    <t>Администрация Бисертского городского округа, отдел по социальной политике, экономике, инвестиционному развитию, поддержке МСП</t>
  </si>
  <si>
    <t>Департамент финансов Администрации города Екатеринбурга</t>
  </si>
  <si>
    <t>отдел городского хозяйства администрации ГО "город Ирбит" Свердловской области</t>
  </si>
  <si>
    <t>Администрация Камышловского муниципального района</t>
  </si>
  <si>
    <t>Администрация Качканарского городского округа</t>
  </si>
  <si>
    <t>Администрация городского округа Красноуральск</t>
  </si>
  <si>
    <t>Департамент развития территории администрации города Липецка</t>
  </si>
  <si>
    <t>Администрация городского округа Красноуфимск</t>
  </si>
  <si>
    <t>Комитет финансов администрации Липецкого муниципального района</t>
  </si>
  <si>
    <t>Администрация городского округа "Город Лесной"</t>
  </si>
  <si>
    <t>Комитет образования Администрации Батецкого муниципального района</t>
  </si>
  <si>
    <t>Администрация Наговского сельского поселения</t>
  </si>
  <si>
    <t>Комитет по экономике, Комитет по ЖКХ и жилищной политике Новоуральского городского округа</t>
  </si>
  <si>
    <t>Администрация Новосельского сельского поселения</t>
  </si>
  <si>
    <t>Администрация Ивановского сельского поселения Старорусского района</t>
  </si>
  <si>
    <t>Администрация Великосельского сельского поселения</t>
  </si>
  <si>
    <t>Администрация Залучского сельского поселения</t>
  </si>
  <si>
    <t>комитет образования Администрации Боровичского муниципального района</t>
  </si>
  <si>
    <t>Администрация Мошенского муниципального района</t>
  </si>
  <si>
    <t>Администрация Медниковского сельского поселения</t>
  </si>
  <si>
    <t>Администрация Чертковского сельского поселения</t>
  </si>
  <si>
    <t>Администрация Взвадского сельского поселения</t>
  </si>
  <si>
    <t>Администрация Окуловского муниципального района</t>
  </si>
  <si>
    <t>Управление по связям с общественностью и работе с молодежью администрации города Хабаровска</t>
  </si>
  <si>
    <t>Администрация городского поселения "Город Амурск" Амурского муниципального района Хабаровского края</t>
  </si>
  <si>
    <t>Администрации Бикинского муниципального района Хабаровского края</t>
  </si>
  <si>
    <t>Администрация сельского поселения Дуровский сельсовет Добринского муниципального района</t>
  </si>
  <si>
    <t>Администрация Гаткинского сельского поселения Советско-Гаванского муниципального района Хабаровского края</t>
  </si>
  <si>
    <t>Комитет по образованию Администрации Великого Новгорода</t>
  </si>
  <si>
    <t>Управление жилищно-коммунального хозяйства администрации ГО Армавир</t>
  </si>
  <si>
    <t>Администрация муниципального образования "Базарносызганский район"</t>
  </si>
  <si>
    <t>Администрация Новопавловского сельского поселения Белоглинского района</t>
  </si>
  <si>
    <t>Администрация Белоглинского сельского поселения Белоглинского района</t>
  </si>
  <si>
    <t>Администрация муниципального образования "Барышский район"</t>
  </si>
  <si>
    <t>администрация муниципального образования "Инзенский район"</t>
  </si>
  <si>
    <t>администрация муниципального образования "Павловский район"</t>
  </si>
  <si>
    <t>Администрация Белореченского городского поселения Белореченского района</t>
  </si>
  <si>
    <t>Департамента благоустройства и дорожного хозяйства г.о.г. Дзержинск</t>
  </si>
  <si>
    <t>Администрация Бжедуховского сельского поселения Белореченского района</t>
  </si>
  <si>
    <t>Администрация городского округа Семеновский</t>
  </si>
  <si>
    <t>Администрация Великовечненского сельское поселение Белореченского района Краснодарского края</t>
  </si>
  <si>
    <t>Администрация Дружненского сельского поселения Белореченского района</t>
  </si>
  <si>
    <t>администрация Первомайского сельского поселения</t>
  </si>
  <si>
    <t>администрация муниципального образования "Карсунский район"</t>
  </si>
  <si>
    <t>Департамент образования администрации Кстовского муниципального округа</t>
  </si>
  <si>
    <t>Администрация г.о. Отрадный Самарской области</t>
  </si>
  <si>
    <t>Управление благоустройства и дорожной деятельности администрации Богородского муниципального округа Нижегородской области</t>
  </si>
  <si>
    <t>администрация Рязанского сельского поселения Белореченского района</t>
  </si>
  <si>
    <t>администрация Школьненского сельского поселения Белореченского района</t>
  </si>
  <si>
    <t>Администрация Черниговского сельского поселения</t>
  </si>
  <si>
    <t>Управление образования и молодежной политики администрации Богородского муниципального округа Нижегородской области</t>
  </si>
  <si>
    <t>Администрация Бейсугского сельского поселения Выселковского района</t>
  </si>
  <si>
    <t>администрация Бейсужекского сельского поселения Выселковского района</t>
  </si>
  <si>
    <t>администрация Выселковского сельского поселения Выселковского района</t>
  </si>
  <si>
    <t>Администрация Крупского сельского поселения Выселковского района</t>
  </si>
  <si>
    <t>Управление по экономике и финансами Администрации городского округа Похвистнево.  Отдел по реализации стратегии и общественных проектов.</t>
  </si>
  <si>
    <t>Управление жилищно-коммунального хозяйства и благоустройства городского округа г.Бор</t>
  </si>
  <si>
    <t>Администрация городского округа Сызрань</t>
  </si>
  <si>
    <t>Администрация городского округа Тольятти</t>
  </si>
  <si>
    <t>Администрация Привольненского сельского поселения Каневского района</t>
  </si>
  <si>
    <t>администрация муниципального образования Кореновский район</t>
  </si>
  <si>
    <t>Администрация Дядьковского сельского поселения Кореновского района</t>
  </si>
  <si>
    <t>Администрация Журавского сельского поселения</t>
  </si>
  <si>
    <t>Администрация Кореновского городского поселения Кореновского района</t>
  </si>
  <si>
    <t>Администрация Платнировского сельского поселения Кореновского района</t>
  </si>
  <si>
    <t>Администрация Пролетарского сельского поселения Кореновского района</t>
  </si>
  <si>
    <t>Администрация Раздольненского сельского поселения Кореновского района</t>
  </si>
  <si>
    <t>Администрация Марьянского сельского поселения</t>
  </si>
  <si>
    <t>администрация Октябрьского сельского поселения Красноармейского района</t>
  </si>
  <si>
    <t>Департамент образования администрации городского округа Тольятти</t>
  </si>
  <si>
    <t>Администрация Новомышастовского сельского поселения Красноармейского района</t>
  </si>
  <si>
    <t>Администрация Старонижестеблиевского сельского поселения Красноармейского района</t>
  </si>
  <si>
    <t>Администрация Трудобеликовского сельского поселения</t>
  </si>
  <si>
    <t>Администрация Ивановского сельского поселения Красноармейского района</t>
  </si>
  <si>
    <t>Департамент внутренней политики администрации муниципального образования город Краснодар</t>
  </si>
  <si>
    <t>Администрация муниципального образования Крыловский район</t>
  </si>
  <si>
    <t>Администраци Константиновского сельского поселения Курганинский район</t>
  </si>
  <si>
    <t>Администрация Родниковского сельского поселения</t>
  </si>
  <si>
    <t>Администрация Махошевского сельского поселения Мостовского района</t>
  </si>
  <si>
    <t>администрация Шедокского сельского поселения Мостовского района</t>
  </si>
  <si>
    <t>администрация Ярославского сельского поселения Мостовского района</t>
  </si>
  <si>
    <t>Администрация муниципального образования город Новороссийск</t>
  </si>
  <si>
    <t>администрация муниципального образования "Стемасское сельское поселение"</t>
  </si>
  <si>
    <t>администрация муниципального образование «Ермоловское сельское поселение»</t>
  </si>
  <si>
    <t>администрация муниципального образования "Вешкаймский район"</t>
  </si>
  <si>
    <t>администрация муниципального образования "Мелекесский район"</t>
  </si>
  <si>
    <t>Финансовое управление администрации города Ульяновска</t>
  </si>
  <si>
    <t>финансовое управление администрации Сухобузимского района</t>
  </si>
  <si>
    <t>Администрация городского округа Чапаевск; МКУ "Департамент строительства администрации городского округа Чапаевск"</t>
  </si>
  <si>
    <t>Администрация муниципального образования "Городской округ "Город Нарьян-Мар"</t>
  </si>
  <si>
    <t>Администрация муниципального района Калтасинский район Республики Башкортостан</t>
  </si>
  <si>
    <t>Администрация муниципального образования Северский район</t>
  </si>
  <si>
    <t>Администрация Львовского сельского поселения Северского района</t>
  </si>
  <si>
    <t>Администрация Григорьевского сельского поселения</t>
  </si>
  <si>
    <t>Администрация Новодмитриевского сельского поселения</t>
  </si>
  <si>
    <t>Администрация Славянского городского поселения Славянского района</t>
  </si>
  <si>
    <t>администрация Маевского сельского поселения Славянского района</t>
  </si>
  <si>
    <t>Администрация Протокского сельского поселения</t>
  </si>
  <si>
    <t>сельское поселение Голубая Нива</t>
  </si>
  <si>
    <t>Финансовое управление администрации Уссурийского городского округа</t>
  </si>
  <si>
    <t>администрация Рисового сельского поселения Славянского района</t>
  </si>
  <si>
    <t>администрация Забойского сельского поселения Славянского района</t>
  </si>
  <si>
    <t>Администрация муниципального образования городской округ город-курорт Сочи Краснодарского края, департамент муниципальной службы и кадровой политики, управление молодежной политики, управление по образованию и науке, департамент по финансам и бюджету, департамент городского хозяйства, департамент транпорта и дорожного хозяйства</t>
  </si>
  <si>
    <t>Управление внутренней политики</t>
  </si>
  <si>
    <t>Администрация Ахтанизовского сельского поселения Темрюкского района</t>
  </si>
  <si>
    <t>администрация Вышестеблиевского сельского поселения</t>
  </si>
  <si>
    <t>Администрация Голубицкого сельского поселения Темрюкского района</t>
  </si>
  <si>
    <t>Администрация Запорожского сельского поселения Темрюкского района</t>
  </si>
  <si>
    <t>Администрация Краснострельского сельского поселения Темрюкского района</t>
  </si>
  <si>
    <t>Администрация сельского поселения Чубовка муниципального района Кинельский Самарской области</t>
  </si>
  <si>
    <t>Администрация Веселовского сельского поселения Успенского района</t>
  </si>
  <si>
    <t>Администрация Вольненского сельского поселения Успенского района</t>
  </si>
  <si>
    <t>Администрация Коноковского сельского поселения Успенского района</t>
  </si>
  <si>
    <t>Администрация Маламинского сельского поселения</t>
  </si>
  <si>
    <t>Администрация Николаевского сельского поселения Успенского района</t>
  </si>
  <si>
    <t>Администрация муниципального района Караидельский район Республики Башкортостан</t>
  </si>
  <si>
    <t>Администрация Трехсельского сельского поселения Успенского района</t>
  </si>
  <si>
    <t>Администрация Урупского сельского поселения Успенского района</t>
  </si>
  <si>
    <t>Администрация Убеженского сельского поселения Успенского района</t>
  </si>
  <si>
    <t>Администрация Успенского сельского поселения Успенского района</t>
  </si>
  <si>
    <t>Администрация муниципального района Благовещенский район Республики Башкортостан</t>
  </si>
  <si>
    <t>Администрация Старощербиновского сельского поселения Щербиновского района</t>
  </si>
  <si>
    <t>администрация Новощербиновского сельского поселения Щербиновского района</t>
  </si>
  <si>
    <t>Администрация Лазовского муниципального округа</t>
  </si>
  <si>
    <t>Финансовое управление Администрации городского округа Спасск-Дальний</t>
  </si>
  <si>
    <t>Администрация Дальнереченского муниципального района(Управление финансов)</t>
  </si>
  <si>
    <t>Администрация Надеждинского муниципального района</t>
  </si>
  <si>
    <t>Управление жизнеобеспечения администрации Чугуевского муниципального округа</t>
  </si>
  <si>
    <t>Администрация муниципального района Кинельский</t>
  </si>
  <si>
    <t>Управление внешних коммуникаций администрации Находкинского городского округа</t>
  </si>
  <si>
    <t>Администрация сельского поселения Кротовка муниципального района Кинель-Черкасский Самарской области</t>
  </si>
  <si>
    <t>Администрация МО "Светловский городской округ" Калининградской области</t>
  </si>
  <si>
    <t>Администрация МО "Гвардейский муниципальный округ Калининградской области"</t>
  </si>
  <si>
    <t>Комитет по финансам администрации городского округа "Город Калининград"</t>
  </si>
  <si>
    <t>Администрация муниципального района Стерлибашевский район Республики Башкортостан</t>
  </si>
  <si>
    <t>Администрация местного самоуправления Правобережного района</t>
  </si>
  <si>
    <t>администрация Советского городского округа (отдел экономического развития, управление ЖКХ)</t>
  </si>
  <si>
    <t>Администрация муниципального района Мелеузовский район Республики Башкортостан</t>
  </si>
  <si>
    <t>Администрация муниципального района Миякинский район Республики Башкортостан</t>
  </si>
  <si>
    <t>Администрация сельского поселения Муханово муниципального района Кинель-Черкасский Самарской области</t>
  </si>
  <si>
    <t>Департамент городского хозяйства и транспорта администрации города Красноярска</t>
  </si>
  <si>
    <t>Администрация сельского поселения Александровка муниципального района Кинель-Черкасский Самарской области</t>
  </si>
  <si>
    <t>Администрация сельского поселения Березняки муниципального района Кинель-Черкасский Самарской области</t>
  </si>
  <si>
    <t>Администрация сельского поселения Ерзовка муниципального района Кинель-Черкасский Самарской области</t>
  </si>
  <si>
    <t>Администрация муниципального образования "Озерский муниципальный округ Калининградской области"</t>
  </si>
  <si>
    <t>Администрация сельского поселения Кабановка  муниципального района Кинель-Черкасский Самарской области</t>
  </si>
  <si>
    <t>Администрация Андроповского муниципального округа СК (отдел экономического и социального развития)</t>
  </si>
  <si>
    <t>Администрация сельского поселения Красная Горка муниципального района Кинель-Черкасский Самарской области</t>
  </si>
  <si>
    <t>Администрация сельского поселения Новые Ключи муниципального района Кинель-Черкасский Самарской области</t>
  </si>
  <si>
    <t>Департамент финансов Администрации городского округа "Город Архангельск"</t>
  </si>
  <si>
    <t>Администрация местного самоуправления муниципального образования Кировский район</t>
  </si>
  <si>
    <t>Администрация местного самоуправления Алагирского муниципального района</t>
  </si>
  <si>
    <t>Администрация сельского поселения Подгорное муниципального района Кинель-Черкасский Самарской области</t>
  </si>
  <si>
    <t>Администрация сельского поселения Садгород муниципального района Кинель-Черкасский Самарской области</t>
  </si>
  <si>
    <t>Администрация сельского поселения Черновка муниципального района Кинель-Черкасский Самарской области</t>
  </si>
  <si>
    <t>Администрация сельского поселения Тимашево муниципального района Кинель-Черкасский Самарской области</t>
  </si>
  <si>
    <t>Администрация Кинель-Черкасского района</t>
  </si>
  <si>
    <t>Администрация города Перми</t>
  </si>
  <si>
    <t>Администрация Верещагинского городского округа Пермского края</t>
  </si>
  <si>
    <t>Администрация муниципального района Шенталинский, управление финансами, комитет по управлению имуществом, архитектуры, капитального строительства  и ЖКХ</t>
  </si>
  <si>
    <t>Управление по связям с общественностью и вопросам внутренней политики администрации г. Березники</t>
  </si>
  <si>
    <t>Администрация Алексеевского городского округа</t>
  </si>
  <si>
    <t>Администрация Ровеньского района</t>
  </si>
  <si>
    <t>Администрация Яковлевского городского округа</t>
  </si>
  <si>
    <t>администрация Кавказского сельского поселения Кавказского района</t>
  </si>
  <si>
    <t>Администрация Октябрьского внутригородского района городского округа Самара</t>
  </si>
  <si>
    <t>Администрация Железнодорожного внутригородского района городского округа Самара</t>
  </si>
  <si>
    <t>Администрация Самарского внутригородского района городского округа Самара</t>
  </si>
  <si>
    <t>Администрация города Белгород</t>
  </si>
  <si>
    <t>Финансовое управление администрации Апанасенковского муниципального округа Ставропольского края</t>
  </si>
  <si>
    <t>Финансовое управление администрации города Джанкоя Республики Крым</t>
  </si>
  <si>
    <t>Администрация Губкинского городского округа</t>
  </si>
  <si>
    <t>Администрация Буденновского муниципального округа Ставропольского края</t>
  </si>
  <si>
    <t>администрация Благодарненского муниципального округа Ставропольского края</t>
  </si>
  <si>
    <t>Администрация Георгиевского муниципального округа Ставропольского края</t>
  </si>
  <si>
    <t>Администрация города Мегион</t>
  </si>
  <si>
    <t>Финансовое управление администрации Изобильненского городского округа Ставропольского края</t>
  </si>
  <si>
    <t>Администрация Кировского внутригородского района г.о.Самара</t>
  </si>
  <si>
    <t>Отдел дорожного хозяйства, транспорта и капитального строительства администрации Красногвардейского муниципального округа Ставропольского края</t>
  </si>
  <si>
    <t>Администрация Левокумского муниципального округа Ставропольского края</t>
  </si>
  <si>
    <t>Администрация Кировского внутригородского района городского округа Самара</t>
  </si>
  <si>
    <t>администрация Кировского муниципального округа Ставропольского края</t>
  </si>
  <si>
    <t>Администрация Нефтекумского муниципального округа Ставропольского края</t>
  </si>
  <si>
    <t>МКУ «Финансовое управление Администрации города Феодосии Республики Крым»</t>
  </si>
  <si>
    <t>Администрация Красноглинского внутригородского района городского округа Самара</t>
  </si>
  <si>
    <t>Администрация Грачевского муниципального округа Ставропольского края</t>
  </si>
  <si>
    <t>управление городского хозяйства администрации города-курорта Кисловодска</t>
  </si>
  <si>
    <t>ФИНАНСОВОЕ УПРАВЛЕНИЕ АДМИНИСТРАЦИИ НОВОСЕЛИЦКОГО МУНИЦИПАЛЬНОГО ОКРУГА СТАВРОПОЛЬСКОГО КРАЯ</t>
  </si>
  <si>
    <t>Администрация городского округа "Александровск-Сахалинский район"</t>
  </si>
  <si>
    <t>Администрация города Дивногорска</t>
  </si>
  <si>
    <t>Администрация Северо-Енисейского района</t>
  </si>
  <si>
    <t>Отдел экономического развития администрации Курского муниципального округа Ставропольского края</t>
  </si>
  <si>
    <t>Администрация Новоалександровского городского округа Ставропольского края</t>
  </si>
  <si>
    <t>Финансовое управление администарции Петровского городского округа Ставропольского края, Отдел образования администарции Петровскогогородского округа ставропольского края, Управление муниципального хозяйства администарции Петровского городского округа Ставрпольского края, Управление по делам территорий администрации Петрвоского городского окрцуга Ставропльского края</t>
  </si>
  <si>
    <t>администрация города Лермонтова</t>
  </si>
  <si>
    <t>Администрация Перовского сельского поселения Симферопольского района Республики Крым</t>
  </si>
  <si>
    <t>Комитет финансов Сосновоборского городского округа</t>
  </si>
  <si>
    <t>Администрация Труновского муниципального округа Ставропольского края</t>
  </si>
  <si>
    <t>Администрация города Тюмени (Департамент финансов и налоговой политики Администрации города Тюмени)</t>
  </si>
  <si>
    <t>Администрация г. Невинномысска</t>
  </si>
  <si>
    <t>Администрация Вейделевского района</t>
  </si>
  <si>
    <t>Администрация муниципального образования Вязниковский район</t>
  </si>
  <si>
    <t>Управление по делам территорий администрации Предгорного муниципального округа Ставропольского края</t>
  </si>
  <si>
    <t>Администрация города Минусинска</t>
  </si>
  <si>
    <t>Администрация сп Сингапай</t>
  </si>
  <si>
    <t>Администрация Советского муниципального округа Ставропольского края</t>
  </si>
  <si>
    <t>Администрация Ленинского внутригородского района городского округа Самара</t>
  </si>
  <si>
    <t>Администрация Промышленного внутригородского района городского округа Самара</t>
  </si>
  <si>
    <t>Администрация сп Усть-Юган</t>
  </si>
  <si>
    <t>Администрация Советского внутригородского района городского округа Самара</t>
  </si>
  <si>
    <t>Департамент образования Администрации городского округа Самара</t>
  </si>
  <si>
    <t>Администрация Нефтеюганского района</t>
  </si>
  <si>
    <t>Администрация Степновского муниципального округа Ставропольского края, Степновский территориальный отдел администрации Степновского муниципального округа Ставропольского края, Ольгинский территориальный отдел администрации Степновского муниципального округа Ставропольского края</t>
  </si>
  <si>
    <t>Администрация городского поселения Пойковский</t>
  </si>
  <si>
    <t>сопровождение и реализация инициативных проектов осуществляется структурными подразделениями в соответствии с распределением полномочий утвержденных распоряжением администрации муниципального образования "Город Саратов" от 15 июля 2021 года № 217-р "Об установлении Порядка взаимодействия структурных подразделений администрации муниципального образования "Город Саратов" при рассмотрении инициативного проекта"</t>
  </si>
  <si>
    <t>Администрация сельского поселения Куть-Ях</t>
  </si>
  <si>
    <t>Комитет по муниципальному хозяйству и охране и окружающей среды администрации Шпаковского муниципального округа Ставропольского края</t>
  </si>
  <si>
    <t>Администрации сельского поселения Лемпино</t>
  </si>
  <si>
    <t>Администрация городского округа Щёлково</t>
  </si>
  <si>
    <t>Администрация Ипатовского городского округа Ставропольского края</t>
  </si>
  <si>
    <t>Администрация сельского поселения Каркатеевы</t>
  </si>
  <si>
    <t>Администрация сельского поселения Сентябрьский</t>
  </si>
  <si>
    <t>Комитет по делам молодежи, физической культуры и спорта администрации Калачинского муниципального района Омской области</t>
  </si>
  <si>
    <t>"Администрация города Пензы Администрация Железнодорожного района города Пензы Администрация Ленинского района города Пензы Администрация Октябрьского района города Пензы Администрация Первомайского района города Пензы"</t>
  </si>
  <si>
    <t>Комитет финансов Администрации Кормиловского муниципального района; Комитет по образованию Администрации Кормиловского муниципального района</t>
  </si>
  <si>
    <t>Комитет финансов и контроля Администрации Крутинского муниципального района Омской области</t>
  </si>
  <si>
    <t>Комитет финансов и контроля Администрации Любинского муниципального района Омской области</t>
  </si>
  <si>
    <t>Департамент финансов Администрации города Омска</t>
  </si>
  <si>
    <t>Отдел образования Пировского муниципального округа</t>
  </si>
  <si>
    <t>Департамент по делам администрации, департамент экономического развития администрации г.Нефтеюганска</t>
  </si>
  <si>
    <t>Департамент финансов администрации Нижневартовского района</t>
  </si>
  <si>
    <t>Управление общественных связей Администрации города Салехарда; Департамент образования Администрации города Салехарда</t>
  </si>
  <si>
    <t>Департамент строительства администрации города Нижневартовска</t>
  </si>
  <si>
    <t>Администрация города Покачи</t>
  </si>
  <si>
    <t>Администрация муниципального образования "Город Кирово-Чепецк" Кировской области</t>
  </si>
  <si>
    <t>Департамент финансов Администрации города Сургута</t>
  </si>
  <si>
    <t>Администрация закрытого административно-территориального образования Озерный Тверской области</t>
  </si>
  <si>
    <t>Администрация городского округа Певек</t>
  </si>
  <si>
    <t>Администрация Тевризского муниципального района Омской области</t>
  </si>
  <si>
    <t>администрация города Кирова</t>
  </si>
  <si>
    <t>Управление финансов, экономики и имущественных отношений Администрации городского округа Эгвекинот</t>
  </si>
  <si>
    <t>Управление финансов, экономики и имущественных отношений муниципального образования Чукотский муниципальный район</t>
  </si>
  <si>
    <t>Управление внутренней политики Администрации города Лабытнанги</t>
  </si>
  <si>
    <t>Управление финансов Администрации муниципального образования "Муниципальный округ Завьяловский район Удмуртской Республики"</t>
  </si>
  <si>
    <t>Департамент Жилищно-коммунального хозяйства Администрации города Твери</t>
  </si>
  <si>
    <t>Администрация муниципального образования "Муниципальный округ Камбарский район Удмуртской Республики"</t>
  </si>
  <si>
    <t>Администрация муниципального образования "Муниципальный округ Глазовский район Удмуртской Республики", Управление финансов Администрация муниципального образования "Муниципальный округ Глазовский район Удмуртской Республики"</t>
  </si>
  <si>
    <t>Департамент внутренней политики Администрации города Новый Уренгой</t>
  </si>
  <si>
    <t>администрация Всехсвятского сельского поселения</t>
  </si>
  <si>
    <t>Администрация Белохолуницкого городского поселения</t>
  </si>
  <si>
    <t>Управление финансов и экономического развития МО Абдулинский городской округ</t>
  </si>
  <si>
    <t>Администрация Дубровского сельского поселения Белохолуницкого района</t>
  </si>
  <si>
    <t>Департамент финансов Администрации города Ноябрьска</t>
  </si>
  <si>
    <t>Администрация Климковского сельского поселения</t>
  </si>
  <si>
    <t>Управление финансов и экономического развития администрации муниципального образования Абдулинский городской округ Оренбургской области</t>
  </si>
  <si>
    <t>Управление культуры Белохолуницкого района</t>
  </si>
  <si>
    <t>Администрация Можгинского района</t>
  </si>
  <si>
    <t>Департамент финансов администрации Сургутского района</t>
  </si>
  <si>
    <t>Отдел информации и общественных связей Администрации города Муравленко; Управление образования Администрации города Муравленко</t>
  </si>
  <si>
    <t>Администрация Троицкого сельского поселения</t>
  </si>
  <si>
    <t>Администрация Ракаловского сельского поселения</t>
  </si>
  <si>
    <t>Администрация города Губкинский, Управление культуры Администрации города Губкинского, Управление образования Администрации города Губкинского.</t>
  </si>
  <si>
    <t>Администрация Поломского сельского поселения</t>
  </si>
  <si>
    <t>Администрация муниципального образования город Бугуруслан</t>
  </si>
  <si>
    <t>администрация сельского поселения Солнечный</t>
  </si>
  <si>
    <t>Администрация Подрезчихинского сельского поселения</t>
  </si>
  <si>
    <t>Администрация муниципального образования "город Бугуруслан"</t>
  </si>
  <si>
    <t>Финансовое управление администрации г. Бузулука</t>
  </si>
  <si>
    <t>Управление образования администрации города Бузулука</t>
  </si>
  <si>
    <t>Мэрия города Череповца Череповецкая городская Дума</t>
  </si>
  <si>
    <t>Отдел по работе с территориями администрации Гайского городского округа</t>
  </si>
  <si>
    <t>Комитет по физической культуре, спорту и туризму администрации Гайского городского округа</t>
  </si>
  <si>
    <t>Финансовый отдел администрации г. Медногорска</t>
  </si>
  <si>
    <t>Управление образования администрации города Оренбурга</t>
  </si>
  <si>
    <t>Управление молодежной политики Администрации города Оренбурга</t>
  </si>
  <si>
    <t>"Управление экономики и перспективного развития администрации города Оренбурга (ответственные за организацию обсуждения,, рассмотрения и проведения конкурсного отбора инициативных проектов в соответствии с требованиями законодательства Российской Федерации и муниципальных правовых актов);  Департамент градостроительства и земельных отношений администрации города Оренбурга (ответственные по определению территории, на которой планируется реализовывать инициативный проект)   "</t>
  </si>
  <si>
    <t>Управление информации и общественных связей Администрации города Вологды совместно с муниципальным казенным учреждением "Центр по работе с населением"</t>
  </si>
  <si>
    <t>Администрация  муниципальное образование Соль-Илецкий городской округ  Оренбургской области</t>
  </si>
  <si>
    <t>Управление образования администрации муниципального образования Соль-Илецкий городской округ</t>
  </si>
  <si>
    <t>Управление финансов администрации Сорочинского городского округа Оренбургской области</t>
  </si>
  <si>
    <t>Администрация муниципального образования Ясненский городской округ Оренбургской области</t>
  </si>
  <si>
    <t>Отдел образования администрация муниципального образования Ясненский городской округ Оренбургской области</t>
  </si>
  <si>
    <t>Администрация ГО ЗАТО Комаровский</t>
  </si>
  <si>
    <t>Финансовый отдел администрации Адамовского района</t>
  </si>
  <si>
    <t>Отдел образования администрации муниципального образования  Адамовский район</t>
  </si>
  <si>
    <t>Финансовый отдел администрации муниципального образования Акбулакский район</t>
  </si>
  <si>
    <t>Районный отдел образования Акбулакского района</t>
  </si>
  <si>
    <t>Администрация МО Акбулакский район</t>
  </si>
  <si>
    <t>Финансовый отдел администрации Александровского района</t>
  </si>
  <si>
    <t>Отдел образования администрации Александровского района</t>
  </si>
  <si>
    <t>Администрация Асекеевского района</t>
  </si>
  <si>
    <t>Администрация муниципального образования Донской сельсовет</t>
  </si>
  <si>
    <t>Администрация муниципального образования Беляевский район Оренбургской области</t>
  </si>
  <si>
    <t>Финансовый отдел администрации Бугурусланского района Оренбургской области</t>
  </si>
  <si>
    <t>Финансовое управление администрации Бузулукского района Оренбургской области</t>
  </si>
  <si>
    <t>Отдел образования администрации Бузулукского района Оренбургской области</t>
  </si>
  <si>
    <t>финансовый отдел администрации Грачевского района</t>
  </si>
  <si>
    <t>Администрации города Усолье-Сибирское</t>
  </si>
  <si>
    <t>администрация муниципального образования Грачевский район</t>
  </si>
  <si>
    <t>Комитет по финансам администрация города Урай</t>
  </si>
  <si>
    <t>Администрация города Братска</t>
  </si>
  <si>
    <t>Финансовый отдел администрации муниципального образования Домбаровский район</t>
  </si>
  <si>
    <t>Управление финансов</t>
  </si>
  <si>
    <t>Администрация Надымского района</t>
  </si>
  <si>
    <t>Управление по работе с территориями Администрацмм муниципального образования "Муниципальный округ Дебёсский район Удмуртской Республики"</t>
  </si>
  <si>
    <t>Отдел образования администрации муниципального образования  Домбаровский  район</t>
  </si>
  <si>
    <t>Департамент строительства, архитектуры и ЖКХ Ханты-Мансийского района</t>
  </si>
  <si>
    <t>Информационно-аналитическое управление Администрации муниципального образования Шурышкарский район, Управление образования Администрации муниципального образования Шурышкарский район</t>
  </si>
  <si>
    <t>Финансовый отдел администрации Красногвардейского района</t>
  </si>
  <si>
    <t>Управление по развитию сельских территорий Администрации муниципального образования "Муниципальный округ Малопургинский район Удмуртской Республики"</t>
  </si>
  <si>
    <t>Администрация муниципального образования Кутушинский сельсовет Курманаевского района Оренбургской области</t>
  </si>
  <si>
    <t>Департамент финансов Администрации Приуральского района</t>
  </si>
  <si>
    <t>Администрация муниципального образования Михайловский сельсовет Курманаевского района Оренбургской области</t>
  </si>
  <si>
    <t>Финансовый отдел администрации Матвеевкого района</t>
  </si>
  <si>
    <t>Финансовый отдел администрации Новоорского района Оренбургской области</t>
  </si>
  <si>
    <t>Администрация Усольского муниципального района Иркутской области</t>
  </si>
  <si>
    <t>Отдел образования администрации Новоорского района Оренбургской области</t>
  </si>
  <si>
    <t>Департамент коммунального хозяйства и транспорта Администрации  Ямальского района, Департамент имущественных отношений Администрации Ямальского района, Департамент строительства и архитектруры Администрации  Ямальского района,Управление культуры и молодежной политики Администрации Ямальского района, Управление физической культуры и спорта, Департамент образования Администрации Ямальского района, Управление внутренней политики.</t>
  </si>
  <si>
    <t>Финансовое управление  администрации муниципального образования Оренбургский район</t>
  </si>
  <si>
    <t>Администрация Тазовского района, Департамент образования Администрации Тазовского района</t>
  </si>
  <si>
    <t>Отдел социально-экономического развития администрации Нижнеилимского муниципального района</t>
  </si>
  <si>
    <t>Управление по работе с населением на территориях</t>
  </si>
  <si>
    <t>Департамента финансов и казначейства Администрации Пуровского района</t>
  </si>
  <si>
    <t>Администрация муниципального образования городское поселение город Боровск</t>
  </si>
  <si>
    <t>Финансовый отдел администрации Первомайского района Оренбургской области</t>
  </si>
  <si>
    <t>Финансовый отдел администрации Саракташского района Оренбургской области</t>
  </si>
  <si>
    <t>Администрация МО "Эхирит-Булагатский район"</t>
  </si>
  <si>
    <t>Администрация (исполнительно-распорядительный орган) городского округа "Город Обнинск"</t>
  </si>
  <si>
    <t>Администрация МО Восточный сельсовет</t>
  </si>
  <si>
    <t>Администрация Красноселькупского района (Уютный Ямал)</t>
  </si>
  <si>
    <t>Администрация МО Северный район</t>
  </si>
  <si>
    <t>Администрация муниципального образования Ташлинский район</t>
  </si>
  <si>
    <t>Финансовый отдел администрации Тоцкого района Оренбургской области</t>
  </si>
  <si>
    <t>Районный отдел образования администрации Тоцкого района</t>
  </si>
  <si>
    <t>финансовый отдел администрации Тюльганского района</t>
  </si>
  <si>
    <t>Администрация Дновского района</t>
  </si>
  <si>
    <t>Администрация Красногородского района</t>
  </si>
  <si>
    <t>Администрация Новосокольнического района</t>
  </si>
  <si>
    <t>Администрация Пыталовского района</t>
  </si>
  <si>
    <t>АГП "Струги Красные"</t>
  </si>
  <si>
    <t>АСП "Новосельская волость"</t>
  </si>
  <si>
    <t>АСП "Марьинская волость"</t>
  </si>
  <si>
    <t>МУ "Управление жилищно-коммунального хозяйства Администрации города Великие Луки"</t>
  </si>
  <si>
    <t>Администрация МО "Усинск" РК</t>
  </si>
  <si>
    <t>Администрация МР"Княжпогостский"</t>
  </si>
  <si>
    <t>Администрация муниципального района "Ижемский"</t>
  </si>
  <si>
    <t>Администрация МО ГО "Сыктывкар"</t>
  </si>
  <si>
    <t>Администрация муниципального района "Сысольский"</t>
  </si>
  <si>
    <t>Администрация МО МР "Корткеросский"</t>
  </si>
  <si>
    <t>Администрация муниципального образования городского округа " Инта"</t>
  </si>
  <si>
    <t>Администрация муниципального района "Койгородский"</t>
  </si>
  <si>
    <t>Администрация МР "Печора"</t>
  </si>
  <si>
    <t>Администрация МО МР "Сосногорск"</t>
  </si>
  <si>
    <t>Администрация муниципального района "Сыктывдинский"</t>
  </si>
  <si>
    <t>Администрация МР "Троицко-Печорский"</t>
  </si>
  <si>
    <t>Администрация МР "Усть-Вымский"</t>
  </si>
  <si>
    <t>Администрация МР "Усть-Куломский"</t>
  </si>
  <si>
    <t>Администрация муниципального района "Усть-Цилемский"</t>
  </si>
  <si>
    <t>Совет муниципального округа "Ухта"</t>
  </si>
  <si>
    <t>Администрация МР "Удорский"</t>
  </si>
  <si>
    <t>Администрация МО ГО "Воркута"</t>
  </si>
  <si>
    <t>Администрации муниципального района "Прилузский"</t>
  </si>
  <si>
    <t>Администрация МО "Ухта"</t>
  </si>
  <si>
    <t>Администрация г. Улан-Удэ</t>
  </si>
  <si>
    <t>Администрация муниципального образования "Иволгинский район"</t>
  </si>
  <si>
    <t>6.1. Главный распорядитель / распорядители бюджетных средств на проекты ИБ, инициативные проекты</t>
  </si>
  <si>
    <t>Администрация Беловского городского округа</t>
  </si>
  <si>
    <t>Управление образования Киселевского городского округа</t>
  </si>
  <si>
    <t>Мариинское территориальное  управление администрации Мариинского муниципального округа, Управление образования администрации Мариинского муниципального округа</t>
  </si>
  <si>
    <t>Администрация Кировского района Города Томска
Администрация Советского района Города Томска
Администрация Ленинского района Города Томска</t>
  </si>
  <si>
    <t>Администрация МО Алапаевское, Управление образования Администрации МО Алапаевское, МКУ "Управление культуры МО Алапаевское"</t>
  </si>
  <si>
    <t>администрация Бисертского городского округа</t>
  </si>
  <si>
    <t>Управление культуры Администрации города Екатеринбурга, Департамент образования Администрации города Екатеринбурга, Управление по физической культуре и спорту Администрации города Екатеринбурга, Администрация Академического района города Екатеринбурга, Администрация Октябрьского района города Екатеринбурга, Администрация Кировского района города Екатеринбурга, Администрация Чкаловского района города Екатеринбурга, Администрация Орджоникидзевского района города Екатеринбурга</t>
  </si>
  <si>
    <t>Администрация города Екатеринбурга, Управление культуры Администрации города Екатеринбурга, Департамент образования Администрации города Екатеринбурга, Администрация Октябрьского района города Екатеринбурга, Администрация Кировского района города Екатеринбурга, Администрация Ленинского района города Екатеринбурга, Администрация Железнодорожного района города Екатеринбурга</t>
  </si>
  <si>
    <t>администрация Городского округа "город Ирбит" Свердловской области</t>
  </si>
  <si>
    <t>Отдел культуры, молодежной политики и спорта администрации Камышловского муниципального района</t>
  </si>
  <si>
    <t>Администрация Качканарского городского округа либо Управление образованием Качканарского городского округа (в зависимости от направления)</t>
  </si>
  <si>
    <t>1. Администрация городского округа Красноуфимск. 2.Управление образованием городского округа Красноуфимск</t>
  </si>
  <si>
    <t>Комитет образования администрации Липецкого муниципального района</t>
  </si>
  <si>
    <t>муниципальное казенное учреждение «Отдел культуры администрации городского округа «Город Лесной»</t>
  </si>
  <si>
    <t>Комитет по ЖКХ и жилищной политике Новоуральского городского округа</t>
  </si>
  <si>
    <t>Комитет образования Администрации Окуловского муниципального района</t>
  </si>
  <si>
    <t>Администрация города Хабаровска</t>
  </si>
  <si>
    <t>Администрация Бикинского муниципального района Хабаровского края</t>
  </si>
  <si>
    <t>Администрация МО г.Армавир</t>
  </si>
  <si>
    <t>Администрация муниципального образования "Павловский район"</t>
  </si>
  <si>
    <t>Администрация города Дзержинска</t>
  </si>
  <si>
    <t>Бюджет Великовечненского сельского поселения Белореченского района Краснодарского края</t>
  </si>
  <si>
    <t>Управление по экономике и финансами Администрации городского  округа Похвистнево.</t>
  </si>
  <si>
    <t>На территории г.Бор – Управление жилищно-коммунального хозяйства и благоустройства городского округа г.Бор;
На территории сельских населенных пунктов - Останкинский территориальный отдел администрации городского округа город Бор Нижегородской области, Ситниковский территориальный отдел администрации городского округа город Бор Нижегородской области, Ямновский территориальный отдел администрации городского округа город Бор Нижегородской области</t>
  </si>
  <si>
    <t>На территории г.Бор – Управление жилищно-коммунального хозяйства и благоустройства городского округа г.Бор; 
На территории сельских населенных пунктов -  Ситниковский территориальный отдел администрации городского округа город Бор Нижегородской области</t>
  </si>
  <si>
    <t>Комитет жилищно-коммунального хозяйства Администрации городского округа Сызрань</t>
  </si>
  <si>
    <t>Департамент городского хозяйства, департамент культуры</t>
  </si>
  <si>
    <t>Департамент финансов администрации муниципального образования город Каснодар</t>
  </si>
  <si>
    <t>Администрация Константиновского сельского поселения Курганинский район</t>
  </si>
  <si>
    <t>"Администрация муниципального образования город Новороссийск
Управление культуры
Управление образования
Управление физической культуры и спорта
Управление транспорта и дорожного хозяйства
Отдел по делам молодежи
Управление строительства"</t>
  </si>
  <si>
    <t>администрация муниципального образования "Старомайнское сельское поселение"</t>
  </si>
  <si>
    <t>Финансовое управление администрации муниципального образования "Мелекесский район" Ульяновской области</t>
  </si>
  <si>
    <t>Администрация города Ульяновска, Управления администрации города Ульяновска</t>
  </si>
  <si>
    <t>МКУ "Департамент строительства администрации городского округа Чапаевск"</t>
  </si>
  <si>
    <t>Финансовое управление Администрации муниципального района Калтасинский район Республики Башкортостан</t>
  </si>
  <si>
    <t>Управление образования администрации муниципального образования Северский район</t>
  </si>
  <si>
    <t>Администрация Новодмитриевского сельского поселения , МБУК " Новодмитриевская ЦКС"</t>
  </si>
  <si>
    <t>Администрация сельского поселения Голубая Нива</t>
  </si>
  <si>
    <t>Управление по работе с территориями администрации Уссурийского городского округа, Управление образования и молодежной политики администрации  Уссурийского городского округа, Управление культуры администрации Уссурийского городского округа</t>
  </si>
  <si>
    <t>"Администрация муниципального образования городской округ город-курорт Сочи Краснодарского края, администрация Адлерского внутригородского района муниципального образования городской округ город-курорт Сочи Краснодарского края, администрация Хостинского внутригородского района муниципального образования городской округ город-курорт Сочи Краснодарского края, администрация Центрального внутригородского района муниципального образования городской округ город-курорт Сочи Краснодарского края, администрация Лазаревского внутригородского района муниципального образования городской округ город-курорт Сочи Краснодарского края, управление молодежной политики администрации
муниципального образования городской округ город-курорт Сочи Краснодарского края,   управление по образованию и науке администрации
муниципального образования городской округ город-курорт Сочи Краснодарского края, департамент транспорта и дорожного хозяйства администрации города Сочи, департамент городского хозяйства администрации города Сочи, департамент строительства администрации города Сочи,"</t>
  </si>
  <si>
    <t>Администрация муниципального образования Темрюкский район</t>
  </si>
  <si>
    <t>Администрация Сенного сельского поселения Темрюкского района</t>
  </si>
  <si>
    <t>Финансовое управление Администрации муниципального района Караидельский район Республики Башкортостан</t>
  </si>
  <si>
    <t>Финансовое управление Администрации муниципального района Благовещенский район Республики Башкортостан</t>
  </si>
  <si>
    <t>Глава Старощербиновского сельского поселения Щербиновского района</t>
  </si>
  <si>
    <t>Администрация городского округа Спасск-Дальний</t>
  </si>
  <si>
    <t>МКУ "Управление народного образования Дальнереченского муниципального района"</t>
  </si>
  <si>
    <t>Структурные подразделения администрации Надеждинского муниципального района</t>
  </si>
  <si>
    <t>Администрация Чугуевского муниципального округа</t>
  </si>
  <si>
    <t>Администрация муниципального района Кинельский, Управление финансами администрации муниципального района Кинельский</t>
  </si>
  <si>
    <t>Администрация Находкинского городского округа</t>
  </si>
  <si>
    <t>Финансовое управление Администрации муниципального района Стерлибашевский район Республики Башкортостан</t>
  </si>
  <si>
    <t>Министерство физической культуры и спорта Республики Северная Осетия - Алания</t>
  </si>
  <si>
    <t>администрация Советского городского округа</t>
  </si>
  <si>
    <t>Финансовое управление Администрации муниципального района Мелеузовский район Республики Башкортостан</t>
  </si>
  <si>
    <t>Финансовое управление Администрации муниципального района Миякинский район Республики Башкортостан</t>
  </si>
  <si>
    <t>Администрация Железнодорожного района в городе Красноярске
Администрация Кировского района в городе Красноярске
Администрация Октябрьского района в городе Красноярске
Администрация Советского района в городе Красноярске
Администрация Центрального района в городе Красноярске</t>
  </si>
  <si>
    <t>701 АДМИНИСТРАЦИЯ АНДРОПОВСКОГО МУНИЦИПАЛЬНОГО ОКРУГА СТАВРОПОЛЬСКОГО КРАЯ
707 ОТДЕЛ КУЛЬТУРЫ АДМИНИСТРАЦИИ АНДРОПОВСКОГО МУНИЦИПАЛЬНОГО ОКРУГА СТАВРОПОЛЬСКОГО КРАЯ
771 ВОРОВСКОЛЕССКИЙ ТЕРРИТОРИАЛЬНЫЙ ОТДЕЛ АДМИНИСТРАЦИИ АНДРОПОВСКОГО МУНИЦИПАЛЬНОГО ОКРУГА СТАВРОПОЛЬСКОГО КРАЯ
773 КРАСНОЯРСКИЙ ТЕРРИТОРИАЛЬНЫЙ ОТДЕЛ АДМИНИСТРАЦИИ АНДРОПОВСКОГО МУНИЦИПАЛЬНОГО ОКРУГА СТАВРОПОЛЬСКОГО КРАЯ
774 КРЫМГИРЕЕВСКИЙ ТЕРРИТОРИАЛЬНЫЙ ОТДЕЛ АДМИНИСТРАЦИИ АНДРОПОВСКОГО МУНИЦИПАЛЬНОГО ОКРУГА СТАВРОПОЛЬСКОГО КРАЯ
775 КУРСАВСКИЙ ТЕРРИТОРИАЛЬНЫЙ ОТДЕЛ АДМИНИСТРАЦИИ АНДРОПОВСКОГО МУНИЦИПАЛЬНОГО ОКРУГА СТАВРОПОЛЬСКОГО КРАЯ
776 КУРШАВСКИЙ ТЕРРИТОРИАЛЬНЫЙ ОТДЕЛ АДМИНИСТРАЦИИ АНДРОПОВСКОГО МУНИЦИПАЛЬНОГО ОКРУГА СТАВРОПОЛЬСКОГО КРАЯ 
778 НОВОЯНКУЛЬСКИЙ ТЕРРИТОРИАЛЬНЫЙ ОТДЕЛ АДМИНИСТРАЦИИ АНДРОПОВСКОГО МУНИЦИПАЛЬНОГО ОКРУГА СТАВРОПОЛЬСКОГО КРАЯ
779 СОЛУНО-ДМИТРИЕВСКИЙ ТЕРРИТОРИАЛЬНЫЙ ОТДЕЛ АДМИНИСТРАЦИИ АНДРОПОВСКОГО МУНИЦИПАЛЬНОГО ОКРУГА СТАВРОПОЛЬСКОГО КРАЯ
780 СУЛТАНСКИЙ ТЕРРИТОРИАЛЬНЫЙ ОТДЕЛ АДМИНИСТРАЦИИ АНДРОПОВСКОГО МУНИЦИПАЛЬНОГО ОКРУГА СТАВРОПОЛЬСКОГО КРАЯ
781 ЯНКУЛЬСКИЙ ТЕРРИТОРИАЛЬНЫЙ ОТДЕЛ АДМИНИСТРАЦИИ АНДРОПОВСКОГО МУНИЦИПАЛЬНОГО ОКРУГА СТАВРОПОЛЬСКОГО КРАЯ</t>
  </si>
  <si>
    <t>Департамент образования Администрации городского округа "Город Архангельск"</t>
  </si>
  <si>
    <t>Министерство физической культуры и спорта Республики Северная Осетия-Алания</t>
  </si>
  <si>
    <t>Министерство ЖКХ, топлива и энергетики Республики Северная Осетия-Алания</t>
  </si>
  <si>
    <t>Комитет по управлению имуществом Кинель-Черкасского района</t>
  </si>
  <si>
    <t>Управление по вопросам общественного самоуправления и межнациональным отношениям администрации города Перми</t>
  </si>
  <si>
    <t>Департамент образования Администрации городского округа "Город Архангельск", Департамент городского хозяйства Администрации городского округа "Город Архангельск", 
Администрация Исакогорского и Цигломенского территориальных округов Администрации городского округа "Город Архангельск"</t>
  </si>
  <si>
    <t>Администрация муниципального района Шенталинский</t>
  </si>
  <si>
    <t>Управление благоустройства г. Березники</t>
  </si>
  <si>
    <t>Администрация города Белгорода</t>
  </si>
  <si>
    <t>Финансовое управление администрации Апанасенковского муниципального округа Ставропольского края; территориальные отделы администрации Апанасенковского муниципального округа Ставропольского края</t>
  </si>
  <si>
    <t>Отдел образования администрации города Джанкоя Республики Крым</t>
  </si>
  <si>
    <t>Управление жилищно-коммунального комплекса и систем жизнеобеспечения администрации Губкинского городского округа</t>
  </si>
  <si>
    <t>Управление образования АБМО СК, Отдел культуры АБМО СК, Комитет по физической культуре и спорту АБМО СК, Архангельский ТО АБМО СК,  Искровский ТО АБМО СК,Новожизненский ТО АБМО СК,Орловский ТО АБМО СК,Покойненский ТО АБМО СК, Прасковейский ТО АБМО СК,Стародубский ТО АБМО СК, Толстово - Васюковский ТО АБМО СК</t>
  </si>
  <si>
    <t>Управление по делам территорий администрации Благодарненского муниципального округа Ставропольского края, управление образования и молодежной политики администрации Благодарненского муниципального округа Ставропольского края</t>
  </si>
  <si>
    <t>Управление образования  администрации Георгиевского муниципального округа Ставропольского края;
Управление жилищно-коммунального хозяйства администрации Георгиевского муниципального округа Ставропольского края;
Управление сельского хозяйства и развития территорий администрации Георгиевского муниципального округа Ставропольского края;
Управление культуры и туризма администрации Георгиевского муниципального округа Ставропольского края.</t>
  </si>
  <si>
    <t>Администрация Изобильненского городского округа Ставропольского края, Отдел образования администрации Изобильненского городского округа Ставропольского края</t>
  </si>
  <si>
    <t>Ладбалковское территориальное управление администрации Красногвардейского муниципального округа Ставропольского края</t>
  </si>
  <si>
    <t>Управление жилищно-коммунального хозяйства администрации Георгиевского муниципального округа Ставропольского края</t>
  </si>
  <si>
    <t>Управление по делам территорий администрации Нефтекумского муниципального округа Ставропольского края</t>
  </si>
  <si>
    <t>МКУ «Управление городского хозяйства и природопользования Администрации города Феодосии Республики Крым»</t>
  </si>
  <si>
    <t>Администрация Грачевского муниципального округа Ставропольского края, Тугулукское территориальное управление администрации Грачевского муниципального округа Ставропольского края</t>
  </si>
  <si>
    <t>ТЕРРИТОРИАЛЬНЫЙ ОТДЕЛ АДМИНИСТРАЦИИ НОВОСЕЛИЦКОГО МУНИЦИПАЛЬНОГО ОКРУГА СТАВРОПОЛЬСКОГО КРАЯ В СЕЛЕ ДОЛИНОВКА</t>
  </si>
  <si>
    <t>Михайловская сельская администрация городского округа "Александровск-Сахалинский район"</t>
  </si>
  <si>
    <t>Администрация Курского муниципального округа Ставропольского края</t>
  </si>
  <si>
    <t>Территориальные отделы администрации Новоалександровского городского округа Ставропольского края</t>
  </si>
  <si>
    <t>Отдел образования администарции Петровскогогородского округа ставропольского края, Управление муниципального хозяйства администарции Петровского городского округа Ставрпольского края, Управление по делам территорий администрации Петрвоского городского окрцуга Ставропльского края, Отдел физической культуры и спорта администрации Петровского городского округа Ставропльского края</t>
  </si>
  <si>
    <t>отдел образования, физической культуры и спорта администрации города Лермонтова</t>
  </si>
  <si>
    <t>Администрация Сосновоборского городского округа, комитет образования Сосновоборского городского округа</t>
  </si>
  <si>
    <t>Территориальное управление администрации Труновского муниципального округа Ставропольского края в селе Безопасном,Отдел культуры администрации Труновского муниципального округа Ставропольского края, отдел образования администрации Труновского муниципального округа Ставропольского края,  Территориальное управление администрации Труновского муниципального округа Ставропольского края в селе Донском, Территориальное управление администрации Труновского муниципального округа Ставропольского края в поселке им. Кирова,Территориальное управление администрации Труновского муниципального округа Ставропольского края в селе Подлесном,Территориальное управление администрации Труновского муниципального округа Ставропольского края в селе Труновском</t>
  </si>
  <si>
    <t>управа Восточного административного округа Администрации города Тюмени;
управа Калининского административного округа Администрации города Тюмени;
управа Центрального административного округа Администрации города Тюмени;
департамент по спорту и молодежной политике Администрации города Тюмени;
департамент культуры Администрации города Тюмени;
департамент имущественных отношений Администрации города Тюмени;
департамент городского хозяйства Администрации города Тюмени.</t>
  </si>
  <si>
    <t>Управление образования администрации г. Невинномысска</t>
  </si>
  <si>
    <t>Управление жилищно-коммунального и дорожного хозяйства администрации Предгорного муниципального округа Ставропольского края</t>
  </si>
  <si>
    <t>ТЕРРИТОРИАЛЬНЫЙ ОТДЕЛ АДМИНИСТРАЦИИ СОВЕТСКОГО МУНИЦИПАЛЬНОГО ОКРУГА СТАВРОПОЛЬСКОГО КРАЯ В СЕЛЕ НИНЫ</t>
  </si>
  <si>
    <t>Администрация Ленинского района муниципального  образования "Город Саратов"</t>
  </si>
  <si>
    <t>Администрация Шпаковского муниципального округа Ставрополського края</t>
  </si>
  <si>
    <t>Управление по работе с территориями администрации Ипатовского городского округа Ставропольского края;  Отдел культуры Ипатовского городского округа Ставропольского края;  Отдел образования Ипатовского городского округа Ставропольского края</t>
  </si>
  <si>
    <t>"Администрация Железнодорожного района города Пензы
Администрация Ленинского района города Пензы
Администрация Октябрьского района города Пензы
Администрация Первомайского района города Пензы"</t>
  </si>
  <si>
    <t>Комитет по образованию Администрации Кормиловского муниципального района</t>
  </si>
  <si>
    <t>Комитет по образованию Администрации Крутинского муниципального района Омской области</t>
  </si>
  <si>
    <t>Управление образования Администрации Любинского муниципального района Омской области</t>
  </si>
  <si>
    <t>Департамент городского хозяйства Администрации города Омска, департамент по делам молодежи, физической культуры и спорта Администрации города Омска</t>
  </si>
  <si>
    <t>Департамент жилищно-коммунального хозяйства администрации города Нефтеюганска</t>
  </si>
  <si>
    <t>Управление градостроительства, развития жилищно-коммунального комплекса и энергетики администрации района</t>
  </si>
  <si>
    <t>Управление транспорта и городского хозяйства Администрации муниципального образования город Салехард;
Департамент образования Администрации муниципального образования город Салехард</t>
  </si>
  <si>
    <t>Администрация города Нижневартовска, Департамент образования администрации города Нижневартовска, Департамент по социальной политике администрации города Нижневартовска</t>
  </si>
  <si>
    <t>Администрация города Сургута</t>
  </si>
  <si>
    <t>Управление социальной политики Администрации городского округа Эгвекинот</t>
  </si>
  <si>
    <t>территориальные управления администрации города Кирова по районам</t>
  </si>
  <si>
    <t>Администрация муниципального образования Чукотский муниципальный район</t>
  </si>
  <si>
    <t>1. Муниципальное учреждение "Управление культуры Администрации города Лабытнанги"; 
2. Муниципальное учреждение "Управление образования Администрации города Лабытнанги" (а также в части реализации проектов школьного партисипаторного бюджетирования);                                     
3. Муниципальное учреждение "Управление физической культуры, спорта, молодежной политики и туризма Администрации города Лабытнанги";
4. Муниципальное учреждение "Департамент градостроительства, землепользования и имущественных отношений Администрации города Лабытнанги".</t>
  </si>
  <si>
    <t>Департамент финансов Администрации города Твери</t>
  </si>
  <si>
    <t>Администрация муниципального образования "Муниципальный округ Глазовский район Удмуртской Республики</t>
  </si>
  <si>
    <t>Департамент строительства и жилищно-коммунального комплекса Администрации города Новый Уренгой,
Департамент образования Администрации города Новый Уренгой,
Департамент культуры, молодежной политики, физической культуры и спорта Администрации города Новый Уренгой</t>
  </si>
  <si>
    <t>Управление капитального строительства, архитектуры и коммунального хозяйства</t>
  </si>
  <si>
    <t>Администрация города Ноябрьска;
Управление культуры Администрации города Ноябрьска;
Управление жилищно-коммунального хозяйства, транспорта, энергетики и связи Администрации города Ноябрьска; 
Управление молодежной политики и туризма Администрации города Ноябрьска;
Департамент образования Администрации города Ноябрьска;
Управление по физической культуре и спорту Администрации города Ноябрьска</t>
  </si>
  <si>
    <t>Управление образования администрации муниципального образования Абдулинский городской округ Оренбургской области</t>
  </si>
  <si>
    <t>Администрация Сургутского района.  
Департамент образования администрации Сургутского района.</t>
  </si>
  <si>
    <t>Управление жилищно-коммунального хозяйства Администрации города Муравленко;  Управление культуры и молодежной политики Администрации города Муравленко;  Управление физической культуры и спорта Администрации города Муравленко;  Управление образования Администрации города Муравленко.</t>
  </si>
  <si>
    <t>Администрация Троицкого сельского поселения Белохолуницкого района Кировской области</t>
  </si>
  <si>
    <t>Управления образованием администрации муниципального образования "город Бугуруслан"</t>
  </si>
  <si>
    <t>Управление градообразования и капитального строительства города Бузулука, Управление жилищно- коммунального хозяйства и транспорта администрации города Бузулука</t>
  </si>
  <si>
    <t>Комитет по управлению имуществом города Череповца, департамент жилищно-коммунального хозяйства мэрии города Череповца, Мэрия города Череповца</t>
  </si>
  <si>
    <t>Администрация Гайского городского округа</t>
  </si>
  <si>
    <t>Отдел образования администрации г. Медногорска</t>
  </si>
  <si>
    <t>"Администрация Южного округа;
Департамент градостроительства и земельных отношений администрации города Оренбурга;
Управление жилищно-коммунального хозяйства администрации города Оренбурга
"</t>
  </si>
  <si>
    <t>Управление физической культуры и массового спорта Администрации города Вологды; Управление образования Администрации города Вологды;  Департамент городского хозяйства Администрации города Вологды</t>
  </si>
  <si>
    <t>Администрация  муниципальное образование Соль-Илецкий городской округ  Оренбургской области, отдел культуры Соль-Илецкого городского округа, управление администрации Соль-Илецкого городского округа</t>
  </si>
  <si>
    <t>Управление образования администрации муниципального образования Соль-Илецкий городсеой округ</t>
  </si>
  <si>
    <t>Управление образования администрации Сорочинского городского округа Оренбургской области</t>
  </si>
  <si>
    <t>Отдел образования и культуры ГО ЗАТО Комаровский</t>
  </si>
  <si>
    <t>Финансовый отдел администрациии Александровского района</t>
  </si>
  <si>
    <t>Отдел образования администрации муниципального образования "Асекеевский район"</t>
  </si>
  <si>
    <t>Отдел образования, опеки и попечительства администрации муниципального образования Беляевский район</t>
  </si>
  <si>
    <t>МКУ "Отдел культуры администрации Бугурусланского района" Оренбургской области</t>
  </si>
  <si>
    <t>Комитет по городскому хозяйству администрации города Усолье-Сибирское</t>
  </si>
  <si>
    <t>Отдел образования администрации Грачевского района</t>
  </si>
  <si>
    <t>Администрация города Урай</t>
  </si>
  <si>
    <t>Комитет по управлению муниципальным имуществом администрации города Братска, Комитет по образованию администрации города Братска, Департамент физической культуры и спорта администрации города Братска, Комитет жилищно-коммунального хозяйства администрации города Братска</t>
  </si>
  <si>
    <t>Управление жилищно-коммунального хозяйства, управление образования</t>
  </si>
  <si>
    <t>Департамент градостроительной политики и земмельных отношений Администрации Надымского района(ПБС - Муниципальное учреждение "Управление капитального строительсво и капитального ремонта"),
Управление по делам молодежи и туризму Администрации Надымского района,
Территориальный орган Администрации Надымского района Администрация поселка Заполярный,
Территориальный орган Администрации Надымского района Администрация село Ныда,
Территориальный орган Администрации Надымского района Администрация поселка Правохеттинский,
Территориальный орган Администрации Надымского района Администрация поселок Ягельный,
Департамент образования Администрации Надымского района:
МОУ «Средняя общеобразовательная школа № 1 с углубленным изучением отдельных предметов» г. Надыма
МОУ «Средняя общеобразовательная школа № 2 г. Надыма»
МОУ «Средняя общеобразовательная школа № 3 г. Надыма»
МОУ «Средняя общеобразовательная школа № 4 г. Надыма»
МОУ «Средняя общеобразовательная школа № 5 г. Надыма»
МОУ «Средняя общеобразовательная школа № 6 с углубленным изучением отдельных предметов» г. Надыма
МОУ «Средняя общеобразовательная школа № 9 г. Надыма»
МОУ «Гимназия г. Надыма»
МОУ «Центр образования»
МОУ «Ягельная средняя общеобразовательная школа»
МОУ «Приозёрная средняя общеобразовательная школа»
МОУ «Средняя общеобразовательная школа № 1 п. Пангоды»
МОУ «Лонгъюганская средняя общеобразовательная школа»
МОУ «Правохеттинская средняя общеобразовательная школа»
МОУ «Школа-интернат среднего общего образования с. Кутопьюган»
МОУ «Школа-интернат среднего общего образования с. Ныда»
МОУ "Заполярная средняя общеобразовательная школа»
МОУ "Норинская начальная общеобразовательная школа"</t>
  </si>
  <si>
    <t>Управление по работе с территориями Администрации муниципального образования "Муниципальный округ Дебёсский район Удмуртской Республики"</t>
  </si>
  <si>
    <t>Комитет по финансам администрации Ханты-Мансийского района</t>
  </si>
  <si>
    <t>Управление культуры, спорта, молодёжной политики и туризма Администрации муниципального образования Шурышкарский район, Департамент жилищно-коммунального комплекса Администрации Шурышкарского района, Администрация села Питляр, Управление образования Администрации муниципального образования Шурышкарский район</t>
  </si>
  <si>
    <t>Управление финансов Администрации муниципального образования «Муниципальный округ Малопургинский район Удмуртской Республики»</t>
  </si>
  <si>
    <t>Управление культуры, молодежной политики и спорта Администрации Приуральского района; Департамент жилищно-коммунального комплекса Администрации Приуральского района; Администрация с. Катравож Администрации Приуральского района; Администрация с. Белоярск Администрации Приуральского района</t>
  </si>
  <si>
    <t>Отдел образования администрации Матвеевкого района</t>
  </si>
  <si>
    <t>Комитет по экономике и финансам администрации Усольского района</t>
  </si>
  <si>
    <t>Департамент коммунального хозяйства и транспорта Администрации  Ямальского района, Департамент имущественных отношений Администрации Ямальского района, ,Управление культуры и молодежной политики Администрации Ямальского района, Управление физической культуры и спорта, Департамент образования Администрации Ямальского района,Управление внутренней политики.</t>
  </si>
  <si>
    <t>Управление по обеспечению жизнедеятельности поселка Тазовский Администрации Тазовского района, Департамент образования Администрации Тазовского района</t>
  </si>
  <si>
    <t>Администрация Нижнеилимского района</t>
  </si>
  <si>
    <t>Управление городского хозяйства города Калуги</t>
  </si>
  <si>
    <t>Управление образования  администрации муниципального образования Оренбургский район</t>
  </si>
  <si>
    <t>Администрация поселка Пуровск
Администрация поселка Ханымей
Администрация поселка городского типа Уренгой
Администрация села Самбург 
Департамент строительства, архитектуры и жилищной политики Администрации Пуровского района
Департамент транспорта, связи и систем жизнеобеспечения Администрации Пуровского района
Управление культуры Администрации Пуровского района
Управление молодежной политики Администрации Пуровского района
Управление по физической культуре и спорту Администрации Пуровского района
Департамент образования Администрации Пуровского района</t>
  </si>
  <si>
    <t>МКУ "Отдел образования администрации Первомайского района Оренбургской области"</t>
  </si>
  <si>
    <t>Районный отдел образования Саракташского района Оренбургской области</t>
  </si>
  <si>
    <t>Комитет по финансам и экономике администрации МО "Эхирит-Булагатский район"</t>
  </si>
  <si>
    <t>1)Управление жизнеобеспечения села Красноселькуп Администрации Красноселькупского района (Уютный Ямал)
2) Управление образования Администрации Красноселькупского района (ШПБ)</t>
  </si>
  <si>
    <t>Отдел образования администрации Ташлинского района</t>
  </si>
  <si>
    <t>отдел образования администрации Тюльганского района</t>
  </si>
  <si>
    <t>Финансовое управление АМО МР "Сысольский"</t>
  </si>
  <si>
    <t>Муниципальное учреждение «Управление образования» администрации муниципального округа «Ухта» Республики Коми.
МУ «Управление образования».</t>
  </si>
  <si>
    <t>Администрация МР "Удорский", Администрации поселений, Управление образования, отдел культуры и национальной политики, отдел физической культуры, спорта и туризма</t>
  </si>
  <si>
    <t>Управление городского хозяйства и благоустройства администрации МО ГО "Воркута"</t>
  </si>
  <si>
    <t>6.2. Форма предоставления бюджетных ассигнований</t>
  </si>
  <si>
    <t>субсидия</t>
  </si>
  <si>
    <t>грант</t>
  </si>
  <si>
    <t>иная форма</t>
  </si>
  <si>
    <t>дотация</t>
  </si>
  <si>
    <t>иные межбюджетные трансферты</t>
  </si>
  <si>
    <t>6.3. Непосредственный получатель / получатели бюджетных средств</t>
  </si>
  <si>
    <t>МКУ «Служба заказчика»</t>
  </si>
  <si>
    <t>Муниципальное бюджетное дошкольное образовательное учреждение Киселевского городского округа детский сад №58 комбинированного вида</t>
  </si>
  <si>
    <t>Мариинское территориальное  управление администрации Мариинского муниципального округа, МБДОУ «Красноорловский детский сад «Березка»</t>
  </si>
  <si>
    <t>Территориальные общественные самоуправления, учрежденные на территории Юргинского городского округа</t>
  </si>
  <si>
    <t>учреждения, сельские/поселковая администрация</t>
  </si>
  <si>
    <t>подрядчик/исполнитель работ</t>
  </si>
  <si>
    <t>МБОУ ДО спортивная школа олимпийского резерва горных видов спорта, МБОУ ДО спортивная школа по футболу «ВИЗ», МБОУ ДО спортивная школа Верх-Исетского района, МАУК «ЦКиИ «Верх-Исетский», МАОУ СОШ № 143, МБДОУ детский сад общеразвивающего вида с приоритетным осуществлением деятельности по познавательно-речевому развитию воспитанников № 28 «Теремок», МБОУ ДО спортивная школа «Динамо», МАУО СОШ № 184 «Новая школа», МАОУ - СОШ № 181, МАОУ СОШ № 16, МАУК ДО «Детская музыкальная школа №7 имени С.В. Рахманинова», МБОУ ДО спортивная школа по тхэквондо, МАУК «Культурно-зрелищный центр «Стрела», МАОУ СОШ с углубленным изучением отдельных предметов № 50, МБДОУ - детский сад № 92, МБУК ДО «Детская хоровая школа № 2», МБУ ДО «Центр внешкольной работы «Социум», МБУК ДО «Детская музыкальная школа № 13 имени И.О.Дунаевского», МБУК ДО «Екатеринбургская детская школа искусств имени Н.А.Римского-Корсакова», МБУК ДО «Детская хоровая школа №1», МБУК ДО «Екатеринбургская детская театральная школа», МАУК «Центр культуры «Урал», МБОУ ДО спортивная школа «Виктория», МБУ ДО – центр «Лик», МАОУ гимназия № 70, МАУК «Дом культуры «Совхозный», МБУК ДО «Екатеринбургская детская школа искусств №6 имени К.Е. Архипова», МАУК «Культурно-досуговый центр «Дружба», МАУК «Детский театр балета «Щелкунчик», МБДОУ – детский сад № 77, МАДОУ-детский сад №209, МАУК ДО «Детская музыкальная школа    № 11 имени М.А. Балакирева», МБОУ ДО спортивная школа олимпийского резерва «Юность», МАУК ДО «Детская музыкальная школа № 1 имени М. П. Фролова», МБУК ДО «Екатеринбургская детская школа искусств № 10», МБОУ ДО спортивная школа «Факел», МБУК ДО «Екатеринбургская детская музыкальная школа № 9», МБУ ДО «Центр внешкольной работы «Спектр», МАОУ Гимназия №210 «Корифей», МБУ ДЮЦ «Калейдоскоп», МБУК ДО  «Екатеринбургская детская музыкальная школа № 16», МБУК ДО «Екатеринбургская детская школа искусств № 1», МАДОУ - детский сад № 555, МАОУ — гимназия № 94, МБУК ДО «Екатеринбургская детская школа искусств № 10», МАОУ лицей № 100, МБДОУ детский сад №371, МБУ ДО «Центр детско-юношеский «Созвездие», МНАОУК  «Гимназия «Арт-Этюд», МБОУ ДО спортивная школа №19 «Детский стадион», МАУК ДО «Детская школа искусств №12», МАОУ СОШ № 131, МАОУ СОШ № 102, МБДОУ - детский сад комбинированного вида № 360, МАУ ДО Дом Детского Творчества «РАДУГА»,  МБУК «Центр культуры «Горный Щит», МАОУ СОШ № 44, МАОУ гимназия № 39 «Французская гимназия», МАУ ДО Дворец детского (юношеского) творчества «Химмашевец» , МАУК ДО «Детская школа искусств №12», МКУ "Служба заказчика Чкаловского района"</t>
  </si>
  <si>
    <t>МБУ ДО ДЮЦ "Каледоскоп", МАУК ДО ДШИ № 5, МАОУ - гимназия № 94, МБУК "ЦК "Орджоникидзевский", МАУК ЦКиИ "Верх-Исетский", МБДОУ детский сад комбинированного вида № 13, МАОУ СОШ № 48, МБУ ДО ЦВР "Социум", МБОУ СОШ № 52, МБУ "Горсвет", МКУ "Служба заказчика Ленинского района города Екатеринбурга", МКУ "Служба заказчика Железнодорожного района города Екатеринбурга", МКУ "Служба заказчика Кировского района города Екатеринбурга"</t>
  </si>
  <si>
    <t>Юридические лица -  управляющие организации, товарищества собственников жилья, жилищные кооперативы, осуществляющие управление многоквартирным домом в соответствии с Жилищным кодексом Российской Федерации</t>
  </si>
  <si>
    <t>МКУ «Камышловский физкультурно-оздоровительный комплекс»</t>
  </si>
  <si>
    <t>муниципальные учреждения</t>
  </si>
  <si>
    <t>МКУ "Управление ЖКХ и энергетики" администрации городского округа Красноуральск"</t>
  </si>
  <si>
    <t>МКУ "Центр развития территории"</t>
  </si>
  <si>
    <t>1.МАУДО «ЦРР – детский сад «Академия детства». 2.КМКУ "Служба единого заказчика"</t>
  </si>
  <si>
    <t>Общеобразовательные учреждения Липецкого муниципального района</t>
  </si>
  <si>
    <t>муниципальное бюджетное учреждение дополнительного образования «Детская школа искусств»</t>
  </si>
  <si>
    <t>Общеобразовательные организации, расположенные на территории Батецкого муниципального района</t>
  </si>
  <si>
    <t>Муниципальный контракт на реализацию инициативы жителей заключен Администрацией поселения с непосредственным исполнителем по проведению работ в рамках инициативы(подрядная организация)</t>
  </si>
  <si>
    <t>Управляющие организации, осуществляющие управление МКД на территории которых реализованы проекты по благоустройству</t>
  </si>
  <si>
    <t>исполнитель инициативного проекта по договору ГПХ, заключаемого Администрацией поселения</t>
  </si>
  <si>
    <t>Администрацией Ивановского сельского поселения Старорусского района заключен контракт на выполнение работ по инициативному проекту</t>
  </si>
  <si>
    <t>Администрацией поселения заключен контракт с подрядной организацией - исполнителем инициативного проекта</t>
  </si>
  <si>
    <t>Исполнитель работ ООО " Сигнал" согласно муниципального контракта</t>
  </si>
  <si>
    <t>Муниципальное автономное образовательное учреждение дополнительного образования "Центр внешкольной работы"</t>
  </si>
  <si>
    <t>Администрация Чертковского сельского поселения (средства на реализацию проекта планируются при формировании бюджета на очередной финансовый год)</t>
  </si>
  <si>
    <t>Муниципальная образовательная организация МАОУСШ п. Котово</t>
  </si>
  <si>
    <t>ТОС «Наш дом»; ТОС «Берег 27»; ТОС «Деревенька»; ТОС «АльтернативА»; ТОС «Сталинка»; ТОС «Территория возможностей»; ТОС «Победа»; ТОС «Сказочный городок»; ТОС «На Хабаровской»; ТОС «Тихоокеанская, 220»; ТОС «Мир»; ТОС «Надежда»; ТОС «Лазо 9»; ТОС «Александровская»; ТОС «Кустарный»; ТОС «Дикопольцева 10»; ТОС «Буревестник»; ТОС «Бойко-Павлова 20»; ТОС «Вектор Плюс»; ТОС «Беломорская 27»; ТОС «Муравейник»; ТОС «Восьмёрка»; ТОС «Джамбула 25»; ТОС «ЛАЗО 13»; ТОС «Суворовцы»; ТОС «Аврора»; ТОС «Максим»</t>
  </si>
  <si>
    <t>Территориальное общественное самоуправление "Созидание", Территориальное общественное самоуправление "Уютный двор"</t>
  </si>
  <si>
    <t>Муниципальные образования Бикинского муниципального района</t>
  </si>
  <si>
    <t>ИП Донских С.А., ИП Гниломедова Е.В.</t>
  </si>
  <si>
    <t>образовательные учреждения Великого Новгорода</t>
  </si>
  <si>
    <t>Администрации сельских округов</t>
  </si>
  <si>
    <t>ООО "Дорожно-ремонтное управление" Инза</t>
  </si>
  <si>
    <t>ООО "КаИксПи-Пласт" Нижегородская область</t>
  </si>
  <si>
    <t>МБУ «Город»</t>
  </si>
  <si>
    <t>Подрядные организации</t>
  </si>
  <si>
    <t>Великовечненское сельское поселение Белореченского района Краснодарского края</t>
  </si>
  <si>
    <t>МУП "Хозяйственная контора" р.п. Карсун</t>
  </si>
  <si>
    <t>МАОУ «Прокошевская ОШ» , МБОУ «Запрудновская СШ» , МАОУ «Лицей №7» , МАОУ «СШ №2»</t>
  </si>
  <si>
    <t>МКУ "Дом общественных организаций" г.о. Отрадный Самарской области</t>
  </si>
  <si>
    <t>Подрядчик</t>
  </si>
  <si>
    <t>МБОУ «Доскинская школа»</t>
  </si>
  <si>
    <t>"1. зарегистрированные общественные, некоммерческие организации, осуществляющие свою деятельность на территории городского округа Похвистнево;
2. инициативная группа численностью не менее 3 и не более 10 граждан, достигших шестнадцатилетнего возраста и проживающих на территории городского округа Похвистнево; 
3. общественные советы микрорайонов, Глава администрации посёлка Октябрьский."</t>
  </si>
  <si>
    <t>МБУ «Управление благоустройства городского округа г. Бор», МКУ «ЯМНОВСКИЙ ЦЕНТР ОБЕСПЕЧЕНИЯ И СОДЕРЖАНИЯ ТЕРРИТОРИИ», МКУ «ОСТАНКИНСКИЙ ЦЕНТР ОБЕСПЕЧЕНИЯ И СОДЕРЖАНИЯ ТЕРРИТОРИИ», МКУ «СИТНИКОВСКИЙ ЦЕНТР ОБЕСПЕЧЕНИЯ И СОДЕРЖАНИЯ ТЕРРИТОРИИ»</t>
  </si>
  <si>
    <t>МБУ «Управление благоустройства городского округа г. Бор», МКУ «СИТНИКОВСКИЙ ЦЕНТР ОБЕСПЕЧЕНИЯ И СОДЕРЖАНИЯ ТЕРРИТОРИИ»</t>
  </si>
  <si>
    <t>Некоммерческая организация "Фонд развития муниципального образования город Сызрань"</t>
  </si>
  <si>
    <t>Муниципальное казенное учреждение городского округа Сызрань "Служба городского хозяйства"</t>
  </si>
  <si>
    <t>"ИП ПРОКОФЬЕВ Алексей Станиславович,
ООО  ""ПРОФИ СЕРВИС ТОЛЬЯТТИ"",ИП Гупалов Владимир Константинович"</t>
  </si>
  <si>
    <t>Бюджет Привольненского сельского поселения Каневского района</t>
  </si>
  <si>
    <t>Администрация Октябрьского сельского поселения</t>
  </si>
  <si>
    <t>МБУ "Лицей №19", МБУ "Гимназия №39", МБУ "Гимназия №48", МБУ "Школа №89", МБУ "Школа №93"</t>
  </si>
  <si>
    <t>структурный, функциональный или территориальный орган администрации муниципального образования город Краснодар</t>
  </si>
  <si>
    <t>Органы территориального общественного самоуправления сельских поселений МО Крыловский район</t>
  </si>
  <si>
    <t>Непосредственный получатель</t>
  </si>
  <si>
    <t>"Администрация муниципального образования город Новороссийск
МКУ ""Управление жилищно-коммунального хозяйства""
Управление культуры
Управление образования
Управление физической культуры и спорта
МКУ ""Управление по развитию и реконструкции автомобильных дорог""
МКУ ""Территориальное управление по взаимодействию администрации города с населением""
МКУ ""Молодежный центр""
МКУ ""Управление строительства"""</t>
  </si>
  <si>
    <t>администрация муниципального образования  "Старомайнское сельское поселение"</t>
  </si>
  <si>
    <t>Управление образования администрации муниципального образования "Мелекесский район" Ульяновской области</t>
  </si>
  <si>
    <t>Главные распорядители бюджетных средств и муниципальные бюджетные учреждения администрации города Ульяновска</t>
  </si>
  <si>
    <t>Муниципальные казенные и бюджетные учреждения Сухобузимского района, сельсоветы, входящие в состав Сухобузимсого района
форма предоставления бюджетных ассигнований (поселениям района - предоставляются иными межбюджетными трансфертами, бюджетным учреждениям - субсидиями на иные цели, казенным учреждениям - ассигнованиями в бюджетную смету)</t>
  </si>
  <si>
    <t>МКУ «Департамент строительства администрации городского округа Чапаевск»</t>
  </si>
  <si>
    <t>1) инициативная группа численностью не менее десяти граждан, достигших
шестнадцатилетнего возраста и проживающих на территории муниципального
образования "Городской округ "Город Нарьян-Мар";
2) органы территориального общественного самоуправления.</t>
  </si>
  <si>
    <t>Администрации сельских поселений</t>
  </si>
  <si>
    <t>МБОУ СОШ № 45 станицы Северской имени Героя Советского Союза Гаврилова Петра Михайловича</t>
  </si>
  <si>
    <t>МБУК " Новодмитриевская ЦКС"</t>
  </si>
  <si>
    <t>Субсидии бюджетным учреждениям на иные цели,заключение контрактов (договоров)  в соответствии с федеральным законодательством в сфере закупок для государственных и муниципальных нужд. 
Непосредственные получатели: Муниципальные бюджетные и автономные учреждения культуры и образования, подрядчики</t>
  </si>
  <si>
    <t>"Администрация Адлерского внутригородского района муниципального образования городской округ город-курорт Сочи Краснодарского края, администрация Хостинского внутригородского района муниципального образования городской округ город-курорт Сочи Краснодарского края, администрация Центрального внутригородского района муниципального образования городской округ город-курорт Сочи Краснодарского края, администрация Лазаревского внутригородского района муниципального образования городской округ город-курорт Сочи Краснодарского края, МКУ г. Сочи ""Центр развития молодежи"", МКУ г. Сочи
""Центр военно-патриотической и допризывной
подготовки молодежи"", управление по образованию и науке администрации
мунципального образования городской округ городкурорт Сочи Краснодарского края, муниципальное казенное учрежджение города Сочи ""Управление автомобильных дорог"", Муниципальное бюджетное учреждение города Сочи ""Сочисвет"", муниципальное казенное учреждение города Сочи ""Управление капитального строительства"", муниципальное автономное учреждение дополнительного образования центр дополнительного образования для детей ""СИБ"" города Сочи, муниципальное казенное учреждение города Сочи «Управление капитального ремонта», муниципальное бюджетное учреждение муниципального образования городской округ город-курорт Сочи Краснодарского края «Дирекция по реализации программ», муниципальное казенное учреждение муниципального образования городской округ город-курорт Сочи Краснодарского края «Единая дежурно-диспетчерская служба города Сочи»"
"Бюджетные ассигнования из бюджета муниципального образования городской округ город-курорт Сочи Краснодарского края; Предоставление субсидии муниципальным бюджетным
и автономным учреждениям города Сочи, функции и
полномочия учредителя в отношении которых
осуществляет управление по образованию и науке
администрации муниципального образования городской округ город-курорт Сочи Краснодарского края, на школьное инициативное бюджетирование"</t>
  </si>
  <si>
    <t>Администрации поселений</t>
  </si>
  <si>
    <t>Индивидуальный предприниматель Гребенников Алексей Витальевич ОГРНИП 631300271104</t>
  </si>
  <si>
    <t>ИП Хачатрян А.Г.</t>
  </si>
  <si>
    <t>По итогам выбора граждан заключены муниципальные контракты в целях реализации инициативных проектов
Непосредственные получатели:
МБУ "Наш город";
АО "Спасскэлектросеть";
ИП Казарян А.Р.</t>
  </si>
  <si>
    <t>МОБУ "Средняя общеобразовательная школа  с. Веденка" Дальнереченского муниципального района</t>
  </si>
  <si>
    <t>Иные формы - финансирование ответственных муниципальных учреждений
Казенные и(или) бюджетные учреждения</t>
  </si>
  <si>
    <t>ООО Коммунальщик</t>
  </si>
  <si>
    <t>ИП КФХ Шандыба ПА</t>
  </si>
  <si>
    <t>Администрация сельского поселения Комсомольский, Комитет по управлению муниципальным имуществом и МБУ "Управление строительства, архитектуры и ЖКХ Кинельского района"</t>
  </si>
  <si>
    <t>некоммерческие организации, не являющиеся государственными (муниципальными) учреждениями, в целях финансового обеспечения затрат на мероприятия по осуществлению территориального общественного самоуправления (ТОС) Находкинского городского округа, связанные с осуществлением собственных инициатив по вопросам местного значения</t>
  </si>
  <si>
    <t>МАУ "Служба технического заказчика"</t>
  </si>
  <si>
    <t>ООО "ЛЕГИОН" (подрядчик)</t>
  </si>
  <si>
    <t>Автономная некоммерческая организация дополнительного профессионального образования "Институт современного образования" (Региональный центр финансовой грамотности Калининградской области)</t>
  </si>
  <si>
    <t>Управляющая компания</t>
  </si>
  <si>
    <t>форма - бюджетные ассигнования на закупку товаров, работ, услуг для обеспечения государственных (муниципальных) нужд
получатели - поставщики (подрядчики, исполнители) по муниципальным контрактам (договорам), определенные в порядке, предусмотренном Федеральным законом от 05.04.2013 № 44-ФЗ "О контрактной системе в сфере закупок товаров, работ, услуг для обеспечения государственных и муниципальных нужд"</t>
  </si>
  <si>
    <t>АДМИНИСТРАЦИЯ АНДРОПОВСКОГО МУНИЦИПАЛЬНОГО ОКРУГА СТАВРОПОЛЬСКОГО КРАЯ
Муниципальное бюджетное учреждение культуры Андроповский социально-культурный центр
Алексеевский библиотечный филиал №9 Андроповского муниципального округа Ставропольского края 
771 ВОРОВСКОЛЕССКИЙ ТЕРРИТОРИАЛЬНЫЙ ОТДЕЛ АДМИНИСТРАЦИИ АНДРОПОВСКОГО МУНИЦИПАЛЬНОГО ОКРУГА СТАВРОПОЛЬСКОГО КРАЯ
773 КРАСНОЯРСКИЙ ТЕРРИТОРИАЛЬНЫЙ ОТДЕЛ АДМИНИСТРАЦИИ АНДРОПОВСКОГО МУНИЦИПАЛЬНОГО ОКРУГА СТАВРОПОЛЬСКОГО КРАЯ
774 КРЫМГИРЕЕВСКИЙ ТЕРРИТОРИАЛЬНЫЙ ОТДЕЛ АДМИНИСТРАЦИИ АНДРОПОВСКОГО МУНИЦИПАЛЬНОГО ОКРУГА СТАВРОПОЛЬСКОГО КРАЯ
775 КУРСАВСКИЙ ТЕРРИТОРИАЛЬНЫЙ ОТДЕЛ АДМИНИСТРАЦИИ АНДРОПОВСКОГО МУНИЦИПАЛЬНОГО ОКРУГА СТАВРОПОЛЬСКОГО КРАЯ
776 КУРШАВСКИЙ ТЕРРИТОРИАЛЬНЫЙ ОТДЕЛ АДМИНИСТРАЦИИ АНДРОПОВСКОГО МУНИЦИПАЛЬНОГО ОКРУГА СТАВРОПОЛЬСКОГО КРАЯ
778 НОВОЯНКУЛЬСКИЙ ТЕРРИТОРИАЛЬНЫЙ ОТДЕЛ АДМИНИСТРАЦИИ АНДРОПОВСКОГО МУНИЦИПАЛЬНОГО ОКРУГА СТАВРОПОЛЬСКОГО КРАЯ
779 СОЛУНО-ДМИТРИЕВСКИЙ ТЕРРИТОРИАЛЬНЫЙ ОТДЕЛ АДМИНИСТРАЦИИ АНДРОПОВСКОГО МУНИЦИПАЛЬНОГО ОКРУГА СТАВРОПОЛЬСКОГО КРАЯ
780 СУЛТАНСКИЙ ТЕРРИТОРИАЛЬНЫЙ ОТДЕЛ АДМИНИСТРАЦИИ АНДРОПОВСКОГО МУНИЦИПАЛЬНОГО ОКРУГА СТАВРОПОЛЬСКОГО КРАЯ
781 ЯНКУЛЬСКИЙ ТЕРРИТОРИАЛЬНЫЙ ОТДЕЛ АДМИНИСТРАЦИИ АНДРОПОВСКОГО МУНИЦИПАЛЬНОГО ОКРУГА СТАВРОПОЛЬСКОГО КРАЯ</t>
  </si>
  <si>
    <t>Соломбальский дом детского творчества, 
Детский сад № 187 "Умка", 
Детский сад № 148 "Рябинушка", 
Средняя школа № 45, 
Детский сад № 186 "Веснушка", 
Детский сад № 147 "Рябинушка", 
Детский сад № 84 "Сказка", 
Средняя школа № 1, 
Детский сад № 117 "Веселые звоночки", 
Детский сад № 157 "Сиверко"</t>
  </si>
  <si>
    <t>Администрация Комсомольского сельского поселения</t>
  </si>
  <si>
    <t>Финансовое управление АМС Алагирского муниципального района</t>
  </si>
  <si>
    <t>Муниципальное автономное учреждение муниципального района Кинель-Черкасский Самарской области "Организационный центр спортивных и молодежных мероприятий"</t>
  </si>
  <si>
    <t>Непосредственным получателем бюджетных ассигнований является соответствующий территориальный орган или функциональный орган администрации города Перми, к компетенции которых относится решение вопросов местного значения или иных вопросов, право решения которых предоставлено органам местного самоуправления, на реализацию которых направлен инициативный проект</t>
  </si>
  <si>
    <t>"Департамент городского хозяйства Администрации городского округа ""Город Архангельск"", 
Администрация Исакогорского и Цигломенского территориальных округов Администрации городского округа ""Город Архангельск"", 
МБДОУ ""Детский сад комбинированного вида № 183 ""Огонек"", 
МБДОУ ""Детский сад комбинированного вида № 66 ""Беломорочка"", 
МБОУ ""Средняя школа № 43""."</t>
  </si>
  <si>
    <t>Бюджетные ассигнования на закупку товаров, работ, услуг</t>
  </si>
  <si>
    <t>Сельские поселения</t>
  </si>
  <si>
    <t>МКУ "Служба благоустройства г. Березники"</t>
  </si>
  <si>
    <t>Хлевищенская территориальная администрация, Репенская территориальная администрация, Матреногезовская территориальная администрация, Глуховская территориальная администрация.</t>
  </si>
  <si>
    <t>ТОС «Нагорьевский» с. Нагорье, ТОС «Калиновка» с. Лозная, ТОС «Новоалександровка» с. Новолександровка</t>
  </si>
  <si>
    <t>ТОС "Новый" п. Томаровка, Томаровская территория, председатель Илюкевич Игорь Александрович; ТОС "Солнышко" с. Алексеевка, Алексеевская территория, председатель Полякова Елена Николаевна; ТОС "Молодежный" с. Казацкое, Казацкая территория, председатель Муромцева Анастасия Олеговна; ТОС "Современник" с. Дмитриевка, Дмитриевская территория, председатель Панченко Татьяна Аркадьевна; ТОС "Лукоморье" с. Смородино, Смородинская территория, председатель Почернина Инесса Вячеславовна; староста Усачев Виктор Николаевич, х. Новоалександровка, Быковская территория</t>
  </si>
  <si>
    <t>по итогам заключения муниципальных контрактов на выполнение работ</t>
  </si>
  <si>
    <t>МКУ "УКС администрации города Белгорода"</t>
  </si>
  <si>
    <t>1.Территориальный отдел села Рагули администрации Апанасенковского муниципального округа Ставропольского края; 2.Территориальный отдел села Дивного администрации Апанасенковского муниципального округа Ставропольского края; 3.Территориальный отдел села Манычского администрации Апанасенковского муниципального округа Ставропольского края; 4.Территориальный отдел села Белые Копани администрации Апанасенковского муниципального округа Ставропольского края; 5.Территориальный отдел села Киевка администрации Апанасенковского муниципального округа Ставропольского края; 6.Территориальный отдел села Вознесеновского администрации Апанасенковского муниципального округа Ставропольского края; 7.Территориальный отдел села Апанасенковского администрации Апанасенковского муниципального округа Ставропольского края; 8.Территориальный отдел села Малая Джалга администрации Апанасенковского муниципального округа Ставропольского края; 9.Айгурский территориальный отдел  администрации Апанасенковского муниципального округа Ставропольского края</t>
  </si>
  <si>
    <t>МОУ города Джанкоя</t>
  </si>
  <si>
    <t>МКУ "Дирекция жилищно-коммунального хозяйства и благоустройства Губкинского городского округа"</t>
  </si>
  <si>
    <t>Территориальное общественное самоуправление микрорайона № 1;                                                                                                                                                            Территориальное общественное самоуправление микрорайона № 3 Железнодорожного района городского округа Самара;                                                                                                                                                          Территориальное общественное самоуправление микрорайона № 4 Железнодорожного района городского округа Самара;                                                                                                                                                         Территориальное общественное самоуправление микрорайона № 6 Железнодорожного района городского округа Самара;                                                                                                                                                            Территориальное общественное самоуправление поселка Толевый Железнодорожного района городского округа Самара;                                                                    Территориальное общественное самоуправление микрорайона им. Ю.Гагарина Железнодорожного района городского округа Самара.</t>
  </si>
  <si>
    <t>МОУ СОШ № 21 с. Архиповского, МКУК "Дом культуры в селе Красный октябрь БМО СК", Комитет по физической культуре и спорту АБМО СК, Архангельский ТО АБМО СК,  Искровский ТО АБМО СК,Новожизненский ТО АБМО СК,Орловский ТО АБМО СК,Покойненский ТО АБМО СК, Прасковейский ТО АБМО СК,Стародубский ТО АБМО СК, Толстово - Васюковский ТО АБМО СК</t>
  </si>
  <si>
    <t>МБДОУ "Детский сад № 15 "Светлячок" ст. Александрийской"; МБДОУ Детский сад № 20 "Ромашка" ст. Урухской ;  МБОУ гимназии № 2 г. Георгиевска; МБОУ СОШ № 3 им. П.М.Однобокова г. Георгиевска; МБОУ № 16 ст. Георгиевской; управление жилищно-коммунального хозяйства администрации Георгиевского муниципального округа Ставропольского края; управление сельского хозяйства и развития территорий администрации Георгиевского муниципального округа Ставропольского края; муниципальное бюджетное учреждение культуры "Централизованная клубная система Георгиевского городского округа"</t>
  </si>
  <si>
    <t>МКУ «Управление капитального строительства и жилищно-коммунального комплекса»</t>
  </si>
  <si>
    <t>Администрация Изобильненского городского округа Ставропольского края, МБОУ "Средняя общеобразовательная школа №1" ИГО СК,  МКОУ "Средняя общеобразовательная школа № 4" ИГО СК, МКОУ "Средняя общеобразовательная школа № 15" ИГО СК, МКДОУ "Детский сад №29".</t>
  </si>
  <si>
    <t>юридические лица, индивидуальные предприниматели</t>
  </si>
  <si>
    <t>Территориальные отделы Левокумского муниципального округа Ставропольского края</t>
  </si>
  <si>
    <t>Территориальные отделы</t>
  </si>
  <si>
    <t>Иная форма (Прямое финансирование ГРБС)</t>
  </si>
  <si>
    <t>МБУ "Красноглинское"</t>
  </si>
  <si>
    <t>Расходы местного бюджета на реализацию инициативных проектов в рамках непрограммных расходов органа исполнительной власти
Поставщики (подрядчики, исполнители) по муниципальным контрактам (договорам), определенные в порядке, предусмотренном Федеральным законом от 05.04.2013 № 44-ФЗ "О контрактной системе в сфере закупок товаров, работ, услуг для обеспечения государственных и муниципальных нужд"</t>
  </si>
  <si>
    <t>Муниципальное казенное учреждение "Служба заказчика-застройщика Северо-Енисейского района"</t>
  </si>
  <si>
    <t>Территориальные отделы администрации Курского муниципального округа Ставропольского края</t>
  </si>
  <si>
    <t>Управление муниципального хозяйства администрации Петровского муниципального округа Ставропольского края, управление по делам территорий администрации Петровского муниципального округа Ставропольского края, МКУК"ДК с. Донская Балка", МКУ "Спортивный зал с. Благодатного" МКДОУ ДС №14 "Колокольчик"</t>
  </si>
  <si>
    <t>бюджетные (автономные) образовательные организации</t>
  </si>
  <si>
    <t>Администрация Сосновоборского городского округа, муниципальное автономное или бюджетное учреждение</t>
  </si>
  <si>
    <t>Территориальное управление администрации Труновского муниципального округа Ставропольского края в селе Безопасном, муницпальное казенное учреждение культуры "Труновское культурно-досуговое объединение", муниципальное казённое дошкольное образовательное учреждение детский сад № 4 «Калинка» ,  Территориальное управление администрации Труновского муниципального округа Ставропольского края в селе Донском, Территориальное управление администрации Труновского муниципального округа Ставропольского края в поселке им. Кирова,Территориальное управление администрации Труновского муниципального округа Ставропольского края в селе Подлесном,Территориальное управление администрации Труновского муниципального округа Ставропольского края в селе Труновском</t>
  </si>
  <si>
    <t>МКУ "Служба заказчика по благоустройству Восточного административного округа города Тюмени";
МКУ "Служба заказчика по благоустройству Центрального административного округа города Тюмени";
МКУ "Служба заказчика по благоустройству Калининского административного округа города Тюмени";
МКУ "Тюменское городское имущественное казначейство";
департамент городского хозяйства Администрации города Тюмени;
департамент культуры Администрации города Тюмени;
департамент по спорту и молодежной политике Администрации города Тюмени.</t>
  </si>
  <si>
    <t>Муниципальное бюджетное образовательное учреждение средняя общеобразовательная школа № 14 города Невинномысска</t>
  </si>
  <si>
    <t>Администрация Белокодезского сельского поселения,
Администрация Должанского сельского поселения,
Администрация Закутчанского сельского поселения.</t>
  </si>
  <si>
    <t>Муниципальное казенное учреждение "ЖКХ И благоустройства" Предгорного муниципального округа Ставропольского края</t>
  </si>
  <si>
    <t>поставщики, подрядчики исполнители по муниципальным контрактам определяемые в соответствии с Федеральным законом от 05.04.2013 N 44-ФЗ "О контрактной системе в сфере закупок товаров, работ, услуг для обеспечения государственных и муниципальных нужд"</t>
  </si>
  <si>
    <t>Муниципальное бюджетное учреждение «Культурно-досуговый центр сельского поселения Кинель-Черкассы муниципального района Кинель-Черкасский Самарской области»</t>
  </si>
  <si>
    <t>Подрядчик, ООО "ССТ"</t>
  </si>
  <si>
    <t>Юридические лица, ИП</t>
  </si>
  <si>
    <t>муниципальные общеобразовательные учреждения г.о. Самара</t>
  </si>
  <si>
    <t>Степновский территориальный отдел администрации Степновского муниципального округа Ставропольского края, Ольгинский территориальный отдел администрации Степновского муниципального округа Ставропольского края</t>
  </si>
  <si>
    <t>районные администрации муниципального образования "Город Саратов"</t>
  </si>
  <si>
    <t>Территориальные отделы администрации Шпаковского муниципального округа Ставропольского края</t>
  </si>
  <si>
    <t>Учреждения городского округа Щёлково</t>
  </si>
  <si>
    <t>Муниципальное бюджетное учреждение "Спортивный клуб "Сибиряк" Калачинского городского поселения Омской области"</t>
  </si>
  <si>
    <t>Муниципальное бюджетное общеобразовательное учреждение Кормиловского муниципального района "Богдановская средняя общеобразовательная школа",  Муниципальное дошкольное общеобразовательное учреждение "Кормиловский детский сад № 1", Муниципальное бюджетное общеобразовательное учреждение Кормиловского муниципального района "Некрасовская средняя общеобразовательная школа",  Муниципальное бюджетное общеобразовательное учреждение Кормиловского муниципального района "Новосельская средняя общеобразовательная школа"</t>
  </si>
  <si>
    <t>- Муниципальное бюджетное общеобразовательное учреждение  «Крутинская гимназия» Крутинского муниципального района Омской области, Муниципальное бюджетное общеобразовательное учреждение «Крутинский лицей» Крутинского муниципального района Омской области, Муниципальное бюджетное общеобразовательное учреждение «Толоконцевская средняя общеобразовательная школа» Крутинского муниципального района Омской области</t>
  </si>
  <si>
    <t>Бюджетное дошкольное образовательное учреждение Любинского муниципального района Омской области «Красноярский детский сад № 1»,  Бюджетное дошкольное образовательное учреждение Любинского муниципального района Омской области «Красноярский детский сад № 2», Бюджетное дошкольное образовательное учреждение Любинского муниципального района Омской области «Северо-Любинский детский сад»</t>
  </si>
  <si>
    <t>Бюджетное учреждение города Омска "Управление дорожного хозяйства и благоустройства", бюджетное учреждение города Омска "Спортивный город"</t>
  </si>
  <si>
    <t>Субсидии бюджетным учреждениям на иные цели
МБОУ "Кириковская средняя школа"
МБОУ "Пировская средняя школа"</t>
  </si>
  <si>
    <t>администрации поселений района</t>
  </si>
  <si>
    <t>Муниципальное автономное образовательное учреждение "Средняя образовательная школа №1 имени Героя Советского Союза И.В. Королькова";
муниципальное бюджетное образовательное учреждение "Средняя образовательная школа №2"; муниципальное бюджетное образовательное учреждение "Средняя образовательная школа №3"; муниципальное бюджетное образовательное учреждение "Средняя образовательная школа №4"; муниципальное бюджетное образовательное учреждение "Средняя образовательная школа №6"; муниципальное автономное образовательное учреждение "Обдорская гимназия"; муниципальное  автономное образовательное учреждение "Лицей" муниципальное казенное учреждение "Салехардская дирекция единого заказчика"</t>
  </si>
  <si>
    <t>Муниципальные учреждения в сфере образования и спорта, муниципальное казенное учреждение "Управление капитального строительства города Нижневартовска"</t>
  </si>
  <si>
    <t>Управление жилищно-коммунального хозяйства администрации города Покачи</t>
  </si>
  <si>
    <t>Муниципальное казенное учреждение "Дорожно-эксплуатационная служба" города Кирово-Чепецка Кировской области</t>
  </si>
  <si>
    <t>МКУ "ЛПХ", МКУ "ДДТиЖКК", МАУ ПРСМ "НАШЕ ВРЕМЯ",  Департамент городского хозяйства Администрации г.Сургута (управляющая компания), МБУ ЦФП "Надежда",  МКУ "ДЭАЗиИС"</t>
  </si>
  <si>
    <t>Администрация городского округа Певек, Управление социальной политики Администрации городского округа Певек</t>
  </si>
  <si>
    <t>1. Администрация Иваново-Мысского сельского поселения Тевризского муниципального района Омской области;
2. Администрация Кипкого сельского поселения Тевризского муниципального района Омской области</t>
  </si>
  <si>
    <t>организации, зарегистрированные в качестве юридического лица или индивидуальные предприниматели</t>
  </si>
  <si>
    <t>МАОУДО "Центр дополнительного образования городского округа Эгвекинот", МБОУ "Центр образования с. Рыркайпий"</t>
  </si>
  <si>
    <t>Администрация муниципального образования сельское поселение Лаврентия</t>
  </si>
  <si>
    <t>1.Муниципальное автономное учреждение культуры «Городской краеведческий музей»,  муниципальное автономное учреждение культуры «Централизованная библиотечная система», муниципальное автономное учреждение культуры «Централизованная клубная система», муниципальное автономное учреждение культуры Дом культуры "Сияние севера";   
2.Муниципальное автономное учреждение дополнительного образования Дом детского творчества «Левша», муниципальное автономное общеобразовательное учреждение «Средняя общеобразовательная школа № 1», Муниципальное бюджетное общеобразовательное учреждение «Средняя общеобразовательная школа № 3 с углубленным изучением отдельных предметов», муниципальное автономное общеобразовательное учреждение начальная школа п. Харп, Муниципальное автономное общеобразовательное учреждение «Средняя общеобразовательная школа № 5», муниципальное автономное общеобразовательное учреждение «Средняя общеобразовательная школа № 8», Муниципальное автономное общеобразовательное учреждение Гимназия города Лабытнанги, муниципальное автономное общеобразовательное учреждение Школа п.Харп;
3. Муниципальное автономное учреждение «Центр спортивной и физкультурно-массовой работы»;
4. Муниципальное учреждение «Центр обеспечения деятельности системы градостроительства».</t>
  </si>
  <si>
    <t>Администрация Центрального района, Администрация Московского района</t>
  </si>
  <si>
    <t>МКУ "Управление муниципального хозяйства",
Общеобразовательные учреждения,
МАУ МЦКП и ТР "АРТ-резиденция"</t>
  </si>
  <si>
    <t>юридическое лицо - исполнитель работ</t>
  </si>
  <si>
    <t>Администрация города Ноябрьска; Управление культуры Администрации города Ноябрьска; Управление жилищно-коммунального хозяйства, транспорта, энергетики и связи Администрации города Ноябрьска;  Управление молодежной политики и туризма Администрации города Ноябрьска; Департамент образования Администрации города Ноябрьска; Управление по физической культуре и спорту Администрации города Ноябрьска</t>
  </si>
  <si>
    <t>Образовательные учреждения системы общего образования</t>
  </si>
  <si>
    <t>Всехсвятский ДК - филиал МБУК "Белохолуницкий Дом культуры"; Ракаловская библиотека - филиал МБУК "Белохолуницкая центральная библиотека"</t>
  </si>
  <si>
    <t>Управление образования Можгинского района</t>
  </si>
  <si>
    <t>МАУ СР "ИКНПЦ "Барсова Гора", МБУК "СРЦКС", МБОУ "Ульт-Ягунская СОШ", МБОУ ДО "Белоярская детская школа искусств"</t>
  </si>
  <si>
    <t>Управление жилищно- коммунального хозяйства; МКУ "Управление коммунального заказа"; МБУ МКМИ; МАУК ЦКС; МБУК ЦБС; МАУДО "СШ "Арктика"; МАУДО "СШ "Муравленко"; МАДОУ "ДС "Оленёнок"; МАДОУ "ДС "Сказка"; МАДОУ "ДС "Солнышко"; МАОУ "Школа №2"; МАОУ "Школа № 6"; МАОУ "Многопрофильный лицей"; МАУДО "Центр детского творчества"; МАДОУ "ДС "Ладушки".</t>
  </si>
  <si>
    <t>МКУ "УОС", МБУ Центральная клубная система", МБУ "Губкинский музей освоения Севера", МБОУ «Лицей» г. Губкинского, МБОУ «ООШ №6», МБОУ «СОШ № 7», МБОУ «СКОШ», МБОУ «Школа им. Ярослава Василенко», МБОУ «СОШ №2», МБОУ «СОШ №9», МБОУ «СОШ №1», МБОУ «ООШ №3», МАОУ СОШ № 4.</t>
  </si>
  <si>
    <t>МКУ "Управление городского хозяйства"</t>
  </si>
  <si>
    <t>юридическое лицо -исполнитель работ</t>
  </si>
  <si>
    <t>школы города Бузулука</t>
  </si>
  <si>
    <t>Комитет по управлению имуществом города Череповца, департамент жилищно-коммунального хозяйства мэрии города Череповца, Мэрия города Череповца, управление по делам культуры мэрии</t>
  </si>
  <si>
    <t>Управление сельскими территориями администрации Гайского городского округа</t>
  </si>
  <si>
    <t>МАУ ФОК "Горняк"</t>
  </si>
  <si>
    <t>Образовательные учреждения системы общего образования города</t>
  </si>
  <si>
    <t>Муниципальное автономное общеобразовательное учреждение «Средняя общеобразовательная школа № 51 имени Героя Советского Союза, генерал-полковника И.А. Шевцова»</t>
  </si>
  <si>
    <t>МАУ "Молодежный центр" города Оренбурга</t>
  </si>
  <si>
    <t>Администрация Южного округа;
Департамент градостроительства и земельных отношений администрации города Оренбурга;
Управление жилищно-коммунального хозяйства администрации города Оренбурга</t>
  </si>
  <si>
    <t>МАУ ФСЦ Соль-Илецкого городского округа, МДАУ "Григорьевский детский сад,   МБУК КНТ</t>
  </si>
  <si>
    <t>МОБУ Саратовская СОШ  Соль-Илецкого городского округа</t>
  </si>
  <si>
    <t>МБОУ Толкаевская СОШ им. Дмитрия Гречушкина Сорочинского городского округа,  МБОУ «Уранская СОШ» Сорочинского городского округа</t>
  </si>
  <si>
    <t>Муниципальные общеобразовательные учреждения муниципального образования Ясненский городской округ</t>
  </si>
  <si>
    <t>Комаровская средняя общеобразовательная школа</t>
  </si>
  <si>
    <t>сельские поселения, входящие в состав МО Адамовский район</t>
  </si>
  <si>
    <t>общеобразовательные организации</t>
  </si>
  <si>
    <t>МБОУ "Акбулакская средняя общеобразовательная школа №3 Акбулакского района Оренбургской области</t>
  </si>
  <si>
    <t>МАУ "ФОК с ледовой ареной Акбулакский"</t>
  </si>
  <si>
    <t>Администрации сельских поселений Александровского района</t>
  </si>
  <si>
    <t>МАОУ Александровкая СОШ</t>
  </si>
  <si>
    <t>Образовательные учреждения Асекеевского района</t>
  </si>
  <si>
    <t>Муниципальное бюджетное общеобразовательное учреждение «Ключевская средняя общеобразовательная школа»</t>
  </si>
  <si>
    <t>Муниципальное образование (сельсовет)</t>
  </si>
  <si>
    <t>Подведомственные учреждения МКУ "Отдел культуры администрации Бугурусланского района" Оренбургской области</t>
  </si>
  <si>
    <t>Бюджеты сельских поселений</t>
  </si>
  <si>
    <t>Школы Бузулукского района</t>
  </si>
  <si>
    <t>сельские поселения</t>
  </si>
  <si>
    <t>общеобразовательные организации системы общего образования муниципального образования Грачевский район Оренбургской области</t>
  </si>
  <si>
    <t>Администрация города Урай (МАУ "Культура"), МКУ "Управление жилищно-коммунального хозяйства города Урай", МКУ "Управление градостроительства, землепользования и природопользования города Урай"</t>
  </si>
  <si>
    <t>КУМИ г. Братска, МАУ ДПО "ЦРО", МБУ ДО "СШ "Триумф", Комитет ЖКХ</t>
  </si>
  <si>
    <t>сельские поселения Домбаровского района</t>
  </si>
  <si>
    <t>Управление капитального строительства, МБОУ "СОШ № 17" им. И.А. Наговицына, МБОУ "СШ№15" им. В.Н.Рождественского, МБОУ "СОШ №10" им.Героя РФ А.Б.Ушакова".</t>
  </si>
  <si>
    <t>Департамент градостроительной политики и земмельных отношений Администрации Надымского района(ПБС - Муниципальное учреждение "Управление капитального строительсво и капитального ремонта"),
Управление по делам молодежи и туризму Администрации Надымского района,
Территориальный орган Администрации Надымского района Администрация поселка Заполярный,
Территориальный орган Администрации Надымского района Администрация село Ныда,
Территориальный орган Администрации Надымского района Администрация поселка Правохеттинский,
Территориальный орган Администрации Надымского района Администрация поселок Ягельный,
Департамент образования Администрации Надымского района:
- МОУ "СОШ № 1 с углубленным изучением отдельных предметов г.Надым"
 - МОУ "СОШ № 2 г.Надыма"
 - МОУ "СОШ № 3 г.Надыма"
 - МОУ "СОШ № 4 г.Надыма"
 - МОУ "СОШ № 5 г.Надыма"
 - МОУ "СОШ № 6  с углубленным изучением отдельных предметов г.Надым"
 - МОУ "СОШ № 9 г.Надыма"
 - МОУ "Гимназия г.Надыма"
 - МОУ "СОШ № 1 п.Пангоды"
 - МОУ "Ягельная СОШ"
 - МОУ "Приозерная СОШ"
 - МОУ "Заполярная СОШ"
 - МОУ "Правохеттинская СОШ"
 - МОУ "Лонгъюганская СОШ"
 - МОУ "Норинская начальная обшеобразовательная школа"
 - МОУ "Школа-интернат среднего общего образования с. Ныда"
 - МОУ "Школа-интернат среднего общего образования с. Кутопьюган"
 - МОУ "Центр образования"</t>
  </si>
  <si>
    <t>бюджетные, автономные учреждения Домбаровского района</t>
  </si>
  <si>
    <t>администрации сельских поселений района</t>
  </si>
  <si>
    <t>1.МБУ "Шурышкарская централизованная библиотечная система", 2.МБУ "Шурышкарская централизованная клубная система", 3. Департамент жилищно-коммунального комплекса Администрации Шурышкарского района, 4. Администрация села Питляр, 5. МБОУ "Мужевская средняя общеобразовательная школа имени Н.В.Архангельского"  6. МБОУ "Горковская средняя общеобразовательная"  7. МБОУ  "Овгортская школа-интернат среднего общего образования" 8. МБОУ "Азовская средняя образовательная школа "Образовательно-воспитательный центр" 9. МБОУ "Восяховская средняя образовательная школа "Образовательный центр" 10.  МБОУ "Горковская специальная (коррекционная) общеобразователная школа-интернат для обучающихся, воспитанников с ограниченными возможностями здоровья" 11. МОУ "Социокультурный центр" с.Лопхари" 12. МБОУ  "Шурышкарская средняя общеобразовательная школа "Образовательный центр" 13. МБОУ "Питлярская средняя общеобразовательная школа "Образовательный центр"</t>
  </si>
  <si>
    <t>Муниципальные образования - сельсоветы Красногвардейского района</t>
  </si>
  <si>
    <t>Муниципальные бюджетные учреждения</t>
  </si>
  <si>
    <t>МБУК «Приуральская межпоселенческая централизованная библиотечная система»</t>
  </si>
  <si>
    <t>Образовательные учреждения Матвеевского района</t>
  </si>
  <si>
    <t>Муниципальные образования Новоорского района Оренбургской области (МО Кумакский сельсовет, МО Будамшинский сельсовет, МО Чапаевский сельсовет, МО Новоорский поссовет)</t>
  </si>
  <si>
    <t>ГРБС Усольского района, администрации городских и сельских территорий</t>
  </si>
  <si>
    <t>Образовательные учреждения Новоорского района Оренбургской области</t>
  </si>
  <si>
    <t>Департамент коммунального хозяйства и транспорта Администрации  Ямальского района, Департамент имущественных отношений Администрации Ямальского района, Департамент строительства и архитектруры Администрации  Ямальского района,Управление культуры и молодежной политики Администрации Ямальского района, Управление физической культуры и спорта, Департамент образования Администрации Ямальского района,общеобразовательные организации Ямальского района.</t>
  </si>
  <si>
    <t>муниципальные образования Оренбургского района</t>
  </si>
  <si>
    <t>Управление по обеспечению жизнедеятельности поселка Тазовский Администрации Тазовского района, МБУ УК "Тасу Ява", МКОУ Антипаютинская школа-интернат, МБОУ Тазовская средняя общеобразовательная школа, МБОУ Газ-Салинская средняя общеобразовательная школа, МКОУ Гыданская школа-интернат среднего общего образования им. Н.И. Яптунай, МКОУ Тазовская школа-интернат среднего общего образования, МБОУ Находкинская школа-интернат начального общего образования</t>
  </si>
  <si>
    <t>Бюджеты поселений Нижнеилимского района</t>
  </si>
  <si>
    <t>образовательные учреждения Оренбургского района (МБОУ "Дедуровская СОШ",МАОУ "Нежинский лицей, МБОУ  "Приуральская СОШ")</t>
  </si>
  <si>
    <t>Администрация села Самбург, МКУ "КСИА ПУРОВСКОГО РАЙОНА", МКУ "УГХ", МКУ "УКХ Б И ТО", МКУ "УМХ И ОДОМС", МКУ "УПРАВЛЕНИЕ ГОРОДСКОГО ХОЗЯЙСТВА", МАУ "РРМЦ" , МАУ ДО СШ "ХЫЛЬМИК", МБУ ДО ПУРОВСКАЯ РАЙОННАЯ СШ "ВИКТОРИЯ", МБУ ДО СШ "УРЕНГОЕЦ", МБУК "ЦКС ПУРОВСКОГО РАЙОНА", МБУК ПРИКМ, МБОУ "ООШ № 2" П. ХАНЫМЕЙ, МБОУ "СОШ № 1" Г. ТАРКО-САЛЕ, МБОУ "СОШ № 1" П. ПУРОВСК, МБОУ "СОШ № 1" П. ХАНЫМЕЙ, МБОУ "СОШ № 2" П.Г.Т. УРЕНГОЙ, МБОУ "СОШ № 2" С. СЫВДАРМА, МБОУ "СОШ № 3" Г. ТАРКО-САЛЕ, МБОУ "СОШ №1" П.Г.Т.УРЕНГОЙ ПУРОВСКОГО РАЙОНА, МБОУ "СОШ №2" Г.ТАРКО-САЛЕ, МБОУ "ШИООО" Д. ХАРАМПУР, МБОУ "ШИООО" С. ХАЛЯСАВЭЙ, МБОУ "ШИСОО" Г. ТАРКО-САЛЕ, МБОУ "ШИСОО" С. САМБУРГ</t>
  </si>
  <si>
    <t>образовательные учреждения Первомайского района (МАОУ " Первомайская средняя общеобразовательная школа";МАОУ " Володарская средняя общеобразовательная школа";МБОУ " Малозайкинская средняя общеобразовательная школа"; МБОУ " Ленинская средняя общеобразовательная школа";МБОУ " Рубежинская средняя общеобразовательная школа")</t>
  </si>
  <si>
    <t>Муниципальные образовательные учреждения</t>
  </si>
  <si>
    <t>1)Управление жизнеобеспечения села Красноселькуп Администрации Красноселькупского района (Уютный Ямал)
2)МОУ КСОШ «Радуга» (ШПБ)
3) МОУ «Толькинская школа-интернат среднего общего образования (ШПБ)
4) МОУ «Раттовская школа-интернат основного общего образования имени Сергея Иванович Ирикова» (ШПБ)</t>
  </si>
  <si>
    <t>сельские поселения Северного района (Администрация МО Рычковский сельсовет)</t>
  </si>
  <si>
    <t>Образовательные учреждения Ташлинского района</t>
  </si>
  <si>
    <t>Сельские поселения Тоцкого района (Администрация муниципального образования Саиновский сельсовет Тоцкого района,
Администрация муниципального образования Кирсановский сельсовет Тоцкого района,
Администрация муниципального образования Суворовский сельсовет Тоцкого района,
Администрация муниципального образования Свердловский сельсовет Тоцкого района,
Администрация муниципального образования Погроминский сельсовет Тоцкого района)</t>
  </si>
  <si>
    <t>Муниципальные общеобразовательные учреждения (в 2023 году - Кирсановская средняя общеобразовательная школа)</t>
  </si>
  <si>
    <t>Бюджетные и автономные учреждения образования</t>
  </si>
  <si>
    <t>Городское поселение "Красногородск",  сельское поселение "Красногородская волость", сельское поселение "Пограничная волость"</t>
  </si>
  <si>
    <t>Администрация муниципального округа «Вуктыл» Республики Коми</t>
  </si>
  <si>
    <t>Администрация МО "Усинск" РК, Управление образования администрации МО "Усинск" РК</t>
  </si>
  <si>
    <t>Управление образования АМР "Княжпогостский", Управление культуры и спорта АМР "Княжпогостский", Управление муниципального хозяйства АМР "Княжпогостский", МКУ "Городское хозяйство", АСП "Серегово"</t>
  </si>
  <si>
    <t>Администрации сельского поселения "Куниб", "Визиндор", "Чухлэм" "Пыелдино", Управление культуры АМО МР "Сысольский", администрация МР "Сысольский"</t>
  </si>
  <si>
    <t>МУНИЦИПАЛЬНОЕ КАЗЕННОЕ УЧРЕЖДЕНИЕ "УПРАВЛЕНИЕ ЖИЛИЩНО-КОММУНАЛЬНЫМ ХОЗЯЙСТВОМ"</t>
  </si>
  <si>
    <t>Финансовое управление администрации МР "Койгородский" /Администрация МР "Койгородский"</t>
  </si>
  <si>
    <t>Учреждения образования, культуры, спорта, администрации поселений</t>
  </si>
  <si>
    <t>Администрация МР "Усть-Вымский"( управление культуры, управление образования);  Администрация ГП "Жешарт"</t>
  </si>
  <si>
    <t>Муниципальное дошкольное учреждение "Детский сад № 10 комбинированного вида"</t>
  </si>
  <si>
    <t>Муниципальное бюджетное учреждение "Благоустройство общественных территорий"</t>
  </si>
  <si>
    <t>Комитет городского хозяйства</t>
  </si>
  <si>
    <t>МБУ «Культура и туризм», Сотниковская модельная сельская библиотека, «Боевое Братство».</t>
  </si>
  <si>
    <t>7.1. Общий объем средств, направленных из различных источников на финансовое обеспечение проектов (показатель рассчитывается автоматически), млн. руб</t>
  </si>
  <si>
    <t>7.B.1. Объем ассигнований из бюджетов муниципальных образований на финансовое обеспечение проектов в отчетном году</t>
  </si>
  <si>
    <t>7.B.2. Доля этих средств в общей стоимости проектов</t>
  </si>
  <si>
    <t>7.B.3. Доля указанных бюджетных ассигнований в бюджете муниципального образования в отчетном году</t>
  </si>
  <si>
    <t>7.C.1. Объем средств софинансирования со стороны граждан на финансовое обеспечение проектов в отчетном году</t>
  </si>
  <si>
    <t>7.C.2. Доля этих средств в общей стоимости проектов</t>
  </si>
  <si>
    <t>7.D.1. Объем средств софинансирования со стороны юридических лиц и индивидуальных предпринимателей на финансовое обеспечение проектов в отчетном году</t>
  </si>
  <si>
    <t>7.D.2. Доля этих средств в общей стоимости проектов</t>
  </si>
  <si>
    <t>7.E.1. Объем инициативных платежей со стороны граждан, юридических лиц и индивидуальных предпринимателей, поступивших в отчетном году в бюджеты муниципальных образований, реализующих проекты инициативного бюджетирования на территории субъекта РФ (в соответствии с кодами по виду доходов бюджетов 000 1 17 15000 00 0000 150 "Инициативные платежи")</t>
  </si>
  <si>
    <t>7.E.2. Доля этих средств в общей стоимости проектов</t>
  </si>
  <si>
    <t>7.G.1. В случае, если такой вклад не предусмотрен НПА, ответ «нет»</t>
  </si>
  <si>
    <t>7.G.2. В случае если такой вклад предусмотрен, описание его формы и используемой методики финансовой оценки</t>
  </si>
  <si>
    <t>Неденежный вклад граждан (добровольное имущественное участие, трудовое участие)</t>
  </si>
  <si>
    <t>Добровольное имущественное и трудовое участие в реализации инициативного проекта</t>
  </si>
  <si>
    <t>Добровольное имущественное и (или) трудовое участие</t>
  </si>
  <si>
    <t>Формы нефинансового вклада: добровольное имущественное и (или) трудовое участие.</t>
  </si>
  <si>
    <t>Трудовое участие членов инициативной группы при реализации инициативных проектов (очистка территории, вынос мусора, погрузо-разгрузочные работы, в случае если эти работы не предусмотрены в стоимости проекта). Имущественное участие членов инициативной группы при реализации инициативных проектов (предоставление инструментов для проведения ремонтных работ, предоставление строительных материалов (краска, штукатурка и пр), предоставление дизайнерских услуг)</t>
  </si>
  <si>
    <t>Количество нефинансовых форм участия в реализации проекта инициативного бюджетирования (трудовое участие, предоставление строительной техники, материалов и тому подобное)</t>
  </si>
  <si>
    <t>Расчёт стоимость одного часа работы исходя из минимального размера оплаты труда (далее – МРОТ).
1. Рассчитывается среднее количество часов, которое потребуется для выполнения одного вида работ. 
2. Далее рассчитывается среднемесячное количество часов при пятидневном режиме работы и 8-часовом рабочем дне, на основе справочной информацией из производственного календаря и суммарное рабочее время за год разделенного на 12 месяцев. 
3. Исходя из МРОТ определяется средняя стоимость рабочего часа – для этого размер МРОТ делится на среднее количество рабочих часов за месяц. Размер МРОТ можно заменить на средний размер оплаты труда в зависимости от особенностей работы.</t>
  </si>
  <si>
    <t>трудовое участие жителей в реализации проекта (приобретение туй, приобретение и доставка грунта и песка, предоставление посадочного материала(цветы, саженцы), работы по распределению грунта, песка</t>
  </si>
  <si>
    <t>очистка территории от поросли
протокол собрания  инициативной группы № 1 от 6.02.2023</t>
  </si>
  <si>
    <t>Трудовое участие граждан, индивидуальных предпринимателей, организаций культуры и спорта городского округа Семеновский и Молодежной палаты при Совете депутатов городского округа Семеновский (проведение субботников, культурно-массовых мероприятий, волонтерской деятельности, направленной на развитие массового спорта, охрану окружающей среды и сохранение культурных традиций)</t>
  </si>
  <si>
    <t>Очистка территории от мусора, вырубка поросли.
Протокол собрания инициативной группы №1 от 27.02.2023</t>
  </si>
  <si>
    <t>Трудовое участие жителей</t>
  </si>
  <si>
    <t>трудовое участие</t>
  </si>
  <si>
    <t>Высадка деревье по периметру, благоустройство клумб</t>
  </si>
  <si>
    <t>"В соответствии с п. 3.20. решения Думы городского округа Похвистнево Самарской области  Седьмого Созыва от 23.06.2021 №13-67 «Об утверждении Положения об инициировании и реализации инициативных проектов на территории городского округа Похвистнево Самарской области, одним из критериев конкурсного отбора инициативных проектов является планируемое имущественное и (или) трудовое участие заинтересованных лиц в реализации инициативного проекта.                                       
При этом количество баллов, присваиваемых инициативному проекту по данному критерию,  в части имущественного участия заинтересованных лиц в реализации инициативного проекта составляет 20 баллов при указании на такое участие в инициативном проекте. При отсутствии имущественного участия заинтересованных лиц в реализации инициативного проекта количество баллов, присваиваемых инициативному проекту по критерию, составляет 0 баллов.
Количество баллов, присваиваемых инициативному проекту по критерию, в части трудового участия заинтересованных лиц в реализации инициативного проекта составляет 20 баллов при указании на такое участие в инициативном проекте. При отсутствии трудового участия заинтересованных лиц в реализации инициативного проекта количество баллов, присваиваемых инициативному проекту по критерию, в части трудового участия составляет 0 баллов.</t>
  </si>
  <si>
    <t>Волонтерский труд, предоставление расходных материалов, оборудования, хозяйственного инвентаря, ресурсная помощь партнеров проекта (транспорт, канцтовары, материалы для творчества и т.д.) для реализации проектов.Расчет финансовой оценки произведен на основании заявок победителей Конкурса социальных инициатив по месту жительства.</t>
  </si>
  <si>
    <t>Организация и проведение субботников на территории благоустройства</t>
  </si>
  <si>
    <t>"трудовое, имущественное участие в т.ч:                                                                                            трудовое участие футбольного клуба «Акрон»:
Работы по грунтованию и подготовки стены к нанесению 180,00 тыс. руб.
Аренда люльки на время грунтования - 15,00 тыс. руб.;
имущественное участие футбольного клуба «Акрон»:
Проживание художника-муралиста - 30,00 тыс. руб.
Перелет и проезд художника-муралиста по городу - 15,00 тыс. руб.;
Материалы для грунтования и подготовки стены - 80,499 тыс. руб."</t>
  </si>
  <si>
    <t>Трудовое участие населения</t>
  </si>
  <si>
    <t>Трудовое участие</t>
  </si>
  <si>
    <t>Реализация инициативных проектов может обеспечиваться также в форме добровольного имущественного и (или) трудового участия заинтересованных лиц.</t>
  </si>
  <si>
    <t>Инициатор проекта до начала его реализации за счёт средств местного бюджета обеспечивает внесение инициативных платежей в доход бюджета Октябрьского сельского поселения Красноармейского района на основании договора пожертвования, заключенного с администрацией Октябрьского сельского поселения Красноармейского района, и (или) заключает с администрацией Октябрьского сельского поселения Красноармейского района договор добровольного пожертвования имущества и (или) договор на безвозмездное оказание услуг (выполнение работ), по реализации инициативного проекта.</t>
  </si>
  <si>
    <t>Трудовое участие, материалы и другие формы</t>
  </si>
  <si>
    <t>Вклад населения в реализацию проекта в неденежной форме (трудовое участие, материалы и другие формы)</t>
  </si>
  <si>
    <t>пункт 4 статьи 13 решения городской Думы Краснодара от 24.06.2021 № 15 п.1 "Об утверждении порядка реализации инициативных проектов на территории муниципального образования город Краснодар"</t>
  </si>
  <si>
    <t>"Предоставление жителями, индивидуальными предпринимателями, юридическими лицами расходов на материалы либо трудозатраты (с документальным подтверждением стоимости материалов либо выполненных трудозатрат) - Решение городской Думы муниципального образования город Новороссийск от 20.04.2021 № 97</t>
  </si>
  <si>
    <t>Неоплачиваемые работы</t>
  </si>
  <si>
    <t>Трудовое участие
https://grigorevskaia.krasnodar.ru/poselenie/initsiativnye-proety/</t>
  </si>
  <si>
    <t>трудовое участие граждан</t>
  </si>
  <si>
    <t>Трудовое участие граждан</t>
  </si>
  <si>
    <t>Имущественное и трудовое участие  граждан предусмотрено решением Думы Уссурийского городского округа от 24 февраля 2021 года № 352-НПА" О Положении о реализации на территории Уссурийского городского округа инициативных проектов". При направлении инициативных проектов Инициаторы указывают конкретные виды имущества, которые предполагается использовать при реализации инициативного проекта и конкретные виды работ, которые предполагается выполнить при реализации инициативного проекта</t>
  </si>
  <si>
    <t>ТРУДОВОЕ УЧАСТИЕ ГРАЖДАН</t>
  </si>
  <si>
    <t>Предоставление транспорта для растяжки труб.Проведение работ по укладке водопроводных труб в траншею, их соединение</t>
  </si>
  <si>
    <t>Уборка прилегающей территории после проведения работ</t>
  </si>
  <si>
    <t>Озеленение, покраска, уборка территории, вывоз мусора</t>
  </si>
  <si>
    <t>3.5. Для участия в конкурсном отборе проектов инициаторы проектов (представители инициативной группы) следующие документы:
- заявку на участие в проекте инициативного бюджетирования «Мы вместе. Планируем бюджет» (приложение 1 к Положению);
- расчёт и обоснование предполагаемой стоимости проекта;
- документы, подтверждающие обязательства по финансовому обеспечению проекта населением, при их участии, в виде гарантийного письма, подписанного инициатором проекта (представителем инициативной группы);
- документы, подтверждающие обязательства по финансовому обеспечению проекта юридическими лицами, индивидуальными предпринимателями, общественными организациями, за исключением денежных средств от предприятий и организаций муниципальной формы собственности при их участии, в виде гарантийных писем</t>
  </si>
  <si>
    <t>Приложение № 1 к решению думы Дальнереченского муниципального района от 24.02.2022г. №227-МНПА "Перечень критериев оценки инициативных проектов и их бальное значение" подпункт 6.2 "Вклад населения в реализацию инициативного проекта в не денежной форме (трудовое, имущественное участие)": предусмотрен - 10 баллов; не предусмотрен - 0 баллов.
Ссылка: https://dalmdr.ru/node/4932</t>
  </si>
  <si>
    <t>Предоставление транспорта для выравнивания площадки.Песчаное уплотнение на грунтовом основании.</t>
  </si>
  <si>
    <t>имущественное и (или) трудовое участие заинтересованных лиц в реализации инициативного проекта</t>
  </si>
  <si>
    <t>вырубка неперспективной поросли, разравнивание песка, подготовка оснований для установки спортивно-игровых комплексов, приобретение строительных материалов</t>
  </si>
  <si>
    <t>Гарантийные письма со стороны граждан, индивидуальных предпринимателей и юридических лиц</t>
  </si>
  <si>
    <t>Вклад ввиде субботников, предоставление транспорта, ГСМ</t>
  </si>
  <si>
    <t>Имущественное и (или) трудовое участие в реализации инициативного проекта: озеленение (посадка кустарников, цветов, разбивка клумб), уборка территории, частичная покраска фасада первых этажей многоквартирных домов и др. 
Методика финансовой оценки нефинансового вклада отсутствует</t>
  </si>
  <si>
    <t>добровольное имущественное и (или) трудовое участие заинтересованных лиц</t>
  </si>
  <si>
    <t>утвержденная методика оценки отсутствует</t>
  </si>
  <si>
    <t>Предусмотрено трудовое и (или) имущественное участие. 
Решение Пермской городской Думы от 26.03.2019 № 64  "Об утверждении Положения об участии граждан в осуществлении местного самоуправления в городе Перми".
П. 8.6.6 Инициативный проект должен содержать следующие сведения о планируемом (возможном) финансовом, имущественном и (или) трудовом участии заинтересованных лиц в реализации инициативного проекта с указанием объема соответствующего участия в денежном эквиваленте.
П. 8.9.3 К инициативному проекту прикладываются документы, подтверждающие обязательства по финансовому, имущественному и (или) трудовому обеспечению инициативного проекта заинтересованных лиц, в виде гарантийных писем указанных лиц.
П. 8.22.1 инициативные проекты оцениваются в соответствии с критериями оценки инициативных проектов, указанными в приложении 2 к Положению.</t>
  </si>
  <si>
    <t>утвержденная методика отсутствует</t>
  </si>
  <si>
    <t>Безвозмедное оказание работ, в соответствии с гарантийными письмами</t>
  </si>
  <si>
    <t>Финансовая оценка осуществляется индивидуальными предпринимателями и организациями самостоятельно и указывается в документах, прилагаемых к заявке на участие в конкурсе (гарантийное письмо) (пункт 2  статьи 9 Решения Думы Буденновского муниципального округа Ставропольского края от 29 марта 2021 года № 9/163-I); финансовая  оценка безвозмездного труда, выполненного населением населенных пунктов Буденновского муниципального округа не осуществляется</t>
  </si>
  <si>
    <t>Инициаторы проекта вправе принимать участие в реализации инициативных проектов, в том числе в форме добровольного имущественного и (или) трудового участия в соответствии с Порядком выдвижения, внесения, обсуждения, рассмотрения инициативных проектов, а также проведения их конкурсного отбора на территории Благодарненского городского округа Ставропольского края, утвержденным решением Совета депутатов Благодарненского городского округа Ставропольского края от 24 марта 2021 года № 405 (с изменениями, внесенными решением Совета депутатов Благодарненского городского округа Ставропольского края от 08 июля 2021 года № 431, от 21 октября 2022 года № 11, 16 августа 2023 года № 84)</t>
  </si>
  <si>
    <t>Решение Думы Георгиевского городского округа Ставропольского края от 24 февраля 2021 г. № 827-67 "Об утверждении Порядка выдвижения, внесения, обсуждения, рассмотрения инициативных проектов, а также проведения их конкурсного отбора на территории Георгиевского городского округа Ставропольского края".
(Реализация инициативных проектов может обеспечиваться также в форме добровольного имущественного и (или) трудового участия заинтересованных в реализации данных проектов лиц).
Постановление администрации Георгиевского городского округа Ставропольского края от 13 июля 2021 г. № 2180 "Об установлении критериев оценки инициативных проектов и их балльных значений для проведения конкурсного отбора инициативных проектов на территории Георгиевского городского округа Ставропольского края".
 (Вклад организаций и других внебюджетных источников в реализацию проекта в нефинансовой форме (выполнение неоплачиваемых работ, выделение материалов и оборудования и др. формы), имущественное и (или) трудовое участие населения в реализации проекта).</t>
  </si>
  <si>
    <t>Предусмотрено в форме добровольного имущественного и (или) трудового участия лиц</t>
  </si>
  <si>
    <t>трудовое участие, предоставление техники и материалов</t>
  </si>
  <si>
    <t>Реализация инициативных проектов может обеспечиваться в форме добровольного имущественного и(или) трудового участия заинтересованных лиц.</t>
  </si>
  <si>
    <t>Вклад населения, индивидуальных предпринимателей и организаций в реализацию проекта в натуральной форме и (или) в форме безвозмездного оказания услуг (выполнения работ). Для населения этот вклад выражается в форме участия в реализации проекта безвозмездным трудом. Для населения финансовая оценка вклада не предусмотрена.</t>
  </si>
  <si>
    <t>Имущественное и (или) трудовое участие заинтересованных лиц в реализации инициативного проекта.</t>
  </si>
  <si>
    <t>Реализация инициативных проектов может обеспечиваться также в форме добровольного имущественного и (или) трудового участия заинтересованных лиц. Финансовая оценка вклада осуществляется на основании Гарантийного письма и Акта о приемке вклада в реализацию инициативного проекта.</t>
  </si>
  <si>
    <t>добровольное имущественное и трудовое участие - финансовая оценка осуществлялась в соотвтетсвии с гарантийными письмами, предусматривающими формы трудового участия и стоимости услуг, бокументы бухгалтерского учета.</t>
  </si>
  <si>
    <t>Об утверждении положения о порядке выдвижения, внесения, обсуждения, рассмотрения инициативных проектов, а также проведения их конкурсного отбора https://perovskoe.rk.gov.ru/documents/bce8c3e5-d798-41af-8572-2ec797e39c16</t>
  </si>
  <si>
    <t>Нефинансовый вклад со стороны инициатора проекта предусотрен в заявке на реализацию проекта инициативного бюджетирования, методика финансовой оценки такого вклада отсутствует, ранее нефинансовый вклад со стороны участников проекта не осуществлялся</t>
  </si>
  <si>
    <t>Неденежный вклад граждан (добровольное имущественное участие, трудовое участие), Неденежный вклад юридических лиц, индивидуальных предпринимателей (добровольное имущественное участие, трудовое участие)</t>
  </si>
  <si>
    <t>Добровольное имущественное и (или) трудовое участие заинтересованных лиц</t>
  </si>
  <si>
    <t>Предусмотрены: вклад населения в реализацию проекта в неденежной форме (трудовое участие,материалы и другие формы), вклад организаций и других внебюджетных источников в реализацию проекта в неденежной форме(трудовое участие,материалы и другие формы)</t>
  </si>
  <si>
    <t>ст.5 п.5.1 Решения СД № 38 от 10.02.2021 г."… Реализация инициативных проектов может обеспечиваться также в форме добровольного имущественного и (или) трудового участия заинтересованных лиц."                                                              Юридическим лицом самостоятельно закуплены саженцы для дальнейшей посадки.</t>
  </si>
  <si>
    <t>Индивидуальные предприниматели предоставляли материалы (хозяйственный инвентарь), а также предоставили на безвозмездной основе 4 куб.м. песка. На безвозмездной основе выполнены работы по уборке территории, спил деревьев.  https://shmr.ru/activities/initsiativnoe-byudzhetirovanie/</t>
  </si>
  <si>
    <t>работы по посадке деревьев, благоустройство площадки, предоставление саженцев деревьев, предоставление транспорта для вывоза мусора, граждане проводят субботники для подготовки территории</t>
  </si>
  <si>
    <t>Предоставление транспортных средств с прицепным устройством для вывоза мусора, уборка помещений, территорий, очистка окон фасада, побелка стен, бордюров, пересадка растений на клумбах</t>
  </si>
  <si>
    <t>имущественное и трудовое участие</t>
  </si>
  <si>
    <t>озеленение территории</t>
  </si>
  <si>
    <t>Трудовое участие со стороны граждан, предусмотрено решением Думы города Нижневартовска от 26.02.2021 № 717 "О Положении о реализации инициативных проектов в городе Нижневартовске". Финансовая оценка не проводилась. https://www.n-vartovsk.ru/documents/dumaReshenie/26-02-2021/717.html</t>
  </si>
  <si>
    <t>1.Нефинансовый вклад в рамках реализации инициативного проекта «Молодёжный фестиваль «Сургут в движении» в рамках трудового участия привлечен ведущий по проведению мероприятия.
2. Нефинансовый вклад в рамках реализации инициативного проекта «Благоустройство приюта для животных без владельцев (приобретение будок)» в рамках трудового участия организовала и провела субботник на территории будущего приюта для животных.
3. Нефинансовый вклад в рамках реализации инициативного проекта «Теплая раздевалка при хоккейном корте «Магистраль» в рамках трудового участия организовала и провела субботник на территории размещения установленной раздевалки.
4. Нефинансовый вклад в рамках реализации инициативного проекта «Благоустройство территории МКД пр. Ленина 70 и Ленина 70/1 с установкой площадки для активного отдыха» в рамках трудового участия организовала и провела субботник на благоустроенной территории.
1. https://admsurgut.ru/rubric/25294/Molodezhnyy-festival-Surgut-v-dvizhenii-28022023
2. https://admsurgut.ru/rubric/25006/Blagoustroystvo-priyuta-dlya-zhivotnyh-bez-vladelcev-priobretenie-budok-30092022
3. https://admsurgut.ru/rubric/25063/Teplaya-razdevalka-pri-hokkeynom-korte-Magistral-28102022
4. https://admsurgut.ru/rubric/25406/Blagoustroystvo-territorii-MKD-pr-Lenina-70-i-Lenina-701-s-ustanovkoy-detskoy-igrovoy-sportivnoy-ploschadki-28042023</t>
  </si>
  <si>
    <t>Проведение жителями близлежащих домов субботника (расчистка от мусора, травы, листвы), финансовая оценка не предусмотрена</t>
  </si>
  <si>
    <t>трудовое участие в сборке и установке оборудования</t>
  </si>
  <si>
    <t>Трудовой вклад, предоставление безвозмездно материалов и оборудования и др., оценивается согласно стоимости работ/материалов/оборудования, включенных в проектно-сметную документацию Проекта</t>
  </si>
  <si>
    <t>Предусмотрен балльной шкалой оценки инициативных проектов (решение Совета депутатов МО "Муниципальный округ Завьяловский район Удмуртской Республики" от 23.03.2022 № 207 "Об утверждении Положения о порядке выдвижения, внесения, обсуждения, рассмотрения инициативных проектов, а также проведени их конкурсного отбора")</t>
  </si>
  <si>
    <t>Вклад в реализацию инициативного проекта в виде имущественного и (или) трудового участия заинтересованных в его реализации лиц. Методика финансовой оценки не предусмотрена</t>
  </si>
  <si>
    <t>Гарантийные письма, локальный сметный расчет ( погрузочные работы мусора строительного с погрузкой вручную, перевозка грузов автомобилями-самосвалами) , http://isu.mfur.ru/application/view?id=1332</t>
  </si>
  <si>
    <t>инициативные платежи – денежные средства граждан, индивидуальных  предпринимателей и образованных в соответствии с законодательством Российской Федерации  юридических лиц, уплачиваемые на добровольной основе и зачисляемые в соответствии с  Бюджетным кодексом Российской Федерации в бюджет муниципального образования  (далее - местный бюджет) в целях реализации конкретных инициативных проектов</t>
  </si>
  <si>
    <t>Выполнение строительных работ на безвозмездной основе. Финансовая оценка не проводилась.</t>
  </si>
  <si>
    <t>По решению Ученического совета, при реализации проектного предложения учениками общеобразовательной организации может быть внесен не денежный вклад в организацию исполнения мероприятий Проекта.  Методика финансовой оценки отсутствует.</t>
  </si>
  <si>
    <t>трудовое участие, материалы, предоставление техники и транспортных средств, методики нет</t>
  </si>
  <si>
    <t>"Трудовое участие со стороны граждан в реализации инициативных проектов.
Финансовая оценка трудового участия определена в соответствии с расчётами и обоснованиями предполагаемой стоимости работ (услуг) на основе:
- оценки трудозатрат и минимального размера оплаты труда, установленного трудовым законодательством;
- документов, подтверждающих стоимость работ (услуг) (коммерческое предложение, прайс-лист)."</t>
  </si>
  <si>
    <t>п. 42 Порядка</t>
  </si>
  <si>
    <t>Порядок участия инициаторов проекта в софинансировании инициативных проектов, реализация инициативных проектов
Юридические лица, имеющие извлечение прибыли в качестве основной цели своей деятельности, имеют право на участие в конкурсе в качестве инициатора при условии непосредственного участия в проекте в неденежной форме (неоплачиваемый вклад). Неоплачиваемый вклад включает использование строительных материалов, оборудования, инструмента, уборку мусора, осуществление собственными силами благоустройства и иное участие. Размер неоплачиваемого вклада в денежном эквиваленте не может быть менее 30% от стоимости реализации инициативы.</t>
  </si>
  <si>
    <t>расчистка,уборка старых кустарников,высадка саженцев многолетних цветов, уборка территории, сбор мусора</t>
  </si>
  <si>
    <t>Вовлечение бизнеса/ИП, общественности, заинтересованных жителей города в реализуемые городом проекты, через обсуждение  Программ развития округов , предложений/инициатив граждан, взаимодействие с главами управ, председателями ТОС, депутатами, руководством города, в т.ч. через Совет предпринимателей города (собирается ежемесячно на постоянной основе, новое направление) и Агентство городского развития</t>
  </si>
  <si>
    <t>Реализация инициативных проектов может обеспечиваться в форме добровольного имущественного и (или) трудового участия заинтересованных лиц</t>
  </si>
  <si>
    <t>Силами жителей села  будут проведены работы по уборке территорий и уборке  помещений</t>
  </si>
  <si>
    <t>демонтаж оконных блоков</t>
  </si>
  <si>
    <t>Помощь со стороны ИП, КФХ техникой, так же участие безвозмездным трудом со стороны граждан</t>
  </si>
  <si>
    <t>"Оценка проектов Народный бюджет: г) вклад населения, организаций и других внебюджетных источников в реализацию проекта в не денежной форме (неоплачиваемы труд, материалы и другие формы): в случае если население, организации и другие внебюджетные источники осуществляют вклад в реализацию проекта в не денежной форме, начисляется 100 баллов; 
в случае если население, организации и другие внебюджетные источники не осуществляют вклад в реализацию проекта в не денежной форме, начисляется 0 баллов"</t>
  </si>
  <si>
    <t>Трудовое участие граждан в реализации проектов</t>
  </si>
  <si>
    <t>демонтаж старого ограждения, обкос травы</t>
  </si>
  <si>
    <t>Вклад учащихся в реализацию инициативного предложения: Создание макета школьной клумбы, высадка цветов и уход за ними</t>
  </si>
  <si>
    <t>вклад населения, организаций и других внебюджетных источников в реализацию проекта в неденежной форме (неоплачиваемый труд, материалы и другие формы)</t>
  </si>
  <si>
    <t>бесплатная установка детской площадки</t>
  </si>
  <si>
    <t>подготовка площадки для размещения и установка сооружений собственными силами</t>
  </si>
  <si>
    <t>Праздничное (новогоднее, рождественское) оформление территорий в зимний период «Новогодние былины»: силами участников проекта в зимний период на безвозмездной основе, празднично оформлены, закрепленные за ними территории, осуществлено содержание и обеспечена сохранность.                                                                                                                         Цветочное оформление общественных территорий города в летний период «Цветочная Палитра»: силами участников проекта на безвозмездной основе выполнены работы по озеленению и цветочному оформлению закрепленных за ними территорий, их содержанию и обеспечению сохранности.                                                                                                                  Организация и проведение городского национального праздника «Сабантуй-2023»: заинтересованными в реализации проекта лицами за счет их собственных средств обеспечено музыкальное и художественное оформления, сценический реквизит,  приобретение национальных костюмов,  формирование призового фонда участникам спортивных состязаний, оплачено участие в концертной программе артистов из Республики Татарстан. 
https://budget.uray.ru/otbor-proektov/2023-2/opisanie-proektov-2023/; https://budget.uray.ru/otchjoty-o-realizacii-2023/</t>
  </si>
  <si>
    <t>Имущественное, трудовое участие (финансово не оценивается)</t>
  </si>
  <si>
    <t>вклад населения, организаций и других внебюджетных источников в реализацию проекта в не денежной форме (неоплачиваемый труд, материалы и другие формы)</t>
  </si>
  <si>
    <t>субботник, предоставление техники, обрезка деревьев</t>
  </si>
  <si>
    <t>пункт 12.5.раздела XII "Реализация инициативных проектов может обеспечиваться также в форме добровольного имущественного и (или) трудового участия заинтересованных лиц. Объем такого участия оценивается в денежной форме по действующим ставкам, тарифам и нормам".</t>
  </si>
  <si>
    <t>Работы на безвозмездной основе. Включается в ЛСР проекта.</t>
  </si>
  <si>
    <t>форма добровольного имущественного и (или) трудового участия заинтересованных лиц</t>
  </si>
  <si>
    <t>Предоставление техники и оборудования</t>
  </si>
  <si>
    <t>"Вклад населения в реализацию проекта в  неденежной форме - выполнение неоплаченных работ,выделение материалов и оборудования и др. формы;
Вклад организаций и других внебюджетных источников в реализацию проекта в  неденежной форме - выполнение неоплаченных работ,выделение материалов и оборудования и др. формы"</t>
  </si>
  <si>
    <t>Трудовой вклад, предоставление безвозмездно материалов и оборудования и т.д. (п. 4.3.4 Положения о реализации ИП в Тазовском районе).</t>
  </si>
  <si>
    <t>имущественное участие, трудовое участие, финансовая оценка не предусмотрена</t>
  </si>
  <si>
    <t>Добровольное имущественное участие, трудовое участие</t>
  </si>
  <si>
    <t>"Безвозмездное участие старшеклассников в реализации инициативного предложения;
Безвозмездное участие родителей в реализации инициативного предложения;
Безвозмездное участие юридических лиц и индивидуальных предпринимателей (материалы и др. формы) в реализации инициативного предложения. "</t>
  </si>
  <si>
    <t>В целях определения размера неоплачиваемого вклада населения и благотворителей, инициаторы из утвержденного перечня позиций сметного расчета, определяющего стоимость реализации инициативного проекта, самостоятельно выбирают позиции (виды работ, применяемые оборудование и материалы), которые будут реализованы силами инициаторов, и представляют сведения об этих позициях в составе приложенных к заявлению документов для подсчета их стоимости</t>
  </si>
  <si>
    <t>Добровольное имущественное участие, трудовое участие, контроль за проводимым мероприятием</t>
  </si>
  <si>
    <t>провели субботник, убрали территорию под строительство корта</t>
  </si>
  <si>
    <t>трудовое участие (использование строительных материалов, оборудования, инструмента, уборка мусора, осуществление собственными силами благоустройства и иное участие), методика финансовой оценки отсутствует</t>
  </si>
  <si>
    <t>трудовое участие заинтересованных лиц (уборка территории, предоставление техники и т.д.)</t>
  </si>
  <si>
    <t>неоплачиваемый труд, материалы, предоставление техники и другие формы</t>
  </si>
  <si>
    <t>В соотвтетсвии с пунктом 6 ПОРЯДКА ВЫДВИЖЕНИЯ, ОБСУЖДЕНИЯ, ВНЕСЕНИЯ, РАССМОТРЕНИЯ
И РЕАЛИЗАЦИИ ИНИЦИАТИВНЫХ ПРОЕКТОВ НА ТЕРРИТОРИИ МУНИЦИПАЛЬНОГО ОКРУГА "УХТА" РЕСПУБЛИКИ КОМИ Инициативный проект должен содержать сведения о планируемом (возможном) финансовом, имущественном и (или) трудовом участии заинтересованных лиц в реализации инициативного проекта</t>
  </si>
  <si>
    <t>7.G.2. В случае если такой вклад предусмотрен, описание его формы и используемой методики финансовой оценки, файлы</t>
  </si>
  <si>
    <t xml:space="preserve">Ссылка на файл: https://app-dev.xn--80apaohbc3aw9e.xn--p1ai/storage/form_file_uploads/form_22/field_1200/FdtLSuK7dm52VCZp3jQ5zR2f1c8eN1qYkMCtoErU.pdf
</t>
  </si>
  <si>
    <t xml:space="preserve">Ссылка на файл: https://app-dev.xn--80apaohbc3aw9e.xn--p1ai/storage/form_file_uploads/form_22/field_1200/bkFZzifyR8UHAUYfRnp9t6zLVPJpwnXaXQiUkigu.pdf
</t>
  </si>
  <si>
    <t xml:space="preserve">Ссылка на файл: https://app-dev.xn--80apaohbc3aw9e.xn--p1ai/storage/form_file_uploads/form_22/field_1200/WsgRNrMWsDbI12L0qgMbf61hYd227qvEBG0Jo213.pdf
</t>
  </si>
  <si>
    <t xml:space="preserve">Ссылка на файл: https://app-dev.xn--80apaohbc3aw9e.xn--p1ai/storage/form_file_uploads/form_22/field_1200/A7U7o6ksUrbV7YpQua8WzttrHLaTbCmNKM1YNx9W.pdf
Ссылка на файл: https://app-dev.xn--80apaohbc3aw9e.xn--p1ai/storage/form_file_uploads/form_22/field_1200/ZOOuHcxWjtsEc6gCDtl4R9doBrc83Y5ZUtxqlmU6.pdf
</t>
  </si>
  <si>
    <t xml:space="preserve">Ссылка на файл: https://app-dev.xn--80apaohbc3aw9e.xn--p1ai/storage/form_file_uploads/form_22/field_1200/dUakeJ1FafiAsKHjFth9OBkwqUItJqhsCyItT5DQ.pdf
</t>
  </si>
  <si>
    <t xml:space="preserve">Ссылка на файл: https://app-dev.xn--80apaohbc3aw9e.xn--p1ai/storage/form_file_uploads/form_22/field_1200/yQvMCTUdMUmCiz6nok49TKo5EX4eiFaqXevjsJdt.pdf
</t>
  </si>
  <si>
    <t xml:space="preserve">Ссылка на файл: https://app-dev.xn--80apaohbc3aw9e.xn--p1ai/storage/form_file_uploads/form_22/field_1200/YRBLpEiET36zUxxyzBIy50usEYTkW0pJNlVzoEdn.docx
</t>
  </si>
  <si>
    <t xml:space="preserve">Ссылка на файл: https://app-dev.xn--80apaohbc3aw9e.xn--p1ai/storage/form_file_uploads/form_22/field_1200/A7xh6JqYCWPPUei4h6ru9oYdY56R0uayYDKMa4MF.doc
</t>
  </si>
  <si>
    <t xml:space="preserve">Ссылка на файл: https://app-dev.xn--80apaohbc3aw9e.xn--p1ai/storage/form_file_uploads/form_22/field_1200/H4UencjM79UPR62ZwsW9WtmR6FeyBJopyOUZYWKo.pdf
</t>
  </si>
  <si>
    <t xml:space="preserve">Ссылка на файл: https://app-dev.xn--80apaohbc3aw9e.xn--p1ai/storage/form_file_uploads/form_22/field_1200/OhdYXmjpDjVwIl6ldyZRxSbDP65uNqHKO1skOmyB.pdf
</t>
  </si>
  <si>
    <t xml:space="preserve">Ссылка на файл: https://app-dev.xn--80apaohbc3aw9e.xn--p1ai/storage/form_file_uploads/form_22/field_1200/kcmY4CsriMvpIPUjqvaR5sq7NtPWnTRVwzKFEQ9v.docx
</t>
  </si>
  <si>
    <t xml:space="preserve">Ссылка на файл: https://app-dev.xn--80apaohbc3aw9e.xn--p1ai/storage/form_file_uploads/form_22/field_1200/Bo1XspLsQp7G4a2p3tFGKSnkVKQojJhRDjuHlKfx.docx
</t>
  </si>
  <si>
    <t xml:space="preserve">Ссылка на файл: https://app-dev.xn--80apaohbc3aw9e.xn--p1ai/storage/form_file_uploads/form_22/field_1200/s0ZWTfzj6Mvg799kYzJu20NKtLVY3DbgFch6uM0l.pdf
</t>
  </si>
  <si>
    <t xml:space="preserve">Ссылка на файл: https://app-dev.xn--80apaohbc3aw9e.xn--p1ai/storage/form_file_uploads/form_22/field_1200/FJfq8LcrdDDDPiMZEyMdlZhLt2VojVn9likw61Yk.docx
</t>
  </si>
  <si>
    <t xml:space="preserve">Ссылка на файл: https://app-dev.xn--80apaohbc3aw9e.xn--p1ai/storage/form_file_uploads/form_22/field_1200/Ocp7WrV3jzBLxfHSaQT9MAtgjO2tE7BWij051EMu.doc
Ссылка на файл: https://app-dev.xn--80apaohbc3aw9e.xn--p1ai/storage/form_file_uploads/form_22/field_1200/tdEUh5Mq7Ln218stac6dcwNNuxR1lcpce4R2yVOc.doc
</t>
  </si>
  <si>
    <t xml:space="preserve">Ссылка на файл: https://app-dev.xn--80apaohbc3aw9e.xn--p1ai/storage/form_file_uploads/form_22/field_1200/L10vJwWhVTXB4jPXmJsV69tY2ejNsH1qDPt2htmc.doc
</t>
  </si>
  <si>
    <t xml:space="preserve">Ссылка на файл: https://app-dev.xn--80apaohbc3aw9e.xn--p1ai/storage/form_file_uploads/form_22/field_1200/tvShSuM9vElFVae4SGTZTJ7M87EyI84LgDDUtd6Q.doc
</t>
  </si>
  <si>
    <t xml:space="preserve">Ссылка на файл: https://app-dev.xn--80apaohbc3aw9e.xn--p1ai/storage/form_file_uploads/form_22/field_1200/wnn5PzRMXtbmtrNDRaeITCgipNuADnUk6B57ibrb.docx
</t>
  </si>
  <si>
    <t xml:space="preserve">Ссылка на файл: https://app-dev.xn--80apaohbc3aw9e.xn--p1ai/storage/form_file_uploads/form_22/field_1200/lgLdbsQf3WUVpHyaWoRW5yPkKHo6VkpxI2IYjbim.docx
</t>
  </si>
  <si>
    <t xml:space="preserve">Ссылка на файл: https://app-dev.xn--80apaohbc3aw9e.xn--p1ai/storage/form_file_uploads/form_22/field_1200/n9dnI9D1xK5S1rRulKijpShGWkswsXND5I2wMdnf.doc
</t>
  </si>
  <si>
    <t xml:space="preserve">Ссылка на файл: https://app-dev.xn--80apaohbc3aw9e.xn--p1ai/storage/form_file_uploads/form_22/field_1200/GYlxRRNxfqkCAVQm6gIzOfUTQXoXlLWr7KteVk6d.doc
</t>
  </si>
  <si>
    <t xml:space="preserve">Ссылка на файл: https://app-dev.xn--80apaohbc3aw9e.xn--p1ai/storage/form_file_uploads/form_22/field_1200/0IrV1oiSGgL8unsnMIOw50ehKqfXzrtZ43nMcbql.pdf
</t>
  </si>
  <si>
    <t xml:space="preserve">Ссылка на файл: https://app-dev.xn--80apaohbc3aw9e.xn--p1ai/storage/form_file_uploads/form_22/field_1200/zPQ96MZzB9Ppn8x65Rnwx5EYemUnYuvSWTYgNU9s.pdf
</t>
  </si>
  <si>
    <t xml:space="preserve">Ссылка на файл: https://app-dev.xn--80apaohbc3aw9e.xn--p1ai/storage/form_file_uploads/form_22/field_1200/CWTbXWJ5pPPdb4LEAuNrqVrjzIWi1ZWZyqEa4kAw.pdf
</t>
  </si>
  <si>
    <t xml:space="preserve">Ссылка на файл: https://app-dev.xn--80apaohbc3aw9e.xn--p1ai/storage/form_file_uploads/form_22/field_1200/vzk8V3Z6foP73z2qk7TWipXSbktgGc7bOpNo6hnG.docx
</t>
  </si>
  <si>
    <t xml:space="preserve">Ссылка на файл: https://app-dev.xn--80apaohbc3aw9e.xn--p1ai/storage/form_file_uploads/form_22/field_1200/duBNBdtajGVLNH6cuJxaahBHxaETPb5IsdNcWftt.docx
</t>
  </si>
  <si>
    <t xml:space="preserve">Ссылка на файл: https://app-dev.xn--80apaohbc3aw9e.xn--p1ai/storage/form_file_uploads/form_22/field_1200/Jx8D4AWh9U3CzQHt4z7hVu0tb71Kg9VBSP0fHmiX.pdf
</t>
  </si>
  <si>
    <t xml:space="preserve">Ссылка на файл: https://app-dev.xn--80apaohbc3aw9e.xn--p1ai/storage/form_file_uploads/form_22/field_1200/obkEsx5wx5R7AniUcJ2ZB9hwRSEXPuwNqYDcW1ZX.doc
</t>
  </si>
  <si>
    <t>7.G.3. Финансовая оценка вклада граждан, индивидуальных предпринимателей и юридических лиц, если такая оценка проводилась</t>
  </si>
  <si>
    <t>8.1. Объем бюджетных ассигнований из бюджета муниципального образования, которые запланированы в рамках практики на реализацию проектов в году, следующим за отчетным</t>
  </si>
  <si>
    <t>8.2. Доля указанных бюджетных средств в общем объеме расходов бюджета муниципального образования в году, следующим за отчетным</t>
  </si>
  <si>
    <t>9.1. Количество проектных идей, выдвинутых гражданами в ходе первичных встреч, анкетирования, через интернет или другим способом, если такая статистика велась</t>
  </si>
  <si>
    <t>9.2. Количество поддержанных гражданами проектных заявок, прошедших технический анализ и зарегистрированных для участия в конкурсных процедурах</t>
  </si>
  <si>
    <t>9.3. Количество проектных заявок, отобранных в ходе конкурсных процедур для финансирования</t>
  </si>
  <si>
    <t>10.1. Водоснабжение, водоотведение</t>
  </si>
  <si>
    <t>10.2. Автомобильные дороги, тротуары, пешеходные переходы, остановки</t>
  </si>
  <si>
    <t>10.3. Уличное освещение</t>
  </si>
  <si>
    <t>10.4. Пожарная безопасность</t>
  </si>
  <si>
    <t>10.5. Проекты в сфере бытового обслуживания населения</t>
  </si>
  <si>
    <t>10.6. Культурное наследие (памятники, мемориалы, музеи)</t>
  </si>
  <si>
    <t>10.7. Проекты в сфере образования (отобранные без прямого участия школьников)</t>
  </si>
  <si>
    <t>10.8. Проекты в сфере культуры, библиотечного дела, ремонт домов культуры</t>
  </si>
  <si>
    <t>10.9. Физическая культура и массовый спорт</t>
  </si>
  <si>
    <t>10.10. Благоустройство дворовых территорий, в том числе включающее несколько видов работ</t>
  </si>
  <si>
    <t>10.11. Детские игровые площадки</t>
  </si>
  <si>
    <t>10.12. Места массового отдыха и объекты организации благоустройства</t>
  </si>
  <si>
    <t>10.13. Обустройство мест захоронений</t>
  </si>
  <si>
    <t>10.14. Организация сбора твердых коммунальных отходов и мусора</t>
  </si>
  <si>
    <t>10.15. Событийные проекты (праздники, фестивали)</t>
  </si>
  <si>
    <t>10.16. Проекты ЖКХ, ремонт многоквартирных домов</t>
  </si>
  <si>
    <t>10.17. Крупные инфраструктурные проекты (мосты, плотины, водоёмы)</t>
  </si>
  <si>
    <t>10.18. Приобретение оборудования, крупногабаритного транспорта (микроавтобусы, трактора) и специализированной техники (для уборки снега и пр.)</t>
  </si>
  <si>
    <t>10.19. Проекты, направленные на уязвимые социальные группы и граждан с ограниченными возможностями</t>
  </si>
  <si>
    <t>10.20. Проекты школьного инициативного бюджетирования</t>
  </si>
  <si>
    <t>10.20.1. Организация пространства для отдыха</t>
  </si>
  <si>
    <t>10.20.2. Проекты для коммуникации внутри школьного сообщества (радио, видеоблоги, интернет-проекты, мобильные приложения и др.)</t>
  </si>
  <si>
    <t>10.20.3. Проекты в области дополнительного образования</t>
  </si>
  <si>
    <t>10.20.4. Улучшение актового зала</t>
  </si>
  <si>
    <t>10.20.5. Улучшение библиотеки</t>
  </si>
  <si>
    <t>10.20.6. Улучшение кабинетов</t>
  </si>
  <si>
    <t>10.20.7. Улучшение спортивного зала</t>
  </si>
  <si>
    <t>10.20.8. Улучшение пришкольной территории (обустройство велопарковок, скамеек и др.)</t>
  </si>
  <si>
    <t>10.20.9. Приобретение учебного оборудования (компьютеры, проекторы, интерактивные учебные доски и др.).</t>
  </si>
  <si>
    <t>10.20.10. Приобретение оборудования для улучшения школьной инфраструктуры (шкафчики, питьевые фонтаны и др.)</t>
  </si>
  <si>
    <t>10.20.11. Обустройство рабочих пространств на территории школы (столовая, мастерские и др,)</t>
  </si>
  <si>
    <t>10.20.12. Проекты патриотического воспитания</t>
  </si>
  <si>
    <t>10.20.13. Событийные проекты (проведение праздников, организация походов, экскурсий и др.)</t>
  </si>
  <si>
    <t>10.20.14. Проекты, направленные на обеспечение безопасности</t>
  </si>
  <si>
    <t>10.20.15. Другое (опишите _________________ )</t>
  </si>
  <si>
    <t xml:space="preserve">10.20.16. Итого: </t>
  </si>
  <si>
    <t>10.21. Проекты молодежного и студенческого инициативного бюджетирования</t>
  </si>
  <si>
    <t>10.22. Социальные проекты (занятость, безработица, бездомные)</t>
  </si>
  <si>
    <t>10.23. Проекты в сфере охраны окружающей среды</t>
  </si>
  <si>
    <t>10.24. Проекты туристической инфраструктуры</t>
  </si>
  <si>
    <t>10.25. Другое, описание</t>
  </si>
  <si>
    <t>реализация мероприятий в сфере молодежной политики</t>
  </si>
  <si>
    <t>проекты в области дополнительного образования</t>
  </si>
  <si>
    <t>Видеонаблюдение, сценическое оборудование, отмостки</t>
  </si>
  <si>
    <t>Монтаж системы видеонаблюдения к объектам благоустройства сельских территорий</t>
  </si>
  <si>
    <t>"Другое: экологические акции, эко-просвещение и эко-добровольчество по месту жительства; создание и развитие творческих или спортивных добровольческих сообществ по месту жительства;  комплекс мероприятий, направленных на развитие образовательного, культурного и интеллектуального потенциала жителей микрорайонов;  развитие и укрепление межпоколенческих связей;  осуществление деятельности в области патриотического воспитания. "</t>
  </si>
  <si>
    <t>Благоустройство доски объявления</t>
  </si>
  <si>
    <t>проекты в сфере безопасности населения</t>
  </si>
  <si>
    <t>благоустройство детского сада</t>
  </si>
  <si>
    <t>оснащение общественного центра</t>
  </si>
  <si>
    <t>Развитие газоснабжения населенного пункта</t>
  </si>
  <si>
    <t>(Обустройство подъезда и парковки к детскому саду )</t>
  </si>
  <si>
    <t>приобретение и установка велопарковки</t>
  </si>
  <si>
    <t>благоустройство подъездных путей к кладбищу</t>
  </si>
  <si>
    <t>организация парковочных мест</t>
  </si>
  <si>
    <t>Социальный проект по психологической поддержке школьников</t>
  </si>
  <si>
    <t>ремонт входной группы муниципального образовательного учреждения</t>
  </si>
  <si>
    <t>Устройство вольеров для создания муниципального приюта, для животных без владельцев</t>
  </si>
  <si>
    <t>Благоустройство придомовой территории (снос аварийных деревьев)</t>
  </si>
  <si>
    <t>благоустройство приюта для животных без владельцев (приобретение будок)</t>
  </si>
  <si>
    <t>реконструкция памятника</t>
  </si>
  <si>
    <t>завершена реализация начатого в 2022 году инициативного проекта "Благоустройство территории МБОУ "ЦО с. Рыркайпий" "Счастливное детство"</t>
  </si>
  <si>
    <t>Другое: "Аллея для фотосессий" (территория площади у ЗАГС)</t>
  </si>
  <si>
    <t>Другое ("Уличная фотовыставка",  "Оформление автобуса светодиодными лентами")</t>
  </si>
  <si>
    <t>Администрация сельского поселения Солнечный</t>
  </si>
  <si>
    <t>Озеленение</t>
  </si>
  <si>
    <t>материально-техническое обеспечение учреждения культуры</t>
  </si>
  <si>
    <t>СВО, видеонаблюдение</t>
  </si>
  <si>
    <t>Проект по организации площадки для выгула собак</t>
  </si>
  <si>
    <t>Другое (проект в сфере военно-патриотического воспитания граждан в рамках поддержки социально- ориентированных некоммереских организаций: риобретение автоматов для игры "Лазертаг" )</t>
  </si>
  <si>
    <t>содействие развитию малого и среднего предпринимательства, осуществление мероприятий по обеспечению безопасности людей на водных объектах, охране их жизни и здоровья</t>
  </si>
  <si>
    <t>10.25. Другое, число</t>
  </si>
  <si>
    <t>10.26. Итого:</t>
  </si>
  <si>
    <t>11.1. Количество граждан, на удовлетворение потребностей которых направлены проекты, профинансированные в отчетном году</t>
  </si>
  <si>
    <t>11.2. Описание методики подсчета благополучателей или ссылка на неё (без методики подсчета благополучателей показатель не будет учитываться)</t>
  </si>
  <si>
    <t>Количество благополучателей учитывалось исходя из количества жителей, проживающих на данной территории (г. Белово 3-й мкр дом №14) и регулярно пользующихся данным проектом</t>
  </si>
  <si>
    <t>Количество благополучателей учитывалось исходя из воспитанников детского сада, сотрудников, постоянно пользующихся детской площадкой</t>
  </si>
  <si>
    <t>Количество благополучателей учитывалось исходя из количества жителей, проживающих в городе Мариинске, с. Красные Орлы и регулярно пользующихся результатами проектов</t>
  </si>
  <si>
    <t>Количество благополучателей от реализации проекта установлены методом опроса.</t>
  </si>
  <si>
    <t>Для расчета показателя использовались данные Управления Федеральной службы государственной статистики по Свердловской области и Курганской области о численности населения муниципального образования Алапаевское, сформированной по итогам Всероссийской переписи населения 2020 года, по состоянию на 01.10.2021 года</t>
  </si>
  <si>
    <t>132 человека прописаны (проживают) в многоквартирном доме, плюс 144 (цифра установлена методом опроса постоянно проживающих в многоквартирном доме) человека будут пользоваться инфраструктурой созданной после реализации проекта инициативного бюджетирования</t>
  </si>
  <si>
    <t>Количество посетителей учреждений, количество жителей территории города, посещающие учреждения культуры</t>
  </si>
  <si>
    <t>Количество посетителей учреждений, количество жителей территории города, являющиеся благополучателями</t>
  </si>
  <si>
    <t>Количество жителей МКД дворовых территорий, в которых планируется реализовать проект</t>
  </si>
  <si>
    <t>Число граждан близлежащих населенных пунктов, использующих данный маршрут для активного отдыха</t>
  </si>
  <si>
    <t>оценочно на основании численности жителей микрорайона</t>
  </si>
  <si>
    <t>6 реализованных инициативных проектов были по ремонту дворовой территории многоквартирных домов, проезда к дворовой территории многоквартирных домов. Утвержденной методики по подсчету благополучателей нет. За количество благополучателей бралось количество жителей зарегистрированных в МКД по данным управляющих организаций,  на территории которых были реализованы данные инициативные проекты</t>
  </si>
  <si>
    <t>суммарное количество жителей проживающих на  дворовых территориях на которых  были проведены работы по благоустройству</t>
  </si>
  <si>
    <t>1.Дворовые проезды: количество проживающих в МКД на благоустраиваемых дворовых проездов (данные Управляющей компании)2. Соляная комната: в среднем сеанс  в соляной комнате  для детей составляет 20-30 минут и одновременно может проводиться для 4-х человек, курс лечения  - 10 процедур. Планируется, что в день будет проводиться 8 сеансов с периодичностью 5 раз в неделю. За год в соляной комнате  с учетом курса лечения сможет оздоровиться 768 детей. Кроме того благополучателями будут родители детей (2 человека). Итого 2304 чел.</t>
  </si>
  <si>
    <t>Количество благополучателей (человек), которые будут регулярно (не реже одного раза в месяц) пользоваться результатами реализованного проекта школьного инициативного бюджетирования</t>
  </si>
  <si>
    <t>Количество прямых благополучателей по проекту рассчитывалось путем суммирования: количество непосредственно учащиеся учреждения дополнительного образования, преподаватели, родители учащихся, а также количество жителей городского округа, участвующих в мероприятиях, которые реализуются с применением результатов реализации проекта инициативного бюджетирования</t>
  </si>
  <si>
    <t>"Количество благополучателей от реализации проектов в 2023 году рассчитано, исходя из численности обучающихся в образовательных организациях, в которых реализуются проекты и составляет 115 человек: 
 - филиал МАОУ «Средняя школа п. Батецкий» - 24 обучающихся;
 - филиал МАОУ «Средняя школа д. Мойка» - 19 обучающихся;
 - МАОУ «Основная школа д.Новое Овсино» - 72 обучающихся.</t>
  </si>
  <si>
    <t>рассчитан от количества жителей, проживающих в населенном пункте</t>
  </si>
  <si>
    <t>Расчет числа благополучателей выполнен исходя из количества людей, которые будут пользоваться данными объектами или проживающими в близлежащих домах</t>
  </si>
  <si>
    <t>расчет благополучателей осуществлен исходя из общего количества человек,  ухаживающих за захоронениями</t>
  </si>
  <si>
    <t>благолучателями являются жители д. Кочериново</t>
  </si>
  <si>
    <t>Подсчет благополучателей инициативного проекта осуществлен путем подсчета жителей населенного пункта, пользующихся результатом осуществления проекта</t>
  </si>
  <si>
    <t>исходя из общего количества человек,  ухаживающих за захоронениями</t>
  </si>
  <si>
    <t>Методика подсчета благополучателей:
В соответствии с муниципальным заданием МАОУ ДО ЦВР- далее Центр (утверждено  09.01.2024 председателем комитета образования) учреждение посещает 769 человек. Также, Центр посещают еще 941 человек, которые занесены Центром на портал персонифицированного дополнительного образования Новгородской области.  Итого в Центре занимается 1 710 человек-которые являются  непосредственными благополучателями. Согласно информации Министерства образования Новгородской области "Об охвате детей в возрасте от 5 до 18 лет, охваченных услугами дополнительного образования» по состоянию на 22.12.2023 в Боровичском муниципальном районе количество детей в возрасте от 5-18 лет-9 685 человек. В центре занимаются дети в возрасте от 5-18 лет.</t>
  </si>
  <si>
    <t>жители микрорайона № 5 с. Мошенское- 277 человек, жители микрорайона № 3 с. Мошенское 337 человек, предприниматели использующие для торговли рынок на ул. Прогонная- 442 человека</t>
  </si>
  <si>
    <t>расчитан от количества жителей населенного пункта, которые пользуются результатом реализации проекта</t>
  </si>
  <si>
    <t>В течение 2023 года на территории Чертковского сельского поселения установлено 35 светодиодных светильников, приняло участие в реализации практики 735 человек (методика расчета:735 человек/35светильников/3 чел. средняя числ. проживающих в семье = 7 дворов принявших участие в реализации проекта)</t>
  </si>
  <si>
    <t>рассчитан в соответствии с количеством жителей населенного пункта, которые   пользуются результатами реализации проекта</t>
  </si>
  <si>
    <t>количество обучающихся МАОУ СШ п.Котово</t>
  </si>
  <si>
    <t>Протокол собрания (конференции) ТОС</t>
  </si>
  <si>
    <t>Запрос в РКЦ о количестве зарегистрированных жильцов в домах, входящих в границы ТОС</t>
  </si>
  <si>
    <t>Число граждан, проживающих в границах ТОС (дети от 0 до 14 лет; молодежь от 14 до 35 лет; взрослые от 35 до 60; пенсионеры от 60)</t>
  </si>
  <si>
    <t>численность  населения всех возрастных групп</t>
  </si>
  <si>
    <t>Все слои населения</t>
  </si>
  <si>
    <t>Количество обучающихся школ-победителей конкурсного отбора проектов "Школьный бюджет", которые могут пользоваться образовательными пространствами, оборудованием и т.д.</t>
  </si>
  <si>
    <t>Доля благополучателей в общей численности населения населенного пункта
Критерии оценки инициативных проектов к Положению о порядке реализации инициативных проектов в муниципальном образовании город Армавир</t>
  </si>
  <si>
    <t>численность населения пользующихся услугами проекта ИБ/ общее количество граждан, проживающих в данном муниципальном образовании</t>
  </si>
  <si>
    <t>Доля благополучателей в общей численности населения населенного пункта</t>
  </si>
  <si>
    <t>численность населения  муниципального образования, имеющая непосредственную возможность пользоваться результатами реализованного проекта ИБ/ общую численность муниципального образования (на начало года)*100%</t>
  </si>
  <si>
    <t>Количество людей пользующихся услугами данного объекта, реализуемый по проекту "Народный бюджет" делится на общее количество жителей данного поселения</t>
  </si>
  <si>
    <t>Численность населения , получающая выгоду от реализации проекта делится на общую численность населения муниципального образования</t>
  </si>
  <si>
    <t>Все население Белореченского городского поселения Белореченский район</t>
  </si>
  <si>
    <t>Данные представлены в инициативных проектах участников конкурсного отбора</t>
  </si>
  <si>
    <t>подсчет населения  Бжедуховского сельского поселения по похозяйственным книгам вручную</t>
  </si>
  <si>
    <t>Осуществляется путем подсчета прямых благополучателей инициативных проектов: жители р.п.Сухобезводное, д.Лисино, д.Покровское, д.Полом, д.М-Зиновьево, г.Семенов по ул.Осипенко - абоненты домов 55, 57, 59, обучающиеся МБОУ СОШ № 2</t>
  </si>
  <si>
    <t>Все население Великовечненского сельского поселения Белореченского района, кроме этого, гости и отдыхающие села Великовечного</t>
  </si>
  <si>
    <t>Подсчет жителей СОТ "Кубань" по похозяйственным книгам вручную</t>
  </si>
  <si>
    <t>Доля прямых благополучателей от численности населения всего поселения</t>
  </si>
  <si>
    <t>Число жителей населенного пункта,где реализуется проект делится на общее число жителей городского поселения</t>
  </si>
  <si>
    <t>Осуществляется путем подсчета количества обучающихся в общеобразовательных организациях</t>
  </si>
  <si>
    <t>"A+B+C+D+E+F+G+H+I+J+L+M=N,
N - общее количество благополучателей,
А - количество благополучателей проекта «Социальный туризм»,
B - количество благополучателей проекта «Доработка»,
С - количество благополучателей проекта «Девять великих битв»,
D - количество благополучателей проекта «Надежный тыл. Отрадный с вами»,
E - количество благополучателей проекта «Серебряный возраст»,
F - количество благополучателей проекта «Перспектива развития»,
G - количество благополучателей проекта «Звучи, любимый Город»,
H - количество благополучателей проекта «Аллея памяти часть 2, участников 5 Запасного авиационного полка ВОВ - чтобы помнили наследники Победы!»,
I - количество благополучателей проекта «Мастерская «Добрые руки»,
J - количество благополучателей проекта «Спорт - это жизнь 2»,
L - количество благополучателей проекта «Ветеранский поплавок 2023», 
M - количество благополучателей проекта «Всему начало здесь, в краю моем родном».
50+30+1000+5000+50+250+5000+3500+200+50+36+3000=18616 человек</t>
  </si>
  <si>
    <t>Проведение опроса граждан и сбора подписей благополучателей, проживающих на территориях, и имеющих непосредственное отношение к проектам</t>
  </si>
  <si>
    <t>средне-арифметический расчет</t>
  </si>
  <si>
    <t>Подсчет населения Школьненского поселения по похозяйственным книгам вручную</t>
  </si>
  <si>
    <t>Доля прямых благополучателей от числа населения всего поселения</t>
  </si>
  <si>
    <t>Проект реализовывался на базе МБОУ «Доскинская школа»  и рассчитан на школьную аудиторию, численностью 500-600 человек, планируемого к ежегодному использованию</t>
  </si>
  <si>
    <t>Всё население сельского поселения</t>
  </si>
  <si>
    <t>"количество благополучателей проектов ИБ /
общее количество граждан, проживающих в МО в
2023 г. * 100 %."</t>
  </si>
  <si>
    <t>Методика отсутствует. Подсчет количества благополучателей ведется по количеству людей воспользовавшихся услугой/приобретаемым оборудованием/принявших участие в мероприятии/посетивших мероприятие</t>
  </si>
  <si>
    <t>Подсчет благополучателей определяется как произведение количества домов, расположенных на участке дороги, на среднее количество человек, проживающих в данных домах</t>
  </si>
  <si>
    <t>Подсчет количества благополучателей проектов проводился на основании данных из отчетов реализации проектов.</t>
  </si>
  <si>
    <t>Расчет благополучателей производился на основании предоставленных заявок для участия в практике инициативного бюджетирования на территории городского округа Сызрань от ТОС "Заусиновский" и ТОС "Сызранская лука"</t>
  </si>
  <si>
    <t>"Из них 80 500 граждан:
Большой размер изображения обеспечивает его видимость с проезжей части, пешеходной улицы, а также и из окон близлежащих домов. Улица Мира является популярной улицей города для автотранспорта и граждан. 
- 30 000 человек ориентировочная проходимость улицы.  По улице проходят 19 маршрутов общественного транспорта, ежедневно проезжают в Комсомольский район и Жигулёвск жители и гости г. Тольятти;
- 10 00 человек посещяемость  ТЦ «Апельсин» на ул. Мира;
- 2 000 детей и родителей (школы №1 (ул. Голосова, 34) и Гимназия №9 (ул. Баныкина, 44);
- 3 000 студентов (Тольяттинский политехнический колледж (Комсомольская ул., 165);
- 500 детей и родителей (детские сады «Веселые нотки» (ул. Карбышева, 18) и «Филиппок»)
- коло 20 000 человек уммарное количество подписчиков в социальных сетях Футбольного клуба «Акрон», где информируют граждан о создании мурала; 
- более 15 000 уникальных посетителей ежемесячно на сайте Футбольного клуба «Акрон»).                                                                                                                                                                   "</t>
  </si>
  <si>
    <t>Доля прямых благополучателей от числа общего населения МО</t>
  </si>
  <si>
    <t>используется формула: количество благополучателей проектов ИБ/общее количество граждан, проживающих в МО в 2023 году*100%</t>
  </si>
  <si>
    <t>граждане,проживающие в поселении</t>
  </si>
  <si>
    <t>Доля прямых благополучателей от числа всего населения МО</t>
  </si>
  <si>
    <t>сбор подписей в подписных листах, сходы граждан</t>
  </si>
  <si>
    <t>количество благополучателей определяется согласно данных Сборника федеральной статистической службы "Оценка численности населения по муниципальным образованиям Краснодарского края": подсчитывается количество жителей, проживающих в населенных пунктах, в которых реализуются проекты</t>
  </si>
  <si>
    <t>Количество обучающихся, пользующихся продуктами проектов в муниципальных бюджетных общеобразовательных учреждениях, в которых реализованы проекты (МБУ "Лицей №19", МБУ "Гимназия №39", МБУ "Гимназия №48", МБУ "Школа №89", МБУ "Школа №93")</t>
  </si>
  <si>
    <t>Доля прямых благополучателей от численности населения МО</t>
  </si>
  <si>
    <t>количество благополучателей ИБ/общее количество граждан, проживающих в МО Российской Федерации в 2023 году*100%</t>
  </si>
  <si>
    <t>определение от общего количества жителей МО город Краснодар городской Думы Краснодара от 24.06.2021 № 15 п.1 "Об утверждении порядка реализации инициативных проектов на территории муниципального образования город Краснодар"</t>
  </si>
  <si>
    <t>Доля прямых благополучателей от числа населения всего МО</t>
  </si>
  <si>
    <t>Численность населения в территориальном общественном самоуправлении согласно выписки из похозяйственного учета администрации 
Родниковского сельского поселения Курганинского района</t>
  </si>
  <si>
    <t>Доля прямых благополучателей от числа общего населения</t>
  </si>
  <si>
    <t>Доля прямых благополучателей от общего числа населения МО</t>
  </si>
  <si>
    <t>Доля прямых благополучателей от общего числа населения</t>
  </si>
  <si>
    <t>На основаниии поданных заявок инициативными группами, где указывается количество проживающих людей на территории реализации инициативного проекта.</t>
  </si>
  <si>
    <t>количество граждан, посещающих объекты и использующие объекты  общественной инфраструктуры делится на общее количество граждан муниципального образования</t>
  </si>
  <si>
    <t>численность населения, посещающих  объекты и использующих объекты  общественной инфраструктуры, реализуемых по проекту "Народный бюджет,  делится на общую численность населения муниципального образования на начало отчётного года</t>
  </si>
  <si>
    <t>численность населения, пользующаяся услугами объекта (в рамках реализации проекта в N году) делится на общее количество населения муниципального образования на начало N года</t>
  </si>
  <si>
    <t>количество благополучателей, пользующихся услугами объекта (территории), где реализуется проект "Народный бюджет/общее количество граждан, проживающих  в МО, на территории которого реализуется проект "Народный бюджет"</t>
  </si>
  <si>
    <t>при подсчёте количества благополучателей учитываются жители близлежащих районов, которые имеют право пользоваться результатами реализуемого проекта ИБ</t>
  </si>
  <si>
    <t>Благополучатели считаются согласно ведомостям, которые инициативная группа направляет в район вместе с обращением</t>
  </si>
  <si>
    <t>Численность благополучателей рассчитывается на основании базы данных, используемой для начисления платежей за коммунальные услуги, предоставляемые населению на территории городского округа Чапаевск</t>
  </si>
  <si>
    <t>Соискатели на получение субсидии указывают количество благополучателей в заявке</t>
  </si>
  <si>
    <t>Прямые благополучатели это количество учеников в МБОУ СОШ № 45 на основании представленной справки</t>
  </si>
  <si>
    <t>Число благополучателей определено методом подсчета числа жителей (семей) с детьми, постоянно проживающих в с. Заплавное путем подворного обхода</t>
  </si>
  <si>
    <t>Благополучателями социально-значимых проектов являются все жители населенного пункта</t>
  </si>
  <si>
    <t>Благополучателями социально-значимых проектов являются большинство жителей населенного пункта</t>
  </si>
  <si>
    <t>Подсчет благополучателей проектов инициативного бюджетирования осуществлялся исходя из количества граждан, проживающих в сельских  населенных пунктах, на территории которых  реализованы инициативные проекты.</t>
  </si>
  <si>
    <t>Благополучателями  социально-значимых проектов являются все жители населенного пункта</t>
  </si>
  <si>
    <t>Прямые благополучатели от общего числа населения</t>
  </si>
  <si>
    <t>Число благополучателей определено методом  подсчета числа жителей, постоянно проживающих на ул.Первомайская путем подворного обхода</t>
  </si>
  <si>
    <t>количество домовладений, поддерживающих реализацию инициативного проекта в случае, если реализация проекта, предполагается на дворовой территории</t>
  </si>
  <si>
    <t>В число благополучателей вошли жители села и люди, проживающие за пределами района, республики и региона, которые пользуются благами реализованного проекта</t>
  </si>
  <si>
    <t>Доля прямых благополучателей от числа общего числа населения МО</t>
  </si>
  <si>
    <t>Прямой подсчет жителей, проживающих на территории, пользующихся объектами благоустройства</t>
  </si>
  <si>
    <t>Жители с. Лазо и близлежащих населенных пунктов с. Кишиневка, с. Старая Каменка, с. Беневское</t>
  </si>
  <si>
    <t>Кбг = Дд x k + Кг, где
Кбг – количество благополучателей в год;
Дд – общее количество домов или домовладений, расположенных вдоль объекта общественной инфраструктуры;
k – коэффициент среднего количества граждан, проживающих в доме или домовладении;
Кг – количество граждан, не проживающих в границах данной территории, но посещающих объект общественной инфраструктуры.</t>
  </si>
  <si>
    <t>Перечень критериев оценки инициативного проекта «Создание условий для реализации Регионального проекта «Модернизация школьных систем образования Приморского края» в МОБУ «СОШ с.Веденка» Дальнереченского муниципального района
Ссылка: https://dalmdr.ru/node/6382</t>
  </si>
  <si>
    <t>По проекту ИБ "Устройство спортивной площадки на участке возле здания, расположенного по адресу: п. Тавричанка,  ул. Парковая,  2Б, благополучатели это количество граждан, проживающих непосредственно рядом с реализованным проектом, которые будут им пользоваться.
По проекту ИБ "Ремонт дороги по  ул. Зеленой п. Кипарисово-2" благополучатели это количество жителей, проживающих на данной улице.</t>
  </si>
  <si>
    <t>Число благополучателей определено методом  подсчета числа жителей, постоянно проживающих  в с. Коноваловка путем подворного обхода</t>
  </si>
  <si>
    <t>Количество благополучателей равно количеству человек, проживающих на территории, где реализован инициативный проект</t>
  </si>
  <si>
    <t>Количество благополучателей равно количеству человек, проживающих на территории населенного пункта, где реализован инициативный проект</t>
  </si>
  <si>
    <t>количество потенциальных благополучателей определяется исходя из численности граждан, проживающих на территории (части территории) муниципального образования, которые будут  регулярно прямо или косвенно пользоваться результатами выполненного проекта</t>
  </si>
  <si>
    <t>Количество благополучателей = количество участников собрания (конференции)</t>
  </si>
  <si>
    <t>"п.п.3.21-3.25  Положения об инициировании и реализации инициативных проектов в сельском поселении Кротовка муниципального района Кинель-Черкасский Самарской области,утвержденного решением Собрания представителей сельского поселения Кротовка от 23.08.2021 № 19-2</t>
  </si>
  <si>
    <t>Суммируется численность жителей микрорайона возле благоустроенных общественных территорий</t>
  </si>
  <si>
    <t>информация  паспортного стола</t>
  </si>
  <si>
    <t>https://beslan6.aln.eduru.ru/d/struktura_4</t>
  </si>
  <si>
    <t>"п.п.3.21-3.25  Положения об инициировании и реализации инициативных проектов в сельском поселении Кротовка муниципального района Кинель-Черкасский Самарской области, утвержденного решением Собрания представителей сельского поселения Кротовка от 23.08.2021 № 19-2</t>
  </si>
  <si>
    <t>поквартирный обход инициативной группой</t>
  </si>
  <si>
    <t>Количество жителей (прямых и косвенных) для которых реализуется проект</t>
  </si>
  <si>
    <t>"п.п.3.21-3.25  Положения об инициировании и реализации инициативных проектов в сельском поселении Муханово муниципального района Кинель-Черкасский Самарской области, утвержденного решением Собрания представителей сельского поселения Муханово от 23.07.2021 № 16-1</t>
  </si>
  <si>
    <t>Количество жителей в районах города, в которых реализованы инициативные проекты</t>
  </si>
  <si>
    <t>"п.п.3.21-3.25   Положения  об инициировании и реализации инициативных проектов, утвержденного решением Собрания представителей сельского поселения Александровка от  №11-1 от 27.07.2021</t>
  </si>
  <si>
    <t>п.п.3.21-3.25   Положения  об инициировании и реализации инициативных проектов, утвержденного решением Собрания представителей сельского поселения Березняки от  №15-1 от 16.08.2021</t>
  </si>
  <si>
    <t>п.п.3.21-3.25 Положения об инициировании и реализации инициативных проектов в сельском поселении Ерзовка муниципального района Кинель-Черкасский Самарской области, утвержденного решением Собрания представителей сельского поселения Ерзовка от 21.07.2021 № 12-2</t>
  </si>
  <si>
    <t>п.п. 3.21-3.25  Положения об инициировании и реализации инициативных проектов сельского поселения Кабановка Кинель-Черкасского района Самарской области, утвержденного решением Собрания представителей сельского поселения Кабановка от 20.07.2021 № 11-1</t>
  </si>
  <si>
    <t>"п.п.3.21-3.25  Положения  об инициировании и реализации инициативных проектов, утвержденного решением Собрания представителей сельского поселения Красная Горка от 21.07.2021 № 12-2</t>
  </si>
  <si>
    <t>"п.п.3.21-3.25  Положения об инициировании и реализации инициативных проектов в сельском поселении Новые Ключи муниципального района Кинель-Черкасский Самарской области утвержденного решением Собрания представителей сельского поселения Новые Ключи от 04.08.2021 № № 10-1</t>
  </si>
  <si>
    <t>Методика отсутствует</t>
  </si>
  <si>
    <t>Решение Собрания представителей МО Кировский район от 09.07.2021г. №156 "Об утверждении Положения об инициативном бюджетировании в муниципальном образовании Кировский район Республики Северная Осетия-Алания"</t>
  </si>
  <si>
    <t>Опросным методом</t>
  </si>
  <si>
    <t>"п.п.3.21-3.25  Положения об инициировании и реализации инициативных проектов в сельском поселении Подгорное муниципального района Кинель-Черкасский Самарской области, утвержденного решением Собрания представителей сельского поселения Подгорное от 23.07.2021 № 10-1</t>
  </si>
  <si>
    <t>"п.п.3.21-3.25   Положения  об инициировании и реализации инициативных проектов на территории сельского поселения Садгород  муниципального района Кинель-Черкасский Самарской области, утвержденного решением Собрания представителей сельского Садгород №7-1 от 12.07.2021</t>
  </si>
  <si>
    <t>п.п.3.21-3.25   Положения  об  инициировании и реализации инициативных проектов в сельском поселении Черновка муниципального района Кинель-Черкасский Самарской области, утвержденного решением Собрания представителей сельского поселения Черновка от 23.07.2021 № 26-1</t>
  </si>
  <si>
    <t>п.п.3.21-3.25   Положения  об инициировании и реализации инициативных проектов в сельском поселении Тимашево муниципального района Кинель-Черкасский Самарской области, утвержденного решением Собрания представителей сельского поселения Тимашево от 27.07.2021 №9-1</t>
  </si>
  <si>
    <t>пп.3.21-3.25 Положения об инициировании и реализации инициативных проектов на территории муниципального района Кинель-Черкасский Самарской области, утвержденного  решением Собрания представителей Кинель-Черкасского района от 22.10.2021 № 12-5</t>
  </si>
  <si>
    <t>Раздел V постановления Администрации города Перми от 20.10.2015 № 836 «Об утверждении Методики расчета объема субсидии на финансовое обеспечение затрат, связанных с осуществлением хозяйственной деятельности территориального общественного самоуправления города Перми». Данные об охвате населения представляются на основании сведений, содержащихся в информационных системах администрации города Перми "Система персонифицированного учета школьников" (в отношении граждан в возрасте от 16 до 18 лет) и "Учет избирателей" (в отношении граждан в возрасте от 18 лет и старше)</t>
  </si>
  <si>
    <t>методика отсутствуют</t>
  </si>
  <si>
    <t>Подсчет жителей, проживающих на определенной территории</t>
  </si>
  <si>
    <t>В расчете количества благополучателей учитывались все жители, проживающие на территории населенных пунктов, на которых реализовывалась практика</t>
  </si>
  <si>
    <t>Подсчет не ведется</t>
  </si>
  <si>
    <t>Численность сложилась из количества жителей четырех сельских территорий</t>
  </si>
  <si>
    <t>количество жителей сел, где реализовались проекты</t>
  </si>
  <si>
    <t>Для расчета благополучателей учитывается количество граждан, проживающих в районе благоустройства территорий</t>
  </si>
  <si>
    <t>Количество благополучателей определено согласно протоколу общего собрания граждан поддержавших проектную идею имеющая приоритетное значение для жителей станицы</t>
  </si>
  <si>
    <t>5658 человек (проживает на территориях, где было выполнено благоустройство), 2829 человек в среднем посещают территорию (гости дома, территории). В общей сложности получается 5658+2829=8487 человек</t>
  </si>
  <si>
    <t>количество потенциальных благополучателей (определяется по количеству соответствующих квартир многоквартирных домов и домовладений), поддержавших реализацию инициативного проекта в случае, если реализация инициативного проекта предполагается на дворовой территории;</t>
  </si>
  <si>
    <t>Для расчета благополучателей учитывается количество граждан, проживающих в районе благоустройства территорий -1066 чел., (информация получена на сайте Реформа ЖКХ ) и количество учащихся в Школе № 35, расположенной на данной территории - 928 чел (информация с сайта управления образования г. Белгорода).</t>
  </si>
  <si>
    <t>Для подсчета благополучателей использованы данные заявок</t>
  </si>
  <si>
    <t>при подсчете благополучателей учитывается территория на которой будет реализован инициативный проект, общее количество жителей проживающие на указанной территории, а также количество людей, посещающих объекты и использующих объекты общественной инфраструктуры</t>
  </si>
  <si>
    <t>Метод подсчета количества благополучателей указывается в инициативном проекте, подготовленном инициативной группой граждан</t>
  </si>
  <si>
    <t>без методики подсчета</t>
  </si>
  <si>
    <t>Количество граждан обладающих активным избирательным правом в избирательном округе, на территории которого реализуется инициативный проект</t>
  </si>
  <si>
    <t>Количество участников в голосовании по отбору победителей</t>
  </si>
  <si>
    <t>количество жителей, проживающих на благоустроенных территориях</t>
  </si>
  <si>
    <t>За благополучателей принимается общее количество жителей проживающих на территории реализации инициативного проекта.</t>
  </si>
  <si>
    <t>Методика подсчета: Обектом благоустройства проекта является ремонт пешеходная дорожка, для подсчета ипользовалась численность работников организаций примыкакающих к указанной дорожке - это Узел почтовой связи, магазин, Фельдшерско-акушерский пункт, Теротдел администрации округа, учащиеся МОУ СОШ №7, воспитанники МДОУ детский сад №6</t>
  </si>
  <si>
    <t>В число благополучателей включены жители, которые отдали свой голос за реализацию проекта. Жители, присутствовавшие на собрании или прошедшие опрос, но не проголосовавшие за реализацию проекта (были против или воздержались) - не учитываются. Данные о количестве участников собрания (опроса) указаны в протоколе  собрания, а также в протоколе комиссии по проведению опроса граждан.</t>
  </si>
  <si>
    <t>Благополучатели указываются инициатором проекта, в сведениях об инициативном проекте, с указанием механизма их определения (бальный критерий).</t>
  </si>
  <si>
    <t>п.п. 3.21-3.25  Положения об инициировании и реализации инициативных проектов в сельском поселении Кинель-Черкассы муниципального района Кинель-Черкасский Самарской области, утвержденного решением Собрания представителей сельского поселения Кинель-Черкассы от 12.08.2021 № 19-3</t>
  </si>
  <si>
    <t>Сведения о численности благополучателей, проживающих на территории реализации инициативного проекта берутся в Управляющей компании</t>
  </si>
  <si>
    <t>от реализации данных инициативных проектов все жители округа получат: полноценные условия для организации досуга и  отдыха населения, занятий физической культурой,организованную парковку возле территории районной больницы и поликлиники.</t>
  </si>
  <si>
    <t>Решением Совета депутатов Новоалександровского городского округа Ставропольского края от 26 февраля 2021 года №45/420 "Об утверждении Положения о порядке выдвижения, внесения, обсуждения, рассмотрения инициативных проектов, а также проведения их конкурсного отбора на территории Новоалександровского городского округа Ставропольского края"  предусмотрено, что одним из критерием оценки инициативного проекта  является "Количество прямых благополучателей от реализации инициативного проекта".  Данные о количестве благополучателях отражаются в инициативном проекте предоставляемом инициативной группой на конкурсный отбор.</t>
  </si>
  <si>
    <t>при подсчете благополучателей - жителей части городского округа Постановление Правительства СК от 04.05.2006 №63-п (с изменениями); при подчете благополучателей - жителей части населенного пункта количество жителей определяется с учетом количества индивидуальных жилых домов и квартир, в том числе и в многоквартирном доме.</t>
  </si>
  <si>
    <t>В открытом плавательном бассейне на отделении циклических видов спорта (плавание) проходит обучение 183 обучающихся. Так же плавательный бассейн посещают граждане, заключившие договор на оказание платных образовательных физкультурно-оздоровительных услуг, их примерное количество - 450 человек в год.</t>
  </si>
  <si>
    <t>При заполнении заявки на реализацию проекта инициатор указывает категорию прямых благополучателей (описание групп населения, которые будут регулярно пользоваться результатами выполненного проекта). Принимая во внимание, что в 2023 году были реализованы 4 инициативы, направленные на благоустройство общественных территорий городского округа, одна из которых реализовывалась в честь юбилея города, благополучателями от реализации проектов в 2023 году стали все жители города</t>
  </si>
  <si>
    <t>Общее количество благополучателей проживающих на территории муниципального округа</t>
  </si>
  <si>
    <t>Количество благополучателей инициаторы проектов рассчитывают самостоятельно и указывают их число в инициативных проектах</t>
  </si>
  <si>
    <t>1. Проект «Беседка - место общего притяжения» - обустройство площадки для культурно- массовых мероприятий в х. Шевцов Закутчанского сельского поселения муниципального района «Вейделевсакий район» Белгородской области - 138 чел. (жители х.Щевцов);
2. Реконструкция прилегающей площадки к братской могиле памяти советским воинам, погибшим в боях с фашистскими захватчиками в 1943 годах - 120 чел (жители х. Ромахово);
3. Спил деревьев на территории зоны отдыха «Радость» - 830 чел (жители с. Белый Колодец)</t>
  </si>
  <si>
    <t>Опрос проживающих в деревнях: Ступины Деревеньки, Митины Деревеньки, Сельцовы Деревеньки, Козлово, Палкино и в городе Вязники, родственники которых захоронены на данном общественном кладбище.</t>
  </si>
  <si>
    <t>Численность населения в населенных пунктах</t>
  </si>
  <si>
    <t>Благополучатели указываются инициатором проекта, в сведениях об инициативном проекте, с указанием механизма их определения (бальный критерий)</t>
  </si>
  <si>
    <t>Методика расчёта количества благополучателей рассчитывается из статистических форм и индивидуально по каждому проекту (количество благополучателей указывается в заявке на конкурсный отбор).</t>
  </si>
  <si>
    <t>Кбг = КЖд1 + КЖд2, где Кбг – количество благополучателей в год; КЖд1 – количество жителей дома</t>
  </si>
  <si>
    <t>К бл. = К кв. * 3 + К соцсфера, где: К бл. - Количество благополучателей всего; К кв. - количество квартир в домах, расположенных в зонах планируемого благоустройства; 3 - среднее количество жителей, проживающих в квартире;  К соцсфера - количество детей, посещающих д/сады, школы, расположенные в зонах благоустройства.</t>
  </si>
  <si>
    <t>Количество жителей в домах победивших проектов</t>
  </si>
  <si>
    <t>информация не предоставлена</t>
  </si>
  <si>
    <t>При благоустройстве пешеходной дорожки по ул. Додонова (от ул. Новая до пер. Кошевого) в селе Степное Степновского муниципального округа Ставропольского края, эта дорожка ведет к ГБУЗ СК "Степновская РБ" благополучателями инициативного проекта стали все жители села Степное в количестве 6411 человек, согласно похозяйственным книгам, которые ведутся сотрудниками Степновского территориального отдела администрации Степновского муниципального округа Ставропольского края. Помимо этого, село Степное является районным центром Степновского района Ставропольского края. Поэтому благополучателями будут являться и жители ближайших населённых пунктов: с. Богдановка, с. Варениковское, пос. Верхнестепной, с. Иргаклы, с. Ольгино, с. Соломенское и др. Учитывая, что население всего Степновского муниципального округа составляет 20 165 человек, то (20165-6411)Х 50%+6411=13288 чел.  При благоустройстве пешеходной дорожки по ул. Школьная (нечетная сторона) в с. Ольгино Степновского муниципального округа Ставропольского края, благополучателями инициативного проекта стали все жители села Ольгино в количестве 1879 человек, согласно похозяйственным книгам, которые ведутся сотрудниками Ольгинского территориального отдела администрации Степновского муниципального округа Ставропольского края.</t>
  </si>
  <si>
    <t>оценка инициаторов проектов</t>
  </si>
  <si>
    <t>Решение Думы Шпаковского муниципального округа Ставропольского края от 31 марта 2021 № 136 «Об утверждении Порядка выдвижения, внесения, обсуждения, рассмотрения инициативных проектов, а также проведения их конкурсного отбора на территории Шпаковского муниципального округа Ставропольского края».</t>
  </si>
  <si>
    <t>решение Совета депутатов городского округа Щёлково от 06.04.2022 № 335/45-88-НПА "Об инициативных проектах в городском округе Щёлково Московской области" п.7 приложения №1
ссылка: https://sovet-shchelkovo.ru/images/45/%D0%A0%D0%B5%D1%88%D0%B5%D0%BD%D0%B8%D0%B5%20%D0%BE%D1%82%2006.04.2022%20%E2%84%96%20335-45-88-%D0%9D%D0%9F%D0%90.pdf</t>
  </si>
  <si>
    <t>Q - N = ИБ,   где Q- количество жителей в поселениях, где реализованы инициативные проекты; N- количество жителей, возрастной ценз которых не превышает 3-х лет и возраст которых  70 лет (и старше); ИБ - количество БЛАГОПОЛУЧАТЕЛЕЙ  проектов ; ИБ / R *100% = D, где  R -  общее количество граждан, проживающих в ИГО СК; D - доля благополучателей от общего количества граждан, проживающих  в Ипатовском городском округе СК.                                                                                                                                                        43,119 - 8,183 = 34,936 тыс.чел. ;                            34,936 : 57,158 * 100% = 61,12%</t>
  </si>
  <si>
    <t>жители выделенной части территории г. Калачинска для реализации инициативного проекта (Распоряжение Главы Калачинского муниципального района Омской области от 15 сентября 2022 г. № 272-р "Об определении части территории г. Калачинска для реализации инициативного проекта  "Устройство хоккейной коробки с обустройством прилегающей территории, расположенной по адресу: Омская область, г. Калачинск, ул. Новоселов, 13")</t>
  </si>
  <si>
    <t>В реализации проектов приняли участие жители 40-а многоквартирных жилых домов города Пензы, в которых проживает 16000  человек (Данные взяты из открытых источников на портале ГИС ЖКХ, паспорт МКД). 2000  человек - это косвенные благополучатели, которые пользуются результатами гранта (жители соседних МКД в рамках проектов благоустройтса детских площадок, внутриквартальных дорог и тротуаров).</t>
  </si>
  <si>
    <t>Обучающиеся, сотрудники учреждений, законные представители обучающихся</t>
  </si>
  <si>
    <t>«Современный центр детских инициатив» -благополучателей-19 чел. (учащиеся 1 - 10 класс, педагоги);
«Информационно-библиотечный центр»-благополучателей-468 чел. (учащиеся 2- 10 класс, педагоги);
«Инженерный класс»- благополучателей-256 чел. (учащиеся 1- 10 класс, педагоги),
Всего благополучателей: 743</t>
  </si>
  <si>
    <t>Количество благополучателей указывается в форме описания инициативного проекта по согласованию с Администрацией административного округа города Омска
https://www.admomsk.ru/web/guest/progress/pilot/selection-2023</t>
  </si>
  <si>
    <t>ученики 2-х школ</t>
  </si>
  <si>
    <t>справка с УК о количестве проживающих в близлижайших домах</t>
  </si>
  <si>
    <t>Справка о количестве жителей проживающих в д.Чехломей</t>
  </si>
  <si>
    <t>Информация предоставляется инициаторами в заявках на участие в конкурсном отборе: жители и гости города. Общее количество учащихся в общеобразовательных организациях для партисипаторного бюджетирования.</t>
  </si>
  <si>
    <t>Запрашивается численность учащихся в учебных заведениях и жителей микрорайона.</t>
  </si>
  <si>
    <t>Методика подсчета благополучателей отсутствует</t>
  </si>
  <si>
    <t>"Реализация инициативных проектов в 2023 году была направлена на всех жителей города Сургута - 406,94 тыс.чел. (на 01.01.2023 https://rosstat.gov.ru/compendium/document/13282).
Информация о количестве благополучателей в разрезе инициативных проектов:
1.Инициативный проект  «Молодёжный фестиваль «Сургут в движении» - 16,2 тыс.человек. В фестивале приняли участие молодые люди (от 14 до 35  лет), проживающие на территории города порядка 10 тысяч человек (8 % от общего числа молодежи города).   В соответствии с показателями, характеризующими состояние экономики и социальной сферы муниципального образования Ханты-Мансийского автономного округа – Югры городской округ город Сургут, размещенными на официальном сайте федеральной службы государственной статистики численность жителей города за 2023 год возрастом от 14 до 35 лет составляет – 116,938 тыс. чел. 
2. Инициативный проект «Благоустройство приюта для животных без владельцев (приобретение будок)» - 406,94 тыс. человек. 
Уменьшение количества бездомных животных на территории города Сургута путем увеличения мест содержания животных без владельцев будет способствовать улучшению общей эпидемиологической обстановки для всех сургутян. 
Потенциальными благополучателями (прямыми и косвенными) являются все жители города.
3. Инициативный проект «Теплая раздевалка при хоккейном корте «Магистраль» - 8 тыс.человек. Прямыми благополучателями от реализации инициативного проекта являются проживающие в микрорайоне Железнодорожников: 32 жилых дома по ул.Крылова, Грибоедова, Толстова, Мечникова, Привокзальная с численностью проживающих по данным портала «Форнд развития территорий» (https://xn--p1aee.xn--p1ai/) - 8020 человек.
4. Инициативный проект «Благоустройство территории МКД пр. Ленина 70 и Ленина 70/1 с установкой площадки для активного отдыха»  - 714 человек. Прямые благополучатели - проживающие в многоквартирных домах по адресам пр.Ленина, 70, Ленина 70/1 по дпо данным портала «Форнд развития территорий» (https://xn--p1aee.xn--p1ai/).
5. Инициативный проект «Безопасный переход на Пролетарском» - 10,4 тыс.человек. Прямыми благополучателями от реализации инициативного проекта являются жители 16 одномандатного избирательного округа 10 463  человека в соответсвестии  с решением Думы города Сургута Ханты - Мансийского автономного округа - Югры от 07.12.2020 № 672- VI ДГ.  
6. Инициативный проект «Устройство освещения для обеспечения безопасного подхода к СОШ 45» - 11,4 тыс.человек. Прямыми благополучателями от реализации инициативного проекта являются проживающие в микрорайоне 27: 34 жилых дома по ул.Мелик - Карамова, ул. Югорская, проезд Взлетный и Мунарева, проспект Комсомольский  с численностью проживающих по данным портала «Форнд развития территорий» (https://xn--p1aee.xn--p1ai/) - 11 454 человек."
Общее количество жителей города https://rosstat.gov.ru/compendium/document/13282.
Информация о количестве проживающих в МКД https://xn--p1aee.xn--p1ai/.
Информация о жителях избирательных округов города https://dumasurgut.ru/getattachment/3a5d4ed9-fa85-4f57-b626-0907eaca1350/672-VI-%D0%94%D0%93.aspx.</t>
  </si>
  <si>
    <t>Общая статистика ведется путем простого подсчета в excel, как сумма чисел по данному показателю</t>
  </si>
  <si>
    <t>численность населения г. Певек на 1 января 2023 года по данным Управления Федеральной службы государственной статистики по Хабаровскому краю, Магаданской области, Еврейской автономной области и Чукотскому автономному округу</t>
  </si>
  <si>
    <t>Количество благополучателей расчитывается, как отношение количества людей, посещающих и использующих объекты, реконструируемые и ремонтируемые в рамках реализации инитуативных проектов, к общему количеству граждан муниципального образования согласно официальным данным Росстата на 01.01.2023 года</t>
  </si>
  <si>
    <t>Количество благополучателей указывается участником конкурса в заявке, после реализация проекта сдается содержательный отчет о достижении значений результатов (целевых показателей), который является приложением к соглашению. Благополучателями были жители не только  города Кирова, но и Кировской области</t>
  </si>
  <si>
    <t>численность жителей с. Рыркайпий на 1 января 2023 года по данным Управления Федеральной службы государственной статистики по Хабаровскому краю, Магаданской области, Еврейской автономной области и Чукотскому автономному округу</t>
  </si>
  <si>
    <t>"Указывается участником конкурса в приложении № 1 к Положению о конкурсе проектов по развитию социальных инициатив 
«Я в этом городе живу», посвященных 650-летию города Кирова (конкурсная заявка)</t>
  </si>
  <si>
    <t>численность жителей с.п. Лаврентия на 1 января 2023 года по данным Управления Федеральной службы государственной статистики по Хабаровскому краю, Магаданской области, Еврейской автономной области и Чукотскому автономному округу</t>
  </si>
  <si>
    <t>Определялось среднестатистическое количество жителей города, которые имеют возможность использовать результаты проекта для отдыха, образования, занятия спортом и т.д.</t>
  </si>
  <si>
    <t>по данным инициативной группы, методика отсутствует</t>
  </si>
  <si>
    <t>592 человека (дети, подростки, молодежь), 755 взрослое население от 30 до 60 лет, 49 детей, приезжающие к бабушкам на летние каникулы, 250 детей и подростков с соведних поселений</t>
  </si>
  <si>
    <t>группы населения, которые будут пользоваться результатами выполненного проекта</t>
  </si>
  <si>
    <t>Благополучателями являются жители города Новый Уренгой и жители района Лимбяяха</t>
  </si>
  <si>
    <t>прямой подсчет жителей микрорайона поселка Венера</t>
  </si>
  <si>
    <t>Согласно территориальному разделению, установленному ст.2 пункт 7  "Положения о порядке выдвижения, внесения, обсуждения, рассмотрения инициативных проектов и проведения их конкурсного отбора" утв. РГД № 165-Д от 22.10.2020</t>
  </si>
  <si>
    <t>Прямой подсчет обучающихся 2 - 11 классов МБОУ СОШ №3</t>
  </si>
  <si>
    <t>При расчете благополучателей учтены:
- участники клубных формирований в с.п. Угут и в с.п. Лямина (387 чел.);
- взрослое население, фактически проживающее в г. п. Барсово (650 чел.);
- посетители туристической тропы "ЧелоВечность" (2 000 чел.);
- обучающиеся и педагоги Солнечной ДШИ, родители обучающихся (230 чел.);
- посетители культурных мероприятий (200 чел.);
- участники творческих студий (300 чел.);
- обучающиеся и сотрудники МБОУ «Ульт-Ягунская СОШ», родители обучающихся (533 чел.).</t>
  </si>
  <si>
    <t>так как некоторые инициативы - это крупные общегородские мероприятия (количество благополучателей каждого события - около 3 900 - 4 000 человек), благополучателями считается население города Муравленко в целом; количество обучающихся в школах города</t>
  </si>
  <si>
    <t>Все жители города, так как инициативы затрагивают все возврастные слои населения</t>
  </si>
  <si>
    <t>количество жителей близлежащих домов (прямой подсчет)</t>
  </si>
  <si>
    <t>Выгодополучателями являются как владельцы собак, осуществляющие выгул, дрессировку так и остальные жители поселка Солнечный, получающие безопасность и чистую природную среду, т.е. 100% населения</t>
  </si>
  <si>
    <t>количество учеников МБОУ СОШ №3 (прямой подсчет)</t>
  </si>
  <si>
    <t>Количество жителей проживающих на территории прилегающей к благоустроенным объектам (прямой подсчет)</t>
  </si>
  <si>
    <t>Количество обучающихся в муниципальных общеобразовательных организациях (прямой подсчет)</t>
  </si>
  <si>
    <t>Общее количество жителей города Череповца, так как объекты находятся в открытом и  равном доступе для всех жителей города</t>
  </si>
  <si>
    <t>Прямой подсчет численности населения, проживающих в населенных пунктах, в которых реализованы проекты</t>
  </si>
  <si>
    <t>прямой подсчет жителей города Гая, которые являются пользователями спорткомплекса</t>
  </si>
  <si>
    <t>Общее количество учащихся в образовательных учреждениях системы общего образования города Медногорска, реализовавших проекты в рамках Школьного бюджета в 2023 году (прямой подсчет)</t>
  </si>
  <si>
    <t>Количество благополучателей определено в соответствии с количеством обучающихся в МОАУ «Средняя общеобразовательная школа № 51 имени Героя Советского Союза, генерал-полковника И.А. Шевцова» города Оренбурга</t>
  </si>
  <si>
    <t>расчёт произведен в соответствии с количеством выпущенного и розданного раздаточного материала</t>
  </si>
  <si>
    <t>прямой подсчет жителей, проживающих на благоустроенных территориях</t>
  </si>
  <si>
    <t>Общее количество жителей города Вологды, так как объекты находятся в открытом и  равном доступе для всех жителей города</t>
  </si>
  <si>
    <t>Количество благополучателей проекта/общее кол-во граждан проживающих на территории</t>
  </si>
  <si>
    <t>ученики с 5го по 10й классы, обучающиеся в кабинетах химии и физики/ кол-во обучающихся в школе учеников</t>
  </si>
  <si>
    <t>общее количество обучающихся в школах, реализующих проекты (прямой подсчет)</t>
  </si>
  <si>
    <t>"Подсчет благополучателей осуществляется путем определения количества граждан, которые будут пользоваться результатами проекта:
-жители территориального отдела муниципального образования "</t>
  </si>
  <si>
    <t>"Подсчет благополучателей осуществляется путем определения количества граждан, которые будут пользоваться результатами проекта:
-учащиеся образовательного учреждения;
педагогитеский коллектив образовательного учреждения;
-в случае межведомственного сотрудничества образовательных учреждения и педагогический коллектив других учреждений."</t>
  </si>
  <si>
    <t>Учащиеся школы, в которой реализован проект (прямой подсчет)</t>
  </si>
  <si>
    <t>количество благополучателей= численность населения поселения, в котором реализуется проект, + предполагаемая численность людей, посетивших поселение (родственники, друзья, гости)</t>
  </si>
  <si>
    <t>учащиеся и сотрудники школы, проект которой одобрен в ходе конкурсных процедур для финансирования -МБОУ " Адамовская СОШ №2"</t>
  </si>
  <si>
    <t>Количество граждан, которые становятся пользователями результатов, появившихся в следствии реализованных проектов инициативного бюджетирования, инициативных проектов. Для подсчета благополучателей используется следующая формула : Количество благополучателей проектов ИБ / общее количество граждан, проживающих на территории мунициального образования* 100%.</t>
  </si>
  <si>
    <t>Количество граждан, которые становятся пользователями результатов, появившихся в следствии реализованных проектов инициативного бюджетирования, инициативных проектов.</t>
  </si>
  <si>
    <t>благополучателями являются все жители села,  проект направлен на социнфраструктуру (прямой подсчет)</t>
  </si>
  <si>
    <t>Прямой подсчет учеников школы, победившей в результате конкурсного отбора</t>
  </si>
  <si>
    <t>Подсчет благополучателей осуществляется путем определения количества граждан, которые будут пользоваться результатами проекта: учащиеся образовательного учреждения, педагогический коллектив образовательного учреждения ((87 обучающихся+14 ед. педагогический коллектив)/540 жителей муниципального образования)</t>
  </si>
  <si>
    <t>прямой подсчет численности населения в населенном пункте, в котором реализован проект</t>
  </si>
  <si>
    <t>Прямой подсчет благополучателей, к которым относятся все ученики школы, реализующей инициативный проект</t>
  </si>
  <si>
    <t>Прямой подсчет граждан, непосредственно пользующиеся объектами благоустройства реализованного проекта</t>
  </si>
  <si>
    <t>Прямой подсчет граждан, непосредственно пользующиеся объектами реализованного проекта</t>
  </si>
  <si>
    <t>Количество благополучателей рассчитывается в зависимости от реализуемого проекта, учитываются данные статистики и похозяйственной книги</t>
  </si>
  <si>
    <t>Количество благополучателей рассчитывается в зависимости от реализуемого проекта и численности учеников школы, в которой реализуется проект, учитываются данные статистики</t>
  </si>
  <si>
    <t>Расчет благополучателей по проекту «Народный бюджет» осуществляется в зависимости от реализуемого проекта: если проект реализуется на общественной территории берется численность проживающих в поселении согласно статистическим данным, если проект реализуется для отдельной улицы или дворовой территории берется численность проживающих на указанной улице или дворовой территории согласно данным сельского поселения.</t>
  </si>
  <si>
    <t>Расчет благополучателей по проекту «Школьный бюджет» осуществляется в зависимости от реализуемого проекта: если проект общешкольной значимости берется общая численность обучающихся по данным образовательного учреждения, если проект для определенной категории классов (средние классы, старшие классы) берется численность обучающихся в соответствующих классах по данным образовательного учреждения.</t>
  </si>
  <si>
    <t>благополучателями являются все жители населенного пункта, в котором реализуется инициативный проект</t>
  </si>
  <si>
    <t>Количество жителей, проживающих на территории населенных пунктов, в которых были реализованы проекты инициативного бюджетирования;
Количество учащихся в образовательных учреждениях, в которых реализовывался проект школьное партисипаторное бюджетирование</t>
  </si>
  <si>
    <t>Учащиеся школы, победителя проекта</t>
  </si>
  <si>
    <t>За основу показателя "благополучатель" берется количество жителей села по данным статистики. Постановление от 30.01.2017 № 85-п О реализации на территории муниципального образования Красногвардейский район проекта «Народный бюджет»</t>
  </si>
  <si>
    <t>Количество благополучателей проектов ИБ - 1149/общее количество жителей МО-31253*100%</t>
  </si>
  <si>
    <t>Количество потенциальных благополучателей (определяется по количеству соответствующих домовладений), поддержавших реализацию инициативного проекта в случае, если реализация инициативного проекта предполагается на территории поселения или улицы. В случает, если проект затрагивает весь населенный пункт, то благополучателями являются все жители населенного пункта.</t>
  </si>
  <si>
    <t>Прямой подсчет: количество учеников - 450, количество учителей - 32</t>
  </si>
  <si>
    <t>прямой подсчет численности жителей населенных пунктов Матвеевского района, в которых реализованы инициативные проекты</t>
  </si>
  <si>
    <t>Согласно Порядку, инициатор каждого проекта самостоятельно указывает механизм определения благополучателей. При определении критерия "Доля благополучателей в общей численности населенного пункта" представленные расчеты проверяются на достоверность</t>
  </si>
  <si>
    <t>Прямой подсчет учащихся школы, в которой реализован инициативный проект</t>
  </si>
  <si>
    <t>В связи с тем, что реализовано 23 инициативы, благополучателями считается все население Ямальского района. В рамках школьного партисипаторного бюджетирования - благополучателями являются школьники с 1 по 11 класс.</t>
  </si>
  <si>
    <t>Численность благополучателей осуществляется прямым счетом представляются подписные листы, с указанием наименования проекта, стоимости проекта в котором каждый гражданин по порядку указывает Ф.И.О, дата рождения, адрес регистрации, контактный телефон, подпись и дата подписания листа, а также учитываются жители проживающие в непосредственной близости от объекта общественной инфраструктуры</t>
  </si>
  <si>
    <t>Численность населения района без учета межселенной территории</t>
  </si>
  <si>
    <t>численность благополучателей складывается из тех, кто непосредственно или косвенно получит пользу от реализации проекта</t>
  </si>
  <si>
    <t>Количество благополучателей рассчитывается из общей численности учащихся, т. к. реализованными проектами пользуются все учащиеся школы</t>
  </si>
  <si>
    <t>В связи с тем, что на территории всех населенных пунктов муниципального округа, за исключением с. Халсавэй, реализованы значимые инициативные проекты, то жители этих населенных пунктов признаются благополучателями. Учащиеся МБОУ "ШИООО" с. Халясавэй принимали участие в проекте школьного партисипаторного бюджетирования и признаются благополучателями</t>
  </si>
  <si>
    <t>28 домовладений со средним количеством проживающих людей (3 человека на дом)</t>
  </si>
  <si>
    <t>Учащиеся МАОУ " Первомайская средняя общеобразовательная школа";МАОУ " Володарская средняя общеобразовательная школа";МБОУ " Малозайкинская средняя общеобразовательная школа"; МБОУ " Ленинская средняя общеобразовательная школа"; МБОУ " Рубежинская средняя общеобразовательная школа" (прямой подсчет учащихся школ, реализовавших инициативные проекты)</t>
  </si>
  <si>
    <t>прямой подсчет учащихся школ, реализовавших инициативные проекты</t>
  </si>
  <si>
    <t>1. Проект Эхирит-Булагатского РО ВДПО "Развитие движения юных пожарных в Эхирит-Булагатском районе". Материальная база для занятий и проведения мероприятий с участием школьников. Заключены 10 договоров с муниципальными общеобразоватиельными учреждениями. Сведения за 2021 год (количество учащихся). - 5498 человек.
2. Проект в сфере культуры "Материальное обеспечение коллектива "Селяночка" с .Кулункун, пошив народных костюмов. Количество жителей (благополучателей) - 327 человек. 
3. Проект сохранения и развития культурного потенциала сельского Дома культуры в д. Байтог Эхирит-Булагатского района, приобретение оборудования, мебелью. - количество благополучателей - 300 человек</t>
  </si>
  <si>
    <t>прямой подсчет населения, проживающего на территории населенного пункта, в котором реализован инициативный проект</t>
  </si>
  <si>
    <t>1) численность населения села Красноселькуп (методика подсчета благополучателей отсутствует) (Уютный Ямал)
2) количество обучающихся в общеобразовательных учреждениях (ШПБ)</t>
  </si>
  <si>
    <t>прямой подсчет жителей, проживающих в населенном пункте, в котором реализован инициативный проект</t>
  </si>
  <si>
    <t>В количество благополучателей включены учащиеся школ, которые могут пользоваться результатами реализованных проектов.</t>
  </si>
  <si>
    <t>по указанным проектам количество благополучателей приняли равным числу жителей сельских поселений, в которых осуществляется реализация проектов, т.к. ремонт дороги и монтаж уличного освещения осуществлялся на центральных улицах, на которых расположены общественно-значимые объекты (магазины, школы, ФАП).
По проекту обустройства мест захоронений также были учтены все жители населенных пунктов.</t>
  </si>
  <si>
    <t>Количество благополучателей было принято равным общему количеству учеников школы, т.к. проект по устройству спортивной площадки подразумевает использование всеми учащимися.</t>
  </si>
  <si>
    <t>"Подсчет благополучателей осуществляется путем определения количества граждан, которые будут пользоваться результатами проекта:
-учащиеся образовательного учреждения;
-педагогический коллектив образовательного учреждения;
-в случае межведомственного сотрудничества образовательных учреждений учащиеся и педагогический коллектив других учреждений.</t>
  </si>
  <si>
    <t>При подсчете количества благопулачетей взято количество граждан, зарегистрированных по постоянному месту жительства в границах территорий четырех ТОС, получивших финансирование на реализацию заявок.</t>
  </si>
  <si>
    <t>жители мкд</t>
  </si>
  <si>
    <t>паспорт проектов тос</t>
  </si>
  <si>
    <t>заявка</t>
  </si>
  <si>
    <t>заявка тос</t>
  </si>
  <si>
    <t>паспорт проета</t>
  </si>
  <si>
    <t>все население</t>
  </si>
  <si>
    <t>Все жители ГО «Вуктыл», так как данные проекты носят общий характер</t>
  </si>
  <si>
    <t>При подсчете благополучателей использованы данные Комистата о проживающих в поселении (проекты по обустройству зон отдыха, пешеходных дорожек, ремонте пожводоема ) и данные курирующих органов администрации МР "Княжпогостский" о числе посетителей учреждений образования, культуры и спорта в 2023 году</t>
  </si>
  <si>
    <t>Расчет ведется индивидуально по каждому проекту</t>
  </si>
  <si>
    <t>Благополучателями результатов реализации народных инициатив в 2023 году являются  жители сельских поселений,на территории которых реализовывались проекты, а также участники мероприятий,организованных в рамках народных инициатив, поэтому в расчете использованы статистические данные количества проживающих на этих территориях гражан на 01.01.2023 года,а также данные организаторов мероприятий о количестве участников: Визинга-6850 чел.,Куниб-248,Визиндор-496,Заречное- 325,Чухлэм-455,Пыелдино-324, посетители библиотек-1000. Общее количество благополучателей составляет 9698 чел.</t>
  </si>
  <si>
    <t>как в проектах "Народный бюджет"</t>
  </si>
  <si>
    <t>Одна четвертая часть населения МОГО "Инта"</t>
  </si>
  <si>
    <t>Прямые благополучатели</t>
  </si>
  <si>
    <t>Багополучатели=сумма числа жителей поселений пгт. Кожва(1774), СП "Каджером"(1742), СП "Озерный"(912),  ,  учащиеся школы МОУ СОШ №10 5-11 класс (585), МБУ ГО "Досуг" (848) на территории которых реализуются проекты</t>
  </si>
  <si>
    <t>Прямые благополучатели - жители  улиц, на  которых проведен комплекс работ по повышению  безопасности дорожного движения пешеходов,  и косвенные - жители города и района.</t>
  </si>
  <si>
    <t>При подсчете благополучателей использованы данные Комистата о проживающих в поселениях</t>
  </si>
  <si>
    <t>ученики, родители и учителя СОШ №1, жители д. Жешарт и п. Лесобаза, работники и посетители музея</t>
  </si>
  <si>
    <t>Количество граждан, которые проживают на территории реализации народных инициатив и получат пользу от проектов</t>
  </si>
  <si>
    <t>Согласно решению Совета муниципального округа "Ухта"от 14.03.2024 № 289 Количество прямых благополучателей это количество человек, которые получат пользу от инициативного проекта непосредственно</t>
  </si>
  <si>
    <t>По двум проектам («НИКТО КРОМЕ НАС» - МБУ «Культура и туризм», «СУДЬБА И РОДИНА ЕДИНЫ!» - «Боевое Братство») материально техническое обеспечение (квадракоптер, обмундирование и т.п.)было направленно в 37-ю бригаду, 1 батольон,1 рота(до 100 человек). По проекту «НА РОДНОЙ СТОРОНЕ И КАМЕШЕК ЗНАКОМ» - Сотниковская модельная сельская библиотека, количество благополучателей устанавливаются по факту посещения Сотниковской модельной сельской библиотеки, за 2023 год зафиксированно 250 посетителей.</t>
  </si>
  <si>
    <t>Загрузить описание методики</t>
  </si>
  <si>
    <t xml:space="preserve">Ссылка на файл: https://app-dev.xn--80apaohbc3aw9e.xn--p1ai/storage/form_file_uploads/form_22/field_1237/0HyU9kchH3jWN9KWFyeioeHfksCcF9Fcsfc0Z91c.pdf
Ссылка на файл: https://app-dev.xn--80apaohbc3aw9e.xn--p1ai/storage/form_file_uploads/form_22/field_1237/sDEPM6O0JzHULOEflM3KgzgI3fuKylFkWPyaLIBM.pdf
</t>
  </si>
  <si>
    <t xml:space="preserve">Ссылка на файл: https://app-dev.xn--80apaohbc3aw9e.xn--p1ai/storage/form_file_uploads/form_22/field_1237/OSAFyZqadmo33OnX8Zx7JrhTaTxtTOJmOtq2evWV.doc
</t>
  </si>
  <si>
    <t xml:space="preserve">Ссылка на файл: https://app-dev.xn--80apaohbc3aw9e.xn--p1ai/storage/form_file_uploads/form_22/field_1237/lMq0DXE3RPXrgvOA79mIfzzI5gXTETh8qZJ2Ykkj.pdf
</t>
  </si>
  <si>
    <t xml:space="preserve">Ссылка на файл: https://app-dev.xn--80apaohbc3aw9e.xn--p1ai/storage/form_file_uploads/form_22/field_1237/xx3jqMWBda5x50ftXgqo0LgPl1mtj1ixD3YYxHF5.pdf
</t>
  </si>
  <si>
    <t xml:space="preserve">Ссылка на файл: https://app-dev.xn--80apaohbc3aw9e.xn--p1ai/storage/form_file_uploads/form_22/field_1237/7oarjqDbzEXSS6f8390e5REi44HubMFz0fspCBzQ.pdf
</t>
  </si>
  <si>
    <t xml:space="preserve">Ссылка на файл: https://app-dev.xn--80apaohbc3aw9e.xn--p1ai/storage/form_file_uploads/form_22/field_1237/Of7Lp88t6EuanFltBZbNAk5TiAHpVSTn98draIDJ.doc
</t>
  </si>
  <si>
    <t xml:space="preserve">Ссылка на файл: https://app-dev.xn--80apaohbc3aw9e.xn--p1ai/storage/form_file_uploads/form_22/field_1237/8hRCDW7Jj3jZxHRvMi8BMAtx6dIwlXVBJZUbPZDC.docx
</t>
  </si>
  <si>
    <t xml:space="preserve">Ссылка на файл: https://app-dev.xn--80apaohbc3aw9e.xn--p1ai/storage/form_file_uploads/form_22/field_1237/SdxgI1DHY8gEJ34i9zS0iZxnuhgzG1wDlpA5GqT1.doc
</t>
  </si>
  <si>
    <t xml:space="preserve">Ссылка на файл: https://app-dev.xn--80apaohbc3aw9e.xn--p1ai/storage/form_file_uploads/form_22/field_1237/oTvEUb2q6GlCivYKf0we4hGspYX7QNQusDDSOpBy.doc
</t>
  </si>
  <si>
    <t xml:space="preserve">Ссылка на файл: https://app-dev.xn--80apaohbc3aw9e.xn--p1ai/storage/form_file_uploads/form_22/field_1237/opJXvIFomU07sMwYy3yiA42j1T77XVmlmTaQUMvZ.doc
</t>
  </si>
  <si>
    <t xml:space="preserve">Ссылка на файл: https://app-dev.xn--80apaohbc3aw9e.xn--p1ai/storage/form_file_uploads/form_22/field_1237/zvPhXxOmH4RHKAhYADXZ6WLA4bjWl0qcTDDYs3VE.docx
</t>
  </si>
  <si>
    <t xml:space="preserve">Ссылка на файл: https://app-dev.xn--80apaohbc3aw9e.xn--p1ai/storage/form_file_uploads/form_22/field_1237/xE20WarWtLXFyurLdrlzDX4yBSVbpvSdZYS8hnE4.doc
</t>
  </si>
  <si>
    <t xml:space="preserve">Ссылка на файл: https://app-dev.xn--80apaohbc3aw9e.xn--p1ai/storage/form_file_uploads/form_22/field_1237/c0G40qEaRl89WPie92UE7IVd1GhkMGsPBOXhNVSm.docx
</t>
  </si>
  <si>
    <t xml:space="preserve">Ссылка на файл: https://app-dev.xn--80apaohbc3aw9e.xn--p1ai/storage/form_file_uploads/form_22/field_1237/t7p1KMbAabUPgrO3wLwhS2DMdD6zIWRKvTZWYBf0.docx
</t>
  </si>
  <si>
    <t xml:space="preserve">Ссылка на файл: https://app-dev.xn--80apaohbc3aw9e.xn--p1ai/storage/form_file_uploads/form_22/field_1237/lPBLfvsx3uUzG2JjeLKMXnstbzUK9oAshF9GtOJQ.docx
</t>
  </si>
  <si>
    <t xml:space="preserve">Ссылка на файл: https://app-dev.xn--80apaohbc3aw9e.xn--p1ai/storage/form_file_uploads/form_22/field_1237/8H5T1ZpkaLTHbj09KNaZAmcXoJGDxhjRnJQTKNXz.doc
</t>
  </si>
  <si>
    <t xml:space="preserve">Ссылка на файл: https://app-dev.xn--80apaohbc3aw9e.xn--p1ai/storage/form_file_uploads/form_22/field_1237/JF5SBY0c7pbCUSFelV82Gjgt6fXMoQC1Sft3tEEb.doc
</t>
  </si>
  <si>
    <t xml:space="preserve">Ссылка на файл: https://app-dev.xn--80apaohbc3aw9e.xn--p1ai/storage/form_file_uploads/form_22/field_1237/V8ZSZvkpnAv4ukk0jYG7AkLhgoYfZjjjxJz3GqtQ.docx
</t>
  </si>
  <si>
    <t xml:space="preserve">Ссылка на файл: https://app-dev.xn--80apaohbc3aw9e.xn--p1ai/storage/form_file_uploads/form_22/field_1237/WzdutQkJUkfN0I7RPC5ZOs3q0avlO9KvfsIXzvKP.doc
</t>
  </si>
  <si>
    <t xml:space="preserve">Ссылка на файл: https://app-dev.xn--80apaohbc3aw9e.xn--p1ai/storage/form_file_uploads/form_22/field_1237/9T8ZKuhC7gQaPvzi9NFzKT7Nge5hO0LFhU2oX22u.docx
</t>
  </si>
  <si>
    <t xml:space="preserve">Ссылка на файл: https://app-dev.xn--80apaohbc3aw9e.xn--p1ai/storage/form_file_uploads/form_22/field_1237/jSD5wMTgm9IjsBLA72vFwipQQN2gJSSJtLyWEnDE.doc
</t>
  </si>
  <si>
    <t xml:space="preserve">Ссылка на файл: https://app-dev.xn--80apaohbc3aw9e.xn--p1ai/storage/form_file_uploads/form_22/field_1237/K0r8DNEl4IGY4aX9LElDTDPlAkA8HFekx4daVnYr.docx
</t>
  </si>
  <si>
    <t xml:space="preserve">Ссылка на файл: https://app-dev.xn--80apaohbc3aw9e.xn--p1ai/storage/form_file_uploads/form_22/field_1237/QDpo41NzRVLwNzo9wKLKPZ2FADybcmdtJ63LD135.docx
</t>
  </si>
  <si>
    <t xml:space="preserve">Ссылка на файл: https://app-dev.xn--80apaohbc3aw9e.xn--p1ai/storage/form_file_uploads/form_22/field_1237/MLPUTmjGtHioGEv6dQYdKvcOSpat6wyOV6cMMCe3.docx
</t>
  </si>
  <si>
    <t xml:space="preserve">Ссылка на файл: https://app-dev.xn--80apaohbc3aw9e.xn--p1ai/storage/form_file_uploads/form_22/field_1237/z4v7hmlUVjU3OOmIExxwXeKWeKlE6EII8SoX6yAz.docx
</t>
  </si>
  <si>
    <t xml:space="preserve">Ссылка на файл: https://app-dev.xn--80apaohbc3aw9e.xn--p1ai/storage/form_file_uploads/form_22/field_1237/FcYzOYOpvjlI7yYnqrPZhvTb9SBWfrBpsszr9PGv.pdf
</t>
  </si>
  <si>
    <t xml:space="preserve">Ссылка на файл: https://app-dev.xn--80apaohbc3aw9e.xn--p1ai/storage/form_file_uploads/form_22/field_1237/5IgHyUupvxe1sthyCVMFSOpYyqotkirhymQO9dYV.doc
</t>
  </si>
  <si>
    <t xml:space="preserve">Ссылка на файл: https://app-dev.xn--80apaohbc3aw9e.xn--p1ai/storage/form_file_uploads/form_22/field_1237/0LvBKwhilRt7scZiZybD7O8OTxKR15336yeggGi4.docx
</t>
  </si>
  <si>
    <t xml:space="preserve">Ссылка на файл: https://app-dev.xn--80apaohbc3aw9e.xn--p1ai/storage/form_file_uploads/form_22/field_1237/B8yIztsyBSnxJHKQW0Ca7cKQEz8kbOINmATkVvIB.docx
</t>
  </si>
  <si>
    <t xml:space="preserve">Ссылка на файл: https://app-dev.xn--80apaohbc3aw9e.xn--p1ai/storage/form_file_uploads/form_22/field_1237/FVyST8Dk7Mg9AbiOWWn8RzrtkA8EXvTuBQKOIy94.pdf
</t>
  </si>
  <si>
    <t xml:space="preserve">Ссылка на файл: https://app-dev.xn--80apaohbc3aw9e.xn--p1ai/storage/form_file_uploads/form_22/field_1237/b5PVfUdWoXIflUxsuYF9xI2mnHRyHbiLJ8Vwn0yz.pdf
</t>
  </si>
  <si>
    <t xml:space="preserve">Ссылка на файл: https://app-dev.xn--80apaohbc3aw9e.xn--p1ai/storage/form_file_uploads/form_22/field_1237/uNJs5swOXGBHgB5PBC1OV243GRiIBSKqVW5NPUpI.pdf
</t>
  </si>
  <si>
    <t xml:space="preserve">Ссылка на файл: https://app-dev.xn--80apaohbc3aw9e.xn--p1ai/storage/form_file_uploads/form_22/field_1237/JDajgtbZdpRY9vxAbn2nnV037w5N4FSYfpNCTc1Z.pdf
</t>
  </si>
  <si>
    <t xml:space="preserve">Ссылка на файл: https://app-dev.xn--80apaohbc3aw9e.xn--p1ai/storage/form_file_uploads/form_22/field_1237/pheF60oaoLMUiellPuEd0sUzoVz2bs4uk5Otxtjt.pdf
</t>
  </si>
  <si>
    <t xml:space="preserve">Ссылка на файл: https://app-dev.xn--80apaohbc3aw9e.xn--p1ai/storage/form_file_uploads/form_22/field_1237/Za0ILWmbyI8nyN9Bt6WWWbkuFdOIgqmNxUu0wRB4.docx
</t>
  </si>
  <si>
    <t xml:space="preserve">Ссылка на файл: https://app-dev.xn--80apaohbc3aw9e.xn--p1ai/storage/form_file_uploads/form_22/field_1237/EIguidB5g6ABkjk8wALH63vCTPblKC7jzh2iqnBV.pdf
</t>
  </si>
  <si>
    <t xml:space="preserve">Ссылка на файл: https://app-dev.xn--80apaohbc3aw9e.xn--p1ai/storage/form_file_uploads/form_22/field_1237/46lqawnQQCSOYde5wzlbWTzgJ54F5nTya1mOkKK3.docx
</t>
  </si>
  <si>
    <t xml:space="preserve">Ссылка на файл: https://app-dev.xn--80apaohbc3aw9e.xn--p1ai/storage/form_file_uploads/form_22/field_1237/0Jrx8wqDPiAQwICa4cvte2ggG9d58GnUi2aQefgK.docx
</t>
  </si>
  <si>
    <t xml:space="preserve">Ссылка на файл: https://app-dev.xn--80apaohbc3aw9e.xn--p1ai/storage/form_file_uploads/form_22/field_1237/jrG4xcas5axvFyhEKnOmNio5jFkqWaZjIUjJPZsA.pdf
</t>
  </si>
  <si>
    <t xml:space="preserve">Ссылка на файл: https://app-dev.xn--80apaohbc3aw9e.xn--p1ai/storage/form_file_uploads/form_22/field_1237/QZ4xSky13xWBzT3CsAfs1cdsE2wmva5VZggIALcb.pdf
</t>
  </si>
  <si>
    <t xml:space="preserve">Ссылка на файл: https://app-dev.xn--80apaohbc3aw9e.xn--p1ai/storage/form_file_uploads/form_22/field_1237/dZb75loH3q2WFsCtTeKfKuoSv7GTyxQe8LC2fjDE.pdf
</t>
  </si>
  <si>
    <t xml:space="preserve">Ссылка на файл: https://app-dev.xn--80apaohbc3aw9e.xn--p1ai/storage/form_file_uploads/form_22/field_1237/S1OoVyqQiiyOLIyZezrqzpQKM50T66sy6AwGTgRK.pdf
</t>
  </si>
  <si>
    <t xml:space="preserve">Ссылка на файл: https://app-dev.xn--80apaohbc3aw9e.xn--p1ai/storage/form_file_uploads/form_22/field_1237/SThfyBH52qyDXDVapa8hL0cZ66V12KhEIDEKQTPN.docx
</t>
  </si>
  <si>
    <t>11.3. Доля благополучателей от общего количества жителей муниципального образования</t>
  </si>
  <si>
    <t>98,96</t>
  </si>
  <si>
    <t>11.4. Общее количество граждан, проживавших в муниципальном образовании на 1 января отчетного года, или средняя численность за отчетный год. Указать источник статистики о количестве жителей, ссылка на источник</t>
  </si>
  <si>
    <t>https://rosstat.gov.ru/scripts/db_inet2/passport/table.aspx?opt=327160002023</t>
  </si>
  <si>
    <t>https://disk.yandex.ru/i/QlnipaZDUtH38g</t>
  </si>
  <si>
    <t>https://42.rosstat.gov.ru/folder/38669</t>
  </si>
  <si>
    <t>https://70.rosstat.gov.ru/storage/mediabank/%D0%9E%D1%86%D0%B5%D0%BD%D0%BA%D0%B0%20%D1%87%D0%B8%D1%81%D0%BB%D0%B5%D0%BD%D0%BD%D0%BE%D1%81%D1%82%D0%B8%20%D0%BF%D0%BE%D1%81%D1%82%D0%BE%D1%8F%D0%BD%D0%BD%D0%BE%D0%B3%D0%BE%20%D0%BD%D0%B0%D1%81%D0%B5%D0%BB%D0%B5%D0%BD%D0%B8%D1%8F%20%D0%BD%D0%B0%201%20%D1%8F%D0%BD%D0%B2%D0%B0%D1%80%D1%8F%202023%20%D0%B3.%20%D0%B8%20%D0%B2%20%D1%81%D1%80%D0%B5%D0%B4%D0%BD%D0%B5%D0%BC%20%D0%B7%D0%B0%202022%20%D0%B3..pdf</t>
  </si>
  <si>
    <t>https://66.rosstat.gov.ru/folder/29698</t>
  </si>
  <si>
    <t>https://rosstat.gov.ru/vpn_popul</t>
  </si>
  <si>
    <t>https://rosstat.gov.ru/compendium/document/13282</t>
  </si>
  <si>
    <t>https://53.rosstat.gov.ru/storage/mediabank/Численность%20населения%20по%20муниципальным%20образованиям.xlsx</t>
  </si>
  <si>
    <t>https://rosstat.gov.ru/scripts/db_inet2/passport/table.aspx?opt=606584542023</t>
  </si>
  <si>
    <t>https://27.rosstat.gov.ru/folder/20717/</t>
  </si>
  <si>
    <t>https://27.rosstat.gov.ru/folder/25028</t>
  </si>
  <si>
    <t>https://27.rosstat.gov.ru/storage/mediabank/Численность%20населения%20ХК%20по%20МО%20на%201%20января%202023%20года.pdf</t>
  </si>
  <si>
    <t>ru.wikipedia.org</t>
  </si>
  <si>
    <t>https://73.rosstat.gov.ru/folder/40275</t>
  </si>
  <si>
    <t>https://73.rosstat.gov.ru/storage/mediabank/Численность%20населения%20по%20МО%20на%2001.01.2023.xlsx</t>
  </si>
  <si>
    <t>https://inza73.gosuslugi.ru/deyatelnost/napravleniya-deyatelnosti/sotsialnaya-sfera/demografiya/o-demograficheskoy-situatsi-10-mesyatsev-2023/</t>
  </si>
  <si>
    <t>справка гос.статистики по Краснодарскому краю</t>
  </si>
  <si>
    <t>https://52.rosstat.gov.ru/folder/33271</t>
  </si>
  <si>
    <t>похозяйственный учет</t>
  </si>
  <si>
    <t>Похозяйственные книги Великовечненского сельского поселения Белореченского района</t>
  </si>
  <si>
    <t>Похозяйственный учет</t>
  </si>
  <si>
    <t>Похозяйственный учёт</t>
  </si>
  <si>
    <t>https://kstovo.nobl.ru/activity/11873/</t>
  </si>
  <si>
    <t>https://docs.yandex.ru/docs/view?url=ya-browser%3A%2F%2F4DT1uXEPRrJRXlUFoewruLD1nLJXMDYiE1MleqDN1ux2GwKEGd6V6tjCgYlack79uCAv9I5ew3lQsIP4WOofhl6T35pcIqsw7flUxuf2dzGm_sekNiTEUC9tJno3z8IiEDpU9f-sl1BzW5F5rJsCLA%3D%3D%3Fsign%3DHpB-TV_aMYV0LUndIIZEfF45e-94JzeCMgtWyb-uZ6Q%3D&amp;name=04_НАСЕЛЕНИЕ.doc&amp;nosw=1</t>
  </si>
  <si>
    <t>https://www.chernigovskaya.ru/docs/otchet/</t>
  </si>
  <si>
    <t>https://23.rosstat.gov.ru/storage/mediabank/01.01.2023.htm</t>
  </si>
  <si>
    <t>справка о количестве проживающих граждан выдана администрацией с/п</t>
  </si>
  <si>
    <t>https://rosstat.gov.ru/scripts/db_inet2/passport/table.aspx?opt=367270002023</t>
  </si>
  <si>
    <t>https://63.rosstat.gov.ru/</t>
  </si>
  <si>
    <t>https://rosstat.gov/folder/12781</t>
  </si>
  <si>
    <t>https://ru.wikipedia.org/wiki/Журавское_сельское_поселение_(Краснодарский_край)</t>
  </si>
  <si>
    <t>"Похозяйственный учёт "</t>
  </si>
  <si>
    <t>https://ru.wikipedia.org/wiki/Кореновское_городское_поселение</t>
  </si>
  <si>
    <t>Статистика</t>
  </si>
  <si>
    <t>https://tgl.ru/tgl-in-figures</t>
  </si>
  <si>
    <t>https://23.rosstat.gov.ru/search?q=%D0%BE%D1%86%D0%B5%D0%BD%D0%BA%D0%B0</t>
  </si>
  <si>
    <t>https://23.rosstat.gov.ru/</t>
  </si>
  <si>
    <t>https://rosstat.gov.ru/scripts/db_inet2/passport/table.aspx?opt=736221602023</t>
  </si>
  <si>
    <t>https://rosstat.gov.ru/dbscripts/munst/munst73/DBInet.cgi</t>
  </si>
  <si>
    <t>https://24.rosstat.gov.ru/folder/27812</t>
  </si>
  <si>
    <t>https://docs.yandex.ru/docs/view?url=ya-browser%3A%2F%2F4DT1uXEPRrJRXlUFoewruE9qV8LeMiybLje81jwxtJXcqlnT53DulYW-oXv5p1nGR1yW1MHDo3qLrn3KXtuMSY756WUFLXDfWO1VjiTvstFqcvL9mTDk1P4GeukNafNa8NE3OXQ7ZBQsVqo5ubn1Xg%3D%3D%3Fsign%3Dq1Ju7VMqTcUD4NYNfHvbPf6o0dSSQ3uD9t9x2RqUWow%3D&amp;name=Численность%20постоянного%20населения%20Самарской%20области%20по%20муниципальным%20образованиям%20на%201.01.2023%20(с%20учетом%20ВПН-2020)(1).xlsx&amp;nosw=1</t>
  </si>
  <si>
    <t>https://02.rosstat.gov.ru/storage/mediabank/CHislennost-naseleniya-po-municipalnym-%20rajonam-i-gorodskim-okrugam-Respubliki-Bashkortostan-na-1-yanvarya-2023-goda.pdf</t>
  </si>
  <si>
    <t>https://25.rosstat.gov.ru/folder/27118; https://adm-ussuriisk.ru/municipal_legal_acts/documentsView.php?documentId=1123466&amp;documentSection=&amp;parent=1120970</t>
  </si>
  <si>
    <t>по данным похозяйственного учета</t>
  </si>
  <si>
    <t>https://23.rosstat.gov.ru/storage/mediabank/01.01.2023(1).htm</t>
  </si>
  <si>
    <t>похозяйственная книга</t>
  </si>
  <si>
    <t>похозяйственные книги</t>
  </si>
  <si>
    <t>https://docs.yandex.ru/docs/view?url=ya-browser%3A%2F%2F4DT1uXEPRrJRXlUFoewruLj0bIxlhzFW4bSwjui4G8f21KPivHv76A_g435QgZjxEh2w0CZWwMTczXqFTh0o8KSLbog1o8iM-WknX8xnKXcw7kzKVZOmCyzfzfjcLznmUb-4WTCmmr2mCBNF9aVJfg%3D%3D%3Fsign%3D7ZuzFMHjamwsAwN8H4NELGiueVTbB5HqfFBBEZBKEOg%3D&amp;name=Численность%20постоянного%20населения%20Самарской%20области%20по%20муниципальным%20образованиям%20на%201.01.2023%20(с%20учетом%20ВПН-2020)(1).xlsx&amp;nosw=1</t>
  </si>
  <si>
    <t>социально-экономический паспорт</t>
  </si>
  <si>
    <t>https://23.rosstat.gov.ru/search?q=численность+сельских+поселений+краснодарского+края</t>
  </si>
  <si>
    <t>https://25.rosstat.gov.ru/folder/27118</t>
  </si>
  <si>
    <t>"https://rosstat.gov.ru/dbscripts/munst/munst36/DBInet.cgi  "</t>
  </si>
  <si>
    <t>https://63.rosstat.gov.ru/population</t>
  </si>
  <si>
    <t>https://39.rosstat.gov.ru/storage/mediabank/02_01%20%20Население%202023.pdf</t>
  </si>
  <si>
    <t>39.rosstat.gov.ru</t>
  </si>
  <si>
    <t>https://02.rosstat.gov.ru/storage/mediabank/11%20Численность%20населения%20муниципальных%20образований%20РБ.doc</t>
  </si>
  <si>
    <t>https://26.rosstat.gov.ru/storage/mediabank/Численность%20населения%20на%2001.01.2023%20г.%20и%20в%20среднем%20за%202022%20год%20(с%20итогом%20ВПН%20-2020).zip</t>
  </si>
  <si>
    <t>https://samarastat.gks.ru/</t>
  </si>
  <si>
    <t>https://29.rosstat.gov.ru/storage/mediabank/PChisl2024AO.xlsx</t>
  </si>
  <si>
    <t>https://26.rosstat.gov.ru/storage/mediabank/01.%20Численность%20и%20состав%20населения.zip</t>
  </si>
  <si>
    <t>https://samarastat.gks.ru/population#</t>
  </si>
  <si>
    <t>https://59.rosstat.gov.ru/folder/160087</t>
  </si>
  <si>
    <t>https://29.rosstat.gov.ru/search?q=оценка+численности+населения+на+1+января+2023+года</t>
  </si>
  <si>
    <t>https://63.rosstat.gov.ru/storage/mediabank/04_%D0%9D%D0%90%D0%A1%D0%95%D0%9B%D0%95%D0%9D%D0%98%D0%95.doc</t>
  </si>
  <si>
    <t>https://adm-brz.ru/o-gorode/berezniki-segodnya/</t>
  </si>
  <si>
    <t>статистические данные</t>
  </si>
  <si>
    <t>https://31.rosstat.gov.ru/naselenie</t>
  </si>
  <si>
    <t>Информация Белгородстата</t>
  </si>
  <si>
    <t>https://docs.yandex.ru/docs/view?url=ya-browser%3A%2F%2F4DT1uXEPRrJRXlUFoewruLYPT207o6sI4EKT1zJ1rQNjUNw6shnGyY5bG34HYJBXC5axyZO3jxsojf-Yhv5q03MFEyZOU3XBIL4QYMXAv_27Jzbmj2yP7KEw2ceDdsFEvOkHnH7z0GeDz_rUMGxRpw%3D%3D%3Fsign%3DzpjUTKCy-SftbTtnFkeqQTqI_GYyYs8475NYK4Af990%3D&amp;name=tab-5_VPN-2020.xlsx&amp;nosw=1</t>
  </si>
  <si>
    <t>https://31.rosstat.gov.ru/news/document/221727</t>
  </si>
  <si>
    <t>https://82.rosstat.gov.ru/</t>
  </si>
  <si>
    <t>https://gubkinadm.gosuslugi.ru/</t>
  </si>
  <si>
    <t>https://rosstat.gov.ru/storage/mediabank/chisl_MO_01-01-2023.xlsx</t>
  </si>
  <si>
    <t>Самара в цифрах (краткий статистический справочник)</t>
  </si>
  <si>
    <t>https://82.rosstat.gov.ru/storage/mediabank/%D0%A7%D0%B8%D1%81%D0%BB%D0%B5%D0%BD%D0%BD%D0%BE%D1%81%D1%82%D1%8C%20%D0%BD%D0%B0%2001-01-2023(1).pdf</t>
  </si>
  <si>
    <t>Территориальный орган Федеральной службы государственной статистики по Самарской области (Самарастат).</t>
  </si>
  <si>
    <t>https://26.rosstat.gov.ru/folder/28386</t>
  </si>
  <si>
    <t>https://severoenisejskij-r04.gosweb.gosuslugi.ru/</t>
  </si>
  <si>
    <t>https://rosstat.gov.ru/vpn/2020/Tom1_Chislennost_i_razmeshchenie_naseleniya</t>
  </si>
  <si>
    <t>https://sbor.ru/economy/soceconrazv/inform</t>
  </si>
  <si>
    <t>https://72.rosstat.gov.ru/storage/mediabank/Численость%20населения%20ТО%20на%20начало%202022-2024%20года.xlsx</t>
  </si>
  <si>
    <t>https://rosstat.gov.ru/scripts/db_inet2/passport/table.aspx?opt=47230002023</t>
  </si>
  <si>
    <t>https://72.rosstat.gov.ru/storage/mediabank/Численность%20населения_2023.htm</t>
  </si>
  <si>
    <t>https://gks.ru/dbscripts/munst/munst36/DBInet.cgi</t>
  </si>
  <si>
    <t>https://64.rosstat.gov.ru/dem</t>
  </si>
  <si>
    <t>ссылка	https://ru.wikipedia.org/wiki/%D0%A9%D1%91%D0%BB%D0%BA%D0%BE%D0%B2%D0%BE_(%D0%B3%D0%BE%D1%80%D0%BE%D0%B4%D1%81%D0%BA%D0%BE%D0%B9_%D0%BE%D0%BA%D1%80%D1%83%D0%B3)</t>
  </si>
  <si>
    <t>https://55.rosstat.gov.ru/population</t>
  </si>
  <si>
    <t>https://krasstat.ru/offstat/Adms/Adms.htm</t>
  </si>
  <si>
    <t>https://города-россия.рф/sity_id.php?id=133</t>
  </si>
  <si>
    <t>http://nvraion.ru/ekonomika-i-finansy/chislennost/</t>
  </si>
  <si>
    <t>https://rosstat.gov.ru/scripts/db_inet2/passport/table.aspx?opt=719510002023</t>
  </si>
  <si>
    <t>https://города-россия.рф/sity_id.php?id=72</t>
  </si>
  <si>
    <t>https://rosstat.gov.ru/scripts/db_inet2/passport/table.aspx?opt=718840002023</t>
  </si>
  <si>
    <t>https://43.rosstat.gov.ru/storage/mediabank/Сhislen_na_nachalo_goda(1).htm</t>
  </si>
  <si>
    <t>https://admsurgut.ru/rubric/19017/Osnovnye-socialno-ekonomicheskie-pokazateli</t>
  </si>
  <si>
    <t>https://69.rosstat.gov.ru/folder/26784</t>
  </si>
  <si>
    <t>https://27.rosstat.gov.ru/storage/mediabank/%D0%A7%D0%B8%D1%81%D0%BB%D0%B5%D0%BD%D0%BD%D0%BE%D1%81%D1%82%D1%8C%20%D0%BD%D0%B0%D1%81%D0%B5%D0%BB%D0%B5%D0%BD%D0%B8%D1%8F%20%D0%A7%D0%90%D0%9E%20%D0%BF%D0%BE%20%D0%9C%D0%9E%20%D0%B8%20%D0%A1%D0%9D%D0%9F%20%D0%BD%D0%B0%201%20%D1%8F%D0%BD%D0%B2%D0%B0%D1%80%D1%8F%202023%20%D0%B3%D0%BE%D0%B4%D0%B0.pdf</t>
  </si>
  <si>
    <t>https://43.rosstat.gov.ru/storage/mediabank/Оценка%20численности%20постоянного%20населения%20на%20начало%202023%20года.htm</t>
  </si>
  <si>
    <t>https://zavyalovskij-r18.gosweb.gosuslugi.ru/ofitsialno/statistika/naselenie-zavyalovskogo-rayona/</t>
  </si>
  <si>
    <t>https://bdex.ru/naselenie/udmurtskaya-respublika/n/kambarskiy/kama/</t>
  </si>
  <si>
    <t>https://glazrayon.ru/city/economica/statistika/naselenie/</t>
  </si>
  <si>
    <t>https://72.rosstat.gov.ru/storage/mediabank/Численость%20населения%20ЯНАО%20на%20начало%202017-2023%20года.xlsx</t>
  </si>
  <si>
    <t>https://43.rosstat.gov.ru/storage/mediabank/%D0%9E%D1%86%D0%B5%D0%BD%D0%BA%D0%B0%20%D1%87%D0%B8%D1%81%D0%BB%D0%B5%D0%BD%D0%BD%D0%BE%D1%81%D1%82%D0%B8%20%D0%BF%D0%BE%D1%81%D1%82%D0%BE%D1%8F%D0%BD%D0%BD%D0%BE%D0%B3%D0%BE%20%D0%BD%D0%B0%D1%81%D0%B5%D0%BB%D0%B5%D0%BD%D0%B8%D1%8F%20%D0%BD%D0%B0%20%D0%BD%D0%B0%D1%87%D0%B0%D0%BB%D0%BE%202022%20%D0%B3%D0%BE%D0%B4%D0%B0%20%D0%BF%D0%BE%20%D0%BF%D0%BE%D1%81%D0%B5%D0%BB%D0%B5%D0%BD%D0%B8%D1%8F%D0%BC.htm</t>
  </si>
  <si>
    <t>https://56.rosstat.gov.ru/folder/26298</t>
  </si>
  <si>
    <t>https://budget.depfinnbr.ru/</t>
  </si>
  <si>
    <t>https://docs.yandex.ru/docs/view?url=ya-browser%3A%2F%2F4DT1uXEPRrJRXlUFoewruIdgKQ9Qyd8RllJVYgzGeJ_xa1dOY5h0zrnVm4HZFMp9mw9NZefAK72QjSfnUpuphEFWCdMB02Ahd1Knvb5Phels1wxJdyxnEjFaxgLRHiISSjYqxwaOqP_34iDiyyR2Qg%3D%3D%3Fsign%3Dr7qVORNGAL-QQC77T6NYWMfvzxDo3brktLwGx-mZ1nM%3D&amp;name=форма%20паспорта%20МО.DOC&amp;nosw=1</t>
  </si>
  <si>
    <t>https://www.admsr.ru/region/population/</t>
  </si>
  <si>
    <t>https://tumstat.gks.ru/ofstat_ynao</t>
  </si>
  <si>
    <t>https://rosstat.gov.ru/scripts/db_inet2/passport/table.aspx?opt=718264072023</t>
  </si>
  <si>
    <t>https://35.rosstat.gov.ru/storage/mediabank/Оценка%20численности%20на%2001.01.2024.pdf</t>
  </si>
  <si>
    <t>https://38.rosstat.gov.ru/folder/167937</t>
  </si>
  <si>
    <t>https://rosstat.gov.ru/scripts/db_inet2/passport/table.aspx?opt=718780002023</t>
  </si>
  <si>
    <t>rosstat.gov.ru›storage/mediabank/BUL_MO_2023</t>
  </si>
  <si>
    <t>https://rosstat.gov.ru/dbscripts/munst/munst71/DBInet.cgi</t>
  </si>
  <si>
    <t>rmiac.udmmed.ru›inform-analit_materialy/население…</t>
  </si>
  <si>
    <t>http://hmrn.ru/raion/ekonomika/ser/passport_socio_economic_situation/index.php</t>
  </si>
  <si>
    <t>https://docs.yandex.ru/docs/view?url=ya-browser%3A%2F%2F4DT1uXEPRrJRXlUFoewruO8e3Q6TFcDLQnd95UuPflgxhYYPY9xoVIlr6X8Ero-Ybyr752WJHsxKZYUIsjQ5Cu7sfrUpeDVX1rA46uuT10GDFOy9zzSbU-dCKW_r7MjxJk1n_DoZMB_hUM0nIzomPg%3D%3D%3Fsign%3DxDSmQUk8-IGR0SP__93-jR7xyMFHHAw9S220on3eOpg%3D&amp;name=Численость%20населения%20ЯНАО%20на%20начало%202017-2023%20года.xlsx&amp;nosw=1</t>
  </si>
  <si>
    <t>https://rosstat.gov.ru/dbscripts/munst/munst71/DBInet.cgi - т.к. проводятся технические работы в функционале "База данных показателей муниципальных образований", отсутствует возможность отражения ссылки на информацию о численности населения Ямальского района на 01.01.2023 года</t>
  </si>
  <si>
    <t>https://tumstat.gks.ru/ofs_demp_ynao</t>
  </si>
  <si>
    <t>https://40.rosstat.gov.ru/storage/mediabank/Численность%20постоянного%20населения%20Калужской%20области%20по%20муниципальным%20образованиям.docx</t>
  </si>
  <si>
    <t>https://40.rosstat.gov.ru/storage/mediabank/Общие%20итоги%20миграции%20населения%20Калужской%20области%20(2013-2022гг.).doc</t>
  </si>
  <si>
    <t>https://rosstat.gov.ru/scripts/db_inet2/passport/table.aspx?opt=256570002023</t>
  </si>
  <si>
    <t>https://40.rosstat.gov.ru/folder/28659</t>
  </si>
  <si>
    <t>https://60.rosstat.gov.ru/storage/mediabank/nas230425_1.htm</t>
  </si>
  <si>
    <t>https://pytalovo.gosuslugi.ru/o-munitsipalnom-obrazovanii/</t>
  </si>
  <si>
    <t>https://11.rosstat.gov.ru/population</t>
  </si>
  <si>
    <t>https://11.rosstat.gov.ru/</t>
  </si>
  <si>
    <t>https://komi.gks.ru/population</t>
  </si>
  <si>
    <t>https://www.gks.ru/dbscripts/munst/munst87/DBInet.cgi</t>
  </si>
  <si>
    <t>https://rosstat.gov.ru/dbscripts/munst/munst87/DBInet.cgi</t>
  </si>
  <si>
    <t>https://www.gks.ru/scripts/db_inet2/passport/table.aspx?opt=8764400020222023</t>
  </si>
  <si>
    <t>https://11.rosstat.gov.ru/storage/mediabank/Оценка%20численности%20населения%20РК%20на%201%20января%202022-2024гг.xls</t>
  </si>
  <si>
    <t>https://rosstat.gov.ru/scripts/db_inet2/passport/table.aspx?opt=877100002023</t>
  </si>
  <si>
    <t>https://03.rosstat.gov.ru/statcurrentevents/document/204886?print=1&amp;ysclid=ltqnz4news125178904</t>
  </si>
  <si>
    <t>03.rosstat.gov.ru / Статистика/Официальнаястатистика/Население/Демография/Численностьисоставнаселения/Населениена1января.</t>
  </si>
  <si>
    <t>11.4. Общее количество граждан, проживавших в муниципальном образовании на 1 января отчетного года, или средняя численность за отчетный год. Указать источник статистики о количестве жителей, тыс. чел.</t>
  </si>
  <si>
    <t>164 066,000</t>
  </si>
  <si>
    <t>12.0. Если проектный центр имеется, указать ответ "да". Если специально организованного проектного центра нет и сопровождением практики занимается орган власти, указать ответ "нет"</t>
  </si>
  <si>
    <t>12.1. Наименование и юридический статус проектного центра</t>
  </si>
  <si>
    <t>АНО "Агентсво инициативного развития"</t>
  </si>
  <si>
    <t>Муниципальное казенное учреждение городского округа Сызрань "Ресурсный центр поддержки развития местного самоуправления"</t>
  </si>
  <si>
    <t>муниципальное бюджетное образовательное учреждение дополнительного образования  «Гуманитарный центр интеллектуального развития» городского округа Тольятти (МБОУ ДО ГЦИР)</t>
  </si>
  <si>
    <t>Муниципальное казенное учреждение "Новороссийский городской общественный центр" муниципального образования город Новороссийск</t>
  </si>
  <si>
    <t>Проектный комитет Администрации городского округа Спасск-Дальний. Постоянно действующий коллегиальный совещательный орган</t>
  </si>
  <si>
    <t>структурное подразделение в составе учреждения культуры ЦКиД</t>
  </si>
  <si>
    <t>Автономная некоммерческая организация дополнительного профессионального образования "Институт современного образования"</t>
  </si>
  <si>
    <t>МУНИЦИПАЛЬНОЕ АВТОНОМНОЕ УЧРЕЖДЕНИЕ НЕФТЕЮГАНСКОГО РАЙОНА "КОМПЛЕКСНЫЙ МОЛОДЕЖНЫЙ ЦЕНТР "ПЕРСПЕКТИВА"</t>
  </si>
  <si>
    <t>Отдел проектной работы управления внутренней политики Администрации города Лабытнанги (муниципальный проектный офис)</t>
  </si>
  <si>
    <t>Проектный офис "Уютный Ямал"</t>
  </si>
  <si>
    <t>1. в рамках механизма инициативного бюджетирования "Уютный Ямал" - офис общественных инициатив «Уютный Ямал» муниципального образования город Муравленко 2. в рамках механизма инициативного бюджетирования "Бюджетная инциатива граждан" - сотрудники отдела информации и общественных связей Администрации города Муравленко</t>
  </si>
  <si>
    <t>Проектный офис "Уютный Ямал" г. Губкинский, мкрн. 3, д. 4</t>
  </si>
  <si>
    <t>Муниципальный проектный комитет (Проектный офис организован при администрации МО "город Бугуруслан")</t>
  </si>
  <si>
    <t>По проекту "Городские управы" - управление по развитию городских территорий мэрии, центр "Городские управы" МКУ "Центр по защите населения и территорий от чрезвычайных ситуаций". В целом за проектную деятельность в мэрии города отвечает и курирует вопросы связанные с ней  - Управление проектной деятельности мэрии</t>
  </si>
  <si>
    <t>МКУ "Центр по работе с населением"</t>
  </si>
  <si>
    <t>Координационно - контрольный орган в сфере управления проектной деятельностью, обеспечивающий организацию системы управления проектной деятельностью администрации Сорочинского городского округа</t>
  </si>
  <si>
    <t>Проектный офис "Уютный Ямал". Не зарегистрирован, открывается только в период сбора идей для удобства жителей, которые по каким-либо причинам не готовы подавать заявку в электронном виде. Располагается в здании администрации или в помещении, принадлежащем муниципалитету.</t>
  </si>
  <si>
    <t>Проектный офис создан при Администрации Шурышкарского района</t>
  </si>
  <si>
    <t>Проектный сектор управления по развитию сельских территорий Администрации муниципального образования "Муниципальный округ Малопургинский район Удмуртской Республики"</t>
  </si>
  <si>
    <t>Проектный офис "Уютный ямал" без образования юридического лица</t>
  </si>
  <si>
    <t>12.1. Наименование и юридический статус проектного центра, файлы</t>
  </si>
  <si>
    <t xml:space="preserve">Ссылка на файл: https://app-dev.xn--80apaohbc3aw9e.xn--p1ai/storage/form_file_uploads/form_22/field_1246/TZXnQ69lmVD5nKtdiSsITTSZEnxBOOCFC10zAwHi.pdf
</t>
  </si>
  <si>
    <t xml:space="preserve">Ссылка на файл: https://app-dev.xn--80apaohbc3aw9e.xn--p1ai/storage/form_file_uploads/form_22/field_1246/K1FEUs3nX3mGaNM6lk0dzqKVVEH7e9b9Sblj4gPI.docx
</t>
  </si>
  <si>
    <t xml:space="preserve">Ссылка на файл: https://app-dev.xn--80apaohbc3aw9e.xn--p1ai/storage/form_file_uploads/form_22/field_1246/XvxINV03Gi9uoanJFiHbFgqNMcDVyvN2Ykm8BemH.pdf
</t>
  </si>
  <si>
    <t xml:space="preserve">Ссылка на файл: https://app-dev.xn--80apaohbc3aw9e.xn--p1ai/storage/form_file_uploads/form_22/field_1246/FLvQVrA1rinZdcCPivk2CwhCXeeD9sFYo4s8qvrz.docx
</t>
  </si>
  <si>
    <t xml:space="preserve">Ссылка на файл: https://app-dev.xn--80apaohbc3aw9e.xn--p1ai/storage/form_file_uploads/form_22/field_1246/8dx7YxdpEFIepYjMJpym2IuW4fzVwrFbgA4L8gwK.docx
</t>
  </si>
  <si>
    <t xml:space="preserve">Ссылка на файл: https://app-dev.xn--80apaohbc3aw9e.xn--p1ai/storage/form_file_uploads/form_22/field_1246/cK5PunfQyyUJ66vSrKzYtVSFVFxaYFaIdi3D1cfL.docx
</t>
  </si>
  <si>
    <t xml:space="preserve">Ссылка на файл: https://app-dev.xn--80apaohbc3aw9e.xn--p1ai/storage/form_file_uploads/form_22/field_1246/6PQ71xcH84uoZcLPwEtz9MSEiuokoaGxmEendEs9.pdf
</t>
  </si>
  <si>
    <t xml:space="preserve">Ссылка на файл: https://app-dev.xn--80apaohbc3aw9e.xn--p1ai/storage/form_file_uploads/form_22/field_1246/YlWSWw9PZt0cyPchDk6czrPUmUABP53oTvf0RolS.pdf
</t>
  </si>
  <si>
    <t xml:space="preserve">Ссылка на файл: https://app-dev.xn--80apaohbc3aw9e.xn--p1ai/storage/form_file_uploads/form_22/field_1246/aekXHHSoTSPOhPuDVEhfUL6BWM7zAGMwNxGAQYy9.pdf
</t>
  </si>
  <si>
    <t xml:space="preserve">Ссылка на файл: https://app-dev.xn--80apaohbc3aw9e.xn--p1ai/storage/form_file_uploads/form_22/field_1246/5e0asWrCJX9A60hlXrxwWsi2w8c33jEWmTYTr1pl.pdf
</t>
  </si>
  <si>
    <t xml:space="preserve">Ссылка на файл: https://app-dev.xn--80apaohbc3aw9e.xn--p1ai/storage/form_file_uploads/form_22/field_1246/4rm8u5otCAbfUBYdSr2GXwymjggwtDBDQPsenbOi.pdf
</t>
  </si>
  <si>
    <t xml:space="preserve">Ссылка на файл: https://app-dev.xn--80apaohbc3aw9e.xn--p1ai/storage/form_file_uploads/form_22/field_1246/rZ521IVQj05SJ1xPfrkMCFhgNRstymqwcDijybWk.pdf
</t>
  </si>
  <si>
    <t xml:space="preserve">Ссылка на файл: https://app-dev.xn--80apaohbc3aw9e.xn--p1ai/storage/form_file_uploads/form_22/field_1246/EEGM7iwq1F2tgZvutUUQAurgtVKS3BuAQdHx6xsD.pdf
</t>
  </si>
  <si>
    <t xml:space="preserve">Ссылка на файл: https://app-dev.xn--80apaohbc3aw9e.xn--p1ai/storage/form_file_uploads/form_22/field_1246/aR8ouyQxiV4HScGC5GWvKOzfDhqdhHBtBpPVb2T3.pdf
</t>
  </si>
  <si>
    <t xml:space="preserve">Ссылка на файл: https://app-dev.xn--80apaohbc3aw9e.xn--p1ai/storage/form_file_uploads/form_22/field_1246/4m6RzKG92BBHJJSqVDfqqydm82YwxfNr4lu1uunT.pdf
</t>
  </si>
  <si>
    <t xml:space="preserve">Ссылка на файл: https://app-dev.xn--80apaohbc3aw9e.xn--p1ai/storage/form_file_uploads/form_22/field_1246/TkfpC08QjIcsP5TiQycb56w6ptJqPDaOdWfrZhA9.docx
</t>
  </si>
  <si>
    <t xml:space="preserve">Ссылка на файл: https://app-dev.xn--80apaohbc3aw9e.xn--p1ai/storage/form_file_uploads/form_22/field_1246/E6GN8rOtHu8uUH4i9nkKLpg1wLLctgmckOT8gbWT.pdf
</t>
  </si>
  <si>
    <t xml:space="preserve">Ссылка на файл: https://app-dev.xn--80apaohbc3aw9e.xn--p1ai/storage/form_file_uploads/form_22/field_1246/1KrqIHxu55TP1ISEfcVyKfDoqF6KwGo2HsUm9QtV.doc
</t>
  </si>
  <si>
    <t xml:space="preserve">Ссылка на файл: https://app-dev.xn--80apaohbc3aw9e.xn--p1ai/storage/form_file_uploads/form_22/field_1246/F9Fxlw62wgWVuIhV4DUWiBGq15nfCN215FZcp65G.pdf
</t>
  </si>
  <si>
    <t xml:space="preserve">Ссылка на файл: https://app-dev.xn--80apaohbc3aw9e.xn--p1ai/storage/form_file_uploads/form_22/field_1246/PKQ8yu3itF1Guj0J9R52e0VfTAoVxuWMCZjBBshF.pdf
</t>
  </si>
  <si>
    <t xml:space="preserve">Ссылка на файл: https://app-dev.xn--80apaohbc3aw9e.xn--p1ai/storage/form_file_uploads/form_22/field_1246/RI09gdZbyrQntJHxt06FPfLbrPG3rFJ8N0VyXc9Y.pdf
</t>
  </si>
  <si>
    <t xml:space="preserve">Ссылка на файл: https://app-dev.xn--80apaohbc3aw9e.xn--p1ai/storage/form_file_uploads/form_22/field_1246/082htvkaN3gyKq5aONHe7Rwz9bNJDHoUGEAY3VAK.docx
</t>
  </si>
  <si>
    <t xml:space="preserve">Ссылка на файл: https://app-dev.xn--80apaohbc3aw9e.xn--p1ai/storage/form_file_uploads/form_22/field_1246/s9KOZ5EMvsSQC2Rx6YFnylFxi6PiPHayLV7k7kJJ.rtf
</t>
  </si>
  <si>
    <t xml:space="preserve">Ссылка на файл: https://app-dev.xn--80apaohbc3aw9e.xn--p1ai/storage/form_file_uploads/form_22/field_1246/OXNq4nZ3yA2927A3j2zWbN4l55lKwuuSiU9wxBkA.pdf
</t>
  </si>
  <si>
    <t xml:space="preserve">Ссылка на файл: https://app-dev.xn--80apaohbc3aw9e.xn--p1ai/storage/form_file_uploads/form_22/field_1246/V2ZhbEbuEbFhzqvJlkQo0VDozMNENrQZuwrOBkC0.docx
</t>
  </si>
  <si>
    <t xml:space="preserve">Ссылка на файл: https://app-dev.xn--80apaohbc3aw9e.xn--p1ai/storage/form_file_uploads/form_22/field_1246/2FDLx1hEbwsIILMyIIAjavQxb65FDS9GNWtaHzxw.docx
</t>
  </si>
  <si>
    <t xml:space="preserve">Ссылка на файл: https://app-dev.xn--80apaohbc3aw9e.xn--p1ai/storage/form_file_uploads/form_22/field_1246/DrWIuvTQboTVbz1r6XcSuJXhvne10LV5zTfo97W1.pdf
</t>
  </si>
  <si>
    <t>12.2. Источник финансирования деятельности проектного центра</t>
  </si>
  <si>
    <t>внебюджетные источники</t>
  </si>
  <si>
    <t>Бюджет городского округа Сызрань</t>
  </si>
  <si>
    <t>муниципальное задание</t>
  </si>
  <si>
    <t>местный бюджет</t>
  </si>
  <si>
    <t>Бюджет городского округа Спасск-Дальний</t>
  </si>
  <si>
    <t>бюджет Калининградской области</t>
  </si>
  <si>
    <t>Местный бюджет, Грант Губернатора Ханты-Мансийского автономного округа-Югры для ресурсных центров</t>
  </si>
  <si>
    <t>Средства местного бюджета муниципального образования</t>
  </si>
  <si>
    <t>не требует финансирования</t>
  </si>
  <si>
    <t>финансирование проектного офиса не предусмотрено</t>
  </si>
  <si>
    <t>Средства городского бюджета</t>
  </si>
  <si>
    <t>За счет налоговых и неналоговых доходов бюджета города Вологды</t>
  </si>
  <si>
    <t>бюджет МО Сорочинский ГО</t>
  </si>
  <si>
    <t>Финансирование не требуется. Офис работает в течение месяца. Прием заявок ведут волонтеры.</t>
  </si>
  <si>
    <t>Бюджет МО</t>
  </si>
  <si>
    <t>не финансируется</t>
  </si>
  <si>
    <t>12.3. Количество вовлеченных в реализацию практики консультантов проектного центра</t>
  </si>
  <si>
    <t>12.4. Количество привлекаемых волонтеров</t>
  </si>
  <si>
    <t>12.4.1. Описание задач волонтеров</t>
  </si>
  <si>
    <t>раздача опросных листов, размещение объявлений в общественных местах</t>
  </si>
  <si>
    <t>информирование населения о реализуемом проекте, сбор денежных средств на софинансирование проекта</t>
  </si>
  <si>
    <t>Организация мероприятий проектов для целевых групп</t>
  </si>
  <si>
    <t>организация и проведение субботников</t>
  </si>
  <si>
    <t>обучение управленческий команд МБУ-пилотных участников проектов и команд обучающихся</t>
  </si>
  <si>
    <t>Помощь в организации голосования за проекты инициативного бюджетирования</t>
  </si>
  <si>
    <t>Задачи волонтеров: встреча с населением для информирования о практиках ИБ, сбор предложений по объектам, информирование населения по телефону, сбор подписей</t>
  </si>
  <si>
    <t>Помощь в организации проектных активностей, привлечение активных жителей Нефтеюганского района к голосованию за инициативные проекты, осуществление субботников и облагораживание территории парковых зон, информирование благополучателей о реализации проектной активности.</t>
  </si>
  <si>
    <t>3 человека (представители уличного комитета занимались организацией уличного схода, сбором подписей в подписных листах и сбором добровольных пожертвований на реализацию инициативного проекта)</t>
  </si>
  <si>
    <t>Помощь в организации проектных активностей, привлечение активных жителей Нефтеюганского района к голосованию за инициативные проекты, осуществление субботников и облагораживание территории парковых зон, информирование благополучателей о реализации проектной активности</t>
  </si>
  <si>
    <t>информационно-разъяснительная работа, организации работы проектного офиса (сбор инициатив), участие в презентации проектов, организация  голосования на счетных участках, проведение флешмобов и других мероприятий ("Праздник нашего двора" и пр.), направленных на популяризацию  участия в проекта</t>
  </si>
  <si>
    <t>участие в агитации, оказание консультативной поддержки жителям</t>
  </si>
  <si>
    <t>опросы, помощь при проведении голосования</t>
  </si>
  <si>
    <t>открытие проектного офиса, анкетирование, раздача листовок о проекте, организация общественных обсуждений</t>
  </si>
  <si>
    <t>Помощь в голосовании посредством планшета, раздача информационных материалов</t>
  </si>
  <si>
    <t>сбор и обработка информации</t>
  </si>
  <si>
    <t>12.5. Количество администрирующих реализацию практики сотрудников органов власти</t>
  </si>
  <si>
    <t>13.1. Анкетирование, опросы граждан, сбор подписей</t>
  </si>
  <si>
    <t>13.1. Способ фиксации участия</t>
  </si>
  <si>
    <t>опросные листы</t>
  </si>
  <si>
    <t>Реестр подписей инициативных граждан, протоколы предварительных и заключительных собраний</t>
  </si>
  <si>
    <t>Сбор подписей (подписные листы)</t>
  </si>
  <si>
    <t>подписные листы</t>
  </si>
  <si>
    <t>анкеты, опросные листы</t>
  </si>
  <si>
    <t>анкеты, опросные листы, опросы с целью выявления мнения граждан по вопросу о поддержке инициативных проектов. Опрос граждан проводится в форме электронного голосования в автоматизированной информационной системе «Активный Екатеринбург» с размещением прямой гиперссылки на официальном сайте муниципального образования «город Екатеринбург» в информационно-телекоммуникационной сети Интернет (https://активный.екатеринбург.рф/).</t>
  </si>
  <si>
    <t>подписной лист</t>
  </si>
  <si>
    <t>протокол</t>
  </si>
  <si>
    <t>опрос граждан</t>
  </si>
  <si>
    <t>протокол собрания граждан</t>
  </si>
  <si>
    <t>подача заявки в группе ВКонтакте https://vk.com/club187364286?w=wall-187364286_3227</t>
  </si>
  <si>
    <t>опрос обучающихся, педагогов</t>
  </si>
  <si>
    <t>проводился опрос жителей микрорайона, собирались подписи в поддержку проекта</t>
  </si>
  <si>
    <t>Протокол собрания граждан</t>
  </si>
  <si>
    <t>Подписные листы</t>
  </si>
  <si>
    <t>протоколирование</t>
  </si>
  <si>
    <t>Сбор подписей</t>
  </si>
  <si>
    <t>Сбор подписей, составление итогового протокола по инициативному проекту</t>
  </si>
  <si>
    <t>сбор подписей в поддерку инициативных проектов</t>
  </si>
  <si>
    <t>подписные листы, протокол об итогах сбора подписей граждан в поддержку инициативного проекта,результаты опроса граждан, протокол об итогах сбора подписей граждан в поддержку инициативного проекта и подписные листы, подтверждающие поддержку инициативного проекта жителями городского округа или его части</t>
  </si>
  <si>
    <t>подача заявки в администрацию поселения</t>
  </si>
  <si>
    <t>подворовой обход</t>
  </si>
  <si>
    <t>протокол, подписные листы</t>
  </si>
  <si>
    <t>реестр подписей, фотофиксация</t>
  </si>
  <si>
    <t>реестр подписей</t>
  </si>
  <si>
    <t>социалогический опрос</t>
  </si>
  <si>
    <t>протоколы собрания граждаyн</t>
  </si>
  <si>
    <t>Опросы граждан</t>
  </si>
  <si>
    <t>сбор подписей - подписные листы</t>
  </si>
  <si>
    <t>сбор подписей</t>
  </si>
  <si>
    <t>подписные листы граждан, протоколы</t>
  </si>
  <si>
    <t>Опрос граждан ул.Первомайская(подворно)</t>
  </si>
  <si>
    <t>Подписной лист в поддержку инициативы граждан</t>
  </si>
  <si>
    <t>Опросный лист</t>
  </si>
  <si>
    <t>на бумажном носителе</t>
  </si>
  <si>
    <t>Опрос граждан с. Коноваловка</t>
  </si>
  <si>
    <t>Заполнение анкеты</t>
  </si>
  <si>
    <t>Протокольный</t>
  </si>
  <si>
    <t>сбор подписей (поквартирный обход, заполнение опросного листа)</t>
  </si>
  <si>
    <t>Анкетирование</t>
  </si>
  <si>
    <t>Сбор подписей за поддержку проектной идеи (предусмотрено решением Красноярского городского Совета депутатов от 16.06.2021 № 12-166)</t>
  </si>
  <si>
    <t>Подписной лист</t>
  </si>
  <si>
    <t>https://www.samadm.ru/authority/samarsky_district/your-designer-courtyard-s-r/?ysclid=lu9avj0ekl608825157</t>
  </si>
  <si>
    <t>анкеты</t>
  </si>
  <si>
    <t>Подписные листы, анкетирование</t>
  </si>
  <si>
    <t>Опросные листы</t>
  </si>
  <si>
    <t>Для фиксирования участия граждан в опросе по поддержки инициативного проекта использовались подписные листы, по форме установленной решением Совета Грачевского муниципального округа Ставропольского края от 22 апреля 2021 года № 37 "О некоторых вопросах реализации инициативных проектов на территории Грачевского муниципального оркуга Ставропольского края"</t>
  </si>
  <si>
    <t>Подворовый обход</t>
  </si>
  <si>
    <t>Сбор подписей фиксируется в протоколе комиссии по проведению опроса граждан</t>
  </si>
  <si>
    <t>Листы опроса граждан.  Обсуждение инициативного проекта с гражданами, определение его соответствия интересам жителей и целесообразности реализации инициативного проекта.</t>
  </si>
  <si>
    <t>сбор подписей в поддержку проекта осуществляется инициаторами в соотвтетствии с НПА</t>
  </si>
  <si>
    <t>протокол собрания  граждан, подписные листы, фото</t>
  </si>
  <si>
    <t>протокол собрания/подписные листы</t>
  </si>
  <si>
    <t>сбор заявок на участие в Проекте, опрос граждан "народное голосование за инициативы"</t>
  </si>
  <si>
    <t>подписные листы в поддержку инициативного проекта</t>
  </si>
  <si>
    <t>Представители уличного комитета занимались организацией уличного схода, сбором подписей в подписных листах</t>
  </si>
  <si>
    <t>Приложение №6 к решению СД ГОЩ</t>
  </si>
  <si>
    <t>Фотосъёмка  опроса граждан, сбора подписей; подписные листы</t>
  </si>
  <si>
    <t>сбор подписей волонтерами по опросным листам</t>
  </si>
  <si>
    <t>Форма письменных решений жителей города Омска в поддержку выдвижения инициативных проектов</t>
  </si>
  <si>
    <t>Проведение опросов среди школьников</t>
  </si>
  <si>
    <t>Подписной лист о поддержки жителями города Покачи инициативного проекта "Устройство вольеров для создания муниципального приюта для животных без владельцев" для участия в региональном конкурсе 2023 года.</t>
  </si>
  <si>
    <t>В соответствии с Порядком выдвижения, внесения, обсуждения, рассмотрения инициативных проектов, а также проведения их конкурсного отбора на территории муниципального образования "Город Кирово-Чепецк" Кировской области, утвержденным Решение Кирово-Чепецкой городской Думы от 15.04.2021 № 5/20  "О реализации инициативных проектов на территории муниципального образования "Город Кирово-Чепецк" Кировской области" (далее - Порядок), инициаторы проекта организуют обсуждение и выявление мнения граждан по вопросу о поддержке инициативного проекта в следующих формах: 1) рассмотрение инициативного проекта на собрании или конференции граждан, в том числе на собрании или конференции граждан по вопросам осуществления территориального общественного самоуправления; 2) проведение опроса граждан; 3) сбор подписей граждан. Инициаторами 3 инициативных проектов был осуществлен сбор подписей жителей города в поддержку инициативных проектов, 1 инициативный проект был поддержан на общем собрании собственников помещений в  многоквартирном доме.  На официальном сайте муниципального образования в информационно-телекоммуникационной сети "Интернет" размещается информационное сообщение о начале приема инициативных проектов. Инициаторы проектов представляют в администрацию муниципального образования заявление о внесении инициативного проекта на рассмотрение и прилагаемые к нему документы, в соответствии с утвержденным Порядком.</t>
  </si>
  <si>
    <t>Сбор подписей в поддержку инциативных проектов осуществляется в соответствии с Решением Думы города от 22.12.2020 № 690-VI ДГ "Об утверждении Положения о регулировании отдельных вопросов реализации инициативных проектов в городе Сургуте": 1. Инициативный проект  «Молодёжный фестиваль «Сургут в движении» - 559 подписей; 2. Инициативный проект «Благоустройство приюта для животных без владельцев (приобретение будок)» - 630 подписей; 3. Инициативный проект «Теплая раздевалка при хоккейном корте «Магистраль»  - 277 человек; 4. Инициативный проект «Благоустройство территории МКД пр. Ленина 70 и Ленина 70/1 с установкой площадки для активного отдыха» - 81 подпись; 5. Инициативный проект «Устройство освещения для обеспечения безопасного подхода к СОШ 45» - 252 подписи; 6. Инициативный проект «Безопасный переход на Пролетарском»  - 260 подписей.</t>
  </si>
  <si>
    <t>проведение опросов в социальных сетях, подсчет участников не велся</t>
  </si>
  <si>
    <t>лист регистрации участников собрания</t>
  </si>
  <si>
    <t>опросные листы, опросы в социальных сетях</t>
  </si>
  <si>
    <t>Протокол собрания граждан по вопросу о поддержке и выдвижении инициативного проекта жителями и (или) подписные листы</t>
  </si>
  <si>
    <t>поквартирный обход, протокол общего собрания собственников помещений многоквартирного дома</t>
  </si>
  <si>
    <t>опрос граждан, путем сбора подписей (опросный лист в поддержку инициативного проекта)</t>
  </si>
  <si>
    <t>Протокол об итогах сбора подписей граждан в поддержку инициативного проекта</t>
  </si>
  <si>
    <t>Онлайн голосование за проекты ИБ на портале «Живем на Севере»</t>
  </si>
  <si>
    <t>Протокол об итогах сбора подписей</t>
  </si>
  <si>
    <t>Сбор проектных идей проводился форме  сбора подписей (подписные листы)</t>
  </si>
  <si>
    <t>https://troickoe-r43.gosweb.gosuslugi.ru/ofitsialno/dokumenty/rasporyazheniya/2021-god/dokumenty-omsu_185.html</t>
  </si>
  <si>
    <t>заполненные горожанами анкеты</t>
  </si>
  <si>
    <t>протокол опроса</t>
  </si>
  <si>
    <t>Выход на "места" с депутатами и главой управы по обращениям граждан, с последующим составлением протоколов при необходимости/решением задач</t>
  </si>
  <si>
    <t>https://gy.orb.ru/presscenter/news/34188/</t>
  </si>
  <si>
    <t>Протокол  заседания школьного совета от 24.05.2023г</t>
  </si>
  <si>
    <t>протокол анкетирования</t>
  </si>
  <si>
    <t>Протокол по проведению опроса граждан, подсчет голосов ведется путем обработки данных, содержащихся в опросных листах</t>
  </si>
  <si>
    <t>протокол анкетирование учащихся</t>
  </si>
  <si>
    <t>"ЛИСТ регистрации учащихся 10-11 классов, принявших участие в школьном голосовании "</t>
  </si>
  <si>
    <t>опрос граждан путем заполнения опросного листа (протокол)</t>
  </si>
  <si>
    <t>протокол опроса граждан, опросные листы и т.д.</t>
  </si>
  <si>
    <t>опросный лист, протокол опроса</t>
  </si>
  <si>
    <t>подписной лист, подтверждающий поддержку инициативного проекта</t>
  </si>
  <si>
    <t>Протокол по итогам опроса, в котором подведены итоги и подсчет участников</t>
  </si>
  <si>
    <t>Инициаторы проекта при внесении инициативного проекта в Администрацию Ямальского района прикладывают к нему подписные листы, либо результаты опроса граждан, подтверждающие поддержку инициативного проекта жителями муниципального образования или его части.</t>
  </si>
  <si>
    <t>Представляются подписные листы, с указанием наименования проекта, стоимости проекта в котором каждый гражданин по порядку указывает Ф.И.О, дата рождения, адрес регистации, контактный телефон, подпись и дата подписания листа</t>
  </si>
  <si>
    <t>Подписные листы, опросные листы</t>
  </si>
  <si>
    <t>Протокол об итогах сбора подписей, подписные листы</t>
  </si>
  <si>
    <t>протоколы собрания и конференции граждан, проведение встреч с жителями совместно с депутатами МО</t>
  </si>
  <si>
    <t>опросный лист (протокол по итогам опроса)</t>
  </si>
  <si>
    <t>протокол подведения итогов опроса</t>
  </si>
  <si>
    <t>протокол проведения опроса</t>
  </si>
  <si>
    <t>опрос граждан, сбор подписей.</t>
  </si>
  <si>
    <t>обход</t>
  </si>
  <si>
    <t>Протокол заседания комиссии по отбору народных инициатив в муниципальном образовании городского округа «Вуктыл» об итогах голосования по народным инициативам муниципального образования городского округа «Вуктыл»,  подлежащих реализации в течение 2023 года</t>
  </si>
  <si>
    <t>анкета</t>
  </si>
  <si>
    <t>письма поддержки, обращения , реестры подписей в поддержку проектов</t>
  </si>
  <si>
    <t>Сбор анкет в администрациях сельских поселений</t>
  </si>
  <si>
    <t>опросы</t>
  </si>
  <si>
    <t>https://kortkeros-r11.gosweb.gosuslugi.ru/glavnoe/administratsiya/struktura/otdel-organizatsionnoy-i-kadrovoy-raboty/initsiativnoe-byudzhetirovanie/</t>
  </si>
  <si>
    <t>В протоколе заседание счетной комиссии муниципального образования городского округа "Инта" от 03.04.2023</t>
  </si>
  <si>
    <t>анкетирование</t>
  </si>
  <si>
    <t>опрос граждан, сбор подписей (реестр подписей в поддержку каждого проекта)</t>
  </si>
  <si>
    <t>Сбор предложений жителей по мероприятиям осуществляется Администрациями районов г. Улан-Удэ совместно с Улан-Удэнским городским советом депутатов по каждому избирательному округу г. Улан-Удэ.</t>
  </si>
  <si>
    <t>13.1. Количество участвовавших</t>
  </si>
  <si>
    <t>13.2. Очные встречи и обсуждения граждан, в том числе выдвижение проектных идей инициативной группой граждан</t>
  </si>
  <si>
    <t>13.2. Способ фиксации участия</t>
  </si>
  <si>
    <t>Подписной лист, предварительный и заключительный протоколы собрания граждан о поддержке инициативного проекта</t>
  </si>
  <si>
    <t>протокол предварительного собрания жителей</t>
  </si>
  <si>
    <t>Собрание жителей, протоколы предварительных и заключительных собраний</t>
  </si>
  <si>
    <t>Протокол</t>
  </si>
  <si>
    <t>собрание граждан, сбор подписей</t>
  </si>
  <si>
    <t>протокол собрания инициативной группы</t>
  </si>
  <si>
    <t>протокол собрания жителей</t>
  </si>
  <si>
    <t>протокол собрания собственников жилья</t>
  </si>
  <si>
    <t>протокол собрания населения</t>
  </si>
  <si>
    <t>протоколы классных собраний, протокол общешкольного собрания</t>
  </si>
  <si>
    <t>https://novouralsk.midural.ru/news/show/id/446</t>
  </si>
  <si>
    <t>посты Вконтакте(https://vk.com/moshensk?w=wall-170083765_5924)</t>
  </si>
  <si>
    <t>протокол №1 от 27.10.2022</t>
  </si>
  <si>
    <t>Протокол собрания инициативной группы ТОС "Созидание", Протокол собрания инициативной группы ТОС "Уютный двор"</t>
  </si>
  <si>
    <t>собрание граждан</t>
  </si>
  <si>
    <t>Протокол собрания ТОС комитет № 2 с. Новопавловка, ТОС комитет №1 с. Кулешовка</t>
  </si>
  <si>
    <t>Протоколы собраний</t>
  </si>
  <si>
    <t>протокол собрания</t>
  </si>
  <si>
    <t>протокол собрания  инициативной группы № 1 от 6.02.2023</t>
  </si>
  <si>
    <t>Протокол общего собрания</t>
  </si>
  <si>
    <t>Протокол собрания инициативной группы №1 от 27.02.2023</t>
  </si>
  <si>
    <t>составляются  протоколы, ведётся фотосъёмка</t>
  </si>
  <si>
    <t>Протокол собрания инициативной группы о принятии решения о внесении инициативного проекта и определении территории, на которой предлагается его реализация</t>
  </si>
  <si>
    <t>Протокол собрания граждан и листы регистрации участников от 15 мая 2023 года</t>
  </si>
  <si>
    <t>"Инициативный проект до его внесения в Администрацию городского округа Похвистнево подлежит рассмотрению на собрании или конференции граждан, в том числе на собрании или конференции граждан по вопросам осуществления территориального общественного самоуправления, в целях: 1) обсуждения инициативного проекта; 2) определения его соответствия интересам жителей муниципального образования или его части; 3) целесообразности реализации инициативного проекта; 4) принятия соответственно собранием или конференцией граждан решения о поддержке инициативного проекта.  При этом возможно рассмотрение нескольких инициативных проектов на одном собрании или на одной конференции граждан. Собрание граждан, на котором рассматривается инициативный проект, считается правомочным, если в нем приняло участие не менее 3 процентов из числа граждан, достигших шестнадцатилетнего возраста и проживающих на соответствующей части территории муниципального образования "</t>
  </si>
  <si>
    <t>Протокол собрания жителей</t>
  </si>
  <si>
    <t>Протоколы: «Собрание членов правления территориального общественного самоуправления «Заусиновский» по участию в практике инициативного бюджетирования на территории городского округа Сызрань, «Собрание членов правления территориального общественного самоуправления «Сызранская лука» по участию в практике инициативного бюджетирования на территории городского округа Сызрань,</t>
  </si>
  <si>
    <t>https://dumatlt.ru/deytelnost/rs/rs_vii_2021_9m.php</t>
  </si>
  <si>
    <t>Протокол инициативной группы</t>
  </si>
  <si>
    <t>протокол, видео-фото фиксация</t>
  </si>
  <si>
    <t>протоколы собраний</t>
  </si>
  <si>
    <t>протоколы собрания граждан</t>
  </si>
  <si>
    <t>заполнения подписного листа о поддержке инициативного проекта</t>
  </si>
  <si>
    <t>Обсуждение, подомовой обход</t>
  </si>
  <si>
    <t>протокол инициативной группы граждан</t>
  </si>
  <si>
    <t>Протокол №1 от 28.06.2023г. Собрание жителей с. Заплавное, https://adm-borraion.ru/2012-08-01-10-44-53/10800---1</t>
  </si>
  <si>
    <t>"Способ фиксации указан в Решение Совета Маевского сельского поселения Славянского района №1 от 28.12.2020   «Об утверждении Положения об инициировании и реализации инициативных проектов в Маевском сельском поселении»  http://adm-maevskoe.ru/документы/reshenija/решения-2020.html"</t>
  </si>
  <si>
    <t>Протоколы собрания или конференции граждан, подтверждающие поддержку инициативного проекта жителями УГО или его части в соответствии с п. 5 раздела III Решеняz Думы Уссурийского городского округа от 24 февраля 2021 года № 352-НПА" О Положении о реализации на территории Уссурийского городского округа инициативных проектов"</t>
  </si>
  <si>
    <t>выдвижение проектных идей инициативной группой</t>
  </si>
  <si>
    <t>подписные листы граждан</t>
  </si>
  <si>
    <t>Протоколы собрания инициативной группы</t>
  </si>
  <si>
    <t>Протокол №1 от 15.03.2023 г.Собрания жителей ул.Первомайская с.Большое Алдаркино   https://adm-borraion.ru/2012-08-01-10-36-20/10781--1--------------</t>
  </si>
  <si>
    <t>Протокол собрания жителей от 15.08.2023</t>
  </si>
  <si>
    <t>https://sp-karaidel.ru/page/s-abyzovo-prinimaet-uchastie-v-proekte-iniciativnogo-bjudzhetirovanija-nashe-selo-2023</t>
  </si>
  <si>
    <t>Собрания граждан</t>
  </si>
  <si>
    <t>Протоколы собраний инициативных групп</t>
  </si>
  <si>
    <t>протокол №1 заседания общественной комиссии по проведению общественных обсуждений</t>
  </si>
  <si>
    <t>Протокол собрания инициативной группы об участии в конкурсном отборе заявок для участия в реализации инициативных проектов</t>
  </si>
  <si>
    <t>Протокол №3 от 19.07.2023 г.Собрания жителей с. Коноваловка</t>
  </si>
  <si>
    <t>подписной лист в поддержку инициативы граждан</t>
  </si>
  <si>
    <t>Протокол собрания  граждан и подписные листы, подтверждающие поддержку инициативного проекта жителями сельского поселения</t>
  </si>
  <si>
    <t>Очные встречи (предварительные собрания)</t>
  </si>
  <si>
    <t>Протокол собрания граждан и подписные листы, подтверждающие поддержку инициативного проекта жителями сельского поселения.</t>
  </si>
  <si>
    <t>протокол собрания граждан и подписные листы, подтверждающие поддержку инициативного проекта жителями муниципального района</t>
  </si>
  <si>
    <t>Видеозапись собрания или конференции, копия протокола</t>
  </si>
  <si>
    <t>Протокол, видеозапись</t>
  </si>
  <si>
    <t>протокол общего собрания граждан</t>
  </si>
  <si>
    <t>протокол общего собрания собственников помещений МКД</t>
  </si>
  <si>
    <t>Собрание граждан</t>
  </si>
  <si>
    <t>1 школа: https://dzhankoy.rk.gov.ru/uploads/txteditor/dzhankoy/attachments//d4/1d/8c/d98f00b204e9800998ecf8427e/phpTYPedT_Протокол%20общего%20собрания%20от%2027.12.2022.pdf                                                                          2 школа: https://dzhankoy.rk.gov.ru/uploads/txteditor/dzhankoy/attachments//d4/1d/8c/d98f00b204e9800998ecf8427e/phpupOVlr_Протокол%20общего%20собрания%20от%2021.01.2023г..pdf                                                       3 школа: https://dzhankoy.rk.gov.ru/uploads/txteditor/dzhankoy/attachments//d4/1d/8c/d98f00b204e9800998ecf8427e/phpbx4V78_0609.pdf https://dzhankoy.rk.gov.ru/uploads/txteditor/dzhankoy/attachments//d4/1d/8c/d98f00b204e9800998ecf8427e/phpjkd2kI_2409.pdf                                                                                                                                                  4 школа: https://dzhankoy.rk.gov.ru/uploads/txteditor/dzhankoy/attachments//d4/1d/8c/d98f00b204e9800998ecf8427e/phpQ81aB1_Протокол%20общего%20собрания%20от%2011.11.2022.pdf                                                          5  школа: https://dzhankoy.rk.gov.ru/uploads/txteditor/dzhankoy/attachments//d4/1d/8c/d98f00b204e9800998ecf8427e/phpv5tPVJ_Протокол%20общего%20собрания%20от%2016.12.2022г..pdf                                                        6 школа:  https://dzhankoy.rk.gov.ru/uploads/txteditor/dzhankoy/attachments//d4/1d/8c/d98f00b204e9800998ecf8427e/phpm4WBz9_Протокол%20общего%20собрания%20от%2015.01.2023г..pdf                                                               7 школа: https://dzhankoy.rk.gov.ru/uploads/txteditor/dzhankoy/attachments//d4/1d/8c/d98f00b204e9800998ecf8427e/phpIreiwB_Протокол%20общего%20собрания%20от%2013.12.2022г..pdf                                                        8 школа: https://dzhankoy.rk.gov.ru/uploads/txteditor/dzhankoy/attachments//d4/1d/8c/d98f00b204e9800998ecf8427e/phpJRUxwA_Протокол%20общего%20собрания%20от%2013.12.2022г..pdf</t>
  </si>
  <si>
    <t>протоколы</t>
  </si>
  <si>
    <t>протокол о создании инициативной группы</t>
  </si>
  <si>
    <t>фото</t>
  </si>
  <si>
    <t>Собрание инициативных групп граждан, оформленных протоколом собрания инициативной группы</t>
  </si>
  <si>
    <t>протокол, подписи</t>
  </si>
  <si>
    <t>лист регистрации присутсвующих</t>
  </si>
  <si>
    <t>Участие граждан в собрании фиксируется протоколом собрания</t>
  </si>
  <si>
    <t>Лист регистрации участников.  Протокол собрания инициативной группы о принятии решения о внесении инициативного проекта в администрацию г.Дивногорска.</t>
  </si>
  <si>
    <t>"Протокол собрания  граждан и подписные листы, подтверждающие поддержку инициативного проекта жителями сельского поселения "</t>
  </si>
  <si>
    <t>протокол собраний</t>
  </si>
  <si>
    <t>проведение собраний граждан предусмотрено НПА, обсуждение</t>
  </si>
  <si>
    <t>протокол собрания, фото</t>
  </si>
  <si>
    <t>"1. https://vk.com/sbor.budget?z=album-51946917_292162814 2. https://vk.com/video/playlist/-51946917_52961564?z=video-51946917_456239216%2Fclub51946917%2Fpl_-51946917_52961564"</t>
  </si>
  <si>
    <t>количество проектов выдвинутых инициативными группами граждан</t>
  </si>
  <si>
    <t>Лист регистрации участников собрания</t>
  </si>
  <si>
    <t>Протокол собраний граждан о выдвижении инициативных проектов</t>
  </si>
  <si>
    <t>Объекты для участия в конкурсе определяются жителями (инициативными группами) и органами местного самоуправления городского и сельских поселений Нефтеюганского района. Протоколом собрания населения утверждается состав инициативной группы, оформляется лист регистрации участников собрания (Ф.И,О. адрес, подпись, дата).</t>
  </si>
  <si>
    <t>Фото и видеофиксация (https://ok.ru/group57377575076090/topic/155840316736506;  https://vk.com/public187400757?w=wall-187400757_1321; https://t.me/sovetskiigo/4368)</t>
  </si>
  <si>
    <t>Протокол общего собрания жителей многоквартирного дома/уличного пространства</t>
  </si>
  <si>
    <t>протоколы инициативных групп</t>
  </si>
  <si>
    <t>new.stepnoe.ru/mestnye-initsiativy/vydvizhenie-initsiativnykh-proektov</t>
  </si>
  <si>
    <t>Фотосъёмка на собраниях, заседаниях  инициативных групп , сходах граждан - протоколы собраний</t>
  </si>
  <si>
    <t>Протокол собрания граждан о выдвижении инициативного проекта</t>
  </si>
  <si>
    <t>Классные и общешкольные собрания учащихся школ</t>
  </si>
  <si>
    <t>выдвижение проектных идей инициативной группой граждан</t>
  </si>
  <si>
    <t>протокол инициативной группы</t>
  </si>
  <si>
    <t>Протоколы встреч</t>
  </si>
  <si>
    <t>Протокол собрания инициативной группы жителей города Покачи по выдвижению проекта "Устройство вольеров для создания муниципального приюта для животных без владельцев" для участия в муниципальном конкурсе инициативных проектов в ХМАО - Югре в 2023 году</t>
  </si>
  <si>
    <t>Решение общего собрания собственников помещений в многоквартирном доме (далее -МКД). Инициативный проект (Снос аварийных деревьев, устройство освещения на придомовой территории по ул. Сосновая, д. 30) - проект поддержали 90,03% из числа собственников МКД.</t>
  </si>
  <si>
    <t>Очные встречи в целях оформирования проекта и инициативной группы осуществляется в соответствии с Решением Думы города от 22.12.2020 № 690-VI ДГ. Способ фиксации участия - протокол создания инициативной группы и рассмотрения вопроса о выдвижении и реализации инициативного проекта: 1. Инициативный проект  «Молодёжный фестиваль «Сургут в движении» - 4 человека (протокол от 22.02.2023 № 1); 2. Инициативный проект «Благоустройство приюта для животных без владельцев (приобретение будок)» -  3 человека (протокол от 19.02.2022 № 1); 3. Инициативный проект «Теплая раздевалка при хоккейном корте «Магистраль»  - 4 человека (протокол от 30.04.2023 № 1); 4. Инициативный проект «Благоустройство территории МКД пр. Ленина 70 и Ленина 70/1 с установкой площадки для активного отдыха» - 4 человека (протокол от 15.11.2023 № 1); 5. Инициативный проект «Устройство освещения для обеспечения безопасного подхода к СОШ 45» - 7 человек (протокол от 01.02.2022 № 1).</t>
  </si>
  <si>
    <t>регистрационные листы</t>
  </si>
  <si>
    <t>бюллетени, листы регистрации</t>
  </si>
  <si>
    <t>Протокол собрания жителей (инициативной группы) (https://chukotraion.ru/city/ekonomicheskaya-osnova/budjet/budjetiniciative/files/Протокол%20собрания.pdf)</t>
  </si>
  <si>
    <t>Решение об участии в конкурсном отборе поддержки Проектов на территории муниципального образования «Завьяловский район», выбор объектов и отбор Проектов осуществляются на собраниях жителей. Собрание жителей может выбрать как один, так и несколько проектов местных инициатив, одного или нескольких представителей инициативных групп. К заявке прилагается протокол и фотофиксация собрания</t>
  </si>
  <si>
    <t>собрание инициативной группы,протокол общего собрания собственников помещений многоквартирного дома</t>
  </si>
  <si>
    <t>протокол мероприятий</t>
  </si>
  <si>
    <t>Фиксация участников не осуществлялась</t>
  </si>
  <si>
    <t>Протокол проведения совещания рабочей группы</t>
  </si>
  <si>
    <t>Протоколы собрания жителей</t>
  </si>
  <si>
    <t>https://troickoe-r43.gosweb.gosuslugi.ru/ofitsialno/dokumenty/rasporyazheniya/2021-god/dokumenty-omsu_188.html</t>
  </si>
  <si>
    <t>фотофиксация, протоколы</t>
  </si>
  <si>
    <t>Выдвижение проекта инициативной группой из 11 чел, обсуждение на собрании граждан с последующим составлением протокола</t>
  </si>
  <si>
    <t>Протокол собрания жителей с.п. Солнечный по вопросу обсуждения инициативного проекта "Площадка для выгула и дрессировки собак"  от 04.10.2023</t>
  </si>
  <si>
    <t>собрания граждан</t>
  </si>
  <si>
    <t>протоколы заседания школьных советов</t>
  </si>
  <si>
    <t>Всего более 150 встреч (обсуждение выдвижения инициатив, обсуждение проектно-сметной документации, контроль реализации), количество участников - более 1000.</t>
  </si>
  <si>
    <t>"Внутри каждой участвующей школы проводится выдвижение и обсуждение проектных идей в рамках возрастных параллелей  3-4, 5-6, 7-8, 9-11 классы. На общешкольном собрании учащихся проводится представление проектных идей и голосование. Учащиеся, принимающие участие в общешкольном собрании записываются в листе регистрации.Для каждой возрастной параллели оформляется лист регистрации. Результаты школьного голосования фиксируются в протоколе. Школьный протокол формируется для каждой возрастной параллели. "</t>
  </si>
  <si>
    <t>В общеобразовательных организациях города проведены мероприятия по выдвижению проектных предложений от классов. Состоялись общешкольные собрания, на которых определили одно проектное предложение, направленное в дальнейшем на городской конкурс "Школьный бюджет".</t>
  </si>
  <si>
    <t>"Протокол схода, собрания или конференции граждан, результаты опроса граждан и (или) подписные листы, подтверждающие поддержку инициативного проекта или его части жителями.  Победителем (победителями) конкурсного отбора признается (признаются) инициативный проект (инициативные проекты), получивший (получившие) наибольшее количество голосов при подведении итогов голосования для его (их) последующей реализации в пределах объема бюджетных ассигнований, утвержденных решением о бюджете муниципального образования наименование муниципального образования ""город Оренбург"" на очередной финансовый год и плановый период, на реализацию инициативных проектов "</t>
  </si>
  <si>
    <t>https://финотдел-ясный.рф/2023god</t>
  </si>
  <si>
    <t>выдвижение проектных идей инициативной группой на Совет старшеклассников- да (протокол заседания совета)</t>
  </si>
  <si>
    <t>Выдвижение и обсуждение проектных идей на Школьном совете</t>
  </si>
  <si>
    <t>Выдвижение инициативного проекта Инициативной группой. Протокол.</t>
  </si>
  <si>
    <t>протокол собрание учащихся</t>
  </si>
  <si>
    <t>Протокол собрания граждан от 28.02.2023г</t>
  </si>
  <si>
    <t>Выдвижение проектных предложений проводится на классных собраниях обучающихся 8-11 классов</t>
  </si>
  <si>
    <t>Протокол собрания, размещение информации на информационных стендах</t>
  </si>
  <si>
    <t>https://budget.uray.ru/wp-content/uploads/sites/3/2023/11/protokol-16.10.2023-podpisnye-listy.pdf; https://budget.uray.ru/wp-content/uploads/sites/3/2023/07/list-registracii-2023.pdf; https://budget.uray.ru/wp-content/uploads/sites/3/2023/05/protokol-2023.pdf</t>
  </si>
  <si>
    <t>протокол общего собрания жителей поселка</t>
  </si>
  <si>
    <t>выдвижение и обсуждение предварительных проектных идей/предложений на собраниях учащихся 9 - 11 классов.</t>
  </si>
  <si>
    <t>В каждой образовательной организации создаются инициативные группы (количество инициативных групп зависит от численности обучающихся в ОУ). В рамках школьного партисипаторного бюджетирования каждая инициативная группа разрабатывает свой проект, который выносится на общешкольное голосование</t>
  </si>
  <si>
    <t>Протоколы схода жителей по определению параметров инициативного проекта</t>
  </si>
  <si>
    <t>протокол заседания инициативной группы (с приложением фото собрания)</t>
  </si>
  <si>
    <t>Во всех населенных пунктах муниципального округа авторы проектов встретились с жителями и рассказали им о своих идеях, ответили на вопросы земляков.</t>
  </si>
  <si>
    <t>В результате собрания было подано 10 заявок(идей)</t>
  </si>
  <si>
    <t>Протоколы собраний граждан</t>
  </si>
  <si>
    <t>Протокол конференции/собрания</t>
  </si>
  <si>
    <t>Протокол встречи (собрания)</t>
  </si>
  <si>
    <t>1) Журнал регистрации заявок на участие в конкурсе по отбору инициативных проектов в рамках проекта "Бюджетная инициатива граждан ("Уютный Ямал")",  2) https://vk.com/wall-170326987_4461 3) https://uoks.yanao.ru/presscenter/news/158773/ 4) http://www.raduga-ks.ru/activ/pb/1292-proekty-2023</t>
  </si>
  <si>
    <t>Протокол схода граждан</t>
  </si>
  <si>
    <t>протоколы собраний граждан г. Емвы, пст. Тракт</t>
  </si>
  <si>
    <t>к заявке прилагаются протокол схода, собрания или конференции граждан, в том числе собрания или конференции граждан по вопросам осуществления территориального общественного самоуправления</t>
  </si>
  <si>
    <t>13.2. Количество участвовавших</t>
  </si>
  <si>
    <t>13.3. Выдвижение через органы территориального общественного самоуправления, в том числе собрания ТОС</t>
  </si>
  <si>
    <t>13.3. Способ фиксации участия</t>
  </si>
  <si>
    <t>Протокол об участии в конкурсе</t>
  </si>
  <si>
    <t>нет данных</t>
  </si>
  <si>
    <t>протокол собрания населенного пункта</t>
  </si>
  <si>
    <t>протокол заседания бюджетной комиссии от 23.05.2023 № 2 "Итоги защиты школьных проектов муниципального проекта "Твой школьный бюджет"</t>
  </si>
  <si>
    <t>Протокол собрания ТОС</t>
  </si>
  <si>
    <t>Протоколы собраний ТОС № 1, ТОС № 7 с. Белая Глина</t>
  </si>
  <si>
    <t>Обращение председателя ТОС</t>
  </si>
  <si>
    <t>Протокол Конференции ТОС «Заусиновский» и ТОС «Сызранская лука»  по вопросу участия в практике инициативного бюджетирования на территории г. о. Сызрань</t>
  </si>
  <si>
    <t>протокол собрания ТОС</t>
  </si>
  <si>
    <t>проведение собрания жителей, сбор подписных листов</t>
  </si>
  <si>
    <t>комиссии во внутригородских районах</t>
  </si>
  <si>
    <t>протокол об итогах сбора подписей граждан</t>
  </si>
  <si>
    <t>протокол от 01.04.2023</t>
  </si>
  <si>
    <t>Протокол заключительного собрания ТОС "Илларионовка"</t>
  </si>
  <si>
    <t>принимается на общем  собрании ТОС</t>
  </si>
  <si>
    <t>протокол проведения конференции делегатов ТОС</t>
  </si>
  <si>
    <t>протокол заседания комитета ТОС</t>
  </si>
  <si>
    <t>фиксируется протоколом</t>
  </si>
  <si>
    <t>Протоколы собраний ТОС</t>
  </si>
  <si>
    <t>листы регистрации к конкурсной заявке</t>
  </si>
  <si>
    <t>конференции территориального общественного самоуправления</t>
  </si>
  <si>
    <t>протокол конференции делегатов ТОС</t>
  </si>
  <si>
    <t>Протокол собрания граждан по вопросам осуществления территориального общественного самоуправления</t>
  </si>
  <si>
    <t>протокол жителей многоквартирного дома, собрания ТОС</t>
  </si>
  <si>
    <t>очные собрания ТОС, протоколы</t>
  </si>
  <si>
    <t>Протоколы</t>
  </si>
  <si>
    <t>Собрания органов ТОС</t>
  </si>
  <si>
    <t>Заявка на участие в конкурсе</t>
  </si>
  <si>
    <t>Протоколы собраний граждан, Советов (Правлений)</t>
  </si>
  <si>
    <t>собрание</t>
  </si>
  <si>
    <t>13.3. Количество участвовавших</t>
  </si>
  <si>
    <t>13.4. Выдвижение проектных идей сельскими старостами</t>
  </si>
  <si>
    <t>13.4. Способ фиксации участия</t>
  </si>
  <si>
    <t>подача заявки на участие в конкурсном отборе инициативных проектов на территории Залучского сельского поселения</t>
  </si>
  <si>
    <t>13.4. Количество участвовавших</t>
  </si>
  <si>
    <t>13.5. Ящики для сбора проектных идей</t>
  </si>
  <si>
    <t>13.5. Способ фиксации участия</t>
  </si>
  <si>
    <t>Ящики для сбора идей устанавливались на культурно - массовых мероприятиях, проводимых в населенных пунктах Красноорловской сельской территории</t>
  </si>
  <si>
    <t>проект</t>
  </si>
  <si>
    <t>Бланк инициативного проекта с названием и описанием идеи, контактными данными инициатора</t>
  </si>
  <si>
    <t>Сбор предложений проходил на портале «Живем на Севере».</t>
  </si>
  <si>
    <t>Участие фиксировалось путем подписи избирателей в бюллютеннях</t>
  </si>
  <si>
    <t>Анкета, Протокол заседания комиссии по отбору народных инициатив в муниципальном образовании городского округа «Вуктыл» об итогах голосования по народным инициативам муниципального образования городского округа «Вуктыл», подлежащих реализации в течение 2023 года</t>
  </si>
  <si>
    <t>подсчет анкет счетной комиссией по подсчету голосов участников голосования по народным инициативам администрации муниципального района "Сысольский"</t>
  </si>
  <si>
    <t>Ящик для сбора анкет был  установлен в Центре культуры с.Койгородок по адресу: улица Мира, дом 2.</t>
  </si>
  <si>
    <t>Подсчет анкет http://sosnogorsk.org/news/11635/?sphrase_id=25975</t>
  </si>
  <si>
    <t>ящики для сбора анкет, анкетирование</t>
  </si>
  <si>
    <t>ящики для сбора анкет</t>
  </si>
  <si>
    <t>13.5. Количество участвовавших</t>
  </si>
  <si>
    <t>13.6. Подача проектных идей через интернет</t>
  </si>
  <si>
    <t>13.6. Способ фиксации участия</t>
  </si>
  <si>
    <t>http://maradmin.ru/%d0%</t>
  </si>
  <si>
    <t>Прием заявок в электронном виде</t>
  </si>
  <si>
    <t>https://golubajaniva.ru/index.php/initsiativnoe-byudzhetirovanie</t>
  </si>
  <si>
    <t>заявки на официальный адрес электронной почты Администрации городского округа "Город Архангельск"</t>
  </si>
  <si>
    <t>поступление проектов на адрес электронной почты tvoybudget@tyumen-city.ru</t>
  </si>
  <si>
    <t>https://shmr.ru/activities/initsiativnoe-byudzhetirovanie/</t>
  </si>
  <si>
    <t>Любой желающий мог предложить свою инициативу через платформу «Живём на Севере»</t>
  </si>
  <si>
    <t>https://ok.ru/ivanovomys/topic/155532161016766 https://kipskoe-r52.gosweb.gosuslugi.ru/obschestvennyy-kontrol/initsiativnye-proekty/initsiativnyy-proekt-remont-ograzhdeniya-kladbischa-v-s-kip/</t>
  </si>
  <si>
    <t>Информационный портал "Живем на Севере" - Предлагай!"</t>
  </si>
  <si>
    <t>публикация мероприятий</t>
  </si>
  <si>
    <t>Информационно-телекоммуникационная сеть Интернет "Живем на Севере", в разделе «Уютный Ямал» https://живёмнасевере.рф/cozy-yamal</t>
  </si>
  <si>
    <t>регистрация поступивших заявок</t>
  </si>
  <si>
    <t>подача идей осуществляется через портал "Живём на Севере"</t>
  </si>
  <si>
    <t>Информационный ресурс "Живём на Севере"</t>
  </si>
  <si>
    <t>Обращения граждан в личные сообщения в официальные группы   в соц.сети, вкл. Группы Управ/ТОС, обращения в городские управы, на общегородском портале "Мой Череповец"</t>
  </si>
  <si>
    <t>Предложения собирались на портале "Живем на Севере". Итоги сбора идей сохраняются в административной панели модератора, после завершения отбора третьи лица не имеют доступа к разделу.</t>
  </si>
  <si>
    <t>посредствам информационного портала "Живем на Севере" - https://xn--80adblbabq1bk1bi8r.xn--p1ai/cozyYamal/about</t>
  </si>
  <si>
    <t>Информационный портал «Живем на Севере»</t>
  </si>
  <si>
    <t>На сайте «Живём на Севере» принимались идеи жителей. Были поданы самые разные инициативы, от строительства и ремонта объектов в селах до благоустройства территорий и организации социально-культурных мероприятий.</t>
  </si>
  <si>
    <t>Информационный ресурс "Живем на Севере"</t>
  </si>
  <si>
    <t>подача идей с использованием платформы Живем на Севере</t>
  </si>
  <si>
    <t>https://pytalovo.gosuslugi.ru/</t>
  </si>
  <si>
    <t>скрины интернет опросов</t>
  </si>
  <si>
    <t>13.6. Количество участвовавших</t>
  </si>
  <si>
    <t>13.7. Подача проектных идей через общественные приемные и депутатов</t>
  </si>
  <si>
    <t>13.7. Способ фиксации участия</t>
  </si>
  <si>
    <t>обращение</t>
  </si>
  <si>
    <t>Регистрация заявления в системе электронного документооборота</t>
  </si>
  <si>
    <t>Журнал приема граждан</t>
  </si>
  <si>
    <t>Прием граждан депутатами</t>
  </si>
  <si>
    <t>Личный прием депутатов</t>
  </si>
  <si>
    <t>https://vk.com/id133339460?from=search&amp;w=wall133339460_878%2Fall</t>
  </si>
  <si>
    <t>Наказы избирателей даются избирателями, зарегистрированными по месту жительства на территории соответствующего избирательного округа, на встречах депутатов Думы с избирателями или направляются избирателями в виде письменных коллективных обращений в течение срока депутатских полномочий.</t>
  </si>
  <si>
    <t>обращение граждан в форме письменного заявления</t>
  </si>
  <si>
    <t>Поступило 4 заявки</t>
  </si>
  <si>
    <t>Создание инициативной группы граждан с представителем Думы города по 16 избирательному округу в составе инициаторов в соответсветсвии с протоколом от 01.05.2023 № 1 (Инициативный проект «Безопасный переход на Пролетарском»)</t>
  </si>
  <si>
    <t>регистрация обращений в проектных офисах общественных инициатив</t>
  </si>
  <si>
    <t>регистрация обращений</t>
  </si>
  <si>
    <t>Инициативные проекты граждан поступали в бумажном виде, регистрировались в журнале ответственным специалистом</t>
  </si>
  <si>
    <t>13.7. Количество участвовавших</t>
  </si>
  <si>
    <t>13.8. Иной механизм</t>
  </si>
  <si>
    <t>предоставление проектов инициативного бюджетирования на бумажном носителе</t>
  </si>
  <si>
    <t>подача школьных инициативы от общеобразовательных организаций муниципального образования в комиссию по реализации проекта</t>
  </si>
  <si>
    <t>Администрация самостоятельно привлекает к участию в проекте население - жителей улиц, переулков, кварталов поселения, в целях реализации участия жителей в проекте ими подается соответствующая заявка</t>
  </si>
  <si>
    <t>" Внутришкольный этап (с 29 марта по 14 апреля 2023 года) включает: 
- проведение подготовительной работы Проектной группой, информационная кампания;
- выдвижение проектных предложений в классах, проведение общешкольного голосования для определения проектного предложения от школы;
- оформление проектного предложения от школы;
- подача заявки."</t>
  </si>
  <si>
    <t>Школьное голосование (выбор учащимися 7-11 классов одного инициативного проекта от школы для представления на  муниципальном конкурсном отборе)</t>
  </si>
  <si>
    <t>Подача проектных идей через МКУ "Дом общественных организаций"</t>
  </si>
  <si>
    <t>Для реализации Проекта школьного инициативного бюджетирования «Дети - будущего» принимались заявки от общеобразовательных организаций на бумажном и электронном носителе. Далее общеобразовательные организации размещали информацию об инициативном проекте на официальной странице социальной сети интернет (группа ВКонтакте) для широкого ознакомления с инициативным проектом и повышения общественного внимания. Открытое муниципальное голосование проходило на официальной странице администрации Богородского муниципального округа Нижегородской области в социальной сети интернет</t>
  </si>
  <si>
    <t>Регистрация участников конкурса в Журнале приема проектных заявок на участие в Конкурсе социальных инициатив по месту жительства.</t>
  </si>
  <si>
    <t>Выдвижение идей группами обучающихся МБУ г.о. Тольятти, передача проектов на техническую и финансовую экспертизу в школьный штаб ШкИБ, презентация проектов в форме открытого мероприятия</t>
  </si>
  <si>
    <t>Подача обращений инициативной группой</t>
  </si>
  <si>
    <t>нарочно</t>
  </si>
  <si>
    <t>Сессия Совета депутатов Веселовского сельского поселения</t>
  </si>
  <si>
    <t>Обращение в администрацию</t>
  </si>
  <si>
    <t>В соответствии с Порядоком предоставления субсидий из бюджета Находкинского городского округа некоммерческим организациям, не являющимся государственными (муниципальными) учреждениями, на мероприятия по осуществлению территориального общественного самоуправления Находкинского городского округа, утвержденным постановлением администрации НГО от 02.02.2023 № 115. Уполномоченный орган размещает объявление о начале конкурсного отбора на сайте администрации и в открытой части "Электронного бюджета" во вкладке новости</t>
  </si>
  <si>
    <t>Выдвижение школьникам идей куратору проекта в школе через общие собрания</t>
  </si>
  <si>
    <t>Подача заявок через муниципальные учреждения</t>
  </si>
  <si>
    <t>Проведение конкурса "Лучшая практика общественного самоуправления в Яковлевском городском округе в 2023 году"</t>
  </si>
  <si>
    <t>Участники конкурса предоставляют в управление общественных отношений администрации города  Белгород пакет документов</t>
  </si>
  <si>
    <t>через сбор предложений по месту требования</t>
  </si>
  <si>
    <t>предоставление лично на бумажном носителе</t>
  </si>
  <si>
    <t>Старт школьного инициативного бюджетирования включал в себя формирование фонда денежных средств и информационную кампанию (по срокам это было с декабря 2022 г по февраль 2023 г), выдвижение проектных идей (февраль-март 2023 г), разработку инициативных проектов (март – апрель 2023 г, было проведено 2 экспертизы проектов: внутренняя с участием администрации школы и внешняя с участием представителей Управляющего совета школы, Районного отдела образования и Института государственного и муниципального управления при Правительстве Красноярского края). В управляющем совете состоят родители-бизнесмены, которые непосредственно включены в финансирование данного проекта.</t>
  </si>
  <si>
    <t>Внесение инициативных проектов осуществляется инициаторами (инициативная группа граждан, индивидуальные предприниматели, ТОС, юридические лица) на бумажном носителе в Администрацию города в соответствии с Решением Думы города от 22.12.2020 № 690-VI ДГ "Об утверждении Положения о регулировании отдельных вопросов реализации инициативных проектов в городе Сургуте".</t>
  </si>
  <si>
    <t>инициатива граждан</t>
  </si>
  <si>
    <t>Телевидение, https://vk.com/club217251359?w=wall-217251359_448</t>
  </si>
  <si>
    <t>Подача проектных идей в администрацию лично или посредством электронной почты</t>
  </si>
  <si>
    <t>Подача инициативных проектов в администрацию, с последующим заседанием комиссии по отбору проектов "Школьного ИБ"</t>
  </si>
  <si>
    <t>с 22 мая 2023 года по 21 июня 2023 года на адрес: электронной почты: yass@mail.orb.ru подается заявка на участие в конкурсе и прикладываются документы: паспорт проекта,локальные сметы на работы в рамках проекта, или коммерческие предложения и другая информация, подтверждающая стоимость материалов, оборудования, являющихся неотъемлемой частью проекта</t>
  </si>
  <si>
    <t>В рамках паркового форума "Включайся", сформированы проектные группы для выдвижения Проектов; участники определяют направление Проекта из сфер: социально-экономической, общественной и культурной жизни города Оренбурга, затрагивающей развитие гражданственности и патриотизма в молодежной среде, содействие формированию социально активной позиции молодежи, содействие молодежи в выборе профессии и ориентирование на рынке труда, развитие добровольческой деятельности, творчества, информационного пространства для молодежи</t>
  </si>
  <si>
    <t>конкурс на уровне школ, затем конкурс на уровне района</t>
  </si>
  <si>
    <t>Публичная защита проектных предложений</t>
  </si>
  <si>
    <t>подача проектов в администрацию города лично инициаторами</t>
  </si>
  <si>
    <t>подача заявок в проектном офисе «Уютный Ямал»</t>
  </si>
  <si>
    <t>Команды из пяти школ: четвёртой Новоорской, второй и первой Энергетикских, Кумакской, Чапаевской — представили свои проекты в конкурсную комиссию.</t>
  </si>
  <si>
    <t>проведение школьных мероприятий - торжественные линейки, круглый стол, тренинги, классный час (ШПБ)</t>
  </si>
  <si>
    <t>регистрации учащихся при подаче проекта организатору</t>
  </si>
  <si>
    <t>Внесение заявки для назначения общественных обсуждений и проведения конкурсного отбора</t>
  </si>
  <si>
    <t>Подача заявок через систему АСЭД</t>
  </si>
  <si>
    <t>Личные обращения граждан и служащих учреждений</t>
  </si>
  <si>
    <t>13.8. Способ фиксации участия</t>
  </si>
  <si>
    <t>заявки на участие в конкурсном отборе</t>
  </si>
  <si>
    <t>Рейтинг проектных предложений по результатам итогового отбора проектов "Школьный бюджет"</t>
  </si>
  <si>
    <t>Итоговый протокол голосования</t>
  </si>
  <si>
    <t>Журнал приема заявок</t>
  </si>
  <si>
    <t>https://vk.com/bgadm52?w=wall-166549461_5034</t>
  </si>
  <si>
    <t>Журнал приема проектных заявок на участие в Конкурсе социальных инициатив по месту жительства</t>
  </si>
  <si>
    <t>В соответствии с положениями МБУ о школьном инициативном бюджетировании https://disk.yandex.ru/i/XpGPLbmGjLywdQ</t>
  </si>
  <si>
    <t>приложение к обращению ведомости с суммами софинансирования проекта и  подписями участников</t>
  </si>
  <si>
    <t>Обращение</t>
  </si>
  <si>
    <t>Заявки на участие в конкурсном отборе фиксируются в журнале регистрации</t>
  </si>
  <si>
    <t>Фиксация идей на уровне администрации образовательной организации</t>
  </si>
  <si>
    <t>Сбор подписей жителей города и работников муниципальных учреждений</t>
  </si>
  <si>
    <t>В соответствии с положением о конкурсе "Лучшая практика общественного самоуправления в Яковлевском городском округе в 2023 году"</t>
  </si>
  <si>
    <t>Поступившие документы регистрируются</t>
  </si>
  <si>
    <t>присвоение проекту входящего номера</t>
  </si>
  <si>
    <t>Сбор заявок на Конкурс и регистрацию в Журнале заявок</t>
  </si>
  <si>
    <t>Далее шла презентация проектов. (апрель-май 2023 г, авторы проектов ходили по классам и рассказывали о своих проектах, делали информационные листовки).</t>
  </si>
  <si>
    <t>Регистрация проектов в Администрации города ежемесячно в последние 2 рабочих дня в течение года</t>
  </si>
  <si>
    <t>Регистрация письма в администрации района</t>
  </si>
  <si>
    <t>Регистрация письма в администрации сельского поселения</t>
  </si>
  <si>
    <t>https://bugadmin.orb.ru/activity/11204/</t>
  </si>
  <si>
    <t>https://www.finuprgaj.ru/молодежный-бюджет/объявление.html</t>
  </si>
  <si>
    <t>протокол (https://умп56.рф/molodezhnyij-byudzhet/molodezhnyij-byudzhet-2023.html)</t>
  </si>
  <si>
    <t>Протокол школьного конкурса, протокол заседания районной комиссии</t>
  </si>
  <si>
    <t>заявки принимали волонтеры</t>
  </si>
  <si>
    <t>журнал регистрации проектов</t>
  </si>
  <si>
    <t>по количеству присутствующих</t>
  </si>
  <si>
    <t>Запись в листе регистрации Ф.И.О. участников голосования, № школы  и класса, подпись участвоваших в голосовании</t>
  </si>
  <si>
    <t>Заявка для участия в конкурсном отборе, является приложением к Порядку</t>
  </si>
  <si>
    <t>Регистрация заявок через систему АСЭД</t>
  </si>
  <si>
    <t>Протокол обращений</t>
  </si>
  <si>
    <t>13.8. Количество участвовавших</t>
  </si>
  <si>
    <t>14.1. Интернет-голосование</t>
  </si>
  <si>
    <t>14.1. Способ фиксации участия</t>
  </si>
  <si>
    <t>опрос жителей</t>
  </si>
  <si>
    <t>https://xn----dtbsbdgikgdbazpac.xn--p1ai/</t>
  </si>
  <si>
    <t>https://sochi.ru/zhizn-goroda/molodezhnaya-politika/molodezhnoe-initsiativnoe-byudzhetirovanie/2023/golosovanie-za-proektnye-predlozheniya/; протоколы</t>
  </si>
  <si>
    <t>Электронное голосование на платформе обратной связи (ПОС), а также в официальных аккаунтах в соц сетях</t>
  </si>
  <si>
    <t>https://gorodsreda.ru/</t>
  </si>
  <si>
    <t>Ссылки  на гуг-формы, голосование через соцсети ОО</t>
  </si>
  <si>
    <t>Голосование на официальном портале с использованием системы гос.услуги</t>
  </si>
  <si>
    <t>"Государственная информационная система ""Единый портал государственных и муниципальных услуг (функций) https://pos.gosuslugi.ru/lkp/project-contests/10243/02/"</t>
  </si>
  <si>
    <t>https://ag.sbor.ru/poll/73</t>
  </si>
  <si>
    <t>Электронное голосование на официальном сайте Администрации города Тюмени в системе электронных опросов "Я решаю!" (www.dom.tyumen-city.ru/ir/)</t>
  </si>
  <si>
    <t>Информационное сообщение департамента информационной политики Администрации города Омска https://pos.gosuslugi.ru/lkp/project-contests/10462/</t>
  </si>
  <si>
    <t>Голосование на портале «Живём на севере»</t>
  </si>
  <si>
    <t>Платформа обратной связи и https://isib.myopenugra.ru/compete/municipal/view/?id=1067745</t>
  </si>
  <si>
    <t>по направлению «Благоустройство общественных пространств», проводилось интернет-голосование на сайте «650-летия города Кирова»</t>
  </si>
  <si>
    <t>Информационный портал "Живем на Севере"</t>
  </si>
  <si>
    <t>Протокол заседания Комиссии по проведению конкурсного отбора инициативных проектов</t>
  </si>
  <si>
    <t>http://finupr-ab.ru/anketa-test.html</t>
  </si>
  <si>
    <t>голосование за идеи на портале "Живём на Севере"</t>
  </si>
  <si>
    <t>Отчет из личного кабинета информационного ресурса "Живём на Севере", отчет ИКГС</t>
  </si>
  <si>
    <t>https://pos.gosuslugi.ru/lkp/project-contests/11041/</t>
  </si>
  <si>
    <t>Интернет-голосование использовалось для учета мнения жителей при разработке ПСД, концепций инициативных проектов https://мойчереповец.рф/voting; https://35.gorodsreda.ru/</t>
  </si>
  <si>
    <t>https://www.finuprgaj.ru/молодёжный-бюджет/2023-год</t>
  </si>
  <si>
    <t>https://uslugi.vologda-portal.ru/votes/6/</t>
  </si>
  <si>
    <t>https://soliletsk.ru/assets/image/programs/rezultatyi-golosovaniya-2022.jpg</t>
  </si>
  <si>
    <t>Протокол заседания комиссии по результатам интернет-голосования и подведение итогов  https://vk.com/foa_adm?w=wall-178587062_111</t>
  </si>
  <si>
    <t>платформа обратной связи, ссылка действует только в период электронного голосования</t>
  </si>
  <si>
    <t>зарегистрированные пользователи портала «Живем на Севере» голосовали за инициативы вошедшие в шорт-лист</t>
  </si>
  <si>
    <t>На сайте «Живём на Севере» проходило голосование за инициативы жителей, прошедших предварительный отбор, с 9 по 11 сентября</t>
  </si>
  <si>
    <t>голосование на информационном ресурсе «Живем на Севере» в информационно-телекоммуникационной сети «Интернет»</t>
  </si>
  <si>
    <t>https://tl.orb.ru/vote/207/result/expired/</t>
  </si>
  <si>
    <t>14.1. Количество участвовавших</t>
  </si>
  <si>
    <t>14.2. Очное голосование на сходах, собраниях и конференциях</t>
  </si>
  <si>
    <t>14.2. Способ фиксации участия</t>
  </si>
  <si>
    <t>Заключительный протокол об итогах собрания граждан</t>
  </si>
  <si>
    <t>протокол заключительного собрания граждан</t>
  </si>
  <si>
    <t>Реестр подписей инициативных граждан</t>
  </si>
  <si>
    <t>реестр идей</t>
  </si>
  <si>
    <t>Протокол конференции граждан</t>
  </si>
  <si>
    <t>протокол №3 от 17.03.2023</t>
  </si>
  <si>
    <t>списки участников. Видеофиксация</t>
  </si>
  <si>
    <t>Протокол собрания жителей деревни</t>
  </si>
  <si>
    <t>по итогам голосования составлен протокол собрания</t>
  </si>
  <si>
    <t>составлен протокол</t>
  </si>
  <si>
    <t>наибольшее количество голосов</t>
  </si>
  <si>
    <t>Опросы</t>
  </si>
  <si>
    <t>фото фиксация</t>
  </si>
  <si>
    <t>публичная защита проектов инициативного бюджетирования</t>
  </si>
  <si>
    <t>Протокол №1 от 28.06.2023г. Собрание жителей        с. Заплавное ,https://adm-borraion.ru/2012-08-01-10-44-53/10800---1--------------</t>
  </si>
  <si>
    <t>"Полный порядок указан в решении Решение Совета Маевского сельского поселения Славянского района №1 от 28.12.2020   «Об утверждении Положения об инициировании и реализации инициативных проектов в Маевском сельском поселении»  http://adm-maevskoe.ru/документы/reshenija/решения-2020.html"</t>
  </si>
  <si>
    <t>объявление на стендах о проведенииобщего  собрания</t>
  </si>
  <si>
    <t>Полный порядок указан в решении Совета Забойского сельского поселения Славянского района  от 25.12.2020 №1  "Об утверждении Положения об инициировании и реализации инициативных проектов в забойском сельском поселении Славянского района</t>
  </si>
  <si>
    <t>Протокол №1 от 15.03.2023 г.Собрания жителей ул.Первомайская с.Большое Алдаркино</t>
  </si>
  <si>
    <t>https://vk.com/wall-220318511_43</t>
  </si>
  <si>
    <t>Организация дня выборов в ОО</t>
  </si>
  <si>
    <t>Протокол, листы регистрации, фото-фиксация.</t>
  </si>
  <si>
    <t>протокол собраний, сходов, конференций</t>
  </si>
  <si>
    <t>непосредсвенный подсчет голосов, зафиксированный протоколом собрания</t>
  </si>
  <si>
    <t>Проектные заявки отбираются на собраниях (конференциях) Проведение предварительных и заключительных собраний  жителей населенного пунктов по выбору проекта ИБ. Количество присутствующих указывается в протоколе.</t>
  </si>
  <si>
    <t>собрания</t>
  </si>
  <si>
    <t>Протокол собрания</t>
  </si>
  <si>
    <t>потокол собрания</t>
  </si>
  <si>
    <t>очное голосование на сходе</t>
  </si>
  <si>
    <t>протокол общего собрания</t>
  </si>
  <si>
    <t>Протокол собрания, подписные листы</t>
  </si>
  <si>
    <t>19.09.2022 года проведен сход граждан</t>
  </si>
  <si>
    <t>очное голосование на собраниях</t>
  </si>
  <si>
    <t>1. Проведение конференции граждан по вопросу обсуждения инициативных проектов. 2. Очное голосование на участках в ЕДГ.</t>
  </si>
  <si>
    <t>https://chukotraion.ru/city/ekonomicheskaya-osnova/budjet/budjetiniciative/files/Протокол%20собрания.pdf</t>
  </si>
  <si>
    <t>Голосование на информационно-счетных участках</t>
  </si>
  <si>
    <t>Прямой подсчет количества обучающихся, принявших участие в голосовании</t>
  </si>
  <si>
    <t>протоколы итогового собрания жителей</t>
  </si>
  <si>
    <t>голосование за инициативы осуществлялось также в очном формате, в рамrах работы точек для голосования, с привлечением волонтёров</t>
  </si>
  <si>
    <t>https://troickoe-r43.gosweb.gosuslugi.ru/ofitsialno/dokumenty/rasporyazheniya/2021-god/dokumenty-omsu_189.html</t>
  </si>
  <si>
    <t>Проводились конференции, собрания для уточнения перечня инициатив и определения приоритетов и дальнейшего вынесения на народное голосование, общее собрание жителей дома, анкетирование горожан</t>
  </si>
  <si>
    <t>протокол голосования</t>
  </si>
  <si>
    <t>протокол схода граждан</t>
  </si>
  <si>
    <t>протокол собрания граждан, проводимого инициаторами проетов</t>
  </si>
  <si>
    <t>протокол собрания, протокол общешкольного собрания</t>
  </si>
  <si>
    <t>В рамках школьного патисипаторного бюджетирования проводится единый день голосования. Участие фиксировалось путем подсчетов подписей в бюллютенях</t>
  </si>
  <si>
    <t>протоколы собрания и конференции граждан</t>
  </si>
  <si>
    <t>Рейтинг проектных решений (протокол)</t>
  </si>
  <si>
    <t>http://www.raduga-ks.ru/activ/pb/1291-proekt-zdesuyutno</t>
  </si>
  <si>
    <t>протокол схода</t>
  </si>
  <si>
    <t>протокол собрания участников ТОС</t>
  </si>
  <si>
    <t>14.2. Количество участвовавших</t>
  </si>
  <si>
    <t>14.3. Собрание или конференция граждан по вопросам осуществления территориального общественного самоуправления</t>
  </si>
  <si>
    <t>14.3. Способ фиксации участия</t>
  </si>
  <si>
    <t>Протокол заключительного собрания</t>
  </si>
  <si>
    <t>Протокол собраня граждан и видеофиксация https://vk.com/club187364286?w=wall-187364286_3817</t>
  </si>
  <si>
    <t>пост Вконтакте(https://vk.com/moshensk?w=wall-170083765_5924)</t>
  </si>
  <si>
    <t>лист регистрации, протокол проведения</t>
  </si>
  <si>
    <t>фото, видео</t>
  </si>
  <si>
    <t>протокол заседания</t>
  </si>
  <si>
    <t>очное голосование  с фиксацией результатов в протоколах конференции делегатов ТОС</t>
  </si>
  <si>
    <t>постановление о назначении собрания</t>
  </si>
  <si>
    <t>Проводятся на постоянной основе, в т.ч с участием депутатов и глав управ</t>
  </si>
  <si>
    <t>протоколы собрания</t>
  </si>
  <si>
    <t>решение  ТОС</t>
  </si>
  <si>
    <t>14.3. Количество участвовавших</t>
  </si>
  <si>
    <t>14.4. Референдум</t>
  </si>
  <si>
    <t>14.4. Способ фиксации участия</t>
  </si>
  <si>
    <t>14.4. Количество участвовавших</t>
  </si>
  <si>
    <t>14.5. Бюджетные комиссии граждан</t>
  </si>
  <si>
    <t>14.5. Способ фиксации участия</t>
  </si>
  <si>
    <t>https://vk.com/sbor.budget?z=album-51946917_292162814</t>
  </si>
  <si>
    <t>по итогам - протокол, фотоотчет</t>
  </si>
  <si>
    <t>14.5. Количество участвовавших</t>
  </si>
  <si>
    <t>14.6. Комиссии представителей власти</t>
  </si>
  <si>
    <t>14.6. Способ фиксации участия</t>
  </si>
  <si>
    <t>Протокол заседания комиссии от 17.05.2023 №1</t>
  </si>
  <si>
    <t>Комиссия по вопросу обсуждения и рассмотрения инициативных проектов</t>
  </si>
  <si>
    <t>протокол общественной муниципальной комиссии</t>
  </si>
  <si>
    <t>Решение городского гражданского Форума проекта "Радиус доверия-Новоуральск"</t>
  </si>
  <si>
    <t>протокол заседания комиссии</t>
  </si>
  <si>
    <t>https://amursk.ru/index.php?option=com_content&amp;task=view&amp;id=16182&amp;Itemid=361</t>
  </si>
  <si>
    <t>Конкурсная комиссия администрации Новопавловского сельского поселения Белоглинского района по проведению конкурсного отбора проектов местных инициатив в Новопавловском сельском поселении Белоглинский район в рамках инициативного бюджетирования</t>
  </si>
  <si>
    <t>Протокол заседания комиссии</t>
  </si>
  <si>
    <t>проведено голосование и составлен протокол комиссии</t>
  </si>
  <si>
    <t>Протокол заседания конкурсной комиссии по проведению конкурсного отбора инициативных проектов для реализации на территории г.о.Семеновский в 2023 году от 17.05.2023</t>
  </si>
  <si>
    <t>Протокол заседания экспертной комиссии городского конкурса социальных проектов и идей "Отрадный - территория развития" в 2023 году № 1 от 12 мая 2023 года</t>
  </si>
  <si>
    <t>Заседание конкурсной комиссии по отбору проектов инициативного проектирования</t>
  </si>
  <si>
    <t>проводится заседание комиссии, члены комиссии оценивают каждый представленный инициативный проект в соответствии с критериями оценки инициативных проектов</t>
  </si>
  <si>
    <t>Комиссия по реализации инициативных проектов в муниципальном образовании "Городской округ "Город Нарьян-Мар"</t>
  </si>
  <si>
    <t>протокол от 03.05.2023</t>
  </si>
  <si>
    <t>https://sochi.ru/upload/iblock/717/43xon6s1siyar1rrja16wjz4rbra8lc1.pdf, протоколы</t>
  </si>
  <si>
    <t>Протокол согласительной комиссии по отбору проектов местных инициатив</t>
  </si>
  <si>
    <t>заседание окружного Совета депутатов муниципального образование "Светловский городской округ" Калининградской области</t>
  </si>
  <si>
    <t>Протокол от 30 января 2023 года</t>
  </si>
  <si>
    <t>Протокол от 26 апреля 2022 года № 1</t>
  </si>
  <si>
    <t>Конкурсный отбор проектов-победителей осуществляет муниципальная комиссия, утвержденная постановлением администрации Верещагинского городского округа от 23.05.2022 № 254-01-01-1027, в состав которой входят представители власти и общественности. Способ фиксации участия: протокол</t>
  </si>
  <si>
    <t>протокол комиссии</t>
  </si>
  <si>
    <t>оценочный лист</t>
  </si>
  <si>
    <t>https://www.samadm.ru/upload/iblock/299/Itogovyy-protokol-TKD.pdf</t>
  </si>
  <si>
    <t>Постановление Администрации Красноглинского внутригородского района городского округа Самара от 27.09.2022 № 575 "О внесении изменений в постановление Администрации Красноглинского внутригородского района городского округа Самара от 26.08.2022 № 500 "Об утверждении состава конкурсной комиссии по отбору претендентов на допущение  общественных инициатив к общественному голосованию и определению победителей конкурсного отбора по результатам общественного голосования"</t>
  </si>
  <si>
    <t>Протокол заседания конкурсной комиссии по отбору инициативных проектов в городском округе город Дивногорск на 2023 год</t>
  </si>
  <si>
    <t>Протокол заседания рабочей группы администрации и совета депутатов Сосновоборского городского округа https://vk.com/meriasosnovybor?from=search&amp;w=wall-40739823_101246</t>
  </si>
  <si>
    <t>Протокол заседания конкурсной комиссии по предоставлению субсидий из местного бюджета муниципального района " Вейделевский район" городскому и сельским поселениям района на поддержку социально-значимых проектов, реализуемых территориальными общественными самоуправлениями в муниципальных образованиях Вейделевского района</t>
  </si>
  <si>
    <t>очное голосование  с фиксацией результатов в протоколе заседания  конкурсной комиссии</t>
  </si>
  <si>
    <t>Протокол заседания Комиссии по отбору претендентов на допущение общественных инициатив к общественному голосованию и определению по результатам общественного голосования победителей конкурса общественных инициатив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от 30.09.2022</t>
  </si>
  <si>
    <t>Постановление администрации городского округа Щёлково № 901 от 05.04.2022 «О создании конкурсной комиссии городского округа Щёлково по проведению конкурсного отбора проектов инициативного бюджетирования на территории городского округа Щёлково».</t>
  </si>
  <si>
    <t>Согласительные комиссии, Протоколы</t>
  </si>
  <si>
    <t>Протокол № 1 от 06.06.2023 года заседания конкурсной комиссии по отбору инициативных проектов на территории Тевризского муниципального района Омской области в 2023 году</t>
  </si>
  <si>
    <t>Протоколы комиссии</t>
  </si>
  <si>
    <t>Протокол заседания конкурсной комиссии по проведению конкурсного отбора проектов инициативного бюджетирования "Наше село"  от 31.05.2023</t>
  </si>
  <si>
    <t>https://www.mozhga-rayon.ru/files/0723/протокол%20№1%20от%2018.07.23.pdf</t>
  </si>
  <si>
    <t>составлен протокол заседания комиссии по проведению конкурсного отбора заявок на участие в проекте "Народный бюджет" https://bugadmin.orb.ru/upload/uf/365/Protokol-komissii.pdf</t>
  </si>
  <si>
    <t>"составлен протокол заседания комиссии по проведению конкурсного отбора общественно значимых проектов основанных на местных инициативах в рамках проекта ""Школьный бюджет"" на территории муниципального образования ""город Бугуруслан"" , который размещен на сайте администрации МО г.Бугуруслан"" https://bugadmin.orb.ru/upload/uf/983/Protokol-_1-ot-16.05.2023.pdf"</t>
  </si>
  <si>
    <t>Комиссии по проведению конкурсного отбора заявок на участие в проекте «Школьный бюджет»</t>
  </si>
  <si>
    <t>Создана рабочая группа по вопросам проведения гоолосования по отбору общественных территорий, подлежащих благоустройству в рамках муниципальной программы "Формирование современной городской среды муниципального образования "Город Череповец" на 2018-2024 годы (состав утвержден распоряжением мэрии города от 20.02.2021 №257-р (в редакции от 29.05.2023 №403-р).</t>
  </si>
  <si>
    <t>Протокол заседания комиссии по проведению конкурсного отбора инициативных проектов</t>
  </si>
  <si>
    <t>https://bugraifo.orb.ru/documents/other/129707/</t>
  </si>
  <si>
    <t>"Протокол заседания комиссии  https://bugraifo.orb.ru/upload/uf/08c/r4ezr9w1absmaf77ui2c7xmt4myhka6f/Protokol-2023g..pdf"</t>
  </si>
  <si>
    <t>Протокол заседания комиссии по реализации на территории муниципального образования проектов "народный бюджет", основанных на местных инициативах.</t>
  </si>
  <si>
    <t>протокол заседания конкурсной комиссии</t>
  </si>
  <si>
    <t>Для организации подсчета голосов в соответствии с установленным порядком проведения голосования между школами назначается счетная комиссия. Счетная комиссия обеспечивает подсчет голосов по каждому вынесенному на голосование проектному предложению, утверждает рейтинг проектных предложений.</t>
  </si>
  <si>
    <t>Протокол заседания Комиссии</t>
  </si>
  <si>
    <t>https://finotdnovoorsk.ru/assets/files/2023/%D0%BD%D0%B0%D1%80%20%D0%B1%D1%8E%D0%B4%D0%B6/protokol-komissii-ot-03.04.2023.pdf</t>
  </si>
  <si>
    <t>протокол (https://finotdnovoorsk.ru/2023shho)</t>
  </si>
  <si>
    <t>Конкурсная комиссия принимает решение по итоговому рейтингу проектов на основе балльной шкалы критериев оценки</t>
  </si>
  <si>
    <t>Конкурсная комиссия  после презентации инициативных предложений осуществляет оценку предложений в соответствии с критериями отбора, формирует рейтинг инициативных предложений в порядке убывания присвоенных им суммарных баллов  определяет победителя Проекта. Победителем Проекта признается общеобразовательная организация, чье инициативное предложение получило наибольший суммарный балл, согласно сформированному рейтингу.</t>
  </si>
  <si>
    <t>протоколы собрания и конференции граждан, регистрация участников</t>
  </si>
  <si>
    <t>ghjnjrjk</t>
  </si>
  <si>
    <t>"Отбор инициативных проектов в соответствии с методикой балльной оценки значения критериев конкурсного отбора инициативных проектов согласно приложению № 2 к Положению о проекте «Народный бюджет» в муниципальном образовании Тоцкий район, утвержденного постановлением администрации Тоцкого района от 24.03.2021 года № 231-п ""Об утверждении положения о проекте ""Народный бюджет"" в Тоцком районе Оренбургской области"".  протокол http://fintotsk.ru/file/download/1903"</t>
  </si>
  <si>
    <t>Протокол заседания конкурсной комиссии от 14.04.2023 г.</t>
  </si>
  <si>
    <t>Протокол №1 от 22.06.2023 г. заседания конкурсной комиссии по отбору проектов конкурса на реализацию заявок ТОС на территории Пыталовского мкниципально округа Псковской области"</t>
  </si>
  <si>
    <t>протокол заседания комиссии по проведению конкурса на реализацию заявок территориальных общественных самоуправлений на территории муниципального образования "Струго-Красненский район2 от 21.04.2023.</t>
  </si>
  <si>
    <t>протоколы от 29 марта и 3 августа 2023 г.</t>
  </si>
  <si>
    <t>Счетная комиссия осуществляет подсчет голосов, оформляется итоговый протокол</t>
  </si>
  <si>
    <t>Протокол счетной комиссии администрации муниципального района "Сысольский" (подсчет и формирование рейтинга голосов)</t>
  </si>
  <si>
    <t>постановление от 23.07.2021 №1201 "О составе и порядке работы комиссии муниципального образования муниципального района "Корткеросский" по отбору народных инициатив"</t>
  </si>
  <si>
    <t>Постановлением администрации МР "Койгородский" от 20  февраля 2023 года № 29/02 "О реализации народных инициатив в муниципальном образрвании муниципального района "Койгородский" в количестве 8 чел. Проведено  заседание (17 марта 2023 года -участвовало 6 членов комиссии; ).</t>
  </si>
  <si>
    <t>Протокол от 13.03.2023</t>
  </si>
  <si>
    <t>заседание Общественной муниципальной комиссии МР "Сыктывдинский" об итогах голосования по народным инициативам МР "Сыктывдинский" , подлежащих реализации в течение 2023 года.</t>
  </si>
  <si>
    <t>Пртокол №4 от 21.03.2023г.https://docs.yandex.ru/docs/view?url=ya-browser%3A%2F%2F4DT1uXEPRrJRXlUFoewruFWUweZj0wuU-MVpFn2ui3zZ26GPtPTVWgghhOt30_tiZKZ7nUpmqamh3gif9Uqj9WxZ5wECzQNwpC8F8eVmci_f47d4WmnbH58ZhY1J2AAOXkdMWCUHemCXEJU5uyJ3dg%3D%3D%3Fsign%3DvhacTbIo5V_axYwxt7fmAre-0kyE0SVqwP0HtFXNaT8%3D&amp;name=Итоговый_протокол_от_21.03.2023.docx&amp;nosw=1</t>
  </si>
  <si>
    <t>Комиссия по отбору народных инициатив муниципального района «Усть-Цилемский»</t>
  </si>
  <si>
    <t>По результатам рассмотрения протоколов счетных комиссий Администраций районов г. Улан-Удэ о результатах голосования по мероприятиям проекта по каждому избирательному округу, Счетной комиссией формируется Итоговый протокол мероприятий, прошедших отбор по каждому избирательному округу, который подписывается всеми членами Счетной комиссии и утверждается председателем Счетной комиссии.</t>
  </si>
  <si>
    <t>14.6. Количество участвовавших</t>
  </si>
  <si>
    <t>14.7. Коллегиальный орган (комиссия) (применяется в рамках модели инициативных проектов - на основании статьи 26.1 131-ФЗ)</t>
  </si>
  <si>
    <t>14.7. Способ фиксации участия</t>
  </si>
  <si>
    <t>протокол заседания конкурсной комиссии по отбору инициативных проектов в МО Алапаевское</t>
  </si>
  <si>
    <t>протокол заседания координационного совета стратегического развития</t>
  </si>
  <si>
    <t>протокол решения комиссии</t>
  </si>
  <si>
    <t>протокол комиссии по проведению конкурсного отбора инициативных проектов в городском округе Красноуфимск</t>
  </si>
  <si>
    <t>Протокол. https://lipradm.ru/strukturnye-podrazdeleniya/komitet-finansov/2023-06-30%200001%20%D0%9F%D1%80%D0%B8%D0%BA%D0%B0%D0%B7%2028%20%D0%BE%D1%82%2028.06.2023.pdf</t>
  </si>
  <si>
    <t>Протокол заседания конкурсной комиссии по отбору проектов, социально значимых инициатив (проектов) среди территориального общественного самоуправления</t>
  </si>
  <si>
    <t>Протокол комиссии</t>
  </si>
  <si>
    <t>Протокол №1 заседания комиссии по рассмотрению инициативных проектов на территории Богородского муниципального округа Нижегородской области от 25.05.2023 протокол №2 заседания комиссии по рассмотрению инициативных проектов на территории Богородского муниципального округа Нижегородской области от 01.06.2023</t>
  </si>
  <si>
    <t>"Проведение конкурсного отбора инициативных проектов возлагается на комиссию по проведению конкурсного отбора инициативных проектов, конкурсная комиссия.  Состав конкурсной комиссии формируется Администрацией городского округа Похвистнево и утверждается её постановлением. Количество членов конкурсной комиссии составляет 9 человек ,при этом в комиссию включены 2 жителя и 2 депутата"</t>
  </si>
  <si>
    <t>"Протокол комиссии по проведению конкурсного отбора инициативных проектов Пролетарского сельского поселения  Кореновского района "</t>
  </si>
  <si>
    <t>Протокол конкурсной комиссии</t>
  </si>
  <si>
    <t>Состав конкурсной комиссии формируется администрацией города Ульяновска и утверждается Главой города Ульяновска. При формировании конкурсной комиссии половина от общего числа членов конкурсной комиссии назначается на основе предложений Ульяновской Городской Думы. Решение конкурсной комиссии по итогам рассмотрения представленных на конкурсный отбор инициативных проектов принимается открытым голосованием простым большинством голосов от присутствующих членов конкурсной комиссии, при этом каждый член конкурсной комиссии обладает одним голосом. Решение конкурсной комиссии оформляется протоколом заседания конкурсной комиссии, который подписывается председателем конкурсной комиссии и секретарём конкурсной комиссии.</t>
  </si>
  <si>
    <t>Протокол заседания конкурсной комиссии по проведению конкурсного отбора инициативных проектов от   26 сентября  2022г.</t>
  </si>
  <si>
    <t>Протокол согласительной комиссии</t>
  </si>
  <si>
    <t>Протокол заседания муниципального проектного комитета Лазовского муниципального округа № 8 от 30 мая 2022 года</t>
  </si>
  <si>
    <t>Протоколы заседаний муниципальной конкурсной комиссии (https://spasskd.ru/index.php/initsiativnoe-byudzhetirovanie)</t>
  </si>
  <si>
    <t>Протокол заседания рабочей группы по реализации на территории Надеждинского муниципального района проектов инициативного бюджетирования</t>
  </si>
  <si>
    <t>протокол конкурсной комиссии по отбору инициативных проектов от 01.10.2022 №1</t>
  </si>
  <si>
    <t>Протокол заседания конкурсной комиссии http://www.admkrsk.ru/citytoday/municipal/Documents/Протокол%20заседания%20комиссии%20по%20инициативным%20проектам.pdf</t>
  </si>
  <si>
    <t>протокол конкурсной комиссии</t>
  </si>
  <si>
    <t>Конкурсный отбор проектов-победителей осуществляет муниципальная комиссия, утвержденная постановлением администрации города Перми от 13.01.2023 № 14 "Об утверждении состава комиссии по рассмотрению инициативных проектов", в состав которой входят представители власти и некоммерческого сектора. Способ фиксации участия: протокол</t>
  </si>
  <si>
    <t>Конкурсный отбор проектов-победителей осуществляет муниципальная комиссия, в состав которой входят представители власти и общественности. Способ фиксации участия: протокол</t>
  </si>
  <si>
    <t>заседание конкурсной комиссии     https://aamrsk.ru/deyatelnost/initsiativnoe-byudzhetirovanie/initsiativnye-proekty/2023-god/</t>
  </si>
  <si>
    <t>https://dzhankoy.rk.gov.ru/uploads/txteditor/dzhankoy/attachments/d4/1d/8c/d98f00b204e9800998ecf8427e/phpkl2zkL_1.pdf       https://dzhankoy.rk.gov.ru/documents/ae37c05d-f99e-4452-a194-c94c4cdb2512</t>
  </si>
  <si>
    <t>комиссия администрации Буденновского муниципального округа СК</t>
  </si>
  <si>
    <t>протокол заседания конкурсной комиссии по проведению конкурсного отбора инициативных проектов в Благодарненском городском округе Ставропольского края от 21.10.2022г. № 1, http://abgosk.ru/finansy/initsiativnoe-byudzhetirovanie/konkursy/2022/index.php</t>
  </si>
  <si>
    <t>Постановление администрации Георгиевского городского округа Ставропольского края от 06 июля 2021 г. № 2109 "Об утверждении состава конкурсной комиссии по проведению конкурсного отбора инициативных проектов на территории Георгиевского городского округа Ставропольского края". Результаты конкурсного отбора.</t>
  </si>
  <si>
    <t>Протокол (https://izobadmin.gosuslugi.ru/netcat_files/47/307/Protokol_Shkoly.pdf)</t>
  </si>
  <si>
    <t>Протокол заседания конкурсной комиссии по проведению конкурсного отбора инициативных проектов в Левокумском муниципальном округе</t>
  </si>
  <si>
    <t>протоколы заседания комиссии по проведению конкурсного отбора инициативных проектов от 24.10.2022г. №1 и от 31.07.2023г. №1</t>
  </si>
  <si>
    <t>протокол проведения комиссии</t>
  </si>
  <si>
    <t>Участие зафиксировано протоколом заседания конкурсной комиссии по отбору проектов инициативного бюджетирования-</t>
  </si>
  <si>
    <t>Протокол заседания комиссии. Распоряжение администрации Северо-Енисейского района от 21.03.2022 № 504-р "Об организации работы с инициативными проектами граждан на территории Северо-Енисейского района"</t>
  </si>
  <si>
    <t>порядок работы комиссии предусмотрен НПА</t>
  </si>
  <si>
    <t>Протокол заседания комиссии по проведению конкурсного отбора инициативных  проектов</t>
  </si>
  <si>
    <t>Протокол собрания конкурсной комиссии по проведению конкурсного отбора инициативных проектов № 1 от 10.04.2023г.</t>
  </si>
  <si>
    <t>Протокол заседания общественной комиссии по проведению конкурсного отбора инициативных проектов</t>
  </si>
  <si>
    <t>"Порядок формирования и деятельность Комиссии: 6.1. Комиссия создана для проведения конкурсного отбора инициативных проектов в Нефтеюганском районе. 6.2. Численность Комиссии составляет 8 человек, половина от общего числа членов Комиссии должна быть назначена на основе предложений Думы Нефтеюганского района. 6.3. Комиссия состоит из председателя комиссии, заместителя председателя комиссии, секретаря комиссии и членов комиссии, участвующих в ее работе лично. 6.4. Председатель комиссии: 1) организует работу комиссии, руководит ее деятельностью; 2) формирует проект повестки дня очередного заседания комиссии; 3) дает поручения членам комиссии; 4) председательствует на заседаниях комиссии. 6.5. Заместитель председателя конкурсной комиссии исполняет обязанности председателя конкурсной комиссии в случае его временного отсутствия. 6.6. Секретарь комиссии: 1) осуществляет информационное и документационное обеспечение деятельности комиссии, в том числе подготовку к заседанию комиссии; 2) оповещает членов комиссии, инициаторов проектов и иных лиц, приглашенных на заседание комиссии, о дате, месте проведения очередного заседания комиссии и о повестке дня очередного заседания комиссии; 3) ведет протоколы заседаний комиссии. 6.7. Член комиссии: 1) участвует в работе комиссии, в том числе в заседаниях комиссии; 2) вносит предложения по вопросам работы комиссии; 3) знакомится с документами и материалами, рассматриваемыми на заседаниях комиссии; 4) задает вопросы участникам заседания комиссии; 5) голосует на заседаниях Комиссии. 6.8. Основной формой работы Комиссии являются заседания. 6.9. Инициаторы проекта и их представители могут принять участие в работе Комиссии и изложить свои позиции по инициативным проектам. 6.10. Комиссия осуществляет следующие функции: 6.10.1. Рассматривает, оценивает инициативные проекты и документы в соответствии с критериями оценки согласно приложению N 6 к настоящему Порядку. Комитет производит предварительный расчет баллов по установленным критериям по каждому инициативному проекту. 6.10.2. Проверяет соответствие инициативных проектов требованиям, установленным настоящим Порядком. 6.10.3. Определяет перечень инициативных проектов - победителей конкурсного отбора согласно рейтингу, сформированному по установленным критериям. 6.10.4. Принимает решение о признании инициативного проекта прошедшим или не прошедшим конкурсный отбор. 6.11. Заседание Комиссии правомочно при условии, что на заседании присутствует не менее половины от утвержденного состава ее членов. 6.12. Решение принимается открытым голосованием по каждому инициативному проекту простым большинством голосов присутствующих на заседании лиц, входящих в состав Комиссии. В случае равенства голосов решающим является голос председательствующего на заседании Комиссии. 6.13. При отсутствии члена Комиссии его замещает лицо, исполняющее его обязанности по основной деятельности. Комиссия может привлекать к участию в заседании структурные подразделения администрации Нефтеюганского района, курирующие направления деятельности, которым соответствует внесенный инициативный проект. 6.14. Результаты конкурсного отбора оформляются Протоколом в течение 5 рабочих дней со дня заседания Комиссии и подписывается председателем Комиссии. 6.15. В протоколе указываются: 6.15.1. лица, принявшие участие в заседании Комиссии; 6.15.2. реестр участников конкурсного отбора; 6.15.3. информация об оценках инициативных проектов участников конкурсного отбора. 6.16. В случае если по результатам оценки на одно призовое место претендуют несколько инициативных проектов, набравших одинаковое количество баллов, преимущество имеет инициативный проект, дата и время регистрации которого имеет более ранний срок. 6.17. Количество направленных инициативных проектов не ограничено. 6.18. Прошедшими конкурсный отбор считаются инициативные проекты, которые по результатам итоговой оценки набрали 50 и более баллов."</t>
  </si>
  <si>
    <t>"Заключение рабочей группы по результатам рассмотрения поступивших инициативных проектов в рамках Положения «О порядке выдвижения, внесения, обсуждения и рассмотрения инициативных проектов на территории Ленинского внутригородского района городского округа Самара», утвержденного решением Совета депутатов Ленинского внутригородского района городского округа Самара № 38 от 10.02.2021г. "</t>
  </si>
  <si>
    <t>"Основной задачей Комиссии является проведение конкурсного отбора проектов на уровне городского поселения Пойковский. Рассмотрение, оценка инициативных проектов и документов в соответствии с критериями оценки согласно приложению № 6 к Порядку выдвижения, внесения, обсуждения, рассмотрения инициативных проектов, а также проведения их конкурсного отбора в городском поселении Пойковский (приложение № 1 к Решению). 3.	Комиссия для решения возложенной на пес задачи имеет право: запрашивать и получать необходимую информацию: принимать решения по вопросам, рассматриваемым на заседаниях Комиссии. 4.	Состав Комиссии утверждается распоряжением Администрации городского поселения Пойковский согласно приложению № 2 к настоящему распоряжению. Комиссию возглавляет председатель комиссии. В случае отсутствия председателя Комиссии его обязанности исполняет заместитель председателя Комиссии. В случае отсутствия одного члена из состава Комиссии его замещает лицо исполняющего обязанности по основной деятельности. Заседания Комиссии проводятся по мере необходимости. Члены комиссии участвуют в ее работе лично. Заседание Комиссии считается правомочным, если на нем присутствует более половины ее членов, включая председателя Комиссии или его замес ти теля. Повестка заседания Комиссии утверждается председателем Комиссии. Решения Комиссии принимаются путем голосования. Решение считается принятым, если за него проголосовало более половины из числа присутствующих на заседании членов Комиссии. Результаты конкурсного отбора оформляются протоколом в течение 5 рабочих дней со дня заседания комиссии, который подписывается всеми лицами, входящими в состав Комиссии, принявшими участие в голосовании и направляется всем членам Комиссии. В протоколе указываются: -	лица, принявшие участие в заседании комиссии; -	реестр участников конкурсного отбора; -	информация об оценках инициативных проектов участников конкурсного отбора. 5.	Председатель комиссии: 1)	организует работу комиссии, руководит ее деятельностью; 2)	формирует проект повестки дня очередного заседания комиссии: 3)	дает поручения членам комиссии; 4)	председательствует па заседаниях комиссии. 6.	Заместитель председателя конкурсной комиссии исполняет обязанности председателя конкурсной комиссии в случае его временного отсутствия. 7.	Секретарь комиссии: 1)	осуществляет информационное и документационное обеспечение деятельности комиссии, в том числе подготовку к заседанию комиссии; 2)	оповещает членов комиссии, инициаторов проектов и иных лиц, приглашенных на заседание комиссии, о дате, месте проведения очередного заседания комиссии и о повестке дня очередного заседания комиссии: 3)	ведет протоколы заседаний комиссии. 8.	Член комиссии: 1)	участвует в работе комиссии, в том числе в заседаниях комиссии; 2)	вносит предложения по вопросам работы комиссии: 3)	знакомится с документами и материалами, рассматриваемыми па заседаниях комиссии; 4)	задаст вопросы участникам заседания комиссии; 5)	голосует на заседаниях комиссии. 9.	Основной формой работы комиссии являются заседания."</t>
  </si>
  <si>
    <t>27.10.2022 проведено заседание конкурсной комиссии Калачинского городского поселения Калачинского района Омской области по отбору инициативных проектов на территории Калачинского городского поселения</t>
  </si>
  <si>
    <t>Протокол конкурсной комиссии по отбору инициативных проектов на территории Любинского муниципального района Омской области от 10.07.2023</t>
  </si>
  <si>
    <t>Протокол заседания конкурсной комиссии по отбору инициативных проектов в 2023 году https://www.admomsk.ru/c/document_library/get_file?p_l_id=1205458&amp;folderId=1208863&amp;name=DLFE-90206.pdf https://www.admomsk.ru/c/document_library/get_file?p_l_id=1205458&amp;folderId=1208863&amp;name=DLFE-91696.pdf https://www.admomsk.ru/c/document_library/get_file?p_l_id=1205458&amp;folderId=1208863&amp;name=DLFE-93538.pdf https://www.admomsk.ru/c/document_library/get_file?p_l_id=1205458&amp;folderId=1208863&amp;name=DLFE-93564.pdf https://www.admomsk.ru/c/document_library/get_file?p_l_id=1205458&amp;folderId=1208863&amp;name=DLFE-94936.pdf</t>
  </si>
  <si>
    <t>https://www.admugansk.ru/uploads/2023/04/protokol_2_ot_16.11.2022.pdf</t>
  </si>
  <si>
    <t>Решения Городской Думы. Решение № 122 от 23.12.2020 года. Об утверждении Порядка выдвижения, внесения, обсуждения, рассмотрения инициативных проектов и проведения их конкурсного отбора</t>
  </si>
  <si>
    <t>https://www.n-vartovsk.ru/ibudget/</t>
  </si>
  <si>
    <t>Протокол заседания конкурсной комиссии по проведению конкурсного отбора инициативных проектов в городе Покачи</t>
  </si>
  <si>
    <t>"В соответствии с Порядком проведение конкурсного отбора инициативных проектов возлагается на комиссию по рассмотрению инициативных проектов. Состав комиссии по рассмотрению инициативных проектов в 2023 году утвержден постановлением администрации муниципального образования ""Город Кирово-Чепецк"" Кировской области от 27.01.2023 №110.  Состав комиссии сформирован администрацией муниципального образования в количестве 6 человек, 3 из которых являются депутатами Кирово-Чепецкой городской Думы и 3 представителя администрации муниципального образования.  На заседание комиссии приглашаются инициаторы инициативных проектов, которым предоставляется возможность выступить с презентацией указанных проектов.  Решения комиссии оформляются протоколом в течение 5 рабочих дней со дня заседания комиссии и подписываются всеми присутствующими на заседании членами комиссии. С учетом рекомендации комиссии администрация муниципального образования принимает в форме муниципального правового акта одно из следующих решений: 1) поддержать инициативный проект и продолжить работу над ним в пределах бюджетных ассигнований, предусмотренных в текущем финансовом году на соответствующие цели в решении о бюджете муниципального образования; 2) отказать в поддержке инициативного проекта и вернуть его инициаторам проекта с указанием причин отказа. Копия муниципального правового акта не позднее 5 дней со дня его принятия направляется лицу, уполномоченному взаимодействовать с администрацией муниципального образования при рассмотрении и реализации инициативного проекта."</t>
  </si>
  <si>
    <t>Конкурсный отбор проектов осуществляет специально созданная конкурсная комиссия в соответсвии с  постановлением Администрации города от 21.01.2021 № 445 "Об утверждении состава комиссии по рассмотрению и конкурсному отбору инициативных проектов". Решение конкурсной комиссии оформляется протоколом заседания указанной комиссии.</t>
  </si>
  <si>
    <t>Протокол заседания конкурсной комиссии по проведению конкурсного отбора инициативных проектов городского округа Певек (https://go-pevek.ru/initsiativnye-proekty/pobediteli-konkursa-proektov-dostignutye-rezultaty/)</t>
  </si>
  <si>
    <t>протокол координационного совета конкурса</t>
  </si>
  <si>
    <t>Протокол заседания муниципальной конкурсной комиссии (https://xn--b1abhmjth6azg.xn--p1ai/media/project_mo_560/59/be/1e/a2/15/e3/protokolyi-zasedanij-komissii-po-initsiativnyim-proektam-za-2023-god.pdf)</t>
  </si>
  <si>
    <t>Протокол заседания конкурсной комиссии по отбору проектов инициативного бюджетирования Чукотского муниципального района</t>
  </si>
  <si>
    <t>участие в формате видеоконференции</t>
  </si>
  <si>
    <t>Протокол заседания конкурсной комиссии</t>
  </si>
  <si>
    <t>протокол заседания конкурсной комиссии по проведению конкурсного отбора инициативных проектов</t>
  </si>
  <si>
    <t>Протоколы заседаний конкурсной комиссии по отбору местных инициатив в рамках проекта «Бюджетная инициатива граждан» на территории города Муравленко, протоколы заседания офиса общественных инициатив «Уютный Ямал» муниципального образования город Муравленко, в состав данных комиссий входят как представители власти, так и представители городского гражданского сообщества</t>
  </si>
  <si>
    <t>заседание комиссии</t>
  </si>
  <si>
    <t>Протокол №2 заседания согласительной комиссии по отбору инициативного проекта "Площадка для выгула и дрессировки собак" от 12.10.2023</t>
  </si>
  <si>
    <t>комиссия по проведению конкурсного отбора заявок на участие в проекте «Народный бюджет - 2023»</t>
  </si>
  <si>
    <t>https://www.finuprgaj.ru/проекты/2023-год</t>
  </si>
  <si>
    <t>"Инициаторы проектных идей совместно со Школьным советом проводят оформление выбранных проектных идей по каждой возрастной параллели для дальнейшего участия в отборе между школами.Школьный совет оформляет заявки на участие в Проекте. Готовые заявки на участие в Проекте направляются в Конкурсную комиссию, состав которой назначается приказом Отдела образовании администрации города Медногорска. Выбор победителя осуществляется после очной защиты инициативных предложений. Конкурсная комиссия в течение трех рабочих дней после презентации инициативных предложений осуществляет оценку предложений в соответствии с критериями отбора, предусмотренныыми Положением о проекте «Школьный бюджет», формирует рейтинг инициативных предложений в порядке убывания присвоенных им суммарных баллов) и определяет победителей Проекта в каждой возрастной параллели и призера проекта. Решение Конкурсной комиссии оформляется протоколом."</t>
  </si>
  <si>
    <t>Протокол заседания конкурсной комиссии по отбору победителей проекта "Школьный бюджет" в муниципальном образовании "город Оренбург" от 15.05.2023г.</t>
  </si>
  <si>
    <t>https://soliletsk.ru/assets/image/programs/itogovyij-protokol.pdf</t>
  </si>
  <si>
    <t>Протокол  от 26.05.2023г</t>
  </si>
  <si>
    <t>https://vk.com/wall572427984_6944</t>
  </si>
  <si>
    <t>https://yam.yanao.ru/activity/42535/</t>
  </si>
  <si>
    <t>Протокол заседания конкурсной комиссии по рассмотрению и отбору инициативных проектов, в рамках регионального проекта "Уютный Ямал" на территории Тазовского района от 27 сентября 2023 года № 3</t>
  </si>
  <si>
    <t>https://nilim-raion.ru/economy/work/prozhitochnyy-minimum-v-irkutskoy-oblasti/%D0%9F%D1%80%D0%BE%D1%82%D0%BE%D0%BA%D0%BE%D0%BB,%20%D1%80%D0%B5%D0%B9%D1%82%D0%B8%D0%BD%D0%B3.pdf</t>
  </si>
  <si>
    <t>протокол заседания комиссии  https://dfik.ru/images/files/protokol2023.PDF</t>
  </si>
  <si>
    <t>http://ehirit.ru/itogi-konkursnogo-otbora-na-predostavlenie-grantov-v-forme-subsidii-na-podderzhku-obshcestvennykh-initciativ-grazhdan-prozhivayushcikh-na-territorii-mo-e-khirit-bulagatskiy-rayon.html</t>
  </si>
  <si>
    <t>Протокол заседания конкурсной комиссии по проведению конкурсного отбора на реализацию заявок территориальных общественных самоуправлений на территории Красногородского района от 11.05.2023 №1 https://krasnogorodsk.reg60.ru/sites/default/files/documents/skan_0.pdf</t>
  </si>
  <si>
    <t>Проведение конкурсного отбора инициативных проектов возлагается на Конкурсную комиссию по отбору инициативных проектов на территории муниципального округа "Ухта" (далее - Комиссия). Состав комиссии утверждается постановлением администрации муниципального округа "Ухта". При этом половина от общего числа членов Комиссии должна быть назначена на основе предложений Совета муниципального округа "Ухта"</t>
  </si>
  <si>
    <t>14.7. Количество участвовавших</t>
  </si>
  <si>
    <t>14.8. Иной механизм</t>
  </si>
  <si>
    <t>1. Участие собственников помещений МКД в общем собрании собственников помещений МКД с целью подачи заявки на конкурсный отбор
2. Проведение отбора (сроки указаны на официальном сайте)
3. Оценка заявок согласно критериям
4. Определение победителей, протокол</t>
  </si>
  <si>
    <t>Для участия в проекте отбираются заявки тех жителей, которые при согласии на участие в проекте за свой счет самостоятельно приобрели n-е количество светодиодных светильников для дальнейшей безвозмездной передачи в собственность Администрации. В проекте принимают участие все желающие жители, которые выполнили условие о приобретении светодиодных светильников. В 2023 году было подано 7 заявок на участие в проекте</t>
  </si>
  <si>
    <t>"Конкурсный отбор проводится в три этапа: внутришкольный этап, экспертный этап и заключительный этап в очном формате.
 Внутришкольный этап (с 29 марта по 14 апреля 2023 года) включает: 
- проведение подготовительной работы Проектной группой, информационная кампания;
- выдвижение проектных предложений в классах, проведение общешкольного голосования для определения проектного предложения от школы;
- оформление проектного предложения от школы;
- подача заявки.
 Технический этап (с 20 апреля по 12 мая 2023 года) включает:
- техническая экспертиза пакета документов;
- допуск проектного предложения к итоговому Конкурсному отбору.
 Заключительный этап (с 15 по 18 мая года) включает:
- публичная защита проектного предложения, получившего положительное заключение;
- итоговый отбор проектов;
- формирование рейтинга проектных предложений, определение победителей Конкурсного отбора.
"</t>
  </si>
  <si>
    <t>Отбор Экспертной комиссией проектов-победителей из числа инициативных проектов, ставших лидерами на школьном голосовании</t>
  </si>
  <si>
    <t>В соответствии с п. 3.16 Положения "Об инициировании и реализации инициативных проектов в городском округе Сызрань" в Администрацию г. о. Сызрань поступило два проекта с описанием различных по содержанию  приорететных проблем. Принятие решения о поддержке инициативных проектов возможно без направления в конкурсную комиссиию</t>
  </si>
  <si>
    <t>Учитывая уровень софинансирования 50 процентов, поддерживаются все обращения в течении года. При недостатке средств в бюджете района в текущем году, выделение средств по обращениям переносится на следующий год.</t>
  </si>
  <si>
    <t>Протокол №1 от 07.02.2023 г. заседания общественной комиссии по проведению общественных обсуждений дизайн - "Создание условий для реализации Регионального проекта "Модернизация школьных систем образования" в МОБУ "СОШ с. Веденка" Дальнереченского муниципального района"</t>
  </si>
  <si>
    <t>1 этап отбора - комиссии представителей власти, 2 этап отбора - заседание Общественного совета при Главе городского округа "Город Архангельск"</t>
  </si>
  <si>
    <t>На общем собрании учащихся, учителей, родителей отбираются идеи проектов. Производится оформление лучших идей, предварительный технический анализ для общешкольного голосования с целью отбора идеи на муниципальный уровень. На муниципальном уровне конкурсная комиссия по критериям определяет победителей.</t>
  </si>
  <si>
    <t>В голосовании приняли участие учащиеся 1-11 классов и педагоги школы, члены Управляющего Совета. Процедура школьного голосования была приближена к процедуре всероссийских голосований.</t>
  </si>
  <si>
    <t>Собрание делегатов в целях рассмотрения и обсуждения инициативных проектов</t>
  </si>
  <si>
    <t>инициативная группа</t>
  </si>
  <si>
    <t>Народное голосование</t>
  </si>
  <si>
    <t>создавалась комиссия по отбору проектов победителей</t>
  </si>
  <si>
    <t>Советы старшеклассников
(протокол заседания совета)</t>
  </si>
  <si>
    <t>Общешкольное голосование, после которого Счетная комиссия подводит итоги. После этого организатор конкурсного отбора реализует проекты школьного ИБ</t>
  </si>
  <si>
    <t>очное голосование в центрах проведения  викторины</t>
  </si>
  <si>
    <t>В  голосовании принимают участие Школьные советы в количестве по 5 человек от каждой принимающей участие в Проекте школы.</t>
  </si>
  <si>
    <t>Голосование на счетных участках</t>
  </si>
  <si>
    <t>ШПБ - общешкольное голосование</t>
  </si>
  <si>
    <t>Для организации подсчета голосов в соответствии с установленным порядком проведения голосования между школами назначается счетная комиссия. Счетная комиссия обеспечивает подсчет голосов по каждому вынесенному на голосование проектному предложению, утверждает рейтинг проектных предложений</t>
  </si>
  <si>
    <t>Перечень проектов, прошедших отбор по итогам голосования, осуществляет общественный совет муниципального района "Сысольский"</t>
  </si>
  <si>
    <t>Протокол заседания согласительной комиссии по проведению конкурсного отбора инициативных проектов в МО "Иволгинский район"</t>
  </si>
  <si>
    <t>14.8. Способ фиксации участия</t>
  </si>
  <si>
    <t>Регистрация участников</t>
  </si>
  <si>
    <t>Список  общеобразовательных учреждений - победителей конкурсного отбора проектов "Школьный бюджет"</t>
  </si>
  <si>
    <t>Протокол заседания Экспертной комиссии</t>
  </si>
  <si>
    <t>Протокол заседания конкурсной комиссии Конкурса социальных инициатив по месту жительства.</t>
  </si>
  <si>
    <t>Постановление Администрации городского округа Сызрань «О поддержке инициативного проекта»</t>
  </si>
  <si>
    <t>https://dalmdr.ru/node/6382</t>
  </si>
  <si>
    <t>протокол от 27 февраля 2023 года</t>
  </si>
  <si>
    <t>Протокол заседания Конкурсной Комиссии</t>
  </si>
  <si>
    <t>Были напечатаны бюллетени, поставлены кабинки для голосования и опечатаны урны, учителем обществознания собрана избирательная комиссия, составлен протокол по итогу голосования</t>
  </si>
  <si>
    <t>протокол заседания совета</t>
  </si>
  <si>
    <t>протокол счетной комиссии</t>
  </si>
  <si>
    <t>передача участнику голосования бюллетеня для голосования</t>
  </si>
  <si>
    <t>http://домбаровский.рф/rezultat-konkursa</t>
  </si>
  <si>
    <t>протоколы ученического совета</t>
  </si>
  <si>
    <t>https://tu.orb.ru/activity/31611/</t>
  </si>
  <si>
    <t>протокол заседания № 3 от 25.04.2023</t>
  </si>
  <si>
    <t>14.8. Количество участвовавших</t>
  </si>
  <si>
    <t>15.1. Предусматривает ли практика возможность участия всех муниципальных образований (административно-территориальных единиц) или только части из них</t>
  </si>
  <si>
    <t>15.2. Если возможность участия предусмотрена не для всех муниципальных образований (административно-территориальных единиц), следует указать, по каким критериям осуществлялся выбор участников</t>
  </si>
  <si>
    <t>16.1. Количество муниципальных образований (административно-территориальных единиц), от которых поступили проектные заявки</t>
  </si>
  <si>
    <t>16.1. Указать количество муниципальных образований, выдвинувших проектные заявки согласно перечня, муниципальный район</t>
  </si>
  <si>
    <t>16.1. Указать количество муниципальных образований, выдвинувших проектные заявки согласно перечня, городское поселение</t>
  </si>
  <si>
    <t>16.1. Указать количество муниципальных образований, выдвинувших проектные заявки согласно перечня, сельское поселение</t>
  </si>
  <si>
    <t>16.1. Указать количество муниципальных образований, выдвинувших проектные заявки согласно перечня, муниципальный округ</t>
  </si>
  <si>
    <t>16.1. Указать количество муниципальных образований, выдвинувших проектные заявки согласно перечня, городской округ</t>
  </si>
  <si>
    <t>16.1. Указать количество муниципальных образований, выдвинувших проектные заявки согласно перечня, городской округ с делением</t>
  </si>
  <si>
    <t>16.1. Указать количество муниципальных образований, выдвинувших проектные заявки согласно перечня, внутригородской район</t>
  </si>
  <si>
    <t>16.1. Указать количество муниципальных образований, выдвинувших проектные заявки согласно перечня, внутригородская территория</t>
  </si>
  <si>
    <t>17.1. Если интернет решение используется, ответ "да". В случае, если для управления практикой не предусмотрено интернет-решение, ответ "нет".</t>
  </si>
  <si>
    <t>17.1. Укажите ссылку</t>
  </si>
  <si>
    <t>https://активный.екатеринбург.рф/</t>
  </si>
  <si>
    <t>https://kgo66.ru/ekonomika/str-eco-inbud/str-eco-inbud-inpr</t>
  </si>
  <si>
    <t>https://lipradm.ru/strukturnye-podrazdeleniya/komitet-finansov/%D0%9F%D1%80%D0%BE%D1%82%D0%BE%D0%BA%D0%BE%D0%BB%201%20072023.pdf</t>
  </si>
  <si>
    <t>https://admnovomysh.ru/images/iniciativn_proekt/2023/in_proekt.pdf</t>
  </si>
  <si>
    <t>https://pos.gosuslugi.ru/</t>
  </si>
  <si>
    <t>https://gvardeysk.gov39.ru/power/administrazia/strukturnye-podrazdeleniya-administrazii/upravlenie-po-finansam-i-budgetu/budget-dla-gragdan/</t>
  </si>
  <si>
    <t>https://www.arhcity.ru/?page=2371/1</t>
  </si>
  <si>
    <t>https://www.arhcity.ru/?page=2865/1</t>
  </si>
  <si>
    <t>https://pos.gosuslugi.ru/lkp/polls/359092/</t>
  </si>
  <si>
    <t>https://www.admugansk.ru</t>
  </si>
  <si>
    <t>https://xn--80adblbabq1bk1bi8r.xn--p1ai/</t>
  </si>
  <si>
    <t>https://isib.myopenugra.ru/</t>
  </si>
  <si>
    <t>https://k4gorod.gosuslugi.ru/obschestvennyy-kontrol/initsiativnye-proekty/initsiativnye-proekty-2023/</t>
  </si>
  <si>
    <t>https://go-pevek.ru/initsiativnye-proekty/proekty/</t>
  </si>
  <si>
    <t>https://эгвекинот.рф/economy/initsiativnoe-byudzhetirovanie/</t>
  </si>
  <si>
    <t>https://chukotraion.ru/city/ekonomicheskaya-osnova/budjet/budjetiniciative/</t>
  </si>
  <si>
    <t>https://xn--80adblbabq1bk1bi8r.xn--p1ai/?logout=yes</t>
  </si>
  <si>
    <t>проведении общественного голосования на «Едином портале государственных и муниципальных услуг (функций)»</t>
  </si>
  <si>
    <t>Обсуждение отдельных вопросов при проработке проектно-сметной документации осуществлялись путем учета мнения в официальных группах Управ/ТОС, проектной группы "Шаги"  вКонтакте, общественные обсуждения с городскими сообществами</t>
  </si>
  <si>
    <t>https://живёмнасевере.рф/</t>
  </si>
  <si>
    <t>https://живёмнасевере.рф/cozy-yamal</t>
  </si>
  <si>
    <t>https://www.google.com/maps/d/viewer?mid=1gu4GiuHtLTUJvCEcAaYhG3cDT6WYDX0&amp;ll=51.84216090151542%2C107.58545322470314&amp;z=14</t>
  </si>
  <si>
    <t>17.2. В случае если была предусмотрена реализация отдельных процедур практики через Интернет, описание этих процедур</t>
  </si>
  <si>
    <t>Опросы с целью выявления мнения граждан по вопросу о поддержке инициативных проектов. Опрос граждан проводится в форме электронного голосования в автоматизированной информационной системе «Активный Екатеринбург» с размещением прямой гиперссылки на официальном сайте муниципального образования «город Екатеринбург» в информационно-телекоммуникационной сети Интернет (https://активный.екатеринбург.рф/).</t>
  </si>
  <si>
    <t>размещение на официальном сайте городского округа нормативной документации, извещений о начале приема заявок, результатов конкурсного отбора, результатов реализации инициативного проекта, отчетов по реализации</t>
  </si>
  <si>
    <t>Информирование на официальном сайте администрации информации о реализации проектов  в рамках ИБ, составе и заседании комиссии по проведению конкурсного отбора инициативных проектов в Новомышастовском  сельском поселении. Информирование о месте и времени проведения собрания граждан по обсуждения проекта ИБ.</t>
  </si>
  <si>
    <t>Определение количества граждан, поддержавших инициативные проекты, проводится путем онлайн голосования с помощью информационной системы "Платформа обратной связи"</t>
  </si>
  <si>
    <t>Открытое электронное голосование   на платформе обратной связи (ПОС), а также в официальных аккаунтах Администрации городского округа Спасск-Дальний и  в соц сетях</t>
  </si>
  <si>
    <t>в сети Интернет размещены:
1) Уведомления о внесении в ОМСУ инициативного проекта с целью предоставления предложений и замечаний по данному проекту; 
2) Заключения о результатах обобщения поступивших от жителей замечаний и предложений по инициативному проекту</t>
  </si>
  <si>
    <t>На официальном информационном интернет - портале городского округа "Город Архангельск" функционируют раздел "Бюджет твоих возможностей", где реализован следующий функционал: новости, документы, заявки на участие в проекте, информация об экспертизе инициатив, информация о реализации  инициатив (дорожные карты, сбор мнений жителей). Кроме этого в социальной сети "Вконтакте" создано сообщество "Бюджет твоих возможностей и инициативные проекты граждан", где публикуются новости о проекте, проводятся опросы граждан и сбор предложений по совершенствованию проектов.</t>
  </si>
  <si>
    <t>На официальном информационном интернет - портале городского округа "Город Архангельск" функционируют раздел "Инициативные проекты граждан", в котором размещена следующая информация: новости, документы, заявки на участие в проекте, информация об экспертизе инициатив, информация о реализации  инициатив (дорожные карты, сбор мнений жителей). Кроме этого в социальной сети "Вконтакте" создано сообщество "Бюджет твоих возможностей и инициативные проекты граждан", где публикуются новости о проекте, проводятся опросы граждан и сбор предложений по совершенствованию проектов.</t>
  </si>
  <si>
    <t>Голосование граждан по отобранным Комиссией предоставленным в Администрацию проектам осуществлено в онлайн-формате с использованием платформы Государственных услуг</t>
  </si>
  <si>
    <t>Ведется группа в социальной сети "Вконтакте". Освещаются предстоящие и прошедшие мероприятия, проводятся различные голосования, сборы заявок на участие в Проекте и т.п. 
https://vk.com/sbor.budget</t>
  </si>
  <si>
    <t>"Было организовано интернет-голосование на сайте Администрации Советского внутригородского района городского округа Самара. В результате проголосовало 3636 жителей и по итогу составлен протокол заседания Комиссии по отбору общественных инициатив 
и определению победителей конкурса «Твой конструктор двора», направленных на создание комфортных условий для проживания граждан на территории Советского внутригородского района городского округа Самара
 от 06.12.2022"</t>
  </si>
  <si>
    <t>голосование по qr-окду</t>
  </si>
  <si>
    <t>Голосование в социальных сетях за поддержку инициативного проекта</t>
  </si>
  <si>
    <t>интернет-голосование на официальном сайте органов местного самоуправления города Нефтеюганска ХМАО-Югры / в официальной группе администрации города Нефтеюганска в социальной сети Вконтакте</t>
  </si>
  <si>
    <t>Обсуждение местных инициатив осуществляется в форме опроса на информационном ресурсе «Живем на Севере» (живемнасевере.рф)</t>
  </si>
  <si>
    <t>Внесение инициативных проектов, https://isib.myopenugra.ru/</t>
  </si>
  <si>
    <t>Централизованная система управления практикой инициативного бюджетирования отсутствует, но в 2023 году конкурсный отбор инициативных проектов проводился через систему  ИСИБ (https://isib.myopenugra.ru/compete/municipal/) с целью интернет голосования.</t>
  </si>
  <si>
    <t>"Опубликованию (обнародованию) и размещению на официальном сайте муниципального образования в информационно-телекоммуникационной сети ""Интернет"" подлежит следующая информация:
1. Информация о сроках начала и окончания приема заявок инициативных проектов;
2. Информация о внесении инициативного проекта в администрацию муниципального образования - в течение 3 рабочих дней со дня внесения инициативного проекта. Информация должна содержать сведения, установленные статьей 26.1 Федерального закона N 131-ФЗ, а также информацию об инициаторах проекта;
3. Информирование граждан о возможности представления в администрацию муниципального образования своих замечаний и предложений по инициативному проекту с указанием срока их представления, который не может составлять менее 5 рабочих дней;
4. Информация о рассмотрении инициативного проекта администрацией муниципального образования, о ходе реализации инициативного проекта, в том числе об использовании денежных средств, об имущественном и (или) трудовом участии заинтересованных в его реализации лиц;
5. Отчет администрации муниципального образования об итогах реализации инициативного проекта - в течение 30 календарных дней со дня завершения реализации инициативного проекта."</t>
  </si>
  <si>
    <t>Размещение на официальном сайте Администрации городского округа Певек:
- нормативно-правовой базы;
- извещений о начале приема инициативных проектов, о начале конкурсного отбора проектов;
- поданных инициаторами заявок для приема замечаний и предложений от населения;
- отчетов о реализации инициативных проектов</t>
  </si>
  <si>
    <t>Размещение на официальном сайте Администрации городского округа Эгвекинот:
- нормативно-правовой базы; 
- извещений о начале приема инициативных проектов, о начале конкурсного отбора проектов; 
- вспомогательных материалов (презентации, этапы реализации проектов);
- поданных инициаторами заявок для приема замечаний и предложений от населения;
- отчетов о реализации инициативных проектов.
Дополнительно освещаются все этапы в социальных сетях Администрации городского округа Эгвекинот, делается рассылка в мессенджерах</t>
  </si>
  <si>
    <t>Размещение на официальном сайте Администрации муниципального образования Чукотский муниципальный район:
- нормативно-правовой базы; 
- извещений о начале приема инициативных проектов, о начале конкурсного отбора проектов; 
- отчетов о реализации инициативных проектов;
- протоколов собраний жителей (инициативных групп)</t>
  </si>
  <si>
    <t>По средствам информационного портала "Живем на Севере" осуществлялся: сбор идей жителей города и онлайн голосование за отбор проектов для реализации</t>
  </si>
  <si>
    <t>подача заявки, работа с заявкой, контроль процедур</t>
  </si>
  <si>
    <t>Инициативные проекты, допущенные к конкурсному отбору,  выносятся Комиссией в течение 5 рабочих дней с момента подписания протокола о допуске инициативных проектов к конкурсному отбору, на голосование жителям муниципального образования на информационном ресурсе «Живем на Севере» в информационно-телекоммуникационной сети Интернет, в разделе «Уютный Ямал» и площадках муниципального образования (при очном голосовании) (пункт 7.8 Порядка выдвижения, внесения, обсуждения, рассмотрения инициативных проектов, а также проведения их конкурсного отбора в муниципальном образовании город Новый Уренгой, утвержденного решением Городской Думы муниципального образования город Новый Уренгой от 29.04.2021 № 52 «О реализации инициативных проектов на территории муниципального образования город Новый Уренгой»).</t>
  </si>
  <si>
    <t>общественное обсуждение в форме интернет-голосования с целью отбора заявок</t>
  </si>
  <si>
    <t>Этапы конкурсных процедур,  документация необходимая для участия в проекте, протоколы заседаний конкурсной комиссии, нормативный акт о распределении бюджетных ассигнований между проектами, отчеты о реализации проектов размещаются на официальном сайте муниципального образования "Муниципальный округ Можгинский район Удмуртской Республики"</t>
  </si>
  <si>
    <t>возможность внесения инициативного проекта через электронную почту</t>
  </si>
  <si>
    <t>В рамках реализации проекта инициативного бюджетирования "Уютный Ямал" инициаторами посредством портала "Живём на Севере" подаются проектные идеи; также на данном ресурсе организуется голосование населения за проектные идеи</t>
  </si>
  <si>
    <t>подача заявок на портале «Живем на Севере» от участников, определение победителя в рамках голосования на портале, полученные баллы суммируются с баллами очного  голосования</t>
  </si>
  <si>
    <t>Сбор инициатив и отбор лучших (через онлайн голосование) осуществляется через информационный портал "Живем на Севере"</t>
  </si>
  <si>
    <t>Прием инициатив граждан, а также голосование за внесенные инициативные проекты осуществляется посредством информационного ресурса «Живем на Севере»</t>
  </si>
  <si>
    <t>18.1. Ссылка на официальный интернет-ресурс практики</t>
  </si>
  <si>
    <t>https://www.belovo42.ru/7864864/iniciativnoe-byudzhetirovanie/</t>
  </si>
  <si>
    <t>http://shahter.ru/drugie-razdely/initsiativnye-proekty/2023-god/</t>
  </si>
  <si>
    <t>https://www.mariinsk.ru/iniciativ_budget/iniciativnye-proekty-quotreshaem-vmestequot/</t>
  </si>
  <si>
    <t>https://www.yurga.org/obshchestvo/initsiativnye-proekty/index.php</t>
  </si>
  <si>
    <t>https://admin.tomsk.ru/pgs/ful</t>
  </si>
  <si>
    <t>https://alapaevskoe.ru/article/show/id/10121</t>
  </si>
  <si>
    <t>http://инициатива.екатеринбург.рф/</t>
  </si>
  <si>
    <t>https://moirbit.ru/city/formirovanie_komfortnoy_gorodskoy_sredy/</t>
  </si>
  <si>
    <t>https://kamyshlovsky-region.ru/ekonomika/initsiativnoe-byudzhetirovanie-/</t>
  </si>
  <si>
    <t>https://krur.midural.ru/article/show/id/1397</t>
  </si>
  <si>
    <t>https://lipetskcity.ru/org/directory/departament-razvitiya-territorii/munitsipalnaya-programma-moy-dvor/index.php?sphrase_id=843</t>
  </si>
  <si>
    <t>https://go-kruf.midural.ru/article/show/id/10393</t>
  </si>
  <si>
    <t>https://lipradm.ru/strukturnye-podrazdeleniya/komitet-finansov/initsiativnoe-byudzhetirovanie.php</t>
  </si>
  <si>
    <t>https://www.gorodlesnoy.ru/city/economica/initsiativnoe-byudzhetirovanie/2023-god/index.php</t>
  </si>
  <si>
    <t>http://admnagovo.ru/initciativnye-proekty.html</t>
  </si>
  <si>
    <t>https://novouralsk.midural.ru/article/show/id/1638</t>
  </si>
  <si>
    <t>https://novoselskoe-r49.gosweb.gosuslugi.ru/deyatelnost/initsiativnoe-byudzhetirovanie/munitsipalnyy-initsiativnyy-proekt/</t>
  </si>
  <si>
    <t>https://ivanovskoe-r49.gosweb.gosuslugi.ru/deyatelnost/napravleniya-deyatelnosti/initsiativnoe-byudzhetirovanie/initsiativnye-proekty/</t>
  </si>
  <si>
    <t>https://velikoselskoe-r49.gosweb.gosuslugi.ru/deyatelnost/napravleniya-deyatelnosti/initsiativnoe-byudzhetirovanie/</t>
  </si>
  <si>
    <t>https://zaadmin.gosuslugi.ru/deyatelnost/napravleniya-deyatelnosti/initsiativnoe-byudzhetirovanie/initsiativnye-proekty/</t>
  </si>
  <si>
    <t>https://mednikovskoe-r49.gosweb.gosuslugi.ru/obschestvennyy-kontrol/initsiativnye-proekty/</t>
  </si>
  <si>
    <t>https://vzvadskoe-r49.gosweb.gosuslugi.ru</t>
  </si>
  <si>
    <t>https://khv27.ru/projects/territorialnoe-obshchestvennoe-samoupravlenie/</t>
  </si>
  <si>
    <t>https://amursk.ru/index.php?option=com_content&amp;task=blogcategory&amp;id=214&amp;Itemid=361</t>
  </si>
  <si>
    <t>https://bikinadm.khabkrai.ru/Deyatelnost/Grazhdanskie-iniciativy1513905913/TOS</t>
  </si>
  <si>
    <t>http://durss.admdobrinka.ru/content/files/Initsiativnyiy-proekt-Durovo.docx</t>
  </si>
  <si>
    <t>https://gatka.khabkrai.ru/Rukovodstvo/Uchastie-grazhdan-v-mestnom-samoupravlenii/</t>
  </si>
  <si>
    <t>https://vk.com/kogycnexa</t>
  </si>
  <si>
    <t>https://npavlovka.ru/ekonomika-i-finansy/initsiativnoe-byudzhetirovanie/</t>
  </si>
  <si>
    <t>https://адмдзержинск.рф/ekonomika-i-imushchestvo/ekonomika/normativno-pravovye-dokumenty/initsiativnoe-byudzhetirovanie/</t>
  </si>
  <si>
    <t>https://semenov.nobl.ru/search/?q=инициативное+бюджетирование</t>
  </si>
  <si>
    <t>https://xn----ctbbkcarqhzhe9i.xn--p1ai/index.php/administratsiya</t>
  </si>
  <si>
    <t>https://bogorodsk.nobl.ru/activity/35142/</t>
  </si>
  <si>
    <t>http://moryazanskoesp.ru</t>
  </si>
  <si>
    <t>https://vk.com/wall676669606_200       https://vk.com/wall676669606_275</t>
  </si>
  <si>
    <t>https://beisug-adm.ru</t>
  </si>
  <si>
    <t>https://krupadmin.ru</t>
  </si>
  <si>
    <t>https://pohgor.ru/sociosfera/prestige-pricing/image-projects_64.html</t>
  </si>
  <si>
    <t>https://vk.com/rescentrsyz</t>
  </si>
  <si>
    <t>http://adm.syzran.ru/index.php?id=229&amp;tx_news_pi1%5Bnews%5D=8457&amp;cHash=4d101d8d46048a671d0de75a234ea2df</t>
  </si>
  <si>
    <t>https://tgl.ru/structure/department/iniciativnye-proekty-g.o.tolyatti/</t>
  </si>
  <si>
    <t>https://privoladm.ru/initsiativnoe-byudzhetirovanie</t>
  </si>
  <si>
    <t>https://dyadkovskaya.ru/initsiativnoe-byudzhetirovanie</t>
  </si>
  <si>
    <t>https://zhuravskaja.ru/</t>
  </si>
  <si>
    <t>https://proletarskoe.ru/initsiativnoe-byudzhetirovanie</t>
  </si>
  <si>
    <t>https://razdolnaya-adm.ru/initsiativnoe-byudzhetirovanie</t>
  </si>
  <si>
    <t>http://maradmin.ru/%d0%b8%d0%bd%d1%84%d0%be%d1%80%d0%bc%d0%b0%d1%86%d0%b8%d1%8f/%d0%b8%d0%bd%d0%b8%d1%86%d0%b8%d0%b0%d1%82%d0%b8%d0%b2%d0%bd%d0%be%d0%b5-%d0%b1%d1%8e%d0%b4%d0%b6%d0%b5%d1%82%d0%b8%d1%80%d0%be%d0%b2%d0%b0%d0%bd%d0%b8%d0%b5/%d0%b8%d0%b7%d0%b2%d0%b5%d1%89%d0%b5%d0%bd%d0%b8%d0%b5-%d0%be-</t>
  </si>
  <si>
    <t>https://oktpos.ru/инициативные-проекты.html</t>
  </si>
  <si>
    <t>https://budget4me.ru/shkib/</t>
  </si>
  <si>
    <t>https://admnovomysh.ru/images/news/2023/06_June/16.06/GridArt_20230609_142055455.jpg</t>
  </si>
  <si>
    <t>https://www.snsteblievskaya.ru/</t>
  </si>
  <si>
    <t>https://xn--90acefbqobf1afcobydct.xn--p1ai/initsiativnoe-byudzhetirovanie</t>
  </si>
  <si>
    <t>http://xn----7sbbaibk7avopm4b4o.xn--p1ai/iniciativnoe-byudzhetirovanie.html</t>
  </si>
  <si>
    <t>https://krd.ru/administratsiya/administratsii-krasnodara/departament-po-svyazyam-s-obschestvennostyu-vzaimodeystviyu/ip/</t>
  </si>
  <si>
    <t>https://константиновское-сп.рф/proekt-munitcipal-noy-programmy-konstantinovskogo-sel-skogo-poseleniya-kurganinskogo-rayona-formirovanie-sovremennoy-gorodskoy-sredy-na-2019-2024-gody.html</t>
  </si>
  <si>
    <t>https://adm-yaroslavskogo.ru/</t>
  </si>
  <si>
    <t>https://admnvrsk.ru/gorozhanam/initsiativnoe-byudzhetirovanie/</t>
  </si>
  <si>
    <t>https://adm-nmar.ru/deyatelnost/initsiativnye-proekty/</t>
  </si>
  <si>
    <t>https://kaltasin.bashkortostan.ru/documents/active/455890/</t>
  </si>
  <si>
    <t>https://www.lspadmin.ru/поселение/инициативные-проекты.html</t>
  </si>
  <si>
    <t>https://grigorevskaia.krasnodar.ru/poselenie/initsiativnye-proety/</t>
  </si>
  <si>
    <t>http://adm-maevskoe.ru/администрация/инициативное-бюджетирование.html</t>
  </si>
  <si>
    <t>https://golubajaniva.ru/index.php/initsiativnoe-byudzhetirovanie/2467-v-administratsiyu-selskogo-poseleniya-golubaya-niva-slavyanskogo-rajona-postupilo-tri-initsiativnykh-proekta-ot-zhitelej-poselka</t>
  </si>
  <si>
    <t>https://adm-ussuriisk.ru/ob_okruge/otkrytyy_byudzhet/initsiativnoe_byudzhetirovanie/mestnye_initsiativy/</t>
  </si>
  <si>
    <t>http://www.adm-risovoe.ru/новости-поселения</t>
  </si>
  <si>
    <t>https://adm-zaboyskoe.ru/поселение/общая-информация/инициативное-бюджетирование</t>
  </si>
  <si>
    <t>https://sochi.ru/gorodskaya-vlast/deyatelnost/mun-sluzhba/initsiativnye-proekty/</t>
  </si>
  <si>
    <t>https://admvyshesteblievskaya.ru/</t>
  </si>
  <si>
    <t>http://golubitskoe.ru/%D0%B8%D0%BD%D0%B8%D1%86%D0%B8%D0%B0%D1%82%D0%B8%D0%B2%D0%BD%D0%BE%D0%B5-%D0%B1%D1%8E%D0%B4%D0%B6%D0%B5%D1%82%D0%B8%D1%80%D0%BE%D0%B2%D0%B0%D0%BD%D0%B8%D0%B5/%D0%BF%D1%80%D0%BE%D0%B5%D0%BA%D1%82/2022-%D0%B3%D0%BE%D0%B4.html</t>
  </si>
  <si>
    <t>Официальный сайт Коноковского сельского поселения Успенского района</t>
  </si>
  <si>
    <t>Официальный сайт Маламинского сельского поселения Успенского района</t>
  </si>
  <si>
    <t>https://vk.com/spkarayar?w=wall-209546477_388</t>
  </si>
  <si>
    <t>sp-uspenskoe.ru</t>
  </si>
  <si>
    <t>https://blagoveshensk.bashkortostan.ru/presscenter/news/554189/  https://blagoveshensk.bashkortostan.ru/documents/active/497964/  https://blagoveshensk.bashkortostan.ru/presscenter/news/538299/</t>
  </si>
  <si>
    <t>https://lazovskymo.gosuslugi.ru/ofitsialno/struktura-munitsipalnogo-obrazovaniya/mestnaya-administratsiya/strukturnye-podrazdeleniya/finansovo-ekonomicheskoe-upravlenie/budget/initsiativnoe/</t>
  </si>
  <si>
    <t>https://spasskd.ru/index.php/initsiativnoe-byudzhetirovanie</t>
  </si>
  <si>
    <t>https://dalmdr.ru/node/4901</t>
  </si>
  <si>
    <t>https://nadezhdinskij-r25.gosweb.gosuslugi.ru/dlya-zhiteley/novosti-i-reportazhi/novosti-193_230.html</t>
  </si>
  <si>
    <t>https://chuguevsky.ru/administraciya/mestnye-initsiativy/</t>
  </si>
  <si>
    <t>http://www.kinel.ru/initsiativnoe-bjudzhetirovanie/</t>
  </si>
  <si>
    <t>https://www.nakhodka-city.ru/model/item/?cid=30&amp;gid=680</t>
  </si>
  <si>
    <t>http://krotovka.kinel-cherkassy.ru/index.php</t>
  </si>
  <si>
    <t>https://gvardeysk.gov39.ru/power/normativnue-pravovue-aktu/resheniya-soveta-deputatov-mo-gvardeyskiy-gorodskoy-okrug-za-2021-god/</t>
  </si>
  <si>
    <t>https://www.fingram39.ru/projects/13827-shkolnoe-initsiativnoe-byudzhetirovanie.html</t>
  </si>
  <si>
    <t>http://www.pravober.ru/administracia/normativno-pravovye-akty</t>
  </si>
  <si>
    <t>https://sovetsk.gov39.ru/iniciativnye-proekty-grazhdan.html</t>
  </si>
  <si>
    <t>http://finance.admmeleuz.ru/index.php?option=com_content&amp;view=category&amp;id=905&amp;Itemid=356</t>
  </si>
  <si>
    <t>Сельское поселение Муханово (kinel-cherkassy.ru)</t>
  </si>
  <si>
    <t>http://www.admkrsk.ru/citytoday/municipal/initiative_projects/Pages/default.aspx</t>
  </si>
  <si>
    <t>http://aleksandrovka.kinel-cherkassy.ru</t>
  </si>
  <si>
    <t>http://berezniki.ucoz.ru/index/0-2</t>
  </si>
  <si>
    <t>http://erzovka.kinel-cherkassy.ru/</t>
  </si>
  <si>
    <t>http://kabanovka.kinel-cherkassy.ru</t>
  </si>
  <si>
    <t>https://andropovskiy.gosuslugi.ru/deyatelnost/napravleniya-deyatelnosti/initsiativnye-proekty/initsiativnye-proekty/2023-god/</t>
  </si>
  <si>
    <t>http://gorka.kinel-cherkassy.ru</t>
  </si>
  <si>
    <t>http://novyekluchi.kinel-cherkassy.ru/</t>
  </si>
  <si>
    <t>https://komsomolskoe-sp.ru</t>
  </si>
  <si>
    <t>https://podgornoe.kinel-cherkassy.ru/</t>
  </si>
  <si>
    <t>http://sadgorod.kinel-cherkassy.ru/</t>
  </si>
  <si>
    <t>http://chernovka.kinel-cherkassy.ru/</t>
  </si>
  <si>
    <t>http://adm-timashevo.ru/</t>
  </si>
  <si>
    <t>https://www.kinel-cherkassy.ru/index.php/initsiativnye-proekty</t>
  </si>
  <si>
    <t>https://www.gorodperm.ru/actions/social-link/society/%20Inprojects/</t>
  </si>
  <si>
    <t>https://veradmgo.ru/initsiativnoe-byudzhetirovanie/</t>
  </si>
  <si>
    <t>https://adm-brz.ru/grazhdanam/initsiativy/initsiativnye-proekty/</t>
  </si>
  <si>
    <t>https://yakovgo.gosuslugi.ru/glavnoe/territorialnye-obschestvennye-samoupravleniya-tos/</t>
  </si>
  <si>
    <t>https://www.adm-kavkaz.ru/</t>
  </si>
  <si>
    <t>https://www.samadm.ru/authority/octobyarsky_district/your-builder-yard-october/</t>
  </si>
  <si>
    <t>https://www.samadm.ru/upload/iblock/34d/2022.03.28.pdf</t>
  </si>
  <si>
    <t>https://aamrsk.ru/deyatelnost/initsiativnoe-byudzhetirovanie/initsiativnye-proekty/</t>
  </si>
  <si>
    <t>https://dzhankoy.rk.gov.ru/ru/structure/1915</t>
  </si>
  <si>
    <t>https://gubkinadm.gosuslugi.ru/dlya-zhiteley/novosti-i-reportazhi/novosti-193_3818.html</t>
  </si>
  <si>
    <t>https://www.abmosk.ru/initsiativnoe-byudzhetirovanie</t>
  </si>
  <si>
    <t>http://abgosk.ru/finansy/initsiativnoe-byudzhetirovanie/initsiativnoe-byudzhetirovanie.php</t>
  </si>
  <si>
    <t>https://www.georgievsk.ru/mestnye-initsiativy/</t>
  </si>
  <si>
    <t>https://depfin.admmegion.ru/initiative_budget/</t>
  </si>
  <si>
    <t>http://izobadmin.ru/taxonomy/term/1537</t>
  </si>
  <si>
    <t>https://cn03415.tmweb.ru/iniciativy/byudzhetirovanie/</t>
  </si>
  <si>
    <t>http://kir-portal.ru/programma-initsiativnoe-byudzhetirovanie/fotogaller.php</t>
  </si>
  <si>
    <t>https://feo.rk.gov.ru/structure/4d761f90-9e66-47c1-871c-f85dd8a919ce</t>
  </si>
  <si>
    <t>https://www.adm-grsk.ru/initsiativnye-proekty</t>
  </si>
  <si>
    <t>https://divnogorsk.gosuslugi.ru/deyatelnost/napravleniya-deyatelnosti/finansy/initsiativnye-proekty/</t>
  </si>
  <si>
    <t>https://severoenisejskij-r04.gosweb.gosuslugi.ru/spravochnik/initsiativnoe-byudzhetirovanie/</t>
  </si>
  <si>
    <t>https://petrgosk.gosuslugi.ru/obschestvennyy-kontrol/initsiativnye-proekty/</t>
  </si>
  <si>
    <t>http://lermsk.ru/инвестиционный%20паспорт/Развитие%20города/Инициативное_бюджетирование/index.php</t>
  </si>
  <si>
    <t>https://perovskoe.rk.gov.ru/structure/9d54472f-5001-451a-bd24-62171bc437b5</t>
  </si>
  <si>
    <t>http://www.tyumen-city.ru/ekonomika/finansi/iniciativnoe-budjetirovanie/</t>
  </si>
  <si>
    <t>https://vejdelevskij-r31.gosweb.gosuslugi.ru/</t>
  </si>
  <si>
    <t>https://adm-vyaz.ru/initciativnoe-byudzhetirovanie.html</t>
  </si>
  <si>
    <t>https://pmosk.ru/archives/category/programma-podderzhki-mestnyh-iniciativ-stavropolskogo-kraya/vydvizhenie-iniciativnyh-proektov/page/2</t>
  </si>
  <si>
    <t>https://minusinsk.info/term/647</t>
  </si>
  <si>
    <t>https://nefteyuganskij-r86.gosweb.gosuslugi.ru/prochee/marafon-blagoustroystva/initsiativnoe-byudzhetirovanie/</t>
  </si>
  <si>
    <t>https://sovadmsamara.ru/tvoj_konstruktor_dvora/</t>
  </si>
  <si>
    <t>https://pojkovskij-r86.gosweb.gosuslugi.ru/deyatelnost/napravleniya-deyatelnosti/бюджет/initsiativnye-proekty/normativno-pravovye-akty/</t>
  </si>
  <si>
    <t>http://saratovmer.ru/budget/bugjet2021/</t>
  </si>
  <si>
    <t>https://ipatovo26.gosuslugi.ru/deyatelnost/napravleniya-deyatelnosti/finansy-i-byudzhet/otkrytyy-byudzhet/initsiativnye-proekty/</t>
  </si>
  <si>
    <t>https://kalachinskij-r52.gosweb.gosuslugi.ru/glavnoe/kalachinskoe-gorodskoe-poselenie/byudzhet/initsiativnoe-byudzhetirovanie/proekt-hokkeynoy-korobki/</t>
  </si>
  <si>
    <t>http://oubogdan.kormil.obr55.ru/объявления http://ds1.kormil.obr55.ru/2023/03/17/инициативный-проект-ремонт-фасада-зд/  http://ounekras.kormil.obr55.ru/2023/04/13/внимание-опрос/      http://ounovosel.kormil.obr55.ru/инициативный-проект/</t>
  </si>
  <si>
    <t>https://omskportal.ru/omsu/krutin-3-52-226-1/etc/inb/school/2023</t>
  </si>
  <si>
    <t>https://lyubinskij-r52.gosweb.gosuslugi.ru/obschestvennyy-kontrol/initsiativnye-proekty/</t>
  </si>
  <si>
    <t>https://admomsk.ru/web/guest/progress/pilot</t>
  </si>
  <si>
    <t>https://sh-pirovskaya-r04.gosweb.gosuslugi.ru/    https://xn----7sbbf3aamcbcl4aftt9i3e.xn--90anscgc.xn--p1ai/shkolnoe-inicziativnoe-byudzhetirovanie-kak-sposob-organizaczii-proektnoj-deyatelnosti-uchashhihsya/</t>
  </si>
  <si>
    <t>https://www.admugansk.ru/category/1496?page=1</t>
  </si>
  <si>
    <t>http://nvraion.ru/ekonomika-i-finansy/initsiativnoe-byudzhetirovanie/</t>
  </si>
  <si>
    <t>https://df.salekhard.org/byudzhetnaya-initsiativa-grazhdan/2023.php</t>
  </si>
  <si>
    <t>https://budjet-dlya-grajdan.admpokachi.ru/initsiativnoe-byudzhetirovanie/normativno-spravochnaya-informatsiya/</t>
  </si>
  <si>
    <t>https://k4gorod.gosuslugi.ru/</t>
  </si>
  <si>
    <t>https://admsurgut.ru/rubric/24175/Iniciativnye-proekty</t>
  </si>
  <si>
    <t>https://go-pevek.ru/initsiativnye-proekty/pobediteli-konkursa-proektov-dostignutye-rezultaty/</t>
  </si>
  <si>
    <t>https://ivanovomysskoe-r52.gosweb.gosuslugi.ru/obschestvennyy-kontrol/initsiativnye-proekty/ https://kipskoe-r52.gosweb.gosuslugi.ru/obschestvennyy-kontrol/initsiativnye-proekty/initsiativnyy-proekt-remont-ograzhdeniya-kladbischa-v-s-kip/</t>
  </si>
  <si>
    <t>https://lbt.yanao.ru/activity/730/</t>
  </si>
  <si>
    <t>https://zav-18.gosuslugi.ru/obschestvennyy-kontrol/initsiativnye-proekty/</t>
  </si>
  <si>
    <t>http://isu.mfur.ru/application/index?page=2&amp;per-page=12</t>
  </si>
  <si>
    <t>http://glazrayon.ru/city/fin/podderzhka/norm/</t>
  </si>
  <si>
    <t>https://administraciya-vsexsvyatskogo-selskogo-pos-r43.gosweb.gosuslugi.ru/deyatelnost/proekty-i-programmy/programma-2/</t>
  </si>
  <si>
    <t>http://finupr-ab.ru/oprosy-dlya-grazhdan.html</t>
  </si>
  <si>
    <t>https://dubrovskoe-r43.gosweb.gosuslugi.ru/deyatelnost/proekty-i-programmy/programma-4/</t>
  </si>
  <si>
    <t>https://budget.depfinnbr.ru/initsiativnoe-byudzhetirovanie/proekt-ritm?ysclid=lg3nxyqj3c196949660</t>
  </si>
  <si>
    <t>https://klimkovskoe-r43.gosweb.gosuslugi.ru/deyatelnost/proekty-i-programmy/initsiativnyy-proekt/</t>
  </si>
  <si>
    <t>http://finupr-ab.ru/shkol-nyy-byudzhet.html</t>
  </si>
  <si>
    <t>https://www.mozhga-rayon.ru/about/info/proekty-initsiativnogo-byuzhdetirovaniya/initsiativnoe-byudzhetirovanie-nashe-selo/</t>
  </si>
  <si>
    <t>https://admsr.ru/budget/NewInitsBudshet/</t>
  </si>
  <si>
    <t>https://muravlenko.yanao.ru/activity/27372/?filter%5Bdocuments%5D%5Bsection%5D=0; https://vk.com/wall-189302525?q=бюджетировани</t>
  </si>
  <si>
    <t>https://troickoe-r43.gosweb.gosuslugi.ru/deyatelnost/proekty-i-programmy/programma-1/</t>
  </si>
  <si>
    <t>https://живёмнасевере.рф</t>
  </si>
  <si>
    <t>https://polomskoe-selskoe-pos-r43.gosweb.gosuslugi.ru/ofitsialno/dokumenty/dokumenty-all_907.html</t>
  </si>
  <si>
    <t>http://sp-sun.ru/the-citizens-budget/proactive-budgeting/</t>
  </si>
  <si>
    <t>https://podrezchixinskoe-r43.gosweb.gosuslugi.ru/deyatelnost/proekty-i-programmy/programma-1/</t>
  </si>
  <si>
    <t>https://buzuluk.orb.ru/activity/35551/</t>
  </si>
  <si>
    <t>https://35cherepovets.gosuslugi.ru/ofitsialno/otkrytyy-byudzhet/narodnyy-byudzhet-narodnaya-programma/?ysclid=lutqahlgqr44792255</t>
  </si>
  <si>
    <t>https://www.finuprgaj.ru/молодёжный-бюджет/2023-год;    https://gy.orb.ru/activity/43069/;</t>
  </si>
  <si>
    <t>https://smarteka.com/practices/proekt-skol-nyj-budzet</t>
  </si>
  <si>
    <t>https://orenschool.ru/news/o-realizacii-na-territorii-municipalnogo-obrazovaniya-gorod-orenburg-obshchestvenno-znachimyh-proektov-osnovannyh-na-mestnyh-iniciativah-v-ramkah-proe</t>
  </si>
  <si>
    <t>https://orenburg.ru/activity/35285/</t>
  </si>
  <si>
    <t>https://vologda.gosuslugi.ru/ofitsialno/ekonomika-i-finansy/otkrytyy-byudzhet/tos/</t>
  </si>
  <si>
    <t>https://soliletsk.ru/inicziativnyie-proektyi.html</t>
  </si>
  <si>
    <t>https://fin-soliletsk.ru/?q=shkola</t>
  </si>
  <si>
    <t>https://финотдел-ясный.рф/shkolnyij-byudzhe</t>
  </si>
  <si>
    <t>https://adamfin.orb.ru/activity/36284/</t>
  </si>
  <si>
    <t>https://adamfin.orb.ru/activity/36714/</t>
  </si>
  <si>
    <t>http://finotdel-akbulak.ru/index.php?option=com_content&amp;view=article&amp;id=202&amp;Itemid=117</t>
  </si>
  <si>
    <t>http://finotdel-akbulak.ru/index.php?option=com_content&amp;view=article&amp;id=433&amp;Itemid=199</t>
  </si>
  <si>
    <t>http://finotdel-akbulak.ru/index.php?option=com_content&amp;view=article&amp;id=434&amp;Itemid=200</t>
  </si>
  <si>
    <t>https://www.aleksandrovka56.ru/munitsipalitet/?SECTION_ID=382/</t>
  </si>
  <si>
    <t>https://www.aleksandrovka56.ru/munitsipalitet/?ELEMENT_ID=4542</t>
  </si>
  <si>
    <t>https://asfin56.ru/narodnyij-byudzhet</t>
  </si>
  <si>
    <t>https://donskoe.orb.ru/activity/20421/</t>
  </si>
  <si>
    <t>https://mo-be.orb.ru/activity/18884/</t>
  </si>
  <si>
    <t>https://bugraifo.orb.ru/activity/26288/</t>
  </si>
  <si>
    <t>https://bugraifo.orb.ru/activity/26293/</t>
  </si>
  <si>
    <t>https://bz.orb.ru/presscenter/news/123457/</t>
  </si>
  <si>
    <t>https://grach-rf.orb.ru/activity/14679/</t>
  </si>
  <si>
    <t>https://usolie-sibirskoe.ru/ib-2023-god</t>
  </si>
  <si>
    <t>https://grach-rf.orb.ru/presscenter/news/99409/</t>
  </si>
  <si>
    <t>https://budget.uray.ru/iniciativnoe-bjudzhetirovanie-v-rf/</t>
  </si>
  <si>
    <t>- Администрация города Братска (bratsk-city.ru)</t>
  </si>
  <si>
    <t>http://домбаровский.рф/narodnyij-byudzhete</t>
  </si>
  <si>
    <t>http://glazov-gov.ru/city/cityzen/finans/muninbyudzh/</t>
  </si>
  <si>
    <t>https://nadym.yanao.ru/about/projects/all/480/</t>
  </si>
  <si>
    <t>https://debesy.udmurt.ru/</t>
  </si>
  <si>
    <t>http://домбаровский.рф/shkolnyij-byudzhet</t>
  </si>
  <si>
    <t>http://hmrn.ru/gkh/zhile-i-gorodskaya-sreda/initsiativnoe-byudzhetirovanie.php</t>
  </si>
  <si>
    <t>https://xn--80adblbabq1bk1bi8r.xn--p1ai/; https://admmuji.yanao.ru/activity/31757/; https://uoshur.yanao.ru/</t>
  </si>
  <si>
    <t>https://krasnogvardfo.ru/narodnyij-byudzhet</t>
  </si>
  <si>
    <t>https://admkutushi.webnode.ru/obyavleniya/</t>
  </si>
  <si>
    <t>https://priuralye.yanao.ru/activity/48943/</t>
  </si>
  <si>
    <t>https://matraifo.ru/hearing/12</t>
  </si>
  <si>
    <t>https://finotdnovoorsk.ru/kadrovoe-obespechenie</t>
  </si>
  <si>
    <t>http://www.usolie-raion.ru/deyatelnost/ekonomika/initsiativnoe-byudzhetirovanie.html</t>
  </si>
  <si>
    <t>https://finotdnovoorsk.ru/2023shho</t>
  </si>
  <si>
    <t>https://живёмнасевере.рф/?votings=1#all-projects</t>
  </si>
  <si>
    <t>http://fin-or.ru/content/narodnyy-byudzhet</t>
  </si>
  <si>
    <t>https://tasu.ru/ekonomika-i-finansy/initsiativnoe-byudzhetirovanie/, https://живёмнасевере.рф/cozy-yama</t>
  </si>
  <si>
    <t>https://nilim-raion.ru/konkursy-granty-golosovaniya-afishi/rayonnyy-konkurs-reshenie-za-vami/</t>
  </si>
  <si>
    <t>https://www.kaluga-gov.ru/obshchestvo/initsiativnye-proekty/pravovaya-baza/2740/</t>
  </si>
  <si>
    <t>http://fin-or.ru/content/shkolnyy-byudzhet</t>
  </si>
  <si>
    <t>http://dfik.ru/#iniciativa http://dfik.ru/#school</t>
  </si>
  <si>
    <t>http://первомайский-район.рф/novosti-informatciya.html</t>
  </si>
  <si>
    <t>http://www.sar-fo.ru/initsiativnoe-byudzhetirovanie/shkolnyj-byudzhet</t>
  </si>
  <si>
    <t>http://ehirit.ru/obshcestvennye-initciativy-grazhdan.html</t>
  </si>
  <si>
    <t>1) https://selkup.yanao.ru/search/?q=уютный+ямал 2) http://raduga-ks.ru/activ/pb</t>
  </si>
  <si>
    <t>https://mo-se.orb.ru/documents/active/42911/</t>
  </si>
  <si>
    <t>https://tl.orb.ru/activity/39148/</t>
  </si>
  <si>
    <t>https://fintotsk.ru/hearing/11</t>
  </si>
  <si>
    <t>https://totckoe.uoedu.ru/site/item?id=67</t>
  </si>
  <si>
    <t>https://tu.orb.ru/activity/20630/</t>
  </si>
  <si>
    <t>https://krasnogorodsk.reg60.ru/news/10.04.23/18753  https://krasnogorodsk.reg60.ru/news/12.05.23/18811  https://krasnogorodsk.reg60.ru/news/12.05.23/18811</t>
  </si>
  <si>
    <t>http://adm.govuktyl.ru</t>
  </si>
  <si>
    <t>https://usinsk.gosuslugi.ru/</t>
  </si>
  <si>
    <t>https://сыктывкар.рф/</t>
  </si>
  <si>
    <t>https://sysola-r11.gosweb.gosuslugi.ru/glavnoe/informatsiya/initsiativnoe-byudzhetirovanie/</t>
  </si>
  <si>
    <t>https://syktyvdin.gosuslugi.ru/deyatelnost/napravleniya-deyatelnosti/initsiativnoe-byudzhetirovanie/narodnaya-initsiativa/itogi-realizatsii/</t>
  </si>
  <si>
    <t>https://ust-kulomsky.gosuslugi.ru/deyatelnost/napravleniya-deyatelnosti/initsiativnoe-byudzhetirovanie/narodnye-initsiativy/</t>
  </si>
  <si>
    <t>mouhta.ruhttps://vk.com/mogouhta?w=wall-46027894_38266 https://mouhta.ru/news/news_detail.php?ID=82317  https://vk.com/mogouhta?w=wall-46027894_31420</t>
  </si>
  <si>
    <t>http://udora.info/narodnyj-byudzhet/npa</t>
  </si>
  <si>
    <t>https://vorkuta-r11.gosweb.gosuslugi.ru/obschestvennyy-kontrol/initsiativnoe-byudzhetirovanie/</t>
  </si>
  <si>
    <t>18.2. Ссылки на иные официальные и неофициальные информационные ресурсы практики, в том числе в социальных сетях</t>
  </si>
  <si>
    <t xml:space="preserve">siteLink: https://t.me/ABGOtg/6686
siteName: телеграмм
</t>
  </si>
  <si>
    <t xml:space="preserve">siteLink: 
siteName: 
</t>
  </si>
  <si>
    <t xml:space="preserve">siteLink: https://vk.com/aleksandr_krivtsov?w=wall628994325_2698
siteName: ВКонтакте
</t>
  </si>
  <si>
    <t xml:space="preserve">siteLink: https://admin.tomsk.ru/db3/0/29AEF42A3441A2D64725895800121A73
siteName: Сайт Администрации города Томска
siteLink: https://www.admin.tomsk.ru/db3/docs/2023021602
siteName: Сайт Администрации города Томска
</t>
  </si>
  <si>
    <t xml:space="preserve">siteLink: https://vk.com/wall-89375734_16159
siteName: ВКонтакте
</t>
  </si>
  <si>
    <t xml:space="preserve">siteLink: http://моидворлипецк.рф/
siteName: 
</t>
  </si>
  <si>
    <t xml:space="preserve">siteLink: https://lipradm.ru/news/14422/
</t>
  </si>
  <si>
    <t xml:space="preserve">siteLink: https://vk.com/batetsky53?w=wall-20831461_7368
siteName: ВКонтакте - Администрация Батецкого муниципального района
siteLink: https://vk.com/club152350435?w=wall-152350435_687%2Fall
siteName: ВКонтакте - филиала МАОУ «Средняя школа п.Батецкий»
siteLink: https://vk.com/club152350435?w=wall-152350435_706%2Fall
siteName: ВКонтакте - филиала МАОУ «Средняя школа п.Батецкий»
</t>
  </si>
  <si>
    <t xml:space="preserve">siteLink: https://vk.com/club171494852
siteName: ВКонтакте ППМИ Наговского сельского поселения
</t>
  </si>
  <si>
    <t xml:space="preserve">siteLink: https://vk.com/novoseladm
siteName: ВКонтакте Администрация Новосельского сельского поселения
siteLink: https://vk.com/club171804118
siteName: ВКонтакте ППМИ Новосельского сельского поселения
</t>
  </si>
  <si>
    <t xml:space="preserve">siteLink: https://vk.com/53admivan
siteName: ВКонтакте - Администрация Ивановского сельского поселения
</t>
  </si>
  <si>
    <t xml:space="preserve">siteLink: https://vk.com/club187624629
siteName: ВКонтакте
</t>
  </si>
  <si>
    <t xml:space="preserve">siteLink: https://vk.com/club187364286
siteName: ВКонтакте
</t>
  </si>
  <si>
    <t xml:space="preserve">siteLink: https://vk.com/borovichiadm?w=wall-169889048_44115
siteName: ВКонтакте
siteLink: https://vk.com/borovichiadm?w=wall-169889048_37989
siteName: ВКонтакте
siteLink: https://vk.com/borovichiadm?w=wall-169889048_37556
siteName: ВКонтакте
siteLink: https://vk.com/borovichiadm?w=wall-169889048_36731
siteName: ВКонтакте
</t>
  </si>
  <si>
    <t xml:space="preserve">siteLink: https://vk.com/club171303510
siteName: ВКонтакте
</t>
  </si>
  <si>
    <t xml:space="preserve">siteLink: https://ok.ru/chertkovom
siteName: Одноклассники
siteLink: https://t.me/certcovomoiposelok/4265
siteName: Telegram
</t>
  </si>
  <si>
    <t xml:space="preserve">siteLink: https://vk.com/club171465438
siteName: ВКонтакте - поддержка местных инициатив
siteLink: https://vk.com/public203800811
siteName: ВКонтакте Администрация СП
</t>
  </si>
  <si>
    <t xml:space="preserve">siteLink: https://okuladm.ru/news/33134
siteName: Официальный сайт комитета образования Окуловского муниципального района
siteLink: https://komobr.okuladm.ru/news/2066
siteName: Официальный сайт комитета образования Окуловского муниципального района
</t>
  </si>
  <si>
    <t xml:space="preserve">siteLink: https://t.me/admamursk
siteName: Телеграмм-канал
siteLink: https://ok.ru/group/70000001620370
siteName: Одноклассники
siteLink: https://vk.com/wall-119764592_433
siteName: ВКонтакте
</t>
  </si>
  <si>
    <t xml:space="preserve">siteLink: https://vk.com/wall-211794285_2408
siteName: ВКонтакте
siteLink: https://bikinadm.khabkrai.ru/Deyatelnost/Grazhdanskie-iniciativy1513905913/Konkursy-socialnyh-proektov/8982
siteName: Официальный сайт администрации Бикинского муниципального района Хабаровского края
</t>
  </si>
  <si>
    <t xml:space="preserve">siteLink: https://vk.com/wall-217078273_314
siteName: ВКонтакте
siteLink: http://www.adm.nov.ru/page/49335
siteName: Официальный сайт Администрации Великого Новгорода
</t>
  </si>
  <si>
    <t xml:space="preserve">siteLink: https://bsizgan.gosuslugi.ru/dlya-zhiteley/novosti-i-reportazhi/?filter%5B115%5D%5BName%5D=народный+бюджет&amp;filter%5B115%5D%5BTypeNews%5D%5B%5D=1&amp;filter%5B115%5D%5BCategory%5D=
siteName: сайт администрации муниципального образования
</t>
  </si>
  <si>
    <t xml:space="preserve">siteLink: https://barysh.gosuslugi.ru/deyatelnost/munitsipalnye-finansy/narodnyy-byudzhet/
siteName: официальный сайт администрации муниципального образования
</t>
  </si>
  <si>
    <t xml:space="preserve">siteLink: https://inzenskij-r73.gosweb.gosuslugi.ru/dlya-zhiteley/narodnaya-initsiativa/proekt-narodnyy-byudzhet/
siteName: официальный сайт администрации муниципального образования
</t>
  </si>
  <si>
    <t xml:space="preserve">siteLink: https://pavlovka.gosuslugi.ru/deyatelnost/napravleniya-deyatelnosti/upravlenie-finansov/narodnyy-byudzhet/
siteName: официальный сайт администрации муниципального образования
</t>
  </si>
  <si>
    <t xml:space="preserve">siteName: https://vk.com/wall-213848216_3903
</t>
  </si>
  <si>
    <t xml:space="preserve">siteLink: http://karsunmo.ru/narbudget.html
siteName: официальный сайт администрации
</t>
  </si>
  <si>
    <t xml:space="preserve">siteLink: https://otradny24.ru/news-short/49691/, https://vestnikotradnogo.ru/article/6027?ysclid=lu9hp5mwsm201306559, https://vk.com/nkootr, https://vk.com/moygorodotradny,
siteName: социальные сети
</t>
  </si>
  <si>
    <t xml:space="preserve">siteLink: https://vk.com/bgadm52?w=wall-166549461_5034
siteName: Официальное сообщество ВКонтакте
</t>
  </si>
  <si>
    <t xml:space="preserve">siteLink: https://pohgor.ru/sociosfera/prestige-pricing/image-projects_64.html          https://pohgor.ru/sociosfera/prestige-pricing/image-projects_67.html    https://vk.com/pohvistnevogorod?w=wall-168256203_21530   https://vk.com/pohvistnevogorod?w=wall-168256203_22025   https://vk.com/pohvistnevogorod?w=wall-168256203_22674
siteName: социальные сети
</t>
  </si>
  <si>
    <t xml:space="preserve">siteLink: https://vk.com/club202032472
siteName: Социальная сеть ВКонтакте
</t>
  </si>
  <si>
    <t xml:space="preserve">siteLink: https://vk.com/club202628389
siteName: Социальная сеть ВКонтакте
</t>
  </si>
  <si>
    <t xml:space="preserve">siteName: информация отсутствует
</t>
  </si>
  <si>
    <t xml:space="preserve">siteLink: https://www.korenovsk.ru/iniciativnoe-bjudzhetirovanie/
</t>
  </si>
  <si>
    <t xml:space="preserve">siteLink: https://ok.ru/profile/331821742169
</t>
  </si>
  <si>
    <t xml:space="preserve">siteLink: https://korenovsk-gorod.ru/initsiativnoe-byudzhetirovanie/initsiativnoe-byudzhetirovanie/
</t>
  </si>
  <si>
    <t xml:space="preserve">siteLink: http://www.platnirovskaja.ru/f_docs/rmepf6zi1q0/2023-god
</t>
  </si>
  <si>
    <t xml:space="preserve">siteLink: http://maradmin.ru/%d0%b8%d0%bd%d1%84%d0%be%d1%80%d0%bc%d0%b0%d1%86%d0%b8%d1%8f/%d0%b8%d0%bd%d0%b8%d1%86%d0%b8%d0%b0%d1%82%d0%b8%d0%b2%d0%bd%d0%be%d0%b5-%d0%b1%d1%8e%d0%b4%d0%b6%d0%b5%d1%82%d0%b8%d1%80%d0%be%d0%b2%d0%b0%d0%bd%d0%b8%d0%b5/%d0%b8%d0%b7%d0%b2%d0%b5%d1%89%d0%b5%d0%bd%d0%b8%d0%b5-%d0%be-%d0%bf%d1%80%d0%be%d0%b2%d0%b5%d0%b4%d0%b5%d0%bd%d0%b8%d0%b8-%d0%ba%d0%be%d0%bd%d0%ba%d1%83%d1%80%d1%81%d0%bd%d0%be%d0%b3%d0%be-%d0%be/
</t>
  </si>
  <si>
    <t xml:space="preserve">siteLink: https://vk.com/shkib_rf
siteName: Социальная сеть ВКонтакте
</t>
  </si>
  <si>
    <t xml:space="preserve">siteLink: https://admnovomysh.ru/images/iniciativn_proekt/2023/in_proekt.pdf      tps://t.me/+B2LIpr8z4CRlZTdi
</t>
  </si>
  <si>
    <t xml:space="preserve">siteLink: https://vk.com/snsadm
</t>
  </si>
  <si>
    <t xml:space="preserve">siteLink: https://www.xn----7sbbhib2aqbonkeww0u.xn--p1ai/initciativnoe-byudzhetirovanie.html
</t>
  </si>
  <si>
    <t xml:space="preserve">siteLink: https://xn----dtbsbdgikgdbazpac.xn--p1ai/programs
</t>
  </si>
  <si>
    <t xml:space="preserve">siteLink: https://veshkajma-r73.gosweb.gosuslugi.ru/deyatelnost/napravleniya-deyatelnosti/finansy/otkrbudg/dokumentatsiya-po-otkrytomu-byudzhetu-2023-2025-goda/
siteName: сайт администрации
</t>
  </si>
  <si>
    <t xml:space="preserve">siteLink: https://adm-melekess.gosuslugi.ru/deyatelnost/napravleniya-deyatelnosti/finansovaya-deyatelnost/narodnyy-byudzhet/
siteName: сайт Администрации муниципального образования "Мелекесский район" Ульяновской области
</t>
  </si>
  <si>
    <t xml:space="preserve">siteLink: https://ulmeria.gosuslugi.ru/obschestvennyy-kontrol/initsiativnye-proekty/
siteName: сайт администрации города Ульяновска
</t>
  </si>
  <si>
    <t xml:space="preserve">siteLink: https://tek.my1.ru/index/iniciativa/0-12
siteName: социальные сети
</t>
  </si>
  <si>
    <t xml:space="preserve">siteLink: https://vk.com/wall-140237434_1719
siteName: Социальная сеть
siteLink: http://novo-kilbah.ru/zhiteli-d-marijskij-bikshik-reshili-prinyat-uchastie-v-programme-nashe-selo-2023/
siteName: Официальный сайт
siteLink: http://novo-kilbah.ru/zhiteli-d-marijskij-bikshik-reshili-prinyat-uchastie-v-programme-nashe-selo-2023/
siteName: Официальный сайт
siteLink: https://keltey.ru/2023/02/4582/
siteName: Официальный сайт
</t>
  </si>
  <si>
    <t xml:space="preserve">siteLink: http://cityslav.ru/index.php?id=11457
</t>
  </si>
  <si>
    <t xml:space="preserve">siteLink: http://adm-maevskoe.ru/novosti-poseleniya/477-кука.html
siteLink: https://vk.com/wall-210700426_139
siteLink: https://adm-maevskoe.ru/novosti-poseleniya/580-%D1%83%D0%B2%D0%B0%D0%B6%D0%B0%D0%B5%D0%BC%D1%8B%D0%B5-%D0%B6%D0%B8%D1%82%D0%B5%D0%BB%D0%B8-%D0%BC%D0%B0%D0%B5%D0%B2%D1%81%D0%BA%D0%BE%D0%B3%D0%BE-%D1%81%D0%B5%D0%BB%D1%8C%D1%81%D0%BA%D0%BE%D0%B3%D0%BE-%D0%BF%D0%BE%D1%81%D0%B5%D0%BB%D0%B5%D0%BD%D0%B8%D1%8F-%D1%81%D0%BE%D0%BE%D0%B1%D1%89%D0%B0%D0%B5%D0%BC-%D0%B2%D0%B0%D0%BC,-%D1%87%D1%82%D0%BE-%D0%B2-%D0%B0%D0%B4%D0%BC%D0%B8%D0%BD%D0%B8%D1%81%D1%82%D1%80%D0%B0%D1%86%D0%B8%D1%8E-%D0%BC%D0%B0%D0%B5%D0%B2%D1%81%D0%BA%D0%BE%D0%B3%D0%BE-%D1%81%D0%B5%D0%BB%D1%8C%D1%81%D0%BA%D0%BE%D0%B3%D0%BE-%D0%BF%D0%BE%D1%81%D0%B5%D0%BB%D0%B5%D0%BD%D0%B8%D1%8F-%D0%BF%D0%BE%D1%81%D1%82%D1%83%D0%BF%D0%B8%D0%BB%D0%BE-%D0%B4%D0%B2%D0%B0-%D0%B8%D0%BD%D0%B8%D1%86%D0%B8%D0%B0%D1%82%D0%B8%D0%B2%D0%BD%D1%8B%D1%85-%D0%BF%D1%80%D0%BE%D0%B5%D0%BA%D1%82%D0%B0.html
</t>
  </si>
  <si>
    <t xml:space="preserve">siteLink: https://vk.com/fuauss
siteName: Вконтакте
siteLink: https://ok.ru/profile/600168253752/groups
siteName: "Одноклассники"
siteLink: https://t.me/finupradmUSS
siteName: Телеграм
</t>
  </si>
  <si>
    <t xml:space="preserve">siteLink: https://web.telegram.org/k/#-1340892040
</t>
  </si>
  <si>
    <t xml:space="preserve">siteLink: https://adm-zaboyskoe.ru/поселение/общая-информация/инициативное-бюджетирование
</t>
  </si>
  <si>
    <t xml:space="preserve">siteLink: https://sochi.ru/zhizn-goroda/molodezhnaya-politika/molodezhnoe-initsiativnoe-byudzhetirovanie/2023/pobediteli-molodezhnogo-initsiativnogo-byudzhetirovaniya/
</t>
  </si>
  <si>
    <t xml:space="preserve">siteLink: https://vk.com/chubovkad?w=wall-149715269_1441
siteName: Социальная сеть ВКонтакте
</t>
  </si>
  <si>
    <t xml:space="preserve">siteLink: https://vk.com/finupkrd?w=wall-217460813_166
siteName: социальная сеть
</t>
  </si>
  <si>
    <t xml:space="preserve">siteLink: https://blagoveshensk.bashkortostan.ru/presscenter/news/538299/  https://vk.com/blagoveschensk102?w=wall-147604036_26510   https://vk.com/public179554734?w=wall-179554734_5086  https://vk.com/public186490967?z=photo-186490967_457240326%2Falbum-186490967_00%2Frev
siteName: официальный сайт
</t>
  </si>
  <si>
    <t xml:space="preserve">siteName: нет
</t>
  </si>
  <si>
    <t xml:space="preserve">siteLink: https://ok.ru/spasskgo/topic/154918988523682
siteName: Одноклассники
siteLink: https://ok.ru/spasskgo/topic/154937764128930
siteName: Одноклассники
siteLink: https://t.me/spasskadmin/6407
siteName: Телеграм
siteLink: https://t.me/spasskadmin/6541
siteName: Телеграм
siteLink: https://vk.com/wall-203950610_7315
siteName: Вконтакте
siteLink: https://vk.com/wall-203950610_7430
siteName: Вконтакте
siteLink: https://spasskd.ru/index.php/news2/28660-mestnaya-initsiativa-itogi-pervogo-etapa-konkursa
siteName: Сайт
siteLink: https://t.me/spasskadmin/7489
siteName: Телеграм
siteLink: https://t.me/mitrofanoV_O/2010
siteName: Телеграм
siteLink: https://ok.ru/profile/555465414253/statuses/156116485127021
siteName: Одноклассники
siteLink: https://vk.com/spasskgo?w=wall-203950610_8299
siteName: Вконтакте
siteLink: https://vk.com/id193764552?w=wall193764552_3726%2Fall
siteName: Вконтакте
siteLink: https://ok.ru/group/53654412918946/topic/155076633667746
siteName: Одноклассники
</t>
  </si>
  <si>
    <t xml:space="preserve">siteName: отсутствует
</t>
  </si>
  <si>
    <t xml:space="preserve">siteLink: https://nadezhdinskij-r25.gosweb.gosuslugi.ru/dlya-zhiteley/novosti-i-reportazhi/novosti-193_230.html;              https://nadezhdinskij-r25.gosweb.gosuslugi.ru/spravochnik/pravila-zemplepolzovaniya-i-stroitelstva-1/
siteName: Госуслуги
siteLink: https://t.me/nadezhdinskofficial/3154
siteName: Телеграм
siteLink: https://vk.com/nadezhdinsky?w=wall-149361136_1469
siteName: Вконтакте
siteLink: https://ok.ru/nadezhdins/topic/15618568612391
siteName: Одноклассники
siteLink: https://t.me/c/1610955282/4634
siteName: Телеграм
</t>
  </si>
  <si>
    <t xml:space="preserve">siteLink: https://gvardeysk.gov39.ru/power/administrazia/muniz-uchregdenia-rayon/gazeta-nasha-shizn/
siteName: https://gvardeysk.gov39.ru/power/administrazia/muniz-uchregdenia-rayon/gazeta-nasha-shizn/
</t>
  </si>
  <si>
    <t xml:space="preserve">siteLink: https://sterlibash.bashkortostan.ru/documents/active/491128/
siteName: Официальный сайт
</t>
  </si>
  <si>
    <t xml:space="preserve">siteName: https://vk.com/dgh_krsk
</t>
  </si>
  <si>
    <t xml:space="preserve">siteLink: https://kursavka-r07.gosweb.gosuslugi.ru/deyatelnost/napravleniya-deyatelnosti/initsiativnye-proekty
siteName: Инициативные проекты (официальный сайт Андроповского МО Ставропольского края)
siteLink: http://www.mokrimgireevskoe.ru/index.php/2011-07-27-05-40-23/2021-год-2
siteName: Официальный сайт Крымгиреевского ТО Андроповского МО Ставропольского края
siteLink: https://vk.com/public216118102
siteName: Султанский территориальный отдел АМО СК
siteLink: https://ok.ru/group/60089948307599
siteName: Инициативное бюджетирование
siteLink: https://t.me/kurshava
siteName: Куршавский территориальный отдел администрации Андроповского муниципального округа Ставропольского края
</t>
  </si>
  <si>
    <t xml:space="preserve">siteLink: https://vk.com/btv29
siteName: социальная сеть "вконтакте"
</t>
  </si>
  <si>
    <t xml:space="preserve">siteLink: https://vk.com/uvosimo
siteName: Вконтакте
</t>
  </si>
  <si>
    <t xml:space="preserve">siteLink: https://vk.com/ver_adm?w=wall-179945354_21245
siteName: Вконтакте
siteLink: https://vk.com/ver_adm?w=wall-179945354_20651
siteName: Вконтакте
</t>
  </si>
  <si>
    <t xml:space="preserve">siteLink: https://vk.com/brz_official
siteName: Вконтакте
siteLink: https://adm-brz.ru/press-tsentr/gazeta-dva-berega-kamy/
siteName: Интернет издание
</t>
  </si>
  <si>
    <t xml:space="preserve">siteLink: https://vk.com/wall-175093464_14460?ysclid=lub8jco52t581208418
</t>
  </si>
  <si>
    <t xml:space="preserve">siteLink: https://www.adm-kavkaz.ru/sobranie-deputatov/reshenie-sobranij/resheniya-2020/3741-reshenie-4-ot-08-02-2019-goda-o-peredache-kavkazskomu-selskomu-poseleniyu-kavkazskogo-rajona-proektnoj-dokumentatsii-ob-ekta-gazifikatsii
</t>
  </si>
  <si>
    <t xml:space="preserve">siteName: https://vk.com/okt_adm_samara?w=wall-159089020_9745
</t>
  </si>
  <si>
    <t xml:space="preserve">siteLink: "http://zdsamara.ru/about/info/news/4891/?sphrase_id=27492 http://zdsamara.ru/about/info/news/4884/?sphrase_id=27498 http://zdsamara.ru/about/info/news/4886/?sphrase_id=27497 http://zdsamara.ru/about/info/news/4885/?sphrase_id=27496 http://zdsamara.ru/about/info/news/4989/?sphrase_id=27494  "
</t>
  </si>
  <si>
    <t xml:space="preserve">siteLink: https://www.samadm.ru/upload/iblock/34d/2022.03.28.pdf
</t>
  </si>
  <si>
    <t xml:space="preserve">siteLink: нет
siteName: нет
</t>
  </si>
  <si>
    <t xml:space="preserve">siteLink: http://www.zdsamara.ru/about/info/news/5091/
</t>
  </si>
  <si>
    <t xml:space="preserve">siteLink: https://vk.com/abgosk_official?w=wall508236364_3516%2Fall https://vk.com/abgosk_official?w=wall508236364_3480%2Fall https://vk.com/abgosk_official?w=wall508236364_3319%2Fall https://vk.com/abgosk_official?w=wall508236364_3165%2Fall https://vk.com/abgosk_official?w=wall508236364_3161%2Fall https://vk.com/abgosk_official?w=wall508236364_3025%2Fall https://t.me/abgosk26/5664 https://t.me/abgosk26/5563 https://t.me/abgosk26/5011 https://t.me/abgosk26/4468 https://t.me/abgosk26/4457?single https://t.me/abgosk26/3902.
siteName: ВК, Телеграмм
</t>
  </si>
  <si>
    <t xml:space="preserve">siteLink: http://krasnogvardeiskoe.info/ru
siteName: Органы местного самоуправления Красногвардейского округа Ставропольского края
</t>
  </si>
  <si>
    <t xml:space="preserve">siteLink: https://gorod24.online/feodosiya/news/312115-priglashaem_prinyat_uchastie_v_konkursnom_otbore_initsiativnyih_proektov.html https://gorod24.online/feodosiya/news/313902-golosovanie_po_otboru_initsiativnyih_proektov_zavershaetsya_2_maya.html https://feo.rk.gov.ru/articles/27ad53d9-e25d-4b74-92c3-6ce6da412871 https://feo.rk.gov.ru/articles/3dc5c4ed-c0e3-4a32-8165-a21148412425 https://simferopol.bezformata.com/listnews/proektov-initciativnogo-byudzhetirovaniya/114834159/ https://pobedagazeta.ru/archives/25654  https://m.vk.com/wall-64596222_2333298?offset=1&amp;reply=2333372 https://vk.com/wall-203677934_18193
siteName: Город 24
</t>
  </si>
  <si>
    <t xml:space="preserve">siteLink: https://m.vk.com/wall-100423544_25293
siteName: социальная сеть ВКонтакте
siteLink: https://ok.ru/group62405578129529/topic/155665689396089
siteName: социальная сеть Одноклассники
</t>
  </si>
  <si>
    <t xml:space="preserve">siteLink: https://vk.com/officialadmse
siteName: социальная сеть ВКонтакте
</t>
  </si>
  <si>
    <t xml:space="preserve">siteLink: https://kurskiy26.gosuslugi.ru/obschestvennyy-kontrol/initsiativnye-proekty/
siteName: -
</t>
  </si>
  <si>
    <t xml:space="preserve">siteLink: https://vk.com/sbor.budget
siteName: Я планирую бюджет. Сосновый Бор
siteLink: https://sbor.ru/finance/bd/otkrbud/plan
siteName: Проект "Я планирую бюджет"
</t>
  </si>
  <si>
    <t xml:space="preserve">siteLink: http://www.tyumen-city.ru/ekonomika/finansi/iniciativnoe-budjetirovanie/
siteName: Официальный сайт Администрации города Тюмени
siteLink: https://vk.com/public192404342
siteName: социальная сеть ВКонтакте
</t>
  </si>
  <si>
    <t xml:space="preserve">siteLink: https://sh14-nevinnomyssk-r07.gosweb.gosuslugi.ru/,  https://vk.com/schoolnumber14nevinka
siteName: -
</t>
  </si>
  <si>
    <t xml:space="preserve">siteLink: https://ok.ru/profile/574795459450
siteName: Одноклассники
</t>
  </si>
  <si>
    <t xml:space="preserve">siteLink: https://33mayak.ru/
siteName: Вязниковская общественно-политическая газета "Маяк"
siteLink: https://vk.com/vzmedia
siteName: В контакте
</t>
  </si>
  <si>
    <t xml:space="preserve">siteLink: http://updtpmo.ru/
siteName: -
</t>
  </si>
  <si>
    <t xml:space="preserve">siteLink: https://vk.com/wall-142446195_14823
siteName: социальная сеть ВКонтакте
siteLink: https://ok.ru/group58265553141795/topic/155073504791843
siteName: социальная сеть Одноклассники
</t>
  </si>
  <si>
    <t xml:space="preserve">siteLink: https://ok.ru/group57377575076090 https://vk.com/public187400757 https://t.me/sovetskiigo
</t>
  </si>
  <si>
    <t xml:space="preserve">siteLink: "https://sgpress.ru/wp-content/uploads/2023/01/5_14012023.pdf https://sgpress.ru/pdf_archive "
</t>
  </si>
  <si>
    <t xml:space="preserve">siteLink: "https://promadm.ru/narodnoe_iniciativnoe_byudzhetirovanie/, https://vk.com/club168168058, https://ok.ru/group55281698865277 https://t.me/admprom https://vk.com/club168168058 https://promadm.ru/ "
siteName: социальные сети
</t>
  </si>
  <si>
    <t xml:space="preserve">siteLink: https://t.me/depsamobr63
siteName: социальные сети
</t>
  </si>
  <si>
    <t xml:space="preserve">siteName: -
</t>
  </si>
  <si>
    <t xml:space="preserve">siteLink: https://vk.com/wall344012498_840 https://ok.ru/profile/453783480183/statuses/155766172804471                                            https://vk.com/public217054859?w=wall-217054859_7 https://vk.com/wall-202157038_1487 https://ok.ru/group6https://vk.com/club216951700?w=wall-216951700_96 https://vk.com/nekrasov_school https://ok.ru/group/630014828873965748600160319/topic/1549567142298                                   https://vk.com/wall675007709_6 https://ok.ru/group/45269279441014/topic/156497678713718
siteName: Социальные сети
</t>
  </si>
  <si>
    <t xml:space="preserve">siteLink: https://vk.com/club221884358
siteName: Социальная сеть "ВКонтакте"
</t>
  </si>
  <si>
    <t xml:space="preserve">siteLink: https://vk.com/wall-117639365_205313
siteName: Социальная сеть "ВКонтакте"
</t>
  </si>
  <si>
    <t xml:space="preserve">siteLink: https://t.me/salekhard_admin/12208
siteName: телеграмм
siteLink: https://t.me/SALEKHARDonline/14475
siteName: телеграмм
siteLink: https://vk.com/salekhardonline?w=wall-89594340_63430
siteName: ВК
siteLink: https://salekhard.online/press/uyutnyj-yamal-byudzhetnaya-iniciativa-gorozhan/
siteName: медиацентр Салехард
siteLink: https://polkrug.ru/news/obschestvo/17262-uvedomlenie-2
siteName: Полярный круг
siteLink: https://ok.ru/polyarnykrug
siteName: Одноклассники
siteLink: https://vk.com/salekhard_adm, https://salekhard.org/
siteName: ВК
siteLink: https://vk.com/polyarnykrug
siteName: ВК
</t>
  </si>
  <si>
    <t xml:space="preserve">siteLink: https://vk.com/wall-170634227
siteName: Официальная страница администрации города Покачи в ВК
siteLink: https://vk.com/wall-92715133
siteName: Официальная группа городской общественно-политической газеты «Покачевский вестник» (МИЦ) в ВК
</t>
  </si>
  <si>
    <t xml:space="preserve">siteLink: https://vk.com/mo_kirovochepetsk
siteName: Группа в социальной сети ВКонтакте
siteLink: https://vk.com/k4akiv
siteName: Группа в социальной сети ВКонтакте
</t>
  </si>
  <si>
    <t xml:space="preserve">siteLink: https://vk.com/public211812330
siteName: Инициативные проекты города Сургута в ВК
siteLink: https://vk.com/public221697470
siteName: Официальная страница Департамента Финансов города Сургута в ВК
</t>
  </si>
  <si>
    <t xml:space="preserve">siteLink: https://vk.com/ozernyi69
siteName: Вконтакте
</t>
  </si>
  <si>
    <t xml:space="preserve">siteLink: https://t.me/s/chaunadmin
siteName: телеграм-канал Администрации городского округа Певек
siteLink: https://vk.com/pevek_official
siteName: страница в социальной сети "Вконтакте" Администрации городского округа Певек
siteLink: https://ok.ru/group55422920032367
siteName: страница в социальной сети "Одноклассники" Администрации городского округа Певек
</t>
  </si>
  <si>
    <t xml:space="preserve">siteName: https://ok.ru/ivanovomys/topic/155532161016766
</t>
  </si>
  <si>
    <t xml:space="preserve">siteLink: https://киров.рф/конкурс-город-добрых-соседей/
siteName: Сайт муниципального образования Город Киров
</t>
  </si>
  <si>
    <t xml:space="preserve">siteLink: https://t.me/Egvekinot1946/
siteName: телеграм-канал Администрации городского округа Эгвекинот
siteLink: https://vk.com/egvekinot_public
siteName: страница в социальной сети "Вконтакте" Администрации городского округа Эгвекинот
siteLink: https://ok.ru/group/59390944739477/
siteName: страница в социальной сети "Одноклассники" Администрации городского округа Эгвекинот
</t>
  </si>
  <si>
    <t xml:space="preserve">siteLink: https://vk.com/kirovnovtu
siteName: группа ВКонтакте Территориальное управление по Нововятскому р-ну
siteLink: https://vk.com/club176414734
siteName: группа ВКонтакте  ЦЕНТР МЕСТНОЙ АКТИВНОСТИ Нововятского района
siteLink: https://vk.com/mariasjoy
siteName: группа ВКонтакте  Центр Местной Активности. Нововятск.
siteLink: https://киров.рф/городская-власть/администрация-города/территориальное-устройство/нововятский_район/
siteName: Официальный сайт администрации г.Киров
siteLink: https://vk.com/wall-124251300_10674
siteName: группа ВКонтакте  Территориальное управление по Первомайскому р-ну
siteLink: https://vk.com/wall-174346727_3935
siteName: группа ВКонтакте Октябрьский центр местной активности №2
</t>
  </si>
  <si>
    <t xml:space="preserve">siteLink: https://t.me/chukotraion
siteName: телеграм-канал Администрации муниципального образования Чукотский муниципальный район
siteLink: https://work.vk.com/chukotraion87
siteName: страница в социальной сети "Вконтакте" Администрации муниципального образования Чукотский муниципальный район
siteLink: https://ok.ru/group/62152340734192
siteName: страница в социальной сети "Одноклассники" Администрации муниципального образования Чукотский муниципальный район
</t>
  </si>
  <si>
    <t xml:space="preserve">siteLink: https://t.me/DumaLBT/1075
siteName: Думы города Лабытнанги
siteLink: https://t.me/treskova_ma/6276
siteName: Главы города Лабытнанги
siteLink: https://t.me/lbt_harp/9078
siteName: Администрации города Лабытнанги
</t>
  </si>
  <si>
    <t xml:space="preserve">siteLink: https://vk.com/wall-223834150_65
</t>
  </si>
  <si>
    <t xml:space="preserve">siteLink: https://www.tver.ru/about/info/messages/429123/
siteName: Официальный сайт Администрации
</t>
  </si>
  <si>
    <t xml:space="preserve">siteLink: https://kamrayon.gosuslugi.ru/obschestvennyy-kontrol/initsiativnye-proekty/
</t>
  </si>
  <si>
    <t xml:space="preserve">siteLink: https://nur.yanao.ru/presscenter/news/185411/
siteName: Муниципальное образование город Новый Уренгой - официальный сайт
siteLink: https://tv-impulse.ru/news/landscaping/golosovanie-za-inicziativy-proekta-uyutnyj-yamal-startuet-8-sentyabrya/
siteName: Импульс севера
</t>
  </si>
  <si>
    <t xml:space="preserve">siteLink: https://mo-ab.orb.ru/presscenter/news/56628/
siteLink: https://mo-ab.orb.ru/presscenter/news/62181/
siteLink: https://mo-ab.orb.ru/presscenter/news/67466/
</t>
  </si>
  <si>
    <t xml:space="preserve">siteLink: https://vk.com/dubrovka_duma?from=search&amp;z=photo-217782366_457239134%2Falbum-217782366_00%2Frev
siteName: группа ВКонтакте Дубровская сельская Дума
</t>
  </si>
  <si>
    <t xml:space="preserve">siteLink: https://vk.com/public183473795
siteName: ВК
siteLink: https://budget.depfinnbr.ru/initsiativnoe-byudzhetirovanie/proekt-ritm
siteName: Официальный сайт МО
</t>
  </si>
  <si>
    <t xml:space="preserve">siteLink: https://vk.com/df_asr
siteName: Департамент финансов. Сургутский район в ВК
siteLink: https://ok.ru/group/70000003260715
siteName: Департамент финансов. Сургутский район в ОК
</t>
  </si>
  <si>
    <t xml:space="preserve">siteLink: https://vk.com/wall-189302525?q=бюджетирование
siteName: ВК
</t>
  </si>
  <si>
    <t xml:space="preserve">siteLink: https://www.gubadm.ru/
siteName: Информационный сайт Администрации города Губкинского
siteLink: https://vektor-tv.ru/
siteName: Вектор
siteLink: https://vk.com/gubadm
siteName: ВК
siteLink: https://t.me/gubadm89
siteName: телеграмм
</t>
  </si>
  <si>
    <t xml:space="preserve">siteLink: https://vk.com/polombh?w=wall-213385547_1504
siteName: Группа ВКонтакте Администрация Поломского сельского поселения
siteLink: https://vk.com/polombh?w=wall-213385547_1515
siteName: Группа ВКонтакте Администрация Поломского сельского поселения
</t>
  </si>
  <si>
    <t xml:space="preserve">siteLink: https://vk.com/public179963079
siteName: Администрация с.п. Солнечный в ВК
siteLink: https://ok.ru/group/70000002333725
siteName: Администрация с.п. Солнечный в ОК
</t>
  </si>
  <si>
    <t xml:space="preserve">siteName: https://vk.com/buzulukfin?w=wall-221333426_32
</t>
  </si>
  <si>
    <t xml:space="preserve">siteLink: https://vk.com/tos_cher
siteName: В контакте
</t>
  </si>
  <si>
    <t xml:space="preserve">siteLink: https://vk.com/gts_tv?w=wall-40204262_60596
siteName: группа ВК Гайского ТВ
</t>
  </si>
  <si>
    <t xml:space="preserve">siteLink: https://vk.com/club171285941
siteName: группа в ВК
siteLink: https://ok.ru/group/70000001347607/topics
siteName: группа в ОК
</t>
  </si>
  <si>
    <t xml:space="preserve">siteLink: https://vk.com/profm56
siteName: группа в ВК
</t>
  </si>
  <si>
    <t xml:space="preserve">siteLink: https://вологда.рф/upload/iblock/087/RF_44.pdf
siteName: Вологда РФ
</t>
  </si>
  <si>
    <t xml:space="preserve">siteLink: https://solyileck.bezformata.com/listnews/komfortnee-s-pomoshyu-initciativnih-proektov/112370471/
siteName: информационный портал "Без формата"
</t>
  </si>
  <si>
    <t xml:space="preserve">siteLink: http://www.gfo-sorochinsk.ru/tshb
siteName: сайт администрации
</t>
  </si>
  <si>
    <t xml:space="preserve">siteLink: https://xn----gtbdkiklee8agu5h7b.xn--p1ai/proekt-narodnyij-byudzhet
siteName: сайт ФО администрации Ясненского ГО
</t>
  </si>
  <si>
    <t xml:space="preserve">siteLink: https://ok.ru/profile/572829415024/statuses/156675866835824
siteName: ВК
siteLink: https://vk.com/public215957998?w=wall-215957998_118
siteName: ОК
</t>
  </si>
  <si>
    <t xml:space="preserve">siteLink: https://vk.com/foa_adm?w=wall-178587062_111
siteName: ВК
</t>
  </si>
  <si>
    <t xml:space="preserve">siteLink: https://ok.ru/group/58819852959950/topic/156674906699214
siteName: ОК
siteLink: https://vk.com/wall-173587551_4525
siteName: ВК
</t>
  </si>
  <si>
    <t xml:space="preserve">siteLink: https://vk.com/wall-173587551_3407
siteName: ВК
siteLink: https://ok.ru/buzulukskiy.raion/topic/156275289208270
siteName: ОК
</t>
  </si>
  <si>
    <t xml:space="preserve">siteLink: http://uray.ru/
siteName: Официальный сайт органов местного самоуправления города Урай
siteLink: https://vk.com/official_uray
siteName: Официальное сообщество Администрации Урая в ВК
siteLink: https://ok.ru/admuray
siteName: Официальное сообщество Администрации Урая в ОК
siteLink: https://infoflag.ru/
siteName: Официальный сайт газеты "Знамя"
siteLink: https://vk.com/znamy_uray86
siteName: «Знамя» городская газета Урая в ВК
</t>
  </si>
  <si>
    <t xml:space="preserve">siteLink: https://vk.com/wall-218229264_114
siteName: ВК
</t>
  </si>
  <si>
    <t xml:space="preserve">siteLink: 
</t>
  </si>
  <si>
    <t xml:space="preserve">siteLink: https://vk.com/nadymregion
siteName: ВК
siteLink: https://ok.ru/nadym.yanao
siteName: одноклассники
siteLink: https://t.me/nadym_region
siteName: телеграмм
siteLink: https://sosh1nadym.yanao.ru/presscenter/news/129922/
siteName: Муниципальное общеобразовательное учреждение "Средняя общеобразовательная школа № 1 с углублённым изучением отдельных предметов"
</t>
  </si>
  <si>
    <t xml:space="preserve">siteLink: https://vk.com/club194018535?trackcode=475a7e17ZSAAK0Iw765OYT8mA-PUwRHI9KVp4uKW9dSaKUQG3NPOQYi_8wWD11lpJCkw7d_yI9LEq2v64Yrv1IsjG3K9sQ
</t>
  </si>
  <si>
    <t xml:space="preserve">siteLink: https://vk.com/doosh3?w=wall-211749407_651
siteName: ВК
</t>
  </si>
  <si>
    <t xml:space="preserve">siteLink: https://vk.com/public170438171
siteName: ВК
siteLink: https://vk.com/shur_adm?w=wall-170438171_9574
siteName: ВК
siteLink: https://vk.com/uomuzhi
siteName: ВК
</t>
  </si>
  <si>
    <t xml:space="preserve">siteLink: https://vk.com/id759436775
siteName: ВК
</t>
  </si>
  <si>
    <t xml:space="preserve">siteLink: https://vk.com/public212961850
siteName: ВК
siteLink: https://ok.ru/group/55033267880141
siteName: ОК
</t>
  </si>
  <si>
    <t xml:space="preserve">siteLink: https://vk.com/usolie_raion?from=search
siteName: 
</t>
  </si>
  <si>
    <t xml:space="preserve">siteLink: https://ok.ru/group/55033267880141
siteName: ОК
siteLink: https://vk.com/public212961850
siteName: ВК
</t>
  </si>
  <si>
    <t xml:space="preserve">siteLink: https://vk.com/doyamal
siteName: ВК
</t>
  </si>
  <si>
    <t xml:space="preserve">siteLink: https://vk.com/wall-170887968_18288
siteName: ВК
siteLink: https://vk.com/wall-170887968_18104
siteName: ВК
siteLink: https://vk.com/wall-170887968_18059
siteName: ВК
siteLink: https://vk.com/wall-170887968_18034
siteName: ВК
siteLink: https://vk.com/wall-170887968_17822
siteName: ВК
siteLink: https://vk.com/wall-170887968_17786
siteName: ВК
siteLink: https://vk.com/wall-170887968_17008
siteName: ВК
siteLink: https://vk.com/wall-170887968_16564
siteName: ВК
siteLink: https://vk.com/wall-170887968_16511
siteName: ВК
siteLink: https://vk.com/wall-170887968_15981
siteName: ВК
siteLink: https://vk.com/wall-170887968_15955
siteName: ВК
</t>
  </si>
  <si>
    <t xml:space="preserve">siteLink: https://t.me/obshchestvennyeinitsiativs https://vk.com/nizhneilimskiy
</t>
  </si>
  <si>
    <t xml:space="preserve">siteLink: https://vk.com/naselenie.kaluga,
siteName: официальная страница управления по работе с населением в социальной сети "ВКонтакте"
siteLink: https://ok.ru/naselenie.kaluga,
siteName: официальная страница управления по работе с населением в социальной сети "Одноклассники"
siteLink: https://web.telegram.org/z/#-1619454561
siteName: официальная страница управления по работе с населением в социальной сети "Телеграмм"
</t>
  </si>
  <si>
    <t xml:space="preserve">siteLink: https://vk.com/wall-161621705_6406
siteName: ВК
</t>
  </si>
  <si>
    <t xml:space="preserve">siteLink: https://www.puradm.ru/search/index.php?q=Уютный+Ямал
siteName: МО Пуровский район
siteLink: https://dfik.ru/#iniciativa
siteName: Бюджет для граждан
siteLink: https://vk.com/club223731900?from=search
siteName: ВК
siteLink: https://vk.com/wall-211235977?q=уютный%20ямал
siteName: ВК
siteLink: https://purmedia.ru/poisk?q=Уютный+Ямал
siteName: Пуровская медиагруппа
siteLink: https://t.me/depfin_purovskiy
siteName: телеграмм
siteLink: https://t.me/depfin_purovskiy/212
siteName: телеграмм
siteLink: https://t.me/depfin_purovskiy/223
siteName: телеграмм
siteLink: https://t.me/depfin_purovskiy/254
siteName: телеграмм
siteLink: https://t.me/depfin_purovskiy/275
siteName: телеграмм
siteLink: https://t.me/depfin_purovskiy/290
siteName: телеграмм
siteLink: https://t.me/depfin_purovskiy/292
siteName: телеграмм
siteLink: https://t.me/depfin_purovskiy/298
siteName: телеграмм
siteLink: https://vk.com/pur_adm_89?from=search
siteName: ВК
</t>
  </si>
  <si>
    <t xml:space="preserve">siteLink: https://vk.com/obninsk_today?w=wall-30838009_65311
siteName: Официальная страница Администрации города Обнинск в социальной сети "ВКонтакте"
</t>
  </si>
  <si>
    <t xml:space="preserve">siteLink: https://vk.com/wall-170326987_4054
siteName: ВК
</t>
  </si>
  <si>
    <t xml:space="preserve">siteLink: https://vk.com/fintotsk
siteName: группа в ВК
siteLink: https://ok.ru/fintotsk
siteName: группа в ОК
</t>
  </si>
  <si>
    <t xml:space="preserve">siteLink: https://vk.com/wall-216937558_51
siteName: группа ВК
</t>
  </si>
  <si>
    <t xml:space="preserve">siteLink: https://vk.com/wall-216894518_109
siteName: вк
siteLink: https://vk.com/club198858705?from=search&amp;w=wall-198858705_1847%2Fall
siteName: вк
siteLink: https://vk.com/public207995782?w=wall-207995782_154
siteName: вк
siteLink: https://tu.orb.ru/activity/21321/
siteName: сайт
</t>
  </si>
  <si>
    <t xml:space="preserve">siteLink: https://vk.com/wall-166424382?q=районный%20конкурс%20тос&amp;w=wall-166424382_2900
siteName: Вконтакте
siteLink: https://vk.com/wall-166424382?q=районный%20конкурс%20тос&amp;w=wall-166424382_3059
siteName: Вконтакте
siteLink: https://vk.com/wall-166424382?q=районный%20конкурс%20тос&amp;w=wall-166424382_3076
siteName: Вконтакте
siteLink: https://vk.com/wall-96465448?q=районный%20конкурс%20тос&amp;w=wall-96465448_3251296465448?q=районный%20конкурс%20тос&amp;w=wall-96465448_32608
siteName: Вконтакте
siteLink: https://vk.com/wall-96465448?q=районный%20конкурс%20тос&amp;w=wall-96465448_31631
siteName: Вконтакте
</t>
  </si>
  <si>
    <t xml:space="preserve">siteLink: https://vk.com/movuktyl
siteName: 
</t>
  </si>
  <si>
    <t xml:space="preserve">siteLink: "https://usinsk.gosuslugi.ru/deyatelnost/napravleniya-deyatelnosti/initsiativnoe-byudzhetirovanie/narodnaya-initsiativa/ https://vk.com/usinsk_mo"
siteName: 
</t>
  </si>
  <si>
    <t xml:space="preserve">siteLink: https://vk.com/komiizhma?w=wall-82279633_34424 https://vk.com/komiizhma?w=wall-82279633_33069 https://vk.com/komiizhma?w=wall-82279633_32851
</t>
  </si>
  <si>
    <t xml:space="preserve">siteLink: https://vk.com/amogosykt
</t>
  </si>
  <si>
    <t xml:space="preserve">siteLink: https://thewikihow.com/video_M5JnOTD_E-w?ysclid=lv0nhlmeva113293739
siteLink: https://www.youtube.com/watch?v=M5JnOTD_E-w
</t>
  </si>
  <si>
    <t xml:space="preserve">siteLink: http://www.adminta.ru/about/info/news/15073/
</t>
  </si>
  <si>
    <t xml:space="preserve">siteLink: https://vk.com/gorodvorkuta
</t>
  </si>
  <si>
    <t>18.3. Ссылка на логотип или графическое изображение названия практики</t>
  </si>
  <si>
    <t>https://disk.yandex.ru/i/vL6UU9GiTdoKyg</t>
  </si>
  <si>
    <t>https://disk.yandex.ru/d/Xmfp0UrJUatYcA/%D0%9B%D0%BE%D0%B3%D0%BE%D1%82%D0%B8%D0%BF%D1%8B%20%D0%9C%D0%BE%D0%B9%20%D0%B4%D0%B2%D0%BE%D1%80_1.png</t>
  </si>
  <si>
    <t>https://vk.com/bgadm52?z=photo-166549461_457242559%2Falbum-166549461_00%2Frev</t>
  </si>
  <si>
    <t>https://disk.yandex.ru/i/S3VNNsdL57pYeg</t>
  </si>
  <si>
    <t>https://disk.yandex.ru/i/maUI_nGxyjJ_jw</t>
  </si>
  <si>
    <t>https://vk.com/photo-208960394_457239057</t>
  </si>
  <si>
    <t>http://xn----7sbbaibk7avopm4b4o.xn--p1ai/ivanovskim-sel-skim-poseleniem-krasnoarmeyskogo-rayona-prinyato-reshenie-podat-zayavku-dlya-uchastiya-v-kraevom-konkurse-po-otboru-proektov-mestnykh-initciativ-na-2024-god.html</t>
  </si>
  <si>
    <t>https://disk.yandex.ru/d/0znO5iLzr_dUIA</t>
  </si>
  <si>
    <t>https://golubajaniva.ru/index.php/initsiativnoe-byudzhetirovanie/2200-vizitnaya-kartochka-proekta-mestnykh-initsiativ-proekta-blagoustrojstvo-sportivnoj-ploshchadki-ul-torgovaya-5-p-golubaya-niva-selskogo-poseleniya-golubaya-niva-slavyanskogo-rajona-krasnodarskogo-kraya</t>
  </si>
  <si>
    <t>https://adm-ussuriisk.ru/ob_okruge/otkrytyy_byudzhet/initsiativnoe_byudzhetirovanie/</t>
  </si>
  <si>
    <t>https://web-telegram.ru/#@molod_sochi</t>
  </si>
  <si>
    <t>https://vk.com/chubovkad?w=wall-149715269_1439</t>
  </si>
  <si>
    <t>https://vk.com/public220318511?w=wall-220318511_43</t>
  </si>
  <si>
    <t>https://spasskd.ru/images/files/2022/ago/04/foto_mestnaya_iniciativa.jpg</t>
  </si>
  <si>
    <t>https://www.fingram39.ru/upload/iblock/d8b/d8b3fe09b2af48d1f807c52f91738220.jpg</t>
  </si>
  <si>
    <t>https://dzhankoy.rk.gov.ru/uploads/txteditor/dzhankoy/attachments/d4/1d/8c/d98f00b204e9800998ecf8427e/phpm1golM_молодое%20поколение%20Инициативное%20бюджетирование%20ПЛАКАт%202021.jpg</t>
  </si>
  <si>
    <t>http://www.abgosk.ru/finansy/initsiativnoe-byudzhetirovanie/initsiativnoe-byudzhetirovanie.php</t>
  </si>
  <si>
    <t>https://admkrgl.ru/_2022_realizaciya_v_2023_/</t>
  </si>
  <si>
    <t>https://kurskiy26.gosuslugi.ru/obschestvennyy-kontrol/initsiativnye-proekty/</t>
  </si>
  <si>
    <t>http://lermsk.ru/index.php</t>
  </si>
  <si>
    <t>https://vk.com/sbor.budget?z=photo-51946917_456239578%2Falbum-51946917_0%2Frev</t>
  </si>
  <si>
    <t>https://nefteyuganskij-r86.gosweb.gosuslugi.ru/netcat_files/userfiles/Docs/Konkurs_na_luchshiy_logotip_po_populyarizatsii_proekta_Narodnyy_byudzhet.zip</t>
  </si>
  <si>
    <t>http://www.ipatovo.org/userfiles/image/initiatives_projects.jpeg</t>
  </si>
  <si>
    <t>https://disk.yandex.ru/i/rzhmmNjAlE-1Kg</t>
  </si>
  <si>
    <t>http://nvraion.ru/ekonomika-i-finansy/initsiativnoe-byudzhetirovanie/ЦВЕТ.jpg</t>
  </si>
  <si>
    <t>https://disk.yandex.ru/d/pokI05zVTpStzw</t>
  </si>
  <si>
    <t>https://admsurgut.ru/rubric/24927/Ispolzovanie-brendbuka-pri-provedenii-municipalnogo-konkursa-iniciativnyh-proektov</t>
  </si>
  <si>
    <t>https://киров.рф/конкурс-город-добрых-соседей</t>
  </si>
  <si>
    <t>https://disk.yandex.ru/i/hsGGLoILcjTJQA</t>
  </si>
  <si>
    <t>https://vk.com/wall-43073775_103075</t>
  </si>
  <si>
    <t>https://mo-ab.orb.ru/presscenter/news/75388/</t>
  </si>
  <si>
    <t>https://admnoyabrsk.ru/obshchestvo/ritm?ysclid=lg3nvhi7gc998813957</t>
  </si>
  <si>
    <t>https://drive.google.com/drive/folders/1Cj39TXvcKs2o4kcb7PJInFNb22_W36dG?usp=sharing</t>
  </si>
  <si>
    <t>https://vk.com/buzulukfin?w=wall-221333426_32&amp;z=photo628149885_457485442%2Fwall-221333426_32</t>
  </si>
  <si>
    <t>https://fin-soliletsk.ru/?q=narod</t>
  </si>
  <si>
    <t>http://www.gfo-sorochinsk.ru/tshb</t>
  </si>
  <si>
    <t>https://disk.yandex.ru/i/AC4xhbbyWMiOUw</t>
  </si>
  <si>
    <t>https://donadym.yanao.ru/presscenter/news/97553/</t>
  </si>
  <si>
    <t>https://vektor-tv.ru/upload/iblock/edf/edf43b0aa455055a1a5eb455ec3d1e53.png</t>
  </si>
  <si>
    <t>https://vk.com/uyt_yamal</t>
  </si>
  <si>
    <t>https://tl.orb.ru/activity/10699/</t>
  </si>
  <si>
    <t>http://fintotsk.ru/images/sub2/G2ffa62d53db0269930e05b28c56b06fe.jpg</t>
  </si>
  <si>
    <t>https://disk.yandex.ru/d/Q76DGWs_2HDfTQ</t>
  </si>
  <si>
    <t>18.3. Ссылка на логотип или графическое изображение названия практики, файлы</t>
  </si>
  <si>
    <t xml:space="preserve">Ссылка на файл: https://app-dev.xn--80apaohbc3aw9e.xn--p1ai/storage/form_file_uploads/form_22/field_1317/X92ahSbhNw5mIMB5kH9G9eHHIfbUiJRHMLsBnshn.pdf
</t>
  </si>
  <si>
    <t xml:space="preserve">Ссылка на файл: https://app-dev.xn--80apaohbc3aw9e.xn--p1ai/storage/form_file_uploads/form_22/field_1317/Ln83kxJpqjKDxVV2xXHWcLgZQHGZNM1wAHVdDR5A.jpg
</t>
  </si>
  <si>
    <t xml:space="preserve">Ссылка на файл: https://app-dev.xn--80apaohbc3aw9e.xn--p1ai/storage/form_file_uploads/form_22/field_1317/Lj31HBzvjgTqNVE7AGsHottxFwa5CXlazi7xjrYK.jpg
</t>
  </si>
  <si>
    <t xml:space="preserve">Ссылка на файл: https://app-dev.xn--80apaohbc3aw9e.xn--p1ai/storage/form_file_uploads/form_22/field_1317/ZJpogwxbs0t6RXAfjwDfo0UfZTncYFuSgWs35ORS.jpg
</t>
  </si>
  <si>
    <t xml:space="preserve">Ссылка на файл: https://app-dev.xn--80apaohbc3aw9e.xn--p1ai/storage/form_file_uploads/form_22/field_1317/DaG2cpoyGKdvyn3U8Db1Dun55yat0F0yyAV9dLkV.jpg
</t>
  </si>
  <si>
    <t xml:space="preserve">Ссылка на файл: https://app-dev.xn--80apaohbc3aw9e.xn--p1ai/storage/form_file_uploads/form_22/field_1317/fgO47l8ltkytNusKpk2I1D84zTPWvnM501JtOYDI.jpg
</t>
  </si>
  <si>
    <t xml:space="preserve">Ссылка на файл: https://app-dev.xn--80apaohbc3aw9e.xn--p1ai/storage/form_file_uploads/form_22/field_1317/Uy5jmCy320d3oAdr1jBU7NbQTh0ehallnUIVSk82.jpg
</t>
  </si>
  <si>
    <t xml:space="preserve">Ссылка на файл: https://app-dev.xn--80apaohbc3aw9e.xn--p1ai/storage/form_file_uploads/form_22/field_1317/2htFg3eL4h1EnYDvzrJUe9l9TqOCcK4u4ydvaLMG.png
</t>
  </si>
  <si>
    <t xml:space="preserve">Ссылка на файл: https://app-dev.xn--80apaohbc3aw9e.xn--p1ai/storage/form_file_uploads/form_22/field_1317/ntpMV2pDONVAgoFdL7hDrm3vXyr37C0rSt81yIMk.jpg
</t>
  </si>
  <si>
    <t xml:space="preserve">Ссылка на файл: https://app-dev.xn--80apaohbc3aw9e.xn--p1ai/storage/form_file_uploads/form_22/field_1317/ZvcJW431SRitO5xvyc0kjGWQULUyoXOzqIp4HLmU.jpg
</t>
  </si>
  <si>
    <t xml:space="preserve">Ссылка на файл: https://app-dev.xn--80apaohbc3aw9e.xn--p1ai/storage/form_file_uploads/form_22/field_1317/TYW7FyiEwFjxTTmdl64UAvOeetdHHdLJ2BdZ7iLL.jpg
</t>
  </si>
  <si>
    <t xml:space="preserve">Ссылка на файл: https://app-dev.xn--80apaohbc3aw9e.xn--p1ai/storage/form_file_uploads/form_22/field_1317/vY9jNMmSgnCsrUluT5gI9xZhey7xXyLWewSnbktq.png
</t>
  </si>
  <si>
    <t xml:space="preserve">Ссылка на файл: https://app-dev.xn--80apaohbc3aw9e.xn--p1ai/storage/form_file_uploads/form_22/field_1317/B8xtxW6SND1XBohtEAZr0zkIVQpXpoHYOGJXPEJd.jpg
</t>
  </si>
  <si>
    <t xml:space="preserve">Ссылка на файл: https://app-dev.xn--80apaohbc3aw9e.xn--p1ai/storage/form_file_uploads/form_22/field_1317/MyaEubEFOqtr4Saz63OAmuCLuVPwPXhw8prpJTMU.jpg
</t>
  </si>
  <si>
    <t xml:space="preserve">Ссылка на файл: https://app-dev.xn--80apaohbc3aw9e.xn--p1ai/storage/form_file_uploads/form_22/field_1317/IDMQjGaSbJqmXjrznOMGC3GuDFvIoHgz1yQRN4y5.jpg
</t>
  </si>
  <si>
    <t xml:space="preserve">Ссылка на файл: https://app-dev.xn--80apaohbc3aw9e.xn--p1ai/storage/form_file_uploads/form_22/field_1317/uuNmClLwm00t7Sk6cfW5v8qHF5RZjagINJ3Vjylg.jpg
</t>
  </si>
  <si>
    <t xml:space="preserve">Ссылка на файл: https://app-dev.xn--80apaohbc3aw9e.xn--p1ai/storage/form_file_uploads/form_22/field_1317/l8cDfgNsSIPjrI2bpTp3Hjd6BlQpTSffYB3XN2mW.jpg
</t>
  </si>
  <si>
    <t xml:space="preserve">Ссылка на файл: https://app-dev.xn--80apaohbc3aw9e.xn--p1ai/storage/form_file_uploads/form_22/field_1317/oitxCudnlh1vJ71EgVuat01zsGXek8LVVTRHHMb6.jpg
</t>
  </si>
  <si>
    <t xml:space="preserve">Ссылка на файл: https://app-dev.xn--80apaohbc3aw9e.xn--p1ai/storage/form_file_uploads/form_22/field_1317/JJ5tnEMf8oAkDlxy2rPu08qLEqdkgh0O3lz9MB1y.jpg
</t>
  </si>
  <si>
    <t xml:space="preserve">Ссылка на файл: https://app-dev.xn--80apaohbc3aw9e.xn--p1ai/storage/form_file_uploads/form_22/field_1317/pFURb57SckvztxkyjCp0e3HL9QSxjnjEOIRHD6Ka.jpg
</t>
  </si>
  <si>
    <t xml:space="preserve">Ссылка на файл: https://app-dev.xn--80apaohbc3aw9e.xn--p1ai/storage/form_file_uploads/form_22/field_1317/o0Y0bhqvHW70D06rVv65nrw4JchlHOjKCPqPZnjt.jpg
</t>
  </si>
  <si>
    <t xml:space="preserve">Ссылка на файл: https://app-dev.xn--80apaohbc3aw9e.xn--p1ai/storage/form_file_uploads/form_22/field_1317/YMnfQynoQMh2L8mav3cKJyelDkISNKZ9Xtcz02W9.jpg
</t>
  </si>
  <si>
    <t xml:space="preserve">Ссылка на файл: https://app-dev.xn--80apaohbc3aw9e.xn--p1ai/storage/form_file_uploads/form_22/field_1317/9KVnDCm4rAMru7wPHWoParHeDWBWKNjpXgV8auzX.docx
</t>
  </si>
  <si>
    <t xml:space="preserve">Ссылка на файл: https://app-dev.xn--80apaohbc3aw9e.xn--p1ai/storage/form_file_uploads/form_22/field_1317/9USijFzBI7v69oVQSNS97dQP4nA1ECmZECDiSSW4.png
</t>
  </si>
  <si>
    <t>18.4. Описание того, каким образом и в каких масштабах проводилась рекламная кампания ИБ (ТВ, радио, наружная реклама, социальные сети и др.) Ссылки на примеры, обеспечившие самый большой охват населения или целевой аудитории практики</t>
  </si>
  <si>
    <t>Официальный сайт Администрации Беловского городского округа</t>
  </si>
  <si>
    <t>Размещение наружной рекламы - объявления в подъездах домов, близлежащих к детскому саду</t>
  </si>
  <si>
    <t>Информация о местных инициативах распространялась в социальных сетях, на официальной странице главы и администрации Мариинского муниципального округа, также была опубликована статья с разъяснениями о возможностях реализации инициативных проектов в местной газете «Вперед»</t>
  </si>
  <si>
    <t>С целью информирования горожан и юридических лиц о возможности выдвижения и реализации инициативных проектов в 2023 году на официальном сайте администрации Города Томска «Официальный портал муниципального образования «Город Томск» размещено два пресс-релиза, также на встречах с общественностью информация об инициативных проектах доводилась до жителей.</t>
  </si>
  <si>
    <t>сайт МО Алапаевское, газета "Алапаевская искра"</t>
  </si>
  <si>
    <t>В сети интернет:
1 - https://www.ekburg.ru/news/10/90823-aleksey-orlov-utverdil-perechen-proektov-initsiativnogo-byudzhetirovaniya/?print
2 - https://vk.com/wall-199086984_2386?ysclid=ltr7hi87x402597181
3 - https://екатеринбург.рф/news/90006-aleksey-orlov-utverdil-sroki-provedeniya-gorodskogo-konkursa-initsiativnogo-byudzhetirovaniya
4 - https://eburg.mk.ru/social/2023/05/05/v-ekaterinburge-zavershilsya-konkurs-proektov-iniciativnogo-byudzhetirovaniya.html
5 - https://vk.com/wall-213604775_224?ysclid=ltr8vpfce184308975</t>
  </si>
  <si>
    <t>В сети интернет:
1 - https://vk.com/ekb?z=video-46023234_456240453%2F8373b634c9871255a8%2Fpl_post_-46023234_53237
2 - https://www.ural.kp.ru/online/news/5338578/?ysclid=ltr4yio74n608622918
3 - https://vk.com/ekb?w=wall-46023234_54170
4 - http://калейдоскоп.екатеринбург.рф/novosti/214542?ysclid=ltr6d6qvkh677504572
5 - https://vk.com/wall710169805_104?ysclid=ltr77lriyo736630452
6 - https://екатеринбург.рф/news/88073-kak-sdelat-gorod-luchshe-%E2%80%93-reshaete-vy!-a-konkurs-proektov-initsiativnogo-byudzhetirovaniya-pomozhet</t>
  </si>
  <si>
    <t>Публикации на официальном сайте и местном телевидении</t>
  </si>
  <si>
    <t>размещение информации на официальном сайте городского округа и официальной странице Администрации Качканарского ГО в социальной сети «ВКонтакте», информирование о начале приема заявок по местному радио «Мастер FM»</t>
  </si>
  <si>
    <t>Публикация в газете «Красноуральский рабочий», в социальных сетях Вконтакте, Одноклассники, на официальных страницах администрации, МКУ "ЖКХ и Э", главы городского округа
https://ok.ru/profile/581496080556/statuses/157027797851052
https://ok.ru/profile/581496080556/statuses/156944333757356
https://vk.com/wall-179792847_6860
https://vk.com/wall-179792847_6745</t>
  </si>
  <si>
    <t>через официальный сайт администрации города Липецка, информационный портал Gorod48.ru</t>
  </si>
  <si>
    <t>Рассылка информации общеобразовательным учреждениям по электронной почте, размещение информации в социальных сетях</t>
  </si>
  <si>
    <t>Размещение информации на официальном сайте администрации городского округа "Город Лесной", в пабликах в социальных сетях, видео репортажи и публикации в СМИ (МАУ "ЦИИОС")</t>
  </si>
  <si>
    <t>Рекламная компания проводилась на собраниях граждан, а также в группе социальной сети Вконтакте</t>
  </si>
  <si>
    <t>собрание граждан, через старост населенных пунктов, членов ТОС</t>
  </si>
  <si>
    <t>рекламная компания проводилась на собраниях граждан сельского поселения, старост населенных пунктов и председателей ТОС</t>
  </si>
  <si>
    <t>Информационная компания проводилась на сходах граждан поселения, а также в социальной сети в группе администрации поселения</t>
  </si>
  <si>
    <t>социальная сеть Вконтакте: https://vk.com/club187364286?w=wall-187364286_3896 ; https://vk.com/club187364286?w=wall-187364286_4311 ; https://vk.com/club187364286?w=wall-187364286_4849 ; https://vk.com/club187364286?w=wall-187364286_4903 ; https://vk.com/club187364286?w=wall-187364286_4907 ;  https://vk.com/club187364286?w=wall-187364286_4936</t>
  </si>
  <si>
    <t>официальный сайт Администрации сельского поселения</t>
  </si>
  <si>
    <t>Работа по информированию о муниципальном проекте проводилась через социальную сеть "Одноклассники"  в группе "Чертково-мой поселок! Россия-моя страна!"</t>
  </si>
  <si>
    <t>Вся рекламная компания проводилась  через социальные сети  https://vk.com/club171465438</t>
  </si>
  <si>
    <t>Размещение информации на официальном сайте администрации, в социальных сетях, в газете "Наш город Амурск"</t>
  </si>
  <si>
    <t>Официальный сайт администрации Гаткинского сельского поселения</t>
  </si>
  <si>
    <t>Реклама в соцсетях https://vk.com/public217078273
"https://www.mk-novgorod.ru/social/2023/05/17/v-velikom-novgorode-vybirayut-luchshie-proekty-shkolnyy-byudzhet.html 
https://www.mk-novgorod.ru/social/2023/05/20/proekt-shkolnyy-byudzhet-komandy-uchashhikhsya-novgorodskikh-obrazovatelnykh-uchrezhdeniy-poluchili-po-200-tysyach-rubley.html  
https://velikiynovgorod.bezformata.com/listnews/otbor-proektov-shkolniy-byudzhet/117258225/  
https://vesti53.com/projects/vesti-velikij-novgorod/13252-v-merii-velikogo-novgoroda-proshla-zashchita-proektov-po-programme-shkolnyj-byudzhet.html 
https://novgorod-tv.ru/news/v-velikom-novgorode-prohodit-zaklyuchitelnyj-etap-konkursa-shkolnyj-byudzhet/ 
https://gazetanovgorod.ru/obrazovanie/novgorodskie-rebyata-udivili-zhyuri-na-konkursnom-otbore-proektov-shkolnyj-byudzhet.html    
https://vk.com/wall-217078273_314  
https://vk.com/wall-217078273_319  
http://www.adm.nov.ru/page/49335
Презентация пространств состоится в январе-феврале 2024 года
https://vesti53.com/projects/vesti-velikij-novgorod/15149-v-shkole-13-velikogo-novgoroda-vyshla-v-efir-pervaya-peredacha-iz-obnovlennoj-radiostudii.html
"</t>
  </si>
  <si>
    <t>размещение информации в районной газете "Новое время"</t>
  </si>
  <si>
    <t>Информация размещалась на официальных стендах, на официальном сайте администрации Новопавловского сельского поселения Белоглинского района, на страничке ТОС, главы поления в Одноклассниках и Контакте, объявления распространялись в каждый дом</t>
  </si>
  <si>
    <t>Информация размещалась на официальных стендах, на официальном сайте администрации Белоглинского сельского поселения Белоглинского района, на страничке ТОС</t>
  </si>
  <si>
    <t>https://ok.ru/barysh.org/topic/154779776032110</t>
  </si>
  <si>
    <t>Размещены объявления на информационных стендах социальных объектах поселения, в которых указаны правила и сроки проведения практики.</t>
  </si>
  <si>
    <t>Размещение информации о реализации проекта ИБ на информационных стендах, в местах массового скопления людей, на сайте администрации, в группе объявлений и группах местного самоуправления на мобильных телефонах</t>
  </si>
  <si>
    <t>Размещение информации о реализации проекта ИБ на информационных стендах, объявления в группах мессенджеров</t>
  </si>
  <si>
    <t>газета "Карсунский вестник", сайт администрации МО "Карсунский район", объявление о сборе заявок и предложений</t>
  </si>
  <si>
    <t>Информация о городском конкурсе проектов и идей "Отрадный - территория развития" размещалась в социальных сетях городских сообществ, официальном сайте оганов местного самоуправления.</t>
  </si>
  <si>
    <t>официальный сайт, мессенджеры, информационные стенды, сходы, подворовой обход</t>
  </si>
  <si>
    <t>Информирование о предстоящем конкурсе /подведении итогов/реализации каждого  проекта проводилось через социальные сети, газету "Похвистневский вестник"</t>
  </si>
  <si>
    <t>Информационная кампания проводилась через все возможные источники информирования: сайт Администрации, социальные сети, СМИ, городские новостные порталы и ресурсы. Наибольший эффект по распространению информации получен в социальных сетях - количество просмотров публикаций по тематике конкурса достигает более 20 тысяч. Примеры публикаций: https://vk.com/rescentrsyz?w=wall-124511519_13821 https://vk.com/rescentrsyz?w=wall-124511519_13833 https://vk.com/rescentrsyz?w=wall-124511519_13882 https://vk.com/rescentrsyz?w=wall-124511519_13929 https://vk.com/rescentrsyz?w=wall-124511519_14005</t>
  </si>
  <si>
    <t>Рекламная кампания практики инициативного бюджетирования проводилась путем размещения информации в социальных сетях Вконтакте, Одноклассники, размещения информации по участию в практике в СМИ, на сайте Администрации https://vk.com/club202628389?w=wall-202628389_14   https://vk.com/club202628389?w=wall-202628389_15 https://vk.com/club202628389?w=wall-202628389_19 https://vk.com/club202628389?w=wall-202628389_20 http://adm.syzran.ru/index.php?id=229&amp;tx_news_pi1%5Bnews%5D=8457&amp;cHash=4d101d8d46048a671d0de75a234ea2df http://adm.syzran.ru/index.php?id=229&amp;tx_news_pi1%5Bnews%5D=8458&amp;cHash=9146372d4bb771e9445eda061add2903</t>
  </si>
  <si>
    <t>Распространялись информационные листовки, через местное радио в общественных местах, рассылки в местные социальные группы.</t>
  </si>
  <si>
    <t>https://dyadkovskaya.ru/munitsipalnye-pravovye-akty/resheniya-sobraniya/resheniya-2020/10698-reshenie-ot-16-12-2020-g-82-ob-utverzhdenii-polozheniya-o-poryadke-realizatsii-initsiativnykh-proektov-v-dyadkovskom-selskom-poselenii-korenovskogo-rajona</t>
  </si>
  <si>
    <t>Размещение информации о отборе проектов на официальном сайте поселения</t>
  </si>
  <si>
    <t>Официальный сайт Марьянского сельского поселения</t>
  </si>
  <si>
    <t>Рекламная компания проводилась в 5 пилотных школах среди обучающихся 7-11 классов и родителей (законных представителей)</t>
  </si>
  <si>
    <t>Размещение информации в социальных сетях и на официальном сайте поселения</t>
  </si>
  <si>
    <t>Размещение информации в мессенджеры, размещение на официальном сайте</t>
  </si>
  <si>
    <t>публикация материалов в газете «Голос Правды», официальный сайт администрации Ивановского сельского поселения Красноармейского района</t>
  </si>
  <si>
    <t>Проводятся семинары с общественными объединениями и руководителями территорориального общественного самоуправления. Информация о завершившихся проектах публикуется в социальных сетях</t>
  </si>
  <si>
    <t>социальные сети,радио</t>
  </si>
  <si>
    <t>Наружная реклама, публикация в газете, социальные сети https://vk.com/id133339460?from=search&amp;w=wall133339460_766%2Fall                                                 https://адм-родниковская.рф/svedeniya-ob-initciativnom-proekte-blagoustroystvo-otdel-nykh-kvartalov-poseleniya-dosugovaya-e-kosistema-rodnikovskie-vechera.html                                                https://xn----7sbbhib2aqbonkeww0u.xn--p1ai/vazhnaya-novost.html</t>
  </si>
  <si>
    <t>https://vk.com/wall-211430217_333</t>
  </si>
  <si>
    <t>Официальный сайт, районная газета "Предгорье", наружная реклама</t>
  </si>
  <si>
    <t>"За счет внебюджетных средств издано 3000 экземпляров раздаточного материала. Также разработан дизайн и напечатано 7 универсальных баннеров размером 3х2 метра для использования в информационных целях на гостевых улицах города Новороссийска. Ролики и сюжеты в новостных выпусков телеканала ""Новороссийское телевидение"", а также в пабликах социальных сетей. И публикации в городских СМИ: Новороссийский рабочий, Вечерний Новороссийск, Наша газета, Блокнот Новороссийс. Также через общественные чаты и электронную платформу «Мой Новороссийск» (отдельная вкладка Городские проекты»; https://мой-новороссийск.рф/programs) в течение года презентовались проекты, которые поддержаны и реализуются инициативными группами, что позволяет направлению «Инициативное бюджетирование» стать более открытым и доступным для горожан. https://ok.ru/profile/582958265953/statuses/155460878512993  
https://t.me/central_novoros/6991https://dzen.ru/a/ZYftuZKlAx2CjJEFhttps://www.kommersant.ru/doc/5915239https://chernomor-press.ru/?module=articles&amp;action=view&amp;id=2823https://23rus.org/news/economy/48028.html                              https://vk.com/wall-212288567_919
https://cloud.mail.ru/public/21L5/8zfrwpaCJ"</t>
  </si>
  <si>
    <t>размещены объявления о проведении конкурса в местах массового скопления людей</t>
  </si>
  <si>
    <t>Объявления на сайте администрации муниципального образования "Мелекесский район"Ульяновской области</t>
  </si>
  <si>
    <t>Информационные материалы размещались в следующих СМИ:  официальный сайт администрации города Ульяновска; официальный сайт Ульяновской Городской Думы; официальные аккаунты администрации города в социальных сетях; газета «Сити» ; газета «Ульяновск сегодня»; новостной портал ultoday73.ru; информационный портал ulpressa.ru.</t>
  </si>
  <si>
    <t>Размещение объявлений на досках объявлений около жилых домов</t>
  </si>
  <si>
    <t>Рекламная компания проводилась путем размещения объявления в информационных стендах в сельских поселениях , размещение объявления в социальных сетях , и на сайтах сельских поселений (https://amzibash.ru/news/2023/02/4344/ , https://vk.com/public217513079)</t>
  </si>
  <si>
    <t>Информирование через официальный сайт органа местного самоуправления</t>
  </si>
  <si>
    <t>Информация о инициативном бюджетировании размещалась на официальном сайте Маевского сельского поселения : https://adm-maevskoe.ru/novosti-poseleniya/477-%D0%BA%D1%83%D0%BA%D0%B0.html   https://adm-maevskoe.ru/novosti-poseleniya/580-%D1%83%D0%B2%D0%B0%D0%B6%D0%B0%D0%B5%D0%BC%D1%8B%D0%B5-%D0%B6%D0%B8%D1%82%D0%B5%D0%BB%D0%B8-%D0%BC%D0%B0%D0%B5%D0%B2%D1%81%D0%BA%D0%BE%D0%B3%D0%BE-%D1%81%D0%B5%D0%BB%D1%8C%D1%81%D0%BA%D0%BE%D0%B3%D0%BE-%D0%BF%D0%BE%D1%81%D0%B5%D0%BB%D0%B5%D0%BD%D0%B8%D1%8F-%D1%81%D0%BE%D0%BE%D0%B1%D1%89%D0%B0%D0%B5%D0%BC-%D0%B2%D0%B0%D0%BC,-%D1%87%D1%82%D0%BE-%D0%B2-%D0%B0%D0%B4%D0%BC%D0%B8%D0%BD%D0%B8%D1%81%D1%82%D1%80%D0%B0%D1%86%D0%B8%D1%8E-%D0%BC%D0%B0%D0%B5%D0%B2%D1%81%D0%BA%D0%BE%D0%B3%D0%BE-%D1%81%D0%B5%D0%BB%D1%8C%D1%81%D0%BA%D0%BE%D0%B3%D0%BE-%D0%BF%D0%BE%D1%81%D0%B5%D0%BB%D0%B5%D0%BD%D0%B8%D1%8F-%D0%BF%D0%BE%D1%81%D1%82%D1%83%D0%BF%D0%B8%D0%BB%D0%BE-%D0%B4%D0%B2%D0%B0-%D0%B8%D0%BD%D0%B8%D1%86%D0%B8%D0%B0%D1%82%D0%B8%D0%B2%D0%BD%D1%8B%D1%85-%D0%BF%D1%80%D0%BE%D0%B5%D0%BA%D1%82%D0%B0.html</t>
  </si>
  <si>
    <t>Рекламная компания проводилась в новостных блоках на официальном сайте администрации Уссурийского городского округа, а также в официальных социальных сетях администрации Уссурийского городского округа и финансового управления "Одноклассники", "В Контакте", "Телеграмм", в СМИ и на телеканале МУП "ТК "Телемикс УГО". Кроме того на официальном сайте администрации Уссурийского городского округа размещены видеоролики по теме "Инициативное бюджетирование"  https://adm-ussuriisk.ru/videogalereya/</t>
  </si>
  <si>
    <t>https://vk.com/club217044626?w=wall-217044626_16%2Fall</t>
  </si>
  <si>
    <t>Информация о инициативном бюджетировании размещалась на официальном сайте Забойского сельского поселения Славянского района https://adm-zaboyskoe.ru/поселение/общая-информация/инициативное-бюджетирование</t>
  </si>
  <si>
    <t>"Социальные сети (https://t.me/officialsochi/26723
https://t.me/officialsochi/39037
https://t.me/officialsochi/38709
https://t.me/officialsochi/37982
https://t.me/officialsochi/37375
https://t.me/officialsochi/36782
https://t.me/officialsochi/36594
https://t.me/officialsochi/36444
https://t.me/officialsochi/36364
https://t.me/officialsochi/36322
https://t.me/officialsochi/35907
https://t.me/officialsochi/35840
https://t.me/officialsochi/35795
https://t.me/officialsochi/35642
https://t.me/officialsochi/35516
https://t.me/officialsochi/35460
https://t.me/officialsochi/35395
https://t.me/officialsochi/35235
https://t.me/officialsochi/35035
https://t.me/officialsochi/34649
https://t.me/officialsochi/34431
https://t.me/officialsochi/34314
https://t.me/officialsochi/34092
https://t.me/officialsochi/33923
https://t.me/officialsochi/33414
https://t.me/officialsochi/32747
https://t.me/officialsochi/32725
https://t.me/officialsochi/32685
https://t.me/officialsochi/32591
https://t.me/officialsochi/32431
https://t.me/officialsochi/32064
https://t.me/officialsochi/31701
https://t.me/officialsochi/31526
https://t.me/officialsochi/31507
https://t.me/officialsochi/31204
https://t.me/officialsochi/31064
https://t.me/officialsochi/30839
https://t.me/officialsochi/30644
https://t.me/officialsochi/30540
https://t.me/officialsochi/30531
https://t.me/officialsochi/30458
https://t.me/officialsochi/30219
https://t.me/officialsochi/29720
https://t.me/officialsochi/29430
https://t.me/officialsochi/29140
https://t.me/officialsochi/29121
https://t.me/officialsochi/28982
https://t.me/officialsochi/28586
https://t.me/officialsochi/28050
https://t.me/officialsochi/27942
https://t.me/officialsochi/27896
https://t.me/officialsochi/27854
https://t.me/officialsochi/27849
https://t.me/officialsochi/26995
https://t.me/officialsochi/26863
https://t.me/officialsochi/26730
https://t.me/officialsochi/26723
https://t.me/officialsochi/24469 
https://t.me/officialsochi/26723
https://t.me/officialsochi/39037
https://t.me/officialsochi/38709
https://t.me/officialsochi/37982
https://t.me/officialsochi/37375
https://t.me/officialsochi/36782
https://t.me/officialsochi/36594
https://t.me/officialsochi/36444
https://t.me/officialsochi/36364
https://t.me/officialsochi/36322
https://t.me/officialsochi/35907
https://t.me/officialsochi/35840
https://t.me/officialsochi/35795
https://t.me/officialsochi/35642
https://t.me/officialsochi/35516
https://t.me/officialsochi/35460
https://t.me/officialsochi/35395
https://t.me/officialsochi/35235
https://t.me/officialsochi/35035
https://t.me/officialsochi/34649
https://t.me/officialsochi/34431
https://t.me/officialsochi/34314
https://t.me/officialsochi/34092
https://t.me/officialsochi/33923
https://t.me/officialsochi/33414
https://t.me/officialsochi/32747
https://t.me/officialsochi/32725
https://t.me/officialsochi/32685
https://t.me/officialsochi/32591
https://t.me/officialsochi/32431
https://t.me/officialsochi/32064
https://t.me/officialsochi/31701
https://t.me/officialsochi/31526
https://t.me/officialsochi/31507
https://t.me/officialsochi/31204
https://t.me/officialsochi/31064
https://t.me/officialsochi/30839
https://t.me/officialsochi/30644
https://t.me/officialsochi/30540
https://t.me/officialsochi/30531
https://t.me/officialsochi/30458
https://t.me/officialsochi/30219
https://t.me/officialsochi/29720
https://t.me/officialsochi/29430
https://t.me/officialsochi/29140
https://t.me/officialsochi/29121
https://t.me/officialsochi/28982
https://t.me/officialsochi/28586
https://t.me/officialsochi/28050
https://t.me/officialsochi/27942
https://t.me/officialsochi/27896
https://t.me/officialsochi/27854
https://t.me/officialsochi/27849
https://t.me/officialsochi/26995
https://t.me/officialsochi/26863
https://t.me/officialsochi/26730
https://t.me/officialsochi/26723
https://t.me/officialsochi/24469)"</t>
  </si>
  <si>
    <t>социальные сети</t>
  </si>
  <si>
    <t>Публикация в газете, сеть интернет</t>
  </si>
  <si>
    <t>Размещение информации на официальном сайте муниципального района, размещение наружной рекламы, на районной газете "Караидель,а так же на официльных страницах газеты "Караидель"  https://karaidel.site/news/obshchestvo/2023-06-15/s-2020-goda-na-territorii-karaidelskogo-rayona-deystvuet-munitsipalnaya-programma-initsiativnogo-byudzhetirovaniya-nashe-selo-3300677         https://vk.com/karaidel102?t2fs=bd6b7e6ed260092e5a_3&amp;w=wall-72396135_24440</t>
  </si>
  <si>
    <t>социальные сети, Telegram канал, VK</t>
  </si>
  <si>
    <t>опрос населения</t>
  </si>
  <si>
    <t>Размещение информации на официальном сайте администрации и районной газете "Синегорье"</t>
  </si>
  <si>
    <t>Информация о проведении конкурсного отбора инициативных проектов по направлению "Местная инициатива" размещена в официальном печатном издании - газета "Спасск", на официальном сайте АГО Спасск-Дальний, в официальных аккаунтах социальных сетей. Наибольший охват населения обеспечили посты в социальных сетях</t>
  </si>
  <si>
    <t>неоднократное выступление перед депутатами думы Дальнереченского муниципального района с сентября по декабрь 2022 года</t>
  </si>
  <si>
    <t>Информация о конкурсе размещена на сайте администрации НМР в новостной ленте, на официальной странице администрации НМР  в социальных сетях Однокласники, ВКонтакте, в Телеграмм</t>
  </si>
  <si>
    <t>Информация размещена на сайте администрации Чугуевского МО в новостной ленте, на официальной странице администрации Чугуевского МО  в социальных сетях Однокласники, ВКонтакте, в Телеграмм</t>
  </si>
  <si>
    <t>Сообщения в газете "Междуречье" о поддержке местных инициатив и участии населения в решении вопросов местного значения</t>
  </si>
  <si>
    <t>Информирование школьников о Проекте в ОО (плакаты, видеоролики на экранах ОО, в школьных газетах)</t>
  </si>
  <si>
    <t>Освещение в социальной сети ВКонтакте:
https://vk.com/krasnoyarskrf?w=wall-121269719_133102
https://vk.com/krasnoyarskrf?w=wall-121269719_133175
https://vk.com/krasnoyarskrf?w=wall-121269719_134357
https://vk.com/dgh_krsk?w=wall-217463736_1112
https://vk.com/dgh_krsk?w=wall-217463736_925
Освещение на официальном сайте администрации города Красноярска:
http://www.admkrsk.ru/press/news/Pages/news.aspx?RecordID=23046
http://www.admkrsk.ru/press/news/Pages/news.aspx?RecordID=23211
http://www.admkrsk.ru/press/news/Pages/news.aspx?RecordID=23418
http://www.admkrsk.ru/press/news/Pages/news.aspx?RecordID=23424
http://www.admkrsk.ru/press/news/Pages/news.aspx?RecordID=23574
http://www.admkrsk.ru/press/news/Pages/news.aspx?RecordID=23632
http://www.admkrsk.ru/press/news/Pages/news.aspx?RecordID=23840</t>
  </si>
  <si>
    <t>рекламная кампания проводилась путем информирования населения посредством сайтов администрации, территориальных отделов, социальных сетей, размещения в сельских средствах массовой информации, на информационных стендах</t>
  </si>
  <si>
    <t>Информационное освещение проекта осуществлялось путем публикации новостных материалов в газетах "Архангельск – Город воинской славы", на официальном информационном интернет-портале городского округа"Город Архангельск" (www.arhcity.ru), в сообществах Вконтакте "Бюджет Архангельска", "Бюджет твоих возможностей и инициативные проекты граждан", "Открытый Архангельск". Кроме того, выходили сюжеты о проекте на местном телевидении.</t>
  </si>
  <si>
    <t>В соответсвии с п. 8.4 Решения Пермской городской Думы от 26.03.2019 № 64 информация о проведении конкурсного отбора инициативных проектов размещается на официальном сайте администрации города Перми:
https://www.gorodperm.ru/actions/social-link/society/iniciativ/
https://www.gorodperm.ru/news/2023/10/04%2017:54:00+05/61607-id/
https://vk.com/uvosimo?w=wall-216291324_734
https://vk.com/uvosimo?w=wall-216291324_890
https://vesti-perm.ru/archive/ca8e2f5511d241ad97fb027709db09e8</t>
  </si>
  <si>
    <t>Информационное освещение проекта осуществлялось путем публикации новостных материалов в газетах "Архангельск – Город воинской славы", на официальном информационном интернет-портале городского округа "Город Архангельск" (www.arhcity.ru), в сообществах Вконтакте "Бюджет Архангельска", "Бюджет твоих возможностей и инициативные проекты граждан", "Открытый Архангельск". Кроме того, выходили сюжеты о проекте на местном телевидении.</t>
  </si>
  <si>
    <t>Реализация инициативных проектов освещается в местных СМИ, социальных сетях:
https://vk.com/wall-71941325_25644</t>
  </si>
  <si>
    <t>Информация о начале проведения конкурсного отбора публикуется на официальном сайте, в официальном аккаунте Вконтакте, в газете "Два Берега Камы": 
https://adm-brz.ru/grazhdanam/izveshchenie-o-provedenii-konkursnogo-otbora-initsiativnykh-proektov-2023/</t>
  </si>
  <si>
    <t>Публикация в соцсетях Администрации Октябрьского внутригородского района: Вконтакте, телеграм-канал, официальный сайт: https://vk.com/okt_adm_samara?w=wall-159089020_9745, https://t.me/c/1730895843/1340, https://www.samadm.ru/authority/octobyarsky_district/your-builder-yard-october/</t>
  </si>
  <si>
    <t>Распространение информационных материалов о Проекте через официальный сайт в информационно-телекоммуникационной сети Интернет; на информационных стендах в учебных учреждениях, на стенде финансового управления администрации.</t>
  </si>
  <si>
    <t>Материалы городских информационно-общественных газетах "Новое время", "Эфир Губкина", сюжеты Губкинского телерадиокомитета</t>
  </si>
  <si>
    <t>представителями администрации на территории населенных пунктов Благодарненского муниципального округа Ставропольского края проведены разъяснительные мероприятия по вопросу практики применения инициативного бюджетирования</t>
  </si>
  <si>
    <t>Размещение информации в новостном разделе на официальном сайте Георгиевского муниципального округа Ставропольского края, в социальных сетях, наружная реклама</t>
  </si>
  <si>
    <t>Наружная реклама, социальные сети, печатный орган Красногвардейского муниципального округа "Красногвардейский вестник"</t>
  </si>
  <si>
    <t>В основном наружная реклама, официальный сайт администрации Левокумского округа</t>
  </si>
  <si>
    <t>для информирования населения использовались социальные сети и официальный портал администрации</t>
  </si>
  <si>
    <t>Информация о проведения Конкурса инициативных проектов размещалась на официальном сайте Администрации города Феодосии Республики Крым на официальном портале Правительства Республики Крым https://feo.rk.gov.ru/, а также в средствах массовой информации (Феодосийская городская газета «Победа», информационный портал Город.24. Феодосия https://gorod24.online/feodosiya), в социальных сетях, а также озвучивалась на радио, и Крымском телевидении)</t>
  </si>
  <si>
    <t>социальные сети, объявления на подъездах, на собраниях жителей через управляющих микрорайонами</t>
  </si>
  <si>
    <t>Информация размещалась на сайте администрации Грачевского муниципального округа Ставропольского края</t>
  </si>
  <si>
    <t>Наружная реклама, размещались информационные сообщения в многолюдных местах: магазины, узел почтовой связи, информационный стенд территориального отдела</t>
  </si>
  <si>
    <t>Рекламная кампания не проводилась</t>
  </si>
  <si>
    <t>Информирование жителей городского округа Дивногорск проходило в социальных сетях: Вконтакте, Одноклассники, Телеграм, а также на официальном сайте администрации города Дивногорска. В процессе рекламной кампании рассказывали о старте проекта, участии в нем жителей и реализации.</t>
  </si>
  <si>
    <t>обсуждение в мессенджерах</t>
  </si>
  <si>
    <t>Публикации в газете "Петровските Вести; размещение роликов  о реализации практики в "https://rutube.ru/video/private/d69110de41b7b5b7fb8d95d9a8258f78/?p=vyJ6o9ryKfKE5TyRB2C2FA</t>
  </si>
  <si>
    <t>информационные стенды</t>
  </si>
  <si>
    <t>Информирование происходит через социальные сети. На местном радио "Балтийский Берег", а также по телевидению (канал "СТВ") выходит информация о Проекте. В городской газете "Маяк" так же публикуются новости о ходе Проекта.
https://vk.com/sbor.budget?w=wall-51946917_4276
https://vk.com/meriasosnovybor?from=search&amp;w=wall-40739823_101246</t>
  </si>
  <si>
    <t>Информирование населения посредствам социальных сетей (https://vk.com/public192404342), на ТВ, проведение информационных встреч</t>
  </si>
  <si>
    <t>рекламная кампания проводилась посредством интернет-ресурсов и социальных сетей</t>
  </si>
  <si>
    <t>Размещение информации на официальных страничках территориальных отделов в сети Телеграмм</t>
  </si>
  <si>
    <t>Рекламная компания проводилась через ТВ, газету, учреждения образования и культуры, социальные сети, мессенджеры.</t>
  </si>
  <si>
    <t>При активном участии представителями уличных комитетов, посредством социальных сетей (https://ok.ru/group57377575076090/topic/155840316736506; https://vk.com/public187400757?w=wall-187400757_1321; https://t.me/sovetskiigo/4368)</t>
  </si>
  <si>
    <t>не проводилась</t>
  </si>
  <si>
    <t>Презентационный семинар «ШкИБ-открытие» (07.06.2023) для муниципальных общеобразовательных школ г.о. Самара</t>
  </si>
  <si>
    <t>"размещение информации на официальном сайте администрации муниципального образования ""Город Саратов"", информирование граждан на встречах
http://www.saratovmer.ru/news/2023/12/14/82815.html
https://saratovduma.ru/news/index.php?ELEMENT_ID=10582"</t>
  </si>
  <si>
    <t>Наружная реклама, Социальные сети: Telegram - канал главы Ипатовского МО СК : Вера Шейкина глава Ипатовского МО; Вера Шейкина Chat;  VK - Вера Шейкина, Одноклассники.ru - Вера Шейкина</t>
  </si>
  <si>
    <t>Обращение в социальных сетях, объявление в газете "Нива" № 15 от 21.04.2023, объявление в газете "Нива" № 16 от 28.04.2023, буклеты в общественных местах</t>
  </si>
  <si>
    <t>Газета «Ваша Сельская трибуна», www:tribuna-krutinka.ru</t>
  </si>
  <si>
    <t>Информирование жителей города Омска Администрацией  о ходе реализации новой муниципальной практики инициативного бюджетирования - инициативных проектов, осуществлялось посредством средств массовой информации и социальных сетей. 
Акцент в информационной кампании по продвижению новой муниципальной практики инициативного бюджетирования был сделан на распространении материалов в электронных средствах массовой информации и социальных сетях с удобной прямой ссылкой на сайт голосования. Старт информирования был дан на личных страницах Мэра города Омска С. Шелеста в социальных сетях «ВКонтакте», «Одноклассники» и «Telegram».
Самая активная фаза информирования пришлась на период голосования за инициативные проекты – так, в период с 16 по 24 марта 2023 года только в социальных сетях было опубликовано 746 информационных постов о реализации проектов.
https://t.me/shelest_sn/1737?single
https://vk.com/wall710207251_2682
https://vk.com/wall-117639365_205313
https://vk.com/wall-117639365_205791
https://vk.com/wall-117639365_206048
https://vk.com/wall-117639365_205465
На сайте Омск.рф в период с 28 февраля по 24 марта было размещено 8 релизов.
https://admomsk.ru/web/guest/news/-/asset_publisher/mh3W/content/1218589
https://admomsk.ru/web/guest/news/-/asset_publisher/mh3W/content/1221341
https://admomsk.ru/web/guest/news/-/asset_publisher/mh3W/content/1224516  
https://admomsk.ru/web/guest/news/-/asset_publisher/mh3W/content/1224526
https://www.admomsk.ru/web/guest/news/-/asset_publisher/mh3W/content/1224865
https://admomsk.ru/web/guest/news/-/asset_publisher/mh3W/content/1225606
https://admomsk.ru/web/guest/news/-/asset_publisher/mh3W/content/1225900
https://admomk.ru/web/guest/news/-/asset_publisher/mh3W/content/1226293
В СМИ вышло 56 сообщений с суммарных охвата 850 тыс. просмотров:
38 материалов в электронных средствах массовой информации, 
10 – в печатных изданиях,
8 – в эфире ТВ-каналов.
https://www.om1.ru/news/society/301398-sergejj_shelest_rasskazal_kak_projjdjot_vtorojj_ehtap_otbora_iniciativnykh_proektov/?utm_source=yxnews&amp;utm_medium=desktop
https://omskgazzeta.ru/all-news/omichi-predlozhili-23-iniciativnyh-proekta-pretendujushhie-na-realizaciju/
https://bk55.ru/news/article/215411/ 
https://12-kanal.ru/news/164107/ 
http://omskregion.info/news/121012-golosovanie_za_initsiativne_proekt_omichey_prodlil/
https://vesti-omsk.ru/video/v-omske-golosujut-za-iniciativnye-proekty/
https://omsk.top24.news/obshestvo/bolee-15-tysyach-omichej-progolosovalo-za-initsiativnye-proekty-blagoustrojstva
https://www.omsk.kp.ru/online/news/5196039/</t>
  </si>
  <si>
    <t>Газета «Здравствуйте, нефтеюганцы!»: № 14 (1640) от 14 апреля 2023, № 32 (1658) от 18 августа 2023, № 46 (1672) от 24 ноября 2023
ТРК "Юганск": https://vk.com/wall-38941736_63905
https://vk.com/wall-38941736_64019 
https://vk.com/wall-38941736_64246
https://vk.com/wall-38941736_64375
https://www.youtube.com/watch?v=QD3xl5GOqIA
https://ok.ru/video/4611581413982
https://dzen.ru/video/watch/64356420188c337b2bcc9739?share_to=link
https://t.me/trkugansk/3268 
https://vk.com/video/@ugansktv?z=video-38941736_456250720%2Fclub38941736%2Fpl_-38941736_-2
https://vk.com/video/@ugansktv?z=video-38941736_456250750%2Fclub38941736%2Fpl_-38941736_-2
https://vk.com/video/@ugansktv?z=video-38941736_456250777%2Fclub38941736%2Fpl_-38941736_-2</t>
  </si>
  <si>
    <t>Информирование жителей об отборе и реализаций меропритий проекта Народная инициатива прводится на Телевидении Нижневартовского района, в Газете Новости Приобья, на официальном сайте и в социальных сетях  администрации Нижневартовского района и поселений района а также на информационных стендах поселений и месенджерах 
Ссылки: http://nvraion.ru; https://vk.com/public96346123; https://vk.com/novpriob;  https://vk.com/club60820404; http://novpriob.ru/news/;              https://www.новости-тнр.рф/</t>
  </si>
  <si>
    <t>1. Публикование постов на официальных аккаунтов. 2 Размещение информации в СМИ. 3. Размещение наружной рекламы. Размещено всего более 150 материалов, охват - 25 000 человек.</t>
  </si>
  <si>
    <t>В целях внедрения и популяризации практики реализации инициативных проектов на территории города Нижневартовска в соответствии с Положением о реализации инициативных проектов в городе Нижневартовске, утвержденным решением Думы города от 26.02.2021 №717 "О Положении о реализации инициативных проектов в городе Нижневартовске" в 2023 году были проведены рабочие встречи и выездные обучающие семинары с жителями города; телефонные консультации. Проводится активная информационная кампания: на официальном сайте органов местного самоуправления города, в том числе в разделе «Мой вклад в бюджет», в печатных изданиях, на телевизионных каналах, социальных сетях. 
https://vk.com/wall-74308173_13043-   https://t.me/dmitry_koshchenko/1480 https://nv86.ru/news/ugra_society/1640616/ https://www.ugoria.tv/news/2023/09/25/61295</t>
  </si>
  <si>
    <t>Рекламная компания по освещению реализации инициативного бюджетирования проводилась в СМИ, и в социальных сетях 
https://vk.com/wall-170634227_19553</t>
  </si>
  <si>
    <t>Информация на официальном сайте муниципального образования "Город Кирово-Чепецк" Кировской области о проведении конкурса по реализации инициативных в 2023 году</t>
  </si>
  <si>
    <t>"Информация о реализации инициативных проектов распространялась посредством электронных и печатных средств массовой информации, интервью с представителями департамента финансов Администрации города, в форме сюжетов в новостных и информационных телевизионных программах, в том числе:
1) сайт реализованного инициативного проекта (при наличии) -  https://festival.admsurgut.ru/
2) телевидение:
https://www.youtube.com/watch?v=TVNeVXZniS0&amp;ab_channel=%D0%A1%D1%83%D1%80%D0%B3%D1%83%D1%8224
https://sitv.ru/arhiv/news/u-mladshej-shkoly-v-surgute-po-inicziative-zhitelej-ustanovyat-ulichnye-fonari/ (выпуск 10.02.2023) 
https://sitv.ru/arhiv/news/vosem-idej-surgutyan-realizuyut-za-schet-byudzhetnyx-sredstv/ (выпуск 11.02.2023)
https://www.ugoria.tv/news/2023/02/01/41329
3) в печатных изданиях:
Газета ""Сургутская трибуна"" № 7 от 31.01.2023, № 4 от 20.02.2023 с.4
Газета ""Новый город"" №5 от 10.02.2023 с.5
Газета ""Сургутские ведомости"" № 4 от 04.02.2023  с.25
4) социальные сети:
https://vk.com/public221697470?w=wall-221697470_87
https://t.me/admsurgut/3242
https://t.me/admsurgut/3225
https://vk.com/osurgut?w=wall-19107111_1543510
https://vk.com/public211812330?w=wall-211812330_46
https://vk.com/osurgut?w=wall-19107111_1522568
https://vk.com/public211812330?w=wall-211812330_43 
https://vk.com/mbunadezhda
5) интернет ресурсы (в том числе тв, печатных изданий):
https://www.siapress.ru/news_surgut/119568-teplaya-razdevalka-poyavitsya-na-hokkeynom-korte-magistral-v-surgute 
https://muksun.fm/news/2023-02-11/zhiteli-surguta-pobudili-vlastey-nayti-dengi-na-ustanovku-fonarey-u-shkoly-2660218
https://russia24.pro/yugra/341879066/
https://surgut.bezformata.com/listnews/proezd-u-shkoli-45-budet-osveshyon/114229517/
https://regionews.ru/114223130-2/
https://surgut.bezformata.com/listnews/surgute-po-initciative-zhiteley-ustanovyat/114227247/
https://in-news.ru/news/proekt-po-obnovleniyu-teploi-razdevalki-u-xokkeinogo-korta-v-mikroraione-zeleznodoroznikov-polucil-podderzku-vlastei
5) информационные стенды ТОС."</t>
  </si>
  <si>
    <t>Официальный сайт Администрации городского округа Певек, социальные сети Администрации городского округа Певек</t>
  </si>
  <si>
    <t>социальные сети, официальный сайт Администрации Кипского сельского поселения Тевризского муниципального района Омской области, официальный сайт Администрации Иваново-Мысского сельского поселения Тевризского муниципального района Омской области</t>
  </si>
  <si>
    <t>"Размещение информации о проведении конкурса на официальном сайте муниципального образования ""Город Киров"", на официальных страницах в социальных сетях, на страницах центров местной активности, в газете муниципального образования ""Город Киров"" ""Наш город"" 
https://vk.com/public139196350?w=wall-139196350_35224
https://vk.com/public139196350?w=wall-139196350_30451
https://киров.рф/пресс-центр/новости/prodolzhayutsya-obsuzhdeniya-po-uchastiyu-v-konkurse-gorod-dobrykh-sosedey/?sphrase_id=37060
https://киров.рф/пресс-центр/новости/v-leninskom-rayone-prokhodyat-vstrechi-s-aktivnymi-zhitelyami-po-voprosam-uchastiya-v-konkurse-gorod/?sphrase_id=37060</t>
  </si>
  <si>
    <t>Официальный сайт Администрации городского округа Эгвекинот, СМИ, социальные сети Администрации городского округа Эгвекинот, рассылка в мессенджерах. Наибольший охват - СМИ и мессенджеры</t>
  </si>
  <si>
    <t>Размещение информации о проведении конкурса на официальном сайте муниципального образования "Город Киров", на официальных страницах в социальных сетях, на страницах центров местной активности, в газете муниципального образования "Город Киров" "Наш город"</t>
  </si>
  <si>
    <t>Официальный сайт Администрации муниципального образования Чукотский муниципальный район, социальные сети Администрации муниципального образования Чукотский муниципальный район</t>
  </si>
  <si>
    <t>Сюжеты на местном телеканале "Лабытнанги-ТВ" (с 2023 года - Информационное агентство "Лабытнанги") https://vk.com/wall-64952690_37794  https://vk.com/wall-64952690_51471
новостные сюжеты https://vk.com/wall-64952690_49010  https://vk.com/wall-64952690_49010  https://vk.com/wall-64952690_48097 Публикации: https://vk.com/wall-169362718_18084
https://vk.com/wall256455901_10776
https://vk.com/wall-169362718_18208
https://ok.ru/group/54132730364111/topic/155296261263567
публикация объявлений https://vk.com/wall-64952690_47633
тематические ролики https://vk.com/wall-64952690_47457
Таблички на объекты реализованных инициативных проектов https://disk.yandex.ru/i/5YHKKtN9bblbEA
Листовки https://disk.yandex.ru/i/6YMhgNkxxPb4BQ
флайеры https://disk.yandex.ru/i/43yBMgxqOhZSiQ  https://disk.yandex.ru/i/S-xEzdiQBQa7cA
баннеры и растяжки https://disk.yandex.ru/i/Q1Y_N_-CqfMnpQ
ролики по итогам реализации проектов https://disk.yandex.ru/i/I2VYr1SgbMAX6A
информационные кубы https://disk.yandex.ru/d/QH7hpIYjLYIrsA
сувенирная продукция https://disk.yandex.ru/d/47jdu8wGc7g-Tw</t>
  </si>
  <si>
    <t>Информация размещалась на официальном сайте МО "Завьяловский район" в сети интернет завьяловский.рф, а так же на официальной страничке "Управления финансов" ВК</t>
  </si>
  <si>
    <t>В селе Кама Камбарского района будет благоустроен воинский мемориал. Об этом сообщает муниципальная администрация. Местные жители разработали проект благоустройства территории и подсветки мемориала землякам, погибшим в годы Великой Отечественной войны, и заявили его на республиканский конкурс «Наша инициатива-23».</t>
  </si>
  <si>
    <t>Информация размещалась на официальном сайте Администрации муниципального образования "Муниципальный округ Глазовский район Удмуртской Республики", кроме того территориальные отделы, размещали информацию о проведении собраний  в контакте</t>
  </si>
  <si>
    <t>Рекламная кампания инициативного бюджетирования в 2023 году в муниципальном образовании город Новый Уренгой проводилась с использованием социальных сетей, телерадиовещания МАУ «Информационного агентство «Импульс Севера», а также путем размещения наружной рекламы на информационных щитах города.</t>
  </si>
  <si>
    <t>размещение на сайте МО информации о начале приема заявок для участия в проекте "Народный бюджет", информирование населения о действии данного проекта на сходах граждан</t>
  </si>
  <si>
    <t>https://dzen.ru/a/ZCLFDXTbPik2FuJM 
https://yamal-media.ru/news/v-nojabrske-otkrojut-inkljuzivnuju-studiju-i-postrojat-skejt-ploschadku 
https://yamal.aif.ru/society/details/v_noyabrske_v_mikrorayone_zheleznodorozhnikov_poyavitsya_skver 
https://noyabrsk-gazeta.ru/?module=articles&amp;action=view&amp;id=7374 
https://news.myseldon.com/ru/news/index/282935149 
https://103news.com/noyabrsk/347825527/ 
https://www.mk-yamal.ru/social/2023/10/13/skeytzona-i-inklyuzivnyy-teatr-v-noyabrske-nazvali-pobediteley-proekta-ritm.html 
https://t.me/s/cibnifi?q=%23%D0%A0%D0%98%D0%A2%D0%9C 
https://rutube.ru/video/e7a953270bfffb2616f6f914bb6b8f70/</t>
  </si>
  <si>
    <t>использование специальных стендов, наличие публикаций в местных газетах, информирование в сети Интернет</t>
  </si>
  <si>
    <t>В СМИ и социальных сетях публиковались информационные ролики, заметки и статьи об инициативном бюджетировании.
На официальных сайтах поселений Сургутского района, на официальном сайте администрации Сургутского района, а также в разделе, посвященному инициативному бюджетированию в Сургутском районе, публиковалась информация, посвященная конкурсному отбору проектов ИБ. 
В рамках проводимого мероприятия департаментом финансов "День открытых дверей", школьники Сургутского района были проинформированы о возможностях реализации инициатив посредством инициативного бюджетирования.  
Граждане информировались также об участии в конкурсе реализованных инициативных проектов.</t>
  </si>
  <si>
    <t>В 2023 году МАУ "Муравленко Медиа" на всех медиаплощадках (теле и радиоэфир, газета "Наш город", официальные паблики в социальных сетях, канал rutube.ru) осуществлялась рекламная кампания практик инициативного бюджетирования. Также информационная кампания осуществлялась путём размещения материалов на страницах официального паблика Администрации города - "Муравленковский день" в социальных сетях.  Всего за 2023 год вышло 1117 информационных материалов. Кроме того, жители города представили свои инициативные проекты перед встречей Губернатора ЯНАО Д.А. Артюхова с муравленковцами 23 августа 2023 года и 29 августа 2023 года в Культурно-оздоровительном центре "Сибирь" с участием Главы города Е.В. Молдован.</t>
  </si>
  <si>
    <t>Информирование граждан о возможности принятия участия в проекте инициативного бюджетирования "Уютный Ямал" велось через городские СМИ (МБУ "ГТРК "Вектор") - ТВ, радио. По средствам размещения видеороликов на городских светодиодных экранах, а также на официальном сайте Администрации города Губкинского и в аккаунтах Администрации города Губкинского и бюджетных организаций города. В день открытия проектного офиса в ДК "Нефтяник" волонтёры раздавали листовки о проекте. На весь период проекта были размещены банеры на территории города, на светодиодных городских экранах транслировались видеоролики, в газете "Губкинская неделя" публиковались материалы на тему проекта. В августе 2022 года прошли общественные обсуждения проектов, которые также широко были освещены в СМИ. В сентябре 2022 года губкинцы принимали участие в голосование за проекты. С целью привлечения населения к голосованию за инициативы проводилась викторина, где горожане отвечали на вопросы  и участвовали в розыгрыше ценных призов: умная колонка, увлажнитель воздуха, кемпинговый фонарь и многое другое. Информация о сборе инициатив, а также поданных в 2022 годах инициативах, а также о реализации поданных инициатив публиковались в СМИ. 
https://vk.com/wall-169928902_11581
https://vk.com/wall-169928902_11822
https://vk.com/wall-169928902_13673
https://vk.com/wall-169928902_13767
https://vk.com/wall-169928902_14167
https://vk.com/wall-169928902_14303
https://vk.com/wall-169928902_14323
https://vk.com/wall-169928902_14332
https://vk.com/wall-169928902_14397
https://vk.com/wall-169928902_17627
https://vk.com/wall-169928902_19135
https://vk.com/wall-81916513_36679
https://vk.com/wall-81916513_37315
https://vk.com/wall-81916513_37601
https://vk.com/wall-81916513_37688
https://vk.com/wall-81916513_38996
https://vk.com/wall-169928902_19145 
https://vk.com/bandurko_av?from=search&amp;w=wall244129141_2166%2Fall 
https://vk.com/bandurko_av?from=search&amp;w=wall244129141_12%2Fall 
https://vk.com/garanin_a_m?from=search&amp;w=wall631300712_18877%2Fall 
https://vk.com/garanin_a_m?from=search&amp;w=wall631300712_17406%2Fall 
https://vk.com/garanin_a_m?from=search&amp;w=wall631300712_17193%2Fall 
https://vk.com/garanin_a_m?from=search&amp;w=wall631300712_15563%2Fall 
https://vk.com/wall-81916513_59270
https://vk.com/wall-81916513_58400
https://vk.com/wall-81916513_58120
https://vk.com/wall-81916513_57961
https://vk.com/wall-81916513_57598
https://vk.com/wall-81916513_55135
https://vk.com/wall-81916513_54091
https://vk.com/wall-81916513_39400
https://vk.com/wall-81916513_39197
https://vk.com/wall-81916513_32036
https://vk.com/wall-169928902_19135 
https://vk.com/wall-169928902_22030 
https://vk.com/wall-169928902_22293 
https://vk.com/wall-169928902_24039 
https://vk.com/wall-169928902_11254 
https://vk.com/wall-169928902_10974 
https://vk.com/wall-169928902_10976 
https://vk.com/wall-169928902_10947 
https://t.me/gubadm89/2756 
https://t.me/gubadm89/2759
https://t.me/gubadm89/2844
https://t.me/gubadm89/2880
https://t.me/gubadm89/3540
https://t.me/gubadm89/3562
https://t.me/gubadm89/3708
https://t.me/gubadm89/3744
https://t.me/gubadm89/3761
https://t.me/gubadm89/3760
https://t.me/gubadm89/5131
https://t.me/gubadm89/5687
https://t.me/gubadm89/6440
https://t.me/gubadm89/6977
https://t.me/gubadm89/7091
https://t.me/gubadm89/8154
https://t.me/vektor_gub/3769
https://t.me/vektor_gub/3770
https://t.me/vektor_gub/4369
https://t.me/vektor_gub/4510
https://t.me/vektor_gub/5249
https://t.me/vektor_gub/5365
https://t.me/vektor_gub/5500
https://t.me/vektor_gub/5589
https://t.me/vektor_gub/6925
https://t.me/vektor_gub/7363
https://t.me/vektor_gub/7405</t>
  </si>
  <si>
    <t>реклама на сайте администрации https://bugadmin.orb.ru/activity/11204/</t>
  </si>
  <si>
    <t>информирование населения через информационные доски (объявления)</t>
  </si>
  <si>
    <t>Освещение в социальных сетях: https://vk.com/podrezchikhabh?w=wall-213385527_1131</t>
  </si>
  <si>
    <t>Публикации информации о проекте на официальном сайте администрации города, в газете, социальных сетях, при проведении уроков финансовой грамотности в учреждениях города. Специалистами Финансового управления администрации города Бузулука  ежегодно проводится большая работа по повышению финансовой грамотности населения в различных учреждениях города  на которых разъясняется механизм реализации и участия в данном проекте.</t>
  </si>
  <si>
    <t>Публикации информации о проекте на официальном сайте администрации города и школ, размещается на информационных стендах в общедоступных местах школы,  в  социальных сетях. Специалистами Финансового управления администрации города Бузулука  ежегодно проводится большая работа по повышению финансовой грамотности  на которых разъясняется механизм реализации  данного проекта.</t>
  </si>
  <si>
    <t>Информационная кампания об инициативах  и Народном голосовании проводилась на официальном сайте мэрии города Череповца, через социальные сети (в т.ч. Официальные группы ТОС/Управы вКонтакте), в СМИ, через цифровую платформу городского портала "Мой Череповец", в т.ч. путем публичных опросов.</t>
  </si>
  <si>
    <t>https://www.youtube.com/watch?v=nANZ-Zzc5TY;</t>
  </si>
  <si>
    <t>В целях информирования заинтересованных участников в реализации Проекта, Администрация г. Медногорска обеспечивает распространение информационных материалов о Проекте через официальный сайт в информационно-телекоммуникационной сети Интернет, официальную страницу в социальной сети Вконтакте, а также сообщество Финансового отдела администрации города Медногорска в социальной сети ВКонтакте. На первом этапе реализации проекта "Школьный бюджет" проводится подготовительная работа Школьного совета, начало информационной кампании. Представители Администрации и Отдела образования проводят инструктаж Школьных кураторов перед проведением классных собраний.  На уровне школ информационная кампания организуется и проводится Школьным советом при содействии Школьных кураторов.Школьный совет и Школьные кураторы проводят классные собрания, на которых информируют учащихся возрасных параллелей 3-4, 5-6, 7-8, 9-11 классов о возможности принять участие в Проекте. Для информирования учащихся школы материалы о Проекте, а также о планируемых в связи с ним мероприятиях размещаются Школьным советом на информационных стендах и официальных сайтах школы. 
https://vk.com/mo_mednogorsk?w=wall-198446316_6050
https://vk.com/profm56?from=search&amp;w=wall-202109114_885</t>
  </si>
  <si>
    <t>Принято распоряжение управления образования администрации города Оренбурга от 03.02.2023 № 42 "О реализации на территории мо "г.Оренбург" общественно значимых проектов, основанных на местных инициативах, в рамках проекта "Школьный бюджет", которое  направлено в общеобразовательные организации города с разъяснениями о реализации проекта. Проведено совещание с заместителями директора по воспитательной работе общеобразовательных организаций, где обсуждались вопросы участия в проекте "Школьный бюджет"</t>
  </si>
  <si>
    <t>размещение информации на сайте финансового управления, доведение информации о начале сбора заявок до управления образования, с последующем уведомлением всех общеобразовательных учреждений муниципального образования</t>
  </si>
  <si>
    <t>Социальные сети, портал Сорочинского городского округа, официальные сайты Управления финансов администрации Сорочинского городского округа Оренбургской области и Управления образования администрации Сорочинского городского округа Оренбургской области</t>
  </si>
  <si>
    <t>информация размещается на официальных сайтах администраций сельских поселений, на официальных страницах в социальных сетях ("Одноклассники", "В контакте"), на информационных стендах, в районной газете "Целина"</t>
  </si>
  <si>
    <t>информация размещалась на официальных сайтах общеобразовательных организаций, на официальном сайте Отдела образования администрации МО Адамовский район, на информационных стендах в общеобразовательных организациях</t>
  </si>
  <si>
    <t>https://vk.com/wall-178587062_497</t>
  </si>
  <si>
    <t>Наружная реклама, официальные сайт МО</t>
  </si>
  <si>
    <t>Информация (видео и фото) о проекте регулярно публикуется на сайте администрации Бузулукского района, в газете "Российская Провинция", в социальных сетях вконтакте и одноклассники. Видео публикуется на Ютуб канале.</t>
  </si>
  <si>
    <t>Информация (видео и фото) о проекте регулярно публикуется на сайте администрации Бузулукского района,  в социальных сетях вконтакте и одноклассники.</t>
  </si>
  <si>
    <t>Рекламная кампания ИБ осуществлялась в очном формате на собраниях и сходах граждан, рассказывали о реализованных проектах, показ слайдов</t>
  </si>
  <si>
    <t>"Новогодние былины" Информация о проекте (материалы в средствах массовой информации, сети «Интернет»):
https://uray.ru/informacija-o-vnesenii-iniciativnogo-proekta-v-administraciju-goroda-uraj-vnesen-iniciativnyj-proekt-prazdnichnoe-novogodnee-rozhdestvenskoe-oformlenie-territorij-v-zimnij-period-novogodnie-byliny/ 
https://budget.uray.ru/otbor-proektov/2023-2/opisanie-proektov-2023/ 
https://vk.com/wall-112870481_16243 
https://infoflag.ru/2023/12/31/prazdnik-v-skazochnom-stile/  
https://uray.ru/prazdnik-v-skazochnom-stile/  
https://vk.com/official_uray?w=wall-63159149_42835 
https://ok.ru/admuray/topic/156292107566056 
"Цветочная Палитра"" Информация о проекте (материалы в средствах массовой информации, сети «Интернет»):
https://vk.com/official_uray?w=wall-63159149_34300
https://vk.com/official_uray?w=wall-63159149_36682
https://vk.com/official_uray?w=wall-63159149_37691
https://vk.com/official_uray?w=wall-63159149_37949
https://ok.ru/admuray/topic/155805133667304
https://ok.ru/admuray/topic/155923577207784
https://t.me/urayofficial/2082
https://uray.ru/uvazhaemye-predprinimateli-priglashaem-prinjat-uchastie-v-realizacii-proekta-cvetochnaja-palitra/
https://uray.ru/startoval-konkurs-cvetochnaja-palitra-urajcy-uspevajte-podat-zajavku/
https://uray.ru/iniciativnyj-proekt-cvetochnoe-oformlenie-obshhestvennyh-territorij-goroda-v-letnij-period-cvetochnaja-palitra-2/
https://uray.ru/informacija-o-rezultatah-rassmotrenija-iniciativnogo-proekta-cvetochnaja-palitra-cvetochnoe-oformlenie-obshhestvennyh-territorij-goroda-v-letnij-period/
https://uray.ru/v-urae-sostojalsja-pervyj-jetap-konkursa-cvetochnaja-palitra/
https://uray.ru/podvedeny-itogi-konkursa-cvetochnaja-palitra-2023/
https://infoflag.ru/2023/08/04/palitra-letnih-krasok/
https://vk.com/trkspektr?w=wall-118001606_13142
https://vk.com/trkspektr?w=wall-118001606_13351
«Сабантуй-2023» Информация о проекте (материалы в средствах массовой информации, сети «Интернет»):
https://uray.ru/organizacija-i-provedenie-gorodskogo-nacionalnogo-prazdnika-sabantuj-2023/
https://budget.uray.ru/otbor-proektov/2023-2/opisanie-proektov-2023/
https://uray.ru/v-urae-sostojalsja-veselyj-i-zrelishhnyj-prazdnik-sabantuj-2023/
https://m.vk.com/wall-63159149_34874
https://m.vk.com/wall-63159149_34787
https://m.vk.com/wall-63159149_34727
https://ok.ru/admuray/topic/155678702533608</t>
  </si>
  <si>
    <t>новости, сюжеты на сайте администации города Братска</t>
  </si>
  <si>
    <t>Размещение объявления о проведении собрания (опроса) жителей поселка для определения проекта на конкурс проекта "Народный бюджет", определение вклада жителей и формирование инициативной группы на информационных стендах и в общественных местах, на страницах в соц.сетях.</t>
  </si>
  <si>
    <t>Информационные материалы о проведении мероприятий в рамках инициативного бюджетирования размещались на официальном сайте Администрации Надымского района, официальных страницах Администрации Надымского района в социальных сетях ВКонтакте, Одноклассники, Телегарам. Также информационные материалы размещались в эфирах телеканала «Вестник Надыма» и радиоканала «Радио Надыма», в газете «Рабочий Надыма» и на ее официальном сайте, на официальных сайтах и страницах муниципальных учреждений средств массовой информации в социальных сетях. 
В школах в январе организована рекламная кампания о возможностях ШПБ в социальных сетях, информационных баннерах школ, на занятиях внеурочной деятельности по финансовой грамотности.</t>
  </si>
  <si>
    <t>Радио, районная газета "Новый путь", социальные сети, объявления на информационных стендах.</t>
  </si>
  <si>
    <t>Школой №3 - Размещен ролик в соц.сети ВК для поддержки проекта и голосавания за проек https://vk.com/doosh3?w=wall-211749407_651,  Школой №2 - проведен социалогический опрос населения в поддержку проекта в Telegram через группу Домбаровский LIVE</t>
  </si>
  <si>
    <t>Информация публиковалась в социальных сетях, на официальном сайте района, в газете. Направлялась главам сельских поселений об информировании населения, распространение в мессенджерах.</t>
  </si>
  <si>
    <t>Проведено информирование населения посредством районных СМИ, выступления в прямом радиоэфире, размещена наружная реклама в виде баннеров, опубликованы посты в группах социальных сетей:  
https://vk.com/wall-170438171_7193
https://www.youtube.com/watch?v=H7M92TM-UIA&amp;t=62s
http://spmuzhi.ru/?p=40137
https://ok.ru/group59434536730778/topic/155884195107738
https://vk.com/shur_adm?w=wall-170438171_9653
https://vk.com/shur_adm?w=wall-170438171_9614; https://vk.com/shur_adm?w=wall-170438171_9631</t>
  </si>
  <si>
    <t>Совещание с участием заместителей главы, руководителей структурных подразделений, директоров сельских управ, руководителей учреждений, организаций и предприятий района, где озвучивалась информация  о возможности реализовать инициативы по благоустройству населенных пунктов через проект «Новый взгляд на историческую деревню».   Информирование жителей на сайте Администрации МО "Муниципальный округ Малопургинский район Удмуртской Республики" .     https://malayapurga.ru/novyy-material-11111111111111111111117.html</t>
  </si>
  <si>
    <t>информация доведена через объявления в магазине, почтовое отделение и т.д, стенд объявлений,социальные сети</t>
  </si>
  <si>
    <t>https://priuralye.yanao.ru/activity/48943/
Информационная компания по реализации инициативных проектов в муниципальном округе осуществлялась с применением публикаций в социальных сетях (вКонтакте, YouTube), освещением на радио, а также использование баннеров, а также проведение «публичных» презентаций проектов в поселках района (https://vk.com/wall-150214082_45551, https://vk.com/wall-173311244_7645)</t>
  </si>
  <si>
    <t>информация доведена через объявления в магазине, почтовое отделение и т.д, стенд объявлений, публикация в газете "Михайловский вестник" № 17(434) от 07.06.2023</t>
  </si>
  <si>
    <t>Социальные сети, размещение объявлений в доступных местах, размещение материалов в Новоорской газете, сайт Финансового отдела, сайт Администрации Новоорского района</t>
  </si>
  <si>
    <t>Социальная сеть "ВКонтакте"</t>
  </si>
  <si>
    <t>Рекламная кампания ИБ в рамках проекта Уютный Ямал проводилась в социальных сетях на официальной странице Администрации Ямальского района, Департамента образования Ямальского района, официальных сайтах общеобразовательных организаций,  на сайте ЯТВ "Ямальское телевидение"
https://vk.com/moi_yamalskiy_raion?w=wall-75005231_31236
https://vk.com/doyamal?w=wall-127918423_9248
https://vk.com/doyamal?w=wall-127918423_9260  
https://vk.com/doyamal?w=wall-127918423_9262
https://vk.com/club186675719?w=wall-186675719_3042
https://vk.com/yashi_school?w=wall-155170341_6752
https://vk.com/mkoymkshi?w=wall-134916788_9614</t>
  </si>
  <si>
    <t>соцсети, наружная реклама, общественные обсуждения проектов, викторина "Уютный Ямал"</t>
  </si>
  <si>
    <t>Информирование активных граждан через следующие ресурсы:
https://t.me/obshchestvennyeinitsiativs
https://vk.com/nizhneilimskiy
https://t.me/romanovmaxsim
https://t.me/nilim_raion
https://nilim-raion.ru/</t>
  </si>
  <si>
    <t>https://www.kaluga-gov.ru/obshchestvo/initsiativnye-proekty/pravovaya-baza/2740/ 
https://vk.com/naselenie.kaluga, 
https://ok.ru/naselenie.kaluga, 
https://web.telegram.org/z/#-1619454561</t>
  </si>
  <si>
    <t>распространение информации в аккаунтах в социальных сетях: https://vk.com/wall-161621705_6406 ;</t>
  </si>
  <si>
    <t>Информация о старте конкурсного отбора размещается в средствах массовой информации (газета "Северный Луч" Пуровской медиагруппы), на официальном сайте муниципального округа Пуровский район, в официальных аккаунтах органов местного самоуправления. Жителям раздаются буклеты, проводятся общественные обсуждения и собрания граждан</t>
  </si>
  <si>
    <t>публикация на сайте администрации района, в СМИ</t>
  </si>
  <si>
    <t>освещение в СМИ: https://vk.com/wall-202008533_1519</t>
  </si>
  <si>
    <t>наружная реклама на стенде сельского совета, через встречи с жителями МО, через газету "Северная звезда"</t>
  </si>
  <si>
    <t>Было направлено официальное письмо во все школы Ташлинского района для необходимости участия в "Школьном бюджете".</t>
  </si>
  <si>
    <t>Раздача листовок и расклейка на информационных щитах объявлений, объявления в соцсетях на уровне заинтересованных населенных пунктов
https://vk.com/club207341731?w=wall-207341731_117%2Fall
https://vk.com/club216610584?w=wall-216610584_161</t>
  </si>
  <si>
    <t>презентация проекта, предложений для  Конкурсной комиссии.</t>
  </si>
  <si>
    <t>Информация о проведении конкурса распространялась в соцсетях, а также был издан Приказ РОО от 27.02.2023 № 23 о начале конкурсного отбора участников проекта. Информация была направлена всем образовательным организациям</t>
  </si>
  <si>
    <t>Информация размещалась на сайте Администрации Красногородского района, в социальной сети Интернет на официальных страницах Администрации Красногородского района ВКонтаке, Одноклассниках, Telegram.              В районной газете "Заря" и в социальной сети Интернет на официальной странице газеты "Заря" ВКонтакте.      Количество просмотренных постов в социальной сети по районному конкурсу составило от 1.0К до 8.5К.   https://vk.com/wall-96465448?q=районный%20конкурс%20тос&amp;w=wall-96465448_33847   https://vk.com/wall-96465448?q=районный%20конкурс%20тос&amp;w=wall-96465448_35208</t>
  </si>
  <si>
    <t>Официальный сайт Пыталовского муниципального округа</t>
  </si>
  <si>
    <t>Размещение информации на официальном сайте администрации МО «Вуктыл» РК и в официальной группе социальной сети Вконтакте  о начале анкетирования граждан, с целью выявления народных инициатив. Так же размещалась информация о ходе и о результатах реализации народных инициатив с приложением фотоматериалов.</t>
  </si>
  <si>
    <t>На официальном сайте администрации МО "Усинск" РК, в социальной сети Вконтакте группа "Администрация МО "Усинск" РК</t>
  </si>
  <si>
    <t>Размещение информационных материал на официальном сайте администрации МО ГО"Сыктывкар", в официальной группе Вконтакте, в официальных группах ВК отраслевых управлений администраций, подведомственных учреждений</t>
  </si>
  <si>
    <t>Размещение объявления о проведении анкетирования населения на официальных сайтах администрации района и администраций сельских поселений (https://kunib-r11.gosweb.gosuslugi.ru/dlya-zhiteley/novosti-i-reportazhi/novosti_30.html?ysclid=lv0o9cazgn61347355)</t>
  </si>
  <si>
    <t>Информационное сопровождение практики осуществлялось с использованием ТВ и социальных сетей и на официальном сайте МОГО "Инта"</t>
  </si>
  <si>
    <t>Размещение объявлений в соц. сетях о начале приема заявок, о ходе выполнения работ</t>
  </si>
  <si>
    <t>Рекламная компания проводилась по ТВ, радио, социальные сети. https://www.youtube.com/watch?v=sHyV8L_7_8U
https://www.youtube.com/watch?v=DndZzMhm3HM
https://www.youtube.com/watch?v=bhsnfaTlZ_0
https://www.youtube.com/watch?v=zRmVV4piD3I
https://www.youtube.com/watch?v=Z506rTe2sdU</t>
  </si>
  <si>
    <t>18.4. Описание того, каким образом и в каких масштабах проводилась рекламная кампания ИБ (ТВ, радио, наружная реклама, социальные сети и др.) Ссылки на примеры, обеспечившие самый большой охват населения или целевой аудитории практики. Файлы</t>
  </si>
  <si>
    <t xml:space="preserve">Ссылка на файл: https://app-dev.xn--80apaohbc3aw9e.xn--p1ai/storage/form_file_uploads/form_22/field_1319/QFaq0jJPhgb8Ukuy9WAi6WQLJXdFeK6LZhyrC6dS.docx
Описание: Фото этапов реализации инициативы
</t>
  </si>
  <si>
    <t xml:space="preserve">Ссылка на файл: https://app-dev.xn--80apaohbc3aw9e.xn--p1ai/storage/form_file_uploads/form_22/field_1319/tmja8jycZm1OQr5kYDi1EI9YQ3ARb9rM5FXWKOnB.pdf
Описание: Методические рекомендации
</t>
  </si>
  <si>
    <t xml:space="preserve">Ссылка на файл: https://app-dev.xn--80apaohbc3aw9e.xn--p1ai/storage/form_file_uploads/form_22/field_1319/9Z2QBpd2O2x6YTeP7P3TDmaNYtWBguV52kJ4gDaH.pdf
Описание: https://www.georgievsk.ru/mestnye-initsiativy/budjetirovanie/buklet.pdf
</t>
  </si>
  <si>
    <t>18.5. Описание использованных видов информационных раздаточных материалов, инфографики. Ссылки на макеты</t>
  </si>
  <si>
    <t>Этапы реализации инициативных проектов в муниципальном образовании "Город Томск" размещены на https://admin.tomsk.ru/pgs/ful</t>
  </si>
  <si>
    <t>информационный раздаточный материал не использовался</t>
  </si>
  <si>
    <t>Положение конкурса социальных инициатив по месту жительства</t>
  </si>
  <si>
    <t>Плакаты, листовки, стенды,  МБУ</t>
  </si>
  <si>
    <t>Рекламные листовки,объявления</t>
  </si>
  <si>
    <t>https://cloud.mail.ru/public/E5Ei/1r4yrUvC9</t>
  </si>
  <si>
    <t>Размещение объявлений в общественных местах, на информационных стендах</t>
  </si>
  <si>
    <t>выпустили информационную листовку "Вестник"</t>
  </si>
  <si>
    <t>визитная карточка проекта</t>
  </si>
  <si>
    <t>листовки</t>
  </si>
  <si>
    <t>В подготовке проекта использовались массовые информации, такие как : специальные информационные стенды, печатные издания, сеть "ВК", официальная сеть СП, Караидель ТВ, канал YouTube</t>
  </si>
  <si>
    <t>Посты в социальных сетях</t>
  </si>
  <si>
    <t>отсутствуют</t>
  </si>
  <si>
    <t>"Для информационной кампании проекта были разработаны листовки, пошаговая инструкция, контент для социальных сетей. 
https://vk.com/wall-178985470_1517"</t>
  </si>
  <si>
    <t>"Для информационной кампании проекта были разработаны листовки, пошаговая инструкция, контент для социальных сетей. 
https://vk.com/wall-178985470_769"</t>
  </si>
  <si>
    <t>https://dzhankoy.rk.gov.ru/uploads/txteditor/dzhankoy/attachments/d4/1d/8c/d98f00b204e9800998ecf8427e/phpm1golM_%D0%BC%D0%BE%D0%BB%D0%BE%D0%B4%D0%BE%D0%B5%20%D0%BF%D0%BE%D0%BA%D0%BE%D0%BB%D0%B5%D0%BD%D0%B8%D0%B5%20%D0%98%D0%BD%D0%B8%D1%86%D0%B8%D0%B0%D1%82%D0%B8%D0%B2%D0%BD%D0%BE%D0%B5%20%D0%B1%D1%8E%D0%B4%D0%B6%D0%B5%D1%82%D0%B8%D1%80%D0%BE%D0%B2%D0%B0%D0%BD%D0%B8%D0%B5%20%D0%9F%D0%9B%D0%90%D0%9A%D0%90%D1%82%202021.jpg</t>
  </si>
  <si>
    <t>листовки, плакаты</t>
  </si>
  <si>
    <t>Листовки</t>
  </si>
  <si>
    <t>Использовались информационные ресурсы, на официальном портале размещались отсканированные предоставленные проекты инициативного бюджетирования                  https://feo.rk.gov.ru/uploads/txteditor/feo/attachments//d4/1d/8c/d98f00b204e9800998ecf8427e/phpXrub88_8.pdf https://feo.rk.gov.ru/uploads/txteditor/feo/attachments//d4/1d/8c/d98f00b204e9800998ecf8427e/phpH3xWnG_6.pdf https://feo.rk.gov.ru/uploads/txteditor/feo/attachments//d4/1d/8c/d98f00b204e9800998ecf8427e/php4t2MtJ_1.pdf</t>
  </si>
  <si>
    <t>Раздаточные материалы отсутствуют</t>
  </si>
  <si>
    <t>"Как реализовать свою идею?
https://petrgosk.gosuslugi.ru/netcat_files/782/3621/Kak_realizovat_svoyu_ideyu.pdf
Руководство для гражданина по инициативному бюджетированию https://petrgosk.gosuslugi.ru/netcat_files/782/3621/Rukovodstvo_dlya_grazhdan_7_.pdf ,                                          Буклет,  Рекомендации https://petrgosk.gosuslugi.ru/obschestvennyy-kontrol/initsiativnye-proekty/realizatsiya/papka-s-dokumentami/dokumenty-omsu_5030.html"</t>
  </si>
  <si>
    <t>Размещение информации в виде печатного объявления на информационных стендах территориальных отделов по работе с населением УПДТ администрации ПМО СК</t>
  </si>
  <si>
    <t>Банеры, информационные листы, плакаты, флаеры</t>
  </si>
  <si>
    <t>объявление в газете "Сибиряк" от 23.09.2023, социальная сеть "ВКонтакте"</t>
  </si>
  <si>
    <t>Статья в газете «Ваша Сельская трибуна» № 36 от 15.09.2023 г. «Крутинка -центр детских инициатив», статья в газете «Ваша Сельская трибуна» № 12 от 31.03.2023 г. «Взрослое решение детских проблем»</t>
  </si>
  <si>
    <t>Подготовлены и распространены карточки для создания постов в социальных сетях с подробной информацией о практике
https://disk.yandex.ru/d/zqCz-g6gDTwD3A</t>
  </si>
  <si>
    <t>В ходе проведения информационной кампании об инициативных проектах используется инфографические раздаточные материалы, разработанные специалистами департмента финансов Администрации города:
Схема реализуемого механизма инициативного бюджетирования https://admsurgut.ru/rubric/24231/Shema-realizacii-iniciativnyh-proektov
Брошюра по реализации инициативных проектов на территории города https://admsurgut.ru/rubric/25498/Broshyura-Mehanizm-realizaciya-iniciativnyh-proektov-v-gorode-Surgute</t>
  </si>
  <si>
    <t>Презентация "Инициативные проекты в городском округе Эгвекинот":
https://эгвекинот.рф/media/project_mo_560/6d/cf/41/74/3b/d5/initsiativnyie-proektyi-2023.pdf</t>
  </si>
  <si>
    <t>Буклет Инициативное бюджетирование 5 лет https://disk.yandex.ru/i/y26SVFRkzypH5g
Информационный ролик https://disk.yandex.ru/i/QVPN8uJfO5V5ZQ</t>
  </si>
  <si>
    <t>информационные стенды в поселении, http://isu.mfur.ru/application/view?id=1332#gallery-380</t>
  </si>
  <si>
    <t>Информационная инфографика (презентация, брошюра, листовки, флажок с логотипом "Уютный Ямал"). Приложены в отдельных файлах.</t>
  </si>
  <si>
    <t>Путеводитель по инициативному бюджетированию https://www.admsr.ru/upload/iblock/9d5/_broshyura.pdf
Инструкция для инициатора https://www.admsr.ru/upload/iblock/912/22.02.-rossiya-moya-istoriya_instruktsiya.pdf</t>
  </si>
  <si>
    <t>В ходе реализации мероприятий по информационному сопровождению механизмов инициативного бюджетирования использовались следующие виды материалов и инфографики: информационные видеоролики, роллапы.</t>
  </si>
  <si>
    <t>На территории города были размещены 4 баннера (размером 6 м*3 м). Полиграфическая продукция с информацией о возможности подачи идей была размещена в учреждениях и организациях города. На уличных светодиодных экранах и в автобусах были запущены видео-ролики про реализацию проекта "Уютный Ямал". Ссылка на макеты https://disk.yandex.ru/d/enPxWOhIAn44m</t>
  </si>
  <si>
    <t>Бюллетени с инициативами, информация в открытом доступе на официальном сайте Череповца: https://cherinfo.ru/nb</t>
  </si>
  <si>
    <t>статьи в газете Гайская новь, стенды в каждом населенном пункте</t>
  </si>
  <si>
    <t>Магниты, баннеры, листовки</t>
  </si>
  <si>
    <t>Финансовым управлением разработаны буклеты, для размещения на информационных досках в каждом сельском совете, приложено.</t>
  </si>
  <si>
    <t>"Представление проектных предложений внутри класса проводится в форме презентаций PowerPoint. Проектное предложение, оформленное в виде текстового материала объемом не более 10 страниц формата А4. Предварительная смета расходов на реализацию проектного предложения. 
"</t>
  </si>
  <si>
    <t>Все материала поставлялись из округа.Информационные медиаматериалы: презентация о возможностях ШПБ, буклеты о реализованных проектах.</t>
  </si>
  <si>
    <t>Листовки, брошюры, объявления на досках объявлений</t>
  </si>
  <si>
    <t>Социальные сети, сайт Финансового отдела, сайт Администрации Новоорского района</t>
  </si>
  <si>
    <t>В ходе реализации мероприятий по информационному сопровождению механизмов инициативного бюджетирования использовались : информационные видеоролики, брошюры,брендированные кепки, футболки,флажки,шары.</t>
  </si>
  <si>
    <t>Буклеты, листовки, брошюры</t>
  </si>
  <si>
    <t>https://vk.com/naselenie.kaluga, 
https://ok.ru/naselenie.kaluga,
 https://web.telegram.org/z/#-1619454561</t>
  </si>
  <si>
    <t>Объявления, листовки</t>
  </si>
  <si>
    <t>Газета, листовка, плакат. https://disk.yandex.ru/d/Q76DGWs_2HDfTQ</t>
  </si>
  <si>
    <t>18.5. Описание использованных видов информационных раздаточных материалов, инфографики. Ссылки на макеты, файлы.</t>
  </si>
  <si>
    <t xml:space="preserve">Ссылка на файл: https://app-dev.xn--80apaohbc3aw9e.xn--p1ai/storage/form_file_uploads/form_22/field_1321/pQ6GsOcG7viOMnK4meqAfgp7V6nHDEESIiTmliWA.xls
Ссылка на файл: https://app-dev.xn--80apaohbc3aw9e.xn--p1ai/storage/form_file_uploads/form_22/field_1321/LyM8dfA4BqssxLKQqtiIiCNLNh1v3XpWbM3O4qvw.docx
</t>
  </si>
  <si>
    <t xml:space="preserve">Ссылка на файл: https://app-dev.xn--80apaohbc3aw9e.xn--p1ai/storage/form_file_uploads/form_22/field_1321/dqlBUnLzrDUkWqu0qFU4YFibdiX1K0AcXnkFhvG0.jpg
Описание: листовка
</t>
  </si>
  <si>
    <t xml:space="preserve">Ссылка на файл: https://app-dev.xn--80apaohbc3aw9e.xn--p1ai/storage/form_file_uploads/form_22/field_1321/dGlOc8TgkKrOjtCCh245oWeJhTfNE7pHTzkXXn2M.pdf
Описание: https://www.georgievsk.ru/mestnye-initsiativy/budjetirovanie/obuchen.pdf
</t>
  </si>
  <si>
    <t xml:space="preserve">Ссылка на файл: https://app-dev.xn--80apaohbc3aw9e.xn--p1ai/storage/form_file_uploads/form_22/field_1321/OcaRGrpVqhBSUCuXj8k83zlQvkpGRrHv8rRXimOK.png
Описание: https://cloud.mail.ru/public/yi6y/nRsgYCMn9
Ссылка на файл: https://app-dev.xn--80apaohbc3aw9e.xn--p1ai/storage/form_file_uploads/form_22/field_1321/vVj6jGbMHprHdcIbGvsZPUQkouxq3WHmn43EcyEj.png
Описание: https://cloud.mail.ru/public/yi6y/nRsgYCMn9
</t>
  </si>
  <si>
    <t xml:space="preserve">Ссылка на файл: https://app-dev.xn--80apaohbc3aw9e.xn--p1ai/storage/form_file_uploads/form_22/field_1321/FQg3xBtl0erYnJEnrIc4ovHYHwDi8U4IKxeLZFj5.pdf
Ссылка на файл: https://app-dev.xn--80apaohbc3aw9e.xn--p1ai/storage/form_file_uploads/form_22/field_1321/XF02FhVnPpm5PcbpAgYm5UNGRZGF7mPR46V4unbj.pdf
Ссылка на файл: https://app-dev.xn--80apaohbc3aw9e.xn--p1ai/storage/form_file_uploads/form_22/field_1321/SM9lM5HuhRCDPLN0BaPTY2NSrpBC0f1g5IRYc18x.zip
</t>
  </si>
  <si>
    <t>19.1. Формат, периодичность и состав участников</t>
  </si>
  <si>
    <t>Семинар, один раз в год с заинтересованными жителями</t>
  </si>
  <si>
    <t>Семинар, ежегодно, представители ГРБС, Финансового управления Киселевского городского округа, администрации Киселевского городского округа, руководитель инициативной группы</t>
  </si>
  <si>
    <t>Проводились обучающие семинары с жителями 2 раза в год</t>
  </si>
  <si>
    <t>Индивидуальные консультации инициаторов проектов по мере обращения.</t>
  </si>
  <si>
    <t>разъяснение принципов ИБ, жители</t>
  </si>
  <si>
    <t>не проводились</t>
  </si>
  <si>
    <t>обучающий семинар для жителей поселения по проектам ИБ, проведенный представителями Администрации поселения</t>
  </si>
  <si>
    <t>Собрание, 2 раза в год, сообщества</t>
  </si>
  <si>
    <t>обучающий семинар для жителей поселения проведен представителями Администрации Новосельского СП по вопросам применения практик ИБ</t>
  </si>
  <si>
    <t>Уроки финансовой грамотности- проводятся во всех 14 образовательных организациях, расположенных на территории муниципалитета.  Состав участников: обучающиеся ( охват 11935)</t>
  </si>
  <si>
    <t>Конференции ТОС, семинары с органами ТОС</t>
  </si>
  <si>
    <t>совещание с руководителями общеобразовательных организаций</t>
  </si>
  <si>
    <t>Круглый стол, информационные встречи и семинары, "Школа ТОС", индивидуальные консультации. Общие мероприятия проводятся 1-2 раза в квартал, индивидуальные 1- 5 раз в месяц. Участники-представители ТОС.</t>
  </si>
  <si>
    <t>Консультация 1 раз в год для педагогов и ответственных за проектную деятельность в образовательных учреждения Великого Новгорода</t>
  </si>
  <si>
    <t>Обучающие семинары</t>
  </si>
  <si>
    <t>В рамках проведения открытых уроков, дней налоговой и бюджетной грамотности на 4 площадках для бизнес-сообществ, работников организаций и учреждений, граждан пенсионного и пенсионного возраста, учащихся общеобразовательных учреждений, детей дошкольного возраста. Размещены обучающие материалы на сайте в открытом доступе.</t>
  </si>
  <si>
    <t>При создании бюджетной комиссии все члены прошли обучение по инициативному бюджетированию. Формат: Бюджетная комиссия. Один раз в год.  6 чел. основной состав, 6 человек резерв и 1 модератор бюджетной комиссии</t>
  </si>
  <si>
    <t>На очном собрании раздали распечатанный материал с методическими рекомендациями по реализации проектов</t>
  </si>
  <si>
    <t>Вебинар</t>
  </si>
  <si>
    <t>В виде собраний с жителями поселения, раз в квартал. Состав: председатель собрания (обучающий) - заместитель главы администрации Великовечненского сельского поселения Белореченского района - Нагорная Наталья Викторовна</t>
  </si>
  <si>
    <t>Семинар, индивидуальные консультации</t>
  </si>
  <si>
    <t>Семинары</t>
  </si>
  <si>
    <t>Индивидуальные консультации</t>
  </si>
  <si>
    <t>Для инициативных групп, членов общественных организаций и ТОС проводились семинары по социальному проектированию, очные и телефонные консультации, семинары по подготовке отчета социального проекта</t>
  </si>
  <si>
    <t>Для инициаторов инициативных проектов были  проведены информационные встречи и обучающие мероприятия по подготовке заявок инициативных проектов на конкурсный отбор</t>
  </si>
  <si>
    <t>Семинар с участием представителей администрации городского округа Тольятти, представителей ТОС, управляющих микрорайонов</t>
  </si>
  <si>
    <t>Семинар для руководителей МБУ-пилотных участников проекта и педагогов, профильная смена для обучающихся, постоянное сопровождение; далее аналогичные мероприятия в каждом МБУ</t>
  </si>
  <si>
    <t>Собрание граждан, 30 дней</t>
  </si>
  <si>
    <t>Информационные занятия в территориальных центрах для работы с общественными объединениями и населением муниципального образования город Краснодар по месту жительства  2 раза в месяц</t>
  </si>
  <si>
    <t>«Инициативный пикник» – культурно-массовое мероприятие на площадках Центрального городского парка с презентацией лучших инициативных проектов – победителей конкурсов 2023-2024 годов, работой выставочных площадок СОНКО, ТОСов, учреждений социального комплекса, а также яркой концертной программой, сходы с гражданами. Обучающие тренинги и семинары.</t>
  </si>
  <si>
    <t>Совещания с руководителями бюджетных организаций и глав поселений муниципального образования "Мелекесский район"</t>
  </si>
  <si>
    <t>Очный</t>
  </si>
  <si>
    <t>Организация и проведение в течение года  собраний, конференций граждан по вопросам благоустройства территориальных общественных самоуправлений, в том числе путем участия в выдвижении проектов инициативного бюджетирования. Участники- председатели товариществ собственников жилья, председатели территориальных общественных самоуправлений, инициативные граждане Уссурийского городского округа</t>
  </si>
  <si>
    <t>Информационно-просветительский семинар "Инициативное бюджетирование как перспективная модель совместной проектной деятельности муниципалитета и активных граждан", 25-26 мая 2023 года. Индивидуальные встречи, семинары по запросам</t>
  </si>
  <si>
    <t>Семинар</t>
  </si>
  <si>
    <t>"конференция, 2 раза в месяц, Топчи Сетмер Усеинович – депутат совета Вышестеблиевского сельского поселения;
Зобов Сергей Александрович – депутат совета Вышестеблиевского сельского поселения; 
Ильинова Полина Николаевна – депутат совета Вышестеблиевского сельского поселения; 
Дыкань Виталий Леонидович – депутат совета Вышестеблиевского сельского поселения; 
Ноженко Любовь Александровну – руководитель ТОС; 
Ходжаева Светлана Александровна – житель поселка Виноградный;
Таранкевич Галина Леонидовна – житель поселка Виноградный;
Устименко Наталья Николаевна – житель поселка Виноградный;
Баргучева Людмила Павловна – житель поселка Виноградный.</t>
  </si>
  <si>
    <t>Очная встреча специалистов сельских поселений и инициативной группы</t>
  </si>
  <si>
    <t>Проведение разъяснительной работы среди жителей сельского поселения</t>
  </si>
  <si>
    <t>не проводятся</t>
  </si>
  <si>
    <t>Открытое заседание муниципальной конкурсной комиссии инициативного бюджетирования, проводилось  однократно,присутствовали члены    комиссии, участники инициативных групп.Заседание проектного комитета Администрации городского округа Спасск-Дальний с приглашением участников инициативных групп. Регулярные встречи населения с Главой городского округа, присутствуют жители микрорайонов города</t>
  </si>
  <si>
    <t>конференции, семинары, он-лайн вебинары</t>
  </si>
  <si>
    <t>одна общая очная встреча, 44 личные консультаций с проектными командами в каждой ОО</t>
  </si>
  <si>
    <t>Совещание, 1 раз, специалисты АМС</t>
  </si>
  <si>
    <t>Очно-заочная форма</t>
  </si>
  <si>
    <t>Семинар-совещание, 1 раз, главы сельских поселений, начальник финансового управления, заведующий сектором</t>
  </si>
  <si>
    <t>Перед проведением конкурса проводилась разъяснительная работа с руководителями территориальных отделов администрации округа в рамках совещаний по общим вопросам</t>
  </si>
  <si>
    <t>Онлайн-курс по инициативному бюджетированию.  Октябрь - ноябрь 2021 год. Козырева Залина Заурбековна</t>
  </si>
  <si>
    <t>Обучение не проходили</t>
  </si>
  <si>
    <t>семинар</t>
  </si>
  <si>
    <t>Круглый стол для инициативных жителей, по вопросам подготовки проектов на конкурс</t>
  </si>
  <si>
    <t>семинары, сходы, заседания Совета территорий, встречи с депутатами</t>
  </si>
  <si>
    <t>Встречи представителей коллегиального органа с представителями инициативных групп во всех школах города.</t>
  </si>
  <si>
    <t>семинары, заинтересованные лица, инициативные группы</t>
  </si>
  <si>
    <t>обучающие мероприятия проводились представителями администрации Благодарненского муниципального округа Ставропольского края 1 раз в год, в форме собраний</t>
  </si>
  <si>
    <t>Обучающие семинары для инициативных групп граждан с 16.05.2023 по 11.06.2023</t>
  </si>
  <si>
    <t>Проведение собраний финансовым управлением администрации Изобильненского городского округа Ставропольского края в населенных пунктах Изобильненского городского округа Ставропольского края</t>
  </si>
  <si>
    <t>Совещание</t>
  </si>
  <si>
    <t>Направление в территориальные отделы Левокумского округа записи вебинаров, проводимых учебным центром минфина России</t>
  </si>
  <si>
    <t>круглые столы</t>
  </si>
  <si>
    <t>обучающее собрание для представителей органов местного самоуправления, участников инициативной группы, индивидуальных предпринимателей и глав крестьянско-фермерских хозяйств</t>
  </si>
  <si>
    <t>Не проводились</t>
  </si>
  <si>
    <t>http://newalexandrovsk.ru/initsiativnoe-byudzhetirovanie/info/</t>
  </si>
  <si>
    <t>проведение групповых обучающих мероприятий по повышению компетенций жителей в области инициативного бюджетирования в  14 населенных пуктах  с 15.05.2023 по 15.06.2023, консультации как индивидуальные так и групповые  в течении года  инициаторов и работников ОМСУ</t>
  </si>
  <si>
    <t>Обучение инициативной группы (очная форма)</t>
  </si>
  <si>
    <t>Совещание. Участники - депутаты Перовского сельского совета, сотрудники администрации.</t>
  </si>
  <si>
    <t>Очные встречи в формате лекций, члены инициативной комиссии и члены резерва</t>
  </si>
  <si>
    <t>очное собрание,ежегодно, жители округа, председатели ТОС</t>
  </si>
  <si>
    <t>Встречи с инициативными гражданами, представителями общественных организаций, органами ТОС (до начала проведения конкурса)</t>
  </si>
  <si>
    <t>Школа инициативного бюджютирования</t>
  </si>
  <si>
    <t>Видеоконференция, 2 раза в год. 
Состав участников: начальники управлений, главы сельских и городского поселений.</t>
  </si>
  <si>
    <t>Обучающие мероприятия проводились в формате собраний граждан в восьми территориальных отделах при участии - начальника ФУ администрации ПМО СК Т.Б. Подник, начальника УПДТ администрации ПМО СК М.А. Крицкого, а также начальников территориальных отделов по работе с населением УПДТ администрации ПМО СК</t>
  </si>
  <si>
    <t>Северная школа консультантов инициативного бюджетирования</t>
  </si>
  <si>
    <t>собрание граждан, однократно, представители Советов ТОС, уличных комитетов, население</t>
  </si>
  <si>
    <t>Семинар, по мере необходимости, председатели ТОС, члены инициативных групп</t>
  </si>
  <si>
    <t>Северная школа консультантов инициативного бюджетирования.</t>
  </si>
  <si>
    <t>Двухдневных обучающий семинар для школьных команд в составе 2 педагога+5 обучающихся 7-10 классов. Проводится один раз при каждом запуске нового цикла</t>
  </si>
  <si>
    <t>Проводится семинар 1 раз в год, принимает участие население округа</t>
  </si>
  <si>
    <t>Обучающие семинары, 2 раза в год, члены инициативных групп</t>
  </si>
  <si>
    <t>Консультационный вебинар для обучающихся и педагогов</t>
  </si>
  <si>
    <t>Семинар - обучение специалистов муниципальных образований, входящих в состав Любинского муниципального района Омской области, индивидуальные консультации на постоянной основе</t>
  </si>
  <si>
    <t>Обучающий семинар для сотрудников структурных подразделений Администрации города Омска и помощников депутатов Омского городского Совета</t>
  </si>
  <si>
    <t>круглый стол, личные консультации специалиста</t>
  </si>
  <si>
    <t>Вебинар информационное сопровождение и вовлечение людей в проект инициативного бюджетирования "Уютный Ямал"</t>
  </si>
  <si>
    <t>Формат: очные встречи (доклад)
Периодичность: не реже 2-х раз в год   
Участники: представители молодежи (студенты), некоммерческие организации, активные жители города (инициаторы проектов)</t>
  </si>
  <si>
    <t>Оказание консультативной помощи заинтересованным лицам в индивидуальном порядке.
Учет количества мероприятий не велся
Учет количества участников не велся</t>
  </si>
  <si>
    <t>1) мероприятия в очном формате:
- "Северная школа консультантов инициативного бюджетирования, в рамках совместного проекта Правительства ХМАО-Югры и НИФИ Министерства финансов РФ" (при участии АУ "Центр "Открытый регион") (1 раз в год);
- мероприятия в рамках финансовой граматности, проводимые для школьников (проведено 35 уроков);
- участие в программе повышения квалификации "Инициативное бюджеирование", проводимое НИФИ Министерства финансов РФ.
2) в онлайн формате:
- V Всероссийская конференция по инициативному бюджетированию «Стратегия развития инициативного бюджетирования в Российской Федерации».
3) мероприятия в формате ВКС:
- вебинары посвященные инициативному бюджетированию, подготовленных командой Всемирного банка совместно с Минфином РФ, а также подготовленные специалистами НИФИ (мин. 1 раз в квартал);
- программа повышения квалификации, проведенной АУ  «Центр «Открытый регион» (1 раз в год).</t>
  </si>
  <si>
    <t>Очные встречи с руководителями предприятий и учреждений раз в месяц. На одной из них была представлена информация о муниципальной практике ИБ</t>
  </si>
  <si>
    <t>семинары, вебинары</t>
  </si>
  <si>
    <t>обучающий семинар, инициативные жители города</t>
  </si>
  <si>
    <t>1. Семинары по подготовки обучающихся к участию в инициативном бюджетировании: формат - деловая игра; 7 семинаров/год, участники обучающиеся 7-11 классов общеобразовательных учреждений города
2. Академия школьного бюджетирования (подготовка амбасадоров школьного бюджетирования): формат - трехдневный практикоориентированный интенсив; 1 раз в год; 7-9 классы
3. Проектные встречи для граждан по выдвижению инициативных проектов: формат - вебинары; до 10 в год; жители города/ до 300 человек
4. Проектные мастерские: формат - проектная мастерская;</t>
  </si>
  <si>
    <t>Обучающие мероприятия не проводились</t>
  </si>
  <si>
    <t>проведение очных семинаров для инициативных групп жителей (по мере необходимости, но не менее 1 раза в год)</t>
  </si>
  <si>
    <t>совещание (рассказ и показ слайдов)</t>
  </si>
  <si>
    <t>проводились консультации на уровне района</t>
  </si>
  <si>
    <t>На совещаниях с территориальными отделами</t>
  </si>
  <si>
    <t>Ежегодно в рамках мероприятия «День открытых дверей», проводимом департаментом финансов администрации Сургутского района для школьников Сургутского района, демонстрируется ознакомительный видеоролик, посвященный истории и деятельности департамента финансов, о возможностях реализации инициатив посредствам инициативного бюджетирования</t>
  </si>
  <si>
    <t>1) сбор волонтеров и обучение проведения приема инициатив от граждан в проектном офисе
2) работа с гражданами в проектном офисе и помощь в подготовке заявки и документации</t>
  </si>
  <si>
    <t>поведение встреч, оказание методической и консультативной помощи  инициативным  группам  участникам проекта,  по мере необходимости но не реже 6 раз за период</t>
  </si>
  <si>
    <t>поведение встреч, оказание методической и консультативной помощи  инициаторам  проекта,  на протяжении всего периода реализации проекта</t>
  </si>
  <si>
    <t>Проведение лекций по повышению финансовой грамотности на регулярной основе, количество и состав участников не ограничивается. Проводилось  информирование о программах развития округов  в рамках конференций территориальных общественных самоуправлений города Информация о реализации программ развития округов дополнительно размещается в официальных группах ТОС в социальной сети вКонтакте. Кроме того, на платформе "Мой Череповец" в разделе "Городские проекты" также размещается информация о проектах/объектах, реализованных/реализуемых по инициативе горожан. Дополнительно проводится обучение глав управ как по медиа планированию, бюджетному процессу, IT-инструментов.</t>
  </si>
  <si>
    <t>Ежегодно проводются обучающие семинары по инициативному бюджетированию формат (семинар совещание, состав представители сельских поселений)</t>
  </si>
  <si>
    <t>Совещание с участием  руководителей общеобразовательных учреждений города</t>
  </si>
  <si>
    <t>Совещания с заместителями директоров по воспитательной работе общеобразовательных организаций (ежемесячно). Индивидуальное консультирование заместителей директора по воспитательной работе общеобразовательных организаций (постоянно).</t>
  </si>
  <si>
    <t>Парковый форум, периодичность - 1 раз за 2023 год, проектные группы из нескольких участников</t>
  </si>
  <si>
    <t>встречи с активом ТОС</t>
  </si>
  <si>
    <t>Формат - совещания, периодичность 3 раза в год, участники - главные специалисты территориальных отделов</t>
  </si>
  <si>
    <t>Совещание с директорами общеобразовательных учреждений</t>
  </si>
  <si>
    <t>очное собрание</t>
  </si>
  <si>
    <t>очные собрания</t>
  </si>
  <si>
    <t>все консультации проводятся индивидуально с каждым специалистом сельского поселения (очно, либо по телефону)</t>
  </si>
  <si>
    <t>онлайн-семинар для инициативных групп</t>
  </si>
  <si>
    <t>совещание</t>
  </si>
  <si>
    <t>Круглые столы, собрания, открытые уроки</t>
  </si>
  <si>
    <t>собрание учащихся в МБОУ "Яковлевская средняя общеобразовательная школа"</t>
  </si>
  <si>
    <t>собрания жителей</t>
  </si>
  <si>
    <t>Обучение организованное отделом образования администрации района</t>
  </si>
  <si>
    <t>Начиная с 2017 года, один раз в квартал проводятся совещания с главами сельских советов, на которых освещается вопрос по народному бюджету. На данном мероприятии проводим обучение глав и специалистов о правилах подготовки заявок, представляемых на рассмотрение конкурсных комиссий; о проведении собраний граждан, на которых обсуждаются предполагаемые проекты народного бюджета; о формировании инициативной группы. На данных совещаниях присутствуют главы и специалисты  сельских советов.</t>
  </si>
  <si>
    <t>Начиная с 2022 года, один раз в год проводятся совещания с образовательнаыми организациями, на которых освещается вопрос по школьному бюджету. На данном мероприятии проводится обучение специалистов: о правилах подготовки заявок, представляемых на рассмотрение конкурсных комиссий; о правилах отбора проектных предложений по общешкольному голосованию, организованное Советом обучающихся, на котором выбирается одно проектное предложение для дальнейшего участия в конкурсном отборе. На данных совещаниях присутствуют директора образовательных организаций.</t>
  </si>
  <si>
    <t>семинары, совещания с главами сельских поселений</t>
  </si>
  <si>
    <t>очные консультации заинтересованных инициаторов проекта (по необходимости)</t>
  </si>
  <si>
    <t>заседание в формате круглого стола с главами сельских поселений</t>
  </si>
  <si>
    <t>Установочные консультационные вебинары для обучающихся, педагогов, родителей МОО, 2 раза в начале года (ШПБ).</t>
  </si>
  <si>
    <t>Управленческая школа ИБ, 1 раз в год, специалисты и начальники ТО, старосты населенных пунктов, инициативные граждане</t>
  </si>
  <si>
    <t>заседание в формате круглого стола с начальником отдела образования и директорами школ</t>
  </si>
  <si>
    <t>обучающий семинар</t>
  </si>
  <si>
    <t>Совещания, публикации в СМИ</t>
  </si>
  <si>
    <t>Совещания, собрания, публикации в СМИ</t>
  </si>
  <si>
    <t>При проведении в поселениях дня информации, совещание администрации района с главами поселений</t>
  </si>
  <si>
    <t>Проведение обучающего семинара "Формирование инициативного проекта для участия в конкурсе" (с чего начать, какие требования, на что обратить внимание) в рамках Гражданского форума и среди органов местного самоуправления</t>
  </si>
  <si>
    <t>совещания в режиме ВКС, обучающие тренинги для обучающихся и кураторов инициативных групп, не менее 1 раза в месяц в течение 1 квартала</t>
  </si>
  <si>
    <t>Онлай-семинары</t>
  </si>
  <si>
    <t>Семинары, ежеквартально, участники: члены инициативных групп, специалисты администраций в поселениях</t>
  </si>
  <si>
    <t>Заседание Ассоциации ТОС города Калуги, по мере необходимости, председатели ТОС</t>
  </si>
  <si>
    <t>онлайн-семинар</t>
  </si>
  <si>
    <t>обучающих мероприятий не проводилось</t>
  </si>
  <si>
    <t>Работа с населением на собраниях граждан</t>
  </si>
  <si>
    <t>обучение, семинары, обучающие мероприятия по инициативному бюджетированию, проводимые Центром инициативного бюджетирования НИФИ Минфина России  и Министреством финансов Оренбургской области</t>
  </si>
  <si>
    <t>Проведен семинар-совещание с директорами школ специалистами финансового отдела в администрации района.</t>
  </si>
  <si>
    <t>В 2023 году мероприятия проводились в формате аппаратных совещаний с главами и специалистами администраций сельских поселений в количестве 5 общей продолжительностью 7,5 часов с количеством участников 144 человека.</t>
  </si>
  <si>
    <t>Школьный совет, Совет РОО</t>
  </si>
  <si>
    <t>Конкурс проводится 1 раз в год между учащимися 7-11 классов</t>
  </si>
  <si>
    <t>в рамках заседания бюджетной комиссии</t>
  </si>
  <si>
    <t>19.2. Количество мероприятий</t>
  </si>
  <si>
    <t>19.3. Общее количество участников</t>
  </si>
  <si>
    <t>20.1. Фамилия, Имя, Отчество полностью</t>
  </si>
  <si>
    <t>Олюнина Елена Петровна</t>
  </si>
  <si>
    <t>Сигитова Татьяна Константиновна</t>
  </si>
  <si>
    <t>Скрипаль Ирина Сергеевна</t>
  </si>
  <si>
    <t>Кошелева Наталья Алексеевна</t>
  </si>
  <si>
    <t>Калашникова Елена Владимировна</t>
  </si>
  <si>
    <t>Бекленева Елена Александровна</t>
  </si>
  <si>
    <t>Зеленая Ирина Юрьевна</t>
  </si>
  <si>
    <t>Сидорчук Олеся Андреевна</t>
  </si>
  <si>
    <t>Иванова Евгения Владимировна</t>
  </si>
  <si>
    <t>Литвинова Людмила Анатольевна</t>
  </si>
  <si>
    <t>Мокрушина Елена Александровна</t>
  </si>
  <si>
    <t>Радаева Тамара Анатольевна</t>
  </si>
  <si>
    <t>Логинова Ольга Вячеславовна</t>
  </si>
  <si>
    <t>Борисовских Елена Федоровна</t>
  </si>
  <si>
    <t>Рыжова Марина Николаевна</t>
  </si>
  <si>
    <t>Толшина Оксана Александровна</t>
  </si>
  <si>
    <t>Петрова Ольга Валерьевна</t>
  </si>
  <si>
    <t>Лукина Валентина Константиновна</t>
  </si>
  <si>
    <t>Ногаева Екатерина Николаевна</t>
  </si>
  <si>
    <t>Кикибуш Анжелика Владимировна</t>
  </si>
  <si>
    <t>Егорова Татьяна Витальевна</t>
  </si>
  <si>
    <t>Федина Александра Ивановна</t>
  </si>
  <si>
    <t>Васильева Мария Александровна</t>
  </si>
  <si>
    <t>Обоенкова Полина Александровна</t>
  </si>
  <si>
    <t>Васильева Любовь Владимировна</t>
  </si>
  <si>
    <t>Петрова Маргарита Николаевна</t>
  </si>
  <si>
    <t>Караханова Юлия Алексеевна</t>
  </si>
  <si>
    <t>Кононова Галина Ивановна</t>
  </si>
  <si>
    <t>Андреева Марина Витальевна</t>
  </si>
  <si>
    <t>Данилишина Ольга Валерьевна</t>
  </si>
  <si>
    <t>Даниленко Юлия Юрьевна</t>
  </si>
  <si>
    <t>Колесова Светлана Викторовна</t>
  </si>
  <si>
    <t>Жданова Любовь Игоревна</t>
  </si>
  <si>
    <t>Утенкова Ирина Петровна</t>
  </si>
  <si>
    <t>Воробьева Марина Петровна</t>
  </si>
  <si>
    <t>Ефремова Татьяна Александровна</t>
  </si>
  <si>
    <t>Тутов Антон Александрович</t>
  </si>
  <si>
    <t>Коник Светлана Алексеевна</t>
  </si>
  <si>
    <t>Русина Вера Леонидовна</t>
  </si>
  <si>
    <t>Климин Сергей Александрович</t>
  </si>
  <si>
    <t>Кабанова Марина Владимировна</t>
  </si>
  <si>
    <t>Насырова Ильмира Мунировна,</t>
  </si>
  <si>
    <t>Тахака Карина Хазретовна</t>
  </si>
  <si>
    <t>Веселова Екатерина Игоревна</t>
  </si>
  <si>
    <t>Борза Татьяна Николаевна</t>
  </si>
  <si>
    <t>Картаева Светлана Николаевна, Снегова Ольга Владимировна</t>
  </si>
  <si>
    <t>Башатова Елена Николаевна</t>
  </si>
  <si>
    <t>Марукян Лариса Николаевна</t>
  </si>
  <si>
    <t>Цыганкова Вероника Владимировна</t>
  </si>
  <si>
    <t>Кандакова Ольга Викторовна</t>
  </si>
  <si>
    <t>Пахурина Юлия Владимировна, Бруева Елена Владимировна</t>
  </si>
  <si>
    <t>Устинова Ольга Юрьевна</t>
  </si>
  <si>
    <t>Рябов Вачаган Владимирович</t>
  </si>
  <si>
    <t>Жгулева Юлия Владимировна</t>
  </si>
  <si>
    <t>Нестеров Владимир Георгиевич</t>
  </si>
  <si>
    <t>Панферова Ирина Владимировна</t>
  </si>
  <si>
    <t>Хаджинова Марина Александровна</t>
  </si>
  <si>
    <t>Бондарева Светлана Васильевна</t>
  </si>
  <si>
    <t>Стрижевская Юлия Николаевна</t>
  </si>
  <si>
    <t>Зелюкина Татьяна Викторовна</t>
  </si>
  <si>
    <t>Герасимова Елена Михайловна</t>
  </si>
  <si>
    <t>Лаптева Галина Васильевна</t>
  </si>
  <si>
    <t>Сетежев Валерий Павлович</t>
  </si>
  <si>
    <t>Косенкова Марина Валентиновна</t>
  </si>
  <si>
    <t>Черноусов Николай Викторович</t>
  </si>
  <si>
    <t>Зенова Екатерина Владимировна</t>
  </si>
  <si>
    <t>Фоменко Елена Анатольевна</t>
  </si>
  <si>
    <t>Дацко Юлия Александровна</t>
  </si>
  <si>
    <t>Пономаренко Светлана Ивановна</t>
  </si>
  <si>
    <t>Федоренко Галина Андреевна</t>
  </si>
  <si>
    <t>Обозняя Юлия Александровна</t>
  </si>
  <si>
    <t>Мажара Татьяна Алексеевна</t>
  </si>
  <si>
    <t>Кизян Ольга Геннадьевна</t>
  </si>
  <si>
    <t>Горковец Наталья Сергеевна</t>
  </si>
  <si>
    <t>Дягилева Надежда Юрьевна</t>
  </si>
  <si>
    <t>Кольмаер Юлия Андреевна</t>
  </si>
  <si>
    <t>Костюк Лариса Викторовна</t>
  </si>
  <si>
    <t>Дубчак Наталья Леонидовна</t>
  </si>
  <si>
    <t>Кайсина Елена Николаевна</t>
  </si>
  <si>
    <t>Рудая Елена Александровна</t>
  </si>
  <si>
    <t>Дедова Татьяна Николаевна</t>
  </si>
  <si>
    <t>Поломеева Ольга Алексеевна</t>
  </si>
  <si>
    <t>Поплавская Кристина Александровна</t>
  </si>
  <si>
    <t>Петрусенко Светлана Сергеевна</t>
  </si>
  <si>
    <t>Сердюкова Татьяна Васильевна</t>
  </si>
  <si>
    <t>Соболев Александр Владимирович</t>
  </si>
  <si>
    <t>Гордеева Наталья Юрьевна</t>
  </si>
  <si>
    <t>Павлова Елена Александровна</t>
  </si>
  <si>
    <t>Стельмах Татьяна Николаевна</t>
  </si>
  <si>
    <t>Федорова Елена Александровна</t>
  </si>
  <si>
    <t>Бармин Александр Александрович</t>
  </si>
  <si>
    <t>Сошина Татьяна Александровна</t>
  </si>
  <si>
    <t>Багдасар Наталия Анатольевна</t>
  </si>
  <si>
    <t>Рябова Анна Сергеевна</t>
  </si>
  <si>
    <t>Сапаева Лариса Борисовна</t>
  </si>
  <si>
    <t>Долецкая Анна Валериевна</t>
  </si>
  <si>
    <t>Коваль Елена Алексеевна</t>
  </si>
  <si>
    <t>Любецкая Татьяна Викторовна</t>
  </si>
  <si>
    <t>Дьякова Елена Владиславовна</t>
  </si>
  <si>
    <t>Михайлова Елена Николаевна</t>
  </si>
  <si>
    <t>Маркова Анна Александровна</t>
  </si>
  <si>
    <t>Теплых Надежда Петровна</t>
  </si>
  <si>
    <t>Мойса Юрий Васильевич</t>
  </si>
  <si>
    <t>Шилова Наталья Александровна</t>
  </si>
  <si>
    <t>Ермакова Вероника Александровна</t>
  </si>
  <si>
    <t>Кочканян Наталья Анатольевна</t>
  </si>
  <si>
    <t>Чекменева Наталья Анатольевна</t>
  </si>
  <si>
    <t>Титова Елена Петровна</t>
  </si>
  <si>
    <t>Лопухина Юлия Михайловна</t>
  </si>
  <si>
    <t>Дянина Юлия Геннадьевна</t>
  </si>
  <si>
    <t>Кутнякова Дина Ивановна</t>
  </si>
  <si>
    <t>Сергеева Юлия Валентиновна</t>
  </si>
  <si>
    <t>Ясинская Елена Ивановна</t>
  </si>
  <si>
    <t>Шнитко Светлана Сергеевна</t>
  </si>
  <si>
    <t>Бзовая Эмине Айдеровна</t>
  </si>
  <si>
    <t>Малышкина Марина Александровна</t>
  </si>
  <si>
    <t>Карманникова Елена Владимировна</t>
  </si>
  <si>
    <t>Сулименко Екатерина Николаевна</t>
  </si>
  <si>
    <t>Гусева Татьяна Викторовна</t>
  </si>
  <si>
    <t>Колотьева Екатерина Александровна</t>
  </si>
  <si>
    <t>Зайцева Светлана Азаматовна</t>
  </si>
  <si>
    <t>Кучеренко Иван Васильевич</t>
  </si>
  <si>
    <t>Хайруллина Роза Фарзановна</t>
  </si>
  <si>
    <t>Костырева Татьяна Анатольевна</t>
  </si>
  <si>
    <t>Хажев Хамзет Шихамович</t>
  </si>
  <si>
    <t>Касьянова Юлия Викторовна</t>
  </si>
  <si>
    <t>Пирожкова Елена Викторовна</t>
  </si>
  <si>
    <t>Хахалкина Е.Н.</t>
  </si>
  <si>
    <t>Цокур Игорь Анатольевич</t>
  </si>
  <si>
    <t>Дорошенко Наталья Николаевна</t>
  </si>
  <si>
    <t>Нагайцев Иван Владимирович</t>
  </si>
  <si>
    <t>Бакайкина Наталья Ивановна</t>
  </si>
  <si>
    <t>Пенькова Светлана Сергеевна</t>
  </si>
  <si>
    <t>Строгонова Татьяна Витальевна</t>
  </si>
  <si>
    <t>Потапов Владимир Юрьевич</t>
  </si>
  <si>
    <t>Касьяник Оксана Николаевна</t>
  </si>
  <si>
    <t>Аникеева Елена Васильевна</t>
  </si>
  <si>
    <t>Файн Татьяна Юрьевна</t>
  </si>
  <si>
    <t>Рябова Светлана Павловна</t>
  </si>
  <si>
    <t>Быкова Ирина Валерьевна</t>
  </si>
  <si>
    <t>Близнакова Екатерина Владимировна</t>
  </si>
  <si>
    <t>Трунова Вера Александровна</t>
  </si>
  <si>
    <t>Ибатуллина Марина Юрьевна</t>
  </si>
  <si>
    <t>Гутонова Зарина Хаджумаровна</t>
  </si>
  <si>
    <t>Летучих Елена Олеговна</t>
  </si>
  <si>
    <t>Качина Дина Ягфаровна</t>
  </si>
  <si>
    <t>Бутенко Юрий Александрович</t>
  </si>
  <si>
    <t>Кривопалова Любовь Алексеевна</t>
  </si>
  <si>
    <t>Папикян Карина Арамаисовна</t>
  </si>
  <si>
    <t>Аверьянова Вера Николаевна</t>
  </si>
  <si>
    <t>Савчук Елена Евгеньевна</t>
  </si>
  <si>
    <t>Рябченко Татьяна Александровна</t>
  </si>
  <si>
    <t>Журавлева Диана Алексеевна</t>
  </si>
  <si>
    <t>Хилковская Ирина Геннадьевна</t>
  </si>
  <si>
    <t>Беликова Татьяна Ивановна</t>
  </si>
  <si>
    <t>Ламеева Галина Юрьевна</t>
  </si>
  <si>
    <t>Осипова Нина Егоровна</t>
  </si>
  <si>
    <t>Козырева Залина Заурбековна</t>
  </si>
  <si>
    <t>Кайтмазова Зарина Юрьевна</t>
  </si>
  <si>
    <t>Лебедева Ольга Федоровна</t>
  </si>
  <si>
    <t>Симонов Алексей Юрьевич</t>
  </si>
  <si>
    <t>Нарушева Ольга Николаевна</t>
  </si>
  <si>
    <t>Ревина Екатерина Сергеевна</t>
  </si>
  <si>
    <t>Панкова Марина Владимировна</t>
  </si>
  <si>
    <t>Игнатьева Анастасия Валерьевна</t>
  </si>
  <si>
    <t>Гилева Людмила  Алексеевна</t>
  </si>
  <si>
    <t>Ломкин Николай Иванович</t>
  </si>
  <si>
    <t>Березина Евгения Анатольевна</t>
  </si>
  <si>
    <t>Головко Светлана Викторовна</t>
  </si>
  <si>
    <t>Неткал Анатолий Анатольевич</t>
  </si>
  <si>
    <t>Ремпель Юлия Валентиновна</t>
  </si>
  <si>
    <t>Файзрахманова Людмила Валерьевна</t>
  </si>
  <si>
    <t>Зайчикова Анна Андреевна</t>
  </si>
  <si>
    <t>Кирюшина Наталья Анатольевна</t>
  </si>
  <si>
    <t>Баженова Ирина Николаевна</t>
  </si>
  <si>
    <t>Хижняк Елена Николаевна</t>
  </si>
  <si>
    <t>Шиянова Елена Викторовна</t>
  </si>
  <si>
    <t>Лукина Татьяна Петровна</t>
  </si>
  <si>
    <t>Карасева Анастасия Викторовна</t>
  </si>
  <si>
    <t>Войтенко Олеся Владимировна</t>
  </si>
  <si>
    <t>Кузнецова Лидия Владимировна</t>
  </si>
  <si>
    <t>Остапенко Оксана Валерьевна</t>
  </si>
  <si>
    <t>Зайко Ирина Николаевна</t>
  </si>
  <si>
    <t>Титов Дмитрий Юрьевич</t>
  </si>
  <si>
    <t>Пономаренко Светлана Алексеевна</t>
  </si>
  <si>
    <t>Логвинова Елена Алексеевна</t>
  </si>
  <si>
    <t>Мухина Лилия Александровна</t>
  </si>
  <si>
    <t>Смирнова Светлана Анатольевна</t>
  </si>
  <si>
    <t>Кислова Альбина Геннадьевна</t>
  </si>
  <si>
    <t>Акритова Виолетта Тариеловна</t>
  </si>
  <si>
    <t>Гончаров Николай Александрович</t>
  </si>
  <si>
    <t>Гребенчуков Игорь Юрьевич</t>
  </si>
  <si>
    <t>Ивакин Александр Сергеевич</t>
  </si>
  <si>
    <t>Просвирнина Юлия Владимировна</t>
  </si>
  <si>
    <t>Левкина Анжелика Сергеевна</t>
  </si>
  <si>
    <t>Малинина Светлана Сергеевна</t>
  </si>
  <si>
    <t>Погребняк Диана Александровна</t>
  </si>
  <si>
    <t>Иванова Наталья Алексеевна</t>
  </si>
  <si>
    <t>Шевченко Наталья Николаевна</t>
  </si>
  <si>
    <t>Бурьянова Татьяна Борисовна</t>
  </si>
  <si>
    <t>Гудима Александр Николаевич</t>
  </si>
  <si>
    <t>Мальцева Евгения Романовна</t>
  </si>
  <si>
    <t>Салова Наталья Николаевна</t>
  </si>
  <si>
    <t>Пряхин Александр Анатольевич</t>
  </si>
  <si>
    <t>Романенко Любовь Владимировна</t>
  </si>
  <si>
    <t>Лемзякова Юлия Алексеевна</t>
  </si>
  <si>
    <t>Федорова Виктория Васильевна</t>
  </si>
  <si>
    <t>Спиридониди Мария Константиновна</t>
  </si>
  <si>
    <t>Полынцева Вера Андреевна</t>
  </si>
  <si>
    <t>Зайцева Инна Борисовна</t>
  </si>
  <si>
    <t>Лоскутова Инна Борисовна</t>
  </si>
  <si>
    <t>Толстова Анастасия Алексеевна</t>
  </si>
  <si>
    <t>Портян Ольга Сергеевна</t>
  </si>
  <si>
    <t>Скачков Вадим Владимирович</t>
  </si>
  <si>
    <t>Фурашова Ольга Владимировна</t>
  </si>
  <si>
    <t>Романовская Инна Васильевна</t>
  </si>
  <si>
    <t>Дьяков Алексей Валерьевич</t>
  </si>
  <si>
    <t>Гусева Марина Алексеевна</t>
  </si>
  <si>
    <t>Вершинин Антон Олегович</t>
  </si>
  <si>
    <t>Слесарева Вера Владимировна</t>
  </si>
  <si>
    <t>Белан Ирина Николаевна</t>
  </si>
  <si>
    <t>Андреева Ксения Андреевна</t>
  </si>
  <si>
    <t>Щукина Елена Сергеевна</t>
  </si>
  <si>
    <t>Флешина Ирина Владимировна</t>
  </si>
  <si>
    <t>Мезенцева Лариса Николаевна</t>
  </si>
  <si>
    <t>Пестовская Надежда Робертовна</t>
  </si>
  <si>
    <t>Попалова Виктория Ивановна</t>
  </si>
  <si>
    <t>Илюхина Светлана Валерьевна</t>
  </si>
  <si>
    <t>Сырчина Елена Геннадьевна</t>
  </si>
  <si>
    <t>Муратова Елена Николаевна</t>
  </si>
  <si>
    <t>Петерс Ольга Владимировна</t>
  </si>
  <si>
    <t>Лапунова Татьяна Павловна</t>
  </si>
  <si>
    <t>Зайцева Елена Андреевна</t>
  </si>
  <si>
    <t>Мишкин Максим Сергеевич</t>
  </si>
  <si>
    <t>Добриева Анна Алимбековна</t>
  </si>
  <si>
    <t>Слатникова Анна Павловна</t>
  </si>
  <si>
    <t>Соловьева Анна Игоревна</t>
  </si>
  <si>
    <t>Малкоч Юлия Михайловна</t>
  </si>
  <si>
    <t>Дунаева Наталья Юрьевна</t>
  </si>
  <si>
    <t>Поздеева Надежда Николаевна</t>
  </si>
  <si>
    <t>Гришин Евгений Александрович</t>
  </si>
  <si>
    <t>Нестерова Ольга Леонидовна</t>
  </si>
  <si>
    <t>Комиссарова Ольга Александровна</t>
  </si>
  <si>
    <t>Федосеева Татьяна Александровна</t>
  </si>
  <si>
    <t>Хохрина Елена Сергеевна</t>
  </si>
  <si>
    <t>Галкин Александр Михайлович</t>
  </si>
  <si>
    <t>Шаргунов Александр Аркадьевич</t>
  </si>
  <si>
    <t>Лобкарева Марина Николаевна</t>
  </si>
  <si>
    <t>Мякишева Лариса Георгиевна</t>
  </si>
  <si>
    <t>Вихарева Ирина Павловна</t>
  </si>
  <si>
    <t>Юдашкина Елена Александровна</t>
  </si>
  <si>
    <t>Лыскова Татьяна Геннадьевна</t>
  </si>
  <si>
    <t>Глазырина Наталья Юрьевна</t>
  </si>
  <si>
    <t>Килиенко Алексей Иванович</t>
  </si>
  <si>
    <t>Кочкина Елена Валентиновна</t>
  </si>
  <si>
    <t>Лучкова Галина Михайловна</t>
  </si>
  <si>
    <t>Шулакова Наталья Борисовна</t>
  </si>
  <si>
    <t>Попова Ирина Александровна</t>
  </si>
  <si>
    <t>Смирнова Марина Сергеевна</t>
  </si>
  <si>
    <t>Лушникова Татьяна Анатольевна</t>
  </si>
  <si>
    <t>Никитина Ирина Валерьевна</t>
  </si>
  <si>
    <t>Филиппова Анна Александровна</t>
  </si>
  <si>
    <t>Морозова Наталья Вячеславовна</t>
  </si>
  <si>
    <t>Чистякова Наталья Анатольевна</t>
  </si>
  <si>
    <t>Громова Елена Антольевна</t>
  </si>
  <si>
    <t>Тастанова Эльвира Равильевна</t>
  </si>
  <si>
    <t>Ковалева Лариса Викторовна</t>
  </si>
  <si>
    <t>Митрофанов Владимир Евгеньевич</t>
  </si>
  <si>
    <t>Евтушенко Елена Евгеньевна</t>
  </si>
  <si>
    <t>Невмержицкая Ольга Владимировна</t>
  </si>
  <si>
    <t>Косьяненко Инна Валерьевна</t>
  </si>
  <si>
    <t>Кабанова Лениза Мансуровна</t>
  </si>
  <si>
    <t>Тавеева Елена Анаольевна</t>
  </si>
  <si>
    <t>Федорова Ирина Валентиновна</t>
  </si>
  <si>
    <t>Грачева Лилия Николаевна</t>
  </si>
  <si>
    <t>Назарова Ольга Евгеньевна</t>
  </si>
  <si>
    <t>Борчук Надежда Сергеевна</t>
  </si>
  <si>
    <t>Дончук Лариса Юрьевна</t>
  </si>
  <si>
    <t>Кудрявцева Татьяна Николаевна</t>
  </si>
  <si>
    <t>Петухова Наталия Валерьевна</t>
  </si>
  <si>
    <t>Удодова Елена Анатольевна</t>
  </si>
  <si>
    <t>Петров Игорь Викторович</t>
  </si>
  <si>
    <t>Осадец Ольга Николаевна</t>
  </si>
  <si>
    <t>Опарина Елена Николаевна</t>
  </si>
  <si>
    <t>Чупрова Наталья Константиновна</t>
  </si>
  <si>
    <t>Давлетов Радик Маратович</t>
  </si>
  <si>
    <t>Ясонова Екатерина Викторовна</t>
  </si>
  <si>
    <t>Скворцова Юлия Сергеевна</t>
  </si>
  <si>
    <t>Слобожанинова Валентина Юрьевна</t>
  </si>
  <si>
    <t>Половинкин Сергей Геннадьевич</t>
  </si>
  <si>
    <t>Ковылова Галина Валентиновна</t>
  </si>
  <si>
    <t>Бадейникова Ольга Александровна</t>
  </si>
  <si>
    <t>Буртовая Дарья Александровна</t>
  </si>
  <si>
    <t>Липова Ольга Николаевна</t>
  </si>
  <si>
    <t>Чужикова Валентина Юрьевна</t>
  </si>
  <si>
    <t>Большаков Алексей Николаевич</t>
  </si>
  <si>
    <t>Дубачева Ольга Валентиновна</t>
  </si>
  <si>
    <t>Тухватшина Оксана Венеровна</t>
  </si>
  <si>
    <t>Осеев Николай Валерьевич</t>
  </si>
  <si>
    <t>Фролова Лилия Юрьевна</t>
  </si>
  <si>
    <t>Иванова Светлана Сергеевна</t>
  </si>
  <si>
    <t>Мандранов Михаил Михайлович</t>
  </si>
  <si>
    <t>Новоселов Сергей Владимирович</t>
  </si>
  <si>
    <t>Корнева Ирина Михайловна</t>
  </si>
  <si>
    <t>Комарова Татьяна Александровна</t>
  </si>
  <si>
    <t>Пестова Татьяна Александровна</t>
  </si>
  <si>
    <t>Дегтярёва Елена Александровна</t>
  </si>
  <si>
    <t>Игнатов Владимир Александрович</t>
  </si>
  <si>
    <t>Панина Татьяна Николаевна</t>
  </si>
  <si>
    <t>Максимова Ирина Викторовна</t>
  </si>
  <si>
    <t>Варфоломеева Светлана Николаевна</t>
  </si>
  <si>
    <t>Иванова Елена Алексеевна</t>
  </si>
  <si>
    <t>Белобокова Татьяна Павловна</t>
  </si>
  <si>
    <t>Вредова Екатерина Владимировн</t>
  </si>
  <si>
    <t>Филиппова Елена Николаевна</t>
  </si>
  <si>
    <t>Васильева Надежда Михайловна</t>
  </si>
  <si>
    <t>Иванова Юлиана Витальевна</t>
  </si>
  <si>
    <t>Витюк Ольга Николаевна</t>
  </si>
  <si>
    <t>Рочева Галина Ивановна</t>
  </si>
  <si>
    <t>Чупрова Наталья Валериановна</t>
  </si>
  <si>
    <t>Уляшева Дария Михайловна</t>
  </si>
  <si>
    <t>Куратова Елена Александровна</t>
  </si>
  <si>
    <t>Захаренко Марина Владимировна</t>
  </si>
  <si>
    <t>Казаринова Лариса Ивановна</t>
  </si>
  <si>
    <t>Вершинина Татьяна Павловна</t>
  </si>
  <si>
    <t>Федорова Екатерина Егоровна</t>
  </si>
  <si>
    <t>Максименчук Елена Александровна</t>
  </si>
  <si>
    <t>Жигалова Людмила Анатольевна</t>
  </si>
  <si>
    <t>Мамбетова Людмила Александровна</t>
  </si>
  <si>
    <t>Аверкиева Надежда Владимировна</t>
  </si>
  <si>
    <t>Лодыгина Ирина Валерьевна</t>
  </si>
  <si>
    <t>Носова Алла Николаевна</t>
  </si>
  <si>
    <t>Костерина Наталья Александровна</t>
  </si>
  <si>
    <t>Венско Наталья Ивановна</t>
  </si>
  <si>
    <t>Фенева Ирина Алексеевна</t>
  </si>
  <si>
    <t>Чобану Ксения Дмитриевна</t>
  </si>
  <si>
    <t>Рочева Елизавета Ивановна</t>
  </si>
  <si>
    <t>Жигжитов Зоригто Александрович</t>
  </si>
  <si>
    <t>Базаров Руслан Батоцыренович</t>
  </si>
  <si>
    <t>20.1. Должность</t>
  </si>
  <si>
    <t>заместитель начальника бюджетного отдела Финансового управления г.Белово</t>
  </si>
  <si>
    <t>заместитель начальника Финансового управления Киселевского городского округа</t>
  </si>
  <si>
    <t>консультант - советник бюджетного отдела финансового управления администрации Мариинского муниципального округа</t>
  </si>
  <si>
    <t>начальник отдела экономики и ценообразования Администрации г.Юрги</t>
  </si>
  <si>
    <t>заместитель председателя комитета по бюджету департамента финансов администрации Города Томска</t>
  </si>
  <si>
    <t>главный специалист отдела экономики Финансового управления Администрации муниципального образования Алапаевское</t>
  </si>
  <si>
    <t>заместитель главы администрации Бисертского городского округа</t>
  </si>
  <si>
    <t>заведующий сектором по подготовке сводных документов и организации работы по реализации механизмов инициативного бюджетирования в составе бюджетного управления Департамента финансов Екатеринбурга</t>
  </si>
  <si>
    <t>начальник отдела экономического развития администрации ГО "город Ирбит" Свердловской области</t>
  </si>
  <si>
    <t>ведущий специалист администрации Камышловского муниципального района</t>
  </si>
  <si>
    <t>главный специалист отдела экономики и планирования Администрации Качканарского ГО (доб 22)</t>
  </si>
  <si>
    <t>специалист отдела экономики городского округа  Красноуральск</t>
  </si>
  <si>
    <t>председатель департамента развития территории администрации города Липецка</t>
  </si>
  <si>
    <t>начальник Управления экономического развития Администрации городского округа Красноуфимск</t>
  </si>
  <si>
    <t>заместитель председателя комитета финансов администрации Липецкого муниципального района</t>
  </si>
  <si>
    <t>главный специалист комитета экономического развития, торговли и услуг администрации городского округа "Город Лесной"</t>
  </si>
  <si>
    <t>директор МКУ "Центр обеспечения муниципальной системы образования"</t>
  </si>
  <si>
    <t>заместитель Главы администрации Наговского сельского поселения</t>
  </si>
  <si>
    <t>главный специалист КЖКХ НГО (доб. 518)</t>
  </si>
  <si>
    <t>заместитель Главы Новосельского сельского поселения</t>
  </si>
  <si>
    <t>Заместитель главы администрации</t>
  </si>
  <si>
    <t>ведущий служащий</t>
  </si>
  <si>
    <t>заместитель главы администрации Залучского сельского поселения</t>
  </si>
  <si>
    <t>главный специалист комитета образования</t>
  </si>
  <si>
    <t>председатель комитета финансов района</t>
  </si>
  <si>
    <t>заместитель Главы администрации</t>
  </si>
  <si>
    <t>специалист-эксперт управления межбюджетных отношений министерства финансов Ростовской области</t>
  </si>
  <si>
    <t>Заместитель главы сельского поселения</t>
  </si>
  <si>
    <t>ведущий специалист комитета образования</t>
  </si>
  <si>
    <t>заведующий сектором общественных проектов отдела по связям с общественностью управления по связям с общественностью и работе с молодежью администрации города Хабаровска</t>
  </si>
  <si>
    <t>специалист I категории организационно-методического отдела администрации городского поселения "Город Амурск" Амурского муниципального района Хабаровского края</t>
  </si>
  <si>
    <t>заместитель начальника финансового управления администрации Бикинского муниципального района Хабаровского края</t>
  </si>
  <si>
    <t>Глава администрации сельского поселения Дуровский сельсовет Добринского муниципального района</t>
  </si>
  <si>
    <t>Главный специалист администрации Гаткинского сельского поселения Советско-Гаванского муниципального района Хабаровского края</t>
  </si>
  <si>
    <t>и.о.председателя комитета по образованию Великого Новгорода</t>
  </si>
  <si>
    <t>Ведущий специалист организационного отдела администрации МО г. Армавир</t>
  </si>
  <si>
    <t>Первый заместитель главы администрации МО "Базарносызганский район"</t>
  </si>
  <si>
    <t>начальник финансового отдела администрации Новопавловского сельского поселения Белоглинского района</t>
  </si>
  <si>
    <t>ведущий специалист администрации Белоглинского сельского поселения Белоглинского района</t>
  </si>
  <si>
    <t>Первый заместитель Главы администрации муниципального образования "Барышский район"</t>
  </si>
  <si>
    <t>специалист отдела прогнозирования бюджета Управления финансов администрации муниципального образования "Инзенский район"</t>
  </si>
  <si>
    <t>начальник отдела планирования и исполнения бюджета администрации  муниципального образования "Павловский район"</t>
  </si>
  <si>
    <t>главный специалист ЖКХ администрации Белореченсгго городского поселения Белореченский район</t>
  </si>
  <si>
    <t>Начальник сектора департамента финансов администрации города</t>
  </si>
  <si>
    <t>заместитель главы Бжедуховского сельского поселения</t>
  </si>
  <si>
    <t>Консультант отдела городского хозяйства администрации г.о.Семеновский,заведующий отделом планирования и анализа исполнения бюджета финансового управления администрации городского округа Семеновский</t>
  </si>
  <si>
    <t>ведущий специалист общего отдела администрации Великовечненского сельского поселения Белореченского района</t>
  </si>
  <si>
    <t>ведущий специалист общего отдела администарции Дружненского сельского поселения Белореченского района</t>
  </si>
  <si>
    <t>начальник общего отдела администрации Первомайского сельского поселения</t>
  </si>
  <si>
    <t>Начальник Управления финансов муниципального образования "Карсунский район" Ульяновской области</t>
  </si>
  <si>
    <t>Начальник отдела дополнительного образования и воспитания департамента образования администрации Кстовского муниципального округа, консультант отдела планирования и исполнения расходов бюджета департамента финансов администрации Кстовского муниципального округа</t>
  </si>
  <si>
    <t>координатор по проектной деятельности</t>
  </si>
  <si>
    <t>Заместитель начальника финансового управления администрации Богородского муниципального округа</t>
  </si>
  <si>
    <t>заместитель главы администрации Рязанского сельского поселения</t>
  </si>
  <si>
    <t>заместитель главы администрации Школьненского сельского поселения</t>
  </si>
  <si>
    <t>специалист 2 категории общего отдела администрации Черниговского сельского поселения</t>
  </si>
  <si>
    <t>заместитель главы администрации Бейсугского сельского поселения Выселковского района</t>
  </si>
  <si>
    <t>эксперт по имуществу</t>
  </si>
  <si>
    <t>экономист</t>
  </si>
  <si>
    <t>глава администрации Крупского сельского поселения Выселковского района</t>
  </si>
  <si>
    <t>начальник отдела по реализации стратегии и общественных проектов управления по экономики и финансам Администрации г.о. Похвистнево</t>
  </si>
  <si>
    <t>Главный специалист сектора расходов отраслей производственной сферы управления бюджетной политики департамента финансов администрации г.о.г.Бор</t>
  </si>
  <si>
    <t>Руководитель муниципального казенного учреждения "Ресурсный центр поддержки развития местного самоуправления"</t>
  </si>
  <si>
    <t>руководитель МКУ г. о. Сызрань "Ресурсный центр поддержки развития местного самоуправления"</t>
  </si>
  <si>
    <t>главный специалист отдела развития отрасли культуры департамента культуры администрации г.о. Тольятти</t>
  </si>
  <si>
    <t>заместитель главы Привольненского сельского поселения Каневского района</t>
  </si>
  <si>
    <t>заместитель начальника финансового управления администрации МО Кореновский район</t>
  </si>
  <si>
    <t>начальник общего отдела администрации Дядьковского сельского поселения Коореновского района Надточий Ольга Евгеньевна;начальник финансового отдела администрации Дядьковского сельского поселения Кореновского района</t>
  </si>
  <si>
    <t>начальник финансового отдела</t>
  </si>
  <si>
    <t>начальник финансово-экономического отдела администрации Кореновского городского поселения</t>
  </si>
  <si>
    <t>ведущий специалист общего отдела администрации Пролетарского сп</t>
  </si>
  <si>
    <t>ведущий специалист по благоустройству администрации Марьянского сельского поселения.</t>
  </si>
  <si>
    <t>начальник общего отдела администрации Октябрьского сельского поселения</t>
  </si>
  <si>
    <t>главный специалист отдела общего  и дополнительного образования управления образования и занятости администрации городского округа Тольятти</t>
  </si>
  <si>
    <t>ведущий специалист администрации Новомышастовского сельского поселения</t>
  </si>
  <si>
    <t>главный специалист администрации Старонижестеблиевского сельского поселения</t>
  </si>
  <si>
    <t>ведущий специалист администрации Трудобеликовского сельского поселения</t>
  </si>
  <si>
    <t>ведущий специалист общего отдела</t>
  </si>
  <si>
    <t>главный специалист  отдела по развитию форм участия населения в местном самоуправлении департамента внутренней политики администрации муниципального образования город Краснодар</t>
  </si>
  <si>
    <t>ведущий специалист отдела по организационным вопросам и взаимодействию с органами местного самоуправления</t>
  </si>
  <si>
    <t>специалист общего отдела Константиновской сельской администрации</t>
  </si>
  <si>
    <t>гл. специалист финансового отдела администрации Родниковского сельского поселения</t>
  </si>
  <si>
    <t>начальник организационного отдела администрации Курганинского городского поселения</t>
  </si>
  <si>
    <t>специалист по формированию бюджета</t>
  </si>
  <si>
    <t>начальник обшего отдела</t>
  </si>
  <si>
    <t>начальник отдела экономики</t>
  </si>
  <si>
    <t>заместитель директор МКУ "Новороссийский городской общественный центр"</t>
  </si>
  <si>
    <t>глава администрации МО "Стемасское сельское поселение"</t>
  </si>
  <si>
    <t>и.о.главы администрации МО "Ермоловское сельское поселение"</t>
  </si>
  <si>
    <t>глава администрации муниципального образования "Вешкайский район"</t>
  </si>
  <si>
    <t>главный специалист бюджетного отдела администрации муниципального образования "Мелекесский район"</t>
  </si>
  <si>
    <t>заместитель Главы города-начальник Финансового управления администрации города Ульяновска</t>
  </si>
  <si>
    <t>заместитель главы по финансово-экономическим вопросам-руководитель финансового управления администрации Сухобузимского района</t>
  </si>
  <si>
    <t>главный экономист МКУ "Управление городского хозяйства" администрации городского округа Чапраевск</t>
  </si>
  <si>
    <t>ведущий менеджер управления жилищно-коммунального хозяйства Администрации муниципального образования "Городской округ "Город нарьян-Мар"</t>
  </si>
  <si>
    <t>Заведующий сектором исполнения бюджета</t>
  </si>
  <si>
    <t>начальник отдела организационной работы</t>
  </si>
  <si>
    <t>и.о. главы Львовского сп</t>
  </si>
  <si>
    <t>начальник общего отдела</t>
  </si>
  <si>
    <t>ведущий специалист общего отдела администрации Новодмитриевского поселения</t>
  </si>
  <si>
    <t>специалист сельского поселения Заплавное</t>
  </si>
  <si>
    <t>начальник отдела организационно-кадровой работы управления внутренней и кадровой политики, социальной сферы, взаимодействию с правоохранительными органами администрации Славянского городского поселения Славянского района</t>
  </si>
  <si>
    <t>главный специалист по благоустройству</t>
  </si>
  <si>
    <t>зам главы Протокского сп Славянского района</t>
  </si>
  <si>
    <t>специалист 1 категории общего отдела</t>
  </si>
  <si>
    <t>Главный специалист отдела открытости бюджета финансового управления администрации Уссурийского городского округа</t>
  </si>
  <si>
    <t>заместитель директора департамента муниципальной службы и кадровой политики администрации муниципального образования городской округ город-курорт Сочи Краснодарского края</t>
  </si>
  <si>
    <t>главный специалист управления внутренней политики администрации МО Темрюкский район</t>
  </si>
  <si>
    <t>начальник отдела финансов и экономического развития</t>
  </si>
  <si>
    <t>юрист</t>
  </si>
  <si>
    <t>начальник финансового отдела администрации ГСП ТР</t>
  </si>
  <si>
    <t>заместитель главы Запорожского сельского поселения Темрюкского района</t>
  </si>
  <si>
    <t>начальник финансового отдела администрации Сенного сельского поселения Темрюкского района</t>
  </si>
  <si>
    <t>Глава сельского поселения Большое Алдаркино</t>
  </si>
  <si>
    <t>главный бухгалтер администрации сельского поселения Чубовка</t>
  </si>
  <si>
    <t>главный специалист</t>
  </si>
  <si>
    <t>главный специалист, финансист администрации Вольненского сельского поселения</t>
  </si>
  <si>
    <t>Главный специалист финансист администрации Коноковского сельского поселения</t>
  </si>
  <si>
    <t>финансист администрации Маламинского сельского поселения</t>
  </si>
  <si>
    <t>ведущий специалист администрации Николаевского сельского поселения Успенского района</t>
  </si>
  <si>
    <t>главный экономист отдела исполнения бюджета финансовго управления</t>
  </si>
  <si>
    <t>главный специалист администрации Трехсельского сельского поселения</t>
  </si>
  <si>
    <t>главный специалист администрации Урупского сельского поселения</t>
  </si>
  <si>
    <t>ведущий  специалист</t>
  </si>
  <si>
    <t>ведущий специалист администрации Успенского сельского поселения Успенского района</t>
  </si>
  <si>
    <t>Ведущий экономист бюджетного отдела администрации муниципального района Благовещенский район Республики Башкортоста</t>
  </si>
  <si>
    <t>начальник жилищно-коммунального хозяйства и благоустройства администрации Старощербиновского сельского поселения Щербиновского района</t>
  </si>
  <si>
    <t>начальник отдела по общим и правовым вопросам</t>
  </si>
  <si>
    <t>главный специалист отдела экономики финансово-экономического управления администрации Лазовского муниципального округа</t>
  </si>
  <si>
    <t>начальник  финансового управления Администрации городского округа Спасск-Дальний</t>
  </si>
  <si>
    <t>главный специалист второго разряда отдела по формированию и исполнению бюджета управления финансов Администрации Дальнереченского муниципального района</t>
  </si>
  <si>
    <t>начальник отдела организации проектной деятельности администрации Надеждинского муниципального района</t>
  </si>
  <si>
    <t>Глава сельского поселения Коноваловка</t>
  </si>
  <si>
    <t>главный специалист  2 разряда отдела внутреннего муниципального финансового контроля финансового управления администрации Чугуевского муниципального округа</t>
  </si>
  <si>
    <t>главный специалист отдела экономики</t>
  </si>
  <si>
    <t>заместитель начальника управления внешних коммуникаций -начальник отдела по связям с общественностью администрации Находкинского городского округа</t>
  </si>
  <si>
    <t>заместитель главы сельского поселения Кротовка муниципального района Кинель-Черкасский Самарской области</t>
  </si>
  <si>
    <t>начальник управления ЖКХ, дорожного хозяйства, благоустройства, транспорта и связи администрации МО "Светловский городской округ"</t>
  </si>
  <si>
    <t>главный специалист управления культуры, туризма, молодежи и спорта</t>
  </si>
  <si>
    <t>начальник управления учета и отчетности комитета по финансам администрации городского округа "Город Калининград"</t>
  </si>
  <si>
    <t>Главный специалист-главный экономист сектора исполнения бюджета Финансового управления АМР Стерлибашевский район РБ</t>
  </si>
  <si>
    <t>Начальник отдела ЖКК АМС Правобережного района</t>
  </si>
  <si>
    <t>начальник отдела экономического развития</t>
  </si>
  <si>
    <t>главный специалист бюджетного отдела</t>
  </si>
  <si>
    <t>заведующий сектором информационного обеспечения</t>
  </si>
  <si>
    <t>ведущий специалист администрации сельского поселения Муханово муниципального района Кинель-Черкасский Самарской области</t>
  </si>
  <si>
    <t>консультант отдела исполнения бюджета департамента финансов администрации города Красноярска</t>
  </si>
  <si>
    <t>Глава сельского поселения Александровка муниципального района Кинель-Черкасский Самарской области</t>
  </si>
  <si>
    <t>ведущий инспектор администрации сельского поселения Березняки муниципального района Кинель-Черкасский Самарской области</t>
  </si>
  <si>
    <t>инспектор первой категории администрации сельского поселения Ерзовка муниципального района Кинель-Черкасский Самарской области</t>
  </si>
  <si>
    <t>и.о. начальника отдела по архитектуре и строительству</t>
  </si>
  <si>
    <t>ведущий инспектор администрации сельского поселения Кабановка муниципального района Кинель-Черкасский Самарской области</t>
  </si>
  <si>
    <t>начальник отдела экономического и социального развития администрации Андроповского муниципального округа</t>
  </si>
  <si>
    <t>инспектор первой категории администрации сельского поселения Красная Горка муниципального района Кинель-Черкасский Самарской области</t>
  </si>
  <si>
    <t>ведущий инспектор  сельского поселения Новые Ключи муниципального района Кинель-Черкасский Самарской области</t>
  </si>
  <si>
    <t>консультант управления по реализации национальной политики и развитию институтов гражданского общества департамента по внутренней политике и местному самоуправлению администрации Губернатора Архангельской области и Правительства Архангельской области</t>
  </si>
  <si>
    <t>Консультант правового отдела АМС МО Кировский район</t>
  </si>
  <si>
    <t>Руководитель финансового управления</t>
  </si>
  <si>
    <t>ведущий инспектор администрации сельского поселения Подгорное муниципального района Кинель-Черкасский Самарской области</t>
  </si>
  <si>
    <t>Глава сельского поселения Садгород муниципального района Кинель-Черкасский Самарской области</t>
  </si>
  <si>
    <t>заместитель Главы сельского поселения Черновка муниципального района Кинель-Черкасский Самарской области</t>
  </si>
  <si>
    <t>главный инспектор Администрация сельского поселения Тимашево муниципального района Кинель-Черкасский Самарской области</t>
  </si>
  <si>
    <t>начальник отдела по молодежной политике Администрации Кинель-Черкасского района</t>
  </si>
  <si>
    <t>заместитель начальника отдела по работе с общественными организациями управления по вопросам общественного самоуправления и межнациональным отношениям администрации города Перми</t>
  </si>
  <si>
    <t>начальник сектора развития территорий и инвестиционных проектов  отдела экономики администрации Верещагинского городского округа Пермского края</t>
  </si>
  <si>
    <t>заместитель Главы муниципального района Шенталинский</t>
  </si>
  <si>
    <t>консультант отдела по работе с общественными организациями и социальными проектами  управления по связям с общественностью и вопросам внутренней политики администрации г. Березники</t>
  </si>
  <si>
    <t>заместитель председателя комитета финансов, начальник бюджетного отдела</t>
  </si>
  <si>
    <t>начальник организационно-контрольного отдела администрации Ровеньского района</t>
  </si>
  <si>
    <t>руководитель управления проектной деятельностью и общественных отношений</t>
  </si>
  <si>
    <t>специалист администрации Кавказского сельского поселения</t>
  </si>
  <si>
    <t>начальник отдела разработки и сопровождения муниципальных программ</t>
  </si>
  <si>
    <t>начальник отдела по работе с общественными объединениями</t>
  </si>
  <si>
    <t>начальник отдела финансового планирования</t>
  </si>
  <si>
    <t>заместитель руководителя комитета финансов и бюджетных отношений администрации города Белгорода</t>
  </si>
  <si>
    <t>начальник управления расходами финансового управления администрации Апанасенковского МО СК</t>
  </si>
  <si>
    <t>заместитель главы администрации-начальник финансового управления администрации города Джанкоя Республики Крым</t>
  </si>
  <si>
    <t>директор МКУ "ДЖКХ и Б Губкинского городского округа"</t>
  </si>
  <si>
    <t>начальник отдела внутреннего муниципального финансового контроля финансового управления администрации Буденновского муниципального округа</t>
  </si>
  <si>
    <t>заместитель главы администрации-начальник финансового управления Администрации Благодарненского муниципального округа Ставропольского края</t>
  </si>
  <si>
    <t>консультант отдела планирования и мониторинга бюджета финансового управления администрации Георгиевского муниципального округа Ставропольского края</t>
  </si>
  <si>
    <t>начальник центра инициативного бюджетирования</t>
  </si>
  <si>
    <t>заместитель начальника финансового управления администрации Изобильненского муниципального округа</t>
  </si>
  <si>
    <t>специалист</t>
  </si>
  <si>
    <t>заместитель руководителя финансового управления АКМО СК</t>
  </si>
  <si>
    <t>ведущий специалист финансового управления администрации Левокумского муниципального округа СК</t>
  </si>
  <si>
    <t>главный специалист отдела по работе с территориями администрации Кировского муниципального округа</t>
  </si>
  <si>
    <t>заместитель начальника отдела планирования и анализа бюджета финансового управления АНМО СК</t>
  </si>
  <si>
    <t>заместитель начальника финансового управления Администрации города Феодосии Республики Крым</t>
  </si>
  <si>
    <t>ачальник отдела по взаимодействию с общественными объединениями</t>
  </si>
  <si>
    <t>заместитель начальника финансового управления администрации Грачевского муниципального округа Ставропольского края</t>
  </si>
  <si>
    <t>заместитель начальника отдела благоустройства управления городского хозяйства администрации города-курорта Кисловодска</t>
  </si>
  <si>
    <t>заместитель начальника финансового управления администрации Новоселицкого муниципального района Ставропольского края</t>
  </si>
  <si>
    <t>Ведущий аналитик департамента бюджетной политики в сфере открытости бюджета министерства финансов Сахалинской области</t>
  </si>
  <si>
    <t>главный специалист бюджетного отдела города Дивногорска</t>
  </si>
  <si>
    <t>Заместитель руководителя управления делами сельского поселения Кинель-Черкассы муниципального района Кинель-Черкасский Самарской области</t>
  </si>
  <si>
    <t>главный специалист бюджетно-экономического отдела Финансового управления администрации Северо-Енисейского района</t>
  </si>
  <si>
    <t>главный специалист отдела экономического развития администрации Курского муниципального округа</t>
  </si>
  <si>
    <t>главный специалист отдела организации исполнения расходов финансового управления администрации Новоалександровского городского округа</t>
  </si>
  <si>
    <t>Главный специалист отдела планирования и анализа доходов и налогового потенциала бюджета</t>
  </si>
  <si>
    <t>главный специалист управления экономического развития администрации города Лермонтова</t>
  </si>
  <si>
    <t>председатель Перовского сельского совета- глава администрации Перовского сельского поселения</t>
  </si>
  <si>
    <t>начальник отдела казначейского исполнения бюджета</t>
  </si>
  <si>
    <t>заместитель начальника финансового управления Администрации Труновского муниципального округа</t>
  </si>
  <si>
    <t>главный специалист комитета бюджетного процесса департамента финансов и налоговой политики Администрации города Тюмени</t>
  </si>
  <si>
    <t>заместитель руководителя финансового управления администрации города Невинномысска</t>
  </si>
  <si>
    <t>Начальник управления по организационно-контрольной и кадровой работе администрации Вейделевского района</t>
  </si>
  <si>
    <t>консультант отдела ЖКХ, ФПС и АПК финансового управления администрации Вязниковского района</t>
  </si>
  <si>
    <t>консультант управления по делам территорий администрации Предгорного муниципального округа Ставропольского края</t>
  </si>
  <si>
    <t>Ведущий инженер отдела развития общественных пространств МКУ "Управление городского хозяйства"</t>
  </si>
  <si>
    <t>руководитель Муниципального бюджетного учреждения «Культурно-досуговый центр сельского поселения Кинель-Черкассы муниципального района Кинель-Черкасский Самарской области»</t>
  </si>
  <si>
    <t>Главный специалист отдела доходов и кассового прогнозирования бюджета финансового управления Советского муниципального округа</t>
  </si>
  <si>
    <t>заместитель начальника финансово-экономического отдела</t>
  </si>
  <si>
    <t>начальник финансово-экономического отдела Администрации Промышленного внутригородского района г.о. Самара</t>
  </si>
  <si>
    <t>начальник отдела по работе с общественными объединениями Администрации Советского внутригородского района</t>
  </si>
  <si>
    <t>заместитель руководителя Департамента</t>
  </si>
  <si>
    <t>ведущий специалист финансового управления администрации Степновского муниципального округа Ставропольского края</t>
  </si>
  <si>
    <t>начальник управления прогнозирования целевых программ комитета по экономике администрации муниципального образования «Город Саратов»</t>
  </si>
  <si>
    <t>Заместитель руководителя комитета по муниципальному хозяйству и охране окружающей среды администрации Шпаковского муниципального округа</t>
  </si>
  <si>
    <t>начальник Административного управления Администрации городского округа Щёлково</t>
  </si>
  <si>
    <t>ведущий специалист отдела городского хозяйства управления по работе с территориями администрации ИМОСК; Деева Анна Ивановна-ведущий специалист отдела культуры и молодёжной политики администрации ИМОСК; Домовец Эльвира Васильевна- консультант финансового управления администрации ИМОСК</t>
  </si>
  <si>
    <t>Начальник отдела</t>
  </si>
  <si>
    <t>Главный специалист отдела финансирования хозяйственных организаций Финансового управления города Пензы</t>
  </si>
  <si>
    <t>Заместитель председателя</t>
  </si>
  <si>
    <t>ведущий специалист бюджетного отдела</t>
  </si>
  <si>
    <t>заместитель председателя</t>
  </si>
  <si>
    <t>главный специалист сектора мониторинга бюджетного процесса управления бюджетного планирования департамента финансов Администрации города Омска</t>
  </si>
  <si>
    <t>заместитель начальника департамента финансов Администрации города Салехарда</t>
  </si>
  <si>
    <t>специалист администрации муниципального образования "Город Кирово-Чепецк"</t>
  </si>
  <si>
    <t>Заместитель главы администрации ЗАТО Озерный, руководитель отдела муниципальных закупок и бухгалтерского учета администрации ЗАТО Озерный</t>
  </si>
  <si>
    <t>заместитель начальника отдела финансов Управления финансов, экономики и имущественных отношений Администрации городского округа Певек</t>
  </si>
  <si>
    <t>врио председателя Комитета финансов и контроля Администрации Тевризского муниципального района Омской области</t>
  </si>
  <si>
    <t>специалист администрации города Киров</t>
  </si>
  <si>
    <t>заместитель начальника отдела финансов Управления финансов, экономики и имущественных отношений Администрации городского округа Эгвекинот</t>
  </si>
  <si>
    <t>начальник Управления финансов, экономики и имущественных отношений муниципального образования Чукотский муниципальный район</t>
  </si>
  <si>
    <t>Главный специалист сектора перспективного планирования расходов бюджета управления планирования расходов бюджета муниципального учреждения Департамент финансов Администрации города Лабытнанги</t>
  </si>
  <si>
    <t>ведущий специалист отдела финансирования отрасли городского хоязйства департамента финансов администрации города Твери</t>
  </si>
  <si>
    <t>главный специалист-эксперт УФ</t>
  </si>
  <si>
    <t>начальник Управления финансов Администрации муниципального образования "Муниципальный округ Глазовский район Удмуртской Республики"</t>
  </si>
  <si>
    <t>ведущий специалист отдела по по взаимодействию с общественными объединениями и проектной деятельности Департамента внутренне политики Администрации города Новый Уренгой;</t>
  </si>
  <si>
    <t>специалист  администрации Всехсвятского сельского поселения</t>
  </si>
  <si>
    <t>специалист администрации Белохолуницкого городского поселения</t>
  </si>
  <si>
    <t>специалист администрации Дубровского сельского поселения Белохолуницкого района</t>
  </si>
  <si>
    <t>главный специалист отдела анализа исполнения городского бюджета ДФ Администрации города</t>
  </si>
  <si>
    <t>глава администрации Климковского сельского поселения Белохолуницкого района Кировской области</t>
  </si>
  <si>
    <t>ведущий экономист администрации Белохолуницкого муниципального  района</t>
  </si>
  <si>
    <t>главный специалист-эксперт</t>
  </si>
  <si>
    <t>главный специалист  Управления образования Администрации города Муравленко</t>
  </si>
  <si>
    <t>глава администрации Троицкое сельское поселение Белохолуницкого района Кировской области</t>
  </si>
  <si>
    <t>специалист администрации Ракаловское сельское поселение Белохолуницкого района</t>
  </si>
  <si>
    <t>Начальник отдела отраслевых финансов</t>
  </si>
  <si>
    <t>специалист администрации Поломское сельское поселение Белохолуницкого района</t>
  </si>
  <si>
    <t>заместитель главы администрации Подрезчихинское сельское поселение Белохолуницкого района</t>
  </si>
  <si>
    <t>начальник отдела муниципальных программ</t>
  </si>
  <si>
    <t>главный специалист сводного бюджетного отдела финансового управления мэрии</t>
  </si>
  <si>
    <t>начальник отдела анализа финансового менеджмента</t>
  </si>
  <si>
    <t>заместитель главы муниципального образования по финансово-экономической политике - начальник финансового отдела администрации г. Медногорска</t>
  </si>
  <si>
    <t>главный специалист отдела образования</t>
  </si>
  <si>
    <t>главный специалист бюджетного отдела финансового управления администрации города Оренбурга</t>
  </si>
  <si>
    <t>ведущий специалист отдела сводного анализа финансового управления</t>
  </si>
  <si>
    <t>директор МКУ "Центр по работе с населением"</t>
  </si>
  <si>
    <t>главный специалист по бюджету</t>
  </si>
  <si>
    <t>начальник бюджетного отдела Управления финансов</t>
  </si>
  <si>
    <t>руководитель финансового отдела</t>
  </si>
  <si>
    <t>начальник бюджетного отдела</t>
  </si>
  <si>
    <t>главный специалист администрации</t>
  </si>
  <si>
    <t>специалист по финансированию отраслей экономики</t>
  </si>
  <si>
    <t>Главный специалист</t>
  </si>
  <si>
    <t>начальник экономического отдела Комитета экономического развития</t>
  </si>
  <si>
    <t>председатель комитета экономического развития администрации города Братска</t>
  </si>
  <si>
    <t>Начальник управления финансов</t>
  </si>
  <si>
    <t>лавный специалист отдела бюджетной политики в отраслях экономики управления отраслевых финансов Департамента финансов Администрации  Надымского района</t>
  </si>
  <si>
    <t>Вед.специалист</t>
  </si>
  <si>
    <t>начальник отдела информации и связей с общественностью информационно-аналитического управления Администрации Шурышкарского района</t>
  </si>
  <si>
    <t>заместитель начальника финансового отдела</t>
  </si>
  <si>
    <t>начальник проектного сектора</t>
  </si>
  <si>
    <t>заведующий сектором правового и документационного обеспечения</t>
  </si>
  <si>
    <t>начальник финансового отдела администрации Матвеевского района</t>
  </si>
  <si>
    <t>консультант отдела экономического развития комитета по экономике и финансам</t>
  </si>
  <si>
    <t>главный специалист отдела отраслевых финансов бюджетного управления Департамента финансов Администрации Ямальского района</t>
  </si>
  <si>
    <t>начальник отдела бюджетной политики и межбюджетных отношений</t>
  </si>
  <si>
    <t>начальник отдела социально-экономического развития</t>
  </si>
  <si>
    <t>заместитель начальника управления по работе с населением на территориях</t>
  </si>
  <si>
    <t>заведующий сектором планирования расходов органов местного самоуправления Бюджетного управления Департамента финансов и казначейства Администрации Пуровского района</t>
  </si>
  <si>
    <t>начальник отдела муниципального хозяйства</t>
  </si>
  <si>
    <t>главный специалист финансового отдела</t>
  </si>
  <si>
    <t>ведущий специалист финансового отдела</t>
  </si>
  <si>
    <t>ведущий специалист юридического отдела администарации муниципального образования "Эхирит-Булагатский район"</t>
  </si>
  <si>
    <t>начальник отдела по благоустройству и озеленению городских территорий</t>
  </si>
  <si>
    <t>специалист администрации МО</t>
  </si>
  <si>
    <t>начальник отдела отраслей производственной сферы Управления финансов Администрации Красноселькупского района</t>
  </si>
  <si>
    <t>заместитель начальника финансового отдела - начальник отдела по бюджету</t>
  </si>
  <si>
    <t>начальник Финансового управления Администрации Дновского района</t>
  </si>
  <si>
    <t>консультант</t>
  </si>
  <si>
    <t>начальник финансового управления Новосоокольнического района</t>
  </si>
  <si>
    <t>ev.vredova@pytalovo.reg60.ru</t>
  </si>
  <si>
    <t>Заведующий организационным отделом администрации муниципального округа «Вуктыл» Республики Коми (доб. 30)</t>
  </si>
  <si>
    <t>начальник сектора инвестиций управления экономического развития, прогнозирования и инвестиционной политики администрации МО "Усинск" РК (доб. 272)</t>
  </si>
  <si>
    <t>главный специалист сектора перспективного планирования АМР "Княжпогостский"</t>
  </si>
  <si>
    <t>заместитель руководителя Администрации муниципального района «Ижемский»(доб.416)</t>
  </si>
  <si>
    <t>главный специалист сектора по связям с общественностью управления по связям с общественностью и социальной работе администрации МО ГО "Сыктывкар"</t>
  </si>
  <si>
    <t>ведущий экономист отдела экономики и предпринимательства</t>
  </si>
  <si>
    <t>Заведующий отдела организационной и кадровой работы администрации МР "Корткеросский"</t>
  </si>
  <si>
    <t>экономист отдела бюджетного анализа , прогнозирования доходов и налоговой политики администрации муниципального округа "Инта" Республики Коми</t>
  </si>
  <si>
    <t>заместитель начальника финансового управления АМР "Койгородский" - начальник бюджетного отдела</t>
  </si>
  <si>
    <t>ведущий экономист отдела экономики и инвестиций (доб. 1022)</t>
  </si>
  <si>
    <t>Главный эксперт отдела экономического развития и потребительского рынка</t>
  </si>
  <si>
    <t>зам. начальника отдела по работе с Советом, сельскими поселениями и связям с общественностью АМР «Сыктывдинский»</t>
  </si>
  <si>
    <t>Главный специалист отдела экономического анализа и развития администрации МО МР "Троицко-Печорский"</t>
  </si>
  <si>
    <t>начальник управления экономики администрации МР "Усть-Вымский"</t>
  </si>
  <si>
    <t>заведующий отделом социальной политики администрации МР "Усть-Куломский"</t>
  </si>
  <si>
    <t>Главный эксперт отдела экономического развития</t>
  </si>
  <si>
    <t>заведующий отделом по организации деятельности Совета муниципального округа "Ухта"</t>
  </si>
  <si>
    <t>заведующий отделом экономического развития и прогнозирования администрации МР "Удорский"</t>
  </si>
  <si>
    <t>заместитель начальника управления городского хозяйства и благоустройства по экономическим вопросам; Белов Вячеслав Валерьевич - главный специалист отдела транспорта и дорожной деятельности УГХиБ</t>
  </si>
  <si>
    <t>главный эксперт Управления экономического развития</t>
  </si>
  <si>
    <t>заместитель начальника управления – начальник отдела</t>
  </si>
  <si>
    <t>и.о. начальника отдела экономики МУ "Управление экономики и финансов" АМО "Иволгинский район"</t>
  </si>
  <si>
    <t>20.2. Контактный телефон с кодом</t>
  </si>
  <si>
    <t xml:space="preserve">+7 (384) 522-02-94
</t>
  </si>
  <si>
    <t xml:space="preserve">+7 (384) 642-20-25
</t>
  </si>
  <si>
    <t xml:space="preserve">+7 (384) 435-07-35
</t>
  </si>
  <si>
    <t xml:space="preserve">+7 (384) 514-70-31
</t>
  </si>
  <si>
    <t xml:space="preserve">+7 (382) 270-16-93
</t>
  </si>
  <si>
    <t xml:space="preserve">+7 (343) 463-40-99
</t>
  </si>
  <si>
    <t xml:space="preserve">+7 (343) 986-10-62
</t>
  </si>
  <si>
    <t xml:space="preserve">+7 (343) 304-15-22
</t>
  </si>
  <si>
    <t xml:space="preserve">+7 (343) 556-58-84
</t>
  </si>
  <si>
    <t xml:space="preserve">+7 (343) 752-17-82
</t>
  </si>
  <si>
    <t xml:space="preserve">+7 (343) 412-44-90
</t>
  </si>
  <si>
    <t xml:space="preserve">+7 (343) 432-11-92
</t>
  </si>
  <si>
    <t xml:space="preserve">+7 (474) 223-03-12
</t>
  </si>
  <si>
    <t xml:space="preserve">+7 (343) 945-14-96
</t>
  </si>
  <si>
    <t xml:space="preserve">+7 (474) 279-73-89
</t>
  </si>
  <si>
    <t xml:space="preserve">+7 (343) 426-87-75
</t>
  </si>
  <si>
    <t xml:space="preserve">+7 (816) 612-20-65
</t>
  </si>
  <si>
    <t xml:space="preserve">+7 (881) 652-75-26
</t>
  </si>
  <si>
    <t xml:space="preserve">+7 (343) 707-09-97
</t>
  </si>
  <si>
    <t xml:space="preserve">+7 (816) 527-14-38
</t>
  </si>
  <si>
    <t xml:space="preserve">+7 (816) 527-34-33
</t>
  </si>
  <si>
    <t xml:space="preserve">+7 (816) 527-21-19
</t>
  </si>
  <si>
    <t xml:space="preserve">+7 (816) 527-42-91
</t>
  </si>
  <si>
    <t xml:space="preserve">+7 (881) 664-42-69
</t>
  </si>
  <si>
    <t xml:space="preserve">+7 (816) 536-17-70
</t>
  </si>
  <si>
    <t xml:space="preserve">+7 (816) 525-86-31
</t>
  </si>
  <si>
    <t xml:space="preserve">+7 (863) 240-50-10
</t>
  </si>
  <si>
    <t xml:space="preserve">+7 (816) 527-29-44
</t>
  </si>
  <si>
    <t xml:space="preserve">+7 (816) 572-13-33
</t>
  </si>
  <si>
    <t xml:space="preserve">+7 (421) 240-91-52
</t>
  </si>
  <si>
    <t xml:space="preserve">+7 (421) 422-22-68
</t>
  </si>
  <si>
    <t xml:space="preserve">+7 (421) 552-13-49
</t>
  </si>
  <si>
    <t xml:space="preserve">+7 (474) 623-63-18
</t>
  </si>
  <si>
    <t xml:space="preserve">+7 (421) 386-83-42
</t>
  </si>
  <si>
    <t xml:space="preserve">+7 (816) 263-50-75
</t>
  </si>
  <si>
    <t xml:space="preserve">+7 (861) 373-73-33
</t>
  </si>
  <si>
    <t xml:space="preserve">+7 (842) 402-16-83
</t>
  </si>
  <si>
    <t xml:space="preserve">+7 (861) 549-42-78
</t>
  </si>
  <si>
    <t xml:space="preserve">+7 (861) 547-20-98
</t>
  </si>
  <si>
    <t xml:space="preserve">+7 (884) 253-21-55
</t>
  </si>
  <si>
    <t xml:space="preserve">+7 (842) 412-53-62
</t>
  </si>
  <si>
    <t xml:space="preserve">+7 (842) 482-10-99
</t>
  </si>
  <si>
    <t xml:space="preserve">+7 (861) 553-38-79
</t>
  </si>
  <si>
    <t xml:space="preserve">+7 (831) 339-78-93
</t>
  </si>
  <si>
    <t xml:space="preserve">+7 (861) 556-12-03
</t>
  </si>
  <si>
    <t xml:space="preserve">+7 (831) 625-21-95
+7 (831) 625-28-92
</t>
  </si>
  <si>
    <t xml:space="preserve">+7 (861) 553-92-85
</t>
  </si>
  <si>
    <t xml:space="preserve">+7 (861) 557-32-85
</t>
  </si>
  <si>
    <t xml:space="preserve">+7 (861) 556-41-45
</t>
  </si>
  <si>
    <t xml:space="preserve">+7 (842) 462-48-88
</t>
  </si>
  <si>
    <t xml:space="preserve">+7 (952) 444-94-93
+7 (831) 453-92-77
</t>
  </si>
  <si>
    <t xml:space="preserve">+7 (846) 613-07-27
</t>
  </si>
  <si>
    <t xml:space="preserve">+7 (831) 702-01-76
</t>
  </si>
  <si>
    <t xml:space="preserve">+7 (861) 557-13-60
</t>
  </si>
  <si>
    <t xml:space="preserve">+7 (861) 557-51-85
</t>
  </si>
  <si>
    <t xml:space="preserve">+7 (918) 368-18-09
</t>
  </si>
  <si>
    <t xml:space="preserve">+7 (861) 573-12-46
</t>
  </si>
  <si>
    <t xml:space="preserve">+7 (861) 574-71-47
</t>
  </si>
  <si>
    <t xml:space="preserve">+7 (861) 577-67-52
</t>
  </si>
  <si>
    <t xml:space="preserve">+7 (861) 573-56-40
</t>
  </si>
  <si>
    <t xml:space="preserve">+7 (846) 562-63-31
</t>
  </si>
  <si>
    <t xml:space="preserve">+7 (831) 593-71-35
</t>
  </si>
  <si>
    <t xml:space="preserve">+7 (846) 435-83-70
</t>
  </si>
  <si>
    <t xml:space="preserve">+7 (884) 825-43-29
</t>
  </si>
  <si>
    <t xml:space="preserve">+7 (929) 850-70-91
</t>
  </si>
  <si>
    <t xml:space="preserve">+7 (861) 424-06-98
</t>
  </si>
  <si>
    <t xml:space="preserve">+7 (861) 426-62-08
</t>
  </si>
  <si>
    <t xml:space="preserve">+7 (909) 443-79-06
</t>
  </si>
  <si>
    <t xml:space="preserve">+7 (861) 424-01-82
</t>
  </si>
  <si>
    <t xml:space="preserve">+7 (861) 422-32-83
</t>
  </si>
  <si>
    <t xml:space="preserve">+7 (861) 659-62-43
</t>
  </si>
  <si>
    <t xml:space="preserve">+7 (861) 659-13-43
</t>
  </si>
  <si>
    <t xml:space="preserve">+7 (848) 254-44-44
</t>
  </si>
  <si>
    <t xml:space="preserve">+7 (861) 659-87-05
</t>
  </si>
  <si>
    <t xml:space="preserve">+7 (861) 659-74-70
</t>
  </si>
  <si>
    <t xml:space="preserve">+7 (900) 277-08-37
</t>
  </si>
  <si>
    <t xml:space="preserve">+7 (861) 659-42-41
</t>
  </si>
  <si>
    <t xml:space="preserve">+7 (861) 239-00-06
</t>
  </si>
  <si>
    <t xml:space="preserve">+7 (861) 613-15-50
</t>
  </si>
  <si>
    <t xml:space="preserve">+7 (918) 089-59-65
</t>
  </si>
  <si>
    <t xml:space="preserve">+7 (861) 476-46-23
</t>
  </si>
  <si>
    <t xml:space="preserve">+7 (861) 472-22-34
</t>
  </si>
  <si>
    <t xml:space="preserve">+7 (952) 864-04-47
</t>
  </si>
  <si>
    <t xml:space="preserve">+7 (861) 926-26-24
</t>
  </si>
  <si>
    <t xml:space="preserve">+7 (861) 926-31-51
</t>
  </si>
  <si>
    <t xml:space="preserve">+7 (909) 463-83-05
</t>
  </si>
  <si>
    <t xml:space="preserve">+7 (842) 435-11-45
</t>
  </si>
  <si>
    <t xml:space="preserve">+7 (842) 435-92-23
</t>
  </si>
  <si>
    <t xml:space="preserve">+7 (842) 432-12-12
</t>
  </si>
  <si>
    <t xml:space="preserve">+7 (842) 352-60-79
</t>
  </si>
  <si>
    <t xml:space="preserve">+7 (842) 241-40-76
</t>
  </si>
  <si>
    <t xml:space="preserve">+7 (391) 992-23-91
</t>
  </si>
  <si>
    <t xml:space="preserve">+7 (846) 392-43-56
</t>
  </si>
  <si>
    <t xml:space="preserve">+7 (818) 534-21-50
</t>
  </si>
  <si>
    <t xml:space="preserve">+7 (834) 779-41-67
</t>
  </si>
  <si>
    <t xml:space="preserve">+7 (861) 662-54-73
</t>
  </si>
  <si>
    <t xml:space="preserve">+7 (861) 663-75-92
</t>
  </si>
  <si>
    <t xml:space="preserve">+7 (908) 681-64-55
</t>
  </si>
  <si>
    <t xml:space="preserve">+7 (861) 664-24-39
</t>
  </si>
  <si>
    <t xml:space="preserve">+7 (846) 672-76-48
</t>
  </si>
  <si>
    <t xml:space="preserve">+7 (861) 464-37-44
</t>
  </si>
  <si>
    <t xml:space="preserve">+7 (861) 467-17-38
</t>
  </si>
  <si>
    <t xml:space="preserve">+7 (918) 648-23-57
</t>
  </si>
  <si>
    <t xml:space="preserve">+7 (861) 469-61-34
</t>
  </si>
  <si>
    <t xml:space="preserve">+7 (423) 432-06-47
</t>
  </si>
  <si>
    <t xml:space="preserve">+7 (861) 469-41-56
</t>
  </si>
  <si>
    <t xml:space="preserve">+7 (861) 469-72-73
</t>
  </si>
  <si>
    <t xml:space="preserve">+7 (918) 205-05-85
</t>
  </si>
  <si>
    <t xml:space="preserve">+7 (918) 672-86-72
</t>
  </si>
  <si>
    <t xml:space="preserve">+7 (861) 486-85-33
</t>
  </si>
  <si>
    <t xml:space="preserve">+7 (861) 483-52-42
</t>
  </si>
  <si>
    <t xml:space="preserve">+7 (861) 486-32-81
</t>
  </si>
  <si>
    <t xml:space="preserve">+7 (918) 182-76-08
</t>
  </si>
  <si>
    <t xml:space="preserve">+7 (918) 672-70-78
</t>
  </si>
  <si>
    <t xml:space="preserve">+7 (861) 483-80-10
</t>
  </si>
  <si>
    <t xml:space="preserve">+7 (846) 672-81-18
</t>
  </si>
  <si>
    <t xml:space="preserve">+7 (846) 633-67-23
</t>
  </si>
  <si>
    <t xml:space="preserve">+7 (861) 406-11-39
</t>
  </si>
  <si>
    <t xml:space="preserve">+7 (918) 932-55-06
</t>
  </si>
  <si>
    <t xml:space="preserve">+7 (861) 406-71-96
</t>
  </si>
  <si>
    <t xml:space="preserve">+7 (861) 406-16-91
</t>
  </si>
  <si>
    <t xml:space="preserve">+7 (861) 406-01-42
</t>
  </si>
  <si>
    <t xml:space="preserve">+7 (834) 744-21-08
</t>
  </si>
  <si>
    <t xml:space="preserve">+7 (861) 406-43-87
</t>
  </si>
  <si>
    <t xml:space="preserve">+7 (918) 960-89-94
</t>
  </si>
  <si>
    <t xml:space="preserve">+7 (861) 406-36-67
</t>
  </si>
  <si>
    <t xml:space="preserve">+7 (861) 405-53-03
</t>
  </si>
  <si>
    <t xml:space="preserve">+7 (347) 662-24-78
</t>
  </si>
  <si>
    <t xml:space="preserve">+7 (861) 517-84-17
</t>
  </si>
  <si>
    <t xml:space="preserve">+7 (861) 513-02-55
</t>
  </si>
  <si>
    <t xml:space="preserve">+7 (423) 772-05-55
</t>
  </si>
  <si>
    <t xml:space="preserve">+7 (423) 522-44-89
</t>
  </si>
  <si>
    <t xml:space="preserve">+7 (423) 562-59-07
</t>
  </si>
  <si>
    <t xml:space="preserve">+7 (423) 342-01-47
</t>
  </si>
  <si>
    <t xml:space="preserve">+7 (846) 672-37-68
</t>
  </si>
  <si>
    <t xml:space="preserve">+7 (423) 722-21-12
</t>
  </si>
  <si>
    <t xml:space="preserve">+7 (846) 632-14-85
</t>
  </si>
  <si>
    <t xml:space="preserve">+7 (423) 669-92-50
</t>
  </si>
  <si>
    <t xml:space="preserve">+7 (846) 602-23-34
</t>
  </si>
  <si>
    <t xml:space="preserve">+7 (401) 524-91-11
</t>
  </si>
  <si>
    <t xml:space="preserve">+7 (401) 059-33-21
</t>
  </si>
  <si>
    <t xml:space="preserve">+7 (401) 292-31-80
</t>
  </si>
  <si>
    <t xml:space="preserve">+7 (347) 392-15-28
</t>
  </si>
  <si>
    <t xml:space="preserve">+7 (886) 737-31-55
</t>
  </si>
  <si>
    <t xml:space="preserve">+7 (401) 614-00-15
</t>
  </si>
  <si>
    <t xml:space="preserve">+7 (347) 643-19-30
</t>
  </si>
  <si>
    <t xml:space="preserve">+7 (927) 431-39-96
</t>
  </si>
  <si>
    <t xml:space="preserve">+7 (960) 825-09-58
</t>
  </si>
  <si>
    <t xml:space="preserve">+7 (391) 228-20-63
</t>
  </si>
  <si>
    <t xml:space="preserve">+7 (846) 603-35-25
</t>
  </si>
  <si>
    <t xml:space="preserve">+7 (846) 603-91-39
</t>
  </si>
  <si>
    <t xml:space="preserve">+7 (937) 653-27-77
</t>
  </si>
  <si>
    <t xml:space="preserve">+7 (401) 423-00-25
</t>
  </si>
  <si>
    <t xml:space="preserve">+7 (846) 603-15-43
</t>
  </si>
  <si>
    <t xml:space="preserve">+7 (865) 566-22-40
</t>
  </si>
  <si>
    <t xml:space="preserve">+7 (846) 603-25-16
</t>
  </si>
  <si>
    <t xml:space="preserve">+7 (846) 602-95-17
</t>
  </si>
  <si>
    <t xml:space="preserve">+7 (921) 477-45-11
</t>
  </si>
  <si>
    <t xml:space="preserve">+7 (867) 355-18-47
</t>
  </si>
  <si>
    <t xml:space="preserve">+7 (886) 731-31-15
</t>
  </si>
  <si>
    <t xml:space="preserve">+7 (846) 602-38-00
</t>
  </si>
  <si>
    <t xml:space="preserve">+7 (846) 602-52-09
</t>
  </si>
  <si>
    <t xml:space="preserve">+7 (846) 602-66-43
</t>
  </si>
  <si>
    <t xml:space="preserve">+7 (846) 602-42-54
</t>
  </si>
  <si>
    <t xml:space="preserve">+7 (846) 604-02-03
</t>
  </si>
  <si>
    <t xml:space="preserve">+7 (342) 217-33-42
</t>
  </si>
  <si>
    <t xml:space="preserve">+7 (881) 822-06-47
</t>
  </si>
  <si>
    <t xml:space="preserve">+7 (342) 543-36-74
</t>
  </si>
  <si>
    <t xml:space="preserve">+7 (846) 522-13-58
</t>
  </si>
  <si>
    <t xml:space="preserve">+7 (342) 425-64-80
</t>
  </si>
  <si>
    <t xml:space="preserve">+7 (472) 343-30-32
</t>
  </si>
  <si>
    <t xml:space="preserve">+7 (423) 855-85-6
</t>
  </si>
  <si>
    <t xml:space="preserve">+7 (847) 244-69-35
</t>
  </si>
  <si>
    <t xml:space="preserve">+7 (861) 932-28-97
</t>
  </si>
  <si>
    <t xml:space="preserve">+7 (960) 813-57-17
</t>
  </si>
  <si>
    <t xml:space="preserve">+7 (846) 339-01-26
</t>
  </si>
  <si>
    <t xml:space="preserve">+7 (846) 332-16-51
</t>
  </si>
  <si>
    <t xml:space="preserve">+7 (847) 222-33-04
</t>
  </si>
  <si>
    <t xml:space="preserve">+7 (865) 555-06-13
</t>
  </si>
  <si>
    <t xml:space="preserve">+7 (365) 643-11-20
</t>
  </si>
  <si>
    <t xml:space="preserve">+7 (472) 412-42-47
</t>
  </si>
  <si>
    <t xml:space="preserve">+7 (886) 559-72-89
</t>
  </si>
  <si>
    <t xml:space="preserve">+7 (865) 492-12-92
</t>
  </si>
  <si>
    <t xml:space="preserve">+7 (879) 514-56-46
</t>
  </si>
  <si>
    <t xml:space="preserve">+7 (346) 735-11-30
</t>
  </si>
  <si>
    <t xml:space="preserve">+7 (865) 452-07-54
</t>
  </si>
  <si>
    <t xml:space="preserve">+7 (846) 933-15-17
</t>
  </si>
  <si>
    <t xml:space="preserve">+7 (865) 412-60-88
</t>
  </si>
  <si>
    <t xml:space="preserve">+7 (865) 433-13-75
</t>
  </si>
  <si>
    <t xml:space="preserve">+7 (879) 385-21-99
</t>
  </si>
  <si>
    <t xml:space="preserve">+7 (886) 558-45-05
</t>
  </si>
  <si>
    <t xml:space="preserve">+7 (365) 622-58-41
</t>
  </si>
  <si>
    <t xml:space="preserve">+7 (846) 950-45-88
</t>
  </si>
  <si>
    <t xml:space="preserve">+7 (865) 404-13-44
</t>
  </si>
  <si>
    <t xml:space="preserve">+7 (879) 377-25-99
</t>
  </si>
  <si>
    <t xml:space="preserve">+7 (865) 482-13-63
</t>
  </si>
  <si>
    <t xml:space="preserve">+7 (424) 267-04-99
</t>
  </si>
  <si>
    <t xml:space="preserve">+7 (391) 443-01-00
</t>
  </si>
  <si>
    <t xml:space="preserve">+7 (846) 604-78-28
</t>
  </si>
  <si>
    <t xml:space="preserve">+7 (391) 602-11-61
</t>
  </si>
  <si>
    <t xml:space="preserve">+7 (879) 646-32-56
</t>
  </si>
  <si>
    <t xml:space="preserve">+7 (865) 446-66-13
</t>
  </si>
  <si>
    <t xml:space="preserve">+7 (865) 474-21-21
</t>
  </si>
  <si>
    <t xml:space="preserve">+7 (879) 353-13-44
</t>
  </si>
  <si>
    <t xml:space="preserve">+7 (797) 875-29-09
</t>
  </si>
  <si>
    <t xml:space="preserve">+7 (813) 692-21-24
</t>
  </si>
  <si>
    <t xml:space="preserve">+7 (865) 453-11-37
</t>
  </si>
  <si>
    <t xml:space="preserve">+7 (345) 251-03-96
</t>
  </si>
  <si>
    <t xml:space="preserve">+7 (865) 542-88-10
</t>
  </si>
  <si>
    <t xml:space="preserve">+7 (472) 375-52-3
</t>
  </si>
  <si>
    <t xml:space="preserve">+7 (492) 333-05-70
</t>
  </si>
  <si>
    <t xml:space="preserve">+7 (879) 616-60-55
</t>
  </si>
  <si>
    <t xml:space="preserve">+7 (391) 325-14-58
</t>
  </si>
  <si>
    <t xml:space="preserve">+7 (846) 604-03-32
</t>
  </si>
  <si>
    <t xml:space="preserve">+7 (886) 552-61-14
</t>
  </si>
  <si>
    <t xml:space="preserve">+7 (846) 339-27-85
</t>
  </si>
  <si>
    <t xml:space="preserve">+7 (846) 995-99-66
</t>
  </si>
  <si>
    <t xml:space="preserve">+7 (846) 262-28-72
</t>
  </si>
  <si>
    <t xml:space="preserve">+7 (846) 333-01-27
</t>
  </si>
  <si>
    <t xml:space="preserve">+7 (865) 633-14-62
</t>
  </si>
  <si>
    <t xml:space="preserve">+7 (845) 274-87-03
</t>
  </si>
  <si>
    <t xml:space="preserve">+7 (999) 360-02-42
</t>
  </si>
  <si>
    <t xml:space="preserve">+7 (496) 561-11-74
</t>
  </si>
  <si>
    <t xml:space="preserve">+7 (865) 425-72-34
+7 (865) 427-14-80
+7 (865) 425-66-05
</t>
  </si>
  <si>
    <t xml:space="preserve">+7 (381) 552-26-49
</t>
  </si>
  <si>
    <t xml:space="preserve">+7 (412) 684-60-1
</t>
  </si>
  <si>
    <t xml:space="preserve">+7 (381) 702-18-64
</t>
  </si>
  <si>
    <t xml:space="preserve">+7 (381) 672-21-04
</t>
  </si>
  <si>
    <t xml:space="preserve">+7 (381) 752-23-21
</t>
  </si>
  <si>
    <t xml:space="preserve">+7 (381) 294-02-89
</t>
  </si>
  <si>
    <t xml:space="preserve">+7 (391) 663-39-44
</t>
  </si>
  <si>
    <t xml:space="preserve">+7 (349) 222-53-48
</t>
  </si>
  <si>
    <t xml:space="preserve">+7 (833) 614-65-50
</t>
  </si>
  <si>
    <t xml:space="preserve">+7 (482) 384-10-23
</t>
  </si>
  <si>
    <t xml:space="preserve">+7 (427) 374-20-03
</t>
  </si>
  <si>
    <t xml:space="preserve">+7 (381) 542-13-86
</t>
  </si>
  <si>
    <t xml:space="preserve">+7 (833) 276-04-62
</t>
  </si>
  <si>
    <t xml:space="preserve">+7 (427) 342-23-04
</t>
  </si>
  <si>
    <t xml:space="preserve">+7 (427) 362-26-64
</t>
  </si>
  <si>
    <t xml:space="preserve">+7 (349) 925-71-71
</t>
  </si>
  <si>
    <t xml:space="preserve">+7 (341) 222-25-08
</t>
  </si>
  <si>
    <t xml:space="preserve">+7 (482) 236-03-27
</t>
  </si>
  <si>
    <t xml:space="preserve">+7 (341) 533-05-37
</t>
  </si>
  <si>
    <t xml:space="preserve">+7 (341) 412-95-43
</t>
  </si>
  <si>
    <t xml:space="preserve">+7 (349) 494-78-74
</t>
  </si>
  <si>
    <t xml:space="preserve">+7 (833) 646-52-19
+7 (922) 970-97-55
</t>
  </si>
  <si>
    <t xml:space="preserve">+7 (833) 644-11-95
</t>
  </si>
  <si>
    <t xml:space="preserve">+7 (353) 552-47-02
</t>
  </si>
  <si>
    <t xml:space="preserve">+7 (833) 646-91-02
</t>
  </si>
  <si>
    <t xml:space="preserve">+7 (349) 636-10-51
</t>
  </si>
  <si>
    <t xml:space="preserve">+7 (833) 644-72-43
</t>
  </si>
  <si>
    <t xml:space="preserve">+7 (353) 552-54-90
</t>
  </si>
  <si>
    <t xml:space="preserve">+7 (833) 644-15-43
</t>
  </si>
  <si>
    <t xml:space="preserve">+7 (341) 393-02-24
</t>
  </si>
  <si>
    <t xml:space="preserve">+7 (349) 385-65-06
</t>
  </si>
  <si>
    <t xml:space="preserve">+7 (833) 646-01-24
</t>
  </si>
  <si>
    <t xml:space="preserve">+7 (833) 646-62-19
</t>
  </si>
  <si>
    <t xml:space="preserve">+7 (349) 363-97-22
</t>
  </si>
  <si>
    <t xml:space="preserve">+7 (833) 646-41-50
</t>
  </si>
  <si>
    <t xml:space="preserve">+7 (353) 523-33-04
</t>
  </si>
  <si>
    <t xml:space="preserve">+7 (833) 644-98-19
</t>
  </si>
  <si>
    <t xml:space="preserve">+7 (353) 423-52-42
</t>
  </si>
  <si>
    <t xml:space="preserve">+7 (820) 277-12-92
</t>
  </si>
  <si>
    <t xml:space="preserve">+7 (353) 624-21-70
</t>
  </si>
  <si>
    <t xml:space="preserve">+7 (353) 793-26-74
</t>
  </si>
  <si>
    <t xml:space="preserve">+7 (353) 298-73-69
</t>
  </si>
  <si>
    <t xml:space="preserve">+7 (353) 298-74-19
</t>
  </si>
  <si>
    <t xml:space="preserve">+7 (353) 298-71-74
</t>
  </si>
  <si>
    <t xml:space="preserve">+7 (817) 275-71-89
</t>
  </si>
  <si>
    <t xml:space="preserve">+7 (353) 362-72-34
</t>
  </si>
  <si>
    <t xml:space="preserve">+7 (353) 464-29-26
</t>
  </si>
  <si>
    <t xml:space="preserve">+7 (353) 682-12-86
</t>
  </si>
  <si>
    <t xml:space="preserve">+7 (353) 682-15-04
</t>
  </si>
  <si>
    <t xml:space="preserve">+7 (353) 652-27-73
</t>
  </si>
  <si>
    <t xml:space="preserve">+7 (353) 352-16-66
</t>
  </si>
  <si>
    <t xml:space="preserve">+7 (353) 592-12-86
</t>
  </si>
  <si>
    <t xml:space="preserve">+7 (835) 351-21-93
</t>
  </si>
  <si>
    <t xml:space="preserve">+7 (353) 342-22-24
</t>
  </si>
  <si>
    <t xml:space="preserve">+7 (353) 522-36-68
</t>
  </si>
  <si>
    <t xml:space="preserve">+7 (353) 427-41-66
</t>
  </si>
  <si>
    <t xml:space="preserve">+7 (353) 427-41-65
</t>
  </si>
  <si>
    <t xml:space="preserve">+7 (353) 442-12-89
</t>
  </si>
  <si>
    <t xml:space="preserve">+7 (395) 436-25-80
</t>
  </si>
  <si>
    <t xml:space="preserve">+7 (395) 334-90-57
</t>
  </si>
  <si>
    <t xml:space="preserve">+7 (353) 672-10-49
</t>
  </si>
  <si>
    <t xml:space="preserve">+7 (912) 769-64-96
</t>
  </si>
  <si>
    <t xml:space="preserve">+7 (349) 954-40-49
</t>
  </si>
  <si>
    <t xml:space="preserve">+7 (341) 514-14-35
</t>
  </si>
  <si>
    <t xml:space="preserve">+7 (349) 942-14-86
</t>
  </si>
  <si>
    <t xml:space="preserve">+7 (353) 453-00-79
</t>
  </si>
  <si>
    <t xml:space="preserve">+7 (904) 830-01-08
</t>
  </si>
  <si>
    <t xml:space="preserve">+7 (353) 412-13-77
</t>
  </si>
  <si>
    <t xml:space="preserve">+7 (349) 932-24-65
</t>
  </si>
  <si>
    <t xml:space="preserve">+7 (353) 412-11-36
</t>
  </si>
  <si>
    <t xml:space="preserve">+7 (323) 562-13-46
</t>
  </si>
  <si>
    <t xml:space="preserve">+7 (353) 637-70-25
</t>
  </si>
  <si>
    <t xml:space="preserve">+7 (395) 433-60-73
</t>
  </si>
  <si>
    <t xml:space="preserve">+7 (349) 963-03-12
</t>
  </si>
  <si>
    <t xml:space="preserve">+7 (353) 244-66-68
</t>
  </si>
  <si>
    <t xml:space="preserve">+7 (349) 402-14-52
</t>
  </si>
  <si>
    <t xml:space="preserve">+7 (839) 566-32-74
</t>
  </si>
  <si>
    <t xml:space="preserve">+7 (484) 270-11-55
</t>
  </si>
  <si>
    <t xml:space="preserve">+7 (349) 978-21-84
</t>
  </si>
  <si>
    <t xml:space="preserve">+7 (484) 384-13-50
</t>
  </si>
  <si>
    <t xml:space="preserve">+7 (353) 323-12-44
</t>
  </si>
  <si>
    <t xml:space="preserve">+7 (353) 336-26-71
</t>
  </si>
  <si>
    <t xml:space="preserve">+7 (395) 413-16-97
</t>
  </si>
  <si>
    <t xml:space="preserve">+7 (484) 396-24-72
</t>
  </si>
  <si>
    <t xml:space="preserve">+7 (922) 550-78-04
</t>
  </si>
  <si>
    <t xml:space="preserve">+7 (349) 322-21-73
</t>
  </si>
  <si>
    <t xml:space="preserve">+7 (353) 542-10-07
</t>
  </si>
  <si>
    <t xml:space="preserve">+7 (353) 472-12-01
</t>
  </si>
  <si>
    <t xml:space="preserve">+7 (353) 492-14-53
</t>
  </si>
  <si>
    <t xml:space="preserve">+7 (353) 492-14-57
</t>
  </si>
  <si>
    <t xml:space="preserve">+7 (353) 322-11-72
</t>
  </si>
  <si>
    <t xml:space="preserve">+7 (881) 135-25-64
</t>
  </si>
  <si>
    <t xml:space="preserve">+7 (811) 372-20-28
</t>
  </si>
  <si>
    <t xml:space="preserve">+7 (811) 442-32-50
</t>
  </si>
  <si>
    <t xml:space="preserve">+7 (811) 472-17-89
</t>
  </si>
  <si>
    <t xml:space="preserve">+7 (811) 325-21-86
</t>
  </si>
  <si>
    <t xml:space="preserve">+7 (811) 533-72-51
</t>
  </si>
  <si>
    <t xml:space="preserve">+7 (821) 462-22-62
</t>
  </si>
  <si>
    <t xml:space="preserve">+7 (821) 442-81-30
</t>
  </si>
  <si>
    <t xml:space="preserve">+7 (821) 392-16-40
</t>
  </si>
  <si>
    <t xml:space="preserve">+7 (821) 409-41-07
</t>
  </si>
  <si>
    <t xml:space="preserve">+7 (821) 229-42-26
</t>
  </si>
  <si>
    <t xml:space="preserve">+7 (821) 319-13-53
</t>
  </si>
  <si>
    <t xml:space="preserve">+7 (821) 369-25-51
</t>
  </si>
  <si>
    <t xml:space="preserve">+7 (821) 456-84-07
</t>
  </si>
  <si>
    <t xml:space="preserve">+7 (821) 329-19-32
</t>
  </si>
  <si>
    <t xml:space="preserve">+7 (821) 427-44-44
</t>
  </si>
  <si>
    <t xml:space="preserve">+7 (821) 495-48-20
</t>
  </si>
  <si>
    <t xml:space="preserve">+7 (821) 307-21-34
</t>
  </si>
  <si>
    <t xml:space="preserve">+7 (821) 389-14-50
</t>
  </si>
  <si>
    <t xml:space="preserve">+7 (821) 342-82-16
</t>
  </si>
  <si>
    <t xml:space="preserve">+7 (821) 379-33-50
</t>
  </si>
  <si>
    <t xml:space="preserve">+7 (821) 419-19-35
</t>
  </si>
  <si>
    <t xml:space="preserve">+7 (821) 678-90-69
</t>
  </si>
  <si>
    <t xml:space="preserve">+7 (821) 353-30-85
</t>
  </si>
  <si>
    <t xml:space="preserve">+7 (821) 513-55-11
</t>
  </si>
  <si>
    <t xml:space="preserve">+7 (821) 332-23-45
</t>
  </si>
  <si>
    <t xml:space="preserve">+7 (821) 678-90-49
</t>
  </si>
  <si>
    <t xml:space="preserve">+7 (301) 221-49-93
</t>
  </si>
  <si>
    <t xml:space="preserve">+7 (301) 404-12-51
</t>
  </si>
  <si>
    <t>20.3. Адрес электронной почты</t>
  </si>
  <si>
    <t xml:space="preserve">belgf@ofukem.ru
</t>
  </si>
  <si>
    <t xml:space="preserve">sigitova@kisgf.ofukem.ru
</t>
  </si>
  <si>
    <t xml:space="preserve">SKR@mar.ofukem.ru
</t>
  </si>
  <si>
    <t xml:space="preserve">necon@yurga.org
</t>
  </si>
  <si>
    <t xml:space="preserve">kev@admin.tomsk.ru
</t>
  </si>
  <si>
    <t xml:space="preserve">admin_amo@mail.ru
</t>
  </si>
  <si>
    <t xml:space="preserve">bgo-sotsotdel@mail.ru
</t>
  </si>
  <si>
    <t xml:space="preserve">sidorchuk@efbu.ru
</t>
  </si>
  <si>
    <t xml:space="preserve">economirbit@yandex.ru
</t>
  </si>
  <si>
    <t xml:space="preserve">lyudlitvinova@mail.ru
</t>
  </si>
  <si>
    <t xml:space="preserve">e.mokrushina@kgo66.ru
</t>
  </si>
  <si>
    <t xml:space="preserve">ekonomkrur@mail.ru
</t>
  </si>
  <si>
    <t xml:space="preserve">depterr@lipetskcity.ru
</t>
  </si>
  <si>
    <t xml:space="preserve">ekonomika-kruf@mail.ru
</t>
  </si>
  <si>
    <t xml:space="preserve">finance@admlr.lipetsk.ru
</t>
  </si>
  <si>
    <t xml:space="preserve">tolshina@gorodlesnoy.ru
</t>
  </si>
  <si>
    <t xml:space="preserve">ov_petrova2017@mail.ru
</t>
  </si>
  <si>
    <t xml:space="preserve">admnagovo@mail.ru
</t>
  </si>
  <si>
    <t xml:space="preserve">nogaeva.en@adm-ngo.ru
</t>
  </si>
  <si>
    <t xml:space="preserve">adm.novos.ru@yandex.ru
</t>
  </si>
  <si>
    <t xml:space="preserve">admivanovskoe53@mail.ru
</t>
  </si>
  <si>
    <t xml:space="preserve">velikoe.selo@yandex.ru
</t>
  </si>
  <si>
    <t xml:space="preserve">zaadmi@yandex.ru
</t>
  </si>
  <si>
    <t xml:space="preserve">obr@boradmin.ru
</t>
  </si>
  <si>
    <t xml:space="preserve">Moshfinans@yandex.ru
</t>
  </si>
  <si>
    <t xml:space="preserve">admednikovo@yandex.ru
</t>
  </si>
  <si>
    <t xml:space="preserve">karakhanova@minfin.donland.ru
</t>
  </si>
  <si>
    <t xml:space="preserve">admvzvad2@yandex.ru
</t>
  </si>
  <si>
    <t xml:space="preserve">komobr@okuladm.ru
</t>
  </si>
  <si>
    <t xml:space="preserve">danilishinaov@khv27.ru
</t>
  </si>
  <si>
    <t xml:space="preserve">org@amursk.ru
</t>
  </si>
  <si>
    <t xml:space="preserve">dohod.bikin@yandex.ru
</t>
  </si>
  <si>
    <t xml:space="preserve">durss@ufdbrka.lipetsk.ru
</t>
  </si>
  <si>
    <t xml:space="preserve">Gatka2008@yandex.ru
</t>
  </si>
  <si>
    <t xml:space="preserve">vomp@adm.nov.ru
</t>
  </si>
  <si>
    <t xml:space="preserve">org_armawir@mail.ru
</t>
  </si>
  <si>
    <t xml:space="preserve">tutov.aa@bsizgan.ulregion.ru
</t>
  </si>
  <si>
    <t xml:space="preserve">novo.posel@mail.ru
</t>
  </si>
  <si>
    <t xml:space="preserve">rusinav@list.ru
</t>
  </si>
  <si>
    <t xml:space="preserve">s.klimin@bk.ru
</t>
  </si>
  <si>
    <t xml:space="preserve">inza.finotdel@mail.ru
</t>
  </si>
  <si>
    <t xml:space="preserve">Ufpr55@mail.ru
</t>
  </si>
  <si>
    <t xml:space="preserve">priemnaya@gorodbelorechensk.ru
</t>
  </si>
  <si>
    <t xml:space="preserve">veselova@fino.dzr.nnov.ru
</t>
  </si>
  <si>
    <t xml:space="preserve">adm.bgd7@mail.ru
</t>
  </si>
  <si>
    <t xml:space="preserve">ati@semenov.nnov.ru
snegova@semenov.nnov.ru
</t>
  </si>
  <si>
    <t xml:space="preserve">admin.velikoe@mail.ru
</t>
  </si>
  <si>
    <t xml:space="preserve">drg1@mail.ru
</t>
  </si>
  <si>
    <t xml:space="preserve">adm_pervomaisk@mail.ru
</t>
  </si>
  <si>
    <t xml:space="preserve">karsunzakaz1@rambler.ru
</t>
  </si>
  <si>
    <t xml:space="preserve">pahurina2009@yandex.ru
depfin353@yandex.ru
</t>
  </si>
  <si>
    <t xml:space="preserve">nkootr@bk.ru
</t>
  </si>
  <si>
    <t xml:space="preserve">vachaganchik@mail.ru
</t>
  </si>
  <si>
    <t xml:space="preserve">fo.rzn@mail.ru
</t>
  </si>
  <si>
    <t xml:space="preserve">admskl@mail.ru
</t>
  </si>
  <si>
    <t xml:space="preserve">adm-chsp@mail.ru
</t>
  </si>
  <si>
    <t xml:space="preserve">pochta-beisug@mai.ru
</t>
  </si>
  <si>
    <t xml:space="preserve">beusegek_2_sp@list.ru
</t>
  </si>
  <si>
    <t xml:space="preserve">strizhevskaya.iulia@yandex.ru
</t>
  </si>
  <si>
    <t xml:space="preserve">krup-admin@mai.ru
</t>
  </si>
  <si>
    <t xml:space="preserve">invest-pokhvistnevo@yandex.ru
</t>
  </si>
  <si>
    <t xml:space="preserve">lapteva@bor-fin.ru
</t>
  </si>
  <si>
    <t xml:space="preserve">resursnyicentr-syzran@yandex.ru
</t>
  </si>
  <si>
    <t xml:space="preserve">kosenkova.mv@tgl.ru
</t>
  </si>
  <si>
    <t xml:space="preserve">fu25.165@mail.ru
</t>
  </si>
  <si>
    <t xml:space="preserve">zenowak@yandex.ru
</t>
  </si>
  <si>
    <t xml:space="preserve">dyadkovsk@inbox.ru
</t>
  </si>
  <si>
    <t xml:space="preserve">fo.juravskaya@inbox.ru
</t>
  </si>
  <si>
    <t xml:space="preserve">korenovskgorod@mail.ru
</t>
  </si>
  <si>
    <t xml:space="preserve">proletarka05@mail.ru
</t>
  </si>
  <si>
    <t xml:space="preserve">adm_mar_sp@mail.ru
</t>
  </si>
  <si>
    <t xml:space="preserve">oktadm95@mail.ru
</t>
  </si>
  <si>
    <t xml:space="preserve">kizyan.og@tgl.ru
</t>
  </si>
  <si>
    <t xml:space="preserve">admnovomish@mail.ru
</t>
  </si>
  <si>
    <t xml:space="preserve">steb.zemlya@mail.ru
</t>
  </si>
  <si>
    <t xml:space="preserve">yulya.kolmaer@mail.ru
</t>
  </si>
  <si>
    <t xml:space="preserve">ivanovsk@list.ru
</t>
  </si>
  <si>
    <t xml:space="preserve">n.dubchak@krd.ru
</t>
  </si>
  <si>
    <t xml:space="preserve">orgkril@yandex.ru
</t>
  </si>
  <si>
    <t xml:space="preserve">aksp160@mail.ru
</t>
  </si>
  <si>
    <t xml:space="preserve">admrodn@bk.ru
</t>
  </si>
  <si>
    <t xml:space="preserve">ekonom.kurganinsk@mail.ru
</t>
  </si>
  <si>
    <t xml:space="preserve">mahoshevka@mail.ru
</t>
  </si>
  <si>
    <t xml:space="preserve">adm_hsp@mail.ru
</t>
  </si>
  <si>
    <t xml:space="preserve">adm_yaroslav@mail.ru
</t>
  </si>
  <si>
    <t xml:space="preserve">642651@mail.ru
</t>
  </si>
  <si>
    <t xml:space="preserve">tatstemass@mail.ru
</t>
  </si>
  <si>
    <t xml:space="preserve">ermolovka00@mail.ru
</t>
  </si>
  <si>
    <t xml:space="preserve">veshkaim@mail.ru
</t>
  </si>
  <si>
    <t xml:space="preserve">melekess-fin@yandex.ru
</t>
  </si>
  <si>
    <t xml:space="preserve">fin@ulmeria.ru
</t>
  </si>
  <si>
    <t xml:space="preserve">suxom.rf35@yandex.ru
</t>
  </si>
  <si>
    <t xml:space="preserve">ugh-chap@yandex.ru
</t>
  </si>
  <si>
    <t xml:space="preserve">jkh-nmar@yandex.ru
</t>
  </si>
  <si>
    <t xml:space="preserve">kaltas_tfu@ufamts.ru
</t>
  </si>
  <si>
    <t xml:space="preserve">ookr@sevadm.ru
</t>
  </si>
  <si>
    <t xml:space="preserve">lvovskoe@yandex.ru
</t>
  </si>
  <si>
    <t xml:space="preserve">grigorevskoesp@sevadm.ru
</t>
  </si>
  <si>
    <t xml:space="preserve">novodmitrievskoesp@mo.krasnodar.ru
</t>
  </si>
  <si>
    <t xml:space="preserve">zapad_10@bk.ru
</t>
  </si>
  <si>
    <t xml:space="preserve">org-slav@yandex.ru
</t>
  </si>
  <si>
    <t xml:space="preserve">maevskoe-sp@ya.ru
</t>
  </si>
  <si>
    <t xml:space="preserve">protokokrug@mail.ru
</t>
  </si>
  <si>
    <t xml:space="preserve">admgolubayaniva@mail.ru
</t>
  </si>
  <si>
    <t xml:space="preserve">finans@adm-ussuriisk.ru
</t>
  </si>
  <si>
    <t xml:space="preserve">risovokrug@mail.ru
</t>
  </si>
  <si>
    <t xml:space="preserve">zaboiskokrug2@mail.ru
</t>
  </si>
  <si>
    <t xml:space="preserve">titovaep@sochiadm.ru
</t>
  </si>
  <si>
    <t xml:space="preserve">poselen-temryuk@mail.ru
</t>
  </si>
  <si>
    <t xml:space="preserve">admaxtaniz@mail.ru
</t>
  </si>
  <si>
    <t xml:space="preserve">admhistebl@mail.ru
</t>
  </si>
  <si>
    <t xml:space="preserve">fin217@yandex.ru
</t>
  </si>
  <si>
    <t xml:space="preserve">zaporoz_adm@vail.ru
</t>
  </si>
  <si>
    <t xml:space="preserve">admi-krasnostrelskay@yandex.ru
</t>
  </si>
  <si>
    <t xml:space="preserve">nawi1@yandex.ru
</t>
  </si>
  <si>
    <t xml:space="preserve">adm.aldarkino@yandex.ru
</t>
  </si>
  <si>
    <t xml:space="preserve">chubovka-ad@mail.ru
</t>
  </si>
  <si>
    <t xml:space="preserve">vesel5833@yandex.ru
</t>
  </si>
  <si>
    <t xml:space="preserve">tantonovav@mail.ru
</t>
  </si>
  <si>
    <t xml:space="preserve">cb_kon@mail.ru
</t>
  </si>
  <si>
    <t xml:space="preserve">okato03256816000@gmail.ru
</t>
  </si>
  <si>
    <t xml:space="preserve">nik_admi@mail.ru
</t>
  </si>
  <si>
    <t xml:space="preserve">roza.khayrullina.fu@mail.ru
</t>
  </si>
  <si>
    <t xml:space="preserve">trehsadm@mail.ru
</t>
  </si>
  <si>
    <t xml:space="preserve">urupsp@bk.ru
</t>
  </si>
  <si>
    <t xml:space="preserve">admubeszka@mail.ru
</t>
  </si>
  <si>
    <t xml:space="preserve">admysp@mail.ru
</t>
  </si>
  <si>
    <t xml:space="preserve">fu.blagov@bashkortostan.ru
</t>
  </si>
  <si>
    <t xml:space="preserve">7102@bk.ru
</t>
  </si>
  <si>
    <t xml:space="preserve">sp10nsh@mail.ru
</t>
  </si>
  <si>
    <t xml:space="preserve">lazeconomy@mail.ru
</t>
  </si>
  <si>
    <t xml:space="preserve">agofin520@yandex.ru
</t>
  </si>
  <si>
    <t xml:space="preserve">Fin561@bk.ru
</t>
  </si>
  <si>
    <t xml:space="preserve">proekt@nadezhdinsky.ru
</t>
  </si>
  <si>
    <t xml:space="preserve">sp.konovalovka@yandex.ru
</t>
  </si>
  <si>
    <t xml:space="preserve">fin720@mail.ru
</t>
  </si>
  <si>
    <t xml:space="preserve">AnikeevaEV@kinel.ru
</t>
  </si>
  <si>
    <t xml:space="preserve">fayn_ty@nakhodka-city.ru
</t>
  </si>
  <si>
    <t xml:space="preserve">administraziy75@mail.ru
</t>
  </si>
  <si>
    <t xml:space="preserve">bykova@admsvtl.ru
</t>
  </si>
  <si>
    <t xml:space="preserve">kultura@gvard39.ru
</t>
  </si>
  <si>
    <t xml:space="preserve">Komfin@klgd.ru
</t>
  </si>
  <si>
    <t xml:space="preserve">sterlibash_rfu@ufamts.кu
</t>
  </si>
  <si>
    <t xml:space="preserve">gutonovaz@mail.ru
</t>
  </si>
  <si>
    <t xml:space="preserve">economsov@mail.ru
</t>
  </si>
  <si>
    <t xml:space="preserve">budget.fu@meleuz.bashkortostan.ru
</t>
  </si>
  <si>
    <t xml:space="preserve">yura2012@ufamts.ru
</t>
  </si>
  <si>
    <t xml:space="preserve">Adm.muxanovo.ru@yandex.ru
</t>
  </si>
  <si>
    <t xml:space="preserve">Papikyan@fin.admkrsk.ru
</t>
  </si>
  <si>
    <t xml:space="preserve">s_paleks2017@mail.ru
</t>
  </si>
  <si>
    <t xml:space="preserve">admbereznyaki@yandex.ru
</t>
  </si>
  <si>
    <t xml:space="preserve">erzowka@yandex.ru
</t>
  </si>
  <si>
    <t xml:space="preserve">d.zhuravleva@ozrsk.ru
</t>
  </si>
  <si>
    <t xml:space="preserve">adm.kabanovka@yandex.ru
</t>
  </si>
  <si>
    <t xml:space="preserve">economicaandrop@ya.ru
</t>
  </si>
  <si>
    <t xml:space="preserve">adm-kr2013@yandex.ru
</t>
  </si>
  <si>
    <t xml:space="preserve">n.kluchi@yandex.ru
</t>
  </si>
  <si>
    <t xml:space="preserve">bushueva@viledland.ru
</t>
  </si>
  <si>
    <t xml:space="preserve">kirovski.sob@mail.ru
</t>
  </si>
  <si>
    <t xml:space="preserve">oks32460@mail.ru
</t>
  </si>
  <si>
    <t xml:space="preserve">adm.podgorny.2010@mail.ru
</t>
  </si>
  <si>
    <t xml:space="preserve">ssadgorod@yndex.ru
</t>
  </si>
  <si>
    <t xml:space="preserve">adm.s.p.chernowka@yandex.ru
</t>
  </si>
  <si>
    <t xml:space="preserve">Patel77@mail.ru
</t>
  </si>
  <si>
    <t xml:space="preserve">dmo_43411@mail.ru
</t>
  </si>
  <si>
    <t xml:space="preserve">ignateva-av@goroperm.ru
</t>
  </si>
  <si>
    <t xml:space="preserve">bushueva.sg@dvinaland.ru
</t>
  </si>
  <si>
    <t xml:space="preserve">lagileva@vereschagino.permkrai.ru
</t>
  </si>
  <si>
    <t xml:space="preserve">lomkin@shentala.su
</t>
  </si>
  <si>
    <t xml:space="preserve">berezina_ea@berezniki.perm.ru
</t>
  </si>
  <si>
    <t xml:space="preserve">alexeevkaufbp@yandex.ru
</t>
  </si>
  <si>
    <t xml:space="preserve">arovenki@mail.ru
</t>
  </si>
  <si>
    <t xml:space="preserve">yakov@ya.belregion.ru
</t>
  </si>
  <si>
    <t xml:space="preserve">kavpos2006@mail.ru
</t>
  </si>
  <si>
    <t xml:space="preserve">zaychikovann@mail.ru
</t>
  </si>
  <si>
    <t xml:space="preserve">KirushinaNA@samadm.ru
</t>
  </si>
  <si>
    <t xml:space="preserve">BazhenovaIN@samadm.ru
</t>
  </si>
  <si>
    <t xml:space="preserve">desire_77@mail.ru
</t>
  </si>
  <si>
    <t xml:space="preserve">apanfup@yandex.ru
</t>
  </si>
  <si>
    <t xml:space="preserve">jankoi-gfu@yandex.ru
</t>
  </si>
  <si>
    <t xml:space="preserve">DGKH31@mail.ru
</t>
  </si>
  <si>
    <t xml:space="preserve">fu_abmo_sk@mail.ru
</t>
  </si>
  <si>
    <t xml:space="preserve">fublar@mfsk.ru
</t>
  </si>
  <si>
    <t xml:space="preserve">fin@georgievsk.stavregion.ru
</t>
  </si>
  <si>
    <t xml:space="preserve">Petrova@ugranko.ru
</t>
  </si>
  <si>
    <t xml:space="preserve">fuaimr@bk.ru
</t>
  </si>
  <si>
    <t xml:space="preserve">titovDY@samadm.ru
</t>
  </si>
  <si>
    <t xml:space="preserve">krasfin@mail.ru
</t>
  </si>
  <si>
    <t xml:space="preserve">lenalogvinova2012@yandex.ru
</t>
  </si>
  <si>
    <t xml:space="preserve">terotdelkgo@mail.ru
</t>
  </si>
  <si>
    <t xml:space="preserve">neftekumsk_fu@mail.ru
</t>
  </si>
  <si>
    <t xml:space="preserve">fu@feo.rk.gov.ru
</t>
  </si>
  <si>
    <t xml:space="preserve">AkritovaVT@samadm.ru
</t>
  </si>
  <si>
    <t xml:space="preserve">grfu@yandex.ru
</t>
  </si>
  <si>
    <t xml:space="preserve">ugh@kislovodsk-kurort.org
</t>
  </si>
  <si>
    <t xml:space="preserve">fu_09@mail.ru
</t>
  </si>
  <si>
    <t xml:space="preserve">y.sidorova@sakhminfin.ru
</t>
  </si>
  <si>
    <t xml:space="preserve">root@rf46.krasnoyarsk.su
</t>
  </si>
  <si>
    <t xml:space="preserve">poselenie63@mail.ru
</t>
  </si>
  <si>
    <t xml:space="preserve">rf34@krasfin.ru
</t>
  </si>
  <si>
    <t xml:space="preserve">otdel-ekonom-2017@yandex.ru
</t>
  </si>
  <si>
    <t xml:space="preserve">fiupravlenie@yandex.ru
</t>
  </si>
  <si>
    <t xml:space="preserve">finupr@petrgosk.ru
</t>
  </si>
  <si>
    <t xml:space="preserve">torg-admlerm@yandex.ru
</t>
  </si>
  <si>
    <t xml:space="preserve">perovo@simfmo.rk.gov.ru
</t>
  </si>
  <si>
    <t xml:space="preserve">kfsbor@sbor.ru
</t>
  </si>
  <si>
    <t xml:space="preserve">fintrunov@yandex.ru
</t>
  </si>
  <si>
    <t xml:space="preserve">PryahinAA@tyumen-city.ru
</t>
  </si>
  <si>
    <t xml:space="preserve">
</t>
  </si>
  <si>
    <t xml:space="preserve">lemzyakova_yua@ve.belregion.ru
</t>
  </si>
  <si>
    <t xml:space="preserve">fu@adm-vyaz.ru
</t>
  </si>
  <si>
    <t xml:space="preserve">territory@updtpmo.ru
</t>
  </si>
  <si>
    <t xml:space="preserve">polyntzeva.v@yandex.ru
</t>
  </si>
  <si>
    <t xml:space="preserve">kdz58@mail.ru
</t>
  </si>
  <si>
    <t xml:space="preserve">sovetckii@rambler.ru
</t>
  </si>
  <si>
    <t xml:space="preserve">TolstovaAA@samadm.ru
</t>
  </si>
  <si>
    <t xml:space="preserve">Skachkovvv@samadm.ru
</t>
  </si>
  <si>
    <t xml:space="preserve">o.furashova1978@yandex.ru
</t>
  </si>
  <si>
    <t xml:space="preserve">finupr_stavkray@mail.ru
</t>
  </si>
  <si>
    <t xml:space="preserve">pke@admsaratov.ru
</t>
  </si>
  <si>
    <t xml:space="preserve">omh@shmr.ru
</t>
  </si>
  <si>
    <t xml:space="preserve">ud@shhyolkovo.ru
</t>
  </si>
  <si>
    <t xml:space="preserve">vera.slesareva.1973@mail.ru
anna_deeva1984@mail.ru
finipat@yandex.ru
</t>
  </si>
  <si>
    <t xml:space="preserve">rfo29@minfin.omskportal.ru
</t>
  </si>
  <si>
    <t xml:space="preserve">AndreevaKA@penza-gorod.ru
</t>
  </si>
  <si>
    <t xml:space="preserve">rfo07@minfin.omskportal.ru
</t>
  </si>
  <si>
    <t xml:space="preserve">rfo08@minfin.omskportal.ru
</t>
  </si>
  <si>
    <t xml:space="preserve">rfo09@minfin.omskportal.ru
</t>
  </si>
  <si>
    <t xml:space="preserve">depfin@admomsk.ru
</t>
  </si>
  <si>
    <t xml:space="preserve">pirfin@mail.ru
</t>
  </si>
  <si>
    <t xml:space="preserve">iluhina@slh.yanao.ru
</t>
  </si>
  <si>
    <t xml:space="preserve">syrchinaeg.depfin@k4gorod.ru
</t>
  </si>
  <si>
    <t xml:space="preserve">zakupkilake@mail.ru
</t>
  </si>
  <si>
    <t xml:space="preserve">chaunfino@mail.ru
</t>
  </si>
  <si>
    <t xml:space="preserve">rfo24@minfin.omskportal.ru
</t>
  </si>
  <si>
    <t xml:space="preserve">org@admkirov.ru
</t>
  </si>
  <si>
    <t xml:space="preserve">ufei@go-egvekinot.ru
</t>
  </si>
  <si>
    <t xml:space="preserve">uf@chukotraion.ru
</t>
  </si>
  <si>
    <t xml:space="preserve">SlatnikovaAP@df.lbt.yanao.ru
</t>
  </si>
  <si>
    <t xml:space="preserve">soloveva_ai@zav.udmr.ru
</t>
  </si>
  <si>
    <t xml:space="preserve">malkochyum@adm.tver.ru
</t>
  </si>
  <si>
    <t xml:space="preserve">dnyu@kam.udmr.ru
</t>
  </si>
  <si>
    <t xml:space="preserve">uf@gla.udmr.ru
</t>
  </si>
  <si>
    <t xml:space="preserve">grishin.ea@nur.yanao.ru
</t>
  </si>
  <si>
    <t xml:space="preserve">adm03vseh@mail.ru
</t>
  </si>
  <si>
    <t xml:space="preserve">BH_gorod@mail.ru
</t>
  </si>
  <si>
    <t xml:space="preserve">taf@ab.orb.ru
</t>
  </si>
  <si>
    <t xml:space="preserve">dubrovka_adm@mail.ru
</t>
  </si>
  <si>
    <t xml:space="preserve">AMGalkin@noyabrsk.yanao.ru
</t>
  </si>
  <si>
    <t xml:space="preserve">klim_adm@mail.ru
</t>
  </si>
  <si>
    <t xml:space="preserve">lmn@ab.orb.ru
</t>
  </si>
  <si>
    <t xml:space="preserve">mu_cbk_bh@mail.ru
</t>
  </si>
  <si>
    <t xml:space="preserve">budget.raifo@gmail.com
</t>
  </si>
  <si>
    <t xml:space="preserve">EAYudashkina@muravlenko.yanao.ru
</t>
  </si>
  <si>
    <t xml:space="preserve">troitsa2013@yandex.ru
</t>
  </si>
  <si>
    <t xml:space="preserve">adm_rakalovo@mail.ru
</t>
  </si>
  <si>
    <t xml:space="preserve">AIKilienko@mogub.yanao.ru
</t>
  </si>
  <si>
    <t xml:space="preserve">polomadmi@yandex.ru
</t>
  </si>
  <si>
    <t xml:space="preserve">bugfo@mail.ru
</t>
  </si>
  <si>
    <t xml:space="preserve">adm.podrez4iha@yandex.ru
</t>
  </si>
  <si>
    <t xml:space="preserve">popova@buzuluk-town.ru
</t>
  </si>
  <si>
    <t xml:space="preserve">smirnova.ms@cherepovetscity.ru
</t>
  </si>
  <si>
    <t xml:space="preserve">gy_fin@mail.orb.ru
</t>
  </si>
  <si>
    <t xml:space="preserve">fo@gorodmednogorsk.ru
</t>
  </si>
  <si>
    <t xml:space="preserve">filipovaaa@admin.orenburg.ru
</t>
  </si>
  <si>
    <t xml:space="preserve">morozovanavya@admin.orenburg.ru
</t>
  </si>
  <si>
    <t xml:space="preserve">chistyakovanaan@admin.orenburg.ru
</t>
  </si>
  <si>
    <t xml:space="preserve">Gromova_EA@vologda-city.ru
</t>
  </si>
  <si>
    <t xml:space="preserve">tna@si.orb.ru
</t>
  </si>
  <si>
    <t xml:space="preserve">gorfo@esoo.ru
</t>
  </si>
  <si>
    <t xml:space="preserve">mve@ys.orb.ru
</t>
  </si>
  <si>
    <t xml:space="preserve">fin01@yandex.ru
</t>
  </si>
  <si>
    <t xml:space="preserve">finadam@mail.orb.ru
</t>
  </si>
  <si>
    <t xml:space="preserve">foa_adm@mail.ru
</t>
  </si>
  <si>
    <t xml:space="preserve">leniza.kabanova@mail.ru
</t>
  </si>
  <si>
    <t xml:space="preserve">asfin@inbox.ru
</t>
  </si>
  <si>
    <t xml:space="preserve">bel_raifo@mail.ru
</t>
  </si>
  <si>
    <t xml:space="preserve">bugraifo@mail.ru
</t>
  </si>
  <si>
    <t xml:space="preserve">ktn@bz-orb.ru
</t>
  </si>
  <si>
    <t xml:space="preserve">bns@bz-orb.ru
</t>
  </si>
  <si>
    <t xml:space="preserve">fin-otdel@esoo.ru
</t>
  </si>
  <si>
    <t xml:space="preserve">econom@usolie-sibirskoe.ru
</t>
  </si>
  <si>
    <t xml:space="preserve">petunv@bratsk-city.ru
</t>
  </si>
  <si>
    <t xml:space="preserve">fodom2@mail.ru
</t>
  </si>
  <si>
    <t xml:space="preserve">ONOsadets@nadym.yanao.ru
</t>
  </si>
  <si>
    <t xml:space="preserve">chuprova_nk@shur.yanao.ru
</t>
  </si>
  <si>
    <t xml:space="preserve">krasnogvard_fo@mail.ru
</t>
  </si>
  <si>
    <t xml:space="preserve">proekt_purga@mail.ru
</t>
  </si>
  <si>
    <t xml:space="preserve">kurfin@mail.ru
</t>
  </si>
  <si>
    <t xml:space="preserve">VYSlobojaninova@priuralye.yanao.ru
</t>
  </si>
  <si>
    <t xml:space="preserve">mat-rajfo@esoo.ru
</t>
  </si>
  <si>
    <t xml:space="preserve">finotd_no@mail.orb.ru
</t>
  </si>
  <si>
    <t xml:space="preserve">depeconom@list.ru
</t>
  </si>
  <si>
    <t xml:space="preserve">tamedvedeva@yam.yanao.ru
</t>
  </si>
  <si>
    <t xml:space="preserve">onl-or@mail.ru
</t>
  </si>
  <si>
    <t xml:space="preserve">V.Chuzhikova@tazovsky.yanao.ru
</t>
  </si>
  <si>
    <t xml:space="preserve">economilim@inbox.ru
</t>
  </si>
  <si>
    <t xml:space="preserve">dubacheva_ov@kaluga-gov.ru
</t>
  </si>
  <si>
    <t xml:space="preserve">budget@dfik.ru
</t>
  </si>
  <si>
    <t xml:space="preserve">oseevnik@yandex.ru
</t>
  </si>
  <si>
    <t xml:space="preserve">l_frolova@pm.orb.ru
</t>
  </si>
  <si>
    <t xml:space="preserve">rfo_sar@esoo.ru
</t>
  </si>
  <si>
    <t xml:space="preserve">ehirit.admkom@yandex.ru
</t>
  </si>
  <si>
    <t xml:space="preserve">novoselov_sv@admobninsk.ru
</t>
  </si>
  <si>
    <t xml:space="preserve">vost.selsovet.10@mail.ru
</t>
  </si>
  <si>
    <t xml:space="preserve">TatianaAKomarova@krasnoselkupsky.yanao.ru
</t>
  </si>
  <si>
    <t xml:space="preserve">finotdel-2@se.orb.ru
</t>
  </si>
  <si>
    <t xml:space="preserve">taschla.tfin@yandex.ru
</t>
  </si>
  <si>
    <t xml:space="preserve">raifo@esoo.ru
</t>
  </si>
  <si>
    <t xml:space="preserve">roobuh5649@mail.ru
</t>
  </si>
  <si>
    <t xml:space="preserve">fo_tulgan@esoo.ru
</t>
  </si>
  <si>
    <t xml:space="preserve">dno@finupr.pskov.ru
</t>
  </si>
  <si>
    <t xml:space="preserve">krasnogorodsk@finupr.pskov.ru
</t>
  </si>
  <si>
    <t xml:space="preserve">novosokolniki@finupr.pskov.ru
</t>
  </si>
  <si>
    <t xml:space="preserve">ev.vredova@pytalovo.reg60.ru
</t>
  </si>
  <si>
    <t xml:space="preserve">strugi@finupr.pskov.ru
</t>
  </si>
  <si>
    <t xml:space="preserve">bvl@obladmin.pskov.ru
</t>
  </si>
  <si>
    <t xml:space="preserve">org.otdel.vuktyl@mail.ru
</t>
  </si>
  <si>
    <t xml:space="preserve">o.n.vityuk@usinsk.rkomi.ru
</t>
  </si>
  <si>
    <t xml:space="preserve">rocheva.galina@list.ru
</t>
  </si>
  <si>
    <t xml:space="preserve">zamizhmasoc@yandex.ru
</t>
  </si>
  <si>
    <t xml:space="preserve">Ulyasheva-DM@sykt.rkomi.ru
</t>
  </si>
  <si>
    <t xml:space="preserve">zakaz@sysola.rkomi.ru
</t>
  </si>
  <si>
    <t xml:space="preserve">92551@mail.ru
</t>
  </si>
  <si>
    <t xml:space="preserve">econom@inta.rkomi.ru
</t>
  </si>
  <si>
    <t xml:space="preserve">t.p.vershinina@koigorodok.rkomi.ru
</t>
  </si>
  <si>
    <t xml:space="preserve">econom-mr@yandex.ru
</t>
  </si>
  <si>
    <t xml:space="preserve">econ-sosn@mail.ru
</t>
  </si>
  <si>
    <t xml:space="preserve">l.a.zhigalova@syktyvdin.rkomi.ru
</t>
  </si>
  <si>
    <t xml:space="preserve">tr-econom@mail.ru
</t>
  </si>
  <si>
    <t xml:space="preserve">n.v.averkieva@ust-vym.rkomi.ru
</t>
  </si>
  <si>
    <t xml:space="preserve">Lodygina_irina@mail.ru
</t>
  </si>
  <si>
    <t xml:space="preserve">economraz@mail.ru
</t>
  </si>
  <si>
    <t xml:space="preserve">n.a.kosterina@uhta.rkomi.ru
</t>
  </si>
  <si>
    <t xml:space="preserve">adm_udora_econom@mail.ru
</t>
  </si>
  <si>
    <t xml:space="preserve">otdelp.t.s@yandex.ru
</t>
  </si>
  <si>
    <t xml:space="preserve">k.d.chobanu@priluzie.rkomi.ru
</t>
  </si>
  <si>
    <t xml:space="preserve">ekon@adm.mouhta.ru
</t>
  </si>
  <si>
    <t xml:space="preserve">ZHigzhitovZA@ulan-ude-eg.ru
</t>
  </si>
  <si>
    <t xml:space="preserve">economikaivolga@mail.ru
</t>
  </si>
  <si>
    <t>21.1. Фамилия, Имя, Отчество полностью</t>
  </si>
  <si>
    <t>Казакова - Казаковская Светлана Алексеевна</t>
  </si>
  <si>
    <t>Исаев Руслан Сальварович</t>
  </si>
  <si>
    <t>Белянин  Владимир  Юрьевич</t>
  </si>
  <si>
    <t>Ирина Александровна Дикарева</t>
  </si>
  <si>
    <t>Кузьмина Марина Валентиновна</t>
  </si>
  <si>
    <t>Дерминасова Алла Александровна</t>
  </si>
  <si>
    <t>Каменская Ольга Александровна</t>
  </si>
  <si>
    <t>Рудяк Сергей Александрович</t>
  </si>
  <si>
    <t>Базак Наталья Александровна</t>
  </si>
  <si>
    <t>Барсегян вероника Сергеевна</t>
  </si>
  <si>
    <t>Безрукова Наталья Викторовна</t>
  </si>
  <si>
    <t>Погодина Татьяна Федоровна</t>
  </si>
  <si>
    <t>Леник Елена Валентиновна</t>
  </si>
  <si>
    <t>Черемных Аллла Владимировна</t>
  </si>
  <si>
    <t>Майорова Евгения Евгеневна</t>
  </si>
  <si>
    <t>Корытченкова Светлана Георгиевна</t>
  </si>
  <si>
    <t>Егошин Денис Александрович</t>
  </si>
  <si>
    <t>Герасимичева Светлана Николаевна</t>
  </si>
  <si>
    <t>Смирнова Лариса Алексеевна</t>
  </si>
  <si>
    <t>Григорьева Элеонора Валериевна</t>
  </si>
  <si>
    <t>Радзиховская Светлана Николаевна</t>
  </si>
  <si>
    <t>Екатерина Владимировна Зенова</t>
  </si>
  <si>
    <t>Павлик Олеся Николаевна</t>
  </si>
  <si>
    <t>Назар Ирина Викторовна</t>
  </si>
  <si>
    <t>Ваулина Татьяна Сергеевна</t>
  </si>
  <si>
    <t>Коваленко Татьяна Алексеевна</t>
  </si>
  <si>
    <t>Родионова Наталья Владимировна</t>
  </si>
  <si>
    <t>Белик Наталия Владимировна</t>
  </si>
  <si>
    <t>Смаглюк Андрей Сергеевич</t>
  </si>
  <si>
    <t>Баева Амалия Сергеевна</t>
  </si>
  <si>
    <t>Алиева Анжелла Александровна</t>
  </si>
  <si>
    <t>Кургаева Надежда Валерьевна</t>
  </si>
  <si>
    <t>Фоменко Светлана Михайловна</t>
  </si>
  <si>
    <t>Кочеткова Екатерина Сергеевна</t>
  </si>
  <si>
    <t>Кобелева Татьяна Эдуардовна</t>
  </si>
  <si>
    <t>Скиба Олеся Павловна</t>
  </si>
  <si>
    <t>Бакалова Ирина Васильевна</t>
  </si>
  <si>
    <t>Кошель Евгений Николаевич</t>
  </si>
  <si>
    <t>Ших Инна Юрьевна</t>
  </si>
  <si>
    <t>Синяговский Владимир Николаевич</t>
  </si>
  <si>
    <t>Губина Любовь Алексеевна</t>
  </si>
  <si>
    <t>Перова Ирина Петровна</t>
  </si>
  <si>
    <t>Цыжу Юлия Владимировна</t>
  </si>
  <si>
    <t>Глущенко Юлия Григорьевна</t>
  </si>
  <si>
    <t>Коломиец Александр Анатольевич</t>
  </si>
  <si>
    <t>Лебедева Юлия Андреевна</t>
  </si>
  <si>
    <t>Нечай Анна Васильевна</t>
  </si>
  <si>
    <t>Калмыкова Анна Сергеевна</t>
  </si>
  <si>
    <t>Шеремет Галина Сергеевна</t>
  </si>
  <si>
    <t>Борисова Елена Анатольевна</t>
  </si>
  <si>
    <t>Самаева Алла Владимировна</t>
  </si>
  <si>
    <t>Булатова Ксения Алексеевна</t>
  </si>
  <si>
    <t>Гадиева Людмила Михайловна</t>
  </si>
  <si>
    <t>Бормотова Ирина Витальевна</t>
  </si>
  <si>
    <t>Богданова Нина Александровна</t>
  </si>
  <si>
    <t>Бережинская Ирина Васильевна</t>
  </si>
  <si>
    <t>Валеева Елена Игоревна</t>
  </si>
  <si>
    <t>Соловьева Оксана Евгеньевна</t>
  </si>
  <si>
    <t>Емельянова Татьяна Николаевна</t>
  </si>
  <si>
    <t>Попова Татьяна Рудольфовна</t>
  </si>
  <si>
    <t>Мазур Павел Владимирович</t>
  </si>
  <si>
    <t>Подопригора Ирина Валерьевна</t>
  </si>
  <si>
    <t>Емельянова Вера Владимировна</t>
  </si>
  <si>
    <t>Соколова Елена Николаевна</t>
  </si>
  <si>
    <t>Диденко Юлия Ташмурадовна</t>
  </si>
  <si>
    <t>Диденко Юлия Ташмурадовна,</t>
  </si>
  <si>
    <t>Уткина Надежда Александровна</t>
  </si>
  <si>
    <t>Аксянова Нина Николаевна</t>
  </si>
  <si>
    <t>Коробова Светлана Алексевна</t>
  </si>
  <si>
    <t>Иванова Ирина Юрьевна</t>
  </si>
  <si>
    <t>Егорова Елена Геннадьевна</t>
  </si>
  <si>
    <t>Машура Марина Васильевна</t>
  </si>
  <si>
    <t>Демьянова Елена Юрьевна</t>
  </si>
  <si>
    <t>Емельянченко Надежда Альбертовна</t>
  </si>
  <si>
    <t>Труфанова Наталья Леонидовна</t>
  </si>
  <si>
    <t>Лифшиц Ирина Андреевна</t>
  </si>
  <si>
    <t>Раттас Светлана Николаевна</t>
  </si>
  <si>
    <t>Горяшина Светлана Николаевна</t>
  </si>
  <si>
    <t>Макарова Марина Николаевна</t>
  </si>
  <si>
    <t>Бернацкий Влалислав Любомирови</t>
  </si>
  <si>
    <t>Бернацкий Владислав Любомирович,</t>
  </si>
  <si>
    <t>Синицкая Наталья Валерьевна</t>
  </si>
  <si>
    <t>21.1. Должность</t>
  </si>
  <si>
    <t>начальник контрольно - аналитического отдела Минфина Кузбасса</t>
  </si>
  <si>
    <t>консультант-экономист комитета методологии и бюджетной политики Департамента финансов Томской области</t>
  </si>
  <si>
    <t>заместитель начальника отдела мониторинга реализации проектов департамента управления проектами Министерства экономики и территориального развития Свердловской области (доб. 124)</t>
  </si>
  <si>
    <t>главный консультант отдела бюджетного планирования и межбюджетных отношений управления финансов Липецкой области</t>
  </si>
  <si>
    <t>заместитель директора департамента по бюджетной политике министерства финансов Новгородской области 8(8162) 774-772 (доб. 1541)</t>
  </si>
  <si>
    <t>заместитель директора департамента бюджетной политики министерства финансов Новгородской области 8(8162) 774-772 (доб. 1541)</t>
  </si>
  <si>
    <t>заместитель директора департамента бюджетной политики министерства финансов Новгородской области</t>
  </si>
  <si>
    <t>начальник управления межбюджетных отношений министерства финансов Ростовской области</t>
  </si>
  <si>
    <t>заместитель директора департамента бюджетной политики министерства финансов Новгородской области, телефон 8(8162) 774-772 (доб. 1541)</t>
  </si>
  <si>
    <t>заместитель директора департамента бюджетной политики министерства финансов Новгородской области, 8(8162) 774-772 (доб. 1541)</t>
  </si>
  <si>
    <t>консультант отдела финансового мененджмента управления финансового мониторинга министерства финансов Хабаровского края</t>
  </si>
  <si>
    <t>Ведущий специалист бюджетного отдела фин.управления администрации МО г. Армавир</t>
  </si>
  <si>
    <t>ведущий консультант отдела мониторинга и взаимоотношений с бюджетами муниципальных образований Ульяновской области Министерства финансов Ульяновской области</t>
  </si>
  <si>
    <t>начальник финансово-экономического отдела</t>
  </si>
  <si>
    <t>Консультант отдела межбюджетных отношений и методологии бюджетного процесса министерства финансов Нижегородской области</t>
  </si>
  <si>
    <t>начальник финансового отдела администрации Бжедуховского сельского поселения</t>
  </si>
  <si>
    <t>начальник финансового отдела администрации Великовечненского сельского поселения Белореченского района</t>
  </si>
  <si>
    <t>начальник финансового отдела администрации Дружненского сельского поселения Белореченского района</t>
  </si>
  <si>
    <t>начальник финансового отдела администрации Первомайского сельского поселения</t>
  </si>
  <si>
    <t>руководитель финансового управления  администрации г.о. Отрадный</t>
  </si>
  <si>
    <t>начальник финансового отдела администрации</t>
  </si>
  <si>
    <t>начальник финансового отдела администрации Школьненского сельского поселения</t>
  </si>
  <si>
    <t>начальник финансового отдела администрации Черниговского сельского поселения</t>
  </si>
  <si>
    <t>Руководитель МКУ "ЦБ Бейсугского сельского поселения Выселковского района"</t>
  </si>
  <si>
    <t>главный специалист , финансист</t>
  </si>
  <si>
    <t>Начальник отдела учета и отчетности</t>
  </si>
  <si>
    <t>заместитель главы по экономике и финансам, руководитель управления по экономики и финансам Администрации г.о. Похвистнево</t>
  </si>
  <si>
    <t>Руководитель финансового управления Администрации г. о. Сызрань</t>
  </si>
  <si>
    <t>главный специалист отдела сводного планирования бюджета департамента финансов администрации г.о. Тольятти</t>
  </si>
  <si>
    <t>начальник финансово-экономического отдела Привольненского сельского поселения Каневского района</t>
  </si>
  <si>
    <t>ведущий специалист отдела по бухгалтерскому учету и финансам</t>
  </si>
  <si>
    <t>бухгалтер администрации Октябрьского сельского поселения</t>
  </si>
  <si>
    <t>начальник финансового отдела , главный бухгалтер администрации Новомышастовского сельского поселения</t>
  </si>
  <si>
    <t>начальник финансового отдела, главный бухгалтер  администрации Старонижестеблиевского сельского поселения</t>
  </si>
  <si>
    <t>начальник финансового управления администрации Трудобеликовского сельского поселения</t>
  </si>
  <si>
    <t>начальник финансового отдела, главный бухгалтер</t>
  </si>
  <si>
    <t>заместитель начальника юридического отдела департамента финансов администрации муниципального образования город Краснодар</t>
  </si>
  <si>
    <t>заместитель начальника финансового управления, начальник бюджетного отдела</t>
  </si>
  <si>
    <t>начальник отдела сводно-аналитической работы финансового управления администрации муниципального образования город Новороссийск</t>
  </si>
  <si>
    <t>консультант отдела территориальных бюджетов министерства финансов Красноярского края</t>
  </si>
  <si>
    <t>заместитель руководителя Финансового управления администрации г.о.Чапаевск</t>
  </si>
  <si>
    <t>начальник отдела бюджетной политики управления финансов Департамента финансов и экономики Ненецкого автономного округа</t>
  </si>
  <si>
    <t>главный специалист-эксперт отдела реформирования бюджетного процесса Управления бюджетной политики Министерства финансов Республики Башкортостан</t>
  </si>
  <si>
    <t>директор МКУ "ЦБ Львовского сельского поселения"</t>
  </si>
  <si>
    <t>ведущий специалист финансового отдела администрации Новодмитриевского сельского поселения</t>
  </si>
  <si>
    <t>заместитель главы Славянского городского поселения Славянского района по экономике, финансам и бюджету, начальник отдела финансов, экономики и торговли</t>
  </si>
  <si>
    <t>главный специалист по экономическим вопросам</t>
  </si>
  <si>
    <t>заместитель начальника бюджетного отдела финансового управления МО Славянский район</t>
  </si>
  <si>
    <t>начальник отдела открытости бюджета управления открытости бюджета и финансовой грамотности министерства финансов Приморского края</t>
  </si>
  <si>
    <t>заместитель директора департамента по финансам и бюджету администрации муниципального образования городской округ город-курорт Сочи Краснодарского края</t>
  </si>
  <si>
    <t>заместитель начальника финансового управления МО ТР</t>
  </si>
  <si>
    <t>начальник финансово-экономического отдела администрации Старощербиновского сельского поселения Щербиновского района</t>
  </si>
  <si>
    <t>ведущий специалист финансового отдела администрации</t>
  </si>
  <si>
    <t>начальник отедал открытости бюджета управления открытости бюджета и финансовой грамотности министерства финансов Приморского края</t>
  </si>
  <si>
    <t>руководитель управления финансами администрации муниципального района Кинельский</t>
  </si>
  <si>
    <t>начальник отдела государственного долга департамента доходов, государственного долга и местных бюджетов Министерства финансов Калининградской области</t>
  </si>
  <si>
    <t>Руководитель Финансового управления АМС Правобережного района</t>
  </si>
  <si>
    <t>лавный специалист-эксперт отдела реформирования бюджетного процесса Управления бюджетной политики Министерства финансов Республики Башкортостан</t>
  </si>
  <si>
    <t>консультант отдела территориальных бюджетов</t>
  </si>
  <si>
    <t>начальник отдела инициативного бюджетирования ГКУ ДПО "Учебный центр министерства финансов Ставропольского края"</t>
  </si>
  <si>
    <t>Ведущий консультант отдела методологии и цифровой трансформации бюджетного процесса Министерства финансов Архангельской области</t>
  </si>
  <si>
    <t>Начальник бюджетного отдела ФУ АМС МО Кировский район</t>
  </si>
  <si>
    <t>заместитель начальника отдела межбюджетных отношений  управления бюджетной политики Министерства финансов Пермского края</t>
  </si>
  <si>
    <t>ведущий консультант отдела методологии и цифровой трансформации бюджетного процесса Министерства финансов Архангельской области</t>
  </si>
  <si>
    <t>руководитель Управления финансами</t>
  </si>
  <si>
    <t>заместитель начальника отдела мониторинга и взаимодействия с бюджетами муниципальных образований департамента бюджетной политики министерства финансов и бюджетной политики Белгородской области</t>
  </si>
  <si>
    <t>глава Кавказского сельского поселения Кавказского района</t>
  </si>
  <si>
    <t>начальник ФЭО</t>
  </si>
  <si>
    <t>начальник отдела экономического анализа и финансового планирования</t>
  </si>
  <si>
    <t>главный специалист отдела по работе с территориями управления бюджетного планирования и межбюджетных отношений Департамента финансов Тюменской области</t>
  </si>
  <si>
    <t>консультант отдела межбюджетных отношений и анализа консолидированного бюджета Министерства финансов Владимирской области</t>
  </si>
  <si>
    <t>консультант отдела финансового планирования и экономики Администрации Советского внутригородского района</t>
  </si>
  <si>
    <t>референт отдела методологии и организации бюджетного процесса аналитического управления министерства финансов Саратовской области</t>
  </si>
  <si>
    <t>заместитель директора-начальник отдела инициативного бюджетирования Казенного учреждения Омской области "Региональный центр финансовой грамотности и инициативного бюджетирования"</t>
  </si>
  <si>
    <t>Пименова Ирина Владимировна, заместитель директора-начальник отдела инициативного бюджетирования Казенного учреждения Омской области "Региональный центр финансовой грамотности и инициативного бюджетирования"</t>
  </si>
  <si>
    <t>заместитель директора - начальник отдела инициативного бюджетирования Казенного учреждения Омской области "Региональный центр финансовой грамотности и инициативного бюджетирования"</t>
  </si>
  <si>
    <t>Заведующий сектором реализации проектов по развитию местного самоуправления и информационно - аналитической работы отдела по работе с территориями управления межбюджетных отношений</t>
  </si>
  <si>
    <t>консультант отдела методологии в сфере бюджетной политики министерства финансов Кировской области</t>
  </si>
  <si>
    <t>главный специалист-эксперт отдела бюджетной политики и инициативного бюджетирования бюджетного управления Министерства финансов Тверской области</t>
  </si>
  <si>
    <t>заместитель начальника Управления методологии бюджетного процесса Департамента финансов и имущественных отношений Чукотского автономного округа</t>
  </si>
  <si>
    <t>Заместитель главы Администрации по экономике и финансам  -начальник Управления финансов Администрации МО "МО Камбарский район УР"</t>
  </si>
  <si>
    <t>консультант управления бюджета и межбюджетных отношений Департамента финансов Вологодской области</t>
  </si>
  <si>
    <t>онсультант отдела расходов Департамента финансов Администрации города Вологды</t>
  </si>
  <si>
    <t>председатель комитета по финансам</t>
  </si>
  <si>
    <t>заведующий бюджетным отделом комитета финансов</t>
  </si>
  <si>
    <t>начальник бюджетного отдела комитета по экономике и финансам</t>
  </si>
  <si>
    <t>ааа</t>
  </si>
  <si>
    <t>главный специалист отдела по взаимодействию с территориальным общественным самоуправлением</t>
  </si>
  <si>
    <t>начальник отдела экономики, финансов и бухгалтерского учета</t>
  </si>
  <si>
    <t>председатель Комитета по финансам и экономике администрации муниципального образования "Эхирит-Булагатский район"</t>
  </si>
  <si>
    <t>заместитель председателя Комитета по финанасам Псковской области</t>
  </si>
  <si>
    <t>заместитель председателя Комитета по финансам Псковской области</t>
  </si>
  <si>
    <t>заместитель председателя Комитета по фиинансам Псковской области</t>
  </si>
  <si>
    <t>Начальник отдела методологии бюджетного процесса Министерства финансов Республики Коми (доб. 2201)</t>
  </si>
  <si>
    <t>начальник отдела методологии бюджетного процесса Министерства финансов Республики Коми (доб. 2201)</t>
  </si>
  <si>
    <t>консультант отдела межбюджетных трансфертов Министерства финансов Республики Бурятия</t>
  </si>
  <si>
    <t>21.2. Контактный телефон с кодом</t>
  </si>
  <si>
    <t xml:space="preserve">+7 (384) 258-25-98
</t>
  </si>
  <si>
    <t xml:space="preserve">+7 (382) 271-24-27
</t>
  </si>
  <si>
    <t xml:space="preserve">+7 (343) 312-00-10
</t>
  </si>
  <si>
    <t xml:space="preserve">+7 (474) 236-84-46
</t>
  </si>
  <si>
    <t xml:space="preserve">+7 (816) 277-47-72
</t>
  </si>
  <si>
    <t xml:space="preserve">+7 (863) 240-54-44
</t>
  </si>
  <si>
    <t xml:space="preserve">+7 (421) 240-23-15
</t>
  </si>
  <si>
    <t xml:space="preserve">+7 (861) 373-71-61
</t>
  </si>
  <si>
    <t xml:space="preserve">+7 (842) 273-61-52
</t>
  </si>
  <si>
    <t xml:space="preserve">+7 (861) 553-31-57
</t>
  </si>
  <si>
    <t xml:space="preserve">+7 (831) 421-94-99
</t>
  </si>
  <si>
    <t xml:space="preserve">+7 (861) 556-11-57
</t>
  </si>
  <si>
    <t xml:space="preserve">+7 (861) 553-91-21
</t>
  </si>
  <si>
    <t xml:space="preserve">+7 (861) 557-32-83
</t>
  </si>
  <si>
    <t xml:space="preserve">+7 (861) 556-42-02
</t>
  </si>
  <si>
    <t xml:space="preserve">+7 (861) 557-52-16
</t>
  </si>
  <si>
    <t xml:space="preserve">+7 (861) 556-51-68
</t>
  </si>
  <si>
    <t xml:space="preserve">+7 (861) 573-12-36
</t>
  </si>
  <si>
    <t xml:space="preserve">+7 (861) 574-71-93
</t>
  </si>
  <si>
    <t xml:space="preserve">+7 (861) 573-55-66
</t>
  </si>
  <si>
    <t xml:space="preserve">+7 (846) 562-24-55
</t>
  </si>
  <si>
    <t xml:space="preserve">+7 (846) 498-33-64
</t>
  </si>
  <si>
    <t xml:space="preserve">+7 (884) 825-44-43
</t>
  </si>
  <si>
    <t xml:space="preserve">+7 (861) 644-87-97
</t>
  </si>
  <si>
    <t xml:space="preserve">+7 (861) 426-62-99
</t>
  </si>
  <si>
    <t xml:space="preserve">+7 (861) 659-67-45
</t>
  </si>
  <si>
    <t xml:space="preserve">+7 (861) 659-13-48
</t>
  </si>
  <si>
    <t xml:space="preserve">+7 (848) 254-44-33
</t>
  </si>
  <si>
    <t xml:space="preserve">+7 (861) 659-85-16
</t>
  </si>
  <si>
    <t xml:space="preserve">+7 (861) 659-72-98
</t>
  </si>
  <si>
    <t xml:space="preserve">+7 (918) 182-58-76
</t>
  </si>
  <si>
    <t xml:space="preserve">+7 (861) 659-42-56
</t>
  </si>
  <si>
    <t xml:space="preserve">+7 (961) 259-06-58
</t>
  </si>
  <si>
    <t xml:space="preserve">+7 (861) 613-52-13
</t>
  </si>
  <si>
    <t xml:space="preserve">+7 (861) 926-26-09
</t>
  </si>
  <si>
    <t xml:space="preserve">+7 (861) 764-69-56
</t>
  </si>
  <si>
    <t xml:space="preserve">+7 (391) 222-13-95
</t>
  </si>
  <si>
    <t xml:space="preserve">+7 (846) 392-25-64
</t>
  </si>
  <si>
    <t xml:space="preserve">+7 (818) 532-14-45
</t>
  </si>
  <si>
    <t xml:space="preserve">+7 (347) 280-95-30
</t>
  </si>
  <si>
    <t xml:space="preserve">+7 (918) 367-05-51
</t>
  </si>
  <si>
    <t xml:space="preserve">+7 (861) 663-75-41
</t>
  </si>
  <si>
    <t xml:space="preserve">+7 (861) 664-28-49
</t>
  </si>
  <si>
    <t xml:space="preserve">+7 (861) 464-12-41
</t>
  </si>
  <si>
    <t xml:space="preserve">+7 (861) 464-27-97
</t>
  </si>
  <si>
    <t xml:space="preserve">+7 (861) 469-61-30
</t>
  </si>
  <si>
    <t xml:space="preserve">+7 (423) 222-58-02
</t>
  </si>
  <si>
    <t xml:space="preserve">+7 (918) 088-33-55
</t>
  </si>
  <si>
    <t xml:space="preserve">+7 (918) 686-95-56
</t>
  </si>
  <si>
    <t xml:space="preserve">+7 (861) 483-50-12
</t>
  </si>
  <si>
    <t xml:space="preserve">+7 (861) 517-83-43
</t>
  </si>
  <si>
    <t xml:space="preserve">+7 (861) 513-04-71
</t>
  </si>
  <si>
    <t xml:space="preserve">+7 (846) 632-10-50
</t>
  </si>
  <si>
    <t xml:space="preserve">+7 (401) 257-69-70
</t>
  </si>
  <si>
    <t xml:space="preserve">+7 (886) 737-31-64
</t>
  </si>
  <si>
    <t xml:space="preserve">+7 (886) 529-92-68
</t>
  </si>
  <si>
    <t xml:space="preserve">+7 (881) 822-88-20
</t>
  </si>
  <si>
    <t xml:space="preserve">+7 (867) 355-12-54
</t>
  </si>
  <si>
    <t xml:space="preserve">+7 (342) 235-16-65
</t>
  </si>
  <si>
    <t xml:space="preserve">+7 (846) 522-30-90
</t>
  </si>
  <si>
    <t xml:space="preserve">+7 (472) 233-63-90
</t>
  </si>
  <si>
    <t xml:space="preserve">+7 (847) 223-36-39
</t>
  </si>
  <si>
    <t xml:space="preserve">+7 (861) 932-27-96
</t>
  </si>
  <si>
    <t xml:space="preserve">+7 (846) 339-01-17
</t>
  </si>
  <si>
    <t xml:space="preserve">+7 (865) 299-26-80
</t>
  </si>
  <si>
    <t xml:space="preserve">+7 (846) 995-13-06
</t>
  </si>
  <si>
    <t xml:space="preserve">+7 (846) 950-53-74
</t>
  </si>
  <si>
    <t xml:space="preserve">+7 (813) 692-98-57
</t>
  </si>
  <si>
    <t xml:space="preserve">+7 (345) 242-68-28
</t>
  </si>
  <si>
    <t xml:space="preserve">+7 (492) 232-50-71
</t>
  </si>
  <si>
    <t xml:space="preserve">+7 (846) 262-27-66
</t>
  </si>
  <si>
    <t xml:space="preserve">+7 (845) 227-40-44
</t>
  </si>
  <si>
    <t xml:space="preserve">+7 (496) 566-80-52
</t>
  </si>
  <si>
    <t xml:space="preserve">+7 (381) 227-79-16
</t>
  </si>
  <si>
    <t xml:space="preserve">+7 (412) 595-27-0
</t>
  </si>
  <si>
    <t xml:space="preserve">+7 (349) 228-22-47
</t>
  </si>
  <si>
    <t xml:space="preserve">+7 (833) 220-84-39
</t>
  </si>
  <si>
    <t xml:space="preserve">+7 (482) 234-51-42
</t>
  </si>
  <si>
    <t xml:space="preserve">+7 (427) 226-93-17
</t>
  </si>
  <si>
    <t xml:space="preserve">+7 (949) 222-24-77
</t>
  </si>
  <si>
    <t xml:space="preserve">+7 (341) 533-14-12
</t>
  </si>
  <si>
    <t xml:space="preserve">+7 (349) 222-24-77
</t>
  </si>
  <si>
    <t xml:space="preserve">+7 (353) 278-62-53
</t>
  </si>
  <si>
    <t xml:space="preserve">+7 (817) 223-01-50
</t>
  </si>
  <si>
    <t xml:space="preserve">+7 (817) 272-87-64
</t>
  </si>
  <si>
    <t xml:space="preserve">+7 (395) 436-63-14
</t>
  </si>
  <si>
    <t xml:space="preserve">+7 (912) 751-27-40
</t>
  </si>
  <si>
    <t xml:space="preserve">+7 (395) 433-60-32
</t>
  </si>
  <si>
    <t xml:space="preserve">+7 (839) 566-30-61
</t>
  </si>
  <si>
    <t xml:space="preserve">+7 (848) 427-01-15
</t>
  </si>
  <si>
    <t xml:space="preserve">+7 (484) 384-32-69
</t>
  </si>
  <si>
    <t xml:space="preserve">+7 (395) 413-27-43
</t>
  </si>
  <si>
    <t xml:space="preserve">+7 (484) 395-84-33
</t>
  </si>
  <si>
    <t xml:space="preserve">+7 (811) 229-99-27
</t>
  </si>
  <si>
    <t xml:space="preserve">+7 (821) 228-64-00
</t>
  </si>
  <si>
    <t xml:space="preserve">+7 (882) 122-86-40
</t>
  </si>
  <si>
    <t xml:space="preserve">+7 (301) 221-65-61
</t>
  </si>
  <si>
    <t>21.3. Адрес электронной почты</t>
  </si>
  <si>
    <t xml:space="preserve">kaz-kazakovskay@mail.ru
k-kazakovskaya@ofukem.ru
</t>
  </si>
  <si>
    <t xml:space="preserve">kyk@depfin70.ru
</t>
  </si>
  <si>
    <t xml:space="preserve">r.isaev@egov66.ru
</t>
  </si>
  <si>
    <t xml:space="preserve">budg@ufin48.ru
</t>
  </si>
  <si>
    <t xml:space="preserve">bud_komfin@novreg.ru
</t>
  </si>
  <si>
    <t xml:space="preserve">shcherbina@minfin.donland.ru
</t>
  </si>
  <si>
    <t xml:space="preserve">aamochaylov@khv.gov.ru
</t>
  </si>
  <si>
    <t xml:space="preserve">kuzmina.mv@ulminfin.ru
</t>
  </si>
  <si>
    <t xml:space="preserve">fo.blr@mail.ru
</t>
  </si>
  <si>
    <t xml:space="preserve">paramonova_iv@fin.kreml.nnov.ru
</t>
  </si>
  <si>
    <t xml:space="preserve">fo.bgd82@mail.ru
</t>
  </si>
  <si>
    <t xml:space="preserve">fuago@otradny.org
</t>
  </si>
  <si>
    <t xml:space="preserve">fo.skl@mail.ru
</t>
  </si>
  <si>
    <t xml:space="preserve">pohgor@samtel.ru
</t>
  </si>
  <si>
    <t xml:space="preserve">smirnova@adm.syzran.ru
</t>
  </si>
  <si>
    <t xml:space="preserve">grigoreva.ev@tgl.ru
</t>
  </si>
  <si>
    <t xml:space="preserve">oktpos@mail.ru
</t>
  </si>
  <si>
    <t xml:space="preserve">stbkrs@yandex.ru
</t>
  </si>
  <si>
    <t xml:space="preserve">admin_tsp@bk.ru
</t>
  </si>
  <si>
    <t xml:space="preserve">a.smaglyuk@krd.ru
</t>
  </si>
  <si>
    <t xml:space="preserve">fuamokryl@mail.ru
</t>
  </si>
  <si>
    <t xml:space="preserve">fbu@nross.ru
</t>
  </si>
  <si>
    <t xml:space="preserve">fsv@krasfin.ru
</t>
  </si>
  <si>
    <t xml:space="preserve">gorfo@samtel.ru
</t>
  </si>
  <si>
    <t xml:space="preserve">lhristyuk@adm-nao.ru
</t>
  </si>
  <si>
    <t xml:space="preserve">kochetkova.e@bashkortostan.ru
</t>
  </si>
  <si>
    <t xml:space="preserve">finans@sevadm.ru
</t>
  </si>
  <si>
    <t xml:space="preserve">buh.lvovskoe@yandex.ru
</t>
  </si>
  <si>
    <t xml:space="preserve">priyemnayasgpsr@mail.ru
</t>
  </si>
  <si>
    <t xml:space="preserve">slavfin@mail.kuban.ru
</t>
  </si>
  <si>
    <t xml:space="preserve">perova_ip@primorsky.ru
</t>
  </si>
  <si>
    <t xml:space="preserve">KolomietsAA@sochiadm.ru
</t>
  </si>
  <si>
    <t xml:space="preserve">fumotr@yandex.ru
</t>
  </si>
  <si>
    <t xml:space="preserve">sp10fin.otdel@mail.ru
</t>
  </si>
  <si>
    <t xml:space="preserve">borisova@kinfor.ru
</t>
  </si>
  <si>
    <t xml:space="preserve">s.badulina@gov39.ru
</t>
  </si>
  <si>
    <t xml:space="preserve">beslanfin@yandex.ru
</t>
  </si>
  <si>
    <t xml:space="preserve">litvinov@mfsk.ru
</t>
  </si>
  <si>
    <t xml:space="preserve">bulatova.ka@dvinaland.ru
</t>
  </si>
  <si>
    <t xml:space="preserve">kirov_fo@mail.ru
</t>
  </si>
  <si>
    <t xml:space="preserve">ivbormotova@mfin.permkrai.ru
</t>
  </si>
  <si>
    <t xml:space="preserve">n.a@shen-fin.ru
</t>
  </si>
  <si>
    <t xml:space="preserve">svod2@belminfin.ru
</t>
  </si>
  <si>
    <t xml:space="preserve">ValeevaEI@samadm.ru
</t>
  </si>
  <si>
    <t xml:space="preserve">solovevaOE@samadm.ru
</t>
  </si>
  <si>
    <t xml:space="preserve">EmeljanovaTN@samadm.ru
</t>
  </si>
  <si>
    <t xml:space="preserve">tatypa@ya.ru
</t>
  </si>
  <si>
    <t xml:space="preserve">mazurpv@72to.ru
</t>
  </si>
  <si>
    <t xml:space="preserve">bud@vladfin.ru
</t>
  </si>
  <si>
    <t xml:space="preserve">zaytsevds@saratov.gov.ru
</t>
  </si>
  <si>
    <t xml:space="preserve">Fuashr@mail.ru
</t>
  </si>
  <si>
    <t xml:space="preserve">ipimenova@rcfg.omskportal.ru
</t>
  </si>
  <si>
    <t xml:space="preserve">finupr@sura.ru
</t>
  </si>
  <si>
    <t xml:space="preserve">YTDidenko@yanao.ru
</t>
  </si>
  <si>
    <t xml:space="preserve">romanova_o@depfin.kirov.ru
</t>
  </si>
  <si>
    <t xml:space="preserve">ubp-gas@tverfin.ru
</t>
  </si>
  <si>
    <t xml:space="preserve">df_eco2805@depfin.chukotka-gov.ru
</t>
  </si>
  <si>
    <t xml:space="preserve">utkina_na@zav.udmr.ru
</t>
  </si>
  <si>
    <t xml:space="preserve">ann@kam.udmr.ru
</t>
  </si>
  <si>
    <t xml:space="preserve">velav@mail.orb.ru
</t>
  </si>
  <si>
    <t xml:space="preserve">korobovasa@df.gov35.ru
</t>
  </si>
  <si>
    <t xml:space="preserve">Ivanova.Irina@vologda-city.ru
</t>
  </si>
  <si>
    <t xml:space="preserve">kf@usolie-sibirskoe.ru
</t>
  </si>
  <si>
    <t xml:space="preserve">mashura@bratsk-city.ru
</t>
  </si>
  <si>
    <t xml:space="preserve">fin33@govirk.ru
</t>
  </si>
  <si>
    <t xml:space="preserve">fin27@govirk.ru
</t>
  </si>
  <si>
    <t xml:space="preserve">lifshitsia@kaluga-gov.ru
</t>
  </si>
  <si>
    <t xml:space="preserve">rattassn@rambler.ru
</t>
  </si>
  <si>
    <t xml:space="preserve">finuprav_uo@irmail.ru
</t>
  </si>
  <si>
    <t xml:space="preserve">makarova_mn@admobninsk.ru
</t>
  </si>
  <si>
    <t xml:space="preserve">n.v.sinickaya@minfin.rkomi.ru
</t>
  </si>
  <si>
    <t xml:space="preserve">Koktysheva.S@govrb.ru
</t>
  </si>
  <si>
    <t>22. Дополнительные документы</t>
  </si>
  <si>
    <t xml:space="preserve">Ссылка на файл: https://app-dev.xn--80apaohbc3aw9e.xn--p1ai/storage/form_file_uploads/form_22/field_1333/3KVVMl5jKcYXB5snZMy6qq7fQoRXIXZIxTdQqpjJ.xls
Описание: Приложение 2 (муниципальная практика)
Ссылка на файл: https://app-dev.xn--80apaohbc3aw9e.xn--p1ai/storage/form_file_uploads/form_22/field_1333/igtR6bSfNi76nA24JbAMdoXbBOJcWFGGkIVhcFgn.pdf
Описание: Сопроводительное письмо исх. 16-10-1114 от 02.04.2024
</t>
  </si>
  <si>
    <t xml:space="preserve">Ссылка на файл: https://app-dev.xn--80apaohbc3aw9e.xn--p1ai/storage/form_file_uploads/form_22/field_1333/LYGc0kLK2keJi82vEEeeHhJSOPhItcRrhHV8Ltzo.xls
Описание: Приложение 2 (муниципальная практика)
Ссылка на файл: https://app-dev.xn--80apaohbc3aw9e.xn--p1ai/storage/form_file_uploads/form_22/field_1333/lJEZ1kfzK4lhGnn0S8xYGMtSO30xcobJIGswrQbu.pdf
Описание: Сопроводительное письмо исх.16-10-1114 от 02.04.2024
</t>
  </si>
  <si>
    <t xml:space="preserve">Ссылка на файл: https://app-dev.xn--80apaohbc3aw9e.xn--p1ai/storage/form_file_uploads/form_22/field_1333/ZPGgCL3J9OpjGoiWgkaGKJoJKPygb7ZI7m6e0AJO.xls
Описание: Приложение 2 (муниципальная практика)
Ссылка на файл: https://app-dev.xn--80apaohbc3aw9e.xn--p1ai/storage/form_file_uploads/form_22/field_1333/ogBu4r5qZagvNSz8k8wKdZHuBMPNoHssqWb7vadh.pdf
Описание: Сопроводительное письмо исх.16-10-1114 от 02.04.2024
</t>
  </si>
  <si>
    <t xml:space="preserve">Ссылка на файл: https://app-dev.xn--80apaohbc3aw9e.xn--p1ai/storage/form_file_uploads/form_22/field_1333/IOKuz23gI1SphHXp42z6TVEwKWnpB3uboHXYJ0EB.xls
Описание: Приложение 2 (муниципальная практика)
Ссылка на файл: https://app-dev.xn--80apaohbc3aw9e.xn--p1ai/storage/form_file_uploads/form_22/field_1333/PLm8HS85mHpdWfHZTYjYveQVFtbudwMUuPwXk4Ow.pdf
Описание: Сопроводительное письмо исх.16-10-1114 от 02.04.2024
</t>
  </si>
  <si>
    <t xml:space="preserve">Ссылка на файл: https://app-dev.xn--80apaohbc3aw9e.xn--p1ai/storage/form_file_uploads/form_22/field_1333/HKEDvN8Pe7bXRXvbrDsJTJTnL8OD4i6QulDE9Gjz.pdf
Описание: Сопроводительное письмо в Минфин России о представлении сведений к Докладу о лучших практиках развития инициативного бюджетирования в субъектах Российской Федерации и муниципальных образованиях (Томская область, Приложения №1 и № 2)
Ссылка на файл: https://app-dev.xn--80apaohbc3aw9e.xn--p1ai/storage/form_file_uploads/form_22/field_1333/O4cvSszxqcVZEZVjPyUB0fr0bCRqhJS40ptFsS3F.xlsx
Описание: Форма Excel Приложение № 2 Томская область (муниципальная практика)
</t>
  </si>
  <si>
    <t xml:space="preserve">Ссылка на файл: https://app-dev.xn--80apaohbc3aw9e.xn--p1ai/storage/form_file_uploads/form_22/field_1333/RCH8JdSrah3GYSAEToLxuXA2rIgOK0MhYhiRf9zz.xlsx
Описание: Приложение 2
</t>
  </si>
  <si>
    <t xml:space="preserve">Ссылка на файл: https://app-dev.xn--80apaohbc3aw9e.xn--p1ai/storage/form_file_uploads/form_22/field_1333/oSTfKHbQgc7HzAaSeSdeZC65C24cBx9rmbvSfqX4.xlsx
Описание: Приложение 2
</t>
  </si>
  <si>
    <t xml:space="preserve">Ссылка на файл: https://app-dev.xn--80apaohbc3aw9e.xn--p1ai/storage/form_file_uploads/form_22/field_1333/PvIoeuTlnB8xvAb0lMoRG3O4pzVpBr6AeErzorOQ.xlsx
Описание: Приложение 2
</t>
  </si>
  <si>
    <t xml:space="preserve">Ссылка на файл: https://app-dev.xn--80apaohbc3aw9e.xn--p1ai/storage/form_file_uploads/form_22/field_1333/4Q989f2GpsqOuC5jrYsazIeDl15Pa6DdSOxfqzOg.xlsx
Описание: Приложение 2
</t>
  </si>
  <si>
    <t xml:space="preserve">Ссылка на файл: https://app-dev.xn--80apaohbc3aw9e.xn--p1ai/storage/form_file_uploads/form_22/field_1333/5EDh2effjfH9AKw1EYHvbg8uhi5MW0WsMUq68KFT.xlsx
Описание: Приложение 2
</t>
  </si>
  <si>
    <t xml:space="preserve">Ссылка на файл: https://app-dev.xn--80apaohbc3aw9e.xn--p1ai/storage/form_file_uploads/form_22/field_1333/zMIvLGh26MGlNkEOsWrdGgvDcyBBMlPRr0Tk5uzZ.xlsx
Описание: Приложение 2
</t>
  </si>
  <si>
    <t xml:space="preserve">Ссылка на файл: https://app-dev.xn--80apaohbc3aw9e.xn--p1ai/storage/form_file_uploads/form_22/field_1333/kyu6PLuqwbefzBWrZBDLVAtyNdxmYrooZ31DP4u6.xlsx
Описание: Приложение 2
</t>
  </si>
  <si>
    <t xml:space="preserve">Ссылка на файл: https://app-dev.xn--80apaohbc3aw9e.xn--p1ai/storage/form_file_uploads/form_22/field_1333/jXSaY9FkGToevF0fKfN9wbTaWNALvsvY43gVhvzM.xlsx
Описание: Приложение 2
</t>
  </si>
  <si>
    <t xml:space="preserve">Ссылка на файл: https://app-dev.xn--80apaohbc3aw9e.xn--p1ai/storage/form_file_uploads/form_22/field_1333/PC8TBR0htyWtsUylOIc29D2eF2WD2pLsuqSqmArB.xlsx
Описание: Приложение 2
</t>
  </si>
  <si>
    <t xml:space="preserve">Ссылка на файл: https://app-dev.xn--80apaohbc3aw9e.xn--p1ai/storage/form_file_uploads/form_22/field_1333/O4V9SKDaMwgcAeqmHzT6QejTSLUKSGfkzYaGXhS5.xlsx
Описание: Приложение 2
</t>
  </si>
  <si>
    <t xml:space="preserve">Ссылка на файл: https://app-dev.xn--80apaohbc3aw9e.xn--p1ai/storage/form_file_uploads/form_22/field_1333/xiRZsPy2h7zinTTZ2ng0SQisC5OmthEz32YpWuK8.xls
</t>
  </si>
  <si>
    <t xml:space="preserve">Ссылка на файл: https://app-dev.xn--80apaohbc3aw9e.xn--p1ai/storage/form_file_uploads/form_22/field_1333/uXMpnGk1AqBQNTV9tX8sRaBrr7vM9xKH56oxNV5w.xls
</t>
  </si>
  <si>
    <t xml:space="preserve">Ссылка на файл: https://app-dev.xn--80apaohbc3aw9e.xn--p1ai/storage/form_file_uploads/form_22/field_1333/NXmSmS104ofyQxGwfixsmUb2NsuMJ7DKkA3ufp46.xlsx
Описание: Приложение 2
</t>
  </si>
  <si>
    <t xml:space="preserve">Ссылка на файл: https://app-dev.xn--80apaohbc3aw9e.xn--p1ai/storage/form_file_uploads/form_22/field_1333/UqCfSjxi6KHnw2IVbFuinq9Hebht698CkBzJPuQ2.xls
Описание: форма для отправки в МФ РФ
</t>
  </si>
  <si>
    <t xml:space="preserve">Ссылка на файл: https://app-dev.xn--80apaohbc3aw9e.xn--p1ai/storage/form_file_uploads/form_22/field_1333/otausxoLiJGw3I7jhxod81eZ0r8Xa3HMfFbzVy3I.xls
</t>
  </si>
  <si>
    <t xml:space="preserve">Ссылка на файл: https://app-dev.xn--80apaohbc3aw9e.xn--p1ai/storage/form_file_uploads/form_22/field_1333/FaiZfwDGzNIUKfaxRcZiIGbrjI5G5b9indh9IwXP.xls
</t>
  </si>
  <si>
    <t xml:space="preserve">Ссылка на файл: https://app-dev.xn--80apaohbc3aw9e.xn--p1ai/storage/form_file_uploads/form_22/field_1333/KerCyvpP8Yw4Y4AhumkJvm1OdpiCRRUJs4REP3LY.xls
</t>
  </si>
  <si>
    <t xml:space="preserve">Ссылка на файл: https://app-dev.xn--80apaohbc3aw9e.xn--p1ai/storage/form_file_uploads/form_22/field_1333/rMJG0S74fHcMt8NIwzMvc3ukr71NhfAglI96XXsG.xls
</t>
  </si>
  <si>
    <t xml:space="preserve">Ссылка на файл: https://app-dev.xn--80apaohbc3aw9e.xn--p1ai/storage/form_file_uploads/form_22/field_1333/S0H5hb13gHHuZibDsH03A6b6KzhGNE1whgUlOzri.xls
</t>
  </si>
  <si>
    <t xml:space="preserve">Ссылка на файл: https://app-dev.xn--80apaohbc3aw9e.xn--p1ai/storage/form_file_uploads/form_22/field_1333/K4QZdYyg4oRPBDVKBGwODIo7zYh1MthvCWyOqCLC.xls
Описание: форма ИП
</t>
  </si>
  <si>
    <t xml:space="preserve">Ссылка на файл: https://app-dev.xn--80apaohbc3aw9e.xn--p1ai/storage/form_file_uploads/form_22/field_1333/gtQN8ZxXEL61sd7aKDnMv5u1z7Te5IZwLOsvjve1.xls
</t>
  </si>
  <si>
    <t xml:space="preserve">Ссылка на файл: https://app-dev.xn--80apaohbc3aw9e.xn--p1ai/storage/form_file_uploads/form_22/field_1333/7AAuek6mrM1ewtEajqZ1ehoAdxXAxmMbcq2zO2Qw.xls
</t>
  </si>
  <si>
    <t xml:space="preserve">Ссылка на файл: https://app-dev.xn--80apaohbc3aw9e.xn--p1ai/storage/form_file_uploads/form_22/field_1333/8CwMre4xY3iMTivBLQggVRVLn21LaBJgOUSR8GDf.xls
</t>
  </si>
  <si>
    <t xml:space="preserve">Ссылка на файл: https://app-dev.xn--80apaohbc3aw9e.xn--p1ai/storage/form_file_uploads/form_22/field_1333/NMgxey2bSZgANkdHWtSP0wBK7EMCrSIUkUJGICCM.xlsx
Описание: Приложение 2 по форме от МО
</t>
  </si>
  <si>
    <t xml:space="preserve">Ссылка на файл: https://app-dev.xn--80apaohbc3aw9e.xn--p1ai/storage/form_file_uploads/form_22/field_1333/OJaL0u28aluO9pdb9lJIBqA1ygmEQVvKzoYKSQps.xls
Ссылка на файл: https://app-dev.xn--80apaohbc3aw9e.xn--p1ai/storage/form_file_uploads/form_22/field_1333/DCN9bv6M7UAKoDwYQHt8btH2q3bTndcE43kPJCt4.docx
</t>
  </si>
  <si>
    <t xml:space="preserve">Ссылка на файл: https://app-dev.xn--80apaohbc3aw9e.xn--p1ai/storage/form_file_uploads/form_22/field_1333/JkG8XWNVmITidQm1HgAi8maUGb3gEfSvKpJ0hPb0.xls
Ссылка на файл: https://app-dev.xn--80apaohbc3aw9e.xn--p1ai/storage/form_file_uploads/form_22/field_1333/Q7iliM8lx3gnahDJOhoJDNXWbuQrfG9fyvs7wjhd.docx
</t>
  </si>
  <si>
    <t xml:space="preserve">Ссылка на файл: https://app-dev.xn--80apaohbc3aw9e.xn--p1ai/storage/form_file_uploads/form_22/field_1333/XP95BJlyYUZGsXeXjbSlzuXaL613sGOHFSeclFof.xlsx
Ссылка на файл: https://app-dev.xn--80apaohbc3aw9e.xn--p1ai/storage/form_file_uploads/form_22/field_1333/Avg4FRBIusYzoISEgLik5kxWV1EqtaMM59ckTVID.docx
</t>
  </si>
  <si>
    <t xml:space="preserve">Ссылка на файл: https://app-dev.xn--80apaohbc3aw9e.xn--p1ai/storage/form_file_uploads/form_22/field_1333/iJymCj2bNwlzhkXOTl99StqBWNRDo11SEiqq2SZB.xlsx
Ссылка на файл: https://app-dev.xn--80apaohbc3aw9e.xn--p1ai/storage/form_file_uploads/form_22/field_1333/2j8EUktHEHvCFnskMijPMUjd06AyK6EdDYOBZxwc.docx
</t>
  </si>
  <si>
    <t xml:space="preserve">Ссылка на файл: https://app-dev.xn--80apaohbc3aw9e.xn--p1ai/storage/form_file_uploads/form_22/field_1333/6pFIqCozT7aeDwzvnvTvCjd2WVDlXlZR7Ow1Tm8i.xls
Ссылка на файл: https://app-dev.xn--80apaohbc3aw9e.xn--p1ai/storage/form_file_uploads/form_22/field_1333/51fHVMrcqcOefNC4C2joRlfXTgquL1BQKn3COe2J.docx
</t>
  </si>
  <si>
    <t xml:space="preserve">Ссылка на файл: https://app-dev.xn--80apaohbc3aw9e.xn--p1ai/storage/form_file_uploads/form_22/field_1333/QRQGyZQP4sVIdhNfG0TKQ3ySf7S0k0WS8ThoPVoM.xls
Ссылка на файл: https://app-dev.xn--80apaohbc3aw9e.xn--p1ai/storage/form_file_uploads/form_22/field_1333/Rpkuw1MMLHDbvWqu1GgWMtNEW4d4TmLD94KNjEsd.docx
</t>
  </si>
  <si>
    <t xml:space="preserve">Ссылка на файл: https://app-dev.xn--80apaohbc3aw9e.xn--p1ai/storage/form_file_uploads/form_22/field_1333/ygjAJkeRm684Yr53iraN9tg955KNDSWBmA0hNrdQ.xls
Ссылка на файл: https://app-dev.xn--80apaohbc3aw9e.xn--p1ai/storage/form_file_uploads/form_22/field_1333/jVcFeH0dXHlQDFKeg8T9uvGfhlLtyHYeEucgRlqi.docx
</t>
  </si>
  <si>
    <t xml:space="preserve">Ссылка на файл: https://app-dev.xn--80apaohbc3aw9e.xn--p1ai/storage/form_file_uploads/form_22/field_1333/klcQrIhxCdd9Eq62bRWKTTEXkzvVVNQDUgwKQCBH.xls
</t>
  </si>
  <si>
    <t xml:space="preserve">Ссылка на файл: https://app-dev.xn--80apaohbc3aw9e.xn--p1ai/storage/form_file_uploads/form_22/field_1333/KC685yfLMqJlA7SzuF3VA8vvA5oDuhTo6nOaaOcd.xlsx
Описание: Форма для заполнения в Excel для сверки
</t>
  </si>
  <si>
    <t xml:space="preserve">Ссылка на файл: https://app-dev.xn--80apaohbc3aw9e.xn--p1ai/storage/form_file_uploads/form_22/field_1333/2bBp8yWJc1dMpukwj7J7LllnIKAK3Ib3oHuZwpom.xls
Ссылка на файл: https://app-dev.xn--80apaohbc3aw9e.xn--p1ai/storage/form_file_uploads/form_22/field_1333/36NOBPtXbO5AWlEJYHiYeiBh4It1pzNxqkBlmiJ9.docx
</t>
  </si>
  <si>
    <t xml:space="preserve">Ссылка на файл: https://app-dev.xn--80apaohbc3aw9e.xn--p1ai/storage/form_file_uploads/form_22/field_1333/txYI1AJxQI5s2yF7OI3yvVWOHBonKilYj4jytjrd.xls
Ссылка на файл: https://app-dev.xn--80apaohbc3aw9e.xn--p1ai/storage/form_file_uploads/form_22/field_1333/tFgEFSeAQRFkr5N4LJ22s1PjRTeTDCoGk31dj9Ry.docx
</t>
  </si>
  <si>
    <t xml:space="preserve">Ссылка на файл: https://app-dev.xn--80apaohbc3aw9e.xn--p1ai/storage/form_file_uploads/form_22/field_1333/RfuqHXYJc2467xuUrNBbK9BMBi0r16O5cUKz0xyM.xls
Ссылка на файл: https://app-dev.xn--80apaohbc3aw9e.xn--p1ai/storage/form_file_uploads/form_22/field_1333/M1qBG9dERkp84fXadzLusBlw3YkjAYzauppfImk6.docx
</t>
  </si>
  <si>
    <t xml:space="preserve">Ссылка на файл: https://app-dev.xn--80apaohbc3aw9e.xn--p1ai/storage/form_file_uploads/form_22/field_1333/nrLgXsMPJsTeXGJ8Y14XFskvFTrZjJnA19GcRQXL.xlsx
Описание: Форма для заполнения в Excel для сверки
</t>
  </si>
  <si>
    <t xml:space="preserve">Ссылка на файл: https://app-dev.xn--80apaohbc3aw9e.xn--p1ai/storage/form_file_uploads/form_22/field_1333/OBcqUMcFh1a6bi0UFSBvhMqwvaY4TZ1hntlFXNAK.bin
Описание: Форма для заполнения в Excel для сверки
</t>
  </si>
  <si>
    <t xml:space="preserve">Ссылка на файл: https://app-dev.xn--80apaohbc3aw9e.xn--p1ai/storage/form_file_uploads/form_22/field_1333/IDb0bXxUL2PQyk0xFS5X9vXYxnoT8HPFKKtGIqJG.xls
Описание: Форма для заполнения в Excel для сверки
</t>
  </si>
  <si>
    <t xml:space="preserve">Ссылка на файл: https://app-dev.xn--80apaohbc3aw9e.xn--p1ai/storage/form_file_uploads/form_22/field_1333/ulmN6hpYUknbf2aVFPBbSneBcdpxdGOZre80OIZ9.xls
Описание: Форма для заполнения в Excel для сверки
</t>
  </si>
  <si>
    <t xml:space="preserve">Ссылка на файл: https://app-dev.xn--80apaohbc3aw9e.xn--p1ai/storage/form_file_uploads/form_22/field_1333/hlUAoF0pALAuknlNszogQF6TYZZcaZIWWbpcqqtf.xls
Ссылка на файл: https://app-dev.xn--80apaohbc3aw9e.xn--p1ai/storage/form_file_uploads/form_22/field_1333/jLhZHyMSu7ThRP5AUyiiM2tAD11rbGLL4lIsitEc.docx
</t>
  </si>
  <si>
    <t xml:space="preserve">Ссылка на файл: https://app-dev.xn--80apaohbc3aw9e.xn--p1ai/storage/form_file_uploads/form_22/field_1333/wYGujNZLdIQVeaOqPmXVUWWqzkhCKB0OEZFXzEed.xls
Описание: Форма для заполнения в Excel для сверки
</t>
  </si>
  <si>
    <t xml:space="preserve">Ссылка на файл: https://app-dev.xn--80apaohbc3aw9e.xn--p1ai/storage/form_file_uploads/form_22/field_1333/COpVB6gm8kWffUZWVpXW4qHTdmetl0AxE5gjPIUN.xls
Описание: Форма для заполнения в Excel для сверки
</t>
  </si>
  <si>
    <t xml:space="preserve">Ссылка на файл: https://app-dev.xn--80apaohbc3aw9e.xn--p1ai/storage/form_file_uploads/form_22/field_1333/nYDpbZwejehOnVkz6UNk55SUC54IPjMYXfKUIoaz.xls
Описание: Форма для заполнения в Excel для сверки
</t>
  </si>
  <si>
    <t xml:space="preserve">Ссылка на файл: https://app-dev.xn--80apaohbc3aw9e.xn--p1ai/storage/form_file_uploads/form_22/field_1333/dzl1P4ig178DyO0sQxKPgNtO6LNRXa5liiJzXh9m.xls
Ссылка на файл: https://app-dev.xn--80apaohbc3aw9e.xn--p1ai/storage/form_file_uploads/form_22/field_1333/bO38mZ3xEbzfCY4D85Ciz4LfH3GZV5oih15ndDAS.xls
</t>
  </si>
  <si>
    <t xml:space="preserve">Ссылка на файл: https://app-dev.xn--80apaohbc3aw9e.xn--p1ai/storage/form_file_uploads/form_22/field_1333/AHtnQThZ02kCdnuNQmEp6JOpHEUPWggXuCZoYw8K.xls
Описание: Форма для заполнения в Excel для сверки
</t>
  </si>
  <si>
    <t xml:space="preserve">Ссылка на файл: https://app-dev.xn--80apaohbc3aw9e.xn--p1ai/storage/form_file_uploads/form_22/field_1333/GmIdUEPSWbzvrJKp5Wj45JGbj1YR7B6POngDbE7x.xls
Ссылка на файл: https://app-dev.xn--80apaohbc3aw9e.xn--p1ai/storage/form_file_uploads/form_22/field_1333/fcBrjgp2TgcI8YV0Me0dqcOgXjJPrBgndWDMHm4h.docx
</t>
  </si>
  <si>
    <t xml:space="preserve">Ссылка на файл: https://app-dev.xn--80apaohbc3aw9e.xn--p1ai/storage/form_file_uploads/form_22/field_1333/F8PiWm66QgY4eX8xodOLaGti8lhfKeTCvhJjfs1y.xls
Ссылка на файл: https://app-dev.xn--80apaohbc3aw9e.xn--p1ai/storage/form_file_uploads/form_22/field_1333/TBHa4X6SgapIeaGWnWWiqoeBwJ0aRT0TikuF8Usy.docx
</t>
  </si>
  <si>
    <t xml:space="preserve">Ссылка на файл: https://app-dev.xn--80apaohbc3aw9e.xn--p1ai/storage/form_file_uploads/form_22/field_1333/gVgWRLJql355oVsWZGmD2JaTge0hupiwk2KCm5sF.xls
Ссылка на файл: https://app-dev.xn--80apaohbc3aw9e.xn--p1ai/storage/form_file_uploads/form_22/field_1333/LXSXuqY928jS4aGw7Db9s4fSUPEzVpk3CtHg4SUj.docx
</t>
  </si>
  <si>
    <t xml:space="preserve">Ссылка на файл: https://app-dev.xn--80apaohbc3aw9e.xn--p1ai/storage/form_file_uploads/form_22/field_1333/nQefpmDMBEvIC4Wnw4eC4OIMUNkN1KStfdWQNy9Z.xls
Ссылка на файл: https://app-dev.xn--80apaohbc3aw9e.xn--p1ai/storage/form_file_uploads/form_22/field_1333/1jKuazlENr4cothIecR0dcV9eClwHhfDgBOw5IBd.docx
</t>
  </si>
  <si>
    <t xml:space="preserve">Ссылка на файл: https://app-dev.xn--80apaohbc3aw9e.xn--p1ai/storage/form_file_uploads/form_22/field_1333/6GPnjjSfw5H9k1SjjKsmtm2BpMDZ2De9lroCzyaO.xls
Ссылка на файл: https://app-dev.xn--80apaohbc3aw9e.xn--p1ai/storage/form_file_uploads/form_22/field_1333/t7ud4ytzHXyKPQA3eiL2AMQYqZi4Sp0Vvg2142nD.docx
</t>
  </si>
  <si>
    <t xml:space="preserve">Ссылка на файл: https://app-dev.xn--80apaohbc3aw9e.xn--p1ai/storage/form_file_uploads/form_22/field_1333/nqekYa4fElYcpq17LS3UeRgs2b3eA7a5g4iwUttv.xls
Ссылка на файл: https://app-dev.xn--80apaohbc3aw9e.xn--p1ai/storage/form_file_uploads/form_22/field_1333/vZCfdvTMqI44zPiRnjAEyt9tPYUtPk0JiPI6BdS8.docx
</t>
  </si>
  <si>
    <t xml:space="preserve">Ссылка на файл: https://app-dev.xn--80apaohbc3aw9e.xn--p1ai/storage/form_file_uploads/form_22/field_1333/BDbK7MkEV5BSljhJ0GN5DgrCpe9prjdmrvXKBxrV.xls
Ссылка на файл: https://app-dev.xn--80apaohbc3aw9e.xn--p1ai/storage/form_file_uploads/form_22/field_1333/rDHWQhWur8nj4eJNAUzPf6M9gd3zAbnHMulWEivl.docx
</t>
  </si>
  <si>
    <t xml:space="preserve">Ссылка на файл: https://app-dev.xn--80apaohbc3aw9e.xn--p1ai/storage/form_file_uploads/form_22/field_1333/JoYc7d3exYwyxPfpc6rObxAVMJmR4EqdYRluQnEs.xls
Ссылка на файл: https://app-dev.xn--80apaohbc3aw9e.xn--p1ai/storage/form_file_uploads/form_22/field_1333/buGS05G0MmGFSgVxwpMtXhtzBL32qwCoR6TplJlr.docx
</t>
  </si>
  <si>
    <t xml:space="preserve">Ссылка на файл: https://app-dev.xn--80apaohbc3aw9e.xn--p1ai/storage/form_file_uploads/form_22/field_1333/A0CJVqFdLQ7KmUF8zYNTm9LSSQN8KaTNNhGSuZnz.xls
Ссылка на файл: https://app-dev.xn--80apaohbc3aw9e.xn--p1ai/storage/form_file_uploads/form_22/field_1333/JmV3NvpUHgbedvS00H2sf6MB9QqrRxIVYoInouqB.docx
</t>
  </si>
  <si>
    <t xml:space="preserve">Ссылка на файл: https://app-dev.xn--80apaohbc3aw9e.xn--p1ai/storage/form_file_uploads/form_22/field_1333/ZpfgZTFYBExEIbKLM3pqtylOcUKsR5Tg1C7G2U7I.xls
Ссылка на файл: https://app-dev.xn--80apaohbc3aw9e.xn--p1ai/storage/form_file_uploads/form_22/field_1333/WYy7wDL23t8IH9fSEdjlEV1nJmTGPMx6oqxbCGHl.docx
</t>
  </si>
  <si>
    <t xml:space="preserve">Ссылка на файл: https://app-dev.xn--80apaohbc3aw9e.xn--p1ai/storage/form_file_uploads/form_22/field_1333/llFpm40r69esdzPMKE1oiEIu8lndKwKzieRvvnp7.xls
Ссылка на файл: https://app-dev.xn--80apaohbc3aw9e.xn--p1ai/storage/form_file_uploads/form_22/field_1333/43PCl84q2fOBzSnfxbNERxqG3Dn1JBetCX9HpQK6.docx
</t>
  </si>
  <si>
    <t xml:space="preserve">Ссылка на файл: https://app-dev.xn--80apaohbc3aw9e.xn--p1ai/storage/form_file_uploads/form_22/field_1333/fJkOYKTBMcUlMRj1cmGjytwVDLHvCTr0Z77wC279.xls
Ссылка на файл: https://app-dev.xn--80apaohbc3aw9e.xn--p1ai/storage/form_file_uploads/form_22/field_1333/w7RYQnGz61dbZBA1o9N99t9tXuoThCBxGcjfz1Nv.docx
</t>
  </si>
  <si>
    <t xml:space="preserve">Ссылка на файл: https://app-dev.xn--80apaohbc3aw9e.xn--p1ai/storage/form_file_uploads/form_22/field_1333/T8VmJgeH8uX7dniql5MyYhDtPlrvEAXUXKGTrxL1.xls
Ссылка на файл: https://app-dev.xn--80apaohbc3aw9e.xn--p1ai/storage/form_file_uploads/form_22/field_1333/0NzLPviMVWOaewNBvGvhMJYajm59rhrQaSF84pIr.docx
</t>
  </si>
  <si>
    <t xml:space="preserve">Ссылка на файл: https://app-dev.xn--80apaohbc3aw9e.xn--p1ai/storage/form_file_uploads/form_22/field_1333/WUlifyrnXont2oSnDhFQF0UewT4HZRjUNO23WXYT.xls
Ссылка на файл: https://app-dev.xn--80apaohbc3aw9e.xn--p1ai/storage/form_file_uploads/form_22/field_1333/IcGgGkzeNrYfQzXtKwSXhZjNUMhTvYfw8RZAriUB.docx
</t>
  </si>
  <si>
    <t xml:space="preserve">Ссылка на файл: https://app-dev.xn--80apaohbc3aw9e.xn--p1ai/storage/form_file_uploads/form_22/field_1333/82s2r8x7DgVhi2XYBiP21FetTo0zQ0JEX7Sp5Obn.xls
Ссылка на файл: https://app-dev.xn--80apaohbc3aw9e.xn--p1ai/storage/form_file_uploads/form_22/field_1333/9ETTty5VGR8dsRtOh9xzgx45VFobJZfpETiNOpKW.docx
</t>
  </si>
  <si>
    <t xml:space="preserve">Ссылка на файл: https://app-dev.xn--80apaohbc3aw9e.xn--p1ai/storage/form_file_uploads/form_22/field_1333/k0Ed1DDOkcL46mJFdpBueUgvvohaYLs4XI0t9cY0.xls
Ссылка на файл: https://app-dev.xn--80apaohbc3aw9e.xn--p1ai/storage/form_file_uploads/form_22/field_1333/hJo1nyqSkDYsLOJaXWc0TwG5TNrWfvrYSiKQVbUa.docx
</t>
  </si>
  <si>
    <t xml:space="preserve">Ссылка на файл: https://app-dev.xn--80apaohbc3aw9e.xn--p1ai/storage/form_file_uploads/form_22/field_1333/355l2u4R5Y5inVoHQ138dZWLxC41r0rM29CsfAgb.xls
Ссылка на файл: https://app-dev.xn--80apaohbc3aw9e.xn--p1ai/storage/form_file_uploads/form_22/field_1333/MkyaWki238rOr2EhC2bz6ibuqC90imTyKTHkylqj.docx
</t>
  </si>
  <si>
    <t xml:space="preserve">Ссылка на файл: https://app-dev.xn--80apaohbc3aw9e.xn--p1ai/storage/form_file_uploads/form_22/field_1333/1e4q7wcUIOQ7AHiG10A77eD4j2TeWSRnuHanaJmR.xls
Ссылка на файл: https://app-dev.xn--80apaohbc3aw9e.xn--p1ai/storage/form_file_uploads/form_22/field_1333/81FgNHHxyiYEFEtVxfFXBj9nyR6oPN2k0b8axXB8.docx
</t>
  </si>
  <si>
    <t xml:space="preserve">Ссылка на файл: https://app-dev.xn--80apaohbc3aw9e.xn--p1ai/storage/form_file_uploads/form_22/field_1333/G0K2Id7885i94gQCLLdgKLiAXK31UARQoZHNF00o.xls
Ссылка на файл: https://app-dev.xn--80apaohbc3aw9e.xn--p1ai/storage/form_file_uploads/form_22/field_1333/BGjP4A4q1GbnN5EhZ5ef0MizrsHQh6nw0ZP9WrAS.doc
</t>
  </si>
  <si>
    <t xml:space="preserve">Ссылка на файл: https://app-dev.xn--80apaohbc3aw9e.xn--p1ai/storage/form_file_uploads/form_22/field_1333/x1iFpuHFwproAYC67NkTTWTnNUddMQvccddm3A8B.xls
Ссылка на файл: https://app-dev.xn--80apaohbc3aw9e.xn--p1ai/storage/form_file_uploads/form_22/field_1333/R61QO7ZEMY5eN0pnufexu5l0zk9nWFAfsgiB4iEd.docx
</t>
  </si>
  <si>
    <t xml:space="preserve">Ссылка на файл: https://app-dev.xn--80apaohbc3aw9e.xn--p1ai/storage/form_file_uploads/form_22/field_1333/qvAoye903KHFXyEJz4SOqOf1zx3iZcJKxFa19c4B.xls
Ссылка на файл: https://app-dev.xn--80apaohbc3aw9e.xn--p1ai/storage/form_file_uploads/form_22/field_1333/k0Ep4c29zvDZYwSVTtEJZiQVGvM8O5TC6h6XIoT7.docx
</t>
  </si>
  <si>
    <t xml:space="preserve">Ссылка на файл: https://app-dev.xn--80apaohbc3aw9e.xn--p1ai/storage/form_file_uploads/form_22/field_1333/DDyaAMPT9cSeDY0lifhxM5BpceVAweN20anFmDcD.xls
Ссылка на файл: https://app-dev.xn--80apaohbc3aw9e.xn--p1ai/storage/form_file_uploads/form_22/field_1333/il2k48GR3KJWIYSdey95VWoeu6vIa4stwtzRlagO.docx
</t>
  </si>
  <si>
    <t xml:space="preserve">Ссылка на файл: https://app-dev.xn--80apaohbc3aw9e.xn--p1ai/storage/form_file_uploads/form_22/field_1333/vmxZPkPXt9Ac84f9etdx2tGQzv0Xk3kbPbzRCZhy.xls
Ссылка на файл: https://app-dev.xn--80apaohbc3aw9e.xn--p1ai/storage/form_file_uploads/form_22/field_1333/lvE7kE2KACI5949KcySx2QTZfpYWibg5bv3fn9bb.docx
</t>
  </si>
  <si>
    <t xml:space="preserve">Ссылка на файл: https://app-dev.xn--80apaohbc3aw9e.xn--p1ai/storage/form_file_uploads/form_22/field_1333/jrLMrIJOiB6jhIKY50zyShMFXtSzoUhERz29CJyZ.xlsx
Описание: Приложение по форме 2_муниципальная практика
</t>
  </si>
  <si>
    <t xml:space="preserve">Ссылка на файл: https://app-dev.xn--80apaohbc3aw9e.xn--p1ai/storage/form_file_uploads/form_22/field_1333/q38j1lz22cwrhW7iYU1go0YUGLsCbPCepgDAmzfO.xls
Ссылка на файл: https://app-dev.xn--80apaohbc3aw9e.xn--p1ai/storage/form_file_uploads/form_22/field_1333/QPSB29ikKrBIthhrNNP23MUNFK3ImAEVnAZdFGkC.docx
</t>
  </si>
  <si>
    <t xml:space="preserve">Ссылка на файл: https://app-dev.xn--80apaohbc3aw9e.xn--p1ai/storage/form_file_uploads/form_22/field_1333/g29qNnYgNlC9kIgVvpxWn9O9CBJsRMUutUdGK2Lv.xls
Ссылка на файл: https://app-dev.xn--80apaohbc3aw9e.xn--p1ai/storage/form_file_uploads/form_22/field_1333/QuZCxYHJnYEivjsdkB4xPps6rMeTVyun0UmCMuEH.docx
</t>
  </si>
  <si>
    <t xml:space="preserve">Ссылка на файл: https://app-dev.xn--80apaohbc3aw9e.xn--p1ai/storage/form_file_uploads/form_22/field_1333/0nbL96iI59aWDjgikqNmo3HLUMGs5K22ixjtzpvF.xls
Ссылка на файл: https://app-dev.xn--80apaohbc3aw9e.xn--p1ai/storage/form_file_uploads/form_22/field_1333/SNTV6L0NQmxDNj6WLMC5xUrYV3e7W1xOqUwXyOUf.docx
</t>
  </si>
  <si>
    <t xml:space="preserve">Ссылка на файл: https://app-dev.xn--80apaohbc3aw9e.xn--p1ai/storage/form_file_uploads/form_22/field_1333/TzS9Z0l0LkZOU84lZVE2RIrDsWPT7whlBUJzzyOn.xls
Ссылка на файл: https://app-dev.xn--80apaohbc3aw9e.xn--p1ai/storage/form_file_uploads/form_22/field_1333/2zY3HXfkNAMkyjCoGq0Wg6QSK2UnZb8N822UyLPA.docx
</t>
  </si>
  <si>
    <t xml:space="preserve">Ссылка на файл: https://app-dev.xn--80apaohbc3aw9e.xn--p1ai/storage/form_file_uploads/form_22/field_1333/y8qoU8zbt39C8zoLw2U19lOClyTknKpCZEx5tUgT.xls
Ссылка на файл: https://app-dev.xn--80apaohbc3aw9e.xn--p1ai/storage/form_file_uploads/form_22/field_1333/9J5Ma8Ew1TbBBlmIgQlcyzhSWHAHcWwAd2VivObO.docx
</t>
  </si>
  <si>
    <t xml:space="preserve">Ссылка на файл: https://app-dev.xn--80apaohbc3aw9e.xn--p1ai/storage/form_file_uploads/form_22/field_1333/EHzUHoZNALG6QxProqyV9pLTdBFiudifwxMvvz1m.xls
Ссылка на файл: https://app-dev.xn--80apaohbc3aw9e.xn--p1ai/storage/form_file_uploads/form_22/field_1333/aj7JGOKEs2sFMCrm8uJoziQ1Ib5SvlYRlM5Q7Oop.docx
</t>
  </si>
  <si>
    <t xml:space="preserve">Ссылка на файл: https://app-dev.xn--80apaohbc3aw9e.xn--p1ai/storage/form_file_uploads/form_22/field_1333/Woy9FLmn5qCUs1AyYvgpobrm1UVqdCxZbG15plK8.xlsx
Описание: заполненная форма в формате .xls
</t>
  </si>
  <si>
    <t>Руденко Ирина Борисовна</t>
  </si>
  <si>
    <t>Дуева Юлия Юрьевна</t>
  </si>
  <si>
    <t>Вацуев Адам Даудович</t>
  </si>
  <si>
    <t>Поддубная Ирина Николаевна</t>
  </si>
  <si>
    <t>Толстова Юлия Анатольевна</t>
  </si>
  <si>
    <t>Киселева Надежда Юрьевна</t>
  </si>
  <si>
    <t>Синепалова Светлана Георгиевна</t>
  </si>
  <si>
    <t>Яковчук Витта Николаевна</t>
  </si>
  <si>
    <t>Рассохань Ангелина Владимировна</t>
  </si>
  <si>
    <t>Власова Лада Анатольевна</t>
  </si>
  <si>
    <t>Быжлакова Надежда Викторовна</t>
  </si>
  <si>
    <t>Морозова Елена Маратовна</t>
  </si>
  <si>
    <t>Фатыхова Екатерина Андреевна</t>
  </si>
  <si>
    <t>Колодезникова Светлана Романовна</t>
  </si>
  <si>
    <t>Федяинова Елена Владимировна</t>
  </si>
  <si>
    <t>Зрелова Екатерина Александровна</t>
  </si>
  <si>
    <t>Терехов Сергей Владимирович</t>
  </si>
  <si>
    <t>Манджиев Эрдем Шорваевич</t>
  </si>
  <si>
    <t>Домрачева Оксана Ильинична</t>
  </si>
  <si>
    <t>Фахреева Альмира Зеферовна</t>
  </si>
  <si>
    <t>Сысоева Ольга Семеновна</t>
  </si>
  <si>
    <t>Гущин Иван Сергеевич</t>
  </si>
  <si>
    <t>Мальсагова Айшет Мурадовна</t>
  </si>
  <si>
    <t>Иштеков Илнар Минсагитович</t>
  </si>
  <si>
    <t>Козлов Павел Юрьевич</t>
  </si>
  <si>
    <t>Бирюков Олег Николаевич</t>
  </si>
  <si>
    <t>Сабирзянова Мадина Рифкатовна</t>
  </si>
  <si>
    <t>Шумаков Александр Афанасьевич</t>
  </si>
  <si>
    <t>Пантелина Лариса Александровна</t>
  </si>
  <si>
    <t>Монгуш Чайзат Владимировна</t>
  </si>
  <si>
    <t>Тоница Ирина Евгеньевна</t>
  </si>
  <si>
    <t>Лукьянова Наталия Германовна</t>
  </si>
  <si>
    <t>Курская область</t>
  </si>
  <si>
    <t>Республика Карелия</t>
  </si>
  <si>
    <t>Чеченская республика</t>
  </si>
  <si>
    <t>Республика Адыгея</t>
  </si>
  <si>
    <t>Воронежская область</t>
  </si>
  <si>
    <t>Ярославская область</t>
  </si>
  <si>
    <t>Севастополь</t>
  </si>
  <si>
    <t>Магаданская область</t>
  </si>
  <si>
    <t>Волгоградская область</t>
  </si>
  <si>
    <t>Рязанская область</t>
  </si>
  <si>
    <t>Республика Алтай</t>
  </si>
  <si>
    <t>Ивановская область</t>
  </si>
  <si>
    <t>Республика Марий Эл</t>
  </si>
  <si>
    <t>Республика Саха (Якутия)</t>
  </si>
  <si>
    <t>Тульская область</t>
  </si>
  <si>
    <t>Смоленская область</t>
  </si>
  <si>
    <t>Челябинская область</t>
  </si>
  <si>
    <t>Республика Калмыкия</t>
  </si>
  <si>
    <t>Забайкальский край</t>
  </si>
  <si>
    <t>Новосибирская область</t>
  </si>
  <si>
    <t>Мурманская область</t>
  </si>
  <si>
    <t>Костромская область</t>
  </si>
  <si>
    <t>Республика Ингушетия</t>
  </si>
  <si>
    <t>Чувашская Республика</t>
  </si>
  <si>
    <t>Брянская область</t>
  </si>
  <si>
    <t>Республика Мордовия</t>
  </si>
  <si>
    <t>Алтайский край</t>
  </si>
  <si>
    <t>Республика Татарстан</t>
  </si>
  <si>
    <t>Амурская область</t>
  </si>
  <si>
    <t>Тамбовская область</t>
  </si>
  <si>
    <t>Республика Тыва</t>
  </si>
  <si>
    <t>Астраханская область</t>
  </si>
  <si>
    <t>Орловская область</t>
  </si>
  <si>
    <t>Санкт-Петербург</t>
  </si>
  <si>
    <t>Формирование современной городской среды</t>
  </si>
  <si>
    <t>Благоустройство сельских территорий</t>
  </si>
  <si>
    <t>Проект "Народный бюджет " в Курской области</t>
  </si>
  <si>
    <t>Поддержка местных инициатив граждан, проживающих в муниципальных образованиях в Республике Карелия</t>
  </si>
  <si>
    <t>Субсидии местным бюджетам на финансовую поддержку инициативных проектов, выдвигаемых муниципальными образованиями Томской области</t>
  </si>
  <si>
    <t>Инициативных проекты, выдвигаемые для получения финансовой поддержки за счет межбюджетных трансфертов из бюджета Чеченской Республики.</t>
  </si>
  <si>
    <t>Проекты инициативного бюджетирования (инициативные проекты) "Твой Кузбасс - твоя инициатива" в Кемеровской области - Кузбассе</t>
  </si>
  <si>
    <t>Внедрение механизмов инициативного бюджетирования на территории Свердловской области</t>
  </si>
  <si>
    <t>Приоритетный региональный проект "Народный бюджет"</t>
  </si>
  <si>
    <t>Инициативное бюджетирование или реализация проектов развития общественной инфраструктуры, основанных на местных инициативах</t>
  </si>
  <si>
    <t>Реализация проектов по поддержке местных инициатив на территории муниципальных образований Воронежской области в рамках развития инициативного бюджетирования</t>
  </si>
  <si>
    <t>губернаторский проект "Решаем вместе!"</t>
  </si>
  <si>
    <t>Приоритетный региональный проект "Территориальное общественное самоуправление (ТОС) на территории Новгородской области"</t>
  </si>
  <si>
    <t>Краевой конкурс по отбору проектов местных инициатив муниципальных образований Краснодарского края</t>
  </si>
  <si>
    <t>Реализация проектов по комплекному благоустройству дворовых территорий муниципальных образований Республики Башкортостан «Башкирские дворики»</t>
  </si>
  <si>
    <t>Приоритетный региональный проект "Наш выбор"</t>
  </si>
  <si>
    <t>Приоритетный региональный проект "Проект поддержки местных инициатив (ППМИ) на территории Новгородской области"</t>
  </si>
  <si>
    <t>Приоритетный региональный проект "Дорога к дому"</t>
  </si>
  <si>
    <t>Постановление Правительства Севастополя от 05.05.2023 № 228-ПП "Об утверждении Порядка предоставления грантов в форме субсидий территориальным общественным самоуправлениям по результатам проведения конкурса проектов по развитию территорий города Севастополя, на которых осуществляет свою деятельность территориальное общественное самоуправление"</t>
  </si>
  <si>
    <t>Финансовая поддержка инициативных проектов</t>
  </si>
  <si>
    <t>Субсидии местным бюджетам на реализацию муниципальных программ, направленных на реализацию проектов благоустройства территорий поселений и городских округов, отобранных на конкурсной основе, предложенных территориальным общественным самоуправлением</t>
  </si>
  <si>
    <t>Предоставление субсидий из областного бюджета местным бюджетам в целях софинансирования расходных обязательств муниципальных образований Самарской области на реализацию мероприятий по благоустройству сельских территорий</t>
  </si>
  <si>
    <t>Поддержка инициатив населения муниципальных образований в Самарской области</t>
  </si>
  <si>
    <t>Подпрограмма "Поддержка местных инициатив населения Волгоградской области" государственной программы Волгоградской области "Управление государственными финансами Волгоградской области"</t>
  </si>
  <si>
    <t>Конкурс проектов местных инициатив в рамках организации кампуса "Школа детского инициативного бюджетирования</t>
  </si>
  <si>
    <t>Реализация проектов развития общественной инфраструктуры, основанных на местных инициативах, на территории Республики Башкортостан</t>
  </si>
  <si>
    <t>Поддержка местных (муниципальных) инициатив и участия населения в осуществлении местного самоуправления</t>
  </si>
  <si>
    <t>Инициативные проекты, выдвигаемые для получения финансовой поддержки за счет субсидий из областного бюджета</t>
  </si>
  <si>
    <t>Предоставление грантов муниципальным образованиям края в целях поддержки проектов, инициируемых муниципальными образованиями края по развитию территориального общественного самоуправления</t>
  </si>
  <si>
    <t>ФОРМИРОВАНИЕ СОВРЕМЕННОЙ ГОРОДСКОЙ СРЕДЫ</t>
  </si>
  <si>
    <t>Предоставление и распределение субсидий бюджетам муниципальных районов, муниципальных округов, городских и сельских поселений Новгородской области в целях софинансирования расходных обязательств на реализацию общественно значимых проектов по благоустройству сельских территорий Новгородской области</t>
  </si>
  <si>
    <t>Подпрограмма "Благоустройство территорий муниципальных образований в Республике Алтай"</t>
  </si>
  <si>
    <t>Реализация практик гражданских инициатив в рамках развития инициативного бюджетирования на территории Воронежской области</t>
  </si>
  <si>
    <t>Инициативные проекты, выдвигаемые для получения финансовой поддержки за счет межбюджетных трансфертов из областного бюджета</t>
  </si>
  <si>
    <t>Благоустройство общественных пространств на сельских территориях</t>
  </si>
  <si>
    <t>Региональный проект "Формирование комфортной городской среды (Рязанская область)"</t>
  </si>
  <si>
    <t>Реализация инициативных проектов в рамках школьного инициативного бюджетирования, направленных на развитие школьной инфраструктуры</t>
  </si>
  <si>
    <t>Поддержка проектов развития территорий муниципальных образований Ивановской области, основанных на местных инициативах (инициативных проектов)</t>
  </si>
  <si>
    <t>Поощрение проектов, реализуемых в рамках территориального общественного самоуправления в муниципальных образованиях Воронежской области</t>
  </si>
  <si>
    <t>Проект инициативного бюджетирования «Вам решать!»</t>
  </si>
  <si>
    <t>мероприятия перечня проектов народных инициатив</t>
  </si>
  <si>
    <t>Проведение автономной некоммерческой организацией «Центр поддержки и продвижения общественных, государственных и муниципальных инициатив Воронежской области «Образ Будущего» конкурса грантов, инициативно заявляемых гражданами, социально ориентированными некоммерческими организациями, территориальным общественным самоуправлением</t>
  </si>
  <si>
    <t>Федеральный проект "Формирование комфортной городской среды"</t>
  </si>
  <si>
    <t>Реализация проектов инициативного бюджетирования по направлению "Твой проект"</t>
  </si>
  <si>
    <t>Проект по поддержке местных инициатив на территории Ненецкого автономного округа</t>
  </si>
  <si>
    <t>Содействие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 государственная поддержка проектов местных инициатив граждан</t>
  </si>
  <si>
    <t>Субсидии на реализацию мероприятий по благоустройству сельских территорий</t>
  </si>
  <si>
    <t>Содействие участию населения в осуществлении местного самоуправления на частях территорий муниципальных образований Ленинградской области, где назначен  староста, избран общественный совет; государственная поддержка проектов местных инициатив граждан</t>
  </si>
  <si>
    <t>Реализация  проектов инициативного бюджетирования по развитию сети предуниверсариев на базе муниципальных образовательных организаций Республики Башкортостан</t>
  </si>
  <si>
    <t>Реализация инициативных проектов с использованием средств областного бюджета</t>
  </si>
  <si>
    <t>Реализация мероприятий по благоустройству сельских территорий государственной программы Российской Федерации "Комплексное развитие сельских территорий"</t>
  </si>
  <si>
    <t>Поддержка местных инициатив на территории Республики Марий Эл</t>
  </si>
  <si>
    <t>Предоставление субсидий из областного бюджета местным бюджетам на софинансирование расходных обязательств муниципальных образований Калининградской области, направленных на решение вопросов местного значения в сфере жилищно-коммунального хозяйства</t>
  </si>
  <si>
    <t>Иные межбюджетные трансферты из бюджета Республики Карелия местным бюджетам на поддержку развития территориального общественного самоуправления</t>
  </si>
  <si>
    <t>Предоставление субсидий из областного бюджета местным бюджетам на реализацию программ формирования современной городской среды</t>
  </si>
  <si>
    <t>РЕАЛИЗАЦИЯ НА ТЕРРИТОРИИ РЕСПУБЛИКИ САХА (ЯКУТИЯ) ПРОЕКТОВ РАЗВИТИЯ ОБЩЕСТВЕННОЙ ИНФРАСТРУКТУРЫ, ОСНОВАННЫХ НА МЕСТНЫХ ИНИЦИАТИВАХ</t>
  </si>
  <si>
    <t>Субсидии на обеспечение комплексного развития сельских территорий (реализация мероприятия по благоустройству сельских территорий)</t>
  </si>
  <si>
    <t>региональный проект "Народный бюджет"</t>
  </si>
  <si>
    <t>Региональный проект "Формирование комфортной городской среды"</t>
  </si>
  <si>
    <t>Благоустройство сельских территорий; Обеспечение комплексного развития сельских территорий</t>
  </si>
  <si>
    <t>Развитие системы инициативного бюджетирования в муниципальных округах Архангельской области</t>
  </si>
  <si>
    <t>Премирование лучших проектов территориального общественного самоуправления, разработанных совместно с органами местного самоуправления муниципальных образований Смоленской области, в сфере благоустройства территории</t>
  </si>
  <si>
    <t>Региональный приоритетный проект "Поддержка местных инициатив на территории Ульяновской области" в соответствии с постановлением Правительства Ульяновской области от 30.11.2023 № 32/628-П (до 2023 года - в соответствии с  постановлением Правительства Ульяновской области № 26/584-П от 14.11.2019 "Об утверждении государственной программы Ульяновской области "Управление государственными финансами Ульяновской области"), в соответствии с Законом Ульяновской области от 08.12.2022 № 119-ЗО (ред. от 08.12.2023) "Об областном бюджете Ульяновской области на 2023 год и на плановый период 2024 и 2025 годов", в соответствии с паспортом регионального приоритетного проекта, утвержденного Губернатором Ульяновской области от 26.03.2024 № 1-П/П</t>
  </si>
  <si>
    <t>Реализация  проектов инициативного бюджетирования, основанных на инициативах школьников  муниципальных образовательных организаций Республики Башкортостан</t>
  </si>
  <si>
    <t>Инициативные проекты,  выдвигаемые для получения финансовой поддержки  за счет межбюджетных трансфертов  из областного бюджета</t>
  </si>
  <si>
    <t>Субсидии на реализацию социально значимых проектов развития территорий муниципальных образований, основанных на местных инициативах</t>
  </si>
  <si>
    <t>1. Реализация проекта "Решаем вместе" в рамках инициативного бюджетирования; 2. Реализация инициативных проектов.</t>
  </si>
  <si>
    <t>Региональный проект "Формирование комфортной городской среды", проект "1000 дворов" (благоустройство не менее 65 дворовых территорий)</t>
  </si>
  <si>
    <t>Проект "1000 дворов"</t>
  </si>
  <si>
    <t>Софинансирование проектов инициативного бюджетирования</t>
  </si>
  <si>
    <t>Софинансирование школьных проектов "Дети решают"</t>
  </si>
  <si>
    <t>Программа поддержки местных инициатив в Тверской области</t>
  </si>
  <si>
    <t>Инициативное бюджетирование в Республике Крым</t>
  </si>
  <si>
    <t>Реализация инициативных проектов в Сахалинской области</t>
  </si>
  <si>
    <t>Общественно значимые проекты в рамках проекта "Молодежный бюджет"</t>
  </si>
  <si>
    <t>Реализация проектов инициативного бюджетирования, основанных на инициативах обучающихся в муниципальных общеобразовательных организациях Республики Крым</t>
  </si>
  <si>
    <t>Программа поддержки школьных инициатив Тверской области</t>
  </si>
  <si>
    <t>Реализация на территории Новосибирской области инициативных проектов</t>
  </si>
  <si>
    <t>Постановление Правительства Ульяновской области от 30.11.2023  N 32/631-П "Об утверждении государственной программы Ульяновской области "Формирование комфортной городской среды в Ульяновской области"</t>
  </si>
  <si>
    <t>Реализация инициативных проектов в муниципальных образованиях Мурманской области</t>
  </si>
  <si>
    <t>Постановление Правительства Ульяновской области от 30.11.2023  N 32/631-П "Об утверждении государственной программы Ульяновской области "Формирование комфортной городской среды в Ульяновской области" (до 2024 года - Постановление Правительства Ульяновской области от 14.11.2019 N 26/574-П "Об утверждении государственной программы Ульяновской области "Формирование комфортной городской среды в Ульяновской области")</t>
  </si>
  <si>
    <t>Государственная программа Ульяновской области «Развитие агропромышленного комплекса, сельских территорий и регулирование рынков сельскохозяйственной продукции, сырья и продовольствия в Ульяновской области», утверждённая постановлением Правительства Ульяновской области от 14 ноября 2019 года N 26/578-П (с 2024 года - Постановление Правительства Ульяновской области от 30.11.2023 N 32/644-П "Об утверждении государственной программы Ульяновской области "Развитие агропромышленного комплекса, сельских территорий и регулирование рынков сельскохозяйственной продукции, сырья и продовольствия в Ульяновской области")</t>
  </si>
  <si>
    <t>Поддержка государственных программ (подпрограмм) субъектов Российской Федерации и муниципальных программ формирования современной городской среды</t>
  </si>
  <si>
    <t>Конкурсный отбор проектов развития территорий муниципальных образований Республики Ингушетия, основанных на местных инициативах</t>
  </si>
  <si>
    <t>Комплексное развитие сельских территорий по благоустройству</t>
  </si>
  <si>
    <t>О порядках предоставления и распределения дотаций на поддержку мер по обеспечению  сбалансированности местных бюджетов бюджетам муниципальных образований в целях стимулирования органов местного самоуправления, способствующих развитию гражданского общества путем введения самообложения граждан и через добровольные пожертвования</t>
  </si>
  <si>
    <t>О конкурсном отборе муниципальных образований Костромской области в целях реализации проектов развития, основанных на общественных инициативах</t>
  </si>
  <si>
    <t>Конкурсный  отбор инициативных проектов муниципальных образований Брянской области</t>
  </si>
  <si>
    <t>Реализация проектов - победителей Всероссийского конкурса лучших проектов создания комфортной городской среды в малых городах Курганской области</t>
  </si>
  <si>
    <t>О КОНКУРСНОМ ОТБОРЕ И РЕАЛИЗАЦИИ В УДМУРТСКОЙ РЕСПУБЛИКЕ ИНИЦИАТИВНЫХ ПРОЕКТОВ, ВЫДВИГАЕМЫХ ДЛЯ ПОЛУЧЕНИЯ ФИНАНСОВОЙ ПОДДЕРЖКИ ЗА СЧЕТ МЕЖБЮДЖЕТНЫХ ТРАНСФЕРТОВ ИЗ БЮДЖЕТА УДМУРТСКОЙ РЕСПУБЛИКИ</t>
  </si>
  <si>
    <t>Государственная поддержка на реализацию общественно значимых проектов по благоустройству сельских территорий</t>
  </si>
  <si>
    <t>Иные межбюджетные трансферты бюджетам муниципальных образований в Республике Мордовия на решение вопросов местного значения, осуществляемое с привлечением средств самообложения граждан</t>
  </si>
  <si>
    <t>Реализация проектов молодежное инициативное бюджетирование</t>
  </si>
  <si>
    <t>Реализация проектов инициативного бюджетирования, выдвигаемых лицами с инвалидностью</t>
  </si>
  <si>
    <t>Субсидии муниципальным образованиям Республики Мордовия на реализацию муниципальных программ формирования современной городской среды</t>
  </si>
  <si>
    <t>Субсидии муниципальным образованиям Республики Мордовия на реализацию мероприятий по благоустройству сельских территорий</t>
  </si>
  <si>
    <t>Грант государственным образовательным организациям, реализующим программы среднего и высшего профессионального образования, на реализацию проектов студенческих инициатив</t>
  </si>
  <si>
    <t>Инициативные проекты по развитию общественной инфраструктуры Кировской области</t>
  </si>
  <si>
    <t>Проект инициативного бюджетирования "Народный бюджет"</t>
  </si>
  <si>
    <t>Конкурсный отбор инициативных проектов на территории Омской области (Постановление Правительства Омской области от 7 апреля 2021 года № 133-п)</t>
  </si>
  <si>
    <t>Субсидии местным бюджетам на благоустройство сельских территорий (постановление Правительства Омской области от 16.12.2019 № 425-п "Об утверждении государственной программы Омской области "Комплексное развитие сельских территорий Омской области" )</t>
  </si>
  <si>
    <t>Реализация наказов избирателей, адресованных сенаторам Российской Федерации от Республики Башкортостан, депутатам Государственной Думы Федерального Собрания Российской Федерации, избранным в Республике Башкортостан, Государственного Собрания – Курултая Республики Башкортостан в ходе осуществления ими депутатской деятельности</t>
  </si>
  <si>
    <t>Постановление Правительства Омской области от 31.08.2017 № 248-п "Об утверждении  государственной программы Омской области "Формирование комфортной городской среды"</t>
  </si>
  <si>
    <t>Предоставление субсидий муниципальным образованиям на софинансирование реализации инициативных проектов развития (создания) общественной инфраструктуры муниципальных образований</t>
  </si>
  <si>
    <t>Решение вопросов местного значения, осуществляемое с привлечением средств самообложения граждан</t>
  </si>
  <si>
    <t>Поддержка проектов развития территорий Амурской области, основанных на местных инициативах</t>
  </si>
  <si>
    <t>Постановление Правительства Алтайского края от 22.03.2019 № 95 "Об утверждении порядка предоставления грантов на поддержку школьных инициатив"</t>
  </si>
  <si>
    <t>Субсидии из областного бюджета местным бюджетам на реализацию инициативных проектов</t>
  </si>
  <si>
    <t>Региональный проект "Поддержка инициативных проектов"</t>
  </si>
  <si>
    <t>Реализация школьных инициатив</t>
  </si>
  <si>
    <t>Поддержка местных инициатив на территории Ставропольского края</t>
  </si>
  <si>
    <t>Региональный проект "Современный облик сельских территорий"</t>
  </si>
  <si>
    <t>Региональный проект "Благоустройство сельских территорий"</t>
  </si>
  <si>
    <t>Формирование современной городской среды на 2018-2024 годы</t>
  </si>
  <si>
    <t>Реализация на территории Республики Саха (Якутия) проектов школьного и молодежного инициативного бюджетирования</t>
  </si>
  <si>
    <t>Конкурс общественных стартапов "Со мной регион успешнее"</t>
  </si>
  <si>
    <t>Инициативное бюджетирование на территории Астраханской области</t>
  </si>
  <si>
    <t>Региональный проект «Формирование комфортной городской среды (Астраханская область)»</t>
  </si>
  <si>
    <t>Региональный конкурс инициативных проектов</t>
  </si>
  <si>
    <t xml:space="preserve">Распоряжнение министерства образования и науки Самарской области от 04.04.2023  № 398-р"О реализации регионального проекта «Школьное инициативное бюджетирование в общеобразовательных организациях Самарской области» </t>
  </si>
  <si>
    <t>Благоустройство дворовых территорий</t>
  </si>
  <si>
    <t>Школьное инициативное бюджетирование в общеобразовательных организациях Ханты-Мансийского автономного округа - Югры</t>
  </si>
  <si>
    <t>Постановление министерства сельского хозяйства и рыбной промышленности Астраханской области от 19.05.2022 № 10 «О проведении конкурсного отбора проектов по благоустройству общественных пространств на сельских территориях»</t>
  </si>
  <si>
    <t>Развитие институтов территориального общественного самоуправления и поддержка проектов местных инициатив</t>
  </si>
  <si>
    <t>Конкурсный отбор инициативных проектов, выдвигаемых для получения финансовой поддержки за счет межбюджетных трансфертов из областного бюджета</t>
  </si>
  <si>
    <t>Реализация на территории Оренбургской области инициативных проектов</t>
  </si>
  <si>
    <t>Проект "Народный бюджет" в Орловской области</t>
  </si>
  <si>
    <t>«Формирование современной городской среды на территории Орловской области»</t>
  </si>
  <si>
    <t>Реализация мероприятий по вовлечению граждан (жителей Санкт-Петербурга) в бюджетный процесс Санкт-Петербурга посредством использования практик инициативного бюджетирования</t>
  </si>
  <si>
    <t>Реализация мероприятий по вовлечению учащихся государственных общеобразовательных учреждений Санкт-Петербурга в развитие школьной инфраструктуры.</t>
  </si>
  <si>
    <t>наказы избирателей</t>
  </si>
  <si>
    <t>Реализация мероприятий по вовлечению учащихся государственных общеобразовательных учреждений Невского района Санкт-Петербурга в развитие школьной инфраструктуры.</t>
  </si>
  <si>
    <t>Республиканский конкурс «Лучшее территориальное общественное самоуправление»</t>
  </si>
  <si>
    <t>Народный  бюджет в Курской области</t>
  </si>
  <si>
    <t>Программа поддержки местных инициатив (ППМИ)</t>
  </si>
  <si>
    <t>Инициативное бюджетирование в Томской области</t>
  </si>
  <si>
    <t>Твой Кузбасс - твоя инициатива</t>
  </si>
  <si>
    <t>публичного названия нет, часто используется выражение "инициативное бюджетирование"</t>
  </si>
  <si>
    <t>Инициативное бюджетирование в Республике Адыгея</t>
  </si>
  <si>
    <t>Проекты по поддержке местных инициатив (ППМИ)</t>
  </si>
  <si>
    <t>Решаем вместе!</t>
  </si>
  <si>
    <t>ТОС Новгородской области</t>
  </si>
  <si>
    <t>Башкирские дворики</t>
  </si>
  <si>
    <t>Наш выбор</t>
  </si>
  <si>
    <t>ППМИ Новгородской области</t>
  </si>
  <si>
    <t>Дорога к дому</t>
  </si>
  <si>
    <t>Субсидии для территориального общественного самоуправления (ТОС)</t>
  </si>
  <si>
    <t>Губернаторский проект "СОдействие"</t>
  </si>
  <si>
    <t>Программа поддержки местных инициатив Волгоградской области</t>
  </si>
  <si>
    <t>Кампус Школа десткого инициативного бюджетирования</t>
  </si>
  <si>
    <t>Губернаторский проект поддержки местных инициатив "Сделаем вместе!"</t>
  </si>
  <si>
    <t>Конкурс проектов ТОС</t>
  </si>
  <si>
    <t>Практики гражданских инициатив по обустройству территорий</t>
  </si>
  <si>
    <t>Инициативное бюджетирование, инициативный проект</t>
  </si>
  <si>
    <t>Школьный грант Губернатора</t>
  </si>
  <si>
    <t>Местные инициативы</t>
  </si>
  <si>
    <t>ТОСы Воронежской области</t>
  </si>
  <si>
    <t>«Вам решать!»</t>
  </si>
  <si>
    <t>проект "Народные инициативы"</t>
  </si>
  <si>
    <t>Образ Будущего</t>
  </si>
  <si>
    <t>Проекты инициативного бюджетирования по направлению "Твой проект"</t>
  </si>
  <si>
    <t>Тысяча добрых дел</t>
  </si>
  <si>
    <t>Предуниверсарии</t>
  </si>
  <si>
    <t>Проект по поддержке местных инициатив (ППМИ), #ИнициативеБыть</t>
  </si>
  <si>
    <t>Реализация мероприятий по благоустройству сельских территорий</t>
  </si>
  <si>
    <t>Практика инициативного бюджетирования - поддержка местных инициатив</t>
  </si>
  <si>
    <t>Муниципальные программы «конкретных дел» (ПКД)</t>
  </si>
  <si>
    <t>Программа поддержки развития территориального общественного самоуправления (ТОС)</t>
  </si>
  <si>
    <t>Программа поддержки местных инициатив</t>
  </si>
  <si>
    <t>Проект "Команда Губернатора: Мы вместе - Народный бюджет"</t>
  </si>
  <si>
    <t>Проект поддержки местных инициатив</t>
  </si>
  <si>
    <t>ШИБ</t>
  </si>
  <si>
    <t>Жилье и городская среда, Формирование комфортной городской среды</t>
  </si>
  <si>
    <t>Практика инициативного бюджетирования</t>
  </si>
  <si>
    <t>Решаем Вместе</t>
  </si>
  <si>
    <t>Инициативное бюджетирование. Пермский край</t>
  </si>
  <si>
    <t>Конкурс школьных проектов "Дети решают"</t>
  </si>
  <si>
    <t>Программа поддержки местных инициатив в Тверской области, ППМИ Тверь</t>
  </si>
  <si>
    <t>Крым как мы хотим</t>
  </si>
  <si>
    <t>Поддержка местных инициатив (ППМИ)</t>
  </si>
  <si>
    <t>Проект "Молодежный бюджет"</t>
  </si>
  <si>
    <t>Школьное инициативное бюджетирование в Республике Крым</t>
  </si>
  <si>
    <t>Программа поддержки школьных инициатив Тверской области, Школьный бюджет, ШкИБ</t>
  </si>
  <si>
    <t>Конкурсный отбор инициативных проектов, Практика инициативного бюджетирования, Бренд «Территория идей»</t>
  </si>
  <si>
    <t>Предоставление субсидий из областного бюджета Ульяновской области бюджетам поселений и городских округов Ульяновской области в целях софинансирования расходных обязательств, возникающих в связи с развитием территориальных общественных самоуправлений, расположенных в границах поселений и городских округов Ульяновской области, в части мероприятий по благоустройству</t>
  </si>
  <si>
    <t>На Севере - твой проект</t>
  </si>
  <si>
    <t>Национальный проект "Жильё и городская среда", федеральный проект "Формирование комфортной городской среды"</t>
  </si>
  <si>
    <t>Благоустройство дворовых и общественных территорий</t>
  </si>
  <si>
    <t>Конкурс проектов инициативного бюджетирования</t>
  </si>
  <si>
    <t>Дорожная деятельность</t>
  </si>
  <si>
    <t>Общественные инициативы</t>
  </si>
  <si>
    <t>Родной колодец</t>
  </si>
  <si>
    <t>Малые города</t>
  </si>
  <si>
    <t>Наша инициатива  Слоган "Родниковый край - расцветай!"</t>
  </si>
  <si>
    <t>Самообложение граждан</t>
  </si>
  <si>
    <t>инициативные проекты, «Есть решение»</t>
  </si>
  <si>
    <t>Атмосфера</t>
  </si>
  <si>
    <t>Без границ</t>
  </si>
  <si>
    <t>Благоустройство общественных и дворовых территорий</t>
  </si>
  <si>
    <t>Студенческие инициативы</t>
  </si>
  <si>
    <t>Проект по поддержке местных инициатив (ППМИ)</t>
  </si>
  <si>
    <t>Конкурсный отбор инициативных проектов на территории Омской области</t>
  </si>
  <si>
    <t>Субсидии местным бюджетам на благоустройство сельских территорий</t>
  </si>
  <si>
    <t>Реальные дела</t>
  </si>
  <si>
    <t>Публичное название: Проект поддержки местных инициатив в Алтайском крае Лозунги: предлагай - поддержим; не нужно ждать - давайте делать</t>
  </si>
  <si>
    <t>Я считаю</t>
  </si>
  <si>
    <t>Программа поддержки местных инициатив Калужской области</t>
  </si>
  <si>
    <t>Программа поддержки местных инициатив Ставропольского края</t>
  </si>
  <si>
    <t>Региональные проекты:  "Школьное инициативное бюджетирование в общеобразовательных организациях Самарской области"  "Школьное и молодежное инициативное бюджетирование в Самарской области"</t>
  </si>
  <si>
    <t>ШКИБ</t>
  </si>
  <si>
    <t>Инициативное бюджетирование Оренбургской области</t>
  </si>
  <si>
    <t>Конкурс проектов инициативного бюджетирования "Народный бюджет"</t>
  </si>
  <si>
    <t>«Формирование комфортной городской среды»</t>
  </si>
  <si>
    <t>Твой бюджет</t>
  </si>
  <si>
    <t>Твой бюджет в школах</t>
  </si>
  <si>
    <t>Твой бюджет 2.0: Цифровые технологии</t>
  </si>
  <si>
    <t>Районный конкурс детских инициатив "Твой школьный бюджет" среди общеобразовательных учреждений Невского района Санкт-Петербурга</t>
  </si>
  <si>
    <t>Конкурс «Лучшее ТОС»</t>
  </si>
  <si>
    <t>государственная программа Свердловской области «Формирование современной городской среды на территории Свердловской области на 2018-2027 годы», мероприятие «Формирование современной городской среды в целях реализации национального проекта «Жилье и городская среда»)</t>
  </si>
  <si>
    <t>Государственная программа Свердловской области "Комплексное развитие сельских территорий Свердловской области", утвержденная постановлением Правительства Свердловской области от 08.09.2021 № 582-ПП , Благоустройство сельских территорий</t>
  </si>
  <si>
    <t>Государственная программа Республики Карелия "Развитие институтов гражданского общества и развитие местного самоуправления, защита прав и свобод человека и гражданина"; подпрограмма 4 "Содействие развитию муниципальной службы, территориального общественного самоуправления и иных форм осуществления местного самоуправления в Республике Карелия"; мероприятие "Поддержка местных инициатив граждан, проживающих в муниципальных образованиях в Республике Карелия"</t>
  </si>
  <si>
    <t>Государственная программа "Эффективное управление региональными финансами, государственными закупками и совершенствование межбюджетных отношений в Томской области", подпрограмма "Повышение финансовой грамотности и развитие инициативного бюджетирования на территории Томской области", основное мероприятие "Содействие в реализации в муниципальных образованиях Томской области инициативных проектов, предложенных населением Томской области"</t>
  </si>
  <si>
    <t>Государственная программа: «Обеспечение финансовой устойчивости Чеченской Республики», Подпрограмма: «Обеспечение сбалансированности и устойчивости республиканского бюджета и бюджетов муниципальных образований Чеченской Республики», Основное мероприятие: Финансовая поддержка из республиканского бюджета инициативных проектов муниципальных образований Чеченской Республики</t>
  </si>
  <si>
    <t>Об утверждении государственной программы Кемеровской области Кузбасса Управление государственными финансами Кузбасса" на 2014-2023 годы, подпрограмма "Создание условий для повышения эффективности расходов бюджета Кемеровской области - Кузбасса, мероприятие "Реализация проектов инициативного бюджетирования "Твой Кузбасс - твоя инициатива"</t>
  </si>
  <si>
    <t>В период 2017–2023 годы - подпрограмма 3 «Совершенствование бюджетной политики, налоговых инструментов» государственной программы Свердловской области «Совершенствование социально-экономической политики на территории Свердловской области до 2027 года», утвержденной постановлением Правительства Свердловской области от 25.12.2014 № 1209-ПП, с 2024 года - мероприятие 9 государственной программы Свердловской области «Совершенствование социально-экономической политики на территории Свердловской области», утвержденной постановлением Правительства Свердловской области от 26.10.2023 № 772-ПП</t>
  </si>
  <si>
    <t>Государственная программа Новгородской области "Управление государственными финансами Новгородской области на 2019-2025 годы", Подпрограмма "Финансовая поддержка муниципальных образований Новгородской области"   Направление. 1.4. Роль и влияние населения Новгородской области на состояние финансово-бюджетной сферы. (Мероприятие. 1.4.3. Участие населения в управлении государственными и муниципальными финансами в Новгородской области)</t>
  </si>
  <si>
    <t>Государственная программа Воронежской области"Содействие развитию муниципальных образований и местного самоуправления", комплекс процессных мероприятий "Развитие территорий муниципальных образований"</t>
  </si>
  <si>
    <t>Государственная программа Ярославской области "Местное самоуправление в Ярославской области" на 2021 - 2025 годы, подпрограмма "Развитие инициативного бюджетирования на территории Ярославской области"</t>
  </si>
  <si>
    <t>Государственная программа Новгородской области "Государственная поддержка развития местного самоуправления в Новгородской области и социально ориентированных некоммерческих организаций Новгородской области на 2019-2026 годы", подпрограмма "Государственная поддержка развития местного самоуправления в Новгородской области", Направление: Развитие института территориального общественного самоуправления, действующего на территории области. Мероприятие: Реализация приоритетного регионального проекта "Территориальное общественное самоуправление (ТОС) на территории Новгородской области"</t>
  </si>
  <si>
    <t>Государственная программа Краснодарского края "Региональная политика и развитие гражданского общества  (подпрограмма "Развитие инициативного бюджетирования в Краснодарском крае")</t>
  </si>
  <si>
    <t>Государственная программа «Формирование современной городской среды в Республике Башкортостан», утвержденная постановлением Правительства Республики Башкортостан от 30 августа 2017 года № 401 (подпрограмма «Благоустройство территорий муниципальных образований Республики Башкортостан» / основное мероприятие «Осуществление мероприятий по благоустройству общественных и дворовых территорий многоквартирных домов» /мероприятие «Реализация проектов по комплексному благоустройству дворовых территорий муниципальных образований Республики Башкортостан "Башкирские дворики"»)</t>
  </si>
  <si>
    <t>Государственная программа Новгородской области "Государственная поддержка развития местного самоуправления в Новгородской области и социально ориентированных некоммерческих организаций Новгородской области на 2019-2026 годы", подпрограмма "Государственная поддержка развития местного самоуправления в Новгородской области", Направление: Повышение активности участия граждан в осуществлении местного самоуправления. Мероприятие: Реализация приоритетного регионального проекта "Наш выбор"</t>
  </si>
  <si>
    <t>Государственная программа Новгородской области "Государственная поддержка развития местного самоуправления в Новгородской области и социально ориентированных некоммерческих организаций Новгородской области на 2019-2026 годы", подпрограмма "Государственная поддержка развития местного самоуправления в Новгородской области", Направление: Повышение активности участия граждан в осуществлении местного самоуправления. Мероприятие: Реализация приоритетного регионального проекта "Проект поддержки местных инициатив (ППМИ) на территории Новгородской области"</t>
  </si>
  <si>
    <t>1.Государственная программа Новгородской области "Совершенствование и содержание дорожного хозяйства Новгородской области (за исключением автомобильных дорог федерального значения) на 2020-2026 годы"                                              2.Государственная программа Новгородской области "Государственная поддержка развития местного самоуправления в Новгородской области и социально ориентированных некоммерческих организаций Новгородской области на 2019-2026 годы", подпрограмма "Государственная поддержка развития местного самоуправления в Новгородской области", Направление: Повышение активности участия граждан в осуществлении местного самоуправления. Мероприятие: Обеспечение социальной вовлеченности граждан в принятие управленческих решений и в непосредственное решение вопросов, касающихся ремонта автомобильных дорог общего пользования местного значения на территории Новгородской области в рамках реализации приоритетного регионального проекта "Дорога к дому"</t>
  </si>
  <si>
    <t>«Развитие гражданского общества и создание условий для обеспечения общественного согласия в городе Севастополе»,  подпрограмма 3 «Развитие местного самоуправления в городе Севастополе», мероприятие 1</t>
  </si>
  <si>
    <t>Государственная программа Магаданской области "Содействие развитию институтов гражданского общества и реализация государственной национальной политики в Магаданской области", подпрограмма "Поддержка инициативных проектов", основное мероприятие "Финансовая поддержка инициативных проектов"</t>
  </si>
  <si>
    <t>Постановление администрации Липецкой области от 31.08.2017 № 408 "Об утверждении государственной программы Липецкой области "Формирование современной городской среды в Липецкой области" (подпрограмма  "Развитие благоустройства территорий муниципальных образований Липецкой области", основное мероприятие 6 задачи подпрограммы: "Предоставление субсидий местным бюджетам на реализацию муниципальных программ, направленных на реализацию проектов, отобранных на конкурсной основе, предложенных территориальным общественным самоуправлением")</t>
  </si>
  <si>
    <t>Государственная программа Самарской области Комплексное развитие сельских территорий Самарской области. Мероприятие: "Предоставление субсидий из областного бюджета местным бюджетам в целях софинансирования расходных обязательств муниципальных образований Самарской области на реализацию мероприятий по благоустройству сельских территорий"</t>
  </si>
  <si>
    <t>Государственная программа Самарской области "Поддержка инициатив населения муниципальных образований в Самарской области"</t>
  </si>
  <si>
    <t>Государственная программа Волгоградской области "Управление государственными финансами Волгоградской области"</t>
  </si>
  <si>
    <t>Государственная программа «Управление государственными финансами Республики Башкортостан», утвержденная постановлением Правительства Республики Башкортостан от 30 декабря 2021 года № 736 (подпрограмма «Поддержание устойчивости местных бюджетов», основное мероприятие «Создание условий для повышения эффективности деятельности органов местного самоуправления Республики Башкортостан», мероприятие «Поддержка проектов развития общественной инфраструктуры, основанных на местных инициативах»).</t>
  </si>
  <si>
    <t>Подпрограмма 5 «Поддержка местных (муниципальных) инициатив и участия населения в осуществлении местного самоуправления на территории Рязанской области» государственной программы Рязанской области «Развитие местного самоуправления и гражданского общества», утвержденной постановлением Правительства Рязанской области от 11.11.2015 № 280 (Задача: Вовлечение населения в осуществление местного самоуправления и совершенствование навыков органов местного самоуправления по подготовке и внедрению проектов местного значения с участием населения, в том числе: Предоставление субсидий бюджетам муниципальных образований Рязанской области на реализацию инициативных проектов (проектов местных инициатив)</t>
  </si>
  <si>
    <t>Государственная программа Хабаровского края "Формирование современной городской среды"</t>
  </si>
  <si>
    <t>Государственная программа Хабаровского края "Содействие развитию институтов и инициатив гражданского общества в Хабаровском крае"</t>
  </si>
  <si>
    <t xml:space="preserve">ГОСУДАРСТВЕННАЯ ПРОГРАММА НОВГОРОДСКОЙ ОБЛАСТИ "ФОРМИРОВАНИЕ СОВРЕМЕННОЙ ГОРОДСКОЙ СРЕДЫ НА ТЕРРИТОРИИ МУНИЦИПАЛЬНЫХ ОБРАЗОВАНИЙ НОВГОРОДСКОЙ ОБЛАСТИ НА 2018 - 2030 ГОДЫ" (Предоставление субсидий бюджетам муниципальных образований Новгородской области на реализацию мероприятий муниципальных программ, направленных на благоустройство дворовых территорий многоквартирных домов и на благоустройство общественных территорий) </t>
  </si>
  <si>
    <t>О государственной программе Новгородской области Комплексное развитие сельских территорий Новгородской области до 2030 года"</t>
  </si>
  <si>
    <t>Государственная программа Республики Алтай "Формирование современной городской среды", подпрограмма "Благоустройство территорий муниципальных образований в Республике Алтай", основное мероприятие "Благоустройство территорий в рамках реализации проектов, основанных на местных инициативах", мероприятие "Субсидии на выполнение работ по благоустройству территорий в рамках реализации проекта "Инициативы граждан"</t>
  </si>
  <si>
    <t>Государственная программа Республики Алтай "Формирование современной городской среды" (Подпрограмма "Благоустройство территорий муниципальных образований в Республике Алтай", региональный проект "Формирование комфортной городской среды")</t>
  </si>
  <si>
    <t>Государственная программа Воронежской области «Содействие развитию муниципальных образований и местного самоуправления» Комплекс процессных мероприятий 1.2 «Развитие территорий муниципальных образований» Мероприятие 1.2.1 «Обустройство территорий городских и сельских населенных пунктов. Предоставление субсидий бюджетам муниципальных образований на софинансирование расходов муниципальных образований на обустройство территорий муниципальных образований»</t>
  </si>
  <si>
    <t>Государственная программа Липецкой области "Управление государственными финансами и государственным долгом Липецкой области",  Подпрограмма "Создание условий для повышения финансовой устойчивости местных бюджетов", Основное мероприятие  "Реализация мероприятий, имеющих приоритетное значение для жителей области (инициативное бюджетирование)"</t>
  </si>
  <si>
    <t>Государственная программа Рязанской области "Развитие агропромышленного комплекса" подпрограмма № 6 "Комплексное развитие сельских территорий" утверждена постановлением Правительства Рязанской области от 30.10.2013 № 357</t>
  </si>
  <si>
    <t>Государственная программа Рязанской области "Формирование комфортной городской среды" (Предоставление субсидий бюджетам муниципальных образований Рязанской области на поддержку муниципальных программ формирования современной городской среды, в том числе направленных на благоустройство общественных территорий, осуществляемую на условиях софинансирования из федерального бюджета)</t>
  </si>
  <si>
    <t>Государственная программа Липецкой области "Развитие образования Липецкой области", подпрограмма "Ресурсное обеспечение развития образования Липецкой области", основное мероприятие "Организовано сопровождение и реализация проектов школьного инициативного бюджетирования"</t>
  </si>
  <si>
    <t>Государственная программа Ивановской области "Формирование современной городской среды", Региональный проект "Формирование комфортной городской среды", субсидии бюджетам муниципальных образований Ивановской области из областного бюджета на реализацию проектов развития территорий муниципальных образований Ивановской области, основанных на местных инициативах (инициативных проектов)</t>
  </si>
  <si>
    <t>Государственная программа Воронежской области «Содействие развитию муниципальных образований и местного самоуправления», комплекс процессных мероприятий «Развитие территорий муниципальных образований», мероприятие "Развитие территориального общественного самоуправления". Предоставление субсидий некоммерческой организации - Ассоциация "Совет муниципальных образований Воронежской области" , в том числе: - на поддержку Ассоциации "Совет муниципальных образований Воронежской области"; - на поощрение проектов, реализуемых в рамках территориального общественного самоуправления в муниципальных образованиях Воронежской области.</t>
  </si>
  <si>
    <t>государственная программа «Экономическое развитие и инновационная экономика»     подпрограмма «Государственная политика в сфере экономического развития Иркутской области»    основное мероприятие «Обеспечение эффективного управления экономическим развитием Иркутской области»     мероприятие «Субсидии местным бюджетам на реализацию мероприятий перечня проектов народных инициатив»</t>
  </si>
  <si>
    <t>Государственная программа Воронежской области «Социальная поддержка граждан», подпрограмма 3 «Повышение эффективности государственной поддержки социально ориентированных некоммерческих организаций», комплекс процессных мероприятий 3.1 «Финансовая поддержка социально ориентированных некоммерческих организаций на реализацию программ (проектов) путем предоставления субсидии или грантов в форме субсидий»</t>
  </si>
  <si>
    <t>Государственная программа Республики Марий Эл «Формирование современной городской среды на территории Республики Марий Эл на 2018 - 2024 годы». Направление "Благоустройство территорий муниципальных образований Республики Марий Эл". Региональный проект «Формирование комфортной городской среды» по Республике Марий Эл. Мероприятия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t>
  </si>
  <si>
    <t>Государственная программа Красноярского края "Содействие развитию местного самоуправления" подпрограмма "Поддержка местных инициатив"</t>
  </si>
  <si>
    <t>Постановление Администрации Приморского края от 19.12.2019 № 860-па "Об утверждении государственной программы Приморского края "Экономическое развитие и инновационная экономика Приморского края";  Подпрограмма № 3 "Долгосрочное финансовое планирование и организация бюджетного процесса, совершенствование межбюджетных отношений в Приморском крае"; комплекс процессных мероприятий "Развитие инициативного бюджетирования в Приморском крае"   № 3.4, мероприятие 2 "Реализация проектов инициативного бюджетирования по направлению "Твой проект" (пункт 3.4.2)  С 2024 года инициативное бюджетирование перенесено из процессных мероприятий Государственной программы в проектные и создан ведомственный проект "Инициативное бюджетирование Приморья"</t>
  </si>
  <si>
    <t>Постановление Администрации Ненецкого автономного округа от 15.10.2014 № 390-п "Об утверждении государственной программы Ненецкого автономного округа "Реализация региональной политики Ненецкого автономного округа в сфере международных, межрегиональных и межнациональных отношений, развития гражданского общества и информации", Подпрограмма 5 "Создание условий для развития местного самоуправления в Ненецком автономном округе"</t>
  </si>
  <si>
    <t>Государственная программа "Устойчивое общественное развитие в Ленинградской области", Комплекс процессных мероприятий "Содействие развитию участия населения в осуществлении местного самоуправления в Ленинградской области"</t>
  </si>
  <si>
    <t>Государственная программа Республики Алтай "Комплексное развитие сельских территорий" (подпрограмма "Создание и развитие инфраструктуры на сельских территориях", мероприятие "Благоустройство сельских территорий")</t>
  </si>
  <si>
    <t>Государственная программа "Устойчивое общественное развитие в Ленинградской области", подпрограмма "Создание условий для эффективного выполнения органами местного самоуправления своих полномочий и содействие развитию участия населения в осуществлении местного самоуправления", основное мероприятие "Государственная поддержка проектов местных инициатив граждан", Комплекс процессных мероприятий "Содействие развитию участия населения в осуществлении местного самоуправления в Ленинградской области"</t>
  </si>
  <si>
    <t>Государственная программа "Развитие образования в Республике Башкортостан", утвержденная постановлением Правительства Республики Башкортостан от 21 февраля 2013 года № 54 (подпрограмма «Развитие систем дошкольного и общего образования в Республике Башкортостан», Основное мероприятие «Обеспечение государственных гарантий прав граждан на получение общего образования»)</t>
  </si>
  <si>
    <t>Государственная программа Саратовской области «Развитие государственного и муниципального управления»  утверждена постановлением Правительства Саратовской области от 20 ноября 2013 года № 647-П «О государственной программе Саратовской области «Развитие государственного и муниципального управления» (подпрограмма 5 «Управление региональными финансами Саратовской области», основное мероприятие 5.5. «Развитие инициативного бюджетирования в Саратовской области»)</t>
  </si>
  <si>
    <t>Государственная программа Республики Марий Эл "Комплексное развитие сельских территорий" на 2020 - 2030 годы (подпрограмма «Создание и развитие инфраструктуры на сельских территориях», основное мероприятие "Благоустройство сельских территорий"), утвержденная Постановлением Правительства Республики Марий Эл от 19 декабря 2019 г. №398 "Об утверждении государственной программы Республики Марий Эл "Комплексное развитие сельских территорий" на 2020 - 2030 годы"</t>
  </si>
  <si>
    <t>Государственная программа «Экономическое развитие и инвестиционная деятельность (2013-2030 годы)», утвержденная постановлением Правительства Республики Марий Эл от 31 августа 2012 г. № 326, региональный проект "Комплексная поддержка инвестиционных проектов", мероприятие "Созданы экономические и социальные условия для поддержки местных инициатив граждан, развития общественной инфраструктуры муниципальных образований в Республике Марий Эл"</t>
  </si>
  <si>
    <t>Государственная программа «Жилье и городская среда», утвержденная постановлением Правительства Калининградской области от 14.02.2022 № 76</t>
  </si>
  <si>
    <t>Государственная программа Республики Карелия «Развитие институтов гражданского общества и развитие местного самоуправления, защита прав и свобод человека и гражданина»; подпрограмма 4 «Содействие развитию муниципальной службы, территориального общественного самоуправления и иных форм осуществления местного самоуправления в Республике Карелия», мероприятие "Поддержка местных инициатив граждан, проживающих в муниципальных образованиях в Республике Карелия" (Программа утверждена постановлением Правительства Республики Карелия от 19 декабря 2013 г. № 365-П).</t>
  </si>
  <si>
    <t>Постановление Правительства Республики Саха (Якутия) № 358 от 23.06.2022г. «О государственной программе Республики Саха (Якутия) "Управление государственными финансами и государственным долгом"»</t>
  </si>
  <si>
    <t>Государственная программа Калининградской области  «Комплексное развитие сельских территорий» (подпрограмма "Создание и развитие инфраструктуры на сельских территориях", Мероприятие "Реализация проектов по благоустройству сельских территрий")</t>
  </si>
  <si>
    <t>Реализация государственной национальной политики и развитие местного самоуправления в Тульской области, региональный проект "Народный бюджет"</t>
  </si>
  <si>
    <t>Формирование современной городской среды, подпрограмма 2 "Благоустройство общественных территорий муниципальных образований области"</t>
  </si>
  <si>
    <t>Государственная программа Вологодской области "Комплексное развитие сельских территорий Вологодской области на 2021-2025 годы"  Подпрограмма "Создание и развитие инфраструктуры на сельских территориях" Основное мероприятие "Создание и развитие социальной, инженерной и транспортной инфраструктур на сельских территориях"  Предоставление субсидий муниципальным образованиям области на реализацию мероприятий по благоустройству сельских территорий. Основное мероприятие "Оказание содействия муниципальным образованиям области в реализации мероприятия "Современный облик сельских территорий"</t>
  </si>
  <si>
    <t>Государственная программа Вологодской области "Управление региональными финансами Вологодской области на 2021-2025 годы"  Подпрограмма "Поддержание устойчивого  исполнения местных бюджетов и повышение качества  управления муниципальными финансами" Основное мероприятие "Реализация мероприятий по поддержке местных инициатив населения области"  Предоставление субсидий муниципальным образованиям области на реализацию проекта "Народный бюджет"</t>
  </si>
  <si>
    <t>Государственная программа Архангельской области "Совершенствование государственного управления и местного самоуправления, развитие институтов гражданского общества в Архангельской области" подпрограмма № 3  "Развитие территориального общественного самоуправления в Архангельской области"</t>
  </si>
  <si>
    <t>Областная государственная программа "Местное самоуправление в Смоленской области" (постановление Администрации Смоленской области от 20.11.2013 №931)</t>
  </si>
  <si>
    <t>Основное мероприятие "Региональный приоритетный проект "Поддержка местных инициатив на территории Ульяновской области" Государственной программы Ульяновской области "Управление государственными  финансами Ульяновской области" (постановление Правительства Ульяновской области №26/584-П  от 14.11.2019); с 2024 года - Структурные элементы, не входящие в направления (подпрограммы) государственной программы "Региональный приоритетный проект "Поддержка местных инициатив на территории Ульяновской области" (постановление Правительства Ульяновской области от 30.11.2023 № 32/628-П)</t>
  </si>
  <si>
    <t>Государственная программа Саратовской области "Формирование комфортной городской среды"</t>
  </si>
  <si>
    <t>Государственная программа Республики Калмыкия "Управление государственными финансами Республики Калмыкия", подпрограмма №7 "Развитие механизмов регулирования межбюджетных отношений"</t>
  </si>
  <si>
    <t>Непрограммная часть расходов бюджета</t>
  </si>
  <si>
    <t xml:space="preserve">Государственная программ "Обеспечение доступным и комфортным жильем и коммунальными услугами жителей Магаданской области" подпрограмма "Столица" основное мероприятие ""Отдельное мероприятие в рамках федерального проекта "Формирование комфортной городской среды" национального проекта "Жилье и городская среда" </t>
  </si>
  <si>
    <t>Государственная программа Забайкальского края "Формирование современной городской среды", подпрограмма "Формирование городской среды"</t>
  </si>
  <si>
    <t xml:space="preserve">Государственная программ "Обеспечение доступным и комфортным жильем и коммунальными услугами жителей Магаданской области"  подпрограмма "Обеспечение комфортными условиями проживания жителей Магаданской области"  основное мероприятие "Реализация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мероприятие "Реализация проекта "1000 дворов" (благоустройство не менее 17 дворовых территорий)" </t>
  </si>
  <si>
    <t>Государственная программа Пермского края "Региональная политика и развитие территорий", утвержденная постановлением Правительства Пермского края от 01.10.2013 г. N 1305-п,  комплекс процессных мероприятий 3 "Развитие общественного самоуправления", направление 3.2 "Софинансирование проектов инициативного бюджетирования"</t>
  </si>
  <si>
    <t>Государственная программа Пермского края "Региональная политика и развитие территорий", утвержденная постановлением Правительства Пермского края от 01.10.2013 г. N 1305-п,  комплекс процессных мероприятий 3 "Развитие общественного самоуправления", направление 3.4  "Поддержка проектов, победивших в конкурсе школьных проектов "Дети решают"</t>
  </si>
  <si>
    <t>Государственная программа Забайкальского края "Комплексное развитие сельских территорий"</t>
  </si>
  <si>
    <t>Государственная программа Тверской области "Управление общественными финансами и совершенствование региональной налоговой политики" на 2021 - 2026 годы Подпрограмма 4 "Вовлечение граждан в бюджетный процесс и повышение финансовой грамотности населения в Тверской области" Задача 2 "Создание условий для развития инициативного бюджетирования в Тверской области" Мероприятие 2.02 "Осуществление софинансирования программ развития общественной инфраструктуры муниципальных образований Тверской области в рамках Программы поддержки местных инициатив в Тверской области"  В целях реализации ППМИ в Тверской области принят Порядок предоставления из областного бюджета Тверской области бюджетам муниципальных образований Тверской области субсидий на реализацию программ по поддержке местных инициатив в Тверской области (приложение 3 к государственной программе Тверской области "Управление общественными финансами и совершенствование региональной налоговой политики" на 2021 - 2026 годы") (https://internet.garant.ru/#/document/400456255/paragraph/1/doclist/4952/showentries/0/highlight/145-пп:2)</t>
  </si>
  <si>
    <t>Государственная программа «Управление государственными финансами Сахалинской области», основное мероприятие «Развитие инициативного бюджетирования в Сахалинской области»</t>
  </si>
  <si>
    <t>Государственная программа Тверской области "Управление общественными финансами и совершенствование региональной налоговой политики" на 2021 - 2026 годы Подпрограмма "Вовлечение граждан в бюджетный процесс и повышение финансовой грамотности населения в Тверской области" Задача: создание условий для развития инициативного бюджетирования в Тверской области Мероприятие "Предоставление иных межбюджетных трансфертов местным бюджетам на реализацию проектов в рамках поддержки школьных инициатив в Тверской области"  В целях реализации поддержки школьных инициатив в Тверской области принято постановление Правительства Тверской области от 20.04.2021 № 232-пп  "О предоставлении из областного бюджета Тверской области иных межбюджетных трансфертов местным бюджетам на реализацию проектов в рамках поддержки школьных инициатив Тверской области", данным постановлением утвержден Порядок предоставления из областного бюджета Тверской области иных межбюджетных трансфертов местным бюджетам на реализацию проектов в рамках поддержки школьных инициатив Тверской области, включая условия участия в программе муниципальных образований Тверской области (с изменениями и дополнениями).  Порядком предусмотрены все процедуры, связанные с проведением конкурсного отбора, предоставлением иных межбюджетных трансфертов и контролем за целевым и эффективным их использованием</t>
  </si>
  <si>
    <t>Государственная программа Новосибирской области «Управление финансами в Новосибирской области». Содействие развитию инициативного бюджетирования в Новосибирской области: 1. Сопровождение и координация инициативного бюджетирования.  2. Оказание финансовой поддержки муниципальным образованиям Новосибирской области на реализацию инициативных проектов.</t>
  </si>
  <si>
    <t>1) Постановление Правительства РК от 31_10_2019 N 525 ""О Государственной программе Республики Коми ""Развитие сельского хозяйства и регулирование рынков сельскохозяйственной продукции, сырья и продовольствия, развитие рыбохозяйственного комплекса"" Мероприятие ""Реализация проекта ""Народный бюджет"" в сфере агропромышленного комплекса"". Подпрограмма ""Развитие отраслей агропромышленного и рыбохозяйственного комплексов"".  Мероприятие ""Содействие в обеспечении населения услугами торговли, общественного питания и бытового обслуживания"". Подпрограмма ""Комплексное развитие сельских территорий"" 2) Постановление Правительства РК от 31_10_2019 N 520 ""О Государственной программе Республики Коми ""Развитие строительства, обеспечение доступным и комфортным жильем и коммунальными услугами граждан"". Мероприятие ""Реализация проектов инициативного бюджетирования по обустройству источников холодного водоснабжения"". Подпрограмма ""Создание условий для обеспечения качественными и доступными коммунальными услугами населения Республики Коми"". Мероприятие ""Реализация проектов инициативного бюджетирования в жилищной сфере"". Подпрограмма ""Формирование современной городской и сельской среды"". 3) Постановление Правительства РК от 31_10_2019 N 523 ""О Государственной программе Республики Коми ""Развитие транспортной системы"" Мероприятие ""Реализация проектов инициативного бюджетирования в сфере дорожной деятельности"". Подпрограмма ""Развитие дорожного хозяйства Республики Коми"". 4) Постановление Правительства РК от 31_10_2019 N 517 ""О Государственной программе Республики Коми ""Социальная защита населения"" Подпрограмма ""Система социального обслуживания населения"" Мероприятие ""Обеспечение доступности к социальным объектам для инвалидов и маломобильных групп населения"".  5) Постановление Правительства РКот 30_10_2019 N 512 ""Об утверждении Государственной программы Республики Коми ""Содействие занятости населения"" Мероприятие ""Реализация проекта ""Народный бюджет"" в сфере занятости населения"". Подпрограмма ""Управление региональным рынком труда, регулирование процессов формирования и использования трудовых ресурсов"". 6) Постановление Правительства РК от 31_10_2019 N 524 ""Об утверждении Государственной программы Республики Коми ""Развитие культуры и туризма"" Мероприятие ""Поддержка творческих инициатив в области культурно-досуговой деятельности, в том числе этнокультурного развития народов, проживающих на территории Республики Коми"". Подпрограмма ""Творческий потенциал населения Республики Коми"". Мероприятие ""Поддержка творческих инициатив в области культурно-досуговой деятельности, в том числе этнокультурного развития народов, проживающих на территории Республики Коми"", подпрограмма ""Творческий потенциал населения Республики Коми"". 7) Постановление Правительства РКот 31_10_2019 N 521 ""О Государственной программе Республики Коми ""Развитие экономики и промышленности"" Мероприятие ""Реализация проекта ""Народный бюджет"" в сфере малого и среднего предпринимательства"". Подпрограмма ""Малое и среднее предпринимательство в Республике Коми"". 8) Постановление Правительства РК от 31_10_2019 N 522 ""О Государственной программе Республики Коми ""Развитие образования"" Подпрограмма ""Развитие системы дошкольного, общего и дополнительного образования в Республике Коми"".   Мероприятие ""Осуществление деятельности организациями в сфере образования"".  Подпрограмма ""Дети и молодежь Республики Коми"". Мероприятие ""Укрепление материально-технической базы организаций в сфере образования в Республике Коми"".  9) Постановление Правительства РК от 29_10_2019 N 506 ""Об утверждении Государственной программы Республики Коми ""Воспроизводство и использование природных ресурсов и охрана окружающей среды"" Мероприятие ""Сохранение уникальных водных объектов"". Подпрограмма ""Воспроизводство и использование природных ресурсов"". 10) Постановление Правительства РК от 30_10_2019 N 513 ""Об утверждении Государственной программы Республики Коми ""Развитие физической культуры и спорта"" Ведомственный проект ""Реализация проектов инициативного бюджетирования в сфере физической культуры и спорта"", 11) Постановление Правительства РК от 30.10.2019 N 511 «О Государственной программе Республики Коми «Управление государственными финансами и государственным долгом» Основное мероприятие «Создание условий для реализации и развития практик инициативного бюджетирования на территории муниципальных образований, в том числе в рамках проекта "Народный бюджет"».</t>
  </si>
  <si>
    <t>Государственная программа Ульяновской области "Формирование комфортной городской среды в Ульяновской области"</t>
  </si>
  <si>
    <t>Государственная программа Мурманской области «Государственное управление и гражданское общество» (подпрограмма 1 «Создание условий для обеспечения государственного управления», основное мероприятие 1.9 «Реализация инициативных проектов граждан в муниципальных образованиях Мурманской области»). Приложения № 18, 19</t>
  </si>
  <si>
    <t>Постановление администрации Костромской области от 28.08.2017 г. № 316-а "Об утверждении государственной программы Костромской области "Формирование современной городской среды"</t>
  </si>
  <si>
    <t>Государственная программа Республики Ингушетия "Управление финансами", подпрограмма "Создание условий для эффективного выполнения полномочий органами местного самоуправления муниципальных образований", субсидии местным бюджетам на софинансирование проектов развития территорий муниципальных образований Республики Ингушетия, основанных на местных инициативах</t>
  </si>
  <si>
    <t>региональный проект "Формирование комфортной городской среды", государственной программы Владимирской области "Благоустройство территорий муниципальных образований Владимирской области", утвержденной постановлением администрации области от 30.08.2017 № 758</t>
  </si>
  <si>
    <t>Постановление Администрации Костромской области от 23.12.2019 N 513-а "Об утверждении государственной программы Костромской области "Комплексное развитие сельских территорий Костромской области"</t>
  </si>
  <si>
    <t>Государственная программа Владимирской области "Комплексное развитие сельских территорий Владимирской области". Региональный проект "Благоустройство сельских территорий"</t>
  </si>
  <si>
    <t>Государственная программа Владимирской области "Управление государственными финансами и государственным долгом Владимирской области". Комплекс процессных мероприятий "Создание условий для развития инициативного бюджетирования во Владимирской области". Основное мероприятие "Стимулирование муниципальных образований, реализующих инициативы граждан"</t>
  </si>
  <si>
    <t>Постановление Администрации Костромской области от 25.02.2014 N 61-а "Об утверждении государственной программы Костромской области "Развитие транспортной системы Костромской области"</t>
  </si>
  <si>
    <t>Государственная программа Чувашской Республики "Комплексное развитие сельских территорий" (подпрограмма "Создание и развитие инфраструктуры на сельских территориях"); Государственная программа Чувашской Республики "Формирование современной городской среды на территории Чувашской Республики" (подпрограмма  "Благоустройство дворовых и общественных территорий муниципальных образований Чувашской Республики").</t>
  </si>
  <si>
    <t>Постановление Правительства Брянской области "ОБ УТВЕРЖДЕНИИ ПОРЯДКА ПРОВЕДЕНИЯ КОНКУРСНОГО ОТБОРА ИНИЦИАТИВНЫХ ПРОЕКТОВ МУНИЦИПАЛЬНЫХ ОБРАЗОВАНИЙ БРЯНСКОЙ ОБЛАСТИ, МЕТОДИКИ ПРОВЕДЕНИЯ ОЦЕНКИ ИНИЦИАТИВНЫХ ПРОЕКТОВ МУНИЦИПАЛЬНЫХ ОБРАЗОВАНИЙ БРЯНСКОЙ ОБЛАСТИ И СОСТАВА КОНКУРСНОЙ КОМИССИИ ПО ОПРЕДЕЛЕНИЮ ПОБЕДИТЕЛЕЙ КОНКУРСА ИНИЦИАТИВНЫХ ПРОЕКТОВ МУНИЦИПАЛЬНЫХ ОБРАЗОВАНИЙ БРЯНСКОЙ ОБЛАСТИ"</t>
  </si>
  <si>
    <t>Постановление администрации Костромской области от 30.01.2014 № 13-а "Об утверждении Государственной программы Костромской области "Государственная поддержка социально ориентированных некоммерческих организаций и содействие развитию местного самоуправления на территории Костромской области"</t>
  </si>
  <si>
    <t>Государственная программа Курганской области "Формирование комфортной городской среды"</t>
  </si>
  <si>
    <t>Государственная программа "Управление государственными финансами", подпрограмма "Повышение эффективности расходов бюджета Удмуртской Республики", мероприятие "Реализация в Удмуртской Республике проектов развития общественной инфраструктуры"   (утверждена постановлением Правительства Удмуртской Республики   от 17.06.2013 № 252)</t>
  </si>
  <si>
    <t>Государственная программа Тюменской области «Развитие агропромышленного комплекса» Подпрограмма «Комплексное развитие сельских территорий» на 2020–2025» Мероприятие «Государственная поддержка на реализацию общественно значимых проектов по благоустройству сельских территорий»</t>
  </si>
  <si>
    <t>Государственная программа Тюменской области "Развитие жилищно-коммунального хозяйства" подпрограмма "Формирование современной городской среды" Региональный проект. «Формирование комфортной городской среды» в рамках реализации национального проекта «Жилье и городская среда» Мероприятие проекта. Реализация программ формирования современной городской среды</t>
  </si>
  <si>
    <t>Государственная программа Московской области «О досрочном прекращении реализации государственной программы Московской области "Развитие институтов гражданского общества, повышение эффективности местного самоуправления и реализации молодежной политики в Московской области" и утверждении государственной программы Московской области "Развитие институтов гражданского общества, повышение эффективности местного самоуправления и реализации молодежной политики в Московской области" на 2023-2027 годы"», подпрограмма 3 «Эффективное местное самоуправление в Московской области»,  Основное мероприятие 02. Практики инициативного бюджетирования, Основное мероприятие 02. Практики инициативного бюджетирования, Мероприятие 02.01. Реализация на территории муниципальных образований проектов граждан, сформированных в рамках практик инициативного бюджетирования"</t>
  </si>
  <si>
    <t>государственная программа Саратовской области "Комплексное развитие сельских территорий" подпрограмма 3 "Создание и развитие инфраструктуры на сельских территориях" Региональный проект "Благоустройство сельских территорий"</t>
  </si>
  <si>
    <t>Постановлением Правительства РМ от 21.10.2013 г. № 475 "Об утверждении государственной программы повышения эффективности управления государственными финансами в Республике Мордовия" (признано утратившим силу в связи с принятием Постановления № 771 от 27.12.2023 г.), утверждена подпрограмма "Повышение эффективности межбюджетных отношений", в рамках которой предусмотрена реализация  мероприятия по предоставлению из республиканского бюджета Республики Мордовия иных межбюджетных трансфертов на решение вопросов местного значения, осуществляемых с привлечением средств самообложения граждан  целях поощрения муниципальных образований в Республике Мордовия за увеличение налоговых и неналоговых доходов местных бюджетов.</t>
  </si>
  <si>
    <t>государственная программа «Экономическое развитие и инновационная экономика»     подпрограмма «Государственная политика в сфере экономического развития Иркутской области»    основное мероприятие «Обеспечение эффективного управления экономическим развитием Иркутской области»     мероприятие «Субсидии местным бюджетам на финансовую поддержку реализации инициативных проектов»</t>
  </si>
  <si>
    <t>Постановление Правительства Республики Мордовия от 30.08.2017 г. № 495 "Об утверждении Государственной программы "Формирование современной городской среды на территории Республики Мордовия" на 2018 - 2024 годы", подпрограмма "Благоустройство дворовых территорий и мест общественного пользования на территории Республики Мордовия" на 2018 - 2024 годы, Региональный проект "Формирование комфортной городской среды"</t>
  </si>
  <si>
    <t>Постановление Правительства Республики Мордовия от 05.09.2019 г. № 370 "Об утверждении Государственной программы Республики Мордовия "Комплексное развитие сельских территорий", подпрограмма "Создание и развитие инфраструктуры на сельских территориях", основное мероприятие "Благоустройство сельских территорий".</t>
  </si>
  <si>
    <t>Постановление Правительства Курганской области от 28 декабря 2019 г. № 458 "О государственной программе Курганской области "Комплексное развитие сельских территорий Курганской области", приложение 6</t>
  </si>
  <si>
    <t>Постановление Правительства Тверской области от 10.01.2023 г. № 1-пп "О государственной программе Тверской области "Развитие образования Тверской области" на 2023 - 2030 годы", Подпрограмма 4 "Создание современной образовательной среды для обучающихся", Мероприятие 1.46 "Предоставление грантов государственным образовательным организациям, реализующим программы среднего и высшего профессионального образования, на реализацию проектов студенческих инициатив"</t>
  </si>
  <si>
    <t>Содействие развитию гражданского общества и реализация государственной национальной политики</t>
  </si>
  <si>
    <t>Управление государственными финансами и регулирование межбюджетных отношений (Отдельное мероприятие "Повышение финансовой грамотности населения")</t>
  </si>
  <si>
    <t>1. Государственная программа Омской области "Формирование комфортной городской среды" (подпрограмма "Благоустройство общественных территорий муниципальных образований Омской области",  мероприятие -"Реализация инициативных проектов в сфере формирования комфортной городской среды"); 2. Государственная программа Омской области "Развитие культуры и туризма" (подпрограмма "Поддержка органов местного самоуправления по осуществлению полномочий в сфере культуры", мероприятие - "Реализация инициативных проектов в сфере культуры на территории муниципальных образований Омской области"); 3. Государственная программа Омской области "Развитие физической  культуры и спорта и реализация мероприятий в сфере молодежной политики" (подпрограмма "Управление развитием отрасли физической культуры и спорта, в том числе развитие физической культуры, спорта высших достижений и системы подготовки спортивного резерва", мероприятие - "Реализация инициативных проектов в сфере физической культуры и спорта на территории муниципальных образований Омской области")</t>
  </si>
  <si>
    <t>государственная программа Омской области "Комплексное развитие сельских территорий Омской области", региональный проект "Развитие социальной, инженерной и транспортной инфраструктуры на сельских территориях", реализуемый вне национальных проектов, мероприятие "Субсидии местным бюджетам на благоустройство сельских территорий"</t>
  </si>
  <si>
    <t>Государственная программа «Управление государственными финансами Республики Башкортостан», утвержденная постановлением Правительства Республики Башкортостан от 30 декабря 2021 года № 736 (подпрограмма «Поддержание устойчивости местных бюджетов», Основное мероприятие «Создание условий для повышения эффективности деятельности органов местного самоуправления Республики Башкортостан», мероприятие «Поддержка мер по обеспечению исполнения расходных обязательств местных бюджетов по решению вопросов местного значения»).</t>
  </si>
  <si>
    <t>Государственная программа Омской области "Формирование комфортной городской среды" (подпрограмма "Благоустройство дворовых территорий многоквартирных домов населенных пунктов")</t>
  </si>
  <si>
    <t>Государственная программа Алтайского края "Создание условий для эффективного и ответственного управления региональными и муниципальными финансами", утвержденная постановлением Правительства Алтайского края от 13.12.2023 № 483, задача 1. Развитие инициативного бюджетирования. В рамках реализации данной задачи предусматривается предоставление из краевого бюджета субсидий на реализацию инициативных проектов развития (создания) общественной инфраструктуры муниципальных образований</t>
  </si>
  <si>
    <t>Непрограммные мероприятия</t>
  </si>
  <si>
    <t>Постановление Правительства Амурской области от 25.09.2013 № 442 "Об утверждении государственной программы Амурской области "Повышение эффективности деятельности органов государственной власти и управления Амурской области"</t>
  </si>
  <si>
    <t>Государственная программа Алтайского края "Развитие образования в Алтайском крае"</t>
  </si>
  <si>
    <t>Ведомственная целевая программа  "Совершенствование системы управления общественными финансами Калужской области" - Предоставление субсидий на мероприятие "Оказание государственной поддержки местным бюджетам в целях реализации инициативных проектов" (Раздел II, задача 1, пункт с)</t>
  </si>
  <si>
    <t>Государственная программа Тамбовской области "Формирование современной городской среды Тамбовской области". Региональный проект "Поддержка инициативных проектов". Мероприятие: Реализация инициативных проектов</t>
  </si>
  <si>
    <t>Ведомственная целевая программа  "Совершенствование системы управления общественными финансами Калужской области" - Предоставление субсидий на мероприятие "Оказание государственной поддержки местным бюджетам в целях реализации школьных инициатив" (Раздел II, задача 1, пункт т)</t>
  </si>
  <si>
    <t>Государственная программа Ставропольского края «Управление финансами» (приложение «Правила предоставления субсидий из бюджета Ставропольского края бюджетам муниципальных образований Ставропольского края на реализацию инициативных проектов» (далее - Правила)</t>
  </si>
  <si>
    <t>Государственная программа Тамбовской области комплексного развития сельских территорий, подпрограмма "Создание и развитие инфраструктуры на сельских территориях", Региональный проект "Современный облик сельских территорий"</t>
  </si>
  <si>
    <t>Государственная программа Тамбовской области комплексного развития сельских территорий, направление (подпрограмма) "Создание и развитие инфраструктуры на сельских территориях", региональный проект "Благоустройство сельских территорий"</t>
  </si>
  <si>
    <t>Государственная программа Новосибирской области "Развитие институтов региональной политики и гражданского общества в Новосибирской области"</t>
  </si>
  <si>
    <t>Распоряжение министерства финансов Астраханской области от 25.11.2022 № 834-р  «Об утверждении ведомственной целевой программы «Обеспечение эффективного управления системой общественных финансов Астраханской области»</t>
  </si>
  <si>
    <t>До 2024г.- «Формирование современной городской среды на территории Астраханской области», с 2024г. -«Развитие жилищного строительства в Астраханской области» (Приложение №3)</t>
  </si>
  <si>
    <t>Постановление Правительства Ханты-Мансийского АО - Югры от 31 октября 2021 г. N 487-п "О государственной программе Ханты-Мансийского автономного округа - Югры "Развитие гражданского общества" (в ред. постановления Правительства ХМАО - Югры от 20.05.2022 N 210-п)</t>
  </si>
  <si>
    <t>Государственная программа Самарской области «Развитие образования и повышение эффективности реализации молодежной политики в Самарской области» на 2015 - 2030 годы  Подпрограмма «Реализация государственной политики в области образования и науки на территории Самарской области» до 2030 года  Пункт 1.5. «Приобретение основных средств для государственных образовательных учреждений Самарской области, подведомственных министерству образования и науки Самарской области, государственных бюджетных учреждений Самарской области – центров психолого-педагогической, медицинской и социальной помощи, подведомственных министерству образования и науки Самарской области, и для муниципальных общеобразовательных организаций Самарской области»</t>
  </si>
  <si>
    <t>Государственная программа Ханты-Мансийского автономного округа - Югры "Жилищно-коммунальный комплекс и городская среда"</t>
  </si>
  <si>
    <t>Приказ ДОиН ХМАО-Югры об организции и  проведении второго регионального конкурса лучших проектов школьного инициативного бюджетирования в общеобразовательных организациях Ханты-Мансийского автономного округа – Югры – участниках реализации проекта «Школьное инициативное бюджетирование в общеобразовательных организациях Ханты-Мансийского автономного округа – Югры»</t>
  </si>
  <si>
    <t>Приложение № 8 к региональному проекту «Комплексное развитие сельских территорий Астраханской области» государственной программы «Развитие сельского хозяйства, пищевой и рыбной промышленности Астраханской области», утвержденной постановлением Правительства Астраханской области от 20.12.2022 № 650-П</t>
  </si>
  <si>
    <t>Подпрограмма "Вовлечение населения в осуществление местного самоуправления, поддержка гражданских инициатив" Государственной программы Псковской области "Поддержка развития местного самоуправления в Псковской области"(справочно: до 2021 года - Подпрограмма "Эффективная система межбюджетных отношений в Псковской  области" Государственной программы Псковской области "Создание условий для эффективного и ответственного управления региональными и муниципальными финансами, повышения устойчивости бюджетной системы Псковской  области"</t>
  </si>
  <si>
    <t>Подпрограмма "Вовлечение населения в осуществление местного самоуправления, поддержка гражданских инициатив" Государственной программы Псковской области "Поддержка развития местного самоуправления в Псковской области"</t>
  </si>
  <si>
    <t>Государственная программа «Управление государственными финансами и государственным долгом Оренбургской области»,утвержденная постановлением Правительства Оренбургской области от 25 декабря 2018 года №886-пп; приоритетный проект «Вовлечение жителей муниципальных образований Оренбургской области в процесс выбора и реализации инициативных проектов»</t>
  </si>
  <si>
    <t>Государственная программа Орловской области «Комплексное развитие сельских территорий Орловской области», подпрограмма 3 «Создание и развитие инфраструктуры на сельских территориях»,  основное мероприятие 3.1 «Благоустройство сельских территорий»</t>
  </si>
  <si>
    <t>Государственная программа Орловской области «Формирование современной городской среды на территории Орловской области»: - подпрограмма 1 «Благоустройство территорий муниципальных образований Орловской области» (Основное мероприятие «Региональный проект «Формирование комфортной городской среды» федерального проекта «Формирование комфортной городской среды» национального проекта «Жилье и городская среда»); - подпрограмма 3 «Развитие культурной сферы Орловской области» (Основное мероприятие «Благоустройство общественных территорий муниципального образования Орловской области в целях развития его культурной сферы, разработка проектно-сметной документации на выполнение работ по благоустройству общественных территорий»)</t>
  </si>
  <si>
    <t>Государственная программа Санкт-Петербурга "Создание условий для обеспечения общественного согласия в Санкт-Петербурге" (подпрограмма 4, мероприятие 1.10 "Реализация мероприятий по вовлечению граждан в бюджетный процесс Санкт-Петербурга")</t>
  </si>
  <si>
    <t>Государственная программа Санкт-Петербурга "Создание условий для обеспечения общественного согласия в Санкт-Петербурге" (подпрограмма 4 "Информационная деятельность исполнительных органов государственной власти Санкт-Петербурга и взаимодействие со средствами массовой информации" , мероприятие 1.10 "Реализация мероприятий по вовлечению граждан в бюджетный процесс Санкт-Петербурга")</t>
  </si>
  <si>
    <t>1) Государственная программа Республики Коми "Развитие образования" основное мероприятие " Укрепление материально-технической базы организаций в сфере образования в Республике Коми"рограмма "Творческий потенциал населения Республики Коми"; 2) Государственная программа Республики Коми "Социальная защита населения" основное мероприятие "Профилактика безнадзорности и беспризорности несовершеннолетних"; 3) Государственная программа Республики Коми "Развитие строительства, обеспечение доступным и комфортным жильем и коммунальными услугами граждан" основное мероприятие " Реализация проектов инициативного бюджетирования в жилищной сфере", основное мероприятие "Реализация проектов инициативного бюджетирования в жилищной сфере","Реализация проектов инициативного бюджетирования в сфере благоустройства"; 4) Государственная программа Республики Коми "Развитие культуры и туризма"  основное мероприятие "Укрепление материально-технической базы учреждений сферы культуры"; 5) Государственная программа Республики Коми "Развитие физической культуры и спорта" основное мероприятие "Модернизация и укрепление материально-технической базы организаций физкультурно-спортивной направленности в Республике Коми", основное мероприятие "Организация, проведение официальных межмуниципальных и республиканских соревнований для выявления перспективных и талантливых спортсменов"; 6) Государственная программа Республики Коми "Развитие сельского хозяйства и регулирование рынков сельскохозяйственной продукции, сырья и продовольствия, развитие рыбохозяйственного комплекса" основное мероприятие "Осуществление государственного полномочия Республики Коми по организации на территории соответствующего муниципального образования мероприятий при осуществлении деятельности по обращению с животными без владельцев"</t>
  </si>
  <si>
    <t>Государственная программа Санкт-Петербурга "Развитие образования в Санкт-Петербурге" (подпрограмма 2 "Развитие общего образования", 9.3.2. Процессная часть, мероприятие 20 "Реализация мероприятий проекта по вовлечению учащихся в развитие школьной инфраструктуры").  Адресная программа на оснащение оборудованием в рамках реализации проекта "Твой школьный бюджет" в общеобразовательных учреждениях Невского района Санкт-петербурга на 2023 год.</t>
  </si>
  <si>
    <t>Постановление Правительства РБ от 10.03.2022 N 102 "Об утверждении Государственной программы Республики Бурятия "Совершенствование государственного управления" (Подпрограмма 3 "Содействие в развитии форм непосредственного осуществления населением местного самоуправления")</t>
  </si>
  <si>
    <t>4.1. Полное название госпрограммы субъекта РФ и соответствующий раздел (подпрограмма, направление, мероприятие) (при наличии), файлы</t>
  </si>
  <si>
    <t xml:space="preserve">Ссылка на файл: https://app-dev.xn--80apaohbc3aw9e.xn--p1ai/storage/form_file_uploads/form_11/field_8/L97mjqqwpAZ2uo1E1vyKmkhRrgetwMT42SLrKG9A.pdf
</t>
  </si>
  <si>
    <t xml:space="preserve">Ссылка на файл: https://app-dev.xn--80apaohbc3aw9e.xn--p1ai/storage/form_file_uploads/form_11/field_8/E9iWjvJcJaPrpyyFQ9nx0dDeRjwbvIv44pmlyGQ2.pdf
</t>
  </si>
  <si>
    <t xml:space="preserve">Ссылка на файл: https://app-dev.xn--80apaohbc3aw9e.xn--p1ai/storage/form_file_uploads/form_11/field_8/L1jXA4o0VI0aYaBIt0746ZLbsuCrvxh1BplLW5ZN.docx
</t>
  </si>
  <si>
    <t xml:space="preserve">Ссылка на файл: https://app-dev.xn--80apaohbc3aw9e.xn--p1ai/storage/form_file_uploads/form_11/field_8/cmE1PAspKO4jASFKVqB8NniBrV29aWSiFuCVVm4C.docx
</t>
  </si>
  <si>
    <t xml:space="preserve">Ссылка на файл: https://app-dev.xn--80apaohbc3aw9e.xn--p1ai/storage/form_file_uploads/form_11/field_8/JWsOAG7RRHpsrgbadU1Bbr32jk9OQk2dpWfA67XZ.rtf
</t>
  </si>
  <si>
    <t xml:space="preserve">Ссылка на файл: https://app-dev.xn--80apaohbc3aw9e.xn--p1ai/storage/form_file_uploads/form_11/field_8/DN99anndA7oaLe7IZNZc2E3HTl9vmXcrN5BuSw2I.pdf
Ссылка на файл: https://app-dev.xn--80apaohbc3aw9e.xn--p1ai/storage/form_file_uploads/form_11/field_8/ZhAKZUAwuXTFxYfjTHo3CAaWnWVzfL2jxeKSJjWe.pdf
</t>
  </si>
  <si>
    <t xml:space="preserve">Ссылка на файл: https://app-dev.xn--80apaohbc3aw9e.xn--p1ai/storage/form_file_uploads/form_11/field_8/IJocave4et4HpLEyjHP6c8cbgu4mTOHm8Sl4glBq.pdf
Ссылка на файл: https://app-dev.xn--80apaohbc3aw9e.xn--p1ai/storage/form_file_uploads/form_11/field_8/hMwsPivWVw0UiESQfOxitRIBBSV5GCjBcoDlksck.pdf
</t>
  </si>
  <si>
    <t xml:space="preserve">Ссылка на файл: https://app-dev.xn--80apaohbc3aw9e.xn--p1ai/storage/form_file_uploads/form_11/field_8/8l1mq5lyxzkRm6fLivu4AQGiourMiAJXafr3XUru.pdf
</t>
  </si>
  <si>
    <t xml:space="preserve">Ссылка на файл: https://app-dev.xn--80apaohbc3aw9e.xn--p1ai/storage/form_file_uploads/form_11/field_8/ckaRQ93QCqwD6KWPz0L1JlgzNIlDHwIhwbXpcyoS.rtf
</t>
  </si>
  <si>
    <t xml:space="preserve">Ссылка на файл: https://app-dev.xn--80apaohbc3aw9e.xn--p1ai/storage/form_file_uploads/form_11/field_8/0gw5geGuHn9AuZA0v5l0XpFHNQBVlk8x8tj5Jisx.pdf
</t>
  </si>
  <si>
    <t xml:space="preserve">Ссылка на файл: https://app-dev.xn--80apaohbc3aw9e.xn--p1ai/storage/form_file_uploads/form_11/field_8/w06EINReUSwrrhnsdFxe2DxnEOYZRm1z7b1JMLRw.rtf
</t>
  </si>
  <si>
    <t xml:space="preserve">Ссылка на файл: https://app-dev.xn--80apaohbc3aw9e.xn--p1ai/storage/form_file_uploads/form_11/field_8/FH4pwAjVrI6hFKGkYzCyAhytIG0cEO67UAZAAI1f.docx
</t>
  </si>
  <si>
    <t xml:space="preserve">Ссылка на файл: https://app-dev.xn--80apaohbc3aw9e.xn--p1ai/storage/form_file_uploads/form_11/field_8/LjuUmDEE4mDajLQ81swqI8pAOzLRKnjbz4VYJFy9.pdf
</t>
  </si>
  <si>
    <t xml:space="preserve">Ссылка на файл: https://app-dev.xn--80apaohbc3aw9e.xn--p1ai/storage/form_file_uploads/form_11/field_8/1NqoyFFq8f9UnnXv7rtUXzN5rgAC5SZPwNBLHFqi.pdf
</t>
  </si>
  <si>
    <t xml:space="preserve">Ссылка на файл: https://app-dev.xn--80apaohbc3aw9e.xn--p1ai/storage/form_file_uploads/form_11/field_8/sKrBsKYMF6zpPmKIJzGR3osSrH8306IAQr6cCvoo.pdf
Ссылка на файл: https://app-dev.xn--80apaohbc3aw9e.xn--p1ai/storage/form_file_uploads/form_11/field_8/jkxvMZjEVo9PzOcqp14BFKaNj2MuZ2eKs0JpqxHA.pdf
</t>
  </si>
  <si>
    <t xml:space="preserve">Ссылка на файл: https://app-dev.xn--80apaohbc3aw9e.xn--p1ai/storage/form_file_uploads/form_11/field_8/BuEp1kRXyigZdca9zgWtP2uDK4mkaePE7UdrkAIk.pdf
</t>
  </si>
  <si>
    <t xml:space="preserve">Ссылка на файл: https://app-dev.xn--80apaohbc3aw9e.xn--p1ai/storage/form_file_uploads/form_11/field_8/cFDqUb1D3YBtINv2AVFZV3QM59A6BmxHOOL2HmIu.docx
</t>
  </si>
  <si>
    <t xml:space="preserve">Ссылка на файл: https://app-dev.xn--80apaohbc3aw9e.xn--p1ai/storage/form_file_uploads/form_11/field_8/dsRVELL5pazRaBTqYxNSPLmeNvbUaxW5B6KVKmhk.docx
</t>
  </si>
  <si>
    <t xml:space="preserve">Ссылка на файл: https://app-dev.xn--80apaohbc3aw9e.xn--p1ai/storage/form_file_uploads/form_11/field_8/Qs3MV0GMCPIQQeBZc83ZxPNN0jH5dzo4AaE2qvah.pdf
</t>
  </si>
  <si>
    <t xml:space="preserve">Ссылка на файл: https://app-dev.xn--80apaohbc3aw9e.xn--p1ai/storage/form_file_uploads/form_11/field_8/IDQeeijw8m8x0YcCPPi8ZBD1wEbUjyFmX7VNDqES.pdf
</t>
  </si>
  <si>
    <t xml:space="preserve">Ссылка на файл: https://app-dev.xn--80apaohbc3aw9e.xn--p1ai/storage/form_file_uploads/form_11/field_8/GCVHLQ4o8rNZt48evlRIoxQ1sdJ3ek3t8BP1gG2G.pdf
</t>
  </si>
  <si>
    <t xml:space="preserve">Ссылка на файл: https://app-dev.xn--80apaohbc3aw9e.xn--p1ai/storage/form_file_uploads/form_11/field_8/T46Dne84SYUUwLjIPDgA47bIx1jAQO94YSmikhCC.pdf
</t>
  </si>
  <si>
    <t xml:space="preserve">Ссылка на файл: https://app-dev.xn--80apaohbc3aw9e.xn--p1ai/storage/form_file_uploads/form_11/field_8/XTPNUDQ5XX2dSS1GcUTO4ILNOJKZ5RNBrm9NDgzh.docx
</t>
  </si>
  <si>
    <t xml:space="preserve">Ссылка на файл: https://app-dev.xn--80apaohbc3aw9e.xn--p1ai/storage/form_file_uploads/form_11/field_8/jBDqmu2VWw6Ue69RqAbNDo0Y7uYRLAzRFJcKUIbi.docx
</t>
  </si>
  <si>
    <t xml:space="preserve">Ссылка на файл: https://app-dev.xn--80apaohbc3aw9e.xn--p1ai/storage/form_file_uploads/form_11/field_8/c4rirSM9pwE74dufkAYz01bX95pYcyCxfSO0wNvL.pdf
</t>
  </si>
  <si>
    <t xml:space="preserve">Ссылка на файл: https://app-dev.xn--80apaohbc3aw9e.xn--p1ai/storage/form_file_uploads/form_11/field_8/EOGXNhzj3yRajMO01t91zWczVA4YnGL4HpiiwNJI.pdf
</t>
  </si>
  <si>
    <t xml:space="preserve">Ссылка на файл: https://app-dev.xn--80apaohbc3aw9e.xn--p1ai/storage/form_file_uploads/form_11/field_8/6eFiQaCLyxaaFicI1JkDWQRDVZXb5NYWGfi48VC2.docx
</t>
  </si>
  <si>
    <t xml:space="preserve">Ссылка на файл: https://app-dev.xn--80apaohbc3aw9e.xn--p1ai/storage/form_file_uploads/form_11/field_8/j4zl1PIqnSctexKfaI5BGheg8RVmRkMADt8yp2Ar.docx
</t>
  </si>
  <si>
    <t xml:space="preserve">Ссылка на файл: https://app-dev.xn--80apaohbc3aw9e.xn--p1ai/storage/form_file_uploads/form_11/field_8/NhjRf6rIMu466vjUYsgXqwaOtaLMykhgSmLjLKaP.docx
</t>
  </si>
  <si>
    <t xml:space="preserve">Ссылка на файл: https://app-dev.xn--80apaohbc3aw9e.xn--p1ai/storage/form_file_uploads/form_11/field_8/KWSD6HhtsrEMqd6DPadBpR3VLwZGqV8npLvA8kJ6.docx
</t>
  </si>
  <si>
    <t xml:space="preserve">Ссылка на файл: https://app-dev.xn--80apaohbc3aw9e.xn--p1ai/storage/form_file_uploads/form_11/field_8/z1w3oC0ytkRx0xt7mvoJ63Pfm7N9DYwE82nEXsgr.docx
</t>
  </si>
  <si>
    <t xml:space="preserve">Ссылка на файл: https://app-dev.xn--80apaohbc3aw9e.xn--p1ai/storage/form_file_uploads/form_11/field_8/quJNFDyRo5YGourwAHz5R57fEO1q6eNd8rG5NSwy.rtf
</t>
  </si>
  <si>
    <t xml:space="preserve">Ссылка на файл: https://app-dev.xn--80apaohbc3aw9e.xn--p1ai/storage/form_file_uploads/form_11/field_8/BDq2qjffmSOwvVsL8mdnYTPNSnjlNkYhYE3jJtED.docx
</t>
  </si>
  <si>
    <t xml:space="preserve">Ссылка на файл: https://app-dev.xn--80apaohbc3aw9e.xn--p1ai/storage/form_file_uploads/form_11/field_8/5wtU7YXy0TQ9CGoLahb795976lqUSZfwLrU1illc.docx
</t>
  </si>
  <si>
    <t xml:space="preserve">Ссылка на файл: https://app-dev.xn--80apaohbc3aw9e.xn--p1ai/storage/form_file_uploads/form_11/field_8/dSEDlK0WEA436jd6V4Ki6jvQ4fbj6pdUjllac1gU.pdf
</t>
  </si>
  <si>
    <t xml:space="preserve">Ссылка на файл: https://app-dev.xn--80apaohbc3aw9e.xn--p1ai/storage/form_file_uploads/form_11/field_8/4fFWecDpi0Wl82kZL9j3wAKARkWbcPiJ5PBOxB2y.docx
</t>
  </si>
  <si>
    <t xml:space="preserve">Ссылка на файл: https://app-dev.xn--80apaohbc3aw9e.xn--p1ai/storage/form_file_uploads/form_11/field_8/XLiz4GD9CL2FPvrJ4XP8Yhp39yW1g22HNqpPY19R.docx
</t>
  </si>
  <si>
    <t xml:space="preserve">Ссылка на файл: https://app-dev.xn--80apaohbc3aw9e.xn--p1ai/storage/form_file_uploads/form_11/field_8/3fvQcZ3h1Pd8a1H1ovZJNmCJAnerAmeDcGBooDPz.docx
</t>
  </si>
  <si>
    <t xml:space="preserve">Ссылка на файл: https://app-dev.xn--80apaohbc3aw9e.xn--p1ai/storage/form_file_uploads/form_11/field_8/59UuuMoAKC6lFDiwibfLLr9GkUyQr7hWz9oMy7tN.docx
</t>
  </si>
  <si>
    <t xml:space="preserve">Ссылка на файл: https://app-dev.xn--80apaohbc3aw9e.xn--p1ai/storage/form_file_uploads/form_11/field_8/rbl5kJaQ68OrxXHuUhFiqJpgYmPPTROZzgGwo7GI.docx
</t>
  </si>
  <si>
    <t xml:space="preserve">Ссылка на файл: https://app-dev.xn--80apaohbc3aw9e.xn--p1ai/storage/form_file_uploads/form_11/field_8/jrduBpHBAXhlS4crlz3ER1OJDzKWsIAc5GimqfwR.docx
</t>
  </si>
  <si>
    <t xml:space="preserve">Ссылка на файл: https://app-dev.xn--80apaohbc3aw9e.xn--p1ai/storage/form_file_uploads/form_11/field_8/7OVmPkwjBnaPYJqDILZ1E4PN7HQBTRq5uoBvYeRR.docx
</t>
  </si>
  <si>
    <t xml:space="preserve">Ссылка на файл: https://app-dev.xn--80apaohbc3aw9e.xn--p1ai/storage/form_file_uploads/form_11/field_8/zlQsVvOmuBdMO50lnTaDjsd9vu7eP43Jbdmsdbpo.pdf
</t>
  </si>
  <si>
    <t xml:space="preserve">Ссылка на файл: https://app-dev.xn--80apaohbc3aw9e.xn--p1ai/storage/form_file_uploads/form_11/field_8/ohNGod4ngBU9yaRVyMHydIPZnPhtLXKjR8CLoTIV.pdf
</t>
  </si>
  <si>
    <t xml:space="preserve">Ссылка на файл: https://app-dev.xn--80apaohbc3aw9e.xn--p1ai/storage/form_file_uploads/form_11/field_8/XYOkt0AjUrk7QNs6ZS6I8y35MGwYHoZFG4Pg2mvR.pdf
</t>
  </si>
  <si>
    <t xml:space="preserve">Ссылка на файл: https://app-dev.xn--80apaohbc3aw9e.xn--p1ai/storage/form_file_uploads/form_11/field_8/kL7QV5aBP6aEstnx75IScMYo0lv6fLBXGmG4EdxT.docx
</t>
  </si>
  <si>
    <t xml:space="preserve">Ссылка на файл: https://app-dev.xn--80apaohbc3aw9e.xn--p1ai/storage/form_file_uploads/form_11/field_8/SVI02blocYwGOR7Y6KPoU6TLIw1GiiP9i5D2VRlv.pdf
</t>
  </si>
  <si>
    <t xml:space="preserve">Ссылка на файл: https://app-dev.xn--80apaohbc3aw9e.xn--p1ai/storage/form_file_uploads/form_11/field_8/k9GQA2jMlsJdDKwyR1aU3SPX9wc9kcodC8PnczSM.pdf
</t>
  </si>
  <si>
    <t xml:space="preserve">Ссылка на файл: https://app-dev.xn--80apaohbc3aw9e.xn--p1ai/storage/form_file_uploads/form_11/field_8/ZGZkxiKS9xGp7WJKcsfuS2qzmkJ3FEvcoHMMWgur.pdf
</t>
  </si>
  <si>
    <t xml:space="preserve">Ссылка на файл: https://app-dev.xn--80apaohbc3aw9e.xn--p1ai/storage/form_file_uploads/form_11/field_8/ii0yVCJVvRZc8p8PTzj5ZUycSSJaUOeb9QSW4d7K.rtf
</t>
  </si>
  <si>
    <t xml:space="preserve">Ссылка на файл: https://app-dev.xn--80apaohbc3aw9e.xn--p1ai/storage/form_file_uploads/form_11/field_8/0wznoY03Lp427dWtL18Ad1qzEvJmAjryErE2BM7f.rtf
</t>
  </si>
  <si>
    <t xml:space="preserve">Ссылка на файл: https://app-dev.xn--80apaohbc3aw9e.xn--p1ai/storage/form_file_uploads/form_11/field_8/XE6jKkXAt1IGqSV49XXbOSLmuPGoBcvzrk317pWN.pdf
</t>
  </si>
  <si>
    <t xml:space="preserve">Ссылка на файл: https://app-dev.xn--80apaohbc3aw9e.xn--p1ai/storage/form_file_uploads/form_11/field_8/6oOuLYsXdq0z3Bjlrpyc5gOOlQ7uZPh0GAyxOeZW.docx
</t>
  </si>
  <si>
    <t xml:space="preserve">Ссылка на файл: https://app-dev.xn--80apaohbc3aw9e.xn--p1ai/storage/form_file_uploads/form_11/field_8/RMbWO7mJ9aerUkfSNPUTNvtkShS1deiyKEhxcihQ.docx
</t>
  </si>
  <si>
    <t xml:space="preserve">Ссылка на файл: https://app-dev.xn--80apaohbc3aw9e.xn--p1ai/storage/form_file_uploads/form_11/field_8/rpDDRymNKDaldVkAHE3jLS2CSMOewTAS2ZfwqaTF.docx
</t>
  </si>
  <si>
    <t xml:space="preserve">Ссылка на файл: https://app-dev.xn--80apaohbc3aw9e.xn--p1ai/storage/form_file_uploads/form_11/field_8/iQqAwlZw8go3axL8FSIov5MA5Z3PDvZw7nllNbXK.docx
Ссылка на файл: https://app-dev.xn--80apaohbc3aw9e.xn--p1ai/storage/form_file_uploads/form_11/field_8/CxTY2JGkI5Q632Ti8PqEisedAT3nOQmO0wK2rzfA.docx
</t>
  </si>
  <si>
    <t xml:space="preserve">Ссылка на файл: https://app-dev.xn--80apaohbc3aw9e.xn--p1ai/storage/form_file_uploads/form_11/field_8/8wc1PNdJ5LrJB19dUvwDM8Gr8v0k0whayZkN0LTC.rtf
</t>
  </si>
  <si>
    <t xml:space="preserve">Ссылка на файл: https://app-dev.xn--80apaohbc3aw9e.xn--p1ai/storage/form_file_uploads/form_11/field_8/WtwJIbSyEXE2Ys7w12dwqSQw7pOtQLhIqB48XztW.docx
</t>
  </si>
  <si>
    <t xml:space="preserve">Ссылка на файл: https://app-dev.xn--80apaohbc3aw9e.xn--p1ai/storage/form_file_uploads/form_11/field_8/98hmgjyt9sH4l6xCLTcRWxLWXiyxZVOe46tni2oM.docx
</t>
  </si>
  <si>
    <t xml:space="preserve">Ссылка на файл: https://app-dev.xn--80apaohbc3aw9e.xn--p1ai/storage/form_file_uploads/form_11/field_8/oZbWzSibXScKPP6cY7IlyPAsuFeW1XoRl1WDe89s.docx
</t>
  </si>
  <si>
    <t xml:space="preserve">Ссылка на файл: https://app-dev.xn--80apaohbc3aw9e.xn--p1ai/storage/form_file_uploads/form_11/field_8/lQItdIbyCxeisYWUew6VMkaaXijo0t2R10UfdEu2.docx
</t>
  </si>
  <si>
    <t xml:space="preserve">Ссылка на файл: https://app-dev.xn--80apaohbc3aw9e.xn--p1ai/storage/form_file_uploads/form_11/field_8/PP1SaChle0mbeQTQpMLDyvSneJ4OJdyFMkZOIyFQ.docx
</t>
  </si>
  <si>
    <t xml:space="preserve">Ссылка на файл: https://app-dev.xn--80apaohbc3aw9e.xn--p1ai/storage/form_file_uploads/form_11/field_8/t26fLdKatEJOFvYyg3kT5oSx10xqvxMJOseaYlmR.docx
</t>
  </si>
  <si>
    <t xml:space="preserve">Ссылка на файл: https://app-dev.xn--80apaohbc3aw9e.xn--p1ai/storage/form_file_uploads/form_11/field_8/M48aq99qxCd9HNmtFKnUfrVXZYhGgAv2blqxHRwT.docx
Ссылка на файл: https://app-dev.xn--80apaohbc3aw9e.xn--p1ai/storage/form_file_uploads/form_11/field_8/W6bbsh15N8iDew7cc1zfteqd3sq9sNNzWzQcxSWS.docx
Ссылка на файл: https://app-dev.xn--80apaohbc3aw9e.xn--p1ai/storage/form_file_uploads/form_11/field_8/BxLwg379qlQ36B6SFu4eVoslXEE7Wcg7J72pPPFC.docx
Ссылка на файл: https://app-dev.xn--80apaohbc3aw9e.xn--p1ai/storage/form_file_uploads/form_11/field_8/XQgn0WYTcSdoBknyNoFdIwN9zFKruyXs2gMdSJva.docx
Ссылка на файл: https://app-dev.xn--80apaohbc3aw9e.xn--p1ai/storage/form_file_uploads/form_11/field_8/87YbrO54BwiWGwx0VRjuJnoIEQFG0F2jdcVYOF7W.docx
Ссылка на файл: https://app-dev.xn--80apaohbc3aw9e.xn--p1ai/storage/form_file_uploads/form_11/field_8/9CHjg6AwKBlUoUCnS0zV5zrIIAyT1R5ss1t6FPAd.docx
Ссылка на файл: https://app-dev.xn--80apaohbc3aw9e.xn--p1ai/storage/form_file_uploads/form_11/field_8/ybBpLPzs66KRqrGuS6xF3bxePpDJ7ccGkMqTYEmA.docx
Ссылка на файл: https://app-dev.xn--80apaohbc3aw9e.xn--p1ai/storage/form_file_uploads/form_11/field_8/mEOMtgzeg916u0lVZkiemey2fQzSinY9wYY0hUGv.docx
Ссылка на файл: https://app-dev.xn--80apaohbc3aw9e.xn--p1ai/storage/form_file_uploads/form_11/field_8/i3W725KQ3b0F8pKFoAGKfZGegcJfwK0TYKOYRBly.docx
Ссылка на файл: https://app-dev.xn--80apaohbc3aw9e.xn--p1ai/storage/form_file_uploads/form_11/field_8/gjwQwwXVO2GlxDNd8mJxD27FRIshp8rgfwpIjsPh.docx
Ссылка на файл: https://app-dev.xn--80apaohbc3aw9e.xn--p1ai/storage/form_file_uploads/form_11/field_8/dgED8OoRymwyAFUpbTxlOafoguZ35yMe0cmh74L7.docx
</t>
  </si>
  <si>
    <t xml:space="preserve">Ссылка на файл: https://app-dev.xn--80apaohbc3aw9e.xn--p1ai/storage/form_file_uploads/form_11/field_8/32KpbokGRtbF4TqzZPv3H8U1kjRoknZeISIeTDUJ.docx
</t>
  </si>
  <si>
    <t xml:space="preserve">Ссылка на файл: https://app-dev.xn--80apaohbc3aw9e.xn--p1ai/storage/form_file_uploads/form_11/field_8/BW8smlL38203taTbtjxWwC5bEigm3BI592fpLZ43.docx
</t>
  </si>
  <si>
    <t xml:space="preserve">Ссылка на файл: https://app-dev.xn--80apaohbc3aw9e.xn--p1ai/storage/form_file_uploads/form_11/field_8/bVSeYnRzg2VQUtf7Wzt9X4aRxyZTHEyjP6Zqgway.docx
</t>
  </si>
  <si>
    <t xml:space="preserve">Ссылка на файл: https://app-dev.xn--80apaohbc3aw9e.xn--p1ai/storage/form_file_uploads/form_11/field_8/NEktU7sBJr71dxzavYz1o7CYybhXwpqPRYciukmJ.docx
</t>
  </si>
  <si>
    <t xml:space="preserve">Ссылка на файл: https://app-dev.xn--80apaohbc3aw9e.xn--p1ai/storage/form_file_uploads/form_11/field_8/Jnm2eYq0Aw8fj6ihWv7Teprk3M374YwOCNGnbmcq.docx
</t>
  </si>
  <si>
    <t xml:space="preserve">Ссылка на файл: https://app-dev.xn--80apaohbc3aw9e.xn--p1ai/storage/form_file_uploads/form_11/field_8/fdnM38MdMztjqCUBEZ0dNSX9BZ3QuebITqJK5Ela.pdf
</t>
  </si>
  <si>
    <t xml:space="preserve">Ссылка на файл: https://app-dev.xn--80apaohbc3aw9e.xn--p1ai/storage/form_file_uploads/form_11/field_8/4PgsNoLbrHuFD1VK90bDkFQQ8jQCpKnzS3TaLMkr.rtf
Ссылка на файл: https://app-dev.xn--80apaohbc3aw9e.xn--p1ai/storage/form_file_uploads/form_11/field_8/pGlEf4rflGvKau4BbP4fQaaNnnYil2g85OklBp3p.rtf
</t>
  </si>
  <si>
    <t xml:space="preserve">Ссылка на файл: https://app-dev.xn--80apaohbc3aw9e.xn--p1ai/storage/form_file_uploads/form_11/field_8/elussjOxyGHzRj5cobFTUUDDRiwK7seMGXbGdukB.pdf
</t>
  </si>
  <si>
    <t xml:space="preserve">Ссылка на файл: https://app-dev.xn--80apaohbc3aw9e.xn--p1ai/storage/form_file_uploads/form_11/field_8/zHcyn9TKbaSlkm4RbTNyeE75MNXo8Wr44igZuxag.zip
</t>
  </si>
  <si>
    <t xml:space="preserve">Ссылка на файл: https://app-dev.xn--80apaohbc3aw9e.xn--p1ai/storage/form_file_uploads/form_11/field_8/HrdAc5xZtNMn0luwIfZpSm4wXWREbwUalnoEZsNP.zip
</t>
  </si>
  <si>
    <t xml:space="preserve">Ссылка на файл: https://app-dev.xn--80apaohbc3aw9e.xn--p1ai/storage/form_file_uploads/form_11/field_8/y5lRsl60JqO9NlxTsHw0EfK6BFRt1HXve1HxcAx1.docx
</t>
  </si>
  <si>
    <t xml:space="preserve">Ссылка на файл: https://app-dev.xn--80apaohbc3aw9e.xn--p1ai/storage/form_file_uploads/form_11/field_8/4ukPV70LNaGGc9TbZaBMPPtfttXRDz28OtxX4Kwb.docx
</t>
  </si>
  <si>
    <t xml:space="preserve">Ссылка на файл: https://app-dev.xn--80apaohbc3aw9e.xn--p1ai/storage/form_file_uploads/form_11/field_8/h8lqwWP536rJJgOYrq0ZXL4tXomH9CEArCjNqh6p.rtf
</t>
  </si>
  <si>
    <t xml:space="preserve">Ссылка на файл: https://app-dev.xn--80apaohbc3aw9e.xn--p1ai/storage/form_file_uploads/form_11/field_8/VFfQfQN1hRLEKMBrvvsmBBvBqrYllYpTtHXGqdg3.docx
Ссылка на файл: https://app-dev.xn--80apaohbc3aw9e.xn--p1ai/storage/form_file_uploads/form_11/field_8/9oxfJJ8nSXuxnoD8H6vRjq7hqoJKDRLK5OBpeiFL.docx
</t>
  </si>
  <si>
    <t xml:space="preserve">Ссылка на файл: https://app-dev.xn--80apaohbc3aw9e.xn--p1ai/storage/form_file_uploads/form_11/field_8/bNDHBEaKoiTv5WIszSBRFV19QWbfzNFcn5TQmhCM.docx
</t>
  </si>
  <si>
    <t xml:space="preserve">Ссылка на файл: https://app-dev.xn--80apaohbc3aw9e.xn--p1ai/storage/form_file_uploads/form_11/field_8/t9BQlWDJXBx7qlRBWxXDEt6vzw5FWMvQ6H7a4e9O.pdf
</t>
  </si>
  <si>
    <t xml:space="preserve">Ссылка на файл: https://app-dev.xn--80apaohbc3aw9e.xn--p1ai/storage/form_file_uploads/form_11/field_8/gL917ZqwFliDdCnER1c0UQSjwEwYt2n93O1SDh9r.pdf
</t>
  </si>
  <si>
    <t xml:space="preserve">Ссылка на файл: https://app-dev.xn--80apaohbc3aw9e.xn--p1ai/storage/form_file_uploads/form_11/field_8/9x0FBwdTOhtKhKK6pwZDpoyRg9gGkLKnmnzbTZp5.pdf
</t>
  </si>
  <si>
    <t xml:space="preserve">Ссылка на файл: https://app-dev.xn--80apaohbc3aw9e.xn--p1ai/storage/form_file_uploads/form_11/field_8/q5xpsUkRXo9JMT7MvjMF6J0zwTNCPhRyGI7LNtqn.pdf
</t>
  </si>
  <si>
    <t xml:space="preserve">Ссылка на файл: https://app-dev.xn--80apaohbc3aw9e.xn--p1ai/storage/form_file_uploads/form_11/field_8/4vK1mG5ryZGGrUytkm6E1jVNSOEChvsH2B0hXopk.pdf
Ссылка на файл: https://app-dev.xn--80apaohbc3aw9e.xn--p1ai/storage/form_file_uploads/form_11/field_8/M2evA8FeonKDYGOAKL4nzMvPeAPKfxsLXOe4tUmJ.rtf
Ссылка на файл: https://app-dev.xn--80apaohbc3aw9e.xn--p1ai/storage/form_file_uploads/form_11/field_8/mZXa3GANOTQkomZyNlpbLNY21kN71bJf9DmWxEB3.rtf
</t>
  </si>
  <si>
    <t xml:space="preserve">Ссылка на файл: https://app-dev.xn--80apaohbc3aw9e.xn--p1ai/storage/form_file_uploads/form_11/field_8/94dL2HUociaVNBXpPdngbLmKj3Uuzvog83StEAOd.pdf
</t>
  </si>
  <si>
    <t xml:space="preserve">Ссылка на файл: https://app-dev.xn--80apaohbc3aw9e.xn--p1ai/storage/form_file_uploads/form_11/field_8/tbdAKaSIbybKfXTZ91H1FMbcVoS1ajS0ZVBCht57.docx
</t>
  </si>
  <si>
    <t xml:space="preserve">Ссылка на файл: https://app-dev.xn--80apaohbc3aw9e.xn--p1ai/storage/form_file_uploads/form_11/field_8/nNnrVaHW7bDBe2eTYc6Lyz9cBvFLn0PUUd60AgmR.pdf
</t>
  </si>
  <si>
    <t xml:space="preserve">Ссылка на файл: https://app-dev.xn--80apaohbc3aw9e.xn--p1ai/storage/form_file_uploads/form_11/field_8/OWl8wREkm0fo1s3yKdFMc9OZbOaK9GW83trrqfHu.docx
</t>
  </si>
  <si>
    <t xml:space="preserve">Ссылка на файл: https://app-dev.xn--80apaohbc3aw9e.xn--p1ai/storage/form_file_uploads/form_11/field_8/K2Yx1OfIQalCpac3aghnTvUTDo9zjh3bLE40Dlk8.docx
</t>
  </si>
  <si>
    <t xml:space="preserve">Ссылка на файл: https://app-dev.xn--80apaohbc3aw9e.xn--p1ai/storage/form_file_uploads/form_11/field_8/YUnDXwwFuiuU8WRNxEF0au0yPrQaedPHFSWTLEhI.docx
</t>
  </si>
  <si>
    <t xml:space="preserve">Ссылка на файл: https://app-dev.xn--80apaohbc3aw9e.xn--p1ai/storage/form_file_uploads/form_11/field_8/0pc9bYtWjb2mKwZ59A6icaWNeEEAp2SQlAAXkVuf.pdf
</t>
  </si>
  <si>
    <t xml:space="preserve">Ссылка на файл: https://app-dev.xn--80apaohbc3aw9e.xn--p1ai/storage/form_file_uploads/form_11/field_8/SbANJ5m8dxvp1X3sdODUrFP9LzALC022PnESHlAy.docx
</t>
  </si>
  <si>
    <t xml:space="preserve">Ссылка на файл: https://app-dev.xn--80apaohbc3aw9e.xn--p1ai/storage/form_file_uploads/form_11/field_8/Jr5aZ12pGxgP6WeMf2QiAncIU5XfpWHDfqFmiYlC.rtf
</t>
  </si>
  <si>
    <t xml:space="preserve">Ссылка на файл: https://app-dev.xn--80apaohbc3aw9e.xn--p1ai/storage/form_file_uploads/form_11/field_8/amwQjhiv4u9HRh1hkPuGoLfJCAf4RtuJc0qOJEjQ.pdf
</t>
  </si>
  <si>
    <t xml:space="preserve">Ссылка на файл: https://app-dev.xn--80apaohbc3aw9e.xn--p1ai/storage/form_file_uploads/form_11/field_8/GsyyeZZs1emPNhFf6H3BowKkG6hxbzaLB4zM8OEq.pdf
</t>
  </si>
  <si>
    <t xml:space="preserve">Ссылка на файл: https://app-dev.xn--80apaohbc3aw9e.xn--p1ai/storage/form_file_uploads/form_11/field_8/RaCNPY1DFenLKUD8aQ5hCfiCMuMOJGYId6jl42JB.pdf
</t>
  </si>
  <si>
    <t xml:space="preserve">Ссылка на файл: https://app-dev.xn--80apaohbc3aw9e.xn--p1ai/storage/form_file_uploads/form_11/field_8/VMsfL6H2NOeq4QvLFOrvBZlCSyub2ow7FhPrQSBC.docx
</t>
  </si>
  <si>
    <t xml:space="preserve">Ссылка на файл: https://app-dev.xn--80apaohbc3aw9e.xn--p1ai/storage/form_file_uploads/form_11/field_8/YDS4dU1tr3Cfhaw2Btk0P2XVeDPaDwE7M6bOFLaX.pdf
</t>
  </si>
  <si>
    <t xml:space="preserve">Ссылка на файл: https://app-dev.xn--80apaohbc3aw9e.xn--p1ai/storage/form_file_uploads/form_11/field_8/qVVQsnKZSYABdwY73h4GJeZz0l6HXaOZdaJQiRgq.pdf
</t>
  </si>
  <si>
    <t xml:space="preserve">Ссылка на файл: https://app-dev.xn--80apaohbc3aw9e.xn--p1ai/storage/form_file_uploads/form_11/field_8/sa64gsSyV0j7RldIrJKktEf9yvFEPrsh7UR1jFtS.pdf
</t>
  </si>
  <si>
    <t xml:space="preserve">Ссылка на файл: https://app-dev.xn--80apaohbc3aw9e.xn--p1ai/storage/form_file_uploads/form_11/field_8/FryfoG1SR5ld7fgbUCZKyVsGKNVRGAFJsIQPfpkW.docx
Ссылка на файл: https://app-dev.xn--80apaohbc3aw9e.xn--p1ai/storage/form_file_uploads/form_11/field_8/980eIrDVjvX9KoAAdmFnVMJOYzQy5XLSQUEjUBUO.docx
</t>
  </si>
  <si>
    <t xml:space="preserve">Ссылка на файл: https://app-dev.xn--80apaohbc3aw9e.xn--p1ai/storage/form_file_uploads/form_11/field_8/TOgt64xOBYEN1phfqJyB1rs9hoKmPdaaZsLeScxI.docx
</t>
  </si>
  <si>
    <t xml:space="preserve">Ссылка на файл: https://app-dev.xn--80apaohbc3aw9e.xn--p1ai/storage/form_file_uploads/form_11/field_8/z2S1JduLn9xjI5yz8gRnCrxp1213bDe6oGNhPW4L.rar
</t>
  </si>
  <si>
    <t xml:space="preserve">Ссылка на файл: https://app-dev.xn--80apaohbc3aw9e.xn--p1ai/storage/form_file_uploads/form_11/field_8/qyT0r9yj6bENW5I21n8S9341Ta52YTJFEqxqWKdB.docx
</t>
  </si>
  <si>
    <t xml:space="preserve">Ссылка на файл: https://app-dev.xn--80apaohbc3aw9e.xn--p1ai/storage/form_file_uploads/form_11/field_8/ZMrxtX3dHuV6nK552wk8R8x1AGGIqPgJOSjXz8yd.docx
</t>
  </si>
  <si>
    <t xml:space="preserve">Ссылка на файл: https://app-dev.xn--80apaohbc3aw9e.xn--p1ai/storage/form_file_uploads/form_11/field_8/wE419bJu94cdNxBPWSgaogJcK74kREWyIERJMSX1.rtf
Ссылка на файл: https://app-dev.xn--80apaohbc3aw9e.xn--p1ai/storage/form_file_uploads/form_11/field_8/n61gwkdJEJXPHvGhujn20Yz3d3p7xuz0KdPShD2h.docx
Ссылка на файл: https://app-dev.xn--80apaohbc3aw9e.xn--p1ai/storage/form_file_uploads/form_11/field_8/yFqTpI1RpkgdgzysUuuEYyMI2ZpwPIz2cxJ3rsXV.docx
Ссылка на файл: https://app-dev.xn--80apaohbc3aw9e.xn--p1ai/storage/form_file_uploads/form_11/field_8/c6u55Xh0XNPgbYi3wQGWTAhBvMexUlURCBvI16dt.docx
Ссылка на файл: https://app-dev.xn--80apaohbc3aw9e.xn--p1ai/storage/form_file_uploads/form_11/field_8/Wx9m2hgjQ5X1WYnLFuI6X6XTSnFmZHde9vMT6mZj.docx
Ссылка на файл: https://app-dev.xn--80apaohbc3aw9e.xn--p1ai/storage/form_file_uploads/form_11/field_8/8sNk3XzJBkqC0sknXTsrYU9BzQFXeN7sxsNWjhMW.docx
</t>
  </si>
  <si>
    <t>4.2. Дата и реквизиты постановления / распоряжения, на основании которого мероприятия практики впервые были закреплены в составе указанной госпрограммы</t>
  </si>
  <si>
    <t>постановление Правительства Свердловской области от 31.10.2017 № 805-ПП</t>
  </si>
  <si>
    <t>Постановление правительства Свердловской области от 08.09.2021 № 582-ПП</t>
  </si>
  <si>
    <t>Постановление Правительства Республики Карелия от 2 апреля 2015 г. № 101-П "О внесении изменений в постановление Правительства Республики Карелия от 19 декабря 2013 года № 365-П"</t>
  </si>
  <si>
    <t>Постановление Администрации Томской области от 23.03.2018 N 115а "О внесении изменения в постановление Администрации Томской области от 26.11.2014 N 433а" (Документ утратил силу с 1 января 2020 года в связи с изданием постановления Администрации Томской области от 20.09.2019 N 329а)</t>
  </si>
  <si>
    <t>Постановление Правительства Чеченской Республики от 16 марта 2021 г. № 29 "О внесении изменений в постановление Правительства Чеченской Республики от 19 декабря 2013 года № 351"</t>
  </si>
  <si>
    <t>Постановление Коллегии Администрации Кемеровской области от 24.12.2018 № 606 "О внесении изменений в постановление Коллегии Администрации Кемеровской области  от 08.10.2013 № 421"</t>
  </si>
  <si>
    <t>постановление Правительства Свердловской области от 31.08.2017 № 639-ПП</t>
  </si>
  <si>
    <t>постановление Правительства Новгородской области от 06.06.2019 №205</t>
  </si>
  <si>
    <t>Постановление Правительства Воронежской области от 29.05.2019 № 531</t>
  </si>
  <si>
    <t>Указ Губернатора Ярославской области от 20.02.2017 № 50 "О губернаторском проекте "Решаем вместе!"</t>
  </si>
  <si>
    <t>Постановление Правительства Новгородской области от 20.06.2019 №229</t>
  </si>
  <si>
    <t>Постановление главы администрации (губернатора) Краснодарского края от 06.11.2019 № 738 "О внесении изменений в некоторые нормативные правовые акты главы администрации (губернатора) Краснодарского края и об утверждении Порядков предоставления дотаций на содействие достижению и (или) поощрению достижения наилучших значений показателей деятельности органов местного самоуправления городских округов и муниципальных районов Краснодарского края и предоставления и распределения субсидий из краевого бюджета местным бюджетам муниципальных образований Краснодарского края на софинансирование расходных обязательств муниципальных образований Краснодарского края по проведению мероприятий по восстановлению (ремонту, благоустройству) воинских захоронений, установке мемориальных знаков на воинских захоронениях, нанесению имен погибших при защите Отечества на мемориальные сооружения воинских захоронений по месту захоронения в пределах полномочий, установленных законодательством Российской Федерации"</t>
  </si>
  <si>
    <t>Постановление Правительства Республики Башкортостан от 4 мая 2018 года № 194 «О внесении изменений в государственную программу "Формирование современной городской среды в Республике Башкортостан"»</t>
  </si>
  <si>
    <t>постановление Правительства Новгородской области от 09.07.2020 №312; постановление Правительства Новгородской области от 20.06.2019 №229</t>
  </si>
  <si>
    <t>постановление Правительства Севастополя от 23.12.2021 № 694-ПП</t>
  </si>
  <si>
    <t>Постановление Правительства Магаданской области от 30.12.2021 № 1079-пп (http://publication.pravo.gov.ru/Document/View/4900202112300044)</t>
  </si>
  <si>
    <t>Постановление администрации Липецкой области от 28.03.2019 № 162 "О внесении изменений в постановление администрации Липецкой области от 31 августа 2017 года № 408 "Об утверждении государственной программы Липецкой области "Формирование современной городской среды в Липецкой области"</t>
  </si>
  <si>
    <t>Постановление Правительства Самарской области от 27.11.2019 N 864 "Об утверждении государственной программы Самарской области "Комплексное развитие сельских территорий Самарской области на 2020 - 2025 годы"</t>
  </si>
  <si>
    <t>Постановление Правительства Самарской области от 17.05.2017 N 323</t>
  </si>
  <si>
    <t>Постановление Администрации Волгоградской обл. от 23.01.2017 N 10-п</t>
  </si>
  <si>
    <t>Постановление Правительства Республики Башкортостан от 21 февраля 2017 года № 57 «О внесении изменений в государственную программу «Управление государственными финансами и государственным долгом Республики Башкортостан»</t>
  </si>
  <si>
    <t>Постановление Правительства Рязанской области от 22.02.2017 № 35 "О внесении изменений в Постановление Правительства Рязанской области от 11 ноября 2015 г. № 280 "Об утверждении государственной программы Рязанской области "Развитие местного самоуправления и гражданского общества на 2016 - 2020 годы" (в редакции Постановлений Правительства Рязанской области от 20.04.2016 № 84, от 20.10.2016 № 242)"</t>
  </si>
  <si>
    <t>Постановление Правительства Хабаровского края от 31.08.2017 г. № 356-пр "Об утверждении государственной программы Хабаровского края "Формирование современной городской среды"</t>
  </si>
  <si>
    <t>Постановление Правительства Хабаровского края от 29.12.2012 г. № 482-пр "О государственной программе Хабаровского края "Содействие развитию институтов и инициатив гражданского общества в Хабаровском крае"</t>
  </si>
  <si>
    <t>Постановление Правительства Новгородской области от 01.09.2017 N 305</t>
  </si>
  <si>
    <t>Постановление Правительства Республики Алтай от 29.08.20217 г. № 217 "Об утверждении государственной программы Республики Алтай "Формирование современной городской среды"</t>
  </si>
  <si>
    <t>Постановление Правительства Республики Алтай от 29.08.2017 N 217 (ред. от 22.12.2023) "Об утверждении государственной программы Республики Алтай "Формирование современной городской среды"  (приложение №5)</t>
  </si>
  <si>
    <t>Постановление Правительства Воронежской области от 29.05.2019 № 531 «Об утверждении государственной программы Воронежской области «Содействие развитию муниципальных образований и местного самоуправления»</t>
  </si>
  <si>
    <t>Постановление Правительства Липецкой области от 15.11.2022 № 245 "О внесении изменений в постановление администрации Липецкой области от 2 октября 2013 года № 445 "Об утверждении государственной программы Липецкой области "Управление государственными финансами и государственным долгом Липецкой области"</t>
  </si>
  <si>
    <t>Постановление Правительства Рязанской области от 30.08.2017 № 204 "Об утверждении государственной  программы Рязанской области "Формирование комфортной городской среды"</t>
  </si>
  <si>
    <t>Указ Губернатора Липецкой области от 10 августа 2023 года № 59 "Об учреждении грантов в форме субсидий общеобразовательным организациям на реализацию инициативных проектов в рамках школьного инициативного бюджетирования, направленных на развитие школьной инфраструктуры"</t>
  </si>
  <si>
    <t>Постановление Правительства Ивановской области от 05.08.2019 № 304-п</t>
  </si>
  <si>
    <t>Постановление правительства Воронежской области от 23.07.2015 № 614 «О внесении изменений в постановление правительства Воронежской области от 09.12.2013 № 1072»</t>
  </si>
  <si>
    <t>постановление Правительства Иркутской области от 24.10.2013 г. № 448-пп</t>
  </si>
  <si>
    <t>Постановление Правительства Воронежской области от 31.12.2013 № 1187 («Об утверждении государственной программы Воронежской области «Социальная поддержка граждан») Постановление Правительства Воронежской области от 01.07.2022 № 448 («О внесении изменения в постановление Правительства Воронежской области от 31.12.2013 № 1187»)</t>
  </si>
  <si>
    <t>Постановление Правительства Республики Марий Эл от 19 сентября 2017 г. № 380 "О государственной программе Республики Марий Эл "Формирование современной городской среды на территории Республики Марий Эл на 2018 - 2030 годы"</t>
  </si>
  <si>
    <t>Постановление Правительства Красноярского края от 30.09.2013 N 517-п "Об утверждении государственной программы Красноярского края "Содействие развитию местного самоуправления"</t>
  </si>
  <si>
    <t>Постановление Правительства Приморского края от 10.03.2021 № 113-пп "О внесении изменений в постановление Администрации Приморского края от 19 декабря 2019 года № 860-па "Об утверждении государственной программы Приморского края "Экономическое развитие и инновационная экономика Приморского края" на 2020 - 2027 годы"</t>
  </si>
  <si>
    <t>Постановление администрации НАО от 12.09.2017 № 289-п "О внесении изменений в государственную программу Ненецкого автономного округа "Реализация региональной политики Ненецкого автономного округа в сфере международных, межрегиональных и межнациональных отношений, развития гражданского общества и информации"</t>
  </si>
  <si>
    <t>Постановление Правительства Ленинградской области от 25 декабря 2015 года № 506 "О внесении изменений в постановление Правительства Ленинградской области от 14 ноября 2013 года № 399 "Об утверждении государственной программы Ленинградской области "Устойчивое общественное развитие в Ленинградской области"</t>
  </si>
  <si>
    <t>Постановление Правительства Республики Алтай от 26 декабря 2019 года № 379 "Об утверждении государственной программы Республики Алтай "Комплексное развитие сельских территорий"</t>
  </si>
  <si>
    <t>Постановление Правительства Республики Башкортостан от 14 марта 2022 года № 64 "О внесении изменений в государственную программу "Развитие науки и технологий в Республике Башкортостан""</t>
  </si>
  <si>
    <t>Постановление Правительства Саратовской области от 17 июля 2017 года № 361-П "О внесении изменений в государственную программу Саратовской области "Развитие государственного и муниципального управления до 2020 года"</t>
  </si>
  <si>
    <t>постановление Правительства Республики Марий Эл от 19 декабря 2019 г. №398 "Об утверждении государственной программы Республики Марий Эл "Комплексное развитие сельских территорий" на 2020 - 2030 годы"</t>
  </si>
  <si>
    <t>Постановление Правительства Республики Марий Эл от 7 июля 2014 г. № 346 «О внесении изменений в постановление Правительства Республики Марий Эл от 31 августа 2012 г. № 326»</t>
  </si>
  <si>
    <t>Постановление Правительства Калининградской области от 14.02.2022 № 76</t>
  </si>
  <si>
    <t>Указ Главы РС(Я) от 01.12.21020 № 1542 «О проекте Родные города и села», Постановление Правительства Республики Саха (Якутия) № 358 от 23.06.2022г. «О государственной программе Республики Саха (Якутия) "Управление государственными финансами и государственным долгом"»,                              ПОСТАНОВЛЕНИЕ ПРАВИТЕЛЬСТВА РС(Я) от 20 мая 2017 г. N 170 «О РЕАЛИЗАЦИИ НА ТЕРРИТОРИИ РЕСПУБЛИКИ САХА (ЯКУТИЯ) ПРОЕКТОВ РАЗВИТИЯ ОБЩЕСТВЕННОЙ ИНФРАСТРУКТУРЫ, ОСНОВАННЫХ НА МЕСТНЫХ ИНИЦИАТИВАХ»</t>
  </si>
  <si>
    <t>Постановление Правительства Калининградской области от 19 декабря 2019 года N 844 "Об утверждении государственной программы Калининградской области «Комплексное развитие сельских территорий»</t>
  </si>
  <si>
    <t>Постановление Правительства Тульской области от 2 ноября 2023 года N 674</t>
  </si>
  <si>
    <t>Постановление Правительства Вологодской области области от 22.09.2017 № 851 "О государственной программе Вологодской области Формирование современной городской среды"</t>
  </si>
  <si>
    <t>Мероприятия впервые закреплены в постановлении Правительства Вологодской области от 22 октября 2012 года № 1222 "О государственной программе "Развитие агропромышленного комплекса и потребительского рынка Вологодской области на 2013 - 2020 годы" (ред. от 25.11.2013 года) (действовала до 2020 года) Далее - в постановлении Правительства Вологодской области от 26.10.2020 № 1267 Об утверждении государственной программы Вологодской области "Комплексное развитие сельских территорий Вологодской области на 2021 -2025 годы" (действует в настоящее время).</t>
  </si>
  <si>
    <t>Впервые закреплены в постановлении Правительства области от 05.11.2014 года № 990 "Об утверждении государственной программы Вологодской области "Управление региональными финансами Вологодской области на 2015 - 2020 годы" (действовала до 2020 года). Далее - в постановлении Правительства Вологодской области от 20.05.2019 N 469 "Об утверждении государственной программы Вологодской области "Управление региональными финансами Вологодской области на 2021 - 2025 годы" (действует в настоящее время).</t>
  </si>
  <si>
    <t>Постановление Правительства Архангельской области от 10.10.2019 N 548-пп (ред. от 20.02.2023) "Об утверждении государственной программы Архангельской области "Совершенствование государственного управления и местного самоуправления, развитие институтов гражданского общества в Архангельской области"</t>
  </si>
  <si>
    <t>Постановление Администрации Смоленской области от 19.02.2018 №66 "О внесении изменений в областную государственную программу "Местное самоуправление в Смоленской области" на 2014 - 2020 годы"</t>
  </si>
  <si>
    <t>Постановление Правительства Ульяновской области от 08.09.2014 №22/412-П "Об утверждении государственной программы  Ульяновской области "Управление государственными  финансами Ульяновской области" на 2015-2021 годы</t>
  </si>
  <si>
    <t>Постановление Правительства Саратовской области от 30 августа 2017 года № 449-П "О государственной программе Саратовской области "Формирование комфортной городской среды"</t>
  </si>
  <si>
    <t>Постановление Правительства Республики Калмыкия от 1 апреля 2019 г. N 95 "О внесении изменений в государственную программу Республики Калмыкия "Управление государственными финансами Республики Калмыкия", утвержденную постановлением Правительства Республики Калмыкия от 15 октября 2018 г. N 316, и признании утратившим силу постановления Правительства Республики Калмыкия от 31 августа 2018 г. N 261"</t>
  </si>
  <si>
    <t>Постановление Правительства Магаданской области от 30 декабря 2021 г. N1093-пп</t>
  </si>
  <si>
    <t>Постановление Правительства Забайкальского края от 31 августа 2017 года № 372 "Об утверждении государственной программы Забайкальского края "Формирование современной городской среды"</t>
  </si>
  <si>
    <t>Постановление Правительства Магаданской области от 30 декабря 2021 г. N1093-пп ссылка:https://www.49gov.ru/documents/one/index.php?id=41024</t>
  </si>
  <si>
    <t>Постановление Правительства Пермского края от 10 января 2017 г. № 6-п "Об утверждении Порядка предоставления субсидий из бюджета Пермского края бюджетам муниципальных образований Пермского края на софинансирование проектов инициативного бюджетирования в Пермском крае"</t>
  </si>
  <si>
    <t>Постановление Правительства Забайкальского края "Об утверждении государственной программы Забайкальского края "Комплексное развитие сельских территорий"</t>
  </si>
  <si>
    <t>постановление Правительства Тверской области от 16.10.2012 № 604-пп "О государственной программе Тверской области "Управление общественными финансами и совершенствование региональной налоговой политики" на 2013 - 2018 годы"</t>
  </si>
  <si>
    <t>Постановление Правительства Сахалинской области от 03.03.2021 № 69 «Об отдельных вопросах реализации инициативных проектов в Сахалинской области»</t>
  </si>
  <si>
    <t>Постановление Правительства Сахалинской области от 29.08.2017 № 400 «Об отдельных вопросах реализации в Сахалинской области общественно значимых проектов в рамках проекта «Молодежный бюджет»</t>
  </si>
  <si>
    <t>постановление Правительства Тверской области от 16.03.2021 № 145-пп "О госудасртвенной программе Тверской области Тверской области "Управление общественными финансами и совершенствование региональной налоговой политики" на 2021 - 2026 годы"</t>
  </si>
  <si>
    <t>Постановление Правительства Новосибирской области от 06.06.2017 № 201-п «О реализации на территории Новосибирской области инициативных проектов»</t>
  </si>
  <si>
    <t>Указ Главы РК от 13.05.2016 N 66 "О проекте "Народный бюджет" в Республике Коми"</t>
  </si>
  <si>
    <t>Постановление Правительства Мурманской области от 26.10.2022 № 839-ПП «О внесении изменений в некоторые постановления Правительства Мурманской области»</t>
  </si>
  <si>
    <t>Постановление Правительства Республики Ингушетия от 13 августа 2019 г. № 122 "О реализации в Республике Ингушетия проектов развития территорий муниципальных образований Республики Ингушетия, основанных на местных инициативах"</t>
  </si>
  <si>
    <t>Постановление администрации области от 30.08.2017 № 758 "О государственной программе Владимирской области "Благоустройство территорий муниципальных образований Владимирской области"</t>
  </si>
  <si>
    <t>Постановление администрации Владимирской области от 20 декабря 2019 г. № 904 "Об утверждении государственной программы Владимирской области "Комплексное развитие сельских территоррий Владимирской области"</t>
  </si>
  <si>
    <t>Постановление Губернатора области от 22.03.2013 №319 "О порядках предоставления и распределения дотаций на поддержку мер по обеспечению  сбалансированности местных бюджетов бюджетам муниципальных образований в целях стимулирования органов местного самоуправления, способствующих развитию гражданского общества путем введения самообложения граждан и через добровольные пожертвования"</t>
  </si>
  <si>
    <t>Постановление Кабинета Министров Чувашской Республики от 22 февраля 2017 г. № 71  "О реализации на территории Чувашской Республики инициативных проектов"; Постановление Кабинета Министров Чувашской Республики от 26 декабря 2019 № 606; Постановление Кабинета Министров Чувашской Республики от 31.08.2017 N 343.</t>
  </si>
  <si>
    <t>Постановление Правительства Брянской области от 15.04.2019 № 163-п</t>
  </si>
  <si>
    <t>Постановление администрации Костромской области от 06.08.2015 № 281-а "О внесении изменений в постановление администрации Костромской области от 30.01.2014 № 13-а"</t>
  </si>
  <si>
    <t>постановление Правительства Курганской области от 28 августа 2017 г. № 320</t>
  </si>
  <si>
    <t>Постановление Правительства УР от 06.03.2019 N 79 "О внесении изменений в постановление Правительства Удмуртской Республики от 17 июня 2013 года N 252 "Об утверждении государственной программы Удмуртской Республики "Управление государственными финансами"</t>
  </si>
  <si>
    <t>Постановление Правительства Тюменской области от 30.12.2014 № 699-п "Об утверждении государственной программы Тюменской области "Развитие агропромышленного комплекса"</t>
  </si>
  <si>
    <t>Постановление Правительства Тюменской области от 21.12.2018 № 527-п "Об утверждении государственной программы Тюменской области "Развитие жилищно-коммунального хозяйства" и признании утратившими силу некоторых нормативных правовых актов"</t>
  </si>
  <si>
    <t>Постановление Правительства Московской области от 04.10.2022 № 1060/35</t>
  </si>
  <si>
    <t>Постановление Правительства Саратовской области от 23 декабря 2019 № 908-П «О государственной программе Саратовской области "Комплексное развитие сельских территорий»</t>
  </si>
  <si>
    <t>Постановление Правительства УР от 31.03.2020 N 84 "О внесении изменений в постановление Правительства Удмуртской Республики от 17 июня 2013 года N 252 "Об утверждении государственной программы Удмуртской Республики "Управление государственными финансами"</t>
  </si>
  <si>
    <t>Постановление Правительства УР от 14.02.2023 N 84 "О внесении изменений в постановление Правительства Удмуртской Республики от 17 июня 2013 года N 252 "Об утверждении государственной программы Удмуртской Республики "Управление государственными финансами"</t>
  </si>
  <si>
    <t>Постановление Правительства Курганской области от 28 декабря 2019 г. № 458</t>
  </si>
  <si>
    <t>Постановление Правительства Тверской области от 10.01.2023 г. № 1-пп "О государственной программе Тверской области "Развитие образования Тверской области" на 2023 - 2030 годы" (https://internet.garant.ru/#/document/16335010/paragraph/3944:3)</t>
  </si>
  <si>
    <t>№ 777 от 29.12.2023</t>
  </si>
  <si>
    <t>от 25.12.2019 N 695-П</t>
  </si>
  <si>
    <t>1. Постановление Правительства Омской области от 15 июля 2021 года № 280-п; 2. Постановление Правительства Омской области от 24 декабря 2021 года № 658-п; 3. Постановление Правительства Омской области от 10 февраля 2022 года № 49-п</t>
  </si>
  <si>
    <t>Постановление Правительства Омской области от 16 декабря 2019 года № 425-п "Об утверждении государственной программы Омской области "Комплексное развитие сельских территорий Омской области"</t>
  </si>
  <si>
    <t>Постановление Правительства Республики Башкортостан от 1 июня 2016 года № 212 «О внесении изменений в государственную программу "Управление государственными финансами и государственным долгом Республики Башкортостан"»</t>
  </si>
  <si>
    <t>от 31.08.2017 № 248-п</t>
  </si>
  <si>
    <t>Постановление Администрации Алтайского края от 19.11.2016 № 389 "Об утверждении Порядка предоставления из краевого бюджета средств на реализацию проектов развития (создания) общественной инфраструктуры, основанных на местных инициативах"</t>
  </si>
  <si>
    <t>Постановление Кабинета Министров Республики Татарстан от 22 ноября 2013 №909 "«Об утверждении Порядка предоставления из бюджета Республики Татарстан иных межбюджетных трансфертов бюджетам муниципальных образований Республики Татарстан на решение вопросов местного значения, осуществляемое с привлечением средств самообложения граждан»</t>
  </si>
  <si>
    <t>Постановление Правительства Амурской области от 25.09.2017 № 460 "О внесении изменений в постановление Правительства Амурской области от 25 сентября 2013 г. № 442"</t>
  </si>
  <si>
    <t>Постановление Правительства Алтайского края от 13.12.2019 № 494</t>
  </si>
  <si>
    <t>31.08.2017 № 248-п</t>
  </si>
  <si>
    <t>Постановление Правительства Калужской области от 21.01.2020 № 30 (ред. от 23.12.2020 № 988, от 30.12.2021 № 960, от 30.12.2022 № 1044) "Об утверждении Положения о порядке предоставления и распределения бюджетам муниципальных образований Калужской области субсидий на реализацию инициативных проектов"</t>
  </si>
  <si>
    <t>Постановление Правительства Тамбовской области от 30.12.2022 № 336</t>
  </si>
  <si>
    <t>Постановление Правительства Калужской области от 25.01.2023 № 50 "Об утверждении Положения о порядке предоставления и распределения бюджетам муниципальных образований Калужской области субсидий на реализацию школьных инициатив"</t>
  </si>
  <si>
    <t>Постановление Правительства Ставропольского края от 21 декабря 2023 г. № 768-п</t>
  </si>
  <si>
    <t>Постановление администрации Тамбовской области от 31.12.2019 № 1506</t>
  </si>
  <si>
    <t>Утверждено постановлением Правительства Республики Тыва от 4 сентября 2017 года № 398</t>
  </si>
  <si>
    <t>Постановление Правительства РС(Я) от 5 июля 2023 г. № 326 "О внесении изменений в государственную программу Республики Саха (Якутия) «Управление государственными финансами и государственным долгом», утвержденную постановлением Правительства Республики Саха (Якутия) от 23 июня 2022 г. № 358"</t>
  </si>
  <si>
    <t>Постановление Правительства Новосибирской области от 26.12.2018 № 570-п</t>
  </si>
  <si>
    <t>Постановление Правительства Астраханской области от 31.08.2017 №292-П «О государственной программе Астраханской области «Формирование современной городской среды на территории Астраханской области» Постановление Правительства Астраханской области от 27.10.2023 №623-П «О государственной программе Астраханской области «Формирование современной городской среды на территории Астраханской области»</t>
  </si>
  <si>
    <t>Постановление Правительства Ханты-Мансийского АО - Югры от 5 октября 2018 г. N 355-п "О государственной программе Ханты-Мансийского автономного округа - Югры "Развитие гражданского общества"</t>
  </si>
  <si>
    <t>Постановление Правительства Ханты-Мансийского автономного – Югры от 31 октября 2021 г. № 477-п О государственной программе Ханты-Мансийского автономного округа - Югры "Жилищно-коммунальный комплекс и городская среда" (утратил силу с 01.01.2024)</t>
  </si>
  <si>
    <t>распоряжение Правительства Российской федерации от 25 сентября 2017 года № 2039-р «Об утверждении Стратегии повышения финансовой грамотности в Российской Федерации на 2017-2023 годы», в соответствии с приказом Департамента образования и науки Ханты-Мансийского автономного округа – Югры от 10 февраля 2023 года № 10-П-309 «Об утверждении государственного задания на оказание государственных услуг (выполнение работ) бюджетному учреждению высшего образования Ханты-Мансийского автономного округа – Югры «Сургутский государственный университет» на 2023 год и на плановый период 2024 и 2025 годов», приказ ДОиН ХМАО-Югры 14.03.2023 № 10-П-590</t>
  </si>
  <si>
    <t>Постановление Администрации Псковской области от 30.12.2020 N 477  "Об утверждении Государственной программы Псковской области "Поддержка развития местного самоуправления в Псковской области", Постановление от 28 марта 2019 г. N 114 «О внесении изменений в постановление Администрации области от 28 октября 2013 г № 495 «Об утверждении государственной программы псковской области «Создание условий для эффективного и ответственного управления региональными и муниципальными финансами, повышения устойчивости бюджетной системы Псковской области на 2014 - 2020 годы»</t>
  </si>
  <si>
    <t>Постановление Администрации Псковской области от 30.12.2020 N 477  "Об утверждении Государственной программы Псковской области "Поддержка развития местного самоуправления в Псковской области"</t>
  </si>
  <si>
    <t>Постановление Правительства Оренбургской области от 14.11.2016 № 851-пп «О реализации на территории Оренбургской области инициативных проектов»</t>
  </si>
  <si>
    <t>Постановление Правительства Орловской области от 20.12.2019 года № 705 «Об утверждении государственной программы Орловской области «Комплексное развитие сельских территорий Орловской области»</t>
  </si>
  <si>
    <t>Постановление Правительства Орловской области от 31.08.2017 г. № 372 «Об утверждении государственной программы Орловской области «Формирование современной городской среды на территории Орловской области»</t>
  </si>
  <si>
    <t>Постановление Правительства Санкт-Петербурга от 04.06.2014 № 452</t>
  </si>
  <si>
    <t>Закон Республики Коми от 01.12.2021 N 127-РЗ "О внесении изменений в Закон Республики Коми "О статусе депутата Государственного Совета Республики Коми"</t>
  </si>
  <si>
    <t>Постановление Правительства Санкт-Петербурга от 4 июня 2014 года № 453 "О государственной программе Санкт-Петербурга "Развитие образования в Санкт-Петербурге"</t>
  </si>
  <si>
    <t>Постановление Правительства РБ от 29.05.2014 № 244 "О республиканском конкурсе "Лучшее территориальное общественное самоуправление"</t>
  </si>
  <si>
    <t>4.2. Дата и реквизиты постановления / распоряжения, на основании которого мероприятия практики впервые были закреплены в составе указанной госпрограммы, файлы</t>
  </si>
  <si>
    <t xml:space="preserve">Ссылка на файл: https://app-dev.xn--80apaohbc3aw9e.xn--p1ai/storage/form_file_uploads/form_11/field_10/ajEG18D4GZYDo4ABLMA3CG8VHhEzQ3BwsRPUbfOh.pdf
</t>
  </si>
  <si>
    <t xml:space="preserve">Ссылка на файл: https://app-dev.xn--80apaohbc3aw9e.xn--p1ai/storage/form_file_uploads/form_11/field_10/naNunGNfHmy5zmzfs72KEL4ccCpNSN7mj88uXLp8.pdf
</t>
  </si>
  <si>
    <t xml:space="preserve">Ссылка на файл: https://app-dev.xn--80apaohbc3aw9e.xn--p1ai/storage/form_file_uploads/form_11/field_10/KIjvlhWEVrVqcNqmLQcX5p26mLn625z03iWof0Tg.docx
</t>
  </si>
  <si>
    <t xml:space="preserve">Ссылка на файл: https://app-dev.xn--80apaohbc3aw9e.xn--p1ai/storage/form_file_uploads/form_11/field_10/Gi5J4Lz5yjnC2aZyZNEtGsI2miBJOGqo8vhWx9hT.docx
</t>
  </si>
  <si>
    <t xml:space="preserve">Ссылка на файл: https://app-dev.xn--80apaohbc3aw9e.xn--p1ai/storage/form_file_uploads/form_11/field_10/SDXD54eIvZZ05pD9WlB1rdD4L2MwJAvmehmCeWCJ.rtf
</t>
  </si>
  <si>
    <t xml:space="preserve">Ссылка на файл: https://app-dev.xn--80apaohbc3aw9e.xn--p1ai/storage/form_file_uploads/form_11/field_10/ZvKAqlSZeijHPzr2XoyNFiBzP81QSzyt2SEvKQc5.pdf
</t>
  </si>
  <si>
    <t xml:space="preserve">Ссылка на файл: https://app-dev.xn--80apaohbc3aw9e.xn--p1ai/storage/form_file_uploads/form_11/field_10/st0dF536o8f5wlUdAIrIaNvjp87BI77uuC8NEXP1.pdf
</t>
  </si>
  <si>
    <t xml:space="preserve">Ссылка на файл: https://app-dev.xn--80apaohbc3aw9e.xn--p1ai/storage/form_file_uploads/form_11/field_10/1uxAAgKGnFjGsewgR8xAaEKFBS7PvgB7aiJvSVZE.pdf
</t>
  </si>
  <si>
    <t xml:space="preserve">Ссылка на файл: https://app-dev.xn--80apaohbc3aw9e.xn--p1ai/storage/form_file_uploads/form_11/field_10/rgvTIeSHt1SGJE1DPlUW8VngpCsCMKvz2Z8V983x.pdf
</t>
  </si>
  <si>
    <t xml:space="preserve">Ссылка на файл: https://app-dev.xn--80apaohbc3aw9e.xn--p1ai/storage/form_file_uploads/form_11/field_10/9MEdoJlXtU7szXyNt12vViDTsBtVFvnptx4ojkaj.rtf
</t>
  </si>
  <si>
    <t xml:space="preserve">Ссылка на файл: https://app-dev.xn--80apaohbc3aw9e.xn--p1ai/storage/form_file_uploads/form_11/field_10/p6kC6exsQOMeheHp1NE2MRqqLfelytcw8opf2mZ4.pdf
</t>
  </si>
  <si>
    <t xml:space="preserve">Ссылка на файл: https://app-dev.xn--80apaohbc3aw9e.xn--p1ai/storage/form_file_uploads/form_11/field_10/uZFxmtIVRNgvxmNIhs8h1BaZQOlPoSKjGQNkeF1b.pdf
</t>
  </si>
  <si>
    <t xml:space="preserve">Ссылка на файл: https://app-dev.xn--80apaohbc3aw9e.xn--p1ai/storage/form_file_uploads/form_11/field_10/RAxZTOIghVcPIJRgxTYdaq8kCbHEybTx5ZIs9nqK.docx
</t>
  </si>
  <si>
    <t xml:space="preserve">Ссылка на файл: https://app-dev.xn--80apaohbc3aw9e.xn--p1ai/storage/form_file_uploads/form_11/field_10/4qMSc0OAVPsIaiLYrPyTJFebGwayWDEq7vN0l2CF.pdf
</t>
  </si>
  <si>
    <t xml:space="preserve">Ссылка на файл: https://app-dev.xn--80apaohbc3aw9e.xn--p1ai/storage/form_file_uploads/form_11/field_10/Lhz2K31Ew6Wyw9ImcKtcITbw86xE4P8n7X5okHXs.pdf
</t>
  </si>
  <si>
    <t xml:space="preserve">Ссылка на файл: https://app-dev.xn--80apaohbc3aw9e.xn--p1ai/storage/form_file_uploads/form_11/field_10/emHGl98KyHKzrkxk0xlbPuklRYGlSY3aMKCMPlw3.pdf
Ссылка на файл: https://app-dev.xn--80apaohbc3aw9e.xn--p1ai/storage/form_file_uploads/form_11/field_10/liZcbmpaQ2oU8cOxePfEXKO8CpDxOK0eSr9Q5gOV.pdf
</t>
  </si>
  <si>
    <t xml:space="preserve">Ссылка на файл: https://app-dev.xn--80apaohbc3aw9e.xn--p1ai/storage/form_file_uploads/form_11/field_10/JE2A8fiRy1XBw9rEX0v66ECdhz5TskHy5wGDsXNb.pdf
</t>
  </si>
  <si>
    <t xml:space="preserve">Ссылка на файл: https://app-dev.xn--80apaohbc3aw9e.xn--p1ai/storage/form_file_uploads/form_11/field_10/7yAjAv5siDKCl9j3gwhOF7SXQwtPz93S2P0zgB7Z.docx
</t>
  </si>
  <si>
    <t xml:space="preserve">Ссылка на файл: https://app-dev.xn--80apaohbc3aw9e.xn--p1ai/storage/form_file_uploads/form_11/field_10/yvWH5RaJonQtmVIgyeKYkUvurL7GgoBEzXtSLKZC.docx
</t>
  </si>
  <si>
    <t xml:space="preserve">Ссылка на файл: https://app-dev.xn--80apaohbc3aw9e.xn--p1ai/storage/form_file_uploads/form_11/field_10/ny8u6oUMTa9a7YpNlwpVYvJ6ZNlz26EDgFdKfTBl.pdf
</t>
  </si>
  <si>
    <t xml:space="preserve">Ссылка на файл: https://app-dev.xn--80apaohbc3aw9e.xn--p1ai/storage/form_file_uploads/form_11/field_10/uUo3KYWoPVGabgVjC3CsF7hlem1wxDPsi9uhxEL8.pdf
</t>
  </si>
  <si>
    <t xml:space="preserve">Ссылка на файл: https://app-dev.xn--80apaohbc3aw9e.xn--p1ai/storage/form_file_uploads/form_11/field_10/xwiTUrI9KXoXDomW13aFSfQJv72TldWohooqMEXj.pdf
</t>
  </si>
  <si>
    <t xml:space="preserve">Ссылка на файл: https://app-dev.xn--80apaohbc3aw9e.xn--p1ai/storage/form_file_uploads/form_11/field_10/uRmlUh6B1DRQ21h7XERQw1KXMPhedyvzAA34nrxj.docx
</t>
  </si>
  <si>
    <t xml:space="preserve">Ссылка на файл: https://app-dev.xn--80apaohbc3aw9e.xn--p1ai/storage/form_file_uploads/form_11/field_10/YqI2mT85t08ic3q0rzS00yBWf2iqSVSYpB4c7YFr.pdf
</t>
  </si>
  <si>
    <t xml:space="preserve">Ссылка на файл: https://app-dev.xn--80apaohbc3aw9e.xn--p1ai/storage/form_file_uploads/form_11/field_10/bOC0oOPKsSOxrgYlnb1DSmXX2OBKBvGvMEdapTfo.pdf
</t>
  </si>
  <si>
    <t xml:space="preserve">Ссылка на файл: https://app-dev.xn--80apaohbc3aw9e.xn--p1ai/storage/form_file_uploads/form_11/field_10/a0HfBI3NfiAAMhBOTjWwkMqVeIX7cdr50hL789Tb.docx
</t>
  </si>
  <si>
    <t xml:space="preserve">Ссылка на файл: https://app-dev.xn--80apaohbc3aw9e.xn--p1ai/storage/form_file_uploads/form_11/field_10/trweEfUBKHksCFnvPkVMDTvRkrS1eONCPKJAZT4t.docx
</t>
  </si>
  <si>
    <t xml:space="preserve">Ссылка на файл: https://app-dev.xn--80apaohbc3aw9e.xn--p1ai/storage/form_file_uploads/form_11/field_10/VpAbzLN6ThgoV3hrtSwjQFN8z6dF044B4hhr7gYY.docx
</t>
  </si>
  <si>
    <t xml:space="preserve">Ссылка на файл: https://app-dev.xn--80apaohbc3aw9e.xn--p1ai/storage/form_file_uploads/form_11/field_10/WDPKZsAaqf44QUDd5fD2BZdm71voHfuTIWSlUfRJ.docx
</t>
  </si>
  <si>
    <t xml:space="preserve">Ссылка на файл: https://app-dev.xn--80apaohbc3aw9e.xn--p1ai/storage/form_file_uploads/form_11/field_10/NhvDo5ADOEMfHZKB2Aj0VJnuBtthR0hnGulfO3N4.pdf
</t>
  </si>
  <si>
    <t xml:space="preserve">Ссылка на файл: https://app-dev.xn--80apaohbc3aw9e.xn--p1ai/storage/form_file_uploads/form_11/field_10/10zJfx3pns4IabY59Qw4HU2W6RNpOOTrjd3vpmUt.docx
</t>
  </si>
  <si>
    <t xml:space="preserve">Ссылка на файл: https://app-dev.xn--80apaohbc3aw9e.xn--p1ai/storage/form_file_uploads/form_11/field_10/wy8remO2QkAmf6iHpWi6EbQHBSQ7zwyjlQoG04Gs.rtf
</t>
  </si>
  <si>
    <t xml:space="preserve">Ссылка на файл: https://app-dev.xn--80apaohbc3aw9e.xn--p1ai/storage/form_file_uploads/form_11/field_10/GhbcA3dtnb7Z9k6dDJ3tpz7kfF6LEfLnb8r9RqV8.rtf
</t>
  </si>
  <si>
    <t xml:space="preserve">Ссылка на файл: https://app-dev.xn--80apaohbc3aw9e.xn--p1ai/storage/form_file_uploads/form_11/field_10/M7rWl9rrkALgTZlGqUqg51Po9tReR0tbuPslsISy.pdf
</t>
  </si>
  <si>
    <t xml:space="preserve">Ссылка на файл: https://app-dev.xn--80apaohbc3aw9e.xn--p1ai/storage/form_file_uploads/form_11/field_10/kbr0mY1pMoh7NU5TGdAB59wMUBQes9j4jUCZO6LK.docx
</t>
  </si>
  <si>
    <t xml:space="preserve">Ссылка на файл: https://app-dev.xn--80apaohbc3aw9e.xn--p1ai/storage/form_file_uploads/form_11/field_10/m3yjsBVT2USeVNcMVKm9QSGJp2R8MLKNqrj6c0ug.pdf
</t>
  </si>
  <si>
    <t xml:space="preserve">Ссылка на файл: https://app-dev.xn--80apaohbc3aw9e.xn--p1ai/storage/form_file_uploads/form_11/field_10/TPd74rmI6pFQYG2s3yeZDNzloiBXSYW0iblO3XJB.pdf
Ссылка на файл: https://app-dev.xn--80apaohbc3aw9e.xn--p1ai/storage/form_file_uploads/form_11/field_10/9dvLY428SKny2Kaje2iHL91QIHQs9mZx9GAVDINB.pdf
</t>
  </si>
  <si>
    <t xml:space="preserve">Ссылка на файл: https://app-dev.xn--80apaohbc3aw9e.xn--p1ai/storage/form_file_uploads/form_11/field_10/Hr6GlgonVYySOZL78X643aZEPBMSDOOwk4xe3gUS.pdf
</t>
  </si>
  <si>
    <t xml:space="preserve">Ссылка на файл: https://app-dev.xn--80apaohbc3aw9e.xn--p1ai/storage/form_file_uploads/form_11/field_10/ocSKI1JsKEFeqkMkGe8VgLa1fFitShOsOI8hcNRW.docx
</t>
  </si>
  <si>
    <t xml:space="preserve">Ссылка на файл: https://app-dev.xn--80apaohbc3aw9e.xn--p1ai/storage/form_file_uploads/form_11/field_10/VlR7T2VAbG6g0YKfEmCEnhPCbGlc3d5uBLSCK8Pa.pdf
</t>
  </si>
  <si>
    <t xml:space="preserve">Ссылка на файл: https://app-dev.xn--80apaohbc3aw9e.xn--p1ai/storage/form_file_uploads/form_11/field_10/1JjpAIvMWXg9ZtbLdzs47Q1a1faoD69TZMBJ3h8a.docx
</t>
  </si>
  <si>
    <t xml:space="preserve">Ссылка на файл: https://app-dev.xn--80apaohbc3aw9e.xn--p1ai/storage/form_file_uploads/form_11/field_10/yhLFcwn2aeMjPY6FDBqWbSK0oh4e3127QMDJh0jf.docx
</t>
  </si>
  <si>
    <t xml:space="preserve">Ссылка на файл: https://app-dev.xn--80apaohbc3aw9e.xn--p1ai/storage/form_file_uploads/form_11/field_10/SgHAKZywn1li7AMBl1K8EJ5pNkHInBTMmanxEdiL.docx
</t>
  </si>
  <si>
    <t xml:space="preserve">Ссылка на файл: https://app-dev.xn--80apaohbc3aw9e.xn--p1ai/storage/form_file_uploads/form_11/field_10/BTjWjhCVMW76h0kdUY9TphbKshKWMJlk2n69VVCv.docx
Ссылка на файл: https://app-dev.xn--80apaohbc3aw9e.xn--p1ai/storage/form_file_uploads/form_11/field_10/sU0vhlJZiPqoKU5b4LmCMLupRdxzR13gbMMK4NDe.docx
</t>
  </si>
  <si>
    <t xml:space="preserve">Ссылка на файл: https://app-dev.xn--80apaohbc3aw9e.xn--p1ai/storage/form_file_uploads/form_11/field_10/rpEnvruKZAYamNafGiYABCmcqjMIhvx1qBkHUS8E.docx
</t>
  </si>
  <si>
    <t xml:space="preserve">Ссылка на файл: https://app-dev.xn--80apaohbc3aw9e.xn--p1ai/storage/form_file_uploads/form_11/field_10/iebVcCjctK5j4V1obVPzKKx94efD76xHWSWZCowT.docx
</t>
  </si>
  <si>
    <t xml:space="preserve">Ссылка на файл: https://app-dev.xn--80apaohbc3aw9e.xn--p1ai/storage/form_file_uploads/form_11/field_10/aLTzHtqkwMzzIlSqXjngVFuxdhK127Lr9HZEnGTB.pdf
</t>
  </si>
  <si>
    <t xml:space="preserve">Ссылка на файл: https://app-dev.xn--80apaohbc3aw9e.xn--p1ai/storage/form_file_uploads/form_11/field_10/Ab07HP4A9N6evC0YuaLaeq1GNhgPexsq3GOPppcH.pdf
</t>
  </si>
  <si>
    <t xml:space="preserve">Ссылка на файл: https://app-dev.xn--80apaohbc3aw9e.xn--p1ai/storage/form_file_uploads/form_11/field_10/zzmuIvSYQWtn6niHWRQCL65KkGnWvIKIDObQkVjH.pdf
</t>
  </si>
  <si>
    <t xml:space="preserve">Ссылка на файл: https://app-dev.xn--80apaohbc3aw9e.xn--p1ai/storage/form_file_uploads/form_11/field_10/4kyegAUjQW2bccueQSGGL66VLKxkkFgZcjSx1t1d.docx
</t>
  </si>
  <si>
    <t xml:space="preserve">Ссылка на файл: https://app-dev.xn--80apaohbc3aw9e.xn--p1ai/storage/form_file_uploads/form_11/field_10/ajrOVuYAzXojkElViSbPAsLXooLhMCzpk4uwOB4L.pdf
</t>
  </si>
  <si>
    <t xml:space="preserve">Ссылка на файл: https://app-dev.xn--80apaohbc3aw9e.xn--p1ai/storage/form_file_uploads/form_11/field_10/YMDcAETpK4rMZNHqiYlo1kcTL8kARWNxOchFBZbu.pdf
Ссылка на файл: https://app-dev.xn--80apaohbc3aw9e.xn--p1ai/storage/form_file_uploads/form_11/field_10/WpWLxmqVcF8MJztke4K1GjMoIzouT5T6iRS3Y5Ob.docx
Ссылка на файл: https://app-dev.xn--80apaohbc3aw9e.xn--p1ai/storage/form_file_uploads/form_11/field_10/h3PfA9VuwuAubdMFZlSNCGx1uWF0tTkKkHPssY6k.pdf
</t>
  </si>
  <si>
    <t xml:space="preserve">Ссылка на файл: https://app-dev.xn--80apaohbc3aw9e.xn--p1ai/storage/form_file_uploads/form_11/field_10/K3lgIut0HkO5SeKf5eN6cm32cKgCl8g3K6yIxqLt.pdf
</t>
  </si>
  <si>
    <t xml:space="preserve">Ссылка на файл: https://app-dev.xn--80apaohbc3aw9e.xn--p1ai/storage/form_file_uploads/form_11/field_10/AkceUpDB3cvXTYs3TihOv5BY4PyOtpu4DpMjWjvR.rtf
</t>
  </si>
  <si>
    <t xml:space="preserve">Ссылка на файл: https://app-dev.xn--80apaohbc3aw9e.xn--p1ai/storage/form_file_uploads/form_11/field_10/poKL2ljrnGAvxq3NIbhcCtrlLgrHCkelxxeCE2gk.docx
</t>
  </si>
  <si>
    <t xml:space="preserve">Ссылка на файл: https://app-dev.xn--80apaohbc3aw9e.xn--p1ai/storage/form_file_uploads/form_11/field_10/sRqi6T7hYnsxrHLPyY0horSPsVtInbzZWUfxad1Z.docx
</t>
  </si>
  <si>
    <t xml:space="preserve">Ссылка на файл: https://app-dev.xn--80apaohbc3aw9e.xn--p1ai/storage/form_file_uploads/form_11/field_10/6gJLq3KpqFrKYgSzxHrumoe3VjLQH3JYwM36TbOo.docx
</t>
  </si>
  <si>
    <t xml:space="preserve">Ссылка на файл: https://app-dev.xn--80apaohbc3aw9e.xn--p1ai/storage/form_file_uploads/form_11/field_10/a084exf4tpal0Aknmxzw3vqJC42lVrQz61Xim4fF.docx
</t>
  </si>
  <si>
    <t xml:space="preserve">Ссылка на файл: https://app-dev.xn--80apaohbc3aw9e.xn--p1ai/storage/form_file_uploads/form_11/field_10/YVOaLiXF2xJxQOX4tbwEVohq3w2JpGUdLJk9hNTM.rtf
</t>
  </si>
  <si>
    <t xml:space="preserve">Ссылка на файл: https://app-dev.xn--80apaohbc3aw9e.xn--p1ai/storage/form_file_uploads/form_11/field_10/CEOxhoXFo47jWdmrYnfX4J4HGVAJb9PNdEquQm8R.docx
</t>
  </si>
  <si>
    <t xml:space="preserve">Ссылка на файл: https://app-dev.xn--80apaohbc3aw9e.xn--p1ai/storage/form_file_uploads/form_11/field_10/YMb3no1koAGp8bwmjgP30F4swsUcRmzrHtEjlKbe.pdf
</t>
  </si>
  <si>
    <t xml:space="preserve">Ссылка на файл: https://app-dev.xn--80apaohbc3aw9e.xn--p1ai/storage/form_file_uploads/form_11/field_10/bIKhKZWZz9lwx3UMOX7IngjvPanMMHrepYPzerTu.docx
</t>
  </si>
  <si>
    <t xml:space="preserve">Ссылка на файл: https://app-dev.xn--80apaohbc3aw9e.xn--p1ai/storage/form_file_uploads/form_11/field_10/QIXqCD9zEWPcds8hnYNOzbt4ZS6m9CZGEUybIVRi.docx
</t>
  </si>
  <si>
    <t xml:space="preserve">Ссылка на файл: https://app-dev.xn--80apaohbc3aw9e.xn--p1ai/storage/form_file_uploads/form_11/field_10/w2lF7dygOkJ9YyIT3QSGCFs1a6kBtYwQq0ET0klI.pdf
</t>
  </si>
  <si>
    <t xml:space="preserve">Ссылка на файл: https://app-dev.xn--80apaohbc3aw9e.xn--p1ai/storage/form_file_uploads/form_11/field_10/M1h6ANkmKHCswmTfhs6EYQQB08mewGmiingEKCU6.pdf
</t>
  </si>
  <si>
    <t xml:space="preserve">Ссылка на файл: https://app-dev.xn--80apaohbc3aw9e.xn--p1ai/storage/form_file_uploads/form_11/field_10/zMdhOCSLJn2WmS47iPfDUDwzl6nHFGfiJD0Ur6Yf.pdf
</t>
  </si>
  <si>
    <t xml:space="preserve">Ссылка на файл: https://app-dev.xn--80apaohbc3aw9e.xn--p1ai/storage/form_file_uploads/form_11/field_10/tLdnbzD5Cg1j10DsEumwOLxVl8rzDFfJk5pPY4TD.docx
</t>
  </si>
  <si>
    <t xml:space="preserve">Ссылка на файл: https://app-dev.xn--80apaohbc3aw9e.xn--p1ai/storage/form_file_uploads/form_11/field_10/2HnPUDGVC3VWi7ekWYmDc1XcFrCVnuZX4Utw68FL.docx
</t>
  </si>
  <si>
    <t xml:space="preserve">Ссылка на файл: https://app-dev.xn--80apaohbc3aw9e.xn--p1ai/storage/form_file_uploads/form_11/field_10/YjlJcvo60jov4BZcZ9FrZ0X1OYKXX2sE9T2P3r4I.docx
</t>
  </si>
  <si>
    <t xml:space="preserve">Ссылка на файл: https://app-dev.xn--80apaohbc3aw9e.xn--p1ai/storage/form_file_uploads/form_11/field_10/yIIfmjGIREArmh748b3oysCEIP6iZjNd0DB8IdQ1.pdf
</t>
  </si>
  <si>
    <t xml:space="preserve">Ссылка на файл: https://app-dev.xn--80apaohbc3aw9e.xn--p1ai/storage/form_file_uploads/form_11/field_10/tjWaXUM68j924qEvwdCBxpfxCUz7CejkBp7ZFryT.docx
</t>
  </si>
  <si>
    <t xml:space="preserve">Ссылка на файл: https://app-dev.xn--80apaohbc3aw9e.xn--p1ai/storage/form_file_uploads/form_11/field_10/UspaE35dLnmQTK4DNNrr4IGVyBDZeJJf4uadkCG5.docx
</t>
  </si>
  <si>
    <t xml:space="preserve">Ссылка на файл: https://app-dev.xn--80apaohbc3aw9e.xn--p1ai/storage/form_file_uploads/form_11/field_10/yctfAcEbDFKQvd4DqSyp9M2Gu89pgo3HFTIsSsHM.docx
</t>
  </si>
  <si>
    <t xml:space="preserve">Ссылка на файл: https://app-dev.xn--80apaohbc3aw9e.xn--p1ai/storage/form_file_uploads/form_11/field_10/VR2SHQUQBgAbHPZa3gR4mKy09Lcp7jW1KrDjBFXJ.pdf
</t>
  </si>
  <si>
    <t xml:space="preserve">Ссылка на файл: https://app-dev.xn--80apaohbc3aw9e.xn--p1ai/storage/form_file_uploads/form_11/field_10/0Q8DrWwjUdqfWx35Xm6ACWfdGlE0JwuChs5KfFE4.pdf
</t>
  </si>
  <si>
    <t xml:space="preserve">Ссылка на файл: https://app-dev.xn--80apaohbc3aw9e.xn--p1ai/storage/form_file_uploads/form_11/field_10/DUip40QVWxpreEXl5BcRIy4lJBMjeNvT81CNwy2v.pdf
</t>
  </si>
  <si>
    <t xml:space="preserve">Ссылка на файл: https://app-dev.xn--80apaohbc3aw9e.xn--p1ai/storage/form_file_uploads/form_11/field_10/3sPIu44DZ264wjlLIDaoQNUC9wxQvgYIcdLQxY8t.rtf
Ссылка на файл: https://app-dev.xn--80apaohbc3aw9e.xn--p1ai/storage/form_file_uploads/form_11/field_10/ynYDlvNCbxjkwZ2CRyf3mmLT2rcm8GY8N6EfpLQL.rtf
Ссылка на файл: https://app-dev.xn--80apaohbc3aw9e.xn--p1ai/storage/form_file_uploads/form_11/field_10/2WLaViy8Bivx2jLZDWsk6jZlUQHfCW6FjVwcHpz1.rtf
</t>
  </si>
  <si>
    <t xml:space="preserve">Ссылка на файл: https://app-dev.xn--80apaohbc3aw9e.xn--p1ai/storage/form_file_uploads/form_11/field_10/eInjWL9pxz70M4VsR6wQoGnwd5fLgUuOwlDZqa24.pdf
</t>
  </si>
  <si>
    <t xml:space="preserve">Ссылка на файл: https://app-dev.xn--80apaohbc3aw9e.xn--p1ai/storage/form_file_uploads/form_11/field_10/3I0a1NSD0VbpcicR0s4Ngs0vCL6PwkaWmbwXrXxc.zip
</t>
  </si>
  <si>
    <t xml:space="preserve">Ссылка на файл: https://app-dev.xn--80apaohbc3aw9e.xn--p1ai/storage/form_file_uploads/form_11/field_10/unDZRyMtAa7jgygrI2rb0U8LDj7RJUvr9XV3tRLb.pdf
</t>
  </si>
  <si>
    <t xml:space="preserve">Ссылка на файл: https://app-dev.xn--80apaohbc3aw9e.xn--p1ai/storage/form_file_uploads/form_11/field_10/MCPTMVHNyMyc1ezRz2lsbEm7Q2EUUYWhtKfUienU.docx
</t>
  </si>
  <si>
    <t xml:space="preserve">Ссылка на файл: https://app-dev.xn--80apaohbc3aw9e.xn--p1ai/storage/form_file_uploads/form_11/field_10/xRG4niU2Ha04gETMNCAINtgB09MiJVjtGxts9urw.docx
</t>
  </si>
  <si>
    <t xml:space="preserve">Ссылка на файл: https://app-dev.xn--80apaohbc3aw9e.xn--p1ai/storage/form_file_uploads/form_11/field_10/RFttWMW4UJzJyx4L6FsqzmS9CrJ8unStq47PZVAa.rtf
</t>
  </si>
  <si>
    <t xml:space="preserve">Ссылка на файл: https://app-dev.xn--80apaohbc3aw9e.xn--p1ai/storage/form_file_uploads/form_11/field_10/CiaBKnWXBPfk5zCJb0vD79Qr00ctUVcaagGZ4yG7.docx
</t>
  </si>
  <si>
    <t xml:space="preserve">Ссылка на файл: https://app-dev.xn--80apaohbc3aw9e.xn--p1ai/storage/form_file_uploads/form_11/field_10/JZzRRHPeoSlgmVpwy2iSfeQ4mN4aHadCyBFGaAY1.pdf
</t>
  </si>
  <si>
    <t xml:space="preserve">Ссылка на файл: https://app-dev.xn--80apaohbc3aw9e.xn--p1ai/storage/form_file_uploads/form_11/field_10/oXkTQk3eoF8Z8ksn0Zai7ie2H8AgCsrpzuyVfM3i.pdf
</t>
  </si>
  <si>
    <t xml:space="preserve">Ссылка на файл: https://app-dev.xn--80apaohbc3aw9e.xn--p1ai/storage/form_file_uploads/form_11/field_10/AVIpSIylqDRT0raIy6lZWG8btZGEAcsn8Pdw8YzT.pdf
</t>
  </si>
  <si>
    <t xml:space="preserve">Ссылка на файл: https://app-dev.xn--80apaohbc3aw9e.xn--p1ai/storage/form_file_uploads/form_11/field_10/jRrMAe8FJgIoWZHVKL3GmT6IYWOR1QWkF2ORtqTR.pdf
</t>
  </si>
  <si>
    <t xml:space="preserve">Ссылка на файл: https://app-dev.xn--80apaohbc3aw9e.xn--p1ai/storage/form_file_uploads/form_11/field_10/lE8lLJqD4PLKSG1G89ZcktRh6RNHv5LlQNw1EQEV.pdf
</t>
  </si>
  <si>
    <t xml:space="preserve">Ссылка на файл: https://app-dev.xn--80apaohbc3aw9e.xn--p1ai/storage/form_file_uploads/form_11/field_10/0HvCWEpiZ0OxRG8P8NBti5PQSvYAHt2KI1u9XZaR.pdf
</t>
  </si>
  <si>
    <t xml:space="preserve">Ссылка на файл: https://app-dev.xn--80apaohbc3aw9e.xn--p1ai/storage/form_file_uploads/form_11/field_10/37RkswJyRlsT7kV6Pderkn4PXYrDdUghK8OEYDOl.pdf
Ссылка на файл: https://app-dev.xn--80apaohbc3aw9e.xn--p1ai/storage/form_file_uploads/form_11/field_10/4UV9Cape5rrxTqsyyOxiiBIDTYoVLnXIsZLEpGPr.pdf
Ссылка на файл: https://app-dev.xn--80apaohbc3aw9e.xn--p1ai/storage/form_file_uploads/form_11/field_10/in4El8mLVDdNKsD6rZFmLlLGm5376LBeT9AWnDOX.pdf
</t>
  </si>
  <si>
    <t xml:space="preserve">Ссылка на файл: https://app-dev.xn--80apaohbc3aw9e.xn--p1ai/storage/form_file_uploads/form_11/field_10/xzAyyFEY2rE61yXFf8Wti3pRawyeKt8DO1I39eJu.pdf
</t>
  </si>
  <si>
    <t xml:space="preserve">Ссылка на файл: https://app-dev.xn--80apaohbc3aw9e.xn--p1ai/storage/form_file_uploads/form_11/field_10/3BWRPQ2c5fiJhwcctpWe50LcPPiTgNHtP9AffAMn.docx
</t>
  </si>
  <si>
    <t xml:space="preserve">Ссылка на файл: https://app-dev.xn--80apaohbc3aw9e.xn--p1ai/storage/form_file_uploads/form_11/field_10/w5HOh6c4ZwFKCacfDlfKdAudAK7DfyCWMOIZ359E.pdf
</t>
  </si>
  <si>
    <t xml:space="preserve">Ссылка на файл: https://app-dev.xn--80apaohbc3aw9e.xn--p1ai/storage/form_file_uploads/form_11/field_10/hBAT5abvK4H8heUuNpdfph40xESKaFqsCIWoIIQV.docx
</t>
  </si>
  <si>
    <t xml:space="preserve">Ссылка на файл: https://app-dev.xn--80apaohbc3aw9e.xn--p1ai/storage/form_file_uploads/form_11/field_10/sx6VD0MhxSVTLdR7sc4G0cVIYskebItEbOER4ATI.docx
</t>
  </si>
  <si>
    <t xml:space="preserve">Ссылка на файл: https://app-dev.xn--80apaohbc3aw9e.xn--p1ai/storage/form_file_uploads/form_11/field_10/ik1TpPAi76DKejBRCnIGOB9OrOTYtl4vvHtWYKKE.docx
</t>
  </si>
  <si>
    <t xml:space="preserve">Ссылка на файл: https://app-dev.xn--80apaohbc3aw9e.xn--p1ai/storage/form_file_uploads/form_11/field_10/7ST0xy6OY7KO6MbQsZFBmaTdmmfZmzzjaHXNyZ1g.pdf
</t>
  </si>
  <si>
    <t xml:space="preserve">Ссылка на файл: https://app-dev.xn--80apaohbc3aw9e.xn--p1ai/storage/form_file_uploads/form_11/field_10/xfPleGS2p4tW2lYTo9VGBO5mgKZ6HzNwZWKilaXK.docx
</t>
  </si>
  <si>
    <t xml:space="preserve">Ссылка на файл: https://app-dev.xn--80apaohbc3aw9e.xn--p1ai/storage/form_file_uploads/form_11/field_10/yKgNXuj8lyZDedIIeMB35jzflcYJufrzXs0oMHlT.pdf
</t>
  </si>
  <si>
    <t xml:space="preserve">Ссылка на файл: https://app-dev.xn--80apaohbc3aw9e.xn--p1ai/storage/form_file_uploads/form_11/field_10/zcnOpNHoKerL31YHyX3arjzBEKawlSkDloXohED7.docx
</t>
  </si>
  <si>
    <t xml:space="preserve">Ссылка на файл: https://app-dev.xn--80apaohbc3aw9e.xn--p1ai/storage/form_file_uploads/form_11/field_10/RGc60EzfKtI5MkCWjwDKoCrp44T0UAzlzlIrACXR.pdf
</t>
  </si>
  <si>
    <t xml:space="preserve">Ссылка на файл: https://app-dev.xn--80apaohbc3aw9e.xn--p1ai/storage/form_file_uploads/form_11/field_10/Aczp4y7lyGcjePIksRxIr6uiRR7Srl0m5Ej6i3I6.pdf
</t>
  </si>
  <si>
    <t xml:space="preserve">Ссылка на файл: https://app-dev.xn--80apaohbc3aw9e.xn--p1ai/storage/form_file_uploads/form_11/field_10/g2ZFmNlf66t1wjkLg0tBF9VRhn3GbQZt2hWH8WCo.pdf
</t>
  </si>
  <si>
    <t xml:space="preserve">Ссылка на файл: https://app-dev.xn--80apaohbc3aw9e.xn--p1ai/storage/form_file_uploads/form_11/field_10/KKTwuasInvgdHLPNqMauZaS8lfZLDR7uu2UD8hic.pdf
</t>
  </si>
  <si>
    <t xml:space="preserve">Ссылка на файл: https://app-dev.xn--80apaohbc3aw9e.xn--p1ai/storage/form_file_uploads/form_11/field_10/A8flLyvqg9PfthrzKdeujHovdFkMcEnpMNb6dIuC.docx
</t>
  </si>
  <si>
    <t xml:space="preserve">Ссылка на файл: https://app-dev.xn--80apaohbc3aw9e.xn--p1ai/storage/form_file_uploads/form_11/field_10/DQBcxN3EKF7q2LNFMfBbMPpAWZiCvi2TCwYrLU0c.pdf
Ссылка на файл: https://app-dev.xn--80apaohbc3aw9e.xn--p1ai/storage/form_file_uploads/form_11/field_10/h4WaO9on6KuDHVpB39swTFpa727Icb5btKitKOml.pdf
</t>
  </si>
  <si>
    <t xml:space="preserve">Ссылка на файл: https://app-dev.xn--80apaohbc3aw9e.xn--p1ai/storage/form_file_uploads/form_11/field_10/AL4BVqEW1SM4zoezswJr4he5BumeVsbY1xqCiRFZ.pdf
</t>
  </si>
  <si>
    <t xml:space="preserve">Ссылка на файл: https://app-dev.xn--80apaohbc3aw9e.xn--p1ai/storage/form_file_uploads/form_11/field_10/umzSrJYWDUp8Nbzsf0941gnYZMKIzbqNUEnLy5KB.pdf
</t>
  </si>
  <si>
    <t xml:space="preserve">Ссылка на файл: https://app-dev.xn--80apaohbc3aw9e.xn--p1ai/storage/form_file_uploads/form_11/field_10/axrwBdT3r8sJY6BurcOsXf5iKqh9eEo5UM5RY7lr.pdf
</t>
  </si>
  <si>
    <t xml:space="preserve">Ссылка на файл: https://app-dev.xn--80apaohbc3aw9e.xn--p1ai/storage/form_file_uploads/form_11/field_10/vAuIDzPZKIFNrelLhH9eGU6yRFA5suQcrekctTmQ.pdf
</t>
  </si>
  <si>
    <t xml:space="preserve">Ссылка на файл: https://app-dev.xn--80apaohbc3aw9e.xn--p1ai/storage/form_file_uploads/form_11/field_10/tpkVpgm6hv8UuBZLqRBwhmxU07yDbIeVdQAIj0hS.docx
Ссылка на файл: https://app-dev.xn--80apaohbc3aw9e.xn--p1ai/storage/form_file_uploads/form_11/field_10/hTfCsFcgar09a3WhlhS0lwORUSA49vByLkLQf1hJ.docx
</t>
  </si>
  <si>
    <t xml:space="preserve">Ссылка на файл: https://app-dev.xn--80apaohbc3aw9e.xn--p1ai/storage/form_file_uploads/form_11/field_10/5zvpgE0OCrXIW4sENtaIs60PpDbzXZM1uAM4xFMG.docx
</t>
  </si>
  <si>
    <t xml:space="preserve">Ссылка на файл: https://app-dev.xn--80apaohbc3aw9e.xn--p1ai/storage/form_file_uploads/form_11/field_10/iKd3SZ3TZF14AlC2ccDmZYhB1my1w6bY9xtLjm6K.rtf
</t>
  </si>
  <si>
    <t xml:space="preserve">Ссылка на файл: https://app-dev.xn--80apaohbc3aw9e.xn--p1ai/storage/form_file_uploads/form_11/field_10/1rpsBIK96vJ3eYsjO7IlmBMffJsBGHVZqq9e6BlY.docx
</t>
  </si>
  <si>
    <t xml:space="preserve">Ссылка на файл: https://app-dev.xn--80apaohbc3aw9e.xn--p1ai/storage/form_file_uploads/form_11/field_10/yN2Kni2kWtUcG7fm6Eji3W5VzxNCv3kSMnJgcyZC.docx
</t>
  </si>
  <si>
    <t xml:space="preserve">Ссылка на файл: https://app-dev.xn--80apaohbc3aw9e.xn--p1ai/storage/form_file_uploads/form_11/field_10/THDqGqfCWDvTCj3LKtuMS0YOsoJfkVGThvSEITgF.docx
</t>
  </si>
  <si>
    <t>4.3. Непрограммный источник, в котором указаны бюджетные ассигнования, направляемые на реализацию проектов ИБ (при наличии)</t>
  </si>
  <si>
    <t>Закон Свердловской области от 07.12.2022 № 137-ОЗ «Об областном бюджете на 2023 год и плановый период 2024 и 2025 годов»</t>
  </si>
  <si>
    <t>Закон Курской области от 19.12.2022  № 145-ЗКО "Об областном бюджете на 2023 год и на плановый период 2024 и 2025 годов"  (таблица 46 приложения № 13) (https://kursk.ru/region/economy/page-393824/?sphrase_id=575208)</t>
  </si>
  <si>
    <t>Распоряжение Правительства Республики Карелия от 17 марта 2023 года № 233р-П;  Постановление Правительства РК от 18.04.2023 N 189-П "О распределении на 2023 год субсидий местным бюджетам на поддержку местных инициатив граждан, проживающих в муниципальных образованиях"</t>
  </si>
  <si>
    <t>Распоряжение Кабинета Министров Республики Адыгея от 4 апреля 2023 года N 89-р "О распределении субсидий из республиканского бюджета Республики Адыгея бюджетам городского и сельских поселений на софинансирование проектов развития общественной инфраструктуры, основанных на местных инициативах, реализуемых на территории городского и сельских поселений в 2023 году" (https://minfin01-maykop.ru/Show/Category/10?page=5&amp;ItemId=57)</t>
  </si>
  <si>
    <t>Закон Липецкой области от 07.12.2022 г. № 243-ОЗ «Об областном бюджете на 2023 год и на плановый период 2024 и 2025 годов»</t>
  </si>
  <si>
    <t>Постановление Правительства Самарской области от 13.02.2023 № 100 "Об утверждении распределения в 2023 году субсидий из областного бюджета местным бюджетам в целях софинансирования расходных обязательств муниципальных образований в Самарской области, направленных на решение вопросов местного значения и связанных с реализацией мероприятий по поддержке общественных проектов"  Постановление Правительства Самарской области от от 9 декабря 2022 г. № 1122 "Об утверждении распределения в 2023 году субсидий из областного бюджета местным бюджетам в целях софинансирования расходных обязательств муниципальных образований в Самарской области, направленных на решение вопросов местного значения и связанных с реализацией мероприятий по поддержке решений референдумов (сходов) об использовании средств самообложения граждан</t>
  </si>
  <si>
    <t>Областной закон от 16.12.2021 № 635-ЗС "Об областном бюджете на 2022 год и на плановый период 2023 и 2024 годов", Областной закон от 16.12.2022 № 795-ЗС "Об областном бюджете на 2023 год и на плановый период 2024 и 2025 годов"</t>
  </si>
  <si>
    <t>Закон Рязанской области от 26.12.2022 № 94-ОЗ "Об областном бюджете на 2023 год и на плановый период 2024 и 2025 годов" (принят Постановлением Рязанской областной Думы от 14.12.2022 № 444-VII РОД)</t>
  </si>
  <si>
    <t>Закон Нижегородской области от 20.12.2022 № 197-З «Об областном бюджете на 2023 год и на плановый период 2024 и 2025 годов»</t>
  </si>
  <si>
    <t>Закон Республики Марий Эл от 5 декабря 2022 г. № 46-З «О республиканском бюджете Республики Марий Эл на 2023 год и на плановый период 2024 и 2025 годов»</t>
  </si>
  <si>
    <t>Закон Республики Марий Эл от 5 декабря 2022 г. №46-З "О республиканском бюджете Республики Марий Эл на 2023 год и на плановый период 2024 и 2025 годов"</t>
  </si>
  <si>
    <t>Распоряжение Правительства Республики Карелия от 17 марта 2023 года № 234р-П; Постановление Правительства Республики Карелия от 08.06.2023 № 261-П  "О распределении на 2023 год иных межбюджетных трансфертов из бюджета Республики Карелия местным бюджетам на поддержку развития территориального общественного самоуправления"</t>
  </si>
  <si>
    <t>Паспорт регионального приоритетного проекта "Поддержка местных инициатив на территории Ульяновской области", утверждённого Губернатором Ульяновской области от 26.03.2024 № 1-П/П</t>
  </si>
  <si>
    <t>Закон Челябинской области  от 27.12.2022 г. № 727-ЗО «Об областном бюджете на 2023 год  и на плановый период 2024 и 2025 годов» (в ред. от 22.12.2023)</t>
  </si>
  <si>
    <t>Закон Белгородской области от 23.12.2022 г. № 246 "Об областном бюджете на 2023 год и на плановый период 2024 и 2025 годов"</t>
  </si>
  <si>
    <t>Закон Республики Крым от 15.12.2022 N 355-ЗРК/2022 "О бюджете Республики Крым на 2023 год и на плановый период 2024 и 2025 годов"</t>
  </si>
  <si>
    <t>Постановление Кабинета Министров Чувашской  Республики «О распределении в 2023 году субсидий из республиканского бюджета Чувашской Республики бюджетам муниципальных округов на реализацию инициативных проектов»  от 01.02.2023 № 52;                                                                                                                                                                                                                                                                                              Распоряжение Кабинета Министров Чувашской Республики от 14 апреля 2023 года № 373-р;                                                                                                                                                                                               Распоряжение Кабинета Министров Чувашской Республики от 26 июля  2023 года № 819-р;                                                                                                                                                                                                                     Распоряжение Кабинета Министров Чувашской Республики от 23 ноября  2023 года № 1373-р;                                                                                                                                                                                                             Распоряжение Кабинета Министров Чувашской Республики от 21 декабря  2023 года № 1529-р; Постановление Кабинета Министров Чувашской Республики от  22.02.2023 № 119 "О распределении в 2023 году субсидий из республиканского бюджета Чувашской Республики бюджетам городских округов на реализацию инициативных проектов".                       Закон Чувашской Республики от 29 ноября 2022 г. № 110  "О республиканском бюджете Чувашской Республики на 2023 год и на плановый период 2024 и 2025 годов (приложение 10 (таблица 72).</t>
  </si>
  <si>
    <t>не имеется</t>
  </si>
  <si>
    <t>Закон Алтайского края от 30.11.2022 № 110-ЗС "О краевом бюджете на 2023 год и на плановый период 2024 и 2025 годов"</t>
  </si>
  <si>
    <t>Закон Республики Татарстан от 23 ноября 2022 года № 82-ЗРТ "О бюджете Республики Татарстан на 2023 год и на плановый период 2024 и 2025 годов"</t>
  </si>
  <si>
    <t>Закон Амурской области от 13.12.2022 № 224-ОЗ "Об областном бюджете на 2023 год и плановый период 2024 и 2025 годов"</t>
  </si>
  <si>
    <t>Таблица 28 "Распределение субсидий местным бюджетам на мероприятия, направленные на реализацию инициативных проектов" Приложения 25 к Закону Тюменской области от 01.12.2022 № 77 "Об областном бюджете на 2023 год и на плановый период 2024 и 2025 годов"</t>
  </si>
  <si>
    <t>Иные межбюджетные трансферты в целях оказания финансовой поддержки реализации инициативных проектов в Республике Коми, прошедших конкурсный отбор. Непрограммные направления деятельности</t>
  </si>
  <si>
    <t>Постановление Правительства Ханты-Мансийского автономного округа - Югры от 20.07.2023 № 347-п "О выделении бюджетных ассигнований из резервного фонда Правительства Ханты-Мансийского автономного округа – Югры"</t>
  </si>
  <si>
    <t>Закон Орловской области от 02.12.2022 № 2838-ОЗ «Об областном бюджете на 2023 год и на плановый период 2024 и 2025 годов»</t>
  </si>
  <si>
    <t>Закон Орловской области от 02.12.2022 № 2838-ОЗ «Об областном бюджете на 2023 год и на плановый период 2024 и 2025 годов»; Закон Орловской области от 06.12.2023 № 2997-ОЗ «Об областном бюджете на 2024 год и на плановый период 2025 и 2026 годов»</t>
  </si>
  <si>
    <t>Закон Орловской области от 02.12.2022 № 2838-ОЗ «Об областном бюджете на 2023 год и на плановый период 2024 и 2025 годов», Закон Орловской области от 06.12.2023 № 2997-ОЗ «Об областном бюджете на 2024 год и на плановый период 2025 и 2026 годов»</t>
  </si>
  <si>
    <t>4.3. Непрограммный источник, в котором указаны бюджетные ассигнования, направляемые на реализацию проектов ИБ (при наличии), файлы</t>
  </si>
  <si>
    <t xml:space="preserve">Ссылка на файл: https://app-dev.xn--80apaohbc3aw9e.xn--p1ai/storage/form_file_uploads/form_11/field_12/GNjIrn1GEx8SHasmefJ21s0NEgV70v3qzxZirGBW.pdf
</t>
  </si>
  <si>
    <t xml:space="preserve">Ссылка на файл: https://app-dev.xn--80apaohbc3aw9e.xn--p1ai/storage/form_file_uploads/form_11/field_12/4p2wemMpTnL2rM6UVMfHvXX1SMSK9rCDarW2I1io.pdf
</t>
  </si>
  <si>
    <t xml:space="preserve">Ссылка на файл: https://app-dev.xn--80apaohbc3aw9e.xn--p1ai/storage/form_file_uploads/form_11/field_12/ieDYSlTZfjrYUc7T5BHTTivA3xcm9mHAdzyqxjh8.pdf
</t>
  </si>
  <si>
    <t xml:space="preserve">Ссылка на файл: https://app-dev.xn--80apaohbc3aw9e.xn--p1ai/storage/form_file_uploads/form_11/field_12/dc8FfAExafBhHo0SwVZUSjTS0mXx14uz5Se0KvIX.pdf
Ссылка на файл: https://app-dev.xn--80apaohbc3aw9e.xn--p1ai/storage/form_file_uploads/form_11/field_12/UZMRsuoPGJuB5aiaykwcSs4qupvjzzVsebbqHmJ2.docx
</t>
  </si>
  <si>
    <t xml:space="preserve">Ссылка на файл: https://app-dev.xn--80apaohbc3aw9e.xn--p1ai/storage/form_file_uploads/form_11/field_12/0owenN68T7nSORe9MXixCcgno8KFfQB7XbmtPNol.pdf
</t>
  </si>
  <si>
    <t xml:space="preserve">Ссылка на файл: https://app-dev.xn--80apaohbc3aw9e.xn--p1ai/storage/form_file_uploads/form_11/field_12/DtwhuUYoZw1Wj8ajFAp418fmBTMhoa5kA1RG6jpk.pdf
</t>
  </si>
  <si>
    <t xml:space="preserve">Ссылка на файл: https://app-dev.xn--80apaohbc3aw9e.xn--p1ai/storage/form_file_uploads/form_11/field_12/FhgnKkW6Xb8RQJBjVbtWagn5NdE0WJnYvzALhFwU.docx
</t>
  </si>
  <si>
    <t xml:space="preserve">Ссылка на файл: https://app-dev.xn--80apaohbc3aw9e.xn--p1ai/storage/form_file_uploads/form_11/field_12/DBeBM1gZQ5L9cE5Cvmv9NGn6243LlTBJAFIxzMqe.pdf
Ссылка на файл: https://app-dev.xn--80apaohbc3aw9e.xn--p1ai/storage/form_file_uploads/form_11/field_12/MpK75xtoH8GiN4201FsiDTAOm2CAL4xg4set3ITk.pdf
</t>
  </si>
  <si>
    <t xml:space="preserve">Ссылка на файл: https://app-dev.xn--80apaohbc3aw9e.xn--p1ai/storage/form_file_uploads/form_11/field_12/kiefpU91WRhGrFBpZOMJAiJw9EIU6QgXxDlWOyDd.docx
Ссылка на файл: https://app-dev.xn--80apaohbc3aw9e.xn--p1ai/storage/form_file_uploads/form_11/field_12/WUeltEcdT0A7lXSDC9nsNlKA479NjMycXoHhwTgs.docx
</t>
  </si>
  <si>
    <t xml:space="preserve">Ссылка на файл: https://app-dev.xn--80apaohbc3aw9e.xn--p1ai/storage/form_file_uploads/form_11/field_12/4RfDKiiVWTB65BiQKutpz8qAnzCTStSyzDHsZGtf.rtf
</t>
  </si>
  <si>
    <t xml:space="preserve">Ссылка на файл: https://app-dev.xn--80apaohbc3aw9e.xn--p1ai/storage/form_file_uploads/form_11/field_12/2gjdnseInYJoGCptyo3dxnsF7Gc8stOHfnKJi0GZ.pdf
</t>
  </si>
  <si>
    <t xml:space="preserve">Ссылка на файл: https://app-dev.xn--80apaohbc3aw9e.xn--p1ai/storage/form_file_uploads/form_11/field_12/O9Ea4zRRjbC0zWz7pc1jQ3jmBRBsLORTurCd8K63.pdf
</t>
  </si>
  <si>
    <t xml:space="preserve">Ссылка на файл: https://app-dev.xn--80apaohbc3aw9e.xn--p1ai/storage/form_file_uploads/form_11/field_12/VT8wCsFPqXB2mwbX3IoxrLJ1eK9fSm5yVKvqVvSn.pdf
</t>
  </si>
  <si>
    <t xml:space="preserve">Ссылка на файл: https://app-dev.xn--80apaohbc3aw9e.xn--p1ai/storage/form_file_uploads/form_11/field_12/4lfQ5qp08KDGdB0U7RTdA4c8vfelcu0V2N1x4aBa.pdf
</t>
  </si>
  <si>
    <t xml:space="preserve">Ссылка на файл: https://app-dev.xn--80apaohbc3aw9e.xn--p1ai/storage/form_file_uploads/form_11/field_12/EoSB0Tp0UtbQyd51im1xJGbMYTjbkVCXSLiGvHM7.pdf
Ссылка на файл: https://app-dev.xn--80apaohbc3aw9e.xn--p1ai/storage/form_file_uploads/form_11/field_12/jH4ASe4bM8ZmJ7W8u4CkKYMEOx7t1cO0jka0pImr.docx
</t>
  </si>
  <si>
    <t xml:space="preserve">Ссылка на файл: https://app-dev.xn--80apaohbc3aw9e.xn--p1ai/storage/form_file_uploads/form_11/field_12/QERr8Oi4k43513HytPYvcNIUvgOvjhsOQANh951c.pdf
</t>
  </si>
  <si>
    <t xml:space="preserve">Ссылка на файл: https://app-dev.xn--80apaohbc3aw9e.xn--p1ai/storage/form_file_uploads/form_11/field_12/deHCELRW2ePFrhfuxSpNRI2km5URDWr6w0Xkxi5r.pdf
</t>
  </si>
  <si>
    <t xml:space="preserve">Ссылка на файл: https://app-dev.xn--80apaohbc3aw9e.xn--p1ai/storage/form_file_uploads/form_11/field_12/1CuPJRBDgFeaUH8Qm4QeYx83fGtZBxipZj2z6xLN.rtf
Ссылка на файл: https://app-dev.xn--80apaohbc3aw9e.xn--p1ai/storage/form_file_uploads/form_11/field_12/vajLA7WNVZUrKpmUOzAZ8SIWYrLKTHhCcXIG3CXh.rtf
Ссылка на файл: https://app-dev.xn--80apaohbc3aw9e.xn--p1ai/storage/form_file_uploads/form_11/field_12/6YeUsR0Qvkst74zX6brLKs0QwcMfHkAxPGc6rdiI.rtf
Ссылка на файл: https://app-dev.xn--80apaohbc3aw9e.xn--p1ai/storage/form_file_uploads/form_11/field_12/ldKBw9KtUZaB5NE3lWU7wIomJFnSzgozE4oFec28.rtf
Ссылка на файл: https://app-dev.xn--80apaohbc3aw9e.xn--p1ai/storage/form_file_uploads/form_11/field_12/gC8maXbkQ8doyLDYuBRGVT40UHVF0SqcQRXc1vY9.rtf
Ссылка на файл: https://app-dev.xn--80apaohbc3aw9e.xn--p1ai/storage/form_file_uploads/form_11/field_12/QOdM8Q3pdNY7tER4Cz0XQdwue9Ec1fXJKvB0WJyO.rtf
Ссылка на файл: https://app-dev.xn--80apaohbc3aw9e.xn--p1ai/storage/form_file_uploads/form_11/field_12/SDZTe4vhKMRoiXbumkje8iFIANFhPXhesOgHdoMo.rtf
Ссылка на файл: https://app-dev.xn--80apaohbc3aw9e.xn--p1ai/storage/form_file_uploads/form_11/field_12/zf91Xv6AEaVlfdaBRvOGmKXU9ZLJsAxKjwh9AwvK.rtf
Ссылка на файл: https://app-dev.xn--80apaohbc3aw9e.xn--p1ai/storage/form_file_uploads/form_11/field_12/EeUe2fIAexmuB7sopIcCvXEKNoTfbogLGvt0ctsd.rtf
Ссылка на файл: https://app-dev.xn--80apaohbc3aw9e.xn--p1ai/storage/form_file_uploads/form_11/field_12/POmNH61xiaBsOYWGZn20tIEMrqQzY3mahTAqMNMd.rtf
Ссылка на файл: https://app-dev.xn--80apaohbc3aw9e.xn--p1ai/storage/form_file_uploads/form_11/field_12/8bvCdXRL7482ytwON2PoeOMZs7NqiFkDZJEsQEbx.rtf
</t>
  </si>
  <si>
    <t xml:space="preserve">Ссылка на файл: https://app-dev.xn--80apaohbc3aw9e.xn--p1ai/storage/form_file_uploads/form_11/field_12/AgZr3HPs9YZj2Gg2EdoAZWRNr4Cy2gA6PtVvg2nw.docx
</t>
  </si>
  <si>
    <t xml:space="preserve">Ссылка на файл: https://app-dev.xn--80apaohbc3aw9e.xn--p1ai/storage/form_file_uploads/form_11/field_12/6Mz5pITUC9ZVwcfAG4y7J7qDFqAvBfRPWTDiVYCb.docx
</t>
  </si>
  <si>
    <t xml:space="preserve">Ссылка на файл: https://app-dev.xn--80apaohbc3aw9e.xn--p1ai/storage/form_file_uploads/form_11/field_12/Rs4bcE6fzrH89H3SuBIQFoLND7Rb3bvxZFWvTZgS.docx
</t>
  </si>
  <si>
    <t xml:space="preserve">Ссылка на файл: https://app-dev.xn--80apaohbc3aw9e.xn--p1ai/storage/form_file_uploads/form_11/field_12/uoc1lTF7VvF289NVQByEF6c4Arw57PgMHHTpp6Jw.pdf
</t>
  </si>
  <si>
    <t xml:space="preserve">Ссылка на файл: https://app-dev.xn--80apaohbc3aw9e.xn--p1ai/storage/form_file_uploads/form_11/field_12/5Zd24JYTZ5vxEqQXFLGo1Lx0fjXbdyFpLVTZ75uS.pdf
</t>
  </si>
  <si>
    <t xml:space="preserve">Ссылка на файл: https://app-dev.xn--80apaohbc3aw9e.xn--p1ai/storage/form_file_uploads/form_11/field_12/flBvF5cgkHpbQQkj541O6mejWXc3zGk30sJcQe7H.pdf
</t>
  </si>
  <si>
    <t xml:space="preserve">Ссылка на файл: https://app-dev.xn--80apaohbc3aw9e.xn--p1ai/storage/form_file_uploads/form_11/field_12/GC4AHajjrEW1KYaN4AvKFcPj0cfglvXeCBPixgsN.pdf
Ссылка на файл: https://app-dev.xn--80apaohbc3aw9e.xn--p1ai/storage/form_file_uploads/form_11/field_12/7fKkHbc8CoZkXgiPEi2RYjBb0nrXONjgWD6mbKPT.pdf
</t>
  </si>
  <si>
    <t xml:space="preserve">Ссылка на файл: https://app-dev.xn--80apaohbc3aw9e.xn--p1ai/storage/form_file_uploads/form_11/field_12/xAntJcotZSOEWUrxNgpU60JjLV7mAJgbjW3MlMD9.pdf
Ссылка на файл: https://app-dev.xn--80apaohbc3aw9e.xn--p1ai/storage/form_file_uploads/form_11/field_12/OnVDUvg7ySymWaDT0Qu2nODv5bGoQPZgJp4b8a0v.pdf
</t>
  </si>
  <si>
    <t>4.4. Закон субъекта РФ об инициативном бюджетировании</t>
  </si>
  <si>
    <t>Закон Чеченской Республики от 9 апреля 2021 г. № 17-РЗ "О порядке рассмотрения и конкурсного отбора инициативных проектов, выдвигаемых для получения финансовой поддержки за счет межбюджетных трансфертов из бюджета Чеченской Республики"</t>
  </si>
  <si>
    <t>Закон Кемеровской области - Кузбасса от 14.11.2018 № 90-ОЗ "О реализации проектов инициативного бюджетирования в Кемеровской области -Кузбассе" (на постоянной основе)</t>
  </si>
  <si>
    <t>Закон Самарской области от 29.12.2020 N 148-ГД "Об основах инициативного бюджетирования в Самарской области" (принят Самарской Губернской Думой 22.12.2020)</t>
  </si>
  <si>
    <t>Областной закон от 01.08.2019 № 178-ЗС "Об инициативных проектах"</t>
  </si>
  <si>
    <t>Закон Липецкой области от 02.10.2014 № 322-ОЗ "О некоторых вопросах местного самоуправления в Липецкой области" (ст.9.2); Закон Липецкой области от 07.12.2022 №243-ОЗ "Об областном бюджете на 2023 год и на плановый период 2024 и 2025 годов"</t>
  </si>
  <si>
    <t>Закон Нижегородской области от 17.12.2020 № 173-З «Об инициативном бюджетировании в Нижегородской области»</t>
  </si>
  <si>
    <t>Закон Красноярского края от 07.07.2016 N 10-4831 "О государственной поддержке развития местного самоуправления Красноярского края"</t>
  </si>
  <si>
    <t>Закон Калининградской области от 30.06.2021 № 580 "О правовом регулировании отдельных вопросов, связанных с реализацией инициативных проектов на территории Калининградской области"</t>
  </si>
  <si>
    <t>ЗАКОН РЕСПУБЛИКИ САХА (ЯКУТИЯ) О ГОСУДАРСТВЕННОМ БЮДЖЕТЕ РЕСПУБЛИКИ САХА (ЯКУТИЯ) НА 2023 ГОД И НА ПЛАНОВЫЙ ПЕРИОД 2024 И 2025 ГОДОВ  от 9 декабря 2022 года 2553-З N 1015-VI</t>
  </si>
  <si>
    <t>Закон Тульской области от 29.01.2021 N 3-ЗТО "О внесении изменения в статью 8 Закона Тульской области "О системе органов исполнительной власти Тульской области" (принят Тульской областной Думой 28.01.2021)</t>
  </si>
  <si>
    <t>Закон Челябинской области от 22.12.2020 г. N 288-ЗО  «О некоторых вопросах правового регулирования отношений, связанных с инициативными проектами, выдвигаемыми для получения финансовой поддержки за счет межбюджетных трансфертов  из областного бюджета»</t>
  </si>
  <si>
    <t>Закон Белгородской области от 26 декабря 2020 года № 20  «Об инициативных проектах»</t>
  </si>
  <si>
    <t>Закон Пермского края от 2 июня 2016 г. № 654-ПК "О реализации проектов инициативного бюджетирования в Пермском крае"</t>
  </si>
  <si>
    <t>Закон Республики Крым от 29.05.2020 N 77-ЗРК/2020 "Об инициативном бюджетировании в Республике Крым"</t>
  </si>
  <si>
    <t>Закон Сахалинской области от 28.12.2021 N 116-ЗО «О разграничении полномочий органов государственной власти Сахалинской области по вопросам реализации инициативных проектов, выдвигаемых для получения финансовой поддержки из областного бюджета Сахалинской области»</t>
  </si>
  <si>
    <t>Закон Республики Крым от 29.05.2020 N 77-ЗРК/2020 "Об инициативном бюджетировании в Республике Крым" (принят Государственным Советом Республики Крым 27.05.2020). Начало действия документа - 14.06.2020.</t>
  </si>
  <si>
    <t>Закон Владимирской области от 09.02.2021 №12-ОЗ "Об отдельных вопросах в сфере регулирования отношений по реализации инициативных проектов, выдвигаемых для получения финансовой поддержки за счет межбюджетных трансфертов из областного бюджета, во Владимирской области"</t>
  </si>
  <si>
    <t>Закон Владимирской области от 9 февраля 2021 г. № 12-ОЗ "Об отдельных вопросах в сфере регулирования отношений по реализации инициативных проектов, выдвигаемых для получения финансовой поддержки за счет межбюджетных трансфертов из областного бюджета, во Владимирской области"</t>
  </si>
  <si>
    <t>Закон Чувашской Республики от 18.10.2004 № 19 "Об организации местного самоуправления в Чувашской Республике"</t>
  </si>
  <si>
    <t>Не имеется</t>
  </si>
  <si>
    <t>Закон Московской области от 19.10.2018 № 170/2018-ОЗ "О развитии инициативного бюджетирования в Московской области"</t>
  </si>
  <si>
    <t>Закон Иркутской области от 06.05.2022 № 33-ОЗ «Об отдельных вопросах реализации на территории Иркутской области инициативных проектов»</t>
  </si>
  <si>
    <t>Закон Калужской области от 30.12.2020 № 55-ОЗ "О мерах поддержки реализации на территории Калужской области инициативных проектов"</t>
  </si>
  <si>
    <t>Закон Тамбовской области от 25.02.2017 № 86-З "Об отдельных вопросах организации местного самоуправления в Тамбовской области" (статья 15.3)</t>
  </si>
  <si>
    <t>Статья 11.2 Закона Республики Коми от 09.12.2014 N 153-РЗ "О некоторых вопросах местного самоуправления в Республике Коми"</t>
  </si>
  <si>
    <t>Закон Ставропольского края от 29.01.2021 № 1-кз "О развитии инициативного бюджетирования в Ставропольском крае"</t>
  </si>
  <si>
    <t>Закон Тамбовской области от 25.02.2017 № 86-З "Об отдельных вопросах организации местного самоуправления в Тамбвской области" (статья 15.3)</t>
  </si>
  <si>
    <t>Закон Самарской области от 22.12.2020 № 148-ГД «Об основах инициативного бюджетирования в Самарской области»; Закон № 66-ГД от 28.09.2023 «О внесении изменений в Закон Самарской области «Об основах инициативного бюджетирования в Самарской области»</t>
  </si>
  <si>
    <t>Закон Оренбургской области от 29.06.2021 № 2922/793-VI-ОЗ «Об отдельных вопросах правового регулирования отношений, связанных с инициативными проектами, выдвигаемыми для получения финансовой поддержки за счет межбюджетных трансфертов из областного бюджета» (принят Законодательным Собранием Оренбургской области 17.06.2021 г.)</t>
  </si>
  <si>
    <t>Закон Санкт-Петербурга "Об инициативном бюджетировании в Санкт-Петербурге" от 17.10.2023 № 523-103</t>
  </si>
  <si>
    <t>4.4. Закон субъекта РФ об инициативном бюджетировании, файлы</t>
  </si>
  <si>
    <t xml:space="preserve">Ссылка на файл: https://app-dev.xn--80apaohbc3aw9e.xn--p1ai/storage/form_file_uploads/form_11/field_14/maRrFsnd0h4VBlcbTTv57KBOxxJLZWFyOkcIJjwl.rtf
</t>
  </si>
  <si>
    <t xml:space="preserve">Ссылка на файл: https://app-dev.xn--80apaohbc3aw9e.xn--p1ai/storage/form_file_uploads/form_11/field_14/AOEOhWNj9gCJR4Oh4Lwu3Nkg2fqzCrVGoyI5YZMS.pdf
</t>
  </si>
  <si>
    <t xml:space="preserve">Ссылка на файл: https://app-dev.xn--80apaohbc3aw9e.xn--p1ai/storage/form_file_uploads/form_11/field_14/shrBRnl6WQKkJgEipwrdNJIWeV53C6FrsGxan9bG.pdf
</t>
  </si>
  <si>
    <t xml:space="preserve">Ссылка на файл: https://app-dev.xn--80apaohbc3aw9e.xn--p1ai/storage/form_file_uploads/form_11/field_14/wHGoZlavgDhWprrUSMV7vVoy6NI5BqztL5PKVxg9.pdf
</t>
  </si>
  <si>
    <t xml:space="preserve">Ссылка на файл: https://app-dev.xn--80apaohbc3aw9e.xn--p1ai/storage/form_file_uploads/form_11/field_14/DWilU4ZX382ZZA6ErWWsJ9AdU7TkNEdqlGjaPNBB.docx
</t>
  </si>
  <si>
    <t xml:space="preserve">Ссылка на файл: https://app-dev.xn--80apaohbc3aw9e.xn--p1ai/storage/form_file_uploads/form_11/field_14/ztDBkoPOHsTB2bKoGb2pdJjsPsRQZM6FUHVC8MK2.docx
Ссылка на файл: https://app-dev.xn--80apaohbc3aw9e.xn--p1ai/storage/form_file_uploads/form_11/field_14/kkQywnamN1JDAq4HJr8PQdkVWynepWNvQ1iJfkvi.docx
</t>
  </si>
  <si>
    <t xml:space="preserve">Ссылка на файл: https://app-dev.xn--80apaohbc3aw9e.xn--p1ai/storage/form_file_uploads/form_11/field_14/5T8fzvp4etFZS46wApT1sRJ8QqtIH3JjOAplvGh0.pdf
</t>
  </si>
  <si>
    <t xml:space="preserve">Ссылка на файл: https://app-dev.xn--80apaohbc3aw9e.xn--p1ai/storage/form_file_uploads/form_11/field_14/2DC1BmfE5l7F11vDsCAD2HK3ras2SQLXDN7SMzRZ.docx
</t>
  </si>
  <si>
    <t xml:space="preserve">Ссылка на файл: https://app-dev.xn--80apaohbc3aw9e.xn--p1ai/storage/form_file_uploads/form_11/field_14/cP0NbyHelvQeG6Poik6NvREzucLLhtPzIhRmzJNt.pdf
</t>
  </si>
  <si>
    <t xml:space="preserve">Ссылка на файл: https://app-dev.xn--80apaohbc3aw9e.xn--p1ai/storage/form_file_uploads/form_11/field_14/cysokkS8P97N8lBijNZkOihtlf1MUD9IqAKhY2dQ.pdf
</t>
  </si>
  <si>
    <t xml:space="preserve">Ссылка на файл: https://app-dev.xn--80apaohbc3aw9e.xn--p1ai/storage/form_file_uploads/form_11/field_14/O8FYqwMXAN9ZoexZwt6OwAsF7Jwt0oIY1J2Xgg3C.pdf
</t>
  </si>
  <si>
    <t xml:space="preserve">Ссылка на файл: https://app-dev.xn--80apaohbc3aw9e.xn--p1ai/storage/form_file_uploads/form_11/field_14/vNgAwUeNsouvPfmjcTZdWf39CFUJdOA3K0NtO8uX.pdf
</t>
  </si>
  <si>
    <t xml:space="preserve">Ссылка на файл: https://app-dev.xn--80apaohbc3aw9e.xn--p1ai/storage/form_file_uploads/form_11/field_14/yvX6DJYNpGbvKsRtl7JiQeXwn8T40QAEsT3ChWyI.docx
</t>
  </si>
  <si>
    <t xml:space="preserve">Ссылка на файл: https://app-dev.xn--80apaohbc3aw9e.xn--p1ai/storage/form_file_uploads/form_11/field_14/7w6wM8XbbqjZgYVm0I6yHT4xmNJKBl2T7FMx9hLH.docx
</t>
  </si>
  <si>
    <t xml:space="preserve">Ссылка на файл: https://app-dev.xn--80apaohbc3aw9e.xn--p1ai/storage/form_file_uploads/form_11/field_14/7kxe5EpDG5vR7ZIwju1QANM8KXrsJNptxvZnhdgL.docx
</t>
  </si>
  <si>
    <t xml:space="preserve">Ссылка на файл: https://app-dev.xn--80apaohbc3aw9e.xn--p1ai/storage/form_file_uploads/form_11/field_14/hu4reXiGxeXShEB1EwBuSpguOea8v1UHlIAfxIRg.docx
</t>
  </si>
  <si>
    <t xml:space="preserve">Ссылка на файл: https://app-dev.xn--80apaohbc3aw9e.xn--p1ai/storage/form_file_uploads/form_11/field_14/0DziRVPcIknYaaMqYC9BCT99o7vuwmOmJqzim5oQ.pdf
</t>
  </si>
  <si>
    <t xml:space="preserve">Ссылка на файл: https://app-dev.xn--80apaohbc3aw9e.xn--p1ai/storage/form_file_uploads/form_11/field_14/3HNZEKVJkXMB8TFOR8g6XXbTfS8LI612zQWQLhVG.pdf
</t>
  </si>
  <si>
    <t xml:space="preserve">Ссылка на файл: https://app-dev.xn--80apaohbc3aw9e.xn--p1ai/storage/form_file_uploads/form_11/field_14/jAjVsGzJR4l6Xb6bc4Ek0c9yo7Kod9jIoAYECTuX.pdf
</t>
  </si>
  <si>
    <t xml:space="preserve">Ссылка на файл: https://app-dev.xn--80apaohbc3aw9e.xn--p1ai/storage/form_file_uploads/form_11/field_14/UQhq2wSyRYRSGf49037JjTxIO1rGWw4fJcEGPGZp.rtf
</t>
  </si>
  <si>
    <t xml:space="preserve">Ссылка на файл: https://app-dev.xn--80apaohbc3aw9e.xn--p1ai/storage/form_file_uploads/form_11/field_14/GaIeVt8aeUsJNeNMaYCYpuIwEnvvJ4vkfq3Jx3Xq.rtf
</t>
  </si>
  <si>
    <t xml:space="preserve">Ссылка на файл: https://app-dev.xn--80apaohbc3aw9e.xn--p1ai/storage/form_file_uploads/form_11/field_14/U3v1N8ZS7Bu4XL4lrOn6aEzI2Db0q6KU5YR428ZX.docx
</t>
  </si>
  <si>
    <t xml:space="preserve">Ссылка на файл: https://app-dev.xn--80apaohbc3aw9e.xn--p1ai/storage/form_file_uploads/form_11/field_14/tI1w8nywtwXvSyecHUZ5WGAFw382ErZWYzFczfZS.pdf
</t>
  </si>
  <si>
    <t xml:space="preserve">Ссылка на файл: https://app-dev.xn--80apaohbc3aw9e.xn--p1ai/storage/form_file_uploads/form_11/field_14/rhyN6bVZpoUblFcGlvzchpfI96pIK7RSJ4f4bsMu.docx
</t>
  </si>
  <si>
    <t xml:space="preserve">Ссылка на файл: https://app-dev.xn--80apaohbc3aw9e.xn--p1ai/storage/form_file_uploads/form_11/field_14/icJnGRLhfxoSrsPUBZKX9KHGPt9f2vev5nRAR7Jf.pdf
</t>
  </si>
  <si>
    <t xml:space="preserve">Ссылка на файл: https://app-dev.xn--80apaohbc3aw9e.xn--p1ai/storage/form_file_uploads/form_11/field_14/xz8uLIvo6SfTDSVhdjJuGs2iBuMGAfTMaHVOXczl.pdf
</t>
  </si>
  <si>
    <t xml:space="preserve">Ссылка на файл: https://app-dev.xn--80apaohbc3aw9e.xn--p1ai/storage/form_file_uploads/form_11/field_14/RH9RlFXFUjcLHqCxpK5pFWeZdtUmElMUHLlvMbb8.pdf
</t>
  </si>
  <si>
    <t xml:space="preserve">Ссылка на файл: https://app-dev.xn--80apaohbc3aw9e.xn--p1ai/storage/form_file_uploads/form_11/field_14/0OWvKj6mUvfRKB2kBB8CogtWg6nlEfqqLZIHeVfr.pdf
</t>
  </si>
  <si>
    <t xml:space="preserve">Ссылка на файл: https://app-dev.xn--80apaohbc3aw9e.xn--p1ai/storage/form_file_uploads/form_11/field_14/o9cS5pRySue3EnjFLMkQASxPuK6Vh7Bv5zIOrod2.pdf
</t>
  </si>
  <si>
    <t xml:space="preserve">Ссылка на файл: https://app-dev.xn--80apaohbc3aw9e.xn--p1ai/storage/form_file_uploads/form_11/field_14/eCVWwT2fVJCfXCmQkCvvpNyqYGWayKdtZW43GJhf.docx
</t>
  </si>
  <si>
    <t xml:space="preserve">Ссылка на файл: https://app-dev.xn--80apaohbc3aw9e.xn--p1ai/storage/form_file_uploads/form_11/field_14/y1auGnXlQumxDY9aDBmVnKNUFMAV3uxEOCbM9Wf7.pdf
</t>
  </si>
  <si>
    <t xml:space="preserve">Ссылка на файл: https://app-dev.xn--80apaohbc3aw9e.xn--p1ai/storage/form_file_uploads/form_11/field_14/gnUr1nbE8UwX7D7utPXVBdJZY0voSi31PZjabDK6.pdf
</t>
  </si>
  <si>
    <t>4.5. Реквизиты и срок действия Программы развития инициативного бюджетирования в субъекте РФ или иного стратегического документа развития ИБ в субъекте РФ (при наличии)</t>
  </si>
  <si>
    <t>Содействие органам местного самоуправления муниципальных образований в Республике Карелия в развитии  территориального общественного самоуправления и иных форм осуществления местного самоуправления осуществляется в рамках Государственная программа Республики Карелия «Развитие институтов гражданского общества и развитие местного самоуправления, защита прав и свобод человека и гражданина»; подпрограмма 4 «Содействие развитию муниципальной службы, территориального общественного самоуправления и иных форм осуществления местного самоуправления в Республике Карелия», мероприятие "Поддержка местных инициатив граждан, проживающих в муниципальных образованиях в Республике Карелия" (Программа утверждена постановлением Правительства Республики Карелия от 19 декабря 2013 г. № 365-П).</t>
  </si>
  <si>
    <t>Подпрограмма «Обеспечение сбалансированности и устойчивости республиканского бюджета и бюджетов муниципальных образований Чеченской Республики» государственной программы «Обеспечение финансовой устойчивости Чеченской Республики» (утв.а постановлением Правительства Чеченской Республики от 19 декабря 2013 года № 351) Срок действия подпрограммы 2021-2024 года.</t>
  </si>
  <si>
    <t>Постановление Правительства Кемеровской области - Кузбасса от 05.10.2023 № 656 «Об утверждении государственной программы Кемеровской области - Кузбасса «Управление государственными финансами Кузбасса»</t>
  </si>
  <si>
    <t>Закон Новгородской области от 04.04.2019 №394-ОЗ "О Стратегии социально-экономического развития Новгородской области до 2026 года"</t>
  </si>
  <si>
    <t>1. Постановление правительства Воронежской области от 29.05.2019 № 531 "Об утверждении государственной программы Воронежской области «Содействие развитию муниципальных образований и местного самоуправления», срок действия до 2030 года;  2.Закон Воронежской области от 20.12.2018 N 168-ОЗ "О Стратегии социально-экономического развития Воронежской области на период до 2035 года";  3. Постановление Правительства Воронежской обл. от 29.12.2018 N 1242 "О плане мероприятий по реализации Стратегии социально-экономического развития Воронежской области на период до 2035 года"</t>
  </si>
  <si>
    <t>Постановление главы администрации (губернатора) Краснодарского края от 19 октября 2015 г. № 975 "Об утверждении государственной программы Краснодарского края "Региональная политика и развитие гражданского общества" (в ред. Постановлений главы администрации (губернатора) Краснодарского края от 28.12.2015 N 1313, от 08.08.2016 N 575, от 30.12.2016 N 1125, от 31.03.2017 N 230, от 11.08.2017 N 584, от 10.04.2018 N 178, от 04.07.2018 N 379, от 20.08.2018 N 491, от 06.03.2019 N 117, от 28.06.2019 N 375, от 30.08.2019 N 581, от 06.11.2019 N 738, от 17.12.2019 N 879, от 17.06.2020 N 347, от 30.12.2020 N 925, от 02.03.2021 N 109, от 26.08.2021 N 538, от 06.12.2021 N 873, от 08.02.2022 N 43, от 27.04.2022 N 214, от 13.09.2022 N 629, Постановлений Губернатора Краснодарского края от 28.12.2022 N 1022, от 30.03.2023 N 160, от 03.08.2023 N 532, от 24.10.2023 N 860, от 11.12.2023 N 1041, от 11.12.2023 N 1054) (срок действия подпрограммы: с 2020 по 2024 годы)</t>
  </si>
  <si>
    <t>Постановление Правительства Республики Башкортостан от 11 сентября 2023 года №538 «Об утверждении приоритетной региональной программы «Развитие инициативного бюджетирования в Республике Башкортостан»». Срок реализации 2023-2025 годы.</t>
  </si>
  <si>
    <t>Постановление Правительства Самарской области от 12.07.2017 N 441 "О Стратегии социально-экономического развития Самарской области на период до 2030 года"</t>
  </si>
  <si>
    <t>Государственная программа Рязанской области «Развитие местного самоуправления и гражданского общества», утвержденная постановлением Правительства Рязанской области от 11.11.2015 № 280, срок действия - до 2030 года (включительно)</t>
  </si>
  <si>
    <t>1. Постановление Правительства Воронежской области от 29.05.2019 № 531 (ред. от 29.12.2023 № 1042) «Об утверждении государственной программы Воронежской области «Содействие развитию муниципальных образований и местного самоуправления» срок действия до 2030 года;  2. Закон Воронежской области от 20.12.2018 № 168-ОЗ (ред. от 23.12.2019 № 165-ОЗ) «О Стратегии социально-экономического развития Воронежской области на период до 2035 года»;  3. Постановление Правительства Воронежской области от 29.12.2018 № 1242 (ред. от 21.12.2023 № 951) «О плане мероприятий по реализации Стратегии социально-экономического развития Воронежской области на период до 2035 года»</t>
  </si>
  <si>
    <t>1.Постановление правительства Воронежской области от 29.05.2019 № 531 "Об утверждении государственной программы Воронежской области «Содействие развитию муниципальных образований и местного самоуправления» срок действия 2030 год. 2.Закон Воронежской области от 20.12.2018 № 168-ОЗ (ред. от 23.12.2019) "О Стратегии социально-экономического развития Воронежской области на период до 2035 года".  3.Постановление Правительства Воронежской области от 29.12.2018 № 1242 (ред. от 26.12.2022) "О плане мероприятий по реализации Стратегии социально-экономического развития Воронежской области на период до 2035 года"</t>
  </si>
  <si>
    <t>Постановление Администрации Ненецкого автономного округа от 15.10.2014 № 390-п "Об утверждении государственной программы Ненецкого автономного округа "Реализация региональной политики Ненецкого автономного округа в сфере международных, межрегиональных и межнациональных отношений, развития гражданского общества и информации", Подпрограмма 5 "Создание условий для развития местного самоуправления в Ненецком автономном округе", 2015-2026 годы</t>
  </si>
  <si>
    <t>Распоряжение Правительства Саратовской области от 29.12.2016 N 359-Пр (ред. от 22.01.2024) "О плане мероприятий по реализации Стратегии социально-экономического развития Саратовской области до 2030 года"</t>
  </si>
  <si>
    <t>Указ Главы Республики Саха (Якутия) от 27.08.2019 № 712 «О государственной программе Республики Саха (Якутия) «Управление государственными финансами и государственным долгом»</t>
  </si>
  <si>
    <t>Приказ Министерства финансов Ульяновской области "Об утверждении Методических рекомендаций по формированию информации об объёмах бюджетных ассигнований областного бюджета Ульяновской области и местных бюджетов муниципальных образований Ульяновской области, направляемых на реализацию практик инициативного бюджетирования" от 26.09.2023 №75-пр; "Основные направления развития практик инициативного бюджетирования на территории Ульяновской области", утвержденные Губернатором Ульяновской области от 05.09.2023 №73-Г-01/15895вн</t>
  </si>
  <si>
    <t>Постановление Правительства Тверской области от 16.03.2021 № 145-пп "О государственной программе Тверской области "Управление общественными финансами и совершенствование региональной налоговой политики" на 2021 - 2026 годы" (с изменениями и дополнениями) (https://internet.garant.ru/#/document/400456255/paragraph/1/doclist/4952/showentries/0/highlight/145-пп:2)</t>
  </si>
  <si>
    <t>Постановление Совета министров Республики Крым от 16.10.2020 № 658 «О некоторых вопросах реализации инициативного бюджетирования на территории Республики Крым». Начало действия документа - 16.10.2020.</t>
  </si>
  <si>
    <t>Распоряжение Правительства Сахалинской области от 02.07.2018 № 365-р «Об утверждении программы развития инициативного бюджетирования Сахалинской области на 2017-2025 годы»</t>
  </si>
  <si>
    <t>Постановление Правительства Тверской области от 16.03.2021 № 145-пп "О государственной программе Тверской области "Управление общественными финансами и совершенствование региональной налоговой политики" на 2021 - 2026 годы"</t>
  </si>
  <si>
    <t>Распоряжение Правительства РК от 27.09.2018 № 411-р «Об утверждении Региональной программы повышения финансовой грамотности в Республике Коми на 2018 - 2030 годы»</t>
  </si>
  <si>
    <t>до 2030 года</t>
  </si>
  <si>
    <t>Постановление Правительства Республики Башкортостан от 11 сентября 2023 года № 538 "Об утверждении Приоритетной региональной  программы "Развитие инициативного бюджетирования в Республике Башкортостан"". Срок реализации 2023-2025 годы.</t>
  </si>
  <si>
    <t>Распоряжение Правительства Ханты-Мансийского автономного округа – Югры от 3 ноября 2022 г. № 679-рп «О Стратегии социально-экономического развития Ханты-Мансийского автономного округа – Югры до 2036 года с целевыми ориентирами до 2050 года»</t>
  </si>
  <si>
    <t>Паспорт регионального (приоритетного) проекта «Вовлечение жителей муниципальных образований Оренбургской области в процесс выбора и реализации инициативных проектов » от 21.12.2017. Срок действия программы 01.01.2018–31.12.2030.</t>
  </si>
  <si>
    <t>4.5. Реквизиты и срок действия Программы развития инициативного бюджетирования в субъекте РФ или иного стратегического документа развития ИБ в субъекте РФ (при наличии), файлы</t>
  </si>
  <si>
    <t xml:space="preserve">Ссылка на файл: https://app-dev.xn--80apaohbc3aw9e.xn--p1ai/storage/form_file_uploads/form_11/field_16/wT9nM81afnpRrPu1g3DWPzx11Z9yXq87nQYHDcci.docx
</t>
  </si>
  <si>
    <t xml:space="preserve">Ссылка на файл: https://app-dev.xn--80apaohbc3aw9e.xn--p1ai/storage/form_file_uploads/form_11/field_16/xkYpIYIqxQyti1ti0OEaVjQBqYQPm3SIwAthq3xP.rtf
</t>
  </si>
  <si>
    <t xml:space="preserve">Ссылка на файл: https://app-dev.xn--80apaohbc3aw9e.xn--p1ai/storage/form_file_uploads/form_11/field_16/wMYQBC2kesriphqhZPqe0TAc7Nmz8eHYKSPnm0JL.pdf
</t>
  </si>
  <si>
    <t xml:space="preserve">Ссылка на файл: https://app-dev.xn--80apaohbc3aw9e.xn--p1ai/storage/form_file_uploads/form_11/field_16/9R5oAgZlGstNlNYqwVnhtnaDPnl9xrPLRxxgbfj5.pdf
</t>
  </si>
  <si>
    <t xml:space="preserve">Ссылка на файл: https://app-dev.xn--80apaohbc3aw9e.xn--p1ai/storage/form_file_uploads/form_11/field_16/HZQtjuH3s0QLwEVvbjZgH5ySfEvFw2IFyKxnIoVf.pdf
</t>
  </si>
  <si>
    <t xml:space="preserve">Ссылка на файл: https://app-dev.xn--80apaohbc3aw9e.xn--p1ai/storage/form_file_uploads/form_11/field_16/IvusIwONQHfdUWzALAAbR7Wj7Gi9aMSlE7bzMWEf.pdf
</t>
  </si>
  <si>
    <t xml:space="preserve">Ссылка на файл: https://app-dev.xn--80apaohbc3aw9e.xn--p1ai/storage/form_file_uploads/form_11/field_16/mJiSaojgAlKeL9JLvC4NeViKMrTA0J5BuQiPM63d.rtf
</t>
  </si>
  <si>
    <t xml:space="preserve">Ссылка на файл: https://app-dev.xn--80apaohbc3aw9e.xn--p1ai/storage/form_file_uploads/form_11/field_16/DGjD6QWLSnQXtKq3A3p5VocMfJuJCnjW47pqicHt.docx
</t>
  </si>
  <si>
    <t xml:space="preserve">Ссылка на файл: https://app-dev.xn--80apaohbc3aw9e.xn--p1ai/storage/form_file_uploads/form_11/field_16/bf0gO47oHoGFreEoY4ijEndYVIBuP5QxYT3lyfAf.pdf
</t>
  </si>
  <si>
    <t xml:space="preserve">Ссылка на файл: https://app-dev.xn--80apaohbc3aw9e.xn--p1ai/storage/form_file_uploads/form_11/field_16/M3vJpLqepvINzEuMTB2W8YjB2l54aWXhZCc1uPxH.pdf
</t>
  </si>
  <si>
    <t xml:space="preserve">Ссылка на файл: https://app-dev.xn--80apaohbc3aw9e.xn--p1ai/storage/form_file_uploads/form_11/field_16/8B8bdcAPQ9IPcDpyvHHBZjtdOm2wIFmzeaEw63DR.pdf
</t>
  </si>
  <si>
    <t xml:space="preserve">Ссылка на файл: https://app-dev.xn--80apaohbc3aw9e.xn--p1ai/storage/form_file_uploads/form_11/field_16/yjgEvXgQnkXnz1F1iICzpkuyfIRo11KayKlaEhkm.pdf
</t>
  </si>
  <si>
    <t xml:space="preserve">Ссылка на файл: https://app-dev.xn--80apaohbc3aw9e.xn--p1ai/storage/form_file_uploads/form_11/field_16/XhYOXuAti7V259v3nJcxBAomXPwA2uGAjbcmEm7A.docx
</t>
  </si>
  <si>
    <t xml:space="preserve">Ссылка на файл: https://app-dev.xn--80apaohbc3aw9e.xn--p1ai/storage/form_file_uploads/form_11/field_16/L3eLA7FFpVxDGxxeoQLjomFH3szCyAnZwXYi9HgH.docx
</t>
  </si>
  <si>
    <t xml:space="preserve">Ссылка на файл: https://app-dev.xn--80apaohbc3aw9e.xn--p1ai/storage/form_file_uploads/form_11/field_16/VufLTczA32E7AeYRkrTzYLZROPOoEN68LwTU9cOB.pdf
Ссылка на файл: https://app-dev.xn--80apaohbc3aw9e.xn--p1ai/storage/form_file_uploads/form_11/field_16/zNQS4AOayZHXtmR2pzjv2ww9EQ23hoorxO5AGX75.pdf
Ссылка на файл: https://app-dev.xn--80apaohbc3aw9e.xn--p1ai/storage/form_file_uploads/form_11/field_16/rewj6LpQvDbksbfAvFZ315fDLAdf00vhPKZoEGg4.pdf
</t>
  </si>
  <si>
    <t xml:space="preserve">Ссылка на файл: https://app-dev.xn--80apaohbc3aw9e.xn--p1ai/storage/form_file_uploads/form_11/field_16/oIujOv4JTwwM1GoTKMi44e4A9hFg04NAjJmAMDmR.docx
</t>
  </si>
  <si>
    <t xml:space="preserve">Ссылка на файл: https://app-dev.xn--80apaohbc3aw9e.xn--p1ai/storage/form_file_uploads/form_11/field_16/ly4In42ATFsRZJh58YLJ4dcF0GabOWkBtZJZGXC7.docx
</t>
  </si>
  <si>
    <t xml:space="preserve">Ссылка на файл: https://app-dev.xn--80apaohbc3aw9e.xn--p1ai/storage/form_file_uploads/form_11/field_16/oZwEABHtGZaQDr7QJ1zHdQs7sSL0peUPpORqmN92.docx
</t>
  </si>
  <si>
    <t xml:space="preserve">Ссылка на файл: https://app-dev.xn--80apaohbc3aw9e.xn--p1ai/storage/form_file_uploads/form_11/field_16/WEadsLt71qzUvnqy9KA85eNLkJTP6jk7bvYFWf8p.docx
</t>
  </si>
  <si>
    <t xml:space="preserve">Ссылка на файл: https://app-dev.xn--80apaohbc3aw9e.xn--p1ai/storage/form_file_uploads/form_11/field_16/5R5PQzc79fl5tW9rk6a34dLzRwXnkATCV6KGTuko.pdf
</t>
  </si>
  <si>
    <t xml:space="preserve">Ссылка на файл: https://app-dev.xn--80apaohbc3aw9e.xn--p1ai/storage/form_file_uploads/form_11/field_16/AadssYu4BWus34LNfO3xW2L5ZR4HADhHIF7KLnJv.pdf
Ссылка на файл: https://app-dev.xn--80apaohbc3aw9e.xn--p1ai/storage/form_file_uploads/form_11/field_16/BEpopuRBPQReZ5yyyuShPJEgXEE2HihIXussCxVc.pdf
</t>
  </si>
  <si>
    <t xml:space="preserve">Ссылка на файл: https://app-dev.xn--80apaohbc3aw9e.xn--p1ai/storage/form_file_uploads/form_11/field_16/93wS0RoM8e7NKy4Rsd9R7kSBfZFvWHykhRej1d4k.docx
</t>
  </si>
  <si>
    <t xml:space="preserve">Ссылка на файл: https://app-dev.xn--80apaohbc3aw9e.xn--p1ai/storage/form_file_uploads/form_11/field_16/0EoKho85KRQc0poqt83hTBDJEmDSJAntaaULb5KX.docx
</t>
  </si>
  <si>
    <t xml:space="preserve">Ссылка на файл: https://app-dev.xn--80apaohbc3aw9e.xn--p1ai/storage/form_file_uploads/form_11/field_16/IiX8LlzrBHYUmLWUyrXd0zQHdAouqgNMuAtmybbd.docx
</t>
  </si>
  <si>
    <t xml:space="preserve">Ссылка на файл: https://app-dev.xn--80apaohbc3aw9e.xn--p1ai/storage/form_file_uploads/form_11/field_16/svNJ43uHONZj2QyPpgmcE5R8j1vZebJGY5HZnsDJ.docx
</t>
  </si>
  <si>
    <t xml:space="preserve">Ссылка на файл: https://app-dev.xn--80apaohbc3aw9e.xn--p1ai/storage/form_file_uploads/form_11/field_16/KqRF7yybjDTJ9858TKy5xnKLDt2TqwHSb8THpQZy.docx
</t>
  </si>
  <si>
    <t xml:space="preserve">Ссылка на файл: https://app-dev.xn--80apaohbc3aw9e.xn--p1ai/storage/form_file_uploads/form_11/field_16/OD9e6U55WwFxMtwp9AHygWuGcPUjpZBejTDxpCi1.docx
</t>
  </si>
  <si>
    <t xml:space="preserve">Ссылка на файл: https://app-dev.xn--80apaohbc3aw9e.xn--p1ai/storage/form_file_uploads/form_11/field_16/6tslu0ilJhJnFQs9QMZ4mDLhKhJikEbdJs3rOQo2.pdf
Ссылка на файл: https://app-dev.xn--80apaohbc3aw9e.xn--p1ai/storage/form_file_uploads/form_11/field_16/QtiPwRZuxPUKpjEyenhkO3B0GEdfQ9l5PLzXUQJf.pdf
</t>
  </si>
  <si>
    <t xml:space="preserve">Ссылка на файл: https://app-dev.xn--80apaohbc3aw9e.xn--p1ai/storage/form_file_uploads/form_11/field_16/EBMCWwE2VAQ1YYohzyffCHcldpvXoapBDeuPbY99.pdf
Ссылка на файл: https://app-dev.xn--80apaohbc3aw9e.xn--p1ai/storage/form_file_uploads/form_11/field_16/cD11DoUepzaygWkT1UP65T56pg8yTwUWsrtBT6Dt.pdf
</t>
  </si>
  <si>
    <t xml:space="preserve">Ссылка на файл: https://app-dev.xn--80apaohbc3aw9e.xn--p1ai/storage/form_file_uploads/form_11/field_16/oboiOidevxMQwhbXPx4QimZkKCZ5oRt1yMH5bRCq.pdf
Ссылка на файл: https://app-dev.xn--80apaohbc3aw9e.xn--p1ai/storage/form_file_uploads/form_11/field_16/xgyCSNa7z2wAQYBu0NPI2aBbB5o26zCBlEgCibIW.pdf
</t>
  </si>
  <si>
    <t xml:space="preserve">Ссылка на файл: https://app-dev.xn--80apaohbc3aw9e.xn--p1ai/storage/form_file_uploads/form_11/field_16/6BucGts4kOi4ljkO1R8zfoRUglknQJ5wZLwS4ElV.docx
</t>
  </si>
  <si>
    <t xml:space="preserve">Ссылка на файл: https://app-dev.xn--80apaohbc3aw9e.xn--p1ai/storage/form_file_uploads/form_11/field_16/gbbWEYGezMHOMRjFX9zwtk52FjCRsLp1FSERssdY.pdf
</t>
  </si>
  <si>
    <t xml:space="preserve">Ссылка на файл: https://app-dev.xn--80apaohbc3aw9e.xn--p1ai/storage/form_file_uploads/form_11/field_16/OJropFNhqKHbqBoTgyKdjrn1xFpe5eov6xS5gosR.pdf
</t>
  </si>
  <si>
    <t xml:space="preserve">Ссылка на файл: https://app-dev.xn--80apaohbc3aw9e.xn--p1ai/storage/form_file_uploads/form_11/field_16/IN9h3Zjfqq8EPXQ9yRVXTNaAevRbmKbc8wtmiXM6.pdf
</t>
  </si>
  <si>
    <t xml:space="preserve">Ссылка на файл: https://app-dev.xn--80apaohbc3aw9e.xn--p1ai/storage/form_file_uploads/form_11/field_16/IjqZOfb8553dabVPWXmuEyzcJzhOs2AVqqqIXE6A.pdf
</t>
  </si>
  <si>
    <t xml:space="preserve">Ссылка на файл: https://app-dev.xn--80apaohbc3aw9e.xn--p1ai/storage/form_file_uploads/form_11/field_16/GdxpIWLFvtPmiM7vPvjv1rQwotErd8JBXEUrtBb0.pdf
</t>
  </si>
  <si>
    <t xml:space="preserve">Ссылка на файл: https://app-dev.xn--80apaohbc3aw9e.xn--p1ai/storage/form_file_uploads/form_11/field_16/HlRIMbb8RVs5vfuayFxmtBmFGdAWh5LyRAO4R1u9.pdf
</t>
  </si>
  <si>
    <t xml:space="preserve">Ссылка на файл: https://app-dev.xn--80apaohbc3aw9e.xn--p1ai/storage/form_file_uploads/form_11/field_16/HZ83GFpcIfdUxdtBaoN84K2ntlDAGiMAVMtiGPdN.docx
</t>
  </si>
  <si>
    <t>4.6. Другие НПА, регулирующие практику в субъекте РФ (при наличии)</t>
  </si>
  <si>
    <t>паспорт регионального проекта «Формирование комфортной городской среды на территории Свердловской области», утвержденный заседанием Совета при Губернаторе Свердловской области по приоритетным стратегическим проектам Свердловской области (протокол от 17.12.2018 № 18)</t>
  </si>
  <si>
    <t>Постановление Администрации Курской области от 27.09.2016 № 732-па "О вопросах реализации проекта "Народный бюджет" в Курской области" (https://docs.cntd.ru/document/444712158)</t>
  </si>
  <si>
    <t>Приказ Министерства национальной и региональной политики Республики Карелия от 17 ноября 2022 года № 256 "О реализации Постановления Правительства Республики Карелия от 4 апреля 2014 года № 86-П «Об утверждении Порядка проведения конкурсного отбора проектов для предоставления субсидий на поддержку местных инициатив граждан, проживающих в муниципальных образованиях в Республике Карелия»"; Постановление Правительства Республики Каерлия от 4 апреля 2014 года № 86-П "Об утверждении Порядка проведения конкурсного отбора проектов для предоставления субсидий на поддержку местных инициатив граждан, проживающих в муниципальных образованиях в Республике Карелия"</t>
  </si>
  <si>
    <t>1) Закон Томской области от 10 июля 2017 года № 82-ОЗ "О внесении изменений в Закон Томской области "О межбюджетных отношениях в Томской области";  2) Распоряжение Департамента финансов Томской области от 05.08.2020 № 16/47-р "Об организации проведения конкурсного отбора инициативных проектов, выдвигаемых муниципальными образованиями Томской области для получения из областного бюджета субсидий на их финансовую поддержку"; 3) Распоряжение Администрации Томской области от 15.07.2020 № 463-ра "О конкурсной комиссии по отбору инициативных проектов, выдвигаемых муниципальными образованиями Томской области для получения из областного бюджета субсидий на их финансовую поддержку" (вместе с "Положением о конкурсной комиссии по отбору инициативных проектов, выдвигаемых муниципальными образованиями Томской области для получения из областного бюджета субсидий на их финансовую поддержку")</t>
  </si>
  <si>
    <t>Постановление Правительства Чеченской Республики от 15 июля 2021 г. № 155 "О конкурсном отборе инициативных проектов в Чеченской Республике"</t>
  </si>
  <si>
    <t>Постановление коллегии Администрации Кемеровской области    от 11.12.2018 № 565 "Об областной конкурсной комиссии, порядке рассмотрения и проведении конкурсного отбора проектов инициативного бюджетирования "Твой Кузбасс - твоя инициатива" в Кемеровской области -Кузбассе,  постановление коллегии Администрации Кемеровской области от 11.12.2018 № 566 " Об утверждении Порядка предоставления субсидии из областного бюджета бюджетам муниципальных образований Кемеровской области - Кузбасса на реализацию проектов   инициативного бюджетирования "Твой Кузбасс - твоя инициатива" в Кемеровской области - Кузбассе"</t>
  </si>
  <si>
    <t>Постановление Правительства Свердловской области от 29.06.2023  № 457-ПП «О распределении субсидий из областного бюджета бюджетам муниципальных образований, расположенных на территории Свердловской области, в рамках реализации государственной программы Свердловской области «Совершенствование социально-экономической политики на территории Свердловской области до 2027 года»;                                                                                                                                                                       приказы Минэкономики и терразвития Свердловской области от 04.06.2018 № 32 "О региональной конкурсной комиссии по отбору проектов инициативного бюджетирования, реализуемых на территории Свердловской области" в последующих редакциях; НПА муниципального уровня размещены на сайтах муниципальных образований</t>
  </si>
  <si>
    <t>Постановление Правительства Новгородской области от 12.10.2017 № 347 «Об организации проектной деятельности в Правительстве Новгородской области и органах исполнительной власти Новгородской области»</t>
  </si>
  <si>
    <t>Постановление Кабинета Министров Республики Адыгея от 10.10.2018 № 212 "О некоторых вопросах реализации проектов развития общественной инфраструктуры, основанных на местных инициативах"</t>
  </si>
  <si>
    <t>1. Распоряжение правительства Воронежской области от 19.04.2017 № 282-р, 2. Постановление правительства Воронежской области от 31.08.2017 № 678 "О реализации проектов по поддержке местных инициатив на территории муниципальных образований Воронежской области в рамках развития инициативного бюджетирования"</t>
  </si>
  <si>
    <t>Постановление Правительства Новгородской области от 12.10.2017 № 347 «Об организации проектной деятельности в Правительстве Новгородской области и ОИВ»;  Концепция развития ТОС в Новгородской области до 2025 года; Положение о Совете по развитию ТОС в Новгородской области</t>
  </si>
  <si>
    <t>Постановление главы администрации (губернатора) Краснодарского края от 6 февраля 2020 г. № 70 "О краевом конкурсе проектов местных инициатив"; Постановление главы администрации (губернатора) Краснодарского края от 30 марта 2021 г. № 173 "О внесении изменений в постановление главы администрации (губернатора) Краснодарского края от 6 февраля 2020 г. № 70 "О краевом конкурсе проектов местных инициатив"; Постановление Губернатора Краснодарского края от 27 декабя 2022 г. № 997 "О внесении изменений в постановление главы администрации (губернатора) Краснодарского края от 6 февраля 2020 г. № 70 "О краевом конкурсе проектов местных инициатив"</t>
  </si>
  <si>
    <t>Постановление Правительства Республики Башкортостан от 13 февраля 2019 года № 69 «О реализации проектов по комплексному благоустройству дворовых территорий муниципальных образований Республики Башкортостан "Башкирские дворики"»</t>
  </si>
  <si>
    <t>Постановление Правительства Магаданской области от 19.05.2021 N 393-пп "О Порядке проведения конкурсного отбора инициативных проектов, выдвигаемых для получения финансовой поддержки за счет межбюджетных трансфертов из областного бюджета"(</t>
  </si>
  <si>
    <t>Приказ департамента внутренней политики Самарской области от 30.10.2020 N 12 "О реализации отдельных полномочий, направленных на выполнение государственной программы Самарской области "Поддержка инициатив населения муниципальных образований в Самарской области" на 2017 - 2025 годы" Постановление Правительства Самарской области от 04.08.2017 N 514  "Об образовании конкурсной комиссии по проведению конкурсного отбора общественных проектов развития территорий муниципальных образований в Самарской области для предоставления субсидий из областного бюджета местным бюджетам в целях софинансирования расходных обязательств муниципальных образований в Самарской области, связанных с реализацией мероприятий по поддержке инициатив населения муниципальных образований в Самарской области" (вместе с "Положением о конкурсной комиссии по проведению конкурсного отбора общественных проектов развития территорий муниципальных образований в Самарской области для предоставления субсидий из областного бюджета местным бюджетам в целях софинансирования расходных обязательств муниципальных образований в Самарской области, связанных с реализацией мероприятий по поддержке инициатив населения муниципальных образований в Самарской области</t>
  </si>
  <si>
    <t>Приказ комитета финансов Волгоградской обл. от 22.03.2022 N 80 "О проведении Волгоградского областного конкурса проектов местных инициатив в 2022 году"  Приказ комитета финансов Волгоградской области от 07.04.2023 № 120 "О проведении Волгоградского областного конкурса проектов местных инициатив в 2023 году"</t>
  </si>
  <si>
    <t>Приказ комитета финансов Волгоградской обл. от 15.08.2022 N 222 "О проведении конкурса проектов местных инициатив в рамках организации кампуса "Школа детского инициативного бюджетирования"  Приказ комитета финансов Волгоградской области от 11.08.2023 № 283 "О проведении в 2023 году конкурса проектов местных инициатив в рамках организации кампуса "Школа детского инициативного бюджетирования"</t>
  </si>
  <si>
    <t>Постановление Правительства Республики Башкортостан от 6 февраля 2023 года №39 «О реализации на территории Республики Башкортостан проектов развития общественной инфраструктуры, основанных на местных инициативах»</t>
  </si>
  <si>
    <t>Постановление министерства по делам территорий и информационной политике Рязанской области от 25.11.2021 № 4 (ред. от 29.12.2022 № 10) "Об утверждении Порядка проведения конкурсных отборов инициативных проектов (проектов местных инициатив) и муниципальных образований Рязанской области для предоставления субсидий на реализацию мероприятия, предусмотренного подпунктом 3.1.1 таблицы пункта 5 "Перечень мероприятий подпрограммы" подпрограммы 5 "Поддержка местных (муниципальных) инициатив и участия населения в осуществлении местного самоуправления на территории Рязанской области" государственной программы Рязанской области "Развитие местного самоуправления и гражданского общества", и проверки условий предоставления субсидий"</t>
  </si>
  <si>
    <t>Постановление Правительства Ростовской области от 05.04.2021 №280</t>
  </si>
  <si>
    <t>Распоряжение Правительства Хабаровского края от 25.06.2018 г. № 362-рп "Об утверждении Плана социального развития центров экономического роста Хабаровского края"</t>
  </si>
  <si>
    <t>Постановление Правительства Хабаровского края от 24.06.2016 г. № 199-пр "Об утверждении Положения о предоставлении грантов в форме иных межбюджетных трансфертов из краевого бюджета бюджетам муниципальных образований Хабаровского края в целях поддержки проектов, инициируемых муниципальными образованиями края, по развитию территориального общественного самоуправления"</t>
  </si>
  <si>
    <t>Указ Главы Республики Алтай, Председателя Правительства Республики Алтай от 15.02.2018 № 51-у "О реализации на территории Республики Алтай проекта "Инициативы граждан";  Постановление Правительства Республики Алтай от 08.04.2020 № 127 "Об утверждении Правил проведения конкурсного отбора проектов развития общественной инфраструктуры, основанных на местных инициативах, на территории Республики Алтай в рамках реализации проекта "Инициативы граждан" и признании утратившими силу некоторых постановлений Правительства Республики Алтай"</t>
  </si>
  <si>
    <t>Постановление Правительства Воронежской области от 21.01.2019 № 30 (ред. от 27.03.2023 № 190) «О реализации практик гражданских инициатив в рамках развития инициативного бюджетирования на территории Воронежской области»</t>
  </si>
  <si>
    <t>Постановление Правительства Липецкой области от 20.04.2023 № 198 "О Порядке внесения в администрацию городского округа, муниципального округа, муниципального района инициативных проектов, выдвигаемых для получения финансовой поддержки за счет межбюджетных трансфертов из областного бюджета, и Порядке отбора администрацией городского округа, муниципального округа, муниципального района инициативных проектов, выдвигаемых для получения финансовой поддержки за счет межбюджетных трансфертов из областного бюджета"; Постановление Правительства Липецкой области от 20.04.2023 № 197 "О Порядке рассмотрения и конкурсного отбора инициативных проектов, выдвигаемых для получения финансовой поддержки за счет межбюджетных трансфертов из областного бюджета"</t>
  </si>
  <si>
    <t>Постановление Минсельхозпрода Рязанской области от 24.06.2022 №13 (ред. от 28.12.2022) "О реализации порядка предоставления и распределения субсидий из областного бюджета местным бюджетам на реализацию проектов по благоустройству общественных пространств на сельских территориях" (вместе с "Порядком проведения конкурсного отбора проектов по благоустройству общественных пространств на сельских территориях", "Порядком проведения конкурсного отбора муниципальных образований Рязанской области для предоставления субсидий на реализацию проектов по благоустройству общественных пространств на сельских территориях и проверки условий их предоставления")</t>
  </si>
  <si>
    <t>Постановление Правительства Ивановской области от 13.03.2020 N 113-п (ред. от 14.12.2023) "О поддержке проектов развития территорий муниципальных образований Ивановской области, основанных на местных инициативах (инициативных проектов), и о признании утратившим силу постановления Правительства Ивановской области от 05.06.2019 N 201-п "О реализации мероприятий по организации благоустройства территорий муниципальных образований Ивановской области в рамках поддержки местных инициатив" (вместе с "Порядком проведения конкурсного отбора проектов развития территорий муниципальных образований Ивановской области, основанных на местных инициативах (инициативных проектов)")</t>
  </si>
  <si>
    <t>Постановление правительства Воронежской области от 02.07.2015 № 545 "Об утверждении Порядка предоставления субсидии из областного бюджета некоммерческой организации - Ассоциация "Совет муниципальных образований Воронежской области" на поощрение проектов, реализуемых в рамках территориального общественного самоуправления в муниципальных образованиях Воронежской области, в рамках подпрограммы «Реализация государственной политики в сфере социально-экономического развития муниципальных образований» государственной программы Воронежской области «Содействие развитию муниципальных образований и местного самоуправления». С 2024 года - Постановление Правительства Воронежской области от 20.02.2024 N 116 "Об утверждении Порядка предоставления субсидии из областного бюджета некоммерческой организации - Ассоциация "Совет муниципальных образований Воронежской области" на поощрение проектов, реализуемых в рамках территориального общественного самоуправления в муниципальных образованиях Воронежской области, в рамках государственной программы Воронежской области "Содействие развитию муниципальных образований и местного самоуправления"</t>
  </si>
  <si>
    <t>Постановление Правительства Нижегородской области от 22.12.2017 № 945 «О реализации на территории Нижегородской области проекта инициативного бюджетирования «Вам решать!»</t>
  </si>
  <si>
    <t>1. Закон Иркутской области от 12.12.2022 № 112-ОЗ «Об областном бюджете на 2023 и на плановый период 2024 и 2025 годов»; 2. Положение о предоставлении субсидий из областного бюджета местным бюджетам в целях софинансирования расходных обязательств муниципальных образований Иркутской области на реализацию мероприятий перечня проектов народных инициатив (постановление Правительства Ирктуской области от 14.02.2019 г. 108-пп); 3. Положение о Комиссии по реализации проектов народных инициатив (постановление Правительства Иркутской области от 16.05.2014 г. № 247-пп); 4.  Комиссия по реализации проектов народных инициатив (распоряжение Правительства Иркутской области от 14.05.2012 г. № 248-рп); 5. Форма соглашения о предоставлении и расходовании  субсидий из областного бюджета местным бюджетам в целях софинансирования расходных обязательств муниципальных образований Иркутской области на реализацию мероприятий перечня проектов народных инициатив (постановление Правительства Иркутской области от 24.09.2018 года  № 675-пп, приказ министерства финансов Иркутской области от 24.08.2023 № 42н-мпр); 6. Предельный уровень софинансирования Иркутской области объема расходного обязательства муниципального образования на 2023 год и на плановый период 2024 и 2025 годов, утв. распоряжением Правительства Иркутской области  от 30.06.2022 г. № 347-рп.</t>
  </si>
  <si>
    <t>Постановление Правительства Воронежской области от 10.04.2023 № 256 «Об утверждении Порядка определения объема и условий предоставления субсидии из областного бюджета автономной некоммерческой организации «Центр поддержки и продвижения общественных, государственных и муниципальных инициатив Воронежской области «Образ Будущего» на проведение конкурса грантов, инициативно заявляемых гражданами, социально ориентированными некоммерческими организациями, территориальным общественным самоуправлением, на 2023 год»</t>
  </si>
  <si>
    <t>Правила предоставления и распределения субсидий из республиканского бюджета Республики Марий Эл бюджетам муниципальных образований на поддержку муниципальных программ формирования современной городской среды на 2018 - 2024 годы, утвержденные постановлением Правительства Республики Марий Эл от 26 февраля 2018 г. № 76; постановление Правительства Республики Марий Эл от 24 февраля 2021 г. N 66 "Об утверждении Порядка организации и проведения органами местного самоуправления в Республике Марий Эл процедуры рейтингового голосования по проектам благоустройства общественных территорий, подлежащих благоустройству в первоочередном порядке в рамках муниципальных программ формирования современной городской среды в соответствии с государственной программой Республики Марий Эл "Формирование современной городской среды на территории Республики Марий Эл на 2018 - 2024 годы"</t>
  </si>
  <si>
    <t>Постановление Правительства Красноярского края от 31.12.2019 N 793-п "Об утверждении Порядка предоставления и распределения иных межбюджетных трансфертов бюджетам муниципальных образований Красноярского края на осуществление расходов, направленных на реализацию мероприятий по поддержке местных инициатив"</t>
  </si>
  <si>
    <t>Постановление Правительства Приморского края от 10.11.2020 № 955-пп (ред. от 06.10.2023) "Об отдельных вопросах реализации в Приморском крае проектов инициативного бюджетирования по направлению "Твой проект"</t>
  </si>
  <si>
    <t>Областной закон от 15 января 2018 года № 3-оз "О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 (в ред. областных законов Ленинградской области от 18.06.2018 № 48-оз, от 18.03.2019 № 10-оз, от 22.04.2019 № 25-оз, от 27.12.2019 № 114-оз, от 20.07.2023 № 96-оз, от 17.11.2023 № 129-оз, от 21.12.2023 № 156-оз); государственная программа "Устойчивое общественное развитие в Ленинградской области", утвержденная постановлением Правительства Ленинградской области от 14 ноября 2013 года № 399 (Порядок предоставления и распределения субсидии бюджетам муниципальных образований Ленинградской области из областного бюджета Ленинградской области на реализацию областного закона от 15 января 2018 года № 3-оз «О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 (в послед. ред. Постановления Правительства Ленинградской области от 21.12.2023 № 948)</t>
  </si>
  <si>
    <t>Областной закон от 28 декабря 2018 года № 147-оз «О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 (в ред.от 18.11.2019 N 86-оз); государственная программа "Устойчивое общественное развитие в Ленинградской области", утвержденная постановлением Правительства Ленинградской области от 14 ноября 2013 года № 399 (Порядок предоставления и распределения субсидии бюджетам муниципальных образований Ленинградской области из областного бюджета Ленинградской области на реализацию областного закона от 28 декабря 2018 года № 147-оз «О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 (в ред. Постановления Правительства Ленинградской области от 21.12.2023 № 948)</t>
  </si>
  <si>
    <t>1. Указ Главы Республики Башкортостан от 6 сентября 2021 года № УГ-473 «О реализации на территории Республики Башкортостан проектов инициативного бюджетирования, основанных на инициативах школьников, и по развитию сети предуниверсариев в муниципальных образованиях Республики Башкортостан» (в ред. от 29.07.2022). 2. Постановление Правительства Республики Башкортостан от 27 декабря 2021 года № 726 «О реализации на территории Республики Башкортостан проектов инициативного бюджетирования, основанных на инициативах школьников, и по развитию сети предуниверсариев в муниципальных образованиях Республики Башкортостан». 3. Приказ Министерства образования и науки Республики Башкортостан от 18 января 2023 года № 117 «Об утверждении перечня документов и типовых форм документов, представляемых для участия в конкурсном отборе на предоставление субсидий из бюджета Республики Башкортостан бюджетам муниципальных районов и городских округов Республики Башкортостан на реализацию проектов инициативного бюджетирования, основанных на инициативах школьников муниципальных образовательных учреждений Республики Башкортостан, и по развитию сети предуниверсариев на базе муниципальных образовательных учреждений Республики Башкортостан»</t>
  </si>
  <si>
    <t>Постановление Правительства Саратовской области от 17 июля 2017 года № 362-П "О реализации на территории Саратовской области инициативных проектов с использованием средств областного бюджета"</t>
  </si>
  <si>
    <t>Правила предоставления субсидий бюджетам муниципальных образований в Республике Марий Эл на реализацию мероприятий по благоустройству сельских территорий, утвержденные постановлением Правительства Республики Марий Эл от 11 октября 2019 г. №306 "О предоставлении государственной поддержки, направленной на комплексное развитие сельских территорий в Республике Марий Эл"</t>
  </si>
  <si>
    <t>Постановление Правительства Республики Марий Эл от 9 августа 2019 г. № 248 «О поддержке местных инициатив на территории Республики Марий Эл». Срок действия - бессрочный (на постоянной основе)</t>
  </si>
  <si>
    <t>Приказ Министерства национальной и региональной политики Республики Карелия от 1 сентября 2023 года № 26 "О реализации постановления Правительства Республики Карелия от 6 мая 2020 года N 190-П «Об утверждении методики распределения иных межбюджетных трансфертов из бюджета Республики Карелия местным бюджетам на поддержку развития территориального общественного самоуправления и правил их предоставления»"; Постановление Правительства Республики Каерлия от 6 мая 2020 года № 190-П "Об утверждении методики распределения иных межбюджетных трансфертов из бюджета Республики Карелия местным бюджетам на поддержку развития территориального общественного самоуправления и правил их предоставления"</t>
  </si>
  <si>
    <t>Указ Главы Республики Саха (Якутия) от 1.12.2020г. № 1542 " О проекте "Родные города и села""</t>
  </si>
  <si>
    <t>Положение о региональном проекте «Народный бюджет» в Тульской области, утвержденное постановлением правительства Тульской области от 20 февраля 2021 года № 63</t>
  </si>
  <si>
    <t>1) В Стратегии социально-экономического развития Ульяновской области до 2030 года, утвержденной постановлением Правительства Ульяновской области от 13.07.2015 №16/319-П (ред.от 16.01.2023 №10-П): мероприятие «Развитие практик инициативного бюджетирования на территории Ульяновской области» в рамках задачи «Долгосрочные приоритеты бюджетной политики в Ульяновской области».                                                        2) В Стратегии развития государственных финансов Ульяновской области до 2030 года, утверждённой распоряжением Министерства финансов Ульяновской области от 10.09.2019 №41-р: направление «Реализация регионального приоритетного проекта «Поддержка местных инициатив» в рамках задачи «Повышение прозрачности и открытости бюджетного процесса Ульяновской области»                                                                                  3) В Стратегии развития местного самоуправления в Ульяновской области, утверждённой Распоряжением Губернатора Ульяновской области от 26.02.2021 № 130-р: мероприятие: "Вовлечение граждан в решение вопосов местного значения, в том числе посредством реализации инициативных проектов" в рамках задачи "Создание эффективной системы взаимодействия органов местного самоуправления с населением" 4) В Плане мероприятий по реализации Стратегии развития местного самоуправления в Ульяновской области, утверждённой Губернатором Ульяновской области от 21.10.2021 №73-Г-01/19000вн: мероприятие "Развитие механизмов инициативного бюджетирования"; 5) Руководство по реализации практики инициативного бюджетирования (операционное руководство) в Ульяновской области на примере регионального приоритетного проекта «Поддержка местных инициатив на территории Ульяновской области» от 14.09.2023 №1-Ин</t>
  </si>
  <si>
    <t>1. Указ Главы Республики Башкортостан от 6 сентября 2021 года № УГ-473 «О реализации на территории Республики Башкортостан проектов инициативного бюджетирования, основанных на инициативах школьников, и по развитию сети предуниверсариев в муниципальных образованиях Республики Башкортостан» (в ред. от 29.07.2022). 2. Постановление Правительства Республики Башкортостан от 27 декабря 2021 года № 726 «О реализации на территории Республики Башкортостан проектов инициативного бюджетирования, основанных на инициативах школьников, и по развитию сети предуниверсариев в муниципальных образованиях Республики Башкортостан». 3.Приказ Министерства образования и науки Республики Башкортостан от 18 января 2023 года №117 «Об утверждении перечня документов и типовых форм документов, представляемых для участия в конкурсном отборе на предоставление субсидий из бюджета Республики Башкортостан бюджетам муниципальных районов и городских округов Республики Башкортостан на реализацию проектов инициативного бюджетирования, основанных на инициативах школьников муниципальных образовательных учреждений Республики Башкортостан, и по развитию сети предуниверсариев на базе муниципальных образовательных учреждений Республики Башкортостан»</t>
  </si>
  <si>
    <t>Постановление Правительства Челябинской области от 28.12.2022 г. № 775-П «О Порядке предоставления и распределения  в 2023 - 2025 годах субсидий местным бюджетам на реализацию инициативных проектов и внесении изменений в постановление Правительства Челябинской области от 12.01.2022 г. № 2-П»</t>
  </si>
  <si>
    <t>приказ Министерства финансов Республики Калмыкия от 23.08.2022 г. № 10/101м «О реализации Порядка предоставления субсидий из республиканского бюджета бюджетам муниципальных образований Республики Калмыкия на реализацию социально-значимых проектов развития территорий муниципальных образований, основанных на местных инициативах, являющегося приложением к подпрограмме № 7 «Развитие механизмов регулирования межбюджетных отношений» государственной программы Республики Калмыкия «Управление государственными финансами Республики Калмыкия», утвержденной постановлением Правительства Республики Калмыкия от 15 октября 2018 г. № 316»</t>
  </si>
  <si>
    <t>1. Постановление Правительства Белгородской области  от 28 декабря 2020 года № 598-пп «О реализации инициативных проектов на территории Белгородской области»; 2. Постановление Правительства Белгородской области от 7 декабря 2020 года № 509-пп «Об утверждении Порядка предоставления и распределения субсидий из областного бюджета бюджетам муниципальных районов (городских округов) на реализацию инициативных проектов»; 3. Приказ министерства жилищно-коммунального хозяйства Белгородской области от 04 февраля 2022 года № 82/1 "О форме конкурсной заявки,перечне документов, форме журнала учета заявок для участия в конкурсном отборе инициативных проектов,выдвигаемых для получения финансовой поддержки за счет межбюджетных трансфертов из областного бюджета на территории муниципальных образований области"; 4. Постановление Правительства Белгородской области от 13 февраля 2023 года № 69-пп "О распределении субсидий бюджетам муниципальных районов и городских округов Белгородской области на реализацию проекта "Решаем вместе" в рамках инициативного бюджетирования на 2023 год"; 5. Постановление Правительства Белгородской области от 13 февраля 2023 года № 70-пп "О распределении субсидий бюджетам муниципальных районов и городских округов Белгородской области на реализацию инициативных проектов на 2023 год"; 6. Постановление Правительства Белгородской области от 27 декабря 2021 года № 684-пп "Об утверждении Порядка предоставления и распределения субсидий бюджетам муниципальных районов и городских округов области на реализацию проекта "Решаем вместе" в рамках инициативного бюджетирования".</t>
  </si>
  <si>
    <t>Постановление Правительства Забайкальского края от 27 мая 2020 года № 177 "Об утверждении Методики распределения иных межбюджетных трансфертов из бюджета Забайкальского края бюджетам муниципальных образований Забайкальского края – победителей Всероссийского конкурса лучших проектов создания комфортной городской среды и правил их предоставления", постановление Правительства Забайкальского края от 22 мая 2020 года № 172 "Об утверждении Методики распределения иных межбюджетных трансфертов из бюджета Забайкальского края бюджетам муниципальных районов, муниципальных и городских округов Забайкальского края на реализацию отдельных мероприятий Плана социального развития центров экономического роста Забайкальского края  и правил их предоставления"</t>
  </si>
  <si>
    <t>Постановление Правительства Пермского края от 08.06.2023 г. № 438-п "Об утверждении Порядка предоставления и расходования иных межбюджетных трансфертов из бюджета Пермского края бюджетам муниципальных образований Пермского края  на поддержку проектов, победивших в конкурсе школьных проектов "Дети решают"</t>
  </si>
  <si>
    <t>Приказ Министерства сельского хозяйства Забайкальского края от 4 мая 2022 г. N 78 "О проведении конкурсного отбора на предоставление субсидий бюджетам муниципальных районов, муниципальных и городских округов Забайкальского края из бюджета Забайкальского края на реализацию мероприятий по благоустройству сельских территорий"</t>
  </si>
  <si>
    <t>Приказ Министерства финансов Тверской области от 19.02.2016 № 3-нп "Об отдельных вопросах реализации программ по поддержке местных инициатив в Тверской области и признании утратившими силу отдельных приказов Министерства финансов Тверской области" (с изменениями и дополнениями) Приказ Министерства финансов Тверской области от 05.02.2020 № 3-нп "Об утверждении типовой формы соглашения о предоставлении субсидии из областного бюджета Тверской области бюджету муниципального образования Тверской области" (с изменениями и дополнениями)</t>
  </si>
  <si>
    <t>Постановление Совета министров Республике Крым от 30.08.2021 № 501 "Об утверждении Порядка предоставления и распределения субсидий из бюджета Республики Крым бюджетам муниципальных образований Республики Крым на софинансирование проектов инициативного бюджетирования в Республике Крым", постановление Совета министров Республики Крым от 16.11.2020 N 703 "О создании Центра изучения гражданских инициатив", распоряжение Главы Республики Крым от 27 мая 2019 года №238-рг «О создании Рабочей группы по развитию инициативного бюджетирования в Республике Крым»</t>
  </si>
  <si>
    <t>Постановление Совета министров Республики Крым от 30.08.2021 N 501"Об утверждении порядков предоставления и распределения субсидий из бюджета Республики Крым бюджетам муниципальных образований Республики Крым на софинансирование проектов инициативного бюджетирования в Республике Крым" (вместе с "Порядком предоставления и распределения субсидий из бюджета Республики Крым бюджетам муниципальных образований Республики Крым на софинансирование проектов инициативного бюджетирования, основанных на инициативах обучающихся в муниципальных общеобразовательных организациях"),  приказ Министерства финансов Республики Крым от 21.03.2023 № 47«Об организации проведения конкурсного отбора проектов инициативного бюджетирования, основанных на инициативах обучающихся в муниципальных общеобразовательных организациях»</t>
  </si>
  <si>
    <t>постановление Правительства Тверской области от 20.04.2021 № 232-пп  "О предоставлении из областного бюджета Тверской области иных межбюджетных трансфертов местным бюджетам на реализацию проектов в рамках поддержки школьных инициатив Тверской области" (https://internet.garant.ru/#/document/400667982/paragraph/1/doclist/1061/2/0/0/232-пп:2)</t>
  </si>
  <si>
    <t>Постановление Правительства РК от 20.05.2016 N 252 "О мерах по реализации Указа Главы Республики Коми от 13 мая 2016 г. N 66 "О проекте "Народный бюджет" в Республике Коми"</t>
  </si>
  <si>
    <t>Постановление Правительства Республики Ингушетия от 27 декабря 2019 г. № 201 "Об утверждении правил предоставления субсидий из республиканского бюджета местным бюджетам на софинансирование проектов развития территорий муниципальных образований Республики Ингушетия, основанных на местных инициативах"</t>
  </si>
  <si>
    <t>Постановление Департамента сельского хозяйства Владимирской области от 08 апреля 2022 г. № 6 "Об утверждении Порядка отбора общественно значимых проектов по благоустройству сельских территорий"</t>
  </si>
  <si>
    <t>Постановление Губернатора Костромской области от 29.12.2017 N 275 (ред. от 16.02.2024) "О конкурсном отборе муниципальных образований Костромской области в целях реализации проектов развития, основанных на общественных инициативах" (вместе с "Положением о конкурсном отборе муниципальных образований Костромской области в целях реализации проектов развития, основанных на общественных инициативах")</t>
  </si>
  <si>
    <t>Постановление Кабинета Министров Чувашской Республики от 22 февраля 2017 г. №71 "О реализации на территории Чувашской Республики инициативных проектов"</t>
  </si>
  <si>
    <t>Постановление губернатора Костромской области от 29 декабря 2017 г. № 275 «О конкурсном отборе муниципальных образований костромской области в целях реализации проектов развития, основанных на общественных инициативах»</t>
  </si>
  <si>
    <t>постановление Правительства Курганской области от 2 апреля 2021 г. № 77 "Об утверждении Правил предоставления и распределения иных межбюджетных трансфертов из областного бюджета местным бюджетам на реализацию инициативных проектов"</t>
  </si>
  <si>
    <t>Постановление Правительства Удмуртской Республики от 21 декабря 2021 года № 689 "О конкурсном отборе и реализации в Удмуртской Республике инициативных проектов, выдвигаемых для получения финансовой поддержки за счет межбюджетных трансфертов из бюджета Удмуртской Республики"</t>
  </si>
  <si>
    <t>Постановление Правительства Московской области от 17.12.2019 № 992/44 "Об образовании Московской областной конкурсной комиссии по проведению конкурсного отбора проектов инициативного бюджетирования в Московской области и о Порядке проведения конкурсного отбора проектов инициативного бюджетирования в Московской области"</t>
  </si>
  <si>
    <t>Распоряжение Правительства Саратовской области от 17.02.2021 N 37-Пр (ред. от 14.11.2023) "Об утверждении перечня населенных пунктов Саратовской области для реализации государственной программы Российской Федерации "Комплексное развитие сельских территорий"</t>
  </si>
  <si>
    <t>Постановление Правительства РМ от 16.10.2017 N 558 (ред. от 21.12.2022) "Об утверждении Правил предоставления из республиканского бюджета Республики Мордовия и Методики распределения иных межбюджетных трансфертов бюджетам муниципальных образований в Республике Мордовия на решение вопросов местного значения, осуществляемое с привлечением средств самообложения граждан"</t>
  </si>
  <si>
    <t>1. Закон Иркутской области от 12.12.2022 № 112-ОЗ «Об областном бюджете на 2023 и на плановый период 2024 и 2025 годов»; 2. О реализации отдельных положений Закона Иркутской области от 06.08.2022 г. № 33-оз "Об отдельных вопросах реализации на территории Иркутской области инициативных проектов"  (постановление Правительства Иркутской области от 31.08.2022 г. № 679-пп); 3.  О комиссиях по проведению конкурсного отбора инициативных проектов на территории Иркутской области (распоряжение Правительства Иркутской области от 09.08.2022 г. № 444-рп); 4. Об установлении Порядка предоставления и распределения субсидий нз областного бюджета местным бюджетам на финансовую поддержку реализации инициативных  проектов  (постановление Правительства Иркутской области от 05.10.2022 г. № 766-пп); 5. Форма соглашения о предоставлении и расходовании  субсидий из областного бюджета местным бюджетам в целях софинансирования расходных обязательств муниципальных образований Иркутской области на реализацию мероприятий перечня проектов народных инициатив (постановление Правительства Иркутской области от 24.09.2018 года № 675-пп, приказ министерства финансов Иркутской области от 24.08.2023 № 42н-мпр); 6. Предельный уровень софинансирования Иркутской области объема расходного обязательства муниципального образования на 2023 год и на плановый период 2024 и 2025 годов, утв. распоряжением Правительства Иркутской области от 30.06.2022 г. № 347-рп.</t>
  </si>
  <si>
    <t>Постановление Правительства Удмуртской Республики от 31 марта 2020 года № 94 "О реализации в Удмуртской Республике проектов молодежного инициативного бюджетирования"</t>
  </si>
  <si>
    <t>Постановление Правительства Удмуртской Республики от 28 ноября 2022 года № 635 "О проведении в Удмуртской Республике отбора проектов инициативного бюджетирования, выдвигаемых лицами с инвалидностью"</t>
  </si>
  <si>
    <t>Постановление Правительства Тверской области от 22.02.2023 № 65-пп «Об  утверждении  Порядка  предоставления  грантов  государственным образовательным  организациям,  реализующим  программы  среднего и высшего профессионального образования, на реализацию проектов студенческих инициатив" (http://publication.pravo.gov.ru/document/6900202302270022)</t>
  </si>
  <si>
    <t>Постановление Правительства Кировской области от 23.06.2022 N 312-П "О реализации проекта инициативного бюджетирования "Народный бюджет" в муниципальных образованиях Кировской области"</t>
  </si>
  <si>
    <t>1. Постановление Правительства Омской области от 7 апреля 2021 года № 133-п "О конкурсном отборе инициативных проектов на территории Омской области" 2. Постановление Правительства Омской области от 10 ноября 2021 года № 500-п "Об утверждении правил предоставления  и методики распределения иных межбюджетных трансфертов из областного бюджета местным бюджетам на софинансирование инициативных проектов"</t>
  </si>
  <si>
    <t>1.  Положение о порядке формирования реестра наказов избирателей для предоставления субсидий бюджетам муниципальных районов, городских округов Республики Башкортостан из бюджета Республики Башкортостан на софинансирование мероприятий по реализации наказов избирателей, адресованных депутатам Государственного Собрания – Курултая Республики Башкортостан, утвержденное распоряжением Председателя Государственного Собрания – Курултая Республики Башкортостан от 24 октября 2023 года № 168-р. 2. Положение о порядке формирования реестра наказов избирателей для предоставления субсидий бюджетам муниципальных районов, городских округов Республики Башкортостан из бюджета Республики Башкортостан на софинансирование мероприятий по реализации наказов избирателей, адресованных сенаторам Российской Федерации от Республики Башкортостан, депутатам Государственной Думы Федерального Собрания Российской Федерации, избранным в Республике Башкортостан, утвержденное распоряжением Председателя Государственного Собрания – Курултая Республики Башкортостан от 24 октября 2023 года № 169-р. 3.Постановление Правительства Республики Башкортостан от 17 апреля 2019 года № 214 «Об утверждении Порядка предоставления и расходования субсидий бюджетам муниципальных районов и городских округов Республики Башкортостан из бюджета Республики Башкортостан на софинансирование расходных обязательств, возникающих при выполнении полномочий органов местного самоуправления по отдельным вопросам местного значения»</t>
  </si>
  <si>
    <t>Приказ Министерства финансов Алтайского края от 28.01.2020 № 2-н "Об утверждении требований к конкурсному отбору проектов развития (создания) общественной инфраструктуры, основанных на местных инициативах"; Приказ Министерства финансов Алтайского края от 30.08.2018 № 18-н "Об утверждении Положения о конкурсной комиссии по проведению конкурсного отбора по предоставлению из краевого бюджета бюджетам муниципальных образований Алтайского края субсидий на реализацию инициативных проектов развития (создания) общественной инфраструктуры муниципальных образований"</t>
  </si>
  <si>
    <t>Постановление Правительства Амурской области от 05.04.2018 № 143 "О конкурсной комиссии по проведению конкурсного отбора муниципальных образований Амурской области для предоставления субсидий бюджетам муниципальных образований Амурской области на поддержку проектов развития территорий Амурской области, основанных на местных инициативах"</t>
  </si>
  <si>
    <t>Приказ Министерства образования и науки Алтайского края от 08.08.2019 № 29-П"Об утверждении положения о проведении конкурса "Я считаю" и форм документов для проведения конкурсного отбора для предоставления грантов на поддержку школьных инициатив"</t>
  </si>
  <si>
    <t>Постановление Правительства Тюменской области от 03.12.2021 № 781-п "О некоторых вопросах регулирования отношений, связанных с инициативными проектами, выдвигаемыми для получения финансовой поддержки за счет межбюджетных трансфертов в форме субсидий из областного бюджета"</t>
  </si>
  <si>
    <t>Приказ Министерства финансов Калужской обл. от 05.02.2021 № 32 (ред. от 26.01.2022 № 20) "О реализации постановления Правительства Калужской области от 21.01.2020 № 30 "Об утверждении Положения о порядке предоставления и распределения бюджетам муниципальных образований Калужской области субсидий на реализацию инициативных проектов" (ред. от 23.12.2020 № 988, от 30.12.2021 № 960, от 30.12.2022 № 1044) (вместе с "Положением о порядке проведения конкурсного отбора инициативных проектов") Приказ Министерства финансов Калужской обл. от 05.02.2021 № 32 (ред. от 26.01.2022 № 20) "О реализации постановления Правительства Калужской области от 21.01.2020 № 30 "Об утверждении Положения о порядке предоставления и распределения бюджетам муниципальных образований Калужской области субсидий на реализацию инициативных проектов" (ред. от 23.12.2020 № 988, от 30.12.2021 № 960, от 30.12.2022 № 1044) (вместе с "Положением о порядке проведения конкурсного отбора инициативных проектов")</t>
  </si>
  <si>
    <t>Постановление администрации Тамбовской области от 17.11.2021 № 843 "О мерах по реализации статьи 15.3 Закона Тамбовской области от 25.02.2017 № 86-З "Об отдельных вопросах организации местного самоуправления в Тамбовской области"</t>
  </si>
  <si>
    <t>Приказ Министерства финансов Калужской обл. от 21.02.2023 № 54 "О реализации постановления Правительства Калужской области от 25.01.2023 № 50 "Об утверждении Положения о порядке предоставления и распределения бюджетам муниципальных образований Калужской области субсидий на реализацию школьных инициатив"</t>
  </si>
  <si>
    <t>Постановление Правительства РК от 14.12.2022 N 628 "Об инициативных проектах в Республике Коми, выдвигаемых для получения финансовой поддержки за счет иных межбюджетных трансфертов из республиканского бюджета Республики Коми"</t>
  </si>
  <si>
    <t>Приказ министерства финансов Ставропольского края от 03 августа 2020 года № 201 «Об утверждении Методики формирования рейтинга проектов развития территорий муниципальных образований Ставропольского края, основанных на местных инициативах»; приказ министерства финансов Ставропольского края от 16 июля 2021 года № 174 «Об утверждении форм документов, представляемых в министерство финансов Ставропольского края в соответствии с Правилами предоставления субсидий из бюджета Ставропольского края бюджетам муниципальных образований Ставропольского края на реализацию инициативных проектов, являющимися приложением 2 к подпрограмме «Повышение сбалансированности и устойчивости бюджетной системы Ставропольского края» государственной программы Ставропольского края «Управление финансами», утвержденной постановлением Правительства Ставропольского края от 26 декабря 2018 г. № 598-п»; постановление Правительства Ставропольского края от 24 марта 2009 года №  постановление Правительства Ставропольского края от 12 августа 2021 года № 401-п «О конкурсной комиссии по проведению в Ставропольском крае конкурсного отбора инициативных проектов»</t>
  </si>
  <si>
    <t>Постановление Правительства Астраханской области от 28.12.2021 № 673-П «О реализации инициативного бюджетирования на территории Астраханской области»</t>
  </si>
  <si>
    <t>Приказ Департамента общественных и внешних связей Ханты-Мансийского АО - Югры от 11 января 2021 г. N 1-нп "Об утверждении Положения о региональном конкурсе инициативных проектов"</t>
  </si>
  <si>
    <t>Постановление от 15 декабря 2022 г. N 673-п "О мерах по реализации государственной программы Ханты-Мансийского автономного округа - Югры "Пространственной развитие и формирование комфортной городской среды"</t>
  </si>
  <si>
    <t>Приказ министерства финансов Оренбургской области от 30.08.2017 № 129 «Об отдельных вопросах организации и проведения конкурсного отбора инициативных проектов»</t>
  </si>
  <si>
    <t>Постановление Правительства Орловской области от 02.10.2017 № 412 «Об утверждении Положения о проекте «Народный бюджет» в Орловской области»</t>
  </si>
  <si>
    <t>Государственная программа Санкт-Петербурга "Развитие образования в Санкт-Петербурге" (подпрограмма 2 "Развитие общего образования" , процессная часть, мероприятие 20 "Реализация мероприятий проекта по вовлечению учащихся в развитие школьной инфраструктуры"). Постановление Правительства Санкт-Петербурга от 04.06.2014 N 453</t>
  </si>
  <si>
    <t>Постановление Госсовета РК от 22.12.2022 N VII-6/86 "О сводном перечне наказов избирателей, рекомендуемых к выполнению в 2023 году"</t>
  </si>
  <si>
    <t>Положение о районном конкурсе детских инициатив "Твой школьный бюджет" среди общеобразовательных учреждений Невского района Санкт-Петербурга</t>
  </si>
  <si>
    <t>Закон Республики Бурятия от 09.05.2018 № 2940-V «О государственной поддержке территориального общественного самоуправления в Республике Бурятия"</t>
  </si>
  <si>
    <t>4.6. Другие НПА, регулирующие практику в субъекте РФ (при наличии), файлы</t>
  </si>
  <si>
    <t xml:space="preserve">Ссылка на файл: https://app-dev.xn--80apaohbc3aw9e.xn--p1ai/storage/form_file_uploads/form_11/field_18/h758EmQYqZ1s16wAKxqvCTRpE62iiYzwv6QPV4pe.pdf
</t>
  </si>
  <si>
    <t xml:space="preserve">Ссылка на файл: https://app-dev.xn--80apaohbc3aw9e.xn--p1ai/storage/form_file_uploads/form_11/field_18/aNSslcWccvqLQLBZNWbqgWzGlWXX6noudwG518Pz.pdf
</t>
  </si>
  <si>
    <t xml:space="preserve">Ссылка на файл: https://app-dev.xn--80apaohbc3aw9e.xn--p1ai/storage/form_file_uploads/form_11/field_18/TCw65oKaeurc2got3P4BCLGM3xO2lvmxYQgHaaRV.docx
Ссылка на файл: https://app-dev.xn--80apaohbc3aw9e.xn--p1ai/storage/form_file_uploads/form_11/field_18/1HOXfyycKxfUnDRiC2hGXpN2yLyzEmTMZnixLF1u.docx
</t>
  </si>
  <si>
    <t xml:space="preserve">Ссылка на файл: https://app-dev.xn--80apaohbc3aw9e.xn--p1ai/storage/form_file_uploads/form_11/field_18/oSKmzr0B9vAOS4LfcwrdAMmKgdoDanCOZx846K93.docx
Ссылка на файл: https://app-dev.xn--80apaohbc3aw9e.xn--p1ai/storage/form_file_uploads/form_11/field_18/GyhipU9kp74s81bNA7MxMhmVEYOcYPaEvCnBB7v4.pdf
Ссылка на файл: https://app-dev.xn--80apaohbc3aw9e.xn--p1ai/storage/form_file_uploads/form_11/field_18/OHHj64lZUNSZQSRmaNrdxBiKKXNXzCjjEX4oPtUZ.pdf
Ссылка на файл: https://app-dev.xn--80apaohbc3aw9e.xn--p1ai/storage/form_file_uploads/form_11/field_18/nrfPafzWhtaqTWMsJ1v15GkQLjYiP4omYtYFuxXr.pdf
Ссылка на файл: https://app-dev.xn--80apaohbc3aw9e.xn--p1ai/storage/form_file_uploads/form_11/field_18/yRiiYKp9xGEeAvQ9w03LpG0ifZ3NV3dcodqnEiyj.docx
</t>
  </si>
  <si>
    <t xml:space="preserve">Ссылка на файл: https://app-dev.xn--80apaohbc3aw9e.xn--p1ai/storage/form_file_uploads/form_11/field_18/T1HTN6B0I9tPMPWfsADbOCTVBcriZOYUO892pIeV.rtf
</t>
  </si>
  <si>
    <t xml:space="preserve">Ссылка на файл: https://app-dev.xn--80apaohbc3aw9e.xn--p1ai/storage/form_file_uploads/form_11/field_18/DAMBnHL8qrPQu06LGROisq9E739GAUk9yJPjz1hz.pdf
Ссылка на файл: https://app-dev.xn--80apaohbc3aw9e.xn--p1ai/storage/form_file_uploads/form_11/field_18/n9LfVJ2ZKeayqvRn2KdF3dw5rOYT3NLcorOcYGbT.pdf
</t>
  </si>
  <si>
    <t xml:space="preserve">Ссылка на файл: https://app-dev.xn--80apaohbc3aw9e.xn--p1ai/storage/form_file_uploads/form_11/field_18/XEQVRY1ejdidesJwuNDOzuIGU5AvbmtDY8I97Ys8.pdf
Ссылка на файл: https://app-dev.xn--80apaohbc3aw9e.xn--p1ai/storage/form_file_uploads/form_11/field_18/SPJ7EP8MQxxa74IsnDvVHEw2oykfl7kf6IGmdMC1.pdf
</t>
  </si>
  <si>
    <t xml:space="preserve">Ссылка на файл: https://app-dev.xn--80apaohbc3aw9e.xn--p1ai/storage/form_file_uploads/form_11/field_18/S6EusdsgkU43njaJUoSro0yg80lj8cKwBvxdHsGP.pdf
</t>
  </si>
  <si>
    <t xml:space="preserve">Ссылка на файл: https://app-dev.xn--80apaohbc3aw9e.xn--p1ai/storage/form_file_uploads/form_11/field_18/Pk4E86yCN2V1S8a6e7RPv6HIfSCxbCq6vHQWg5Q6.docx
</t>
  </si>
  <si>
    <t xml:space="preserve">Ссылка на файл: https://app-dev.xn--80apaohbc3aw9e.xn--p1ai/storage/form_file_uploads/form_11/field_18/bICxrRN9ty9IVNCLPXIFJCmV88jQAh38jucTXqEs.doc
Ссылка на файл: https://app-dev.xn--80apaohbc3aw9e.xn--p1ai/storage/form_file_uploads/form_11/field_18/zQAtN7VFUWo2i6V4jF0iQClsLs7MRKUm4srMFDRF.pdf
</t>
  </si>
  <si>
    <t xml:space="preserve">Ссылка на файл: https://app-dev.xn--80apaohbc3aw9e.xn--p1ai/storage/form_file_uploads/form_11/field_18/z8CNMQmVKFsHgHb8T7QFBhrkEahTgYTWjXyuLYdQ.pdf
Ссылка на файл: https://app-dev.xn--80apaohbc3aw9e.xn--p1ai/storage/form_file_uploads/form_11/field_18/vbo6qQM46DrBxZ53919g46PiKh6AsP08lcig8Urw.pdf
Ссылка на файл: https://app-dev.xn--80apaohbc3aw9e.xn--p1ai/storage/form_file_uploads/form_11/field_18/kwDH4z5yX6hX9TVYgWGq7zw2bEi9D01pNOA4DhV8.pdf
</t>
  </si>
  <si>
    <t xml:space="preserve">Ссылка на файл: https://app-dev.xn--80apaohbc3aw9e.xn--p1ai/storage/form_file_uploads/form_11/field_18/RsiveCYH6VY2jHWA8j3kvQq9EwBiXNXRLpMqZKYe.pdf
Ссылка на файл: https://app-dev.xn--80apaohbc3aw9e.xn--p1ai/storage/form_file_uploads/form_11/field_18/6rRqP7jKntLQznIAC0O4nQb2yTCgcCULJo19029A.pdf
Ссылка на файл: https://app-dev.xn--80apaohbc3aw9e.xn--p1ai/storage/form_file_uploads/form_11/field_18/shQs2iklNRh1Hz6h5UCy7RNnFA5ml932z5uGtVNs.pdf
</t>
  </si>
  <si>
    <t xml:space="preserve">Ссылка на файл: https://app-dev.xn--80apaohbc3aw9e.xn--p1ai/storage/form_file_uploads/form_11/field_18/KMxel1CeuphH355UmvdR80enwoARAigt4QrW0gTQ.docx
</t>
  </si>
  <si>
    <t xml:space="preserve">Ссылка на файл: https://app-dev.xn--80apaohbc3aw9e.xn--p1ai/storage/form_file_uploads/form_11/field_18/szcgHDs9wR9sAcAZfhCSXla7LGqGGAKDC1IgPloF.pdf
</t>
  </si>
  <si>
    <t xml:space="preserve">Ссылка на файл: https://app-dev.xn--80apaohbc3aw9e.xn--p1ai/storage/form_file_uploads/form_11/field_18/TeB5r7v0MykTbWleVOSQpQXKLI6om4csmyjtTcKw.pdf
</t>
  </si>
  <si>
    <t xml:space="preserve">Ссылка на файл: https://app-dev.xn--80apaohbc3aw9e.xn--p1ai/storage/form_file_uploads/form_11/field_18/pmUNbfDxQ8BEzbxwbuDgyfS8Bn6XLWWhskuMrNzQ.pdf
</t>
  </si>
  <si>
    <t xml:space="preserve">Ссылка на файл: https://app-dev.xn--80apaohbc3aw9e.xn--p1ai/storage/form_file_uploads/form_11/field_18/sKkO1seNSepiPclScBSdxben9xnbQZY7oZ5FTnK8.docx
</t>
  </si>
  <si>
    <t xml:space="preserve">Ссылка на файл: https://app-dev.xn--80apaohbc3aw9e.xn--p1ai/storage/form_file_uploads/form_11/field_18/D2VsnF4bQVsDoB0Cvf4LEDXFnZpMuoP31il6dgfc.pdf
Ссылка на файл: https://app-dev.xn--80apaohbc3aw9e.xn--p1ai/storage/form_file_uploads/form_11/field_18/u2GBVkf6Bd8HoVDyoxjTgUylkoqfAw459oHynGmI.pdf
</t>
  </si>
  <si>
    <t xml:space="preserve">Ссылка на файл: https://app-dev.xn--80apaohbc3aw9e.xn--p1ai/storage/form_file_uploads/form_11/field_18/cXBOr7fKLV6M5jYID328r0NBAGUOfh8uBrkFJm2Y.pdf
Ссылка на файл: https://app-dev.xn--80apaohbc3aw9e.xn--p1ai/storage/form_file_uploads/form_11/field_18/Yt5v7qm5WaceOEMPPMzjkIt76rOfnoLINb5B0TtZ.pdf
</t>
  </si>
  <si>
    <t xml:space="preserve">Ссылка на файл: https://app-dev.xn--80apaohbc3aw9e.xn--p1ai/storage/form_file_uploads/form_11/field_18/YNAcwlqBlTqagTfxAYTTZqE84cjS3cPj0VGW1z71.pdf
Ссылка на файл: https://app-dev.xn--80apaohbc3aw9e.xn--p1ai/storage/form_file_uploads/form_11/field_18/rKRmeFwZquon8gD2UCt0pLn4Kka6NzB47Z8tNtRE.pdf
</t>
  </si>
  <si>
    <t xml:space="preserve">Ссылка на файл: https://app-dev.xn--80apaohbc3aw9e.xn--p1ai/storage/form_file_uploads/form_11/field_18/6hzsGcmd2l4YCmcRUlsn7xGic7tKnNkoIBLyKhnb.docx
</t>
  </si>
  <si>
    <t xml:space="preserve">Ссылка на файл: https://app-dev.xn--80apaohbc3aw9e.xn--p1ai/storage/form_file_uploads/form_11/field_18/JwiA9bJx7V5LUXeZc3aSJ1PYXOgN3imGaqTUpuQm.docx
</t>
  </si>
  <si>
    <t xml:space="preserve">Ссылка на файл: https://app-dev.xn--80apaohbc3aw9e.xn--p1ai/storage/form_file_uploads/form_11/field_18/DMx1bkJj28vEqWw75Xqzc9dxul3QtTKMQXHeCcdA.docx
</t>
  </si>
  <si>
    <t xml:space="preserve">Ссылка на файл: https://app-dev.xn--80apaohbc3aw9e.xn--p1ai/storage/form_file_uploads/form_11/field_18/iZqcXZCmKfUFIAG2Q1AvupdatBU3Vt7oSIVNbH29.pdf
</t>
  </si>
  <si>
    <t xml:space="preserve">Ссылка на файл: https://app-dev.xn--80apaohbc3aw9e.xn--p1ai/storage/form_file_uploads/form_11/field_18/aOWJv0JvFxDVjxTITRqMgAH4vCw1Iba1RdgO40Cn.pdf
</t>
  </si>
  <si>
    <t xml:space="preserve">Ссылка на файл: https://app-dev.xn--80apaohbc3aw9e.xn--p1ai/storage/form_file_uploads/form_11/field_18/U4oTa0vPJyIo2BEE0DMKN0jXfhYUYVCuGgChzwTG.docx
Ссылка на файл: https://app-dev.xn--80apaohbc3aw9e.xn--p1ai/storage/form_file_uploads/form_11/field_18/ZZUxm19M4gG848HyW6Y6U366anK7aqJHCa6dzMrt.docx
</t>
  </si>
  <si>
    <t xml:space="preserve">Ссылка на файл: https://app-dev.xn--80apaohbc3aw9e.xn--p1ai/storage/form_file_uploads/form_11/field_18/i0kCAPOuXKFRcPQ9S6dylcVqTHMJr5iVTD3axWv0.pdf
</t>
  </si>
  <si>
    <t xml:space="preserve">Ссылка на файл: https://app-dev.xn--80apaohbc3aw9e.xn--p1ai/storage/form_file_uploads/form_11/field_18/9CIc3ux7NywkHJ7CKxCIU5iBud4J5WLiqqNGYvfX.docx
Ссылка на файл: https://app-dev.xn--80apaohbc3aw9e.xn--p1ai/storage/form_file_uploads/form_11/field_18/BXUprsigOkbLaXeUG72ofLJKiffb3ZyjuwNjAPP2.docx
</t>
  </si>
  <si>
    <t xml:space="preserve">Ссылка на файл: https://app-dev.xn--80apaohbc3aw9e.xn--p1ai/storage/form_file_uploads/form_11/field_18/453ojIZPmMC27ngaA3AWJlUbXM4vA79EntF44ErU.rtf
</t>
  </si>
  <si>
    <t xml:space="preserve">Ссылка на файл: https://app-dev.xn--80apaohbc3aw9e.xn--p1ai/storage/form_file_uploads/form_11/field_18/Sj5U2RQM706GIPmqzbw9FfEdICmST85ZkFkTnCQ3.pdf
</t>
  </si>
  <si>
    <t xml:space="preserve">Ссылка на файл: https://app-dev.xn--80apaohbc3aw9e.xn--p1ai/storage/form_file_uploads/form_11/field_18/2Az5T21gTpSYkT87RxoVwLvtUcspclHYazpDOfw4.pdf
Ссылка на файл: https://app-dev.xn--80apaohbc3aw9e.xn--p1ai/storage/form_file_uploads/form_11/field_18/k3AZa8rFE69rYVIOVxstcvBlRTLJ5Q0EIqwanV1B.pdf
</t>
  </si>
  <si>
    <t xml:space="preserve">Ссылка на файл: https://app-dev.xn--80apaohbc3aw9e.xn--p1ai/storage/form_file_uploads/form_11/field_18/rk7alDtWpL2WWkh4Y6ROhCEhuEsaXQlfvnmMc0t8.pdf
</t>
  </si>
  <si>
    <t xml:space="preserve">Ссылка на файл: https://app-dev.xn--80apaohbc3aw9e.xn--p1ai/storage/form_file_uploads/form_11/field_18/ZHdRQ0n2h1bp1XZinLAnH3mV4Q4yEERVTIseLnpc.pdf
</t>
  </si>
  <si>
    <t xml:space="preserve">Ссылка на файл: https://app-dev.xn--80apaohbc3aw9e.xn--p1ai/storage/form_file_uploads/form_11/field_18/88LnK9x096vJa9tGx3CsErZu4BMSQ6vNwqUMKRjp.pdf
Ссылка на файл: https://app-dev.xn--80apaohbc3aw9e.xn--p1ai/storage/form_file_uploads/form_11/field_18/DEcsnrQFUliV9ttzNcmCTOCB1hq9O7r3EhammStt.pdf
</t>
  </si>
  <si>
    <t xml:space="preserve">Ссылка на файл: https://app-dev.xn--80apaohbc3aw9e.xn--p1ai/storage/form_file_uploads/form_11/field_18/sRyWEpwWTFfT6DtflkaVMuLa5nfqKYKntmXWkSKs.docx
</t>
  </si>
  <si>
    <t xml:space="preserve">Ссылка на файл: https://app-dev.xn--80apaohbc3aw9e.xn--p1ai/storage/form_file_uploads/form_11/field_18/M5etripgt6GAorM8boQwIbJg0UVjP3CiEF26nkWe.rtf
</t>
  </si>
  <si>
    <t xml:space="preserve">Ссылка на файл: https://app-dev.xn--80apaohbc3aw9e.xn--p1ai/storage/form_file_uploads/form_11/field_18/melTc9yzj3guMUpvja2F7ZTzcr9VLuSWGhatg3dF.docx
Ссылка на файл: https://app-dev.xn--80apaohbc3aw9e.xn--p1ai/storage/form_file_uploads/form_11/field_18/3lQrz5XRfbkz9i4D2eHgJfj5bZGe2viLO8hufz7q.docx
</t>
  </si>
  <si>
    <t xml:space="preserve">Ссылка на файл: https://app-dev.xn--80apaohbc3aw9e.xn--p1ai/storage/form_file_uploads/form_11/field_18/mohyF8CWcoSFr8qLsDX2CRq11NEMviszH1BNUi6m.docx
Ссылка на файл: https://app-dev.xn--80apaohbc3aw9e.xn--p1ai/storage/form_file_uploads/form_11/field_18/yk0TQuYVRCMc9LRZNrIjK9can1D5XA9Y43bR3cnG.docx
</t>
  </si>
  <si>
    <t xml:space="preserve">Ссылка на файл: https://app-dev.xn--80apaohbc3aw9e.xn--p1ai/storage/form_file_uploads/form_11/field_18/KAk9K6kCRGDbG3tTV3PEyYaodCc5gXGBugHDAn9m.docx
Ссылка на файл: https://app-dev.xn--80apaohbc3aw9e.xn--p1ai/storage/form_file_uploads/form_11/field_18/u69zmgQzv9pPGq1uOrNmzuC1ZMx8iOK5IhAgFhDa.docx
Ссылка на файл: https://app-dev.xn--80apaohbc3aw9e.xn--p1ai/storage/form_file_uploads/form_11/field_18/VINPkJi4khqjp5dlvWD8yCo4aIpdv6y3x8kh34h3.pdf
</t>
  </si>
  <si>
    <t xml:space="preserve">Ссылка на файл: https://app-dev.xn--80apaohbc3aw9e.xn--p1ai/storage/form_file_uploads/form_11/field_18/f1fSm1cZ0clX3fMtr2uuhDITnBwnAtSnjHSOO5R1.docx
</t>
  </si>
  <si>
    <t xml:space="preserve">Ссылка на файл: https://app-dev.xn--80apaohbc3aw9e.xn--p1ai/storage/form_file_uploads/form_11/field_18/yCgL2Gw0OmLMAzYvu6vSUxCffLV10UjlL5uk4sX6.pdf
</t>
  </si>
  <si>
    <t xml:space="preserve">Ссылка на файл: https://app-dev.xn--80apaohbc3aw9e.xn--p1ai/storage/form_file_uploads/form_11/field_18/FPk1HRu01htgi2fL7Bpo1y4UMNzvC57wPiF7o5kF.pdf
</t>
  </si>
  <si>
    <t xml:space="preserve">Ссылка на файл: https://app-dev.xn--80apaohbc3aw9e.xn--p1ai/storage/form_file_uploads/form_11/field_18/5YnzuwCYJU5Qb3JcU0d5x9KEvqKZPQrBgxpEO4cU.docx
Ссылка на файл: https://app-dev.xn--80apaohbc3aw9e.xn--p1ai/storage/form_file_uploads/form_11/field_18/spfF0Z3EB4IlsYSeis84HKiawtg1pYbPxWahg4lK.docx
</t>
  </si>
  <si>
    <t xml:space="preserve">Ссылка на файл: https://app-dev.xn--80apaohbc3aw9e.xn--p1ai/storage/form_file_uploads/form_11/field_18/VHHse3FwvfGYVFynLw1vB6CTUkOm4sie19LPQ5Lc.pdf
</t>
  </si>
  <si>
    <t xml:space="preserve">Ссылка на файл: https://app-dev.xn--80apaohbc3aw9e.xn--p1ai/storage/form_file_uploads/form_11/field_18/dQcMqqmy1iLErWdpbbEPgqXnZLzEXiBbJ3ApkzoD.docx
Ссылка на файл: https://app-dev.xn--80apaohbc3aw9e.xn--p1ai/storage/form_file_uploads/form_11/field_18/gllmrE0QRoPgfcNHw3m9oHaTBbUEbPfw36e50J6U.pdf
Ссылка на файл: https://app-dev.xn--80apaohbc3aw9e.xn--p1ai/storage/form_file_uploads/form_11/field_18/nfLRQFILK1oaLkMrhS4UhqZiBM0p3t5PWbG7wisf.pdf
Ссылка на файл: https://app-dev.xn--80apaohbc3aw9e.xn--p1ai/storage/form_file_uploads/form_11/field_18/HYWDPffqNLEWw3qDvBBhiCrG7lrBgMvDjme85p3L.pdf
</t>
  </si>
  <si>
    <t xml:space="preserve">Ссылка на файл: https://app-dev.xn--80apaohbc3aw9e.xn--p1ai/storage/form_file_uploads/form_11/field_18/VQ1x8WGzbOBJXo5G00EcgOLHh9qkqursuRuDyrMU.docx
Ссылка на файл: https://app-dev.xn--80apaohbc3aw9e.xn--p1ai/storage/form_file_uploads/form_11/field_18/M7piburfRSOVmqKPsv3RZYvZA0JyjawdvkvTcln1.docx
Ссылка на файл: https://app-dev.xn--80apaohbc3aw9e.xn--p1ai/storage/form_file_uploads/form_11/field_18/WJG1VRG7y8oJN4AKV18J8nKCgqjBaYHSRJ4ijLrH.pdf
</t>
  </si>
  <si>
    <t xml:space="preserve">Ссылка на файл: https://app-dev.xn--80apaohbc3aw9e.xn--p1ai/storage/form_file_uploads/form_11/field_18/CUS9unSUc0XTUtmtOIctxeS5aZBxnguOaKgcHkwC.pdf
</t>
  </si>
  <si>
    <t xml:space="preserve">Ссылка на файл: https://app-dev.xn--80apaohbc3aw9e.xn--p1ai/storage/form_file_uploads/form_11/field_18/5JSyyU7UxyTBEDvQnIFQbH41bjKxbWeEtsRL4piQ.docx
</t>
  </si>
  <si>
    <t xml:space="preserve">Ссылка на файл: https://app-dev.xn--80apaohbc3aw9e.xn--p1ai/storage/form_file_uploads/form_11/field_18/3KioRpcqsiNiIeSY0ydHjaIZAez50hTBOSPQTIPL.pdf
Ссылка на файл: https://app-dev.xn--80apaohbc3aw9e.xn--p1ai/storage/form_file_uploads/form_11/field_18/IdfaGjoZnYSyrDrl3OEsWabSg8j9VSkKwxDCuQrV.pdf
</t>
  </si>
  <si>
    <t xml:space="preserve">Ссылка на файл: https://app-dev.xn--80apaohbc3aw9e.xn--p1ai/storage/form_file_uploads/form_11/field_18/xs9LP3Ws23oti1ipxHl4U3DuxAFhXFwIGwzipudS.pdf
</t>
  </si>
  <si>
    <t xml:space="preserve">Ссылка на файл: https://app-dev.xn--80apaohbc3aw9e.xn--p1ai/storage/form_file_uploads/form_11/field_18/HZnp7hYzVhzRANmz67xA15BnF4ZJjd5UKaQ06eJu.pdf
</t>
  </si>
  <si>
    <t xml:space="preserve">Ссылка на файл: https://app-dev.xn--80apaohbc3aw9e.xn--p1ai/storage/form_file_uploads/form_11/field_18/qn2MXE1znmIa3HbjRlxSub0lXNkNSD7CLCLBU4kG.docx
Ссылка на файл: https://app-dev.xn--80apaohbc3aw9e.xn--p1ai/storage/form_file_uploads/form_11/field_18/lKnaCFkMmSq7gEZ80gQ4mx70EbbcQw6LtrrkEKUU.docx
Ссылка на файл: https://app-dev.xn--80apaohbc3aw9e.xn--p1ai/storage/form_file_uploads/form_11/field_18/ZN1WqMpnLeP6x6qAMUr7C97LovI7sjlpPL8j6Fiz.docx
</t>
  </si>
  <si>
    <t xml:space="preserve">Ссылка на файл: https://app-dev.xn--80apaohbc3aw9e.xn--p1ai/storage/form_file_uploads/form_11/field_18/B4Bn4VswhrbKXxkvd6DxS8vql5muzFtzeCoG9XSi.pdf
</t>
  </si>
  <si>
    <t xml:space="preserve">Ссылка на файл: https://app-dev.xn--80apaohbc3aw9e.xn--p1ai/storage/form_file_uploads/form_11/field_18/IVhVUeyqsOM0yTJPdIUYzgHPop5AyRdSH9kfv2mh.docx
</t>
  </si>
  <si>
    <t xml:space="preserve">Ссылка на файл: https://app-dev.xn--80apaohbc3aw9e.xn--p1ai/storage/form_file_uploads/form_11/field_18/R1LIMqpQI1mieaNG5cVomXgltd0rtfGdIcJBfSQE.docx
</t>
  </si>
  <si>
    <t xml:space="preserve">Ссылка на файл: https://app-dev.xn--80apaohbc3aw9e.xn--p1ai/storage/form_file_uploads/form_11/field_18/0aJqOah1h3PE7eWREenokADuPZyePXr47FLWwFOW.pdf
</t>
  </si>
  <si>
    <t xml:space="preserve">Ссылка на файл: https://app-dev.xn--80apaohbc3aw9e.xn--p1ai/storage/form_file_uploads/form_11/field_18/ODqwEh0TOqOWDOKbQGSeb0Mo4ExaekUeinhmJLUI.rtf
</t>
  </si>
  <si>
    <t xml:space="preserve">Ссылка на файл: https://app-dev.xn--80apaohbc3aw9e.xn--p1ai/storage/form_file_uploads/form_11/field_18/RZWhw0t5vWsKTeBl3W2aTNtzzI3xpLY9IqnNzlFt.pdf
Ссылка на файл: https://app-dev.xn--80apaohbc3aw9e.xn--p1ai/storage/form_file_uploads/form_11/field_18/CvUVKabOtZM9wS3iBWEZciw4bIfGjMJErLgTWacN.pdf
</t>
  </si>
  <si>
    <t xml:space="preserve">Ссылка на файл: https://app-dev.xn--80apaohbc3aw9e.xn--p1ai/storage/form_file_uploads/form_11/field_18/vROY5kknZ5Wc1pJ05F5Ikjp9CD17IZA03QVMJwg9.zip
</t>
  </si>
  <si>
    <t xml:space="preserve">Ссылка на файл: https://app-dev.xn--80apaohbc3aw9e.xn--p1ai/storage/form_file_uploads/form_11/field_18/frrEafEdk10ynci7peYj5znaSGy6eWy2EjL2VgUF.pdf
</t>
  </si>
  <si>
    <t xml:space="preserve">Ссылка на файл: https://app-dev.xn--80apaohbc3aw9e.xn--p1ai/storage/form_file_uploads/form_11/field_18/1rm43A5S5HL7ELKC1geAwkFpTz8ZDKfCDIrOYoj9.rtf
</t>
  </si>
  <si>
    <t xml:space="preserve">Ссылка на файл: https://app-dev.xn--80apaohbc3aw9e.xn--p1ai/storage/form_file_uploads/form_11/field_18/UtkMEqZA8GvlwsjCoyoSLT3SlF9YIRfHOTI7Sanr.docx
</t>
  </si>
  <si>
    <t xml:space="preserve">Ссылка на файл: https://app-dev.xn--80apaohbc3aw9e.xn--p1ai/storage/form_file_uploads/form_11/field_18/GUDIFIzbLR3Zux02XqjVOrwAYINCx3bBOt8Qs6GP.docx
</t>
  </si>
  <si>
    <t xml:space="preserve">Ссылка на файл: https://app-dev.xn--80apaohbc3aw9e.xn--p1ai/storage/form_file_uploads/form_11/field_18/EQu2BupFEzEKxp9ErSIgsmj2sHHAaVpjvRgj6Aqi.pdf
</t>
  </si>
  <si>
    <t xml:space="preserve">Ссылка на файл: https://app-dev.xn--80apaohbc3aw9e.xn--p1ai/storage/form_file_uploads/form_11/field_18/R0yxJK1rcgi22kZYNXGZYdRBxkvkwzvOD9IuO3Tu.pdf
</t>
  </si>
  <si>
    <t xml:space="preserve">Ссылка на файл: https://app-dev.xn--80apaohbc3aw9e.xn--p1ai/storage/form_file_uploads/form_11/field_18/QTo4zc4kA7PvqeeunHblKB1b3CjtRz8m0vWAwIty.docx
</t>
  </si>
  <si>
    <t xml:space="preserve">Ссылка на файл: https://app-dev.xn--80apaohbc3aw9e.xn--p1ai/storage/form_file_uploads/form_11/field_18/viLWHNIbhEc3XOkL3Evp7lgPSSkalVyUjV6YOgUu.rtf
Ссылка на файл: https://app-dev.xn--80apaohbc3aw9e.xn--p1ai/storage/form_file_uploads/form_11/field_18/Lm4D7F4sjw2UXms6mA8P9ie48uxHpZDy5wUNrJtS.rtf
</t>
  </si>
  <si>
    <t xml:space="preserve">Ссылка на файл: https://app-dev.xn--80apaohbc3aw9e.xn--p1ai/storage/form_file_uploads/form_11/field_18/JJv3oDcqsZF6wBctw7MGbOjfX7XMNXYeQjqqyNhz.pdf
Ссылка на файл: https://app-dev.xn--80apaohbc3aw9e.xn--p1ai/storage/form_file_uploads/form_11/field_18/kD6obAbuEuAjZn6qWm7qKcvCGodFXXWjGWsFVHHQ.pdf
Ссылка на файл: https://app-dev.xn--80apaohbc3aw9e.xn--p1ai/storage/form_file_uploads/form_11/field_18/yAGzjedrTH6ZEsALx94uEQBi5Pb5lFghID0fAlvs.docx
</t>
  </si>
  <si>
    <t xml:space="preserve">Ссылка на файл: https://app-dev.xn--80apaohbc3aw9e.xn--p1ai/storage/form_file_uploads/form_11/field_18/8kV8AyYkecYXEyD4OeI5n6GIdrXPcYSXAe8kIxKG.docx
Ссылка на файл: https://app-dev.xn--80apaohbc3aw9e.xn--p1ai/storage/form_file_uploads/form_11/field_18/D2cAMwTogrkb7fS3YSqvcSKiOkHwkoRddTR9O6AD.docx
</t>
  </si>
  <si>
    <t xml:space="preserve">Ссылка на файл: https://app-dev.xn--80apaohbc3aw9e.xn--p1ai/storage/form_file_uploads/form_11/field_18/fbBduQM5Odyf7Epc4cq5SKAHcLjYkHT6TiVFEuEm.docx
</t>
  </si>
  <si>
    <t xml:space="preserve">Ссылка на файл: https://app-dev.xn--80apaohbc3aw9e.xn--p1ai/storage/form_file_uploads/form_11/field_18/nW15ExGreivPnAJ9f2Y2gmWVco5ZIQEYJ2D3jB40.docx
</t>
  </si>
  <si>
    <t xml:space="preserve">Ссылка на файл: https://app-dev.xn--80apaohbc3aw9e.xn--p1ai/storage/form_file_uploads/form_11/field_18/zJx98qHqcDiiLEt6trRq0rOyLKVjx4PFeXx3i3As.docx
</t>
  </si>
  <si>
    <t xml:space="preserve">Ссылка на файл: https://app-dev.xn--80apaohbc3aw9e.xn--p1ai/storage/form_file_uploads/form_11/field_18/vac11v9ykXqS9yo7g4NxQgeLYeMA9zWFv8xc3Anj.pdf
</t>
  </si>
  <si>
    <t xml:space="preserve">Ссылка на файл: https://app-dev.xn--80apaohbc3aw9e.xn--p1ai/storage/form_file_uploads/form_11/field_18/vMBuZ3Fjen1abU3AVxDN3kCMxsjbK9AHrtrFSA5e.docx
</t>
  </si>
  <si>
    <t xml:space="preserve">Ссылка на файл: https://app-dev.xn--80apaohbc3aw9e.xn--p1ai/storage/form_file_uploads/form_11/field_18/AsCreEjsLqrkh2iUrquRJYd2LQeTxptYkM6X6cts.pdf
</t>
  </si>
  <si>
    <t xml:space="preserve">Ссылка на файл: https://app-dev.xn--80apaohbc3aw9e.xn--p1ai/storage/form_file_uploads/form_11/field_18/QtnlLHmM4ZUS2dTcsBv96tfl4oRm7t5Tt5jgVNce.rtf
Ссылка на файл: https://app-dev.xn--80apaohbc3aw9e.xn--p1ai/storage/form_file_uploads/form_11/field_18/6wRKTFUtrOpWX0a7YzlSeIl8KUeGQVdtQkeZRHh5.rtf
Ссылка на файл: https://app-dev.xn--80apaohbc3aw9e.xn--p1ai/storage/form_file_uploads/form_11/field_18/YaWhVYeLND6X4UcUDksCiDVaQwC2wr2noUTnzaTP.rtf
</t>
  </si>
  <si>
    <t xml:space="preserve">Ссылка на файл: https://app-dev.xn--80apaohbc3aw9e.xn--p1ai/storage/form_file_uploads/form_11/field_18/GjL7MtnMccqEoeEDnE76VmNxYsmxsCODjXvAZL4t.pdf
</t>
  </si>
  <si>
    <t xml:space="preserve">Ссылка на файл: https://app-dev.xn--80apaohbc3aw9e.xn--p1ai/storage/form_file_uploads/form_11/field_18/AT8r1yrqRSXaQu4aJHdNF6AAtA3wMMtmXrl1KnoI.pdf
</t>
  </si>
  <si>
    <t xml:space="preserve">Ссылка на файл: https://app-dev.xn--80apaohbc3aw9e.xn--p1ai/storage/form_file_uploads/form_11/field_18/TcAjvocbpg8EKt3vlX1d2AeETIuoC5zJl7m9rhQO.pdf
</t>
  </si>
  <si>
    <t xml:space="preserve">Ссылка на файл: https://app-dev.xn--80apaohbc3aw9e.xn--p1ai/storage/form_file_uploads/form_11/field_18/oY9Y6hBfQ1AI9TLg8FEWzLT84JUJSKewlvH2DmhL.rtf
</t>
  </si>
  <si>
    <t xml:space="preserve">Ссылка на файл: https://app-dev.xn--80apaohbc3aw9e.xn--p1ai/storage/form_file_uploads/form_11/field_18/JjktyvdpipYcKrYu5EWOAhJh2qHX3ArRpReduJ20.pdf
</t>
  </si>
  <si>
    <t xml:space="preserve">Ссылка на файл: https://app-dev.xn--80apaohbc3aw9e.xn--p1ai/storage/form_file_uploads/form_11/field_18/OQc1r6wdH0MxQrIRPYYDlmNU6l5iEnccG4gu8gad.docx
</t>
  </si>
  <si>
    <t xml:space="preserve">Ссылка на файл: https://app-dev.xn--80apaohbc3aw9e.xn--p1ai/storage/form_file_uploads/form_11/field_18/EkMVKdPedVC0QJQOLGdPbu186Dn4RWkxL0wuINML.rtf
</t>
  </si>
  <si>
    <t xml:space="preserve">Ссылка на файл: https://app-dev.xn--80apaohbc3aw9e.xn--p1ai/storage/form_file_uploads/form_11/field_18/SZo3y7Mhr3Nv2yHfY7ShkP7iQCknapj8rA3NOBWd.docx
</t>
  </si>
  <si>
    <t xml:space="preserve">Ссылка на файл: https://app-dev.xn--80apaohbc3aw9e.xn--p1ai/storage/form_file_uploads/form_11/field_18/KAQKlwaAFcYn4Zmj4sFeHs11U5bcjzAx7HFgNAtM.docx
</t>
  </si>
  <si>
    <t xml:space="preserve">Ссылка на файл: https://app-dev.xn--80apaohbc3aw9e.xn--p1ai/storage/form_file_uploads/form_11/field_18/f3v5iZWpZ6nfFbD1hVVyTqQQDkgRlqmlFnQ5ZaXz.pdf
</t>
  </si>
  <si>
    <t>5.1. Региональный орган исполнительной власти, ответственный за реализацию практики в субъекте РФ</t>
  </si>
  <si>
    <t>Министерство энергетики и жилищно-коммунального хозяйства Свердловской области</t>
  </si>
  <si>
    <t>Министерство агропромышленного комплекса и потребительского рынка Свердловской области</t>
  </si>
  <si>
    <t>Министерство внутренней и молодежной политики Курской области (организатор конкурсного отбора), Министерство финансов и бюджетного контроля Курской области (координатор цифрового мониторинга  практик инициативного бюджетирования), Министерство жилищно-коммунального хозяйства и ТЭК Курской области, Министерство транспорта и автомобильных дорог Курской области, Министерство физической культуры и спорта Курской области, Министерство культуры Курской области, Министерство  образования и науки Курской области,  Министерство строительства Курской области</t>
  </si>
  <si>
    <t>Министерство национальной и региональной политики Республики Карелия</t>
  </si>
  <si>
    <t>Департамент финансов Томской области</t>
  </si>
  <si>
    <t>Министерство финансов Чеченской Республики</t>
  </si>
  <si>
    <t>Министерство финансов Кузбасса</t>
  </si>
  <si>
    <t>Министерство экономики и территориального развития Свердловской области</t>
  </si>
  <si>
    <t>Министерство финансов Новгородской области</t>
  </si>
  <si>
    <t>Министерство финансов Республики Адыгея</t>
  </si>
  <si>
    <t>Министерство по развитию муниципальных образований Воронежской области</t>
  </si>
  <si>
    <t>Министерство регионального развития Ярославской области</t>
  </si>
  <si>
    <t>Комитет по внутренней политике Новгородской области</t>
  </si>
  <si>
    <t>Департамент внутренней политики администрации Краснодарского края (координатор подпрограммы, организатор краевого конкурса)</t>
  </si>
  <si>
    <t>Министерство жилищно-коммунального хозяйства  Республики Башкортостан</t>
  </si>
  <si>
    <t>Департамент внутренней политики города Севастополя</t>
  </si>
  <si>
    <t>Министерство внутренней, информационной и молодежной политики Магаданской области</t>
  </si>
  <si>
    <t>Управление жилищно-коммунального  хозяйства Липецкой области</t>
  </si>
  <si>
    <t>министерство сельского хозяйства и продовольствия Самарской области</t>
  </si>
  <si>
    <t>Департамент внутренней политики Самарской области</t>
  </si>
  <si>
    <t>Комитет финансов Волгоградско йобласти</t>
  </si>
  <si>
    <t>Комитет финансов Волгоградской области</t>
  </si>
  <si>
    <t>Министерство финансов Республики Башкортостан</t>
  </si>
  <si>
    <t>Министерство территориальной политики Рязанской области</t>
  </si>
  <si>
    <t>министерство региональной политики и массовых коммуникаций Ростовской области</t>
  </si>
  <si>
    <t>Министерство жилищно-коммунального хозяйства Хабаровского края</t>
  </si>
  <si>
    <t>Комитет по внутренней политике Правительства Хабаровского края</t>
  </si>
  <si>
    <t>Министерство жилищно-коммунального хозяйства и топливно-энергетического комплекса Новгородской области</t>
  </si>
  <si>
    <t>Министерство сельского хозяйства Новгородской области</t>
  </si>
  <si>
    <t>Министерство регионального развития Республики Алтай</t>
  </si>
  <si>
    <t>Управление внутренней политики Липецкой области</t>
  </si>
  <si>
    <t>Министерство сельского хозяйства и продовольствия Рязанской области</t>
  </si>
  <si>
    <t>министерство ТЭК и ЖКХ Рязанской области</t>
  </si>
  <si>
    <t>Управление образования и науки Липецкой области</t>
  </si>
  <si>
    <t>Департамент внутренней политики Ивановской области</t>
  </si>
  <si>
    <t>Министерство по развитию муниципальных образований Воронежской области до 31.12.2023, Министерство внутренней политики Воронежской области с 01.01.2024</t>
  </si>
  <si>
    <t>Министерство внутренней региональной и муниципальной политики Нижегородской области</t>
  </si>
  <si>
    <t>министерство экономического развития и промышленности Иркутской области</t>
  </si>
  <si>
    <t>Министерство социальной защиты Воронежской области</t>
  </si>
  <si>
    <t>Министерство строительства, архитектуры и жилищно-коммунального хозяйства Республики Марий Эл</t>
  </si>
  <si>
    <t>министерство финансов Красноярского края</t>
  </si>
  <si>
    <t>министерство финансов Приморского края</t>
  </si>
  <si>
    <t>Департамент внутренней политики Ненецкого автономного округа</t>
  </si>
  <si>
    <t>Комитет по местному самоуправлению, межнациональным и межконфессиональным отношениям Ленинградской области</t>
  </si>
  <si>
    <t>Министерство сельского хозяйства Республики Алтай</t>
  </si>
  <si>
    <t>Министерство образования и науки Республики Башкортостан</t>
  </si>
  <si>
    <t>Министерство финансов Саратовской области, министерство по делам территориальных образований Саратовской области</t>
  </si>
  <si>
    <t>Министерство сельского хозяйства и продовольствия Республики Марий Эл</t>
  </si>
  <si>
    <t>Министерство внутренней политики, развития местного самоуправления и юстиции Республики Марий Эл; Министерство промышленности, экономического развития и торговли Республики Марий Эл</t>
  </si>
  <si>
    <t>Министерство стоительства и и жилищно-коммунального хозяйства Калининградской области</t>
  </si>
  <si>
    <t>Министерство сельского хозяйства РС(Я) - Благоустройство сельских территорий Министерство финансов РС(Я) - Программа поддержки местных инициатив Министерство строительства РС(Я) - Общереспубликанское движение добрых дел «Моя Якутия в ХХI веке» Управление архитектуры и градостроительства при Главе РС(Я)- Формирование комфортной городской среды, 1000 Дворов на Дальнем Востоке</t>
  </si>
  <si>
    <t>Министерство сельского хозяйства Калининградской области</t>
  </si>
  <si>
    <t>Министерство внутренней политики и развития местного самоуправления в Тульской области</t>
  </si>
  <si>
    <t>Департамент строительства Вологодской области</t>
  </si>
  <si>
    <t>Департамент сельского хозяйства и продовольственных ресурсов области</t>
  </si>
  <si>
    <t>Департамент внутренней политики Правительства области, Департамент финансов области</t>
  </si>
  <si>
    <t>Администрация Губернатора Архангельской области и Правительства Архангельской области</t>
  </si>
  <si>
    <t>Министерство Смоленской области по внутренней политике</t>
  </si>
  <si>
    <t>Министерство финансов Ульяновской обасти</t>
  </si>
  <si>
    <t>Правительство Челябинской области</t>
  </si>
  <si>
    <t>Министерство строительства и жилищно-коммунального хозяйства Саратовской области</t>
  </si>
  <si>
    <t>Министерство финансов Республики Калмыкия</t>
  </si>
  <si>
    <t>Министерство жилищно-коммунального хозяйства Белгородской области</t>
  </si>
  <si>
    <t>Министерство строительства, ЖКХ и энергетики Магаданской области</t>
  </si>
  <si>
    <t>Министерство жилищно-коммунального хозяйства, энергетики, цифровизации и связи Забайкальского края</t>
  </si>
  <si>
    <t>Министерство территориального развития Пермского края</t>
  </si>
  <si>
    <t>Министерство образования и науки Пермского края</t>
  </si>
  <si>
    <t>Министерство сельского хозяйства Забайкальского края</t>
  </si>
  <si>
    <t>Министерство финансов Тверской области</t>
  </si>
  <si>
    <t>Министерство финансов Республики Крым</t>
  </si>
  <si>
    <t>Министерство финансов Сахалинской области</t>
  </si>
  <si>
    <t>Министерство финансов и налоговой политики Новосибирской области</t>
  </si>
  <si>
    <t>Администрация Главы Республики Коми</t>
  </si>
  <si>
    <t>Министерство жилищно-коммунального хозяйства и строительства Ульяновской области</t>
  </si>
  <si>
    <t>Министерство внутренней политики Мурманской области</t>
  </si>
  <si>
    <t>Министерство агропромышленного комплекса и развития сельских территорий Ульяновской области</t>
  </si>
  <si>
    <t>Департамент строительства, ЖКХ и ТЭК Костромской области</t>
  </si>
  <si>
    <t>Министерство финансов Республики Ингушетия</t>
  </si>
  <si>
    <t>Министерство жилищно-коммунального хозяйства Владимирской области</t>
  </si>
  <si>
    <t>Департамент АПК Костромской области</t>
  </si>
  <si>
    <t>Министерство сельского хозяйства Владимирской области</t>
  </si>
  <si>
    <t>Министерство финансов Владимирской области</t>
  </si>
  <si>
    <t>Департамент транспорта и дорожного хозяйства Костромской области</t>
  </si>
  <si>
    <t>Министерство сельского хозяйства Чувашской Республики и Министерство строительства, архитектуры и жилищно-коммунального хозяйства Чувашской Республики</t>
  </si>
  <si>
    <t>Департамент внутренней политики Брянской области</t>
  </si>
  <si>
    <t>Администрация Костромской области</t>
  </si>
  <si>
    <t>Департамент строительства, госэкспертизы и жилищно-коммунального хозяйства Курганской области</t>
  </si>
  <si>
    <t>Министерство финансов Удмуртской Республики</t>
  </si>
  <si>
    <t>Департамент агропромышленного комплекса Тюменской области</t>
  </si>
  <si>
    <t>Департамент жилищно-коммунального хозяйства Тюменской области</t>
  </si>
  <si>
    <t>Министерство территориальной политики Московской области</t>
  </si>
  <si>
    <t>министерство сельского хозяйства Саратовской области</t>
  </si>
  <si>
    <t>Министерство финансов Республики Мордовия</t>
  </si>
  <si>
    <t>Департамент агропромышленного комплекса Курганской области</t>
  </si>
  <si>
    <t>Министерство образования Тверской области</t>
  </si>
  <si>
    <t>Министерство социального развития Кировской области</t>
  </si>
  <si>
    <t>Министерство финансов Кировской области</t>
  </si>
  <si>
    <t>Министерство финансов Омской области</t>
  </si>
  <si>
    <t>Министерство сельского хозяйства и продовольствия Омской области</t>
  </si>
  <si>
    <t>Секретариат Государственного Собрания - Курултая Республики Башкортостан / Администрации муниципальных районов и городских округов РБ. Реализуется по предложению Регионального отделения Партии «Единая Россия»</t>
  </si>
  <si>
    <t>Министерство энергетики и жилищно-коммунального комплекса Омской области</t>
  </si>
  <si>
    <t>Министерство финансов Алтайского края</t>
  </si>
  <si>
    <t>Министерство финансов Республики Татарстан</t>
  </si>
  <si>
    <t>Министерство финансов Амурской области</t>
  </si>
  <si>
    <t>Департамент финансов Тюменской области</t>
  </si>
  <si>
    <t>Министерство финансов Калужской области</t>
  </si>
  <si>
    <t>Департамент внутренней политики Правительства Тамбовской области</t>
  </si>
  <si>
    <t>Министерство финансов Ставропольского края</t>
  </si>
  <si>
    <t>Министерство сельского хозяйства Тамбовской области</t>
  </si>
  <si>
    <t>Министерство строительства Республики Тыва</t>
  </si>
  <si>
    <t>Министерство финансов РС(Я) - Программа поддержки местных инициатив, школьное инициативное бюджетирование</t>
  </si>
  <si>
    <t>Министерство региональной политики Новосибирской области</t>
  </si>
  <si>
    <t>Министерство финансов Астраханской области</t>
  </si>
  <si>
    <t>Министерство строительства и жилищно-коммунального хозяйства Астраханской области</t>
  </si>
  <si>
    <t>Департамент молодежной политики, гражданских инициатив и внешних связей Ханты-Мансийского автономного округа - Югры</t>
  </si>
  <si>
    <t>Министерство образования и науки Самарской области</t>
  </si>
  <si>
    <t>Департамент пространственного развития и архитектуры Ханты-Мансийского автономного округа - Югры</t>
  </si>
  <si>
    <t>Департамента образования и науки Ханты-Мансийского автономного округа – Югры</t>
  </si>
  <si>
    <t>Министерство сельского хозяйства и рыбной промышленности Астраханской области</t>
  </si>
  <si>
    <t>Правительство Псковской области</t>
  </si>
  <si>
    <t>Министерство финансов Оренбургской области</t>
  </si>
  <si>
    <t>Департамент по проектам развития территорий Орловской области</t>
  </si>
  <si>
    <t>Департамент сельского хозяйства Орловской области</t>
  </si>
  <si>
    <t>Департамент жилищно-коммунального хозяйства, топливно-энергетического комплекса и энергосбережения Орловской области</t>
  </si>
  <si>
    <t>Комитет финансов Санкт-Петербурга</t>
  </si>
  <si>
    <t>Государственный Совет Республики Коми</t>
  </si>
  <si>
    <t>Администрация Невского района Санкт-Петербурга</t>
  </si>
  <si>
    <t>Администрация Главы Республики Бурятия и Правительства Республики Бурятия (Комитет территориального развития)</t>
  </si>
  <si>
    <t>Министерство жилищно-коммунального хозяйства и ТЭК Курской области, Министерство транспорта и автомобильных дорог Курской области, Министерство физической культуры и спорта Курской области, Министерство культуры Курской области, Министерство образования и науки Курской области,  Министерство строительства Курской области, Министерство внутренней и молодежной политики Курской области</t>
  </si>
  <si>
    <t>Управление делами администрации Краснодарского края</t>
  </si>
  <si>
    <t>Министерство жилищно-коммунального хозяйства Республики Башкортостан</t>
  </si>
  <si>
    <t>Министерство транспорта и дорожного хозяйства Новгородской области</t>
  </si>
  <si>
    <t>Департамент управления делами Губернатора Самарской области и Правительства Самарской области</t>
  </si>
  <si>
    <t>министерство промышленности и энергетики Ростовской области, министерство культуры Ростовской области, министерство общего и профессионального образования Ростовской области, министерство жилищно-коммунального хозяйства Ростовской области, министерство труда и социального развития Ростовской области, министерство по физической культуре и спорту Ростовской области, министерство цифрового развития, информационных технологий и связи Ростовской области, комитет по молодежной политике Ростовской области</t>
  </si>
  <si>
    <t>Министерство жилищно-коммунального хозяйства Хабаровского края, министерство строительства Хабаровского края</t>
  </si>
  <si>
    <t>министерство сельского хозяйства Новгородской области</t>
  </si>
  <si>
    <t>Управление строительства и архитектуры Липецкой области, управление жилищно-коммунального хозяйства Липецкой области, управление физической культуры и спорта Липецкой области</t>
  </si>
  <si>
    <t>Министерство финансов Саратовской области</t>
  </si>
  <si>
    <t>Министерство промышленности, экономического развития и торговли Республики Марий Эл</t>
  </si>
  <si>
    <t>Министерство строительства и и жилищно-коммунального хозяйства Калининградской области</t>
  </si>
  <si>
    <t>Министерство сельского хозяйства РС(Я) - Благоустройство сельских территорий
Министерство финансов РС(Я) - Программа поддержки местных инициатив
Министерство строительства РС(Я) - Общереспубликанское движение добрых дел «Моя Якутия в ХХI веке»
Управление архитектуры и градостроительства при Главе РС(Я)- Формирование комфортной городской среды, 1000 Дворов на Дальнем Востоке</t>
  </si>
  <si>
    <t>Министерство жилищно-коммунального хозяйства Тульской области, министерство транспорта и дорожного хозяйства Тульской области, министерство образования Тульской области</t>
  </si>
  <si>
    <t>Правительство области (Департамент внутренней политики Правительства области и Департамент управления делами Правительства области)</t>
  </si>
  <si>
    <t>1.Министерство жилищно-коммунального хозяйства Республики Крым, 2.Министерство спорта Республики Крым, 3.Министерство топлива и энергетики Республики Крым.</t>
  </si>
  <si>
    <t>Министерство образования, науки и молодежи Республики Крым</t>
  </si>
  <si>
    <t>Министерство культуры и архивного дела Республики Коми
Министерство национальной политики Республики Коми
Министерство образования и науки Республики Коми
Министерство природных ресурсов и охраны окружающей среды Республики Коми
Министерство сельского хозяйства и потребительского рынка Республики Коми 
Министерство строительства и жилищно-коммунального хозяйства Республики Коми
Министерство труда, занятости и социальной защиты Республики Коми
Министерство физической культуры и спорта Республики Коми
Министерство экономического развития, промышленности и транспорта Республики Коми</t>
  </si>
  <si>
    <t>Министерство сельского хозяйства Чувашской Республики/ распорядитель бюджетных средств на проекты ИБ, инициативные проекты на территории муниципальных округов Чувашской Республики;
Министерство строительства, архитектуры и жилищно-коммунального хозяйства Чувашской Республики/ распорядитель бюджетных средств на проекты ИБ, инициативные проекты на территории городских округов Чувашской Республики</t>
  </si>
  <si>
    <t>Министерство сельского хозяйства Саратовской области</t>
  </si>
  <si>
    <t>Министерство энергетики и жилищно-коммунального хозяйства Республики Мордовия</t>
  </si>
  <si>
    <t>Министерство сельского хозяйства и продовольствия Республики Мордовия</t>
  </si>
  <si>
    <t>Министерство энергетики и жилищно-коммунального комплекса Омской области;
Министерство культуры Омской области;
Министерство по делам молодежи, физической культуры и спорта Омской области</t>
  </si>
  <si>
    <t>Министерство сельского хозяйства и продовольствия
Омской области</t>
  </si>
  <si>
    <t>Министерство энергетики и жилищно-коммунального комплекса Омской области
Министерство транспорта и дорожного хозяйства Омской области</t>
  </si>
  <si>
    <t>Министерство образования и науки Алтайского края</t>
  </si>
  <si>
    <t>Правительство Тамбовской области</t>
  </si>
  <si>
    <t>Министерство финансов РС(Я)</t>
  </si>
  <si>
    <t>Министерство строительства и жилищно-коммунального хозяйства Астраханской области; министерство культуры Астраханской области; министерство транспорта и дорожной инфраструктуры Астраханской области; министерство физической культуры и спорта Астраханской области.</t>
  </si>
  <si>
    <t>Общеобразовательные организации МО</t>
  </si>
  <si>
    <t>Министерство физической культуры и спорта Оренбургской области; 
Министерство строительства, жилищно-коммунального, дорожного хозяйства и транспорта Оренбургской области;
Министерство культуры Оренбургской области;
Министерство региональной и информационной политики Оренбургской области</t>
  </si>
  <si>
    <t>Департамент по проектам развития территорий Орловской области
В течение годы бюджетные ассигнования доведены следующим ГРБС: Департамент дорожного хозяйства, транспорта и реализации государственных строительных программ Орловской области, Департамент образования Орловской области, Департамент жилищно-коммунального хозяйства, топливно-энергетического комплекса и энергосбережения Орловской области, Департамент культуры Орловской области, Департамент физической культуры и спорта Орловской области</t>
  </si>
  <si>
    <t>Администрация Красносельского района
Администрация Приморского района
Комитет по благоустройству Санкт-Петербурга
Администрация Фрунзенского района</t>
  </si>
  <si>
    <t>Комитет по образованию/Администрации районов Санкт-Петербурга</t>
  </si>
  <si>
    <t>Министерство образования и науки Республики Коми; 
Министерство труда, занятости и социальной защиты Республики Коми; 
Министерство строительства и жилищно-коммунального хозяйства Республики Коми; 
Министерство культуры и архивного дела Республики Коми; 
Министерство физической культуры и спорта Республики Коми; 
Министерство сельского хозяйства и потребительского рынка Республики Коми</t>
  </si>
  <si>
    <t>Комитет финансов Санкт-Петербурга
Комитет по информатизации и связи 
Комитет по транспорту
Архивный комитет Санкт-Петербурга</t>
  </si>
  <si>
    <t>Администрация Главы Республики Бурятия и Правительства Республики Бурятия</t>
  </si>
  <si>
    <t>субвенция</t>
  </si>
  <si>
    <t>муниципальные образования, расположенные на территории Свердловской области</t>
  </si>
  <si>
    <t>Администрация муниципального образования Алапаевское, Администрация Артемовского городского округа, Администрация Березовского городского округа</t>
  </si>
  <si>
    <t>Муниципальные образования, прошедшие конкурсный отбор в 2022 году</t>
  </si>
  <si>
    <t>Бюджеты муниципальных образований в Республике Карелия</t>
  </si>
  <si>
    <t>Бюджеты муниципальных образований Томской области</t>
  </si>
  <si>
    <t>Администрации муниципальных районов (мэрии
городских округов) Чеченской Республики</t>
  </si>
  <si>
    <t>32 получателя бюджетных средств, в том числе: администрации муниципальных образований, управления  культуры, спорта, молодежи и национальной политики, комитеты и управления образования и науки, управления муниципальным имуществом, управления ЖКХ</t>
  </si>
  <si>
    <t>Муниципальные округа, городские и сельские поселения Новгородской области, отобранные для получения субсидии в соответствии с порядком предоставления и распределения субсидий местным бюджетам, утвержденным постановлением Правительства Новгородской области №205 от 06.06.2019</t>
  </si>
  <si>
    <t>Городские и сельские поселения (МО "Кошехабльское сельское поселение"; МО "Егерухайское сельское поселение"; МО "Шенджийское сельское поселение"; МО "Сергиевское сельское поселение"; МО  "Гиагинское сельское поселение"; МО "Каменномостское сельское поселение"; МО "Игнатьевское сельское поселение";  МО "Ассоколайское сельское поселение"; МО "Айрюмовское сельское поселение"; МО "Дондуковское сельское поселение"; МО "Блечепсинское сельское поселение"; МО "Тлюстенхабльское городское поселение"; МО "Дмитриевское сельское поселение"; МО "Вольненское сельское поселение"; МО "Майское сельское поселение"; МО "Энемское городское поселение"; МО "Натырбовское сельское поселение")</t>
  </si>
  <si>
    <t>Бюджеты муниципальных образований Воронежской области</t>
  </si>
  <si>
    <t>бюджеты городских округов, муниципальных районов, городских и сельских поселений Ярославской области</t>
  </si>
  <si>
    <t>Городской округ, муниципальные округа, городские и сельские поселения Новгородской области</t>
  </si>
  <si>
    <t>бюджеты муниципальных районов Краснодарского края</t>
  </si>
  <si>
    <t>Бюджеты муниципальных образований Республики Башкортостан</t>
  </si>
  <si>
    <t>муниципальные округа и муниципальные районы Новгородской области, городской округ Великий Новгород</t>
  </si>
  <si>
    <t>муниципальные округа, городские и сельские поселения Новгородской области</t>
  </si>
  <si>
    <t>Муниципальные округа, муниципальные районы, городской округ, городские и сельские поселения Новгородской области</t>
  </si>
  <si>
    <t>физические лица, уполномоченные ТОС</t>
  </si>
  <si>
    <t>Муниципальное образование "Ольский муниципальный округ Магаданской области", Муниципальное образование "Тенькинский муниципальный округ Магаданской области", Муниципальное образование "Хасынский муниципальный округ Магаданской области"</t>
  </si>
  <si>
    <t>Городские округа, городские и сельские поселения Липецкой области</t>
  </si>
  <si>
    <t>органы местного самоуправления муниципальных образований</t>
  </si>
  <si>
    <t>Муниципальные образования Самарской области (городские округа, внутригородские районы г.о. Самара, сельские и городские поселения муниципальных районов Самарской области)</t>
  </si>
  <si>
    <t>Бюджеты муниципальных районов (городских округов) Волгоградской области</t>
  </si>
  <si>
    <t>Бюджет муниципального района (городского округа) Волгоградской области</t>
  </si>
  <si>
    <t>муниципальные образования Рязанской области</t>
  </si>
  <si>
    <t>администрации городских округов и муниципальных районов в Ростовской области</t>
  </si>
  <si>
    <t>Муниципальные образования Хабаровского края</t>
  </si>
  <si>
    <t>Бюджеты городского округа Новгородской области, городских и сельских поселений, муниципальных районов, муниципальных округов Новгородской области</t>
  </si>
  <si>
    <t>Муниципальные районы и  округа, городские и сельские поселения</t>
  </si>
  <si>
    <t>муниципальные образования в Республике Алтай</t>
  </si>
  <si>
    <t>муниципальные образования</t>
  </si>
  <si>
    <t>Бюджеты органов местного самоуправления</t>
  </si>
  <si>
    <t>в бюджеты муниципальных образований</t>
  </si>
  <si>
    <t>Муниципальные общеобразовательные организации</t>
  </si>
  <si>
    <t>Администрации городских округов, городских и сельских поселений Ивановской области</t>
  </si>
  <si>
    <t>Некоммерческая организация - Ассоциация «Совет муниципальных образований Воронежской области»</t>
  </si>
  <si>
    <t>Муниципальные образования Нижегородской области</t>
  </si>
  <si>
    <t>бюджет муниципального образования/финансовый орган муниципального образования</t>
  </si>
  <si>
    <t>Автономная некоммерческая организация «Центр поддержки и продвижения общественных, государственных и муниципальных инициатив Воронежской области «Образ Будущего»</t>
  </si>
  <si>
    <t>Администрации городских округов, городских и сельских поселений Республики Марий Эл</t>
  </si>
  <si>
    <t>бюджеты муниципальных районов, муниципальных округов</t>
  </si>
  <si>
    <t>муниципальные образования Приморского края</t>
  </si>
  <si>
    <t>Муниципальные образования (победители конкурса), местные бюджеты</t>
  </si>
  <si>
    <t>Муниципальные образования Ленинградской области (городские и сельские поселения, городской округ)</t>
  </si>
  <si>
    <t>Муниципальные образования Ленинградской области (городские и сельские поселения)</t>
  </si>
  <si>
    <t>городские округа, городские и сельские поселения области</t>
  </si>
  <si>
    <t>Администрации городских и сельских поселений Республики Марий Эл</t>
  </si>
  <si>
    <t>21 муниципальное образование (кроме города Калининграда)</t>
  </si>
  <si>
    <t>Администрации муниципальных образований Калининградской области</t>
  </si>
  <si>
    <t>Муниципальные образования</t>
  </si>
  <si>
    <t>Администрации муниципальных образований</t>
  </si>
  <si>
    <t>Муниципальные образования Тульской области</t>
  </si>
  <si>
    <t>Муниципальные районы, муниципальные округа, городские и сельские поселения области, городские округа</t>
  </si>
  <si>
    <t>Муниципальные районы, муниципальные округа, городские и сельские поселения области</t>
  </si>
  <si>
    <t>Бюджеты муниципальных округов Архангельской области</t>
  </si>
  <si>
    <t>городские и сельские поселения - победители конкурсного отбора в 2023 году: 1) Дорогобужское городское поселение Дорогобужского района Смоленской области; 2) Степаниковское сельское поселение Вяземского района Смоленской области</t>
  </si>
  <si>
    <t>Бюджеты муниципальных образований</t>
  </si>
  <si>
    <t>Муниципальные образования Челябинской области</t>
  </si>
  <si>
    <t>Бюджеты муниципальных образований Республики Калмыкия</t>
  </si>
  <si>
    <t>Администрации муниципальных образований Белгородской области</t>
  </si>
  <si>
    <t>Муниципальные образования Забайкальского края</t>
  </si>
  <si>
    <t>Муниципальные образования Пермского края (городские округа, муниципальные округа)</t>
  </si>
  <si>
    <t>Бюджеты муниципальных районов, муниципальных и городских округов</t>
  </si>
  <si>
    <t>Муниципальное образование Тверской области, орган местного самоуправления которого осуществляет полномочие по решению вопроса местного значения, в рамках которого реализуется проект: 
- городской округ Тверской области;
- муниципальный округ Тверской области;
- муниципальный район Тверской области;
- поселение Тверской области</t>
  </si>
  <si>
    <t>городские и сельские поселения Республики Крым, муниципальные районы Республики Крым</t>
  </si>
  <si>
    <t>Бюджет муниципальным образованиям</t>
  </si>
  <si>
    <t>Бюджет муниципального образования</t>
  </si>
  <si>
    <t>муниципальные общеобразовательные организации Республики Крым/муниципальные районы Республики Крым</t>
  </si>
  <si>
    <t>муниципальные образования Тверской области (городские и муниципальные округа, муниципальные районы)</t>
  </si>
  <si>
    <t>Местная администрация городских и сельских поселений Новосибирской области</t>
  </si>
  <si>
    <t>органы местного самоуправления городских округов, муниципальных округов, муниципальных районов, городских поселений, сельских поселений</t>
  </si>
  <si>
    <t>Бюджеты поселений и городских округов Ульяновской области</t>
  </si>
  <si>
    <t>местные бюджеты</t>
  </si>
  <si>
    <t>Сельские и городские поселения Ульяновской области</t>
  </si>
  <si>
    <t>Администрации муниципальных образований Костромской области</t>
  </si>
  <si>
    <t>поселения, городские округа, муниципальные районы Республики Ингушетия</t>
  </si>
  <si>
    <t>Органы местного самоуправления</t>
  </si>
  <si>
    <t>Муниципальные образования Костромской области</t>
  </si>
  <si>
    <t>Органы местного самоуправления сельских и городских поселений</t>
  </si>
  <si>
    <t>Муниципальные образования Владимирской области</t>
  </si>
  <si>
    <t>Администрации муниципальных округов Чувашской Республики, администрации городских округов Чувашской Республики</t>
  </si>
  <si>
    <t>Муниципальные образования Брянской области</t>
  </si>
  <si>
    <t>муниципальные образования Курганской области</t>
  </si>
  <si>
    <t>Администрации муниципальных образований Удмуртской Республики, чьи проекты стали победителями конкурсного отбора</t>
  </si>
  <si>
    <t>Орган местного самоуправления или орган территориального общественного самоуправления, расположенный на сельской территории в Тюменской области</t>
  </si>
  <si>
    <t>Органы местного самоуправления городских округов Тюменской области</t>
  </si>
  <si>
    <t>Администрации муниципальных образований Московской области</t>
  </si>
  <si>
    <t>городские и сельские поселения области</t>
  </si>
  <si>
    <t>Сельские поселения, городские поселения</t>
  </si>
  <si>
    <t>Городские округа; городские поселения; сельские поселения; сельские населенные пункты, входящие в состав городских поселений; рабочие поселки, входящие в состав городских поселений; сельские агломерации</t>
  </si>
  <si>
    <t>Сельские поселения; сельские населенные пункты, входящие в состав городских поселений; рабочие поселки, входящие в состав городских поселений; сельские агломерации</t>
  </si>
  <si>
    <t>Муниципальные образования Курганской области</t>
  </si>
  <si>
    <t>Государственные образовательные организации среднего профессионального и высшего образования, расположенные на территории Тверской области</t>
  </si>
  <si>
    <t>администрация муниципального образования-участника проекта "Народный бюджет"</t>
  </si>
  <si>
    <t>муниципальные образования Омской области</t>
  </si>
  <si>
    <t>Администрация Морозовского сельского поселения
Омского муниципального района Омской области,
Администрация Царицынского сельского поселения
Калачинского муниципального района Омской области,
Администрация Одесского муниципального района
Омской области, Администрация Любинского городского
поселения Любинского муниципального района Омской
области, Администрация Солнцевского сельского
поселения Исилькульского муниципального района
Омской области, Администрация Алексеевского
сельского поселения Кормиловского муниципального
района Омской области</t>
  </si>
  <si>
    <t>Администрация муниципального района / городского округа / муниципального округа / городского поселение / сельского поселения</t>
  </si>
  <si>
    <t>43 муниципальных района республики</t>
  </si>
  <si>
    <t>Муниципальные образования (городские округа, имеющих в своем составе сельские населенные пункты, муниципальные округа, сельские и городские поселения муниципальных районов) Амурской области</t>
  </si>
  <si>
    <t>Государственные (муниципальные) бюджетные и автономные учреждения, осуществляющие образовательную деятельность по образовательным программам начального общего, основного общего и (или) среднего общего образования</t>
  </si>
  <si>
    <t>Органы местного самоуправления Тюменской области</t>
  </si>
  <si>
    <t>Городские и сельские поселения,  реализующие инициативные  проекты и прошедшие конкурсный отбор проектов в соответствии с порядком, утвержденным министерством финансов Калужской области</t>
  </si>
  <si>
    <t>Городские округа, муниципальные районы, городские и сельские поселения Тамбовской области</t>
  </si>
  <si>
    <t>Муниципальные районы и городские округа,  реализующие инициативные  проекты и прошедшие конкурсный отбор проектов в соответствии с порядком, утвержденным министерством финансов Калужской области</t>
  </si>
  <si>
    <t>Администрации муниципальных образований Ставропольского края</t>
  </si>
  <si>
    <t>Муниципальные образования Республики Тыва</t>
  </si>
  <si>
    <t>Ресурсные центры муниципальных районов и городских округов</t>
  </si>
  <si>
    <t>Муниципальные образования Астраханской области: «Городской округ город Астрахань»; «Городской округ ЗАТО Знаменск»; «Ахтубинский муниципальный район»;  «Енотаевский муниципальный район»; «Камызякский муниципальный район»; «Красноярский муниципальный район»; «Наримановский муниципальный район»;  «Приволжский муниципальный район»;  «Харабалинский муниципальный район».</t>
  </si>
  <si>
    <t>Муниципальные образования Астраханской области</t>
  </si>
  <si>
    <t>городские округа и муниципальные районы Ханты-Мансийского автономного округа - Югры</t>
  </si>
  <si>
    <t>Государственные общеобразовательные организации Самарской области</t>
  </si>
  <si>
    <t>бюджеты городских округов и муниципальных районов</t>
  </si>
  <si>
    <t>образовательные организации</t>
  </si>
  <si>
    <t>Сельские поселения Астраханской области</t>
  </si>
  <si>
    <t>местные бюджеты муниципальных образований</t>
  </si>
  <si>
    <t>муниципальные образования Оренбургской области</t>
  </si>
  <si>
    <t>муниципальные образования Орловской области. В 2023 году: г. Орел, г. Ливны, г. Мценск, Новодеревеньковский, Новосильский, Сосковский, Урицкий, Хотынецкий, Шаблыкинский районы Орловской области</t>
  </si>
  <si>
    <t>муниципальные образования Орловской области. В 2023 году: Мценский, Кромской, Малоархангельский, Ливенский районы Орловской области</t>
  </si>
  <si>
    <t>муниципальные образования Орловской области</t>
  </si>
  <si>
    <t>Финансирование осуществляется за счет бюджетных ассигнований, выделенных на реализацию инициатив, предусмотренных главному распорядителю бюджетных средств в ведомственной структуре расходов бюджета Санкт-Петербурга: 
(а) за счет субсидий бюджетным учреждениям (субсидии ГБУ, подведомственным ИОГВ СПб, на выполнение госзадания или на иные цели); 
(б) за счет бюджетных средств, предоставляемых на финансовое обеспечение для осуществления оказания государственных услуг (муниципальных) услуг, выполнения работ и (или) исполнения государственных (муниципальных) функций казенным учреждениям, находящимся в ведении ГРБС (включая самого ГРБС).
В 2023 году получатели: 
1. ИОГВ: 
Администрация Приморского района
Комитет по благоустройству Санкт-Петербурга
Администрация Фрунзенского района
2. Государственные бюджетные учреждения: 
ГБОУ СОШ № 549 Красносельского района Санкт-Петербурга
ГБОУ СОШ № 312 Фрунзенского района Санкт-Петербурга</t>
  </si>
  <si>
    <t>Государственные бюджетные образовательные учреждения Санкт-Петербурга</t>
  </si>
  <si>
    <t>Государственные бюджетные общеобразовательные учреждения, находящиеся в ведении Администрации Невского района Санкт-Петербурга.</t>
  </si>
  <si>
    <t>Территориальные общественные самоуправления</t>
  </si>
  <si>
    <t>7.A.1. Объем ассигнований из бюджета субъекта РФ на финансовое обеспечение проектов в отчетном году</t>
  </si>
  <si>
    <t>7.A.2. Доля этих средств в общей стоимости проектов</t>
  </si>
  <si>
    <t>7.A.3. Доля указанных бюджетных ассигнований в бюджете субъекта РФ в отчетном году</t>
  </si>
  <si>
    <t>7.F.1. Объем субсидий из федерального бюджета, направленный на финансовое обеспечение проектов в отчетном году</t>
  </si>
  <si>
    <t>7.F.2. Доля этих средств в общей стоимости проектов</t>
  </si>
  <si>
    <t>7.F.3. Наименование госпрограмм / национальных (федеральных) проектов, в рамках которых были получены субсидии из федерального бюджета</t>
  </si>
  <si>
    <t>государственная программа Российской Федерации «Обеспечение доступным и комфортным жильем и коммунальными услугами граждан Российской Федерации»/ национальный проект «Жилье и городская среда» (федеральный проект «Формирование комфортной городской среды»)</t>
  </si>
  <si>
    <t>Государственная программа Российской Федерации, утвержденная постановлением Правительства Российской Федерации от 31.05.2019 № 696</t>
  </si>
  <si>
    <t>Не предоставлялась</t>
  </si>
  <si>
    <t>не привлекаются</t>
  </si>
  <si>
    <t>Средства из федерального бюджета на реализацию приоритетного регионального проекта "Народный бюджет" не направляются</t>
  </si>
  <si>
    <t>Средства из федерального бюджета на реализацию приоритетного регионального проекта "Территориальное общественное самоуправление (ТОС) на территории Новгородской области" не направляются</t>
  </si>
  <si>
    <t>Средства из федерального бюджета на реализацию приоритетного регионального проекта "Наш выбор" не предоставляются</t>
  </si>
  <si>
    <t>Средства федерального бюджета на реализацию ППМИ не привлекаются</t>
  </si>
  <si>
    <t>Средства из федерального бюджета не предусмотрены</t>
  </si>
  <si>
    <t>государственная программа Российской Федерации "Комплексное развитие сельских территорий", утвержденная Постановлением Правительства РФ от 31.05.2019 № 696</t>
  </si>
  <si>
    <t>Национальный проект "Жилье и городская среда"</t>
  </si>
  <si>
    <t>Федеральный проект "Формирование комфортной городской среды",  
Государственная программа Российской Федерации «Обеспечение доступным и комфортным жильем и коммунальными услугами граждан Российской Федерации»</t>
  </si>
  <si>
    <t>Постановление Правительства РФ от 31.05.2019 N 696 "Об утверждении государственной программы Российской Федерации "Комплексное развитие сельских территорий"</t>
  </si>
  <si>
    <t>Обеспечение доступным и комфортным жильем и коммунальными услугами граждан Российской Федерации</t>
  </si>
  <si>
    <t>Государственная программа Российской Федерации "Комплексное развитие сельских территорий" утверждена постановлением Правительства Российской Федерации от 31.05.2019 №696</t>
  </si>
  <si>
    <t>Государственная программа Российской Федерации "Обеспечение доступным и комфортным жильем и коммунальными услугами граждан Российской Федерации" в рамках национального проекта "Жилье и городская среда"</t>
  </si>
  <si>
    <t>Государственная программа Российской Федерации "Обеспечение доступным и комфортным жильем и коммунальными услугами граждан Российской Федерации", утвержденная постановлением от 30 декабря 2017 года N 1710/ Федеральный проект "Формирование комфортной городской среды"</t>
  </si>
  <si>
    <t>Государственная программа Российской Федерации "Комплексное развитие сельских территорий"</t>
  </si>
  <si>
    <t>Государственная программа Российской Федерации "Комплексное развитие сельских территорий", утвержденная постановлением Правительства Российской Федерации от 31 мая 2019 г. № 696</t>
  </si>
  <si>
    <t>Не предоставлялось</t>
  </si>
  <si>
    <t>национальный проект "Жилье и городская среда"</t>
  </si>
  <si>
    <t>Формирование комфортной городской среды
1000 Дворов на Дальнем Востоке
Благоустройство сельских территорий</t>
  </si>
  <si>
    <t>Государственная программа Российской Федерации "Комплексное развитие сельских территорий"/ Федеральный проект "Благоустройство сельских территорий"</t>
  </si>
  <si>
    <t>ГП "Формирование современной городской среды", федеральный проект "Формирование комфортной городской среды"</t>
  </si>
  <si>
    <t>Государственная программа "Комплексное развитие сельских территорий"
федеральный проект "Благоустройство сельских территорий"
федеральный проект "Современный облик сельских территорий"</t>
  </si>
  <si>
    <t>приоритетный проект "Формирование комфортной городской среды"</t>
  </si>
  <si>
    <t>Жилье и городская среда</t>
  </si>
  <si>
    <t>Федеральный проект "Формирование комфортной городской среды", государственная программа Российской Федерации "Социально-экономическое развитие Дальневосточного федерального округа"</t>
  </si>
  <si>
    <t>Реализация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(Реализация проекта "1000 дворов")</t>
  </si>
  <si>
    <t>Федеральный проект «Формирование комфортной городской среды» национального проекта «Жилье и городская среда»	Государственная программа Российской Федерации «Комплексное развитие сельских территорий», утверждённая Постановлением Правительства Российской Федерации от 31.05.2019 № 696	Государственная программа Российской Федерации Обеспечение доступным и комфортным жильем и коммунальными услугами граждан Российской Федерации", национальный проект "Жилье и городская среда", федеральный проект "Формирование комфортной городской среды"</t>
  </si>
  <si>
    <t>Государственная программа Российской Федерации "Обеспечение доступным и комфортным жильем и коммунальными услугами граждан Российской Федерации"/Федеральный проект "Формирование комфортной городской среды" национального проекта "Жилье и городская среда"</t>
  </si>
  <si>
    <t>Комплексное развитие сельских территорий</t>
  </si>
  <si>
    <t>Государственная программа Российской Федерации "Комплексное развитие сельских территорий" Федеральный проект "Благоустройство сельских территорий" (постановление Правительства Российской Федерации от 31 мая 2019 г. № 696)</t>
  </si>
  <si>
    <t>Средства областного бюджета</t>
  </si>
  <si>
    <t>Федеральный проект «Формирование комфортной городской среды»</t>
  </si>
  <si>
    <t>Государственная программа Российской Федерации «Комплексное развитие сельских территорий» , утвержденная постановлением Правительства Российской Федерации от 31.05.2019 № 696</t>
  </si>
  <si>
    <t>Государственная программа Российской Федерации "Обеспечение доступным и комфортным жильем и коммунальными услугами граждан Российской Федерации"</t>
  </si>
  <si>
    <t>Государственная программа «Комплексное развитие сельских территорий»</t>
  </si>
  <si>
    <t>Государственная программа Российской Федерации "Обеспечение доступным и комфортным жильем и коммунальными услугами граждан Российской Федерации", Федеральный проект "Формирование комфортной городской среды".</t>
  </si>
  <si>
    <t>Постановление Правительства РФ от 31 мая 2019 г. N 696 "Об утверждении государственной программы Российской Федерации "Комплексное развитие сельских территорий" и о внесении изменений в некоторые акты Правительства Российской Федерации"</t>
  </si>
  <si>
    <t>Государственная программа Российской Федерации
"Комплексное развитие сельских территорий Омской
области", утвержденная постановлением Правительства
РФ от 31.05.2019 N 696</t>
  </si>
  <si>
    <t>Государственная программа Российской Федерации "Обеспечение доступным и комфортным жильем и коммунальными услугами граждан Российской Федерации"/Федеральный проект "Формирование комфортной городской среды"</t>
  </si>
  <si>
    <t>Субсидий из федерального бюджета не предоставлялась</t>
  </si>
  <si>
    <t>Государственная программа Российской Федерации "Комплексное развитие сельских территорий", федеральный проект "Благоустройство сельских территорий"</t>
  </si>
  <si>
    <t>Формирование современной городской среды на 2018-2024 годы, федеральный проект "Формирование комфортной городской среды" национального проекта "Жилье и городская среда"</t>
  </si>
  <si>
    <t>не привлекались</t>
  </si>
  <si>
    <t>В рамках реализации мероприятий федерального проекта «Благоустройство сельских территорий» государственной программы Российской Федерации «Комплексное развитие сельских территорий», утвержденной постановлением Правительства Российской Федерации от 31.05.2019 № 696</t>
  </si>
  <si>
    <t>расходы отсутствуют</t>
  </si>
  <si>
    <t>Государственная программа Российской Федерации «Комплексное развитие сельских территорий», федеральный проект «Благоустройство сельских территорий»</t>
  </si>
  <si>
    <t>Государственная программа Российской Федерации «Обеспечение доступным и комфортным жильем и коммунальными услугами граждан Российской Федерации», национальный проект «Жилье и городская среда», федеральный проект «Формирование комфортной городской среды»</t>
  </si>
  <si>
    <t>7.F.4. Федеральный орган исполнительной власти – распорядитель указанных бюджетных средств</t>
  </si>
  <si>
    <t>Министерство строительства и жилищно-коммунального хозяйства Российской Федерации</t>
  </si>
  <si>
    <t>Министерство сельского хозяйства Российской Федерации</t>
  </si>
  <si>
    <t>Министерство строительства и жилищно-коммунального хозяйства Российской Федерации, Министерство сельского хозяйства Российской Федерации, Министерство Российской Федерации по развитию Дальнего Востока и Арктики</t>
  </si>
  <si>
    <t>Минстрой России</t>
  </si>
  <si>
    <t>Министерство строительства и жилищно-коммунального хозяйства Российской Федерации, Министерство Российской Федерации по развитию Дальнего Востока и Арктики</t>
  </si>
  <si>
    <t>Министерство Российской Федерации по развитию Дальнего Востока и Артики</t>
  </si>
  <si>
    <t>Министерства строительства и жилищно-коммунального хозяйства Российской Федерации</t>
  </si>
  <si>
    <t>7.F.5. Орган исполнительной власти субъекта РФ – получатель указанных бюджетных средств</t>
  </si>
  <si>
    <t>Министерство строительства и жилищно-коммунального хозяйства Калининградской области</t>
  </si>
  <si>
    <t>Министерство сельского хозяйства РС(Я)  Управление архитектуры и градостроительства при Главе РС(Я)</t>
  </si>
  <si>
    <t>Правительство Магаданской области</t>
  </si>
  <si>
    <t>Министерствожилищно-коммунального хозяйства Владмирской области</t>
  </si>
  <si>
    <t>Министерство энергетики и жилищно-коммунального хозяйстваРеспублики Мордовия</t>
  </si>
  <si>
    <t>трудовое участие собственников помещений в многоквартирных домах, собственников иных зданий и сооружений, расположенных в границах территории, подлежащей благоустройству</t>
  </si>
  <si>
    <t>1) в форме неоплачиваемых работ (калькулыция/расчет, исходя из рыночной стоимости работ);
2) в форме предоставления материалов и оборудования (калькуляция/расчет, исходя из рыночной стоимости материалов и оборудования);
3) в форме предоставления транспортных средств или иной техники (калькуляция/расчет, исходя из рыночной стоимости часа/дня работы техники)
На работы (материалы), которые будут осуществляться за счет нефинансового участия, рекомендуется составить отдельную смету, которая также прилагается к конкурсной заявке (локально-сметный расчет не требуется). 
В случае, если смета на работы (материалы) за счет нефинансового участия отсутствует, а работы (материалы) за счет нефинансового участия предусмотрены, то соответствующая информация отражается в п. 5 таблицы. В этом случае в графе 2 приводится краткое описание работ (например: посадка саженцев), в графе 5 указывается примерная рыночная стоимость данных работ, а в графе 6 краткое описание расчета (например: из расчета стоимости одного саженца 120 рублей, 10 саженцев итого 1200 рублей).</t>
  </si>
  <si>
    <t>Предоставление строительных материалов, оборудования, инструмента, уборка мусора, благоустройство, наем спецтехники, строительство ограды и прочее. Финансовая оценка нефинансового вклада со стороны граждан, индивидуальных предпринимателей и юр. лиц производится представителями муниципального образования исходя из рыночной стоимости услуг (работ)  на момент подачи заявки на участие в конкурсном отборе.</t>
  </si>
  <si>
    <t>Неоплачиваемые работы; вклад материалами и оборудованием; вклад в форме техники и транспортных средств. 
Вклад населения и (или) юридических лиц в реализацию проекта в неденежной форме (материалы и другие формы):
1) в случае если объем вклада населения и (или) юридических лиц в реализацию проекта в неденежной форме составляет менее 10% от общей стоимости проекта, количество начисляемых баллов вычисляется по формуле:
B = S / 10% x 100,
где S - уровень вклада населения и (или) юридических лиц в реализацию проекта в неденежной форме;
2) в случае если объем вклада населения и (или) юридических лиц в реализацию проекта в неденежной форме составляет 10% и более от общей стоимости проекта, то начисляется 100 баллов (пункт 1.1.4 приложения к Порядку, утвержденного постановлением Кабинета Министров Республики Адыгея от 10.10.2018 № 212 "О некоторых вопросах реализации проектов развития общественной инфраструктуры, основанных на местных инициативах")</t>
  </si>
  <si>
    <t>Часть работ (либо закупка материалов, предоставление техники) при реализации проекта выполняются благотворителями и/или населением. Такие работы не оплачиваются из бюджетов различных уровней (неденежный вклад), однако по ним составляется смета по нормативам, и их стоимость входит в конечную цену реализации инициативного проекта. Методика финансовой оценки неденежного вклада описана в Приложении № 2 к к Положению о проведении конкурсного отбора проектов по поддержке местных инициатив на территории муниципальных образований Воронежской области в рамках развития инициативного бюджетирования, утвержденному постановлением правительства Воронежской области от 31.08.2017 № 678.</t>
  </si>
  <si>
    <t>Трудовое участие предусмотрено в форме субботника, доставки оборудования, выполнения работ, не требующих специальных навыков или квалификации. Методика не предусмотрена для финансовой оценки нефинансового вклада</t>
  </si>
  <si>
    <t>Форма: участие населения (неоплачиваемый труд, материалы и другое) в реализации местной инициативы.
Методика фин. оценки: финансовая оценка отсутствует. При рассмотрении и оценке проектов учитывается документальное подтверждение нефинансового участия граждан (гарантийное письмо или голосование по данному вопросу в протоколе собрания граждан). Все виды работ и материалы, являющиеся вкладом населения, не должны включаться в проектно-сметную документацию, подаваемую на конкурс.</t>
  </si>
  <si>
    <t>Пунктами 1.1.6 и 1.1.7 Методики оценки местных инициатив для предоставления субсидий бюджетам муниципальных районов,  муниципальных округов, городского округа Новгородской области в рамках приоритетного регионального проекта "Наш выбор" предусмотрены критерии вклад населения в реализацию проекта в неденежной форме и вклад юридических лиц и (или) индивидуальных предпринимателей в реализацию проекта в неденежной форме на основании гарантийных писем граждан и спонсоров. Минимальный и максимальный уровень не установлен; количество начисляемых баллов вычисляется по формуле. К нефинансовому вкладу отнесены: участие в субботниках, предоставление техники и материалов, разработка смет проектов, организация ярмарок, сбор макулатуры, выручка от концертов и т.д.</t>
  </si>
  <si>
    <t>Пунктами 1.1.6 и 1.1.7 Методики оценки приоритетных проектов поддержки местных инициатив для предоставления субсидий бюджетам муниципальных округов, городских и сельских поселений Новгородской области на реализацию приоритетных проектов поддержки местных инициатив предусмотрены критерии вклад населения в реализацию проекта в неденежной форме и вклад юридических лиц и (или) индивидуальных предпринимателей в реализацию проекта в неденежной форме на основании гарантийных писем граждан и спонсоров. Минимальный и максимальный уровень не установлен; количество начисляемых баллов вычисляется по формуле. К нефинансовому вкладу отнесены: участие в субботниках, предоставление техники и материалов, разработка смет проектов, организация ярмарок, сбор макулатуры, выручка от концертов и т.д.</t>
  </si>
  <si>
    <t>не менее 30 процентов объема финансирования реализации проекта должно быть обеспечено за счет средств местного бюджета, а также за счет обязательного вклада граждан и (или) юридических лиц (индивидуальных предпринимателей), общественных, включая волонтерские, организаций в различных формах, в том числе в форме денежных средств, трудового участия, волонтерской деятельности, предоставления помещений и технических средств. Размеры средств местного бюджета, вклада граждан и (или) юридических лиц (индивидуальных предпринимателей) определяются муниципальным образованием самостоятельно</t>
  </si>
  <si>
    <t>"Финансовая оценка вклада отсутствует. Вместе с тем в Заявке на участие в конкурсном отборе предусмотрено табличное внесение сведений по нефинансовому вкладу. По итогам заполнения данных нефинансового участия проекту присваивается определенное количество баллов. А именно: 
При наличии в заявленном общественном проекте указания на механизм содержания объекта общественной инфраструктуры населением после реализации общественного проекта и трудовое участие населения (физических лиц) и (или) деятельность юридических лиц в реализации общественного проекта количество баллов, присваиваемых такому общественному проекту по критерию, составляет 3 балла.
При наличии в заявленном общественном проекте указания на механизм содержания объекта общественной инфраструктуры населением после реализации общественного проекта без указания на трудовое участие населения (физических лиц) и (или) деятельность юридических лиц в реализации общественного проекта количество баллов, присваиваемых такому общественному проекту по критерию, составляет 2 балла.
При отсутствии в заявленном общественном проекте указания на механизм содержания объекта общественной инфраструктуры населением после реализации общественного проекта и наличии указания на трудовое участие населения (физических лиц) и (или) деятельность юридических лиц в реализации общественного проекта количество баллов, присваиваемых такому общественному проекту по критерию, составляет 1 балл.
При отсутствии в заявленном общественном проекте указания на механизм содержания объекта общественной инфраструктуры населением после реализации общественного проекта и указания на трудовое участие населения (физических лиц) и (или) деятельность юридических лиц в реализации общественного проекта количество баллов, присваиваемых такому общественному проекту по критерию, составляет 0 баллов."</t>
  </si>
  <si>
    <t>Неоплачиваемые работы, вклад материалами или оборудованием, вклад в форме техники и транспортных средств</t>
  </si>
  <si>
    <t>трудовое участие заинтересованных лиц в реализации инициативных проектов: если предусмотрено - 10 баллов, не предусмотрено - 0 баллов</t>
  </si>
  <si>
    <t>любой из видов работ, предусмотренных описанием инициативного проекта для участия в конкурсном отборе инициативных проектов</t>
  </si>
  <si>
    <t>пункт 4 Порядка и методики предоставления субсидий, утвержденными постановлением Правительства НО от от 16.12.2019 № 490, предусматривает возможность трудового участия граждан</t>
  </si>
  <si>
    <t>Нефинансовый вклад включает неоплачиваемые работы, строительные  материалы или оборудование,  вклад в  форме предоставления оборудования, техники и транспортных средств.
Сведения о неденежном вкладе граждан и спонсоров подаются вместе с заявкой для участия в конкурсном отборе (приложением к заявке) и включают в себя:
расчет неденежного вклада неоплачиваемых работ (стоимость работ с учетом продолжительности работ (человеко-дней));
расчет неденежного вклада материалами или оборудованием (Количество материала или оборудования * цену за единицу (рублей));
расчет неденежного вклада в форме техники и транспортных средств (Количество техники и транспортных средств*цену за единицу (рублей))</t>
  </si>
  <si>
    <t>Предусмотрен обязательный вклад граждан и (или) юридических лиц (индивидуальных предпринимателей), общественных, включая волонтерские, организации  в различных формах, в том числе в форме  трудового участия, волонтерской деятельности, предоставление помещений и технических средств. Оценка нефинансового вклада граждан и юридических лиц осуществляется на основании действующих цен на производство работ, аренду техники, предоставление помещений.</t>
  </si>
  <si>
    <t>Текущий ремонт</t>
  </si>
  <si>
    <t>Приложением № 3 к Положению о конкурсе установлено, что  в заявке на получение гранта представитель ТОС указывает сведения о мероприятиях по подготовке территории к установке объектов благоустройства, по очистке территории, об оказании активной помощи подрядной организации и выполнении работ (часть работ) самостоятельно, изготовлению элементов благоустройства собственными силами. Максимальный балл экспертной комиссии - 15 баллов. Финансовая оценка не проводилась.</t>
  </si>
  <si>
    <t>Порядком конкурсного отбора инициативных проектов в рамках проекта инициативного бюджетирования «Вам решать!» и критериями конкурсного отбора, утвержденными постановлением Правительства Нижегородской области от 22.12.2017 № 945,  предусмотрено имущественное и (или) трудовое участие заинтересованных лиц в реализации  инициативного проекта. Нефинансовый вклад носит добровольный характер, влияет на оценку инициативного проекта при конкурсном отборе. Нефинансовый вклад осуществляется в виде трудового участия (неоплачиваемого труда), предоставления материалов и техники. Нефинансовые вклады (их виды и объемы) указываются в протоколах схода, собрания или конференции граждан и (или) подписных листах, подтверждающих поддержку инициативного проекта жителями муниципального образования или его части. Финансовая оценка нефинансовых вкладов определяется исходя из рыночной стоимости соответствующих видов работ, материалов, эксплуатации техники в соответствии с проектно-сметной документацией, подтверждающей стоимость неоплачиваемого труда, и гарантийными письмами</t>
  </si>
  <si>
    <t>Трудовое участие, предоставление материалов, техники (пункт 5 таблицы "Критерии оценки заявок" Методических рекомендаций по оценке заявок на участие в Конкурсе проектов территориального общественного самоуправления в Воронежской области). Финансовая оценка не проводилась.</t>
  </si>
  <si>
    <t>Неоплачиваемый вклад населения, юридических лиц и индивидуальных предпринимателей в реализацию проекта, включает использование строительных материалов, оборудования, инструмента, уборку мусора, благоустройство и пр. с указанием объемов и формы предоставления неоплачиваемого вклада, а также лиц и организаций, которые планируют внести такой вклад (описание и методика оценки установлены Порядком)</t>
  </si>
  <si>
    <t>участие граждан - трудовое участие (вклад) граждан в выполнении работ по созданию, ремонту и содержанию объектов общественной инфраструктуры;                                                      
участие юридических лиц (индивидуальных предпринимателей) - участие (вклад) юридических лиц (индивидуальных предпринимателей) в реализации проекта в различных формах (трудовое участие, предоставление помещений, технических средств и др.)</t>
  </si>
  <si>
    <t>В Ленинградской области в рамках инициативного бюджетирования нефинансовый вклад граждан, юридических лиц (индивидуальных предпринимателей) осуществляется в виде трудового участия (предоставление смет по трудовому участию с указанием видов, объемов работ, выраженных в стоимостном эквиваленте), материально-технического участия (предоставление техники, оборудования; закупка каких-либо материалов юридическими лицами (индивидуальными предпринимателями) и безвозмездная передача их на реализацию проекта, стоимостная оценка материально-технического участия складывается из прейскуранта цен на работы)</t>
  </si>
  <si>
    <t>В соответствии с Порядком предоставления и распределения субсидий из республиканского бюджета Республики Алтай на софинансирование расходов бюджетов муниципальных образований в Республике Алтай на реализацию мероприятий по благоустройству сельских территорий (Приложение №4 к Государственной программе Республики Алтай "Комплексное развитие сельских территорий") предусмотрен нефинансовый вклад граждан в форме трудового участия, волонтерской деятельности, предоставления помещений и технических средств</t>
  </si>
  <si>
    <t>В Ленинградской области в рамках инициативного бюджетирования нефинансовый вклад граждан, юридических лиц (индивидуальных предпринимателей) осуществляется в виде трудового участия (предоставление смет по трудовому участию с указанием видов, объемов работ, выраженных в стоимостном эквиваленте), материально-технического участия (предоставление техники, оборудования; закупка каких-либо материалов юридическими лицами (индивидуальными предпринимателями) и безвозмездная передача их на реализацию проекта)</t>
  </si>
  <si>
    <t>Данный показатель используется как критерий при проведении балльной оценки заявок, поданных для участия в конкурсе. В целях оценки учитывается имущественное и (или) трудовое участие заинтересованных лиц в реализации проекта. Включает в себя неоплачиваемые работы, материалы, предоставление техники и оборудования. Подтверждается на этапе подачи заявок представлением локальных сметных расчетов, коммерческих предложений, прайслистов и т.п. После завершения реализации проекта представляются акты выполненных работ, акты приемки материалов подписанные главой муниципального образования и инициативной группой жителей.</t>
  </si>
  <si>
    <t>Вклад граждан и (или) юридических лиц (индивидуальных предпринимателей), общественных, включая волонтерские, организаций в различных формах, в том числе в форме денежных средств, трудового участия, волонтерской деятельности, предоставления помещений и технических средств</t>
  </si>
  <si>
    <t>Неоплачиваемый вклад населения (размер неоплачиваемого вклада рассчитывается в денежном выражении из расчета минимального размера оплаты труда)</t>
  </si>
  <si>
    <t>Участие граждан в подготовке проекта и в период реализации проекта, не является обязательным условием участия в конкурсном отборе (в рамках программы поддержки развития территориального общественного самоуправления предусматривается участие граждан в выполнении отдельных посильных видах работ по проекту, участие в трудовых субботниках, выделение личного транспорта и инвентаря и прочее. В критериях оценки предусмотрено по 1 баллу  за каждый вид нефинансового вклада, но не более 5 баллов, согласно п.2.2 Приложения 4 к Приказу Министерства национальной и региональной политики Республики Карелия от 1 сентября 2023 года № 26 "О реализации постановления Правительства Республики Карелия от 6 мая 2020 года N 190-П «Об утверждении методики распределения иных межбюджетных трансфертов из бюджета Республики Карелия местным бюджетам на поддержку развития территориального общественного самоуправления и правил их предоставления»")</t>
  </si>
  <si>
    <t>вклад населения и внебюджетных источников в реализацию проекта в неденежной форме (материалы и другие формы) - минимальный уровень не устанавливается.</t>
  </si>
  <si>
    <t>обязательный вклад граждан и (или) юридических лиц (индивидуальных предпринимателей), общественных, включая волонтерские, организаций в различных формах, в том числе в форме трудового участия, волонтерской деятельности, предоставления помещений и технических средств</t>
  </si>
  <si>
    <t>Граждане принимают активное участие в голосовании по отбору территорий, в общественных обсуждениях, общественных слушаниях, трудовое участие при выполнении работ по благоустройству, участие в приемке работ</t>
  </si>
  <si>
    <t>Формы участия, не имеющие денежного исчисления: трудовое участие, материалы, предоставление помещений, технических средств, оборудования, транспорта и другое.
Правилами предусмотрено наличие вклада граждан и (или) юридических лиц (индивидуальных предпринимателей) в виде пожертвования (за исключением финансовых средств).
Для подтверждения вклада представляются копии документов, подтверждающих получение пожертвования (акты приема-передачи, накладные, иные документы).</t>
  </si>
  <si>
    <t>Формы участия, не имеющие денежного исчисления: трудовое участие, материалы, предоставление помещений, технических средств, оборудования, транспорта и другое.
Правилами предусмотрено наличие вклада граждан и (или) юридических лиц (индивидуальных предпринимателей) в виде пожертвования (за исключением финансовых средств).
Для подтверждения вклада представляются копии документов, подтверждающих получение пожертвования (акты приема-передачи, накладные, иные документы)</t>
  </si>
  <si>
    <t>Трудовое и имущественное участие граждан/субъектов бизнеса, закреплено в положениях муниципальных образований Архангельской области</t>
  </si>
  <si>
    <t>Население и хозяйствующие субъекты, осуществляющие свою деятельность на территории муниципальных образований Ульяновской области, принимали участие в реализации проектов развития в натуральной форме (безвозмездное предоставление товаров, техники и оборудования, выполнения работ). Наличие данного вклада в заявке проекта развития учитывается при оценке проектов развития в соответствии с утверждённой Методикой (Постановление Правительства Ульяновской области от 14.11.2019 №26/584-П "Об утверждении государственной программы  Ульяновской области "Управление государственными  финансами Ульяновской области")</t>
  </si>
  <si>
    <t>Порядок оформления трудового и имущественного участия в инициативном проекте определяется нормативными правовыми актами муниципальных образований либо утверждается муниципальной конкурсной комиссией.
Стоимостную оценку планируемого трудового участия заинтересованных лиц в реализации инициативного проекта производит непосредственно инициатор проекта с учетом уровня минимального размера оплаты труда, устанавливаемого законодательством, в пересчете на планируемую продолжительность работ лиц, осуществляющих трудовое участие в реализации инициативного проекта.</t>
  </si>
  <si>
    <t>Безвозмездное оказание услуг (транспортировка материалов, безвозмездное приобретение материалов, предоставление техники и прочее)</t>
  </si>
  <si>
    <t>В соответствии с Законом Пермского края от 02.06.2016 г. № 654-ПК "О реализации проектов инициативного бюджетирования в Пермском крае" при реализации проектов предусмотрено участие добровольного имущественного и (или) трудового участия заинтересованных лиц.
При проведении муниципального этапа краевого конкурса в критериях оценки проектов учитывался нефинансовый вклад (критерий: Участие добровольного (волонтерского) труда в Проекте)</t>
  </si>
  <si>
    <t>Неоплачиваемый вклад в реализацию проекта включен в критерии оценки заявки, не имеет финансовой оценки (https://internet.garant.ru/#/document/16387642/paragraph/1/doclist/5414/2/0/0/3-нп%20от%2019.02.2016:5)</t>
  </si>
  <si>
    <t>Форма: участие населения (неоплачиваемый труд, материалы, оборудование и другое) и спонсоров (неоплачиваемые работы, материалы или оборудование (транспорт) и другое) в реализации местной инициативы. 
Методика фин. оценки: финансовая оценка отсутствует. При рассмотрении и оценке проектов учитывается документальное подтверждение нефинансового участия граждан и спонсоров (гарантийное письмо или голосование по данному вопросу в протоколе собрания граждан).</t>
  </si>
  <si>
    <t>Неоплачиваемый  вклад  включает в себя: устройство газонов, подготовку посадочных мест, посадку цветов, кустарников и деревьев, выкашивание газонов, работы по очистке помещений до и после ремонтных работ, установку мебели после ремонтных работ, окраску металлических поверхностей ограждения, уборку территории, установку малых архитектурных форм, монтаж и демонтаж ели в новогодние праздники, установку книжных фондов и оборудования, оформление интерьеров, приобретение спортивной сетки для волейбола, установку дорожных знаков, укрепление обочин щебнем и пр. (размер нефинансового вклада рассчитывается в денежном выражении из расчета минимального размера оплаты труда и стоимости материалов согласно заверенным сметам, представленным в составе документов на участие в конкурсном отборе от муниципальных образований)</t>
  </si>
  <si>
    <t>Добровольное имущественное и (или) трудовое участие жителей поселения, индивидуальных предпринимателей и юридических лиц, осуществляющих свою деятельность на территории поселения (трудовой вклад, учитываемый в человеко-часах, машино-часах и (или) имущественный вклад) в стоимостном выражении по средним рыночным ценам согласно документу, подтверждающему стоимость работ, услуг и (или) товаров, материалов и оборудования</t>
  </si>
  <si>
    <t>В соответствии пп. "е" п. 7 Порядка организации работы по определению соответствия народных проектов критериям, предъявляемым к проекту "Народный бюджет" (утв. Постановлением Правительства РК от 20.05.2016 № 252) к заявке прилагаются гарантийные письма от юридических лиц, индивидуальных предпринимателей, граждан о готовности принять материально-техническое участие с указанием вида такого участия в случае их участия в реализации народных проектов. Под материально-техническим участием юридических лиц, индивидуальных предпринимателей, граждан понимается их нефинансовый вклад в реализацию народного проекта в виде материалов, оборудования, техники, транспортных средств. Оценивается только наличие материально-технического участия без финансовой оценки.</t>
  </si>
  <si>
    <t>В критериях отбора есть показатель "Участие населения в реализации проекта в неденежной форме (трудовое участие, предоставление оборудования и материалов, другие формы участия)". Методика финансовой оценки не используется.
Примеры: уборка мусора, разгрузка материалов и оборудования, влажная уборка,  демонтаж малых архитектурных форм, проведение работ по благоустройству территории, вынос старых мебели и оборудования, демонтаж старых конструкций, проведение санитарной уборки, сборка и расстановка мебели.</t>
  </si>
  <si>
    <t>В форме трудового участия, волонтерской деятельности, предоставления помещений и технических средств</t>
  </si>
  <si>
    <t>Нефинансовый вклад со стороны граждан, индивидуальных предпринимателей и юридических лиц (человеко-часы, машино-часы) учитывается в стоимостном выражении по среднерыночным ценам согласно методике, утвержденной Постановлением Правительства Республики Ингушетия от 13 августа 2019 г. № 122 "О реализации в Республике Ингушетия проектов развития территорий муниципальных образований Республики Ингушетия, основанных на местных инициативах"</t>
  </si>
  <si>
    <t>Трудовое участие, волонтерская деятельность, предоставление технических средств</t>
  </si>
  <si>
    <t>Безвозмездное предоставление материалов/товаров населением и спонсорами; трудовое участие населения (субботники по очистки территории и работы, не требующие специальной квалификации) и безвозмездное проведение работ спонсорами</t>
  </si>
  <si>
    <t>Трудовое участие граждан, безвозмездное предоставление помещений, технических средств, строительных материалов, оборудования, малых архитектурных форм, безвозмездное выполнение работ (оказание услуг).</t>
  </si>
  <si>
    <t>Документы, подтверждающие трудовое участие (акт на выполненные работы, список граждан, принявших трудовое участие в реализации проекта по форме согласно приложению 3 к Порядку)</t>
  </si>
  <si>
    <t>Безвозмездное выполнение работ</t>
  </si>
  <si>
    <t>Предусмотрено нефинансовое участие физических лиц, индивидуальных предпринимателей и юридических лиц в реализации инициативных проектов</t>
  </si>
  <si>
    <t>Безвозмездное предоставление материалов, транспортных средств и других механизмов, безвозмездный труд населения</t>
  </si>
  <si>
    <t>Предусмотрено трудовое участие населения, индивидуальных предпринимателей и юридических лиц в реализации проектов: участие в уборке территории, помощь в установке оборудования, предоставление техники, оборудования, материалов, специалистов. Финансовая оценка трудового участия не производится</t>
  </si>
  <si>
    <t>Неквалифицированный труд по благоустройству объекта, вклад строительными материалами, безвозмездная аренда специализированной техники</t>
  </si>
  <si>
    <t>проведение косметического ремонта, доставка мебели и оборудования, установка и подключение электрооборудования и т.д.</t>
  </si>
  <si>
    <t>Финансовая оценка вклада граждан, индивидуальных предпринимателей и юридических лиц, определена на основании локально-сметных расчетов</t>
  </si>
  <si>
    <t>1. В форме безвозмездного выполнения работ (оказания услуг);
2. В форме продукции, товаров, материалов и т.д.;
3. В форме предоставления техники и оборудования.</t>
  </si>
  <si>
    <t>В соотвтетсвии с п.6 Положением о проведении конкурсного отбора инициативных проектов, выдвигаемых для получения финансовой поддержки за счет иных межбюджетных трансфертов из республиканского бюджета Республики Коми" (утв. Постановление Правительства РК от 14.12.2022 N 628) инициативный проект должен содержать сведения о планируемом финансовом, имущественном и (или) трудовом участии заинтересованных лиц в реализации инициативного проекта. Уровень такого участия оценивается в соответствии с Критериями конкурсного отбора. Уровень имущественного и (или) трудового участия указывается в смете проекта и высчитывается органами местного самоуправления исходя из рыночной стоимости имущества и средней заработанной платы.</t>
  </si>
  <si>
    <t>Финансовая оценка осуществляется индивидуальными предпринимателями и организациями самостоятельно и указывается в документах, прилагаемых к заявке на участие в конкурсе (гарантийное письмо) (подпункт 13 пункта 12 Правил); финансовая оценка безвозмездного труда, выполненного населением населенных пунктов муниципальных образований Ставропольского края не осуществляется</t>
  </si>
  <si>
    <t>Обязательный вклад граждан и (или) юридических лиц (индивидуальных предпринимателей), общественных, включая волонтерские, организаций в различных формах, в том числе в форме денежных средств, трудового участия, волонтерской деятельности, предоставления помещений и технических средств</t>
  </si>
  <si>
    <t>Вклад со стороны спонсоров, населения поселения, городского округа в реализацию проекта в неденежной форме (материалы и другие формы), не исключает финансового участия. При оценивании инициативного проекта показатель  дает дополнительные баллы.</t>
  </si>
  <si>
    <t>"Граждане на безвозмездной основе принимали участие в выполнении работ, не связанных с работами, требующими специального образования, навыков и подготовки (уборка строительного мусора; помощь в разгрузке (погрузке) строительных материалов; благоустройство и уборка территории), на безвозмездной основе предоставляли технику, оборудование, инструменты и строительные материалы.
Финансовая оценка трудового участия определена в соответствии с расчётами и обоснованиями предполагаемой стоимости работ (услуг) на основе:
- оценки трудозатрат и минимального размера оплаты труда, установленного трудовым законодательством;
- документов, подтверждающих стоимость работ (услуг) (коммерческие предложения, прайс-листы)."</t>
  </si>
  <si>
    <t>Трудовое участие граждан, предоставление технических средств юридическими лицами.</t>
  </si>
  <si>
    <t>Степень планируемого (возможного) имущественного и (или) трудового участия заинтересованных лиц в реализации инициативного проекта. Выражается в  денежном эквиваленте и оценивается  по балльной системе как  процентное отношение к стоимости проекта.</t>
  </si>
  <si>
    <t>Неоплачиваемый труд, материалы и другие формы. За неденежный вклад в реализацию проекта добавляются баллы во время конкурсного отбора. Финансовая оценка вклада не предусмотрена.</t>
  </si>
  <si>
    <t>трудовое участие.</t>
  </si>
  <si>
    <t>трудовое участие. Форма трудового участия заинтересованных лиц в реализации мероприятий по благоустройству дворовых территорий в рамках минимального и дополнительного перечней работ по благоустройству может быть выражена в виде: 
1) выполнения жителями неоплачиваемых работ, не требующих специальной квалификации (подготовка объектов (дворовой территории) к началу работ, земляные работы, снятие старого оборудования, уборка мусора), и других работ (покраска
оборудования, озеленение территории, посадка деревьев, охрана объекта);
2) предоставления строительных материалов, техники;
3) обеспечения благоприятных условий для работы подрядной организации, выполняющей работы, и для ее сотрудников.</t>
  </si>
  <si>
    <t xml:space="preserve">Ссылка на файл: https://app-dev.xn--80apaohbc3aw9e.xn--p1ai/storage/form_file_uploads/form_11/field_421/Lx6PS1iJqt210k3kke4LDdjADdkYSQM1GLMINLPU.pdf
</t>
  </si>
  <si>
    <t xml:space="preserve">Ссылка на файл: https://app-dev.xn--80apaohbc3aw9e.xn--p1ai/storage/form_file_uploads/form_11/field_421/RdXvM79zi5qxlwa0YjZdKXRZtGTUqKtXCmlEjRKw.docx
</t>
  </si>
  <si>
    <t xml:space="preserve">Ссылка на файл: https://app-dev.xn--80apaohbc3aw9e.xn--p1ai/storage/form_file_uploads/form_11/field_421/fUVb3E5Dl4GaoTT7utqDTIlC8hbxwxwgk2FOLAKH.rtf
</t>
  </si>
  <si>
    <t xml:space="preserve">Ссылка на файл: https://app-dev.xn--80apaohbc3aw9e.xn--p1ai/storage/form_file_uploads/form_11/field_421/WYyHKfojmKw36yy68TaglbTJrltUtwxtvwZTM6Ro.docx
</t>
  </si>
  <si>
    <t xml:space="preserve">Ссылка на файл: https://app-dev.xn--80apaohbc3aw9e.xn--p1ai/storage/form_file_uploads/form_11/field_421/rbAAaSl1MFoynZvQ0PyZ56sCvB3eux3kqvNGKeyM.pdf
</t>
  </si>
  <si>
    <t xml:space="preserve">Ссылка на файл: https://app-dev.xn--80apaohbc3aw9e.xn--p1ai/storage/form_file_uploads/form_11/field_421/hZva0g5HPhQCmZJEdvLsazeibWGwMFyaxDUAvOCV.rtf
</t>
  </si>
  <si>
    <t xml:space="preserve">Ссылка на файл: https://app-dev.xn--80apaohbc3aw9e.xn--p1ai/storage/form_file_uploads/form_11/field_421/2GQHJssKmxeCQrj5l7OnxNP8gnZKJjSMhgRKkUvq.pdf
</t>
  </si>
  <si>
    <t xml:space="preserve">Ссылка на файл: https://app-dev.xn--80apaohbc3aw9e.xn--p1ai/storage/form_file_uploads/form_11/field_421/DuadodnTEuLCeH2QC1TKeChAsF3KmWm2hJowjk8i.pdf
</t>
  </si>
  <si>
    <t xml:space="preserve">Ссылка на файл: https://app-dev.xn--80apaohbc3aw9e.xn--p1ai/storage/form_file_uploads/form_11/field_421/0YHdi9wrA1cbvEg1wyzCPeGzDPRLfGvmlczrvtzJ.pdf
</t>
  </si>
  <si>
    <t xml:space="preserve">Ссылка на файл: https://app-dev.xn--80apaohbc3aw9e.xn--p1ai/storage/form_file_uploads/form_11/field_421/ZVZT5FiPhmimOtqnJGaCg8zCwDZdVieAdMkjnDYU.pdf
</t>
  </si>
  <si>
    <t xml:space="preserve">Ссылка на файл: https://app-dev.xn--80apaohbc3aw9e.xn--p1ai/storage/form_file_uploads/form_11/field_421/8XlqlrDoH2UTw0zH69GBYWa6pS5ZFgyfRd9edD4s.pdf
</t>
  </si>
  <si>
    <t xml:space="preserve">Ссылка на файл: https://app-dev.xn--80apaohbc3aw9e.xn--p1ai/storage/form_file_uploads/form_11/field_421/phgq62VGNngX6bKADuczEAozlARpqLlhW0YWswvE.docx
</t>
  </si>
  <si>
    <t xml:space="preserve">Ссылка на файл: https://app-dev.xn--80apaohbc3aw9e.xn--p1ai/storage/form_file_uploads/form_11/field_421/5j324c2M6d7iZalgtlOfuTiJQDXW5WYh9JurbMTN.docx
</t>
  </si>
  <si>
    <t xml:space="preserve">Ссылка на файл: https://app-dev.xn--80apaohbc3aw9e.xn--p1ai/storage/form_file_uploads/form_11/field_421/eHv5lW4SroXqZ1NjKBHabMHJ0bT1NKHsd1s0wvt9.docx
</t>
  </si>
  <si>
    <t xml:space="preserve">Ссылка на файл: https://app-dev.xn--80apaohbc3aw9e.xn--p1ai/storage/form_file_uploads/form_11/field_421/nLeLsbIvHADi3tQ4wteUp8OCGlsJFysQ1rdPCU7J.docx
</t>
  </si>
  <si>
    <t xml:space="preserve">Ссылка на файл: https://app-dev.xn--80apaohbc3aw9e.xn--p1ai/storage/form_file_uploads/form_11/field_421/681TVG0jf0tl2K66Pht4ydnWzHT85NdUUxHr3zW2.docx
</t>
  </si>
  <si>
    <t xml:space="preserve">Ссылка на файл: https://app-dev.xn--80apaohbc3aw9e.xn--p1ai/storage/form_file_uploads/form_11/field_421/jkYbuqNViMFl2TR7PLLXUXKCz1rSjitnPL8XbSPL.rtf
</t>
  </si>
  <si>
    <t xml:space="preserve">Ссылка на файл: https://app-dev.xn--80apaohbc3aw9e.xn--p1ai/storage/form_file_uploads/form_11/field_421/kRn9tlEV2SEPgUraBV9CPgltvlL5mbLGltEv0MyA.pdf
</t>
  </si>
  <si>
    <t xml:space="preserve">Ссылка на файл: https://app-dev.xn--80apaohbc3aw9e.xn--p1ai/storage/form_file_uploads/form_11/field_421/rBznUWlSFTnpkmMo11nBrkr7wq65HpvH2cmOmFdk.pdf
</t>
  </si>
  <si>
    <t xml:space="preserve">Ссылка на файл: https://app-dev.xn--80apaohbc3aw9e.xn--p1ai/storage/form_file_uploads/form_11/field_421/TxuTGoteDA3sw2b2VVzvHoFmEiv7PE9YYmEDmECl.pdf
</t>
  </si>
  <si>
    <t xml:space="preserve">Ссылка на файл: https://app-dev.xn--80apaohbc3aw9e.xn--p1ai/storage/form_file_uploads/form_11/field_421/NvoupfZjCyYIZEisSZGONdz7FYStnr2N3MGNkpvW.pdf
</t>
  </si>
  <si>
    <t xml:space="preserve">Ссылка на файл: https://app-dev.xn--80apaohbc3aw9e.xn--p1ai/storage/form_file_uploads/form_11/field_421/igZLAFDMCRA9w4wHdDagV167vqyyoam1tgA07qrG.docx
</t>
  </si>
  <si>
    <t xml:space="preserve">Ссылка на файл: https://app-dev.xn--80apaohbc3aw9e.xn--p1ai/storage/form_file_uploads/form_11/field_421/7uPrO2rLTTDbaO2zvQ2N12Rw1lrby2n8VcPMLyx2.docx
</t>
  </si>
  <si>
    <t xml:space="preserve">Ссылка на файл: https://app-dev.xn--80apaohbc3aw9e.xn--p1ai/storage/form_file_uploads/form_11/field_421/3B2airLCaAHJQKB01IdlyPOhypuDCnQ9rJ4QvUKg.docx
</t>
  </si>
  <si>
    <t xml:space="preserve">Ссылка на файл: https://app-dev.xn--80apaohbc3aw9e.xn--p1ai/storage/form_file_uploads/form_11/field_421/BRQr04Bb0m6YDvMkQmltN3I1ZmKTWIardpWNbgBT.docx
</t>
  </si>
  <si>
    <t xml:space="preserve">Ссылка на файл: https://app-dev.xn--80apaohbc3aw9e.xn--p1ai/storage/form_file_uploads/form_11/field_421/PvPKxsjUbU6btS6X3ASqTyGOHNCBFkWAxITjm926.docx
</t>
  </si>
  <si>
    <t xml:space="preserve">Ссылка на файл: https://app-dev.xn--80apaohbc3aw9e.xn--p1ai/storage/form_file_uploads/form_11/field_421/HWTtsjfggXKZUqgDsdCI54ZCpvfphLKkOuNQavrB.docx
</t>
  </si>
  <si>
    <t xml:space="preserve">Ссылка на файл: https://app-dev.xn--80apaohbc3aw9e.xn--p1ai/storage/form_file_uploads/form_11/field_421/ehD4gBdO8fcu7NrLLGQiron0j2gMew7NawEZRrB2.docx
</t>
  </si>
  <si>
    <t xml:space="preserve">Ссылка на файл: https://app-dev.xn--80apaohbc3aw9e.xn--p1ai/storage/form_file_uploads/form_11/field_421/4aumvnBKw9K3W0dpPQiTikQgaSW5X3o5YQS79cfs.pdf
</t>
  </si>
  <si>
    <t xml:space="preserve">Ссылка на файл: https://app-dev.xn--80apaohbc3aw9e.xn--p1ai/storage/form_file_uploads/form_11/field_421/BcyXem1UNUgmtqKnBC0ezHJpKsi7YzrlYPC7JBz6.pdf
</t>
  </si>
  <si>
    <t xml:space="preserve">Ссылка на файл: https://app-dev.xn--80apaohbc3aw9e.xn--p1ai/storage/form_file_uploads/form_11/field_421/pWuwSvlYvIr5xsdKwVF3lPpTbdkMJp86yvPERxtU.docx
</t>
  </si>
  <si>
    <t xml:space="preserve">Ссылка на файл: https://app-dev.xn--80apaohbc3aw9e.xn--p1ai/storage/form_file_uploads/form_11/field_421/fiwWfz3fmTLRuKKBBCSpr1cw2LgWrcUuluTHsDat.pdf
</t>
  </si>
  <si>
    <t xml:space="preserve">Ссылка на файл: https://app-dev.xn--80apaohbc3aw9e.xn--p1ai/storage/form_file_uploads/form_11/field_421/89VVa578UyjsGcg1CVDOVpgDgKsCx8u16OuCuzVt.pdf
</t>
  </si>
  <si>
    <t xml:space="preserve">Ссылка на файл: https://app-dev.xn--80apaohbc3aw9e.xn--p1ai/storage/form_file_uploads/form_11/field_421/3xNEfl1JLVUcvQowa48FHRMfAWiXl8rXcj2aF3M2.rtf
</t>
  </si>
  <si>
    <t xml:space="preserve">Ссылка на файл: https://app-dev.xn--80apaohbc3aw9e.xn--p1ai/storage/form_file_uploads/form_11/field_421/ZgRKFVfubWKPfTIsE89mdf8QRM62zeS6pP3AJaf6.rtf
</t>
  </si>
  <si>
    <t xml:space="preserve">Ссылка на файл: https://app-dev.xn--80apaohbc3aw9e.xn--p1ai/storage/form_file_uploads/form_11/field_421/PBzNqF5e91GdtsejnbwYDDPe2fmxvtpExXSjgNPw.rtf
</t>
  </si>
  <si>
    <t xml:space="preserve">Ссылка на файл: https://app-dev.xn--80apaohbc3aw9e.xn--p1ai/storage/form_file_uploads/form_11/field_421/dVo0Y0BLXF6ohSXK7f8sTYB93dnxCI7OHsjJdXDf.docx
</t>
  </si>
  <si>
    <t xml:space="preserve">Ссылка на файл: https://app-dev.xn--80apaohbc3aw9e.xn--p1ai/storage/form_file_uploads/form_11/field_421/Tbc79ATcqvpb8DLyR6pxcVpVqXZFL3XEMTRKZjN0.docx
</t>
  </si>
  <si>
    <t xml:space="preserve">Ссылка на файл: https://app-dev.xn--80apaohbc3aw9e.xn--p1ai/storage/form_file_uploads/form_11/field_421/nnDGr5AYb79JJwQOfF8N2Mg2WpQSYM8eyHhFe0r9.docx
</t>
  </si>
  <si>
    <t xml:space="preserve">Ссылка на файл: https://app-dev.xn--80apaohbc3aw9e.xn--p1ai/storage/form_file_uploads/form_11/field_421/7QLkKwaK0Cncornnb4lN0gKUPo9lJgIy2Mw5fzZj.pdf
</t>
  </si>
  <si>
    <t xml:space="preserve">Ссылка на файл: https://app-dev.xn--80apaohbc3aw9e.xn--p1ai/storage/form_file_uploads/form_11/field_421/Hks4IZaQ57vdngzBAprXvn4gzI04UQl7k8azrzlE.rtf
</t>
  </si>
  <si>
    <t xml:space="preserve">Ссылка на файл: https://app-dev.xn--80apaohbc3aw9e.xn--p1ai/storage/form_file_uploads/form_11/field_421/vGNiz3lfYb0olNEqWVyUOaywBw4xUdxIvP0ghoJO.docx
Ссылка на файл: https://app-dev.xn--80apaohbc3aw9e.xn--p1ai/storage/form_file_uploads/form_11/field_421/o47kiVFfPCu5Cwu4KyBShumgP28xBwiLD1H2Kw62.docx
</t>
  </si>
  <si>
    <t xml:space="preserve">Ссылка на файл: https://app-dev.xn--80apaohbc3aw9e.xn--p1ai/storage/form_file_uploads/form_11/field_421/SLTv9SGYINc5alZAgyMy36TUeFekq1X0af972zhQ.docx
</t>
  </si>
  <si>
    <t xml:space="preserve">Ссылка на файл: https://app-dev.xn--80apaohbc3aw9e.xn--p1ai/storage/form_file_uploads/form_11/field_421/09trZGOX1PWxV04HwRwp3xy7wQbQUlx0gDWFSrST.docx
</t>
  </si>
  <si>
    <t xml:space="preserve">Ссылка на файл: https://app-dev.xn--80apaohbc3aw9e.xn--p1ai/storage/form_file_uploads/form_11/field_421/gcAlquupN0wXcqAq6qvq7RG3zoLhNjpuQZYcdUjc.pdf
Ссылка на файл: https://app-dev.xn--80apaohbc3aw9e.xn--p1ai/storage/form_file_uploads/form_11/field_421/TJB7vgaqMi09ZBLQm2Vv1DdsYUKzfzDawsY04mqz.pdf
Ссылка на файл: https://app-dev.xn--80apaohbc3aw9e.xn--p1ai/storage/form_file_uploads/form_11/field_421/mKQNtvm5hutkRBYB1bz1QD133V0MZ8dqHTlDHD2J.pdf
Ссылка на файл: https://app-dev.xn--80apaohbc3aw9e.xn--p1ai/storage/form_file_uploads/form_11/field_421/TZOS7l2amRWKTy78QKPUmEYD1nKuXVn4uH8Xx3pC.pdf
Ссылка на файл: https://app-dev.xn--80apaohbc3aw9e.xn--p1ai/storage/form_file_uploads/form_11/field_421/Jopf8U5Yv8TZRDpYuMhc626reEP1k8k3QmnREsKf.pdf
Ссылка на файл: https://app-dev.xn--80apaohbc3aw9e.xn--p1ai/storage/form_file_uploads/form_11/field_421/ZuJMI3X8dAAAm11vQ3ZX2oDXZejf0WMIrX276Ofd.pdf
Ссылка на файл: https://app-dev.xn--80apaohbc3aw9e.xn--p1ai/storage/form_file_uploads/form_11/field_421/DaWwZ5vexY57vqa5XtMhxpeNd5x0GSfhRbJmjq3a.pdf
Ссылка на файл: https://app-dev.xn--80apaohbc3aw9e.xn--p1ai/storage/form_file_uploads/form_11/field_421/xF9oUYKc2bggLIoJ6qQY1nEcQMaLfc75PREOz3ks.pdf
Ссылка на файл: https://app-dev.xn--80apaohbc3aw9e.xn--p1ai/storage/form_file_uploads/form_11/field_421/9LqTGPLjYgymfCSCCk2BbYHToC5Lm3sfJkF37mJr.pdf
Ссылка на файл: https://app-dev.xn--80apaohbc3aw9e.xn--p1ai/storage/form_file_uploads/form_11/field_421/nqhNujScMuwsnuuBZ5B82YytOumDmxpAz9ilXUXm.pdf
Ссылка на файл: https://app-dev.xn--80apaohbc3aw9e.xn--p1ai/storage/form_file_uploads/form_11/field_421/460EfF2me9hNcWc6iIlxRogn1crr6t9ZlEm4HtsZ.pdf
Ссылка на файл: https://app-dev.xn--80apaohbc3aw9e.xn--p1ai/storage/form_file_uploads/form_11/field_421/AZ9qa0wcAJQAQJ5gM4yQHvlNruqAgNFXyU9NpBTy.pdf
Ссылка на файл: https://app-dev.xn--80apaohbc3aw9e.xn--p1ai/storage/form_file_uploads/form_11/field_421/xQwHXFIEGyU91hnOEpQ4CEfkwsiJ7x47oE1a0J5e.pdf
Ссылка на файл: https://app-dev.xn--80apaohbc3aw9e.xn--p1ai/storage/form_file_uploads/form_11/field_421/MreCSG5YakhaZ8LODI2pdusyXfvr8kBbc5poS99i.pdf
Ссылка на файл: https://app-dev.xn--80apaohbc3aw9e.xn--p1ai/storage/form_file_uploads/form_11/field_421/IHHQVRhYJMfiU4AzjFUVjDdJWZQAOLViepAHac4d.pdf
Ссылка на файл: https://app-dev.xn--80apaohbc3aw9e.xn--p1ai/storage/form_file_uploads/form_11/field_421/35kmKeaZeMeVDRKq5iYC97VrwnQFIv2vyPAhI3CU.pdf
Ссылка на файл: https://app-dev.xn--80apaohbc3aw9e.xn--p1ai/storage/form_file_uploads/form_11/field_421/MmNXIBELcHaCBtyaTn9bIFC3nPB9JszgVHPuKy1u.pdf
Ссылка на файл: https://app-dev.xn--80apaohbc3aw9e.xn--p1ai/storage/form_file_uploads/form_11/field_421/YWYn2FccNCT52YXUGk5Q8jBvqvbjWGSHQOBBKqqf.pdf
Ссылка на файл: https://app-dev.xn--80apaohbc3aw9e.xn--p1ai/storage/form_file_uploads/form_11/field_421/sVvP9vA2eeH6zg47iSnGXl9N6I5Q4fY4QUsRjI5f.pdf
Ссылка на файл: https://app-dev.xn--80apaohbc3aw9e.xn--p1ai/storage/form_file_uploads/form_11/field_421/kCV5jZnqeDq2s9BN2LdVgHz7s0CMHw6SicruZzGU.pdf
Ссылка на файл: https://app-dev.xn--80apaohbc3aw9e.xn--p1ai/storage/form_file_uploads/form_11/field_421/Mz8LudCxPWhtQEAgvjV47c0PQNUJaUZGMlgabHHw.pdf
Ссылка на файл: https://app-dev.xn--80apaohbc3aw9e.xn--p1ai/storage/form_file_uploads/form_11/field_421/ZmfaoZVFKeRC8XNTHiBdcWniVa0W5rLqfhxaYOc5.pdf
Ссылка на файл: https://app-dev.xn--80apaohbc3aw9e.xn--p1ai/storage/form_file_uploads/form_11/field_421/kp6iAKEKczkiDokGRavYY58vvexe3cBLKigQg6LI.pdf
Ссылка на файл: https://app-dev.xn--80apaohbc3aw9e.xn--p1ai/storage/form_file_uploads/form_11/field_421/qnsvv1xkfeAfa5a27znpZbldTCC6LqvoILDujJqW.pdf
Ссылка на файл: https://app-dev.xn--80apaohbc3aw9e.xn--p1ai/storage/form_file_uploads/form_11/field_421/m4v2FB1mY5EAqCiBlh7MjyTMySBeXDiUgT5TCr6L.pdf
Ссылка на файл: https://app-dev.xn--80apaohbc3aw9e.xn--p1ai/storage/form_file_uploads/form_11/field_421/rhh4O5hGppX8iBIzaGgOZeNrW21ZfQ5v3WwIAJ4M.pdf
Ссылка на файл: https://app-dev.xn--80apaohbc3aw9e.xn--p1ai/storage/form_file_uploads/form_11/field_421/RGecsVcfdxUFyzjOIO1qLf4SuxcBQlitmdcCBdav.pdf
Ссылка на файл: https://app-dev.xn--80apaohbc3aw9e.xn--p1ai/storage/form_file_uploads/form_11/field_421/WfsJot4F3dePuLoEMlOCRFFEd2PuKf0BLQtB6saz.pdf
Ссылка на файл: https://app-dev.xn--80apaohbc3aw9e.xn--p1ai/storage/form_file_uploads/form_11/field_421/E8DjUyhJlAkouwXwsq9m6PIe5Olo8OjJLLGk2gmb.pdf
Ссылка на файл: https://app-dev.xn--80apaohbc3aw9e.xn--p1ai/storage/form_file_uploads/form_11/field_421/OOwFGU2cEOoxGUw1jBBujTjts17IuGVWL5WJYNgL.pdf
Ссылка на файл: https://app-dev.xn--80apaohbc3aw9e.xn--p1ai/storage/form_file_uploads/form_11/field_421/wQnnVOpg8cPY8bLFZSJ6vhBPIPIrJm7A9j0aQZiz.pdf
Ссылка на файл: https://app-dev.xn--80apaohbc3aw9e.xn--p1ai/storage/form_file_uploads/form_11/field_421/Bo3EaOXYQzWibqqDPXPILNwKioLz3Ztkj9jbgB4g.pdf
Ссылка на файл: https://app-dev.xn--80apaohbc3aw9e.xn--p1ai/storage/form_file_uploads/form_11/field_421/CxbaXvK7H8TzOWJQ6BTJ3LMyeqHTlRskhuX2cRuo.pdf
Ссылка на файл: https://app-dev.xn--80apaohbc3aw9e.xn--p1ai/storage/form_file_uploads/form_11/field_421/2tZq8LCNRLlf0V8cy4Y6FyXW6dJ6DLOqDRHYnBa6.pdf
Ссылка на файл: https://app-dev.xn--80apaohbc3aw9e.xn--p1ai/storage/form_file_uploads/form_11/field_421/RWx0zmDPwhVQiQHehYe1xNz5DqfoDUWcNYMWoRGJ.pdf
Ссылка на файл: https://app-dev.xn--80apaohbc3aw9e.xn--p1ai/storage/form_file_uploads/form_11/field_421/YoNxamCscr9d67qGQgPyPNQCfiZQH5CE7oZMrJtj.pdf
Ссылка на файл: https://app-dev.xn--80apaohbc3aw9e.xn--p1ai/storage/form_file_uploads/form_11/field_421/iAZNlQvAWIObocEgT1SSi78UMiO4fkO5nsGYw7mm.pdf
</t>
  </si>
  <si>
    <t xml:space="preserve">Ссылка на файл: https://app-dev.xn--80apaohbc3aw9e.xn--p1ai/storage/form_file_uploads/form_11/field_421/E5nP51cBdqqAEzn8mllVCeOUureWjPtmR6w6Yeb0.docx
</t>
  </si>
  <si>
    <t xml:space="preserve">Ссылка на файл: https://app-dev.xn--80apaohbc3aw9e.xn--p1ai/storage/form_file_uploads/form_11/field_421/cAKhpUgjOx9K4xlcBKp6GykvFUeG6eoteBPyH4sO.docx
</t>
  </si>
  <si>
    <t xml:space="preserve">Ссылка на файл: https://app-dev.xn--80apaohbc3aw9e.xn--p1ai/storage/form_file_uploads/form_11/field_421/eKHPUXdR8m45queSwufN6mmWpnXYpn8Bl1paaL16.docx
</t>
  </si>
  <si>
    <t xml:space="preserve">Ссылка на файл: https://app-dev.xn--80apaohbc3aw9e.xn--p1ai/storage/form_file_uploads/form_11/field_421/f1xFBKUTttW5wQdmjrXmq36UkBE8uOFz6UgHEvfh.docx
</t>
  </si>
  <si>
    <t xml:space="preserve">Ссылка на файл: https://app-dev.xn--80apaohbc3aw9e.xn--p1ai/storage/form_file_uploads/form_11/field_421/5CibKhWQo4so25KS8JhNTDkGsbdDoDTxcbEpBfwy.docx
</t>
  </si>
  <si>
    <t xml:space="preserve">Ссылка на файл: https://app-dev.xn--80apaohbc3aw9e.xn--p1ai/storage/form_file_uploads/form_11/field_421/fsbvdYftRZ4qzzClyKCArZGq0wbdZVo75dBgC0mc.pdf
</t>
  </si>
  <si>
    <t xml:space="preserve">Ссылка на файл: https://app-dev.xn--80apaohbc3aw9e.xn--p1ai/storage/form_file_uploads/form_11/field_421/oZANQcunjVK05266kq1KrLrkueCqxwuseHy0EcRF.pdf
</t>
  </si>
  <si>
    <t xml:space="preserve">Ссылка на файл: https://app-dev.xn--80apaohbc3aw9e.xn--p1ai/storage/form_file_uploads/form_11/field_421/gdccC7pDnRuJS4ZItTj6b3zmeEpf8a6USWOv07Cq.docx
</t>
  </si>
  <si>
    <t xml:space="preserve">Ссылка на файл: https://app-dev.xn--80apaohbc3aw9e.xn--p1ai/storage/form_file_uploads/form_11/field_421/kYUDTpUY7J9LVhwjQ5C9uByb9Pw9mTOF3OEXZ5uT.pdf
</t>
  </si>
  <si>
    <t xml:space="preserve">Ссылка на файл: https://app-dev.xn--80apaohbc3aw9e.xn--p1ai/storage/form_file_uploads/form_11/field_421/IpGtYqiNAtALNmQZ1uvwKn6m1McQNH7gIKkogKyN.rtf
</t>
  </si>
  <si>
    <t xml:space="preserve">Ссылка на файл: https://app-dev.xn--80apaohbc3aw9e.xn--p1ai/storage/form_file_uploads/form_11/field_421/0DVCtNu5G7jc9gEgUulstl4HniPnD28QeqHC8gru.rtf
</t>
  </si>
  <si>
    <t xml:space="preserve">Ссылка на файл: https://app-dev.xn--80apaohbc3aw9e.xn--p1ai/storage/form_file_uploads/form_11/field_421/x39kbUFLsyI7MJU7wqDiJIZQeSxsIlusxGstaZKw.docx
</t>
  </si>
  <si>
    <t xml:space="preserve">Ссылка на файл: https://app-dev.xn--80apaohbc3aw9e.xn--p1ai/storage/form_file_uploads/form_11/field_421/SsmIcC8LnQsIkWmhZRZstlr0dUe4Tjhfco7lT48G.docx
</t>
  </si>
  <si>
    <t xml:space="preserve">Ссылка на файл: https://app-dev.xn--80apaohbc3aw9e.xn--p1ai/storage/form_file_uploads/form_11/field_421/JgxLdgtWjYwZLXziwcY0ahD9nIquJ70N2Im5MEjT.pdf
</t>
  </si>
  <si>
    <t xml:space="preserve">Ссылка на файл: https://app-dev.xn--80apaohbc3aw9e.xn--p1ai/storage/form_file_uploads/form_11/field_421/yuB6swj5JzKJzg2lHe3seDnTYzMU6l6JL6uEnrlR.docx
</t>
  </si>
  <si>
    <t xml:space="preserve">Ссылка на файл: https://app-dev.xn--80apaohbc3aw9e.xn--p1ai/storage/form_file_uploads/form_11/field_421/UYhZKEfHPlyjAbPtnmSXcOT6BZkbwho6YgCEJdmP.docx
</t>
  </si>
  <si>
    <t xml:space="preserve">Ссылка на файл: https://app-dev.xn--80apaohbc3aw9e.xn--p1ai/storage/form_file_uploads/form_11/field_421/MFEU8z8ADhCBaI3n7WJqFzfRRHw9C4ji1C6uHTYS.docx
</t>
  </si>
  <si>
    <t xml:space="preserve">Ссылка на файл: https://app-dev.xn--80apaohbc3aw9e.xn--p1ai/storage/form_file_uploads/form_11/field_421/rPbv9KCcp3HTbomeyIVHyLYhfazBjZ1VGbxNklCU.docx
</t>
  </si>
  <si>
    <t xml:space="preserve">Ссылка на файл: https://app-dev.xn--80apaohbc3aw9e.xn--p1ai/storage/form_file_uploads/form_11/field_421/rfhl4HAR9tq9QrDu7FxVfA6LctodKEaxK0kMoVhC.pdf
</t>
  </si>
  <si>
    <t xml:space="preserve">Ссылка на файл: https://app-dev.xn--80apaohbc3aw9e.xn--p1ai/storage/form_file_uploads/form_11/field_421/JMibQAweDhUdHtfmugtGcFSjPu2Ma1gCwOMxvtpj.rtf
</t>
  </si>
  <si>
    <t xml:space="preserve">Ссылка на файл: https://app-dev.xn--80apaohbc3aw9e.xn--p1ai/storage/form_file_uploads/form_11/field_421/29fdQO8MhH2p5hiAnIS3OBm5L28pmuw9VbfhUBHa.pdf
</t>
  </si>
  <si>
    <t xml:space="preserve">Ссылка на файл: https://app-dev.xn--80apaohbc3aw9e.xn--p1ai/storage/form_file_uploads/form_11/field_421/wdyPKEelVDmD5hp05OhxTKoxkKNOs3FCSrN3JlZf.pdf
</t>
  </si>
  <si>
    <t xml:space="preserve">Ссылка на файл: https://app-dev.xn--80apaohbc3aw9e.xn--p1ai/storage/form_file_uploads/form_11/field_421/Nmg4JqRvk8MrxUVS40pQ8xUQ19Ki77YM6aQeCpVg
</t>
  </si>
  <si>
    <t xml:space="preserve">Ссылка на файл: https://app-dev.xn--80apaohbc3aw9e.xn--p1ai/storage/form_file_uploads/form_11/field_421/6ZW2H5RYX8kTnFcJkTxV1Oy8sbH4zFcsYmnnRzGJ.pdf
</t>
  </si>
  <si>
    <t xml:space="preserve">Ссылка на файл: https://app-dev.xn--80apaohbc3aw9e.xn--p1ai/storage/form_file_uploads/form_11/field_421/SPl0U2IjWEWwT8GfNrz5fAAIhtlwuh3zg0BakybI.docx
</t>
  </si>
  <si>
    <t xml:space="preserve">Ссылка на файл: https://app-dev.xn--80apaohbc3aw9e.xn--p1ai/storage/form_file_uploads/form_11/field_421/WGGBxSdtn6zkKklmQNnQyQoB6od63JjprLWX0D1h.docx
</t>
  </si>
  <si>
    <t xml:space="preserve">Ссылка на файл: https://app-dev.xn--80apaohbc3aw9e.xn--p1ai/storage/form_file_uploads/form_11/field_421/uVzycZ64GONjp3wP8wXwxQnkyPnyiToC94WexYY4.rtf
</t>
  </si>
  <si>
    <t xml:space="preserve">Ссылка на файл: https://app-dev.xn--80apaohbc3aw9e.xn--p1ai/storage/form_file_uploads/form_11/field_421/uUvcVzNu8uoLJBmFeKS6nKpUu5IQkJ4lif3D7ILi.docx
</t>
  </si>
  <si>
    <t xml:space="preserve">Ссылка на файл: https://app-dev.xn--80apaohbc3aw9e.xn--p1ai/storage/form_file_uploads/form_11/field_421/7vBEWr9dbXeCmSmGCrL5GNSYJsMbUYAhVx7QNGW7.docx
</t>
  </si>
  <si>
    <t>8.1. Объем бюджетных ассигнований из бюджета субъекта РФ, которые запланированы на реализацию проектов в рамках практики в году, следующим за отчетным</t>
  </si>
  <si>
    <t>8.2. Доля указанных бюджетных средств в общем объеме расходов бюджета субъекта РФ в году, следующим за отчетным</t>
  </si>
  <si>
    <t>10.20.16. Итого:</t>
  </si>
  <si>
    <t>Объекты газоснабжения и объекты , предназначенные для отдыха и оздоровления детей, находящиеся в муниципальной собственности</t>
  </si>
  <si>
    <t>обустройство территории вертолетной площадки</t>
  </si>
  <si>
    <t>20 ед. - благоустройство территории мемориального комплексов, погибши в годы ВОВ, СВО не относящиеся к памятникам культурного наследия:  1 ед. -  площадка для дрессировки собак; (-2) ед.  - объекты не реализованные .</t>
  </si>
  <si>
    <t>Ремонт пешеходного моста, замена кровли на здании комбината бытового обслуживания</t>
  </si>
  <si>
    <t>2 проекта - обустройство площадок для выгула собак, 1 проект - обустройство въездных групп</t>
  </si>
  <si>
    <t>Патриотическое воспитание</t>
  </si>
  <si>
    <t>борьба с борщевиком Сосновского - 21 проект, установка видеонаблюдения - 1 проект</t>
  </si>
  <si>
    <t>площадки для выгула собак, стеллы на въезде в МО, обустройство рыночной площади</t>
  </si>
  <si>
    <t>видеонаблюдение</t>
  </si>
  <si>
    <t>..</t>
  </si>
  <si>
    <t>тротуары, пешеходные зоны, бульвары, улицы</t>
  </si>
  <si>
    <t>стелы, въездные знаки, родники, арт-объекты</t>
  </si>
  <si>
    <t>организация мероприятий</t>
  </si>
  <si>
    <t>ремонт тепловых сетей, установка системы оповещения</t>
  </si>
  <si>
    <t>приобртение материалов, система видеонаблюдения</t>
  </si>
  <si>
    <t>мероприятия по установке малых архитектурных форм</t>
  </si>
  <si>
    <t>Другое (электро-тепло-газоснабжение, культура, другие)</t>
  </si>
  <si>
    <t>объекты благоустройства, приобретение малых архитектурных форм и иных элементов благоустройства, приобретение оборудования для проведения культурно-массовых, общественно и социально значимых мероприятий, воинские захоронения и мемориалы</t>
  </si>
  <si>
    <t>Доходогенерирующие проекты (АПК и МСП)</t>
  </si>
  <si>
    <t>Благоустройство территорий общего пользования</t>
  </si>
  <si>
    <t>ремонт актового зала школы (1), установка въездной стелы (1), локальный ремонт объектов образования (4; пр., крыльцо д/сада, вход в школу)</t>
  </si>
  <si>
    <t>газификация</t>
  </si>
  <si>
    <t>130 проектов связано с обустройством общественных пространств и 108 проектов  - с организацией и проведением событийных мероприятий.</t>
  </si>
  <si>
    <t>82 проекта связано с обустройством общественных пространств и 52 проекта  - с организацией и проведением событийных мероприятий.</t>
  </si>
  <si>
    <t>Благоустройство общественных территорий</t>
  </si>
  <si>
    <t>организация оформления фасадов (внешнего вида) зданий (административных зданий, объектов социальной сферы, объектов инфраструктуры и др.), находящихся в муниципальной собственности, а также установка (обустройство) ограждений, прилегающих к общественным территориям, газонных и тротуарных ограждений</t>
  </si>
  <si>
    <t>комплексный инициативный проект, включающий работы по ремонту тротуаров, оборудованию освещения и обустройству контейнерной площадки</t>
  </si>
  <si>
    <t>Разработка ПСД</t>
  </si>
  <si>
    <t>Создание зоны Wi-Fi</t>
  </si>
  <si>
    <t>Мероприятия патриотической направленности</t>
  </si>
  <si>
    <t>«Керамика для всех. Лепим. Учимся. Творим» - Создание семейного креативного пространства для учащихся художественного отделения МБУ ДО «Детская школа искусств» и их родителей путем организации мастерской по изготовлению традиционной кондинской керамики; Благоустройство приюта для животных без владельцев (приобретение вольеров)</t>
  </si>
  <si>
    <t>Реализация проектов победителей Всероссийского конкурса лучших проектов создания комфортной городской среды в малых городах и исторических поселениях</t>
  </si>
  <si>
    <t>Доходогенерирующие проекты (Оснащение площадки для дрессировки и выгула собак; Ремонт помещений приюта "Друг")</t>
  </si>
  <si>
    <t>Проекты в сфере цифровых технологий</t>
  </si>
  <si>
    <t>10.26. Итого.</t>
  </si>
  <si>
    <t>Количество благополучателей от реализации проектов ИБ=количество жителей муниципальных образований в которых благоустраивались территории общего пользования (общественные территории)</t>
  </si>
  <si>
    <t>Методика подсчета благополучателей осуществляется муниципальными образованиями Свердловской области</t>
  </si>
  <si>
    <t>Количество благополучателей указывается главой муниципального образования в заявке для участия в конкурсном отборе в рамках «Народного бюджета» и рассчитывается методом прямого счета жителей населенных пунктов, на которых оказывает влияние изменения в общественной структуре муниципальных образований, последовавшие в результате реализации проектов, учитываются жители, проживающие в близлежащих  к объекту, реализованному в рамках проекта «Народный бюджет», районах  и  непосредственно пользующиеся благами.</t>
  </si>
  <si>
    <t>Суммарное значение на основании данных, представленных в отобранных конкурсных заявках</t>
  </si>
  <si>
    <t>Благополучатели (население, которое будет пользоваться результатами реализации проекта на регулярной основе) – категория оценочная. Вместе с тем, необходимо понимать, что существуют объекты массового пользования (например, площади, парки, скверы, дома культуры), и ограниченного пользования (например, детские площадки, и спортивные объекты). 
Для мест массового пользования в качестве категории получателей возможно указать население соответствующего населенного пункта в целом. 
Для детских площадок в качестве категорий потребителей возможно указывать детей в возрасте до 14 лет.
Для спортивных объектов – детей в возрасте от 7 до 14 лет, подростков, взрослое трудоспособное население (например, в возрасте до 65 лет).
По дорожным объектам при определении категории получателей необходимо учитывать их место расположения. Если это центральная дорога, тогда благополучателями будет все население соответствующего населенного пункта, если, например, переулок, которым в основном пользуются жители близлежащих домов, то благополучателями будут граждане, проживающие на прилегающих улицах.
Общее количество благополучателей по объектам общего пользования определяется как численность населенного пункта. Общее количество благополучателей по объектам ограниченного пользования – только численность соответствующей категории.
В качестве способа определения следует использовать статистические и иные официальные данные о численности соответствующей группы населения.</t>
  </si>
  <si>
    <t>1) Строительство спортивной площадки для занятий адаптивными видами спорта в с. Ачхой-Мартан по ул. Почтовая (Благополучатели - жители домов проживающих на ул. Почтовая и прилегающих к ней улицах - 6 739 человек); 2)Благоустройство улицы Д.И. Батаева в г. Грозном (Благополучатели - жители проживающие в непосредственной близости от благоустроенной территории и на сопредельных улицах - 9 314 человек); 3)Ремонт автомобильных дорог местного значения в Гудермесском, Курчалоевском, Шелковском, Надтеречном, Ножай-Юртовском муниципальных районах и городах Грозный и Аргун (Благополучатели - автомобилисты проезжающие и пешеходы проходящие вдоль улиц по тротуару, среднесуточная численность - 32 048 человек); 4)Бурение артезианской скважины глубиной 200 м по ул. Виноградная в с. Мескер- Юрт Шалинского муниципального района (Благополучателями - жители проживающие в близости от объекта - 5 400 человек);  5) Культурно-массовое мероприятие в рамках празднования 100-летия Итум-Калинского района (Благополучатели - участники мероприятий - 13 452 человек).</t>
  </si>
  <si>
    <t>Численность благополучателей учитывается исходя из указанных данных в заявках прямых благополучателей (групп жителей, которые регулярно будут пользоваться  результатами выполненного проекта) городских или сельских поселений, муниципальных округов, городских округов на участие в конкурсах. Если численность населения муниципального образования превышает данные Росстата, участниками конкурсного отбора направлялись пояснительные записки к заявкам, с указанием планируемых мероприятий по дополнительному привлечению  благополучателей из других муниципальных образований или регионов в соответствии с Постановлением Коллегии Администрации Кемеровской области от 11.12.2018 N 565"Об областной конкурсной комиссии, порядке рассмотрения и проведении конкурсного отбора проектов инициативного бюджетирования "Твой Кузбасс - твоя инициатива" в Кемеровской области - Кузбассе"</t>
  </si>
  <si>
    <t>Методику подсчета определяют администрации муниципальных образований. Использовались метод прямого счета и определение благополучателей на основании статистических данных, данных о зарегистрированных гражданах на территории сельской администрации на основании Паспорта сельской территории; по количеству обучающихся в образовательных учреждениях и их родителей; по числу посетителей культурно-массовых учреждений и мероприятий; по числу жителей территории населенного пункта, где реализован проект, являющихся благополучателями (масштабные проекты или "передвижные" считаются с учетом жителей близрасположенных населенных пунктов, которые также пользуются их результатами), например, данных управляющей компании о количестве зарегистрированных жителей МКД, расположенных в непосредственной близости от установленного объекта инициативного бюджетирования</t>
  </si>
  <si>
    <t>Приложение N 3. к Порядку предоставления и методике распределения субсидий бюджетам муниципальных округов, городских и сельских поселений Новгородской области на реализацию приоритетного регионального проекта "Народный бюджет", утвержденному постановлением Правительства Новгородской области от 06.06.2019 №205. 
в пункте 8 приложения №3 к Порядку муниципальное образование-участник проекта указывает сведения Сведения о количестве благополучателях от реализации инициативного предложения, реализуемого на территории муниципального образования</t>
  </si>
  <si>
    <t>Данные о прямых благополучателях указываются поселениями в заявках на участие в конкурсном отборе с описанием групп населения, которые регулярно будут пользоваться результатами выполненного проекта (например, в случае ремонта улицы прямые благополучатели  - это жители этой и прилегающих улиц, которые регулярно ходят или ездят по отремонтированной улице). При этом комиссией по конкурсному отбору данные могут уточняться, что отражается в протоколе заседания конкурсной комиссии. Доля благополучателей рассчитывается следующим образом: количество прямых благополучателей / численность населения поселения * 100% (п.1.2.1 приложения к Порядку, утвержденного постановлением Кабинета Министров Республики Адыгея от 10.10.2018 № 212 "О некоторых вопросах реализации проектов развития общественной инфраструктуры, основанных на местных инициативах")</t>
  </si>
  <si>
    <t>Механизм определения следующий: если проект предполагает заинтересованность большого круга жителей (например благоустройство места массового отдыха или ремонт и благоустройство мемориального комплекса) то количество благополучателей определяется как 100 % жителей населенного пункта, если проект имеет определенную территориальную локализацию (например устройство площадки с игровым оборудованием для детей на конкретной улице), то благополучателями будут жители домов такой улицы, в то же время площадка может быть интересна для семей с детьми других улиц,  и тогда определяется дополнительный процент благополучателей в зависимости от значимости проекта.
Информация о количестве благополучателей декларируется заявителем в заявке  на участие в конкурсном отборе.
Кроме того заявка содержит мотивированное описание групп благополучателей от реализации проекта.</t>
  </si>
  <si>
    <t>Данные взяты из паспортов проектов инициативного бюджетирования. Сумма всех благополучателей за вычетом повторяющихся</t>
  </si>
  <si>
    <t>Приложение №1 к Порядку предоставления и методике распределения субсидий бюджетам городского округа, муниципальных округов, городских и сельских поселений Новгородской области на поддержку реализации проектов ТОС, включенных в муниципальные программы развития территорий, в рамках приоритетного регионального проекта "Территориальное общественное самоуправление (ТОС) на территории Новгородской области.                                                                                                                                   Пункт 4.6. заявки для участия в конкурсном отборе: описываются группы населения, которые регулярно будут пользоваться результатами выполненного проекта</t>
  </si>
  <si>
    <t>При рассмотрении проектов оценивается удельный вес населения МО или его части, получающего выгоду от реализации местной инициативы (прямых благополучателей), в процентах от общего числа населения МО или его части. Общее число благополучателей считается путём суммирования количества благополучателей, указанных в конкурсных заявках по каждому проекту. Если у муниципального образования несколько проектов с одинаковым количеством благополучателей, это число учитывается единожды.</t>
  </si>
  <si>
    <t>Экспертная оценка</t>
  </si>
  <si>
    <t>Приложение N 1 к Порядку предоставления и методике распределения субсидий бюджетам муниципальных районов, муниципальных округов, городского округа Новгородской области на реализацию местных инициатив в рамках приоритетного регионального проекта "Наш выбор".                                                               
Пункт 4.2.1. заявки для участия в конкурсном отборе: описываются группы населения, которые регулярно будут пользоваться результатами выполненного проекта, например, в случае ремонта тротуара благополучатели - жители этой и прилегающих улиц, которые регулярно ходят по отремонтированному тротуару.</t>
  </si>
  <si>
    <t>Приложение N 2 к Порядку предоставления и методике распределения субсидий бюджетам муниципальных округов, городских и сельских поселений Новгородской области на реализацию приоритетных проектов поддержки местных инициатив.                                                                       
Пункт 4.2.1. заявки для участия в конкурсном отборе: описываются группы населения, которые регулярно будут пользоваться результатами выполненного проекта, например, в случае ремонта тротуара благополучатели - жители этой и прилегающих улиц, которые регулярно ходят по отремонтированному тротуару.</t>
  </si>
  <si>
    <t>К прямым благополучателям относятся группы населения, которые регулярно пользуются результатами проекта в разрезе каждой инициативы  - жители этой и прилегающих улиц, которые регулярно пользуются данным отремонтированным участком дороги.
Метод прямого подсчета благополучателей осуществляется в электронном сервисе сбора и подачи заявок и отчетов по реализации проекта "Дорога к дому"по отчетным данным представителей ОМСУ (пример сбора информации во вложении к настоящему пункту)</t>
  </si>
  <si>
    <t>в прилагаемых протоколах собраний жителей ТОС указана численность жителей, принимающих участие в собрании и общая численность жителей ТОС</t>
  </si>
  <si>
    <t>Количество благополучателей исходит из количества жителей населенного пункта
https://27.rosstat.gov.ru. В соответствии с Постановлением Правительства Магаданской области от 19.05.2021 N 393-пп «О Порядке проведения конкурсного отбора инициативных проектов, выдвигаемых для получения финансовой поддержки за счет  межбюджетных трансфертов из областного бюджета» методика расчета благополучателей отсутствует, используются показатели, предоставленные органами местного самоуправления в конкурсной заявке.</t>
  </si>
  <si>
    <t>Количество благополучателей приравнивается к количеству населения, проживающему на территории  городских округов, городских и сельских поселений Липецкой области, в которых реализованы проекты</t>
  </si>
  <si>
    <t>расчет осуществляется муниципальными образованиями исходя из количества  пользователей результатом реализации проекта</t>
  </si>
  <si>
    <t>Расчет благополучателей основан на направлениях реализации общественных проектов и исходит из специфики их реализации, в связи с чем каждый муниципалитет самостоятельно осуществляет расчет благополучателей. При этом к расчету предъявляется определенное требование. Обязательно долно быть несколько переменных и использование математических формул и операций. Так, в расчете значений благополучателей по направлению - содержание мест захоронений - как правило учитывается общее количество захоронений - количество заброшенных захоронений * количество людей, в среднем посещающих каждое захоронение в год. По детским площадкам учитывается количество детей, использующих детскую площадку, количество взрослых в среднем на каждого ребенка, опционально учитывается проходящее население, в случае, если площадка расположена в местах высокой проходимости людей. Подробная информация в разрезе каждого общественного проекта с указанием методики расчета представлена по ссылке 1 и 2.                                                                                                                                                                                                                                                                                                                                                                                           В 2023 году утверждены рекомендации по расчету благополучателей по ссылке 3.</t>
  </si>
  <si>
    <t>количество благополучателей рассчитывается на основе паспортов проектов местных инициатив, представляемых на конкурс</t>
  </si>
  <si>
    <t>количество благополучателей рассчитывается на основе паспортов проектов , представляемых на конкурс</t>
  </si>
  <si>
    <t>Подсчет благополучателей осуществлен по данным конкурсных заявок</t>
  </si>
  <si>
    <t>Оценка органов местного самоуправления</t>
  </si>
  <si>
    <t>количество благополучателей указывается в составе заявки на участие в конкурсном отборе проектов, выдвигаемых для получения финансовой поддержки за счет субсидий из областного бюджета, направляемой местными организациями городских округов, муниципальных районов</t>
  </si>
  <si>
    <t>Численность жителей муниципальных образований Хабаровского края</t>
  </si>
  <si>
    <t>Количество граждан,  проживающих в границах ТОС (на основании данных, указанных бюджетополучателями в проектах ТОС)</t>
  </si>
  <si>
    <t>"VI. Порядок расчета значений целевых показателей или источники получения информации государственной программы Новгородской области ""Формирование современной городской среды на территории муниципальных образований Новгородской области на 2018 - 2030 годы"":
доля граждан, принявших участие в решении вопросов развития городской среды (в том числе с использованием цифровых технологий), от общего количества граждан в возрасте от 14 лет, проживающих в муниципальных образованиях, на территории которых реализуются проекты по созданию комфортной городской среды, %"</t>
  </si>
  <si>
    <t>Кс = сумма (n) Кi
общее количество благополучателей по благоустройству сельских территорий (Кb) рассчитывается как количество благополучателей в одном населенном пункте (Кi) cсуммированное по всем населенным пунктам, в которых реализованы проекты (n).
по данным органов местного самоуправления</t>
  </si>
  <si>
    <t>Постановление Правительства Республики Алтай от 29.08.2017 N 217 (ред. от 22.12.2023)
"Об утверждении государственной программы Республики Алтай "Формирование современной городской среды" (приложение №10 Порядок
распределения, предоставления и расходования субсидий из республиканского бюджета
Республики Алтай бюджетам муниципальных образований в Республике Алтай на реализацию
проектов по благоустройству территорий в рамках проекта "Инициативы граждан", одним из критериев отбора проектов является доля благополучателей от реализации проекта в общей численности граждан)</t>
  </si>
  <si>
    <t>статистические данные
https://22.rosstat.gov.ru/folder/33349 
Численность населения по полу и возрасту по муниципальным районам (городскому округу) Республики Алтай</t>
  </si>
  <si>
    <t>В каждой поданной от органов местного самоуправления заявке содержится информация о количестве благополучатей, равном количеству жителей населенного пункта или городского района (микрорайона), в котором будет реализована практика. По отобранным к реализации практикам гражданских инициатив данные суммируются.</t>
  </si>
  <si>
    <t>в инициативном проекте (п.9), согласно Приложению 2 к Порядку рассмотрения отбора инициативных проектов, выдвигаемых для получения финансовой поддержки за счет межбюджетных трансфертов из областного бюджеты утвержденном Постановлением Правительства Липецкой области от 20 апреля   2023 г. № 197 -  указывается число благополучателей</t>
  </si>
  <si>
    <t>Количество благополучателей складывается на основании данных о благополучателях, указанных в паспорте проекта</t>
  </si>
  <si>
    <t>в описании инициативного проекта, подаваемого на участие в конкурсе (п. 7.1), согласно Приложению 4 к Порядку предоставления грантов в форме субсидий общеобразовательным организациям на реализацию инициативных проектов в рамках школьного инициативного бюджетирования, направленных на развитие школьной инфраструктуры, утвержденным Указом Губернатора Липецкой области от 10 августа 2023 года № 59 "Об учреждении грантов в форме субсидий общеобразовательным организациям на реализацию инициативных проектов в рамках школьного инициативного бюджетирования, направленных на развитие школьной инфраструктуры"</t>
  </si>
  <si>
    <t>методика отсутствует</t>
  </si>
  <si>
    <t>В электронной заявке п. 11  - заполнение информации о количестве пользователей проекта ТОС (в зависимости от типа проекта равно числу жителей населенного пункта, городского микрорайона или числу членов ТОС). https://smovrn.ru/post/formi-dokumentov</t>
  </si>
  <si>
    <t>Указывается общее количество людей, которые получают пользу от реализации инициативного проекта (например, в случае благоустройства улицы: прямые благополучатели - жители этой улицы, косвенные - жители прилегающих улиц). Данные представлены в инициативных проектах участников конкурсного отбора</t>
  </si>
  <si>
    <t>Количество граждан (прямых и заинтересованных благополучателей), получающих выгоду от реализации мероприятия</t>
  </si>
  <si>
    <t>Количество благополучателей в сельских населенных пунктах равно количеству жителей этих населенных пунктов, в городах и городских округах - равно количеству членов ТОС. Указывается в заявке.</t>
  </si>
  <si>
    <t>Для подсчета благополучателей используются  данные Маристата о численности жителей населения Республики Марий Эл, участвующие в реализации федерального проекта "Формирование комфортной городской среды".</t>
  </si>
  <si>
    <t>Способ (-ы) расчета количества благополучателей: Оценивается охват проекта (все население населенного пункта, либо население разделяется на отдельные категории).
Отдельные категории граждан оцениваются исходя из статистических данных, либо показателей мощности учреждений. Заявка на участие в конкурсном отборе содержит пояснения по подсчету благополучателей, в зависимости от типологии проекта.</t>
  </si>
  <si>
    <t>В рамках подготовки информации на письмо Аппарата Полномочного представителя Президента Российской Федерации в Дальневосточном федеральном округе направлен запрос на органы местного самоуправления, в ходе подготовки которого муниципальные образования Приморского края подсчитали, какое количество благополучателей, проживающих на территориях реализации проектов, приходится на конкретный инициативный проект.</t>
  </si>
  <si>
    <t>Количество благополучателей указывается в паспортах проектов администрациями муниципальных образований, исходя из числа жителей административных центров и городских поселков муниципальных образований, численности туристов, транзитных пассажиров, т.п., которые будут пользоваться результатами реализации проектов (распоряжение комитета по местному самоуправлению, межнациональным и межконфессиональным отношениям Ленинградской области от 26 марта 2020 года № 26)</t>
  </si>
  <si>
    <t>Число благополучателей оценивается по численности населения в сельских населенных пунктах, где реализованы проекты</t>
  </si>
  <si>
    <t>оценка органов местного самоуправления муниципальных образований, на территории которых реализовывались проекты</t>
  </si>
  <si>
    <t>Показатель "Количество выгодоприобретателей  (человек)" отражается заявителем в паспорте общественно значимого проекта по благоустройству сельских территорий и включает в себя количество жителей, которые получат пользу от проекта, пользователи объектами, созданными (обустроенными) в рамках проекта</t>
  </si>
  <si>
    <t>Данные администраций муниципальных образований, реализовавших проекты (общее количество благополучателей по реализованным в 2023 году проектам). Общее количество благополучателей складывается из общего количества прямых благополучателей и из общего количества косвенных благополучателей. Прямые благополучатели - группы населения, которые регулярно пользуются результатами выполненного проекта, косвенные - периодически. Постановление Правительства Республики Марий Эл от 9 августа 2019 г. № 248</t>
  </si>
  <si>
    <t>не рассчитывалось</t>
  </si>
  <si>
    <t>Способ расчета количества благополучателей: 
При  заполнении заявки для участия в конкурсном отборе проектов развития общественной
инфраструктуры, основанных на местных инициативах, каждое муниципальное образование в п. 4.2. Социальная эффективность от реализации проекта указывает количество или группу населения, которые регулярно будут пользоваться результатами выполненного проекта (например, в случае ремонта улицы прямые благополучатели – это жители этой и прилегающих улиц, которые регулярно ходят или ездят по отремонтированной улице).</t>
  </si>
  <si>
    <t>Расчет произведен администрациями муниципальных образований Калининградской области</t>
  </si>
  <si>
    <t>Количество благополучателей указывает администрация муниципального образования. Прямые благополучатели - это жители, которые непосредственно участвуют в проекте и будут регулярно пользоваться результатами реализованного проекта. Косвенные благополучатели - жители, затрагиваемые действием проекта, получающие часть блага при реализации проекта, но не взаимодействующие напрямую с командой проекта. При формировании пакета документов для участия инициативного проекта в конкурсном отборе сотрудник администрации заполняет электронную форму на портале "Открытый регион 71" (https://or71.ru/primi_uchastie/narodniy_budjet_new/), отражая в ней данные о прямых благополучателях. Эти данные доступны модератору проекта</t>
  </si>
  <si>
    <t>Благополучателями является общее количество жителей городов, принимавших участие в голосовании, так как объекты находятся в открытом и  равном доступе для всех жителей данных городов.</t>
  </si>
  <si>
    <t>Количество благополучателей отражает долю жителей области, непосредственно  проживающих на сельских территориях, на которых реализованы проекты по благоустройству или комплексному развитию сельских территорий
Источник информации -  официальная статистическая информация.</t>
  </si>
  <si>
    <t>Количество благополучателей отражает долю жителей области, непосредственно вовлеченных в процесс решения вопросов местного значения муниципальных образований области в рамках реализации проекта "Народный бюджет".
Методика подсчета закреплена в постановлении Правительства Вологодской области от 20.05.2019 N 469.
А = ((Nn / Nчn) x 100) / n, где
Nn - число жителей в муниципального образования области (за исключением городских округов), непосредственно вовлеченных в процесс решения вопросов местного значения муниципальных образований области в рамках реализации проекта "Народный бюджет";
Nчn - численность постоянного населения муниципального образования области (за исключением городских округов) на начало отчетного финансового года;
n - общее количество проектов.
Источник информации - протоколы собраний инициативных групп муниципальных образований области и официальная статистическая информация.</t>
  </si>
  <si>
    <t>Количество граждан, проживающих на территории реализации инициативного проекта и получающих прямую и косвенную выгоду от реализации проекта. Методика подсчета благополучателей не закреплена в НПА субъекта.</t>
  </si>
  <si>
    <t>Методика отсутствует, благополучателями считали лиц, проживающих в границах территориального общественного самоуправления, инициирующего проект, а также жителей прилегающих территорий, использующих результаты реализации проекта</t>
  </si>
  <si>
    <t>Количество благополучателей рассчитывается на основании подсчёта данных, предоставленных в заявках муниципальных образований для участия  конкурсном отборе ППМИ. Предоставленная информация сверяется с данными Ульяновскстата. В методике оценки проектов развития муниципальных образований Ульяновской области, подготовленных на основе местных инициатив граждан, указаны критерии оценки, в том числе по подсчету баллов по благополучателям. Кроме этого в Перечне показателей, характеризующих ожидаемые результаты реализации государственной программы Ульяновской области "Управление государственными финансами Ульяновской области" (Приложение 6.1. к государственной программе) указана формула подсчета увеличения доли благополучателей инициативных проектов: Днб = Нб / Н x 100%, где
Нб - численность населения Ульяновской области, которое получит пользу в результате реализации проектов развития, подготовленных на основе местных инициатив граждан;
Н - общая численность населения Ульяновской области</t>
  </si>
  <si>
    <t>При оценке показателя использовались данные о численности постоянного населения муниципальных образований Челябинской области, в которых в отчетном году были реализованы инициативные проекты, опубликованные в статистическом бюллетене Федеральной службы государственной статистики "Численность населения Российской Федерации по муниципальным образованиям на 1 января 2023 года"</t>
  </si>
  <si>
    <t>Приказ Министерства строительства и жилищно-коммунального хозяйства Российской Федерации от 30 декабря 2020 года N 913/пр «Об утверждении методических рекомендаций по вовлечению граждан, их объединений и иных лиц в решение вопросов развития городской среды»
https://drive.google.com/file/d/1w1QxGqnctmmbtLdtOwzzXevqL_nLIRKI/view?usp=share_link</t>
  </si>
  <si>
    <t>Степень восприятия жителями муниципального образования значимости реализации проектов посредством участия жителей муниципального образования в процессе рассмотрения (исходя из количества жителей муниципального образования, присутствовавших на общем собрании, согласно протоколу общего собрания к общему числу жителей муниципального образования)</t>
  </si>
  <si>
    <t>Методика подсчета благополучателей указана в сопроводительном письме.</t>
  </si>
  <si>
    <t>В порядке предоставления субсидии результатом предоставления субсидии является количество благоустроинных дворов (порядок предоставления субсидии п.1.4.6)
https://www.49gov.ru/documents/one/index.php?id=55097</t>
  </si>
  <si>
    <t>В порядке предоставления субсидии результатом предоставления субсидии является количество благоустроенных дворов (порядок предоставления субсидии п.1.4.6)
ссылка:https://www.49gov.ru/documents/one/index.php?id=54371&amp;file_url=/common/js/pdfjs/web/viewer.html?file=/common/upload/1/document/postanovlenie_000_54371_20.11.2023_1.pdf</t>
  </si>
  <si>
    <t>При проведении муниципального этапа краевого конкурса в критериях оценки проектов учитывалась доля благополучателей от реализации проектов (критерий: Доля благополучателей Проекта от количества жителей, проживающих на территории населенного пункта или его части).
Подсчет благополучателей определялся исходя из количества жителей населенного пункта или его части, которые постоянно или периодически пользуются результатами проектов.</t>
  </si>
  <si>
    <t>Заявкой на участие в конкурсном отборе предусмотрен показатель - число благополучателей (количество человек, которые получают пользу от реализации проекта). Общая статистика ведется путем простого подсчета в excel, как сумма чисел по данному показателю</t>
  </si>
  <si>
    <t>Расчет благопулучателей осуществляется муниципальными образованиями самостоятельно исходя из количества  пользователей результатом реализации проекта.</t>
  </si>
  <si>
    <t>В число благополучателей включены жители, которые отдали свой голос за реализацию проекта. Жители, присутствовавшие на собрании или прошедшие опрос, но не проголосовавшие за реализацию проекта (были против или воздержались) - не учитываются. Данные о количестве участников собраний (опросов) указаны в протоколах  собраний, а также в протоколах результатов опроса граждан.</t>
  </si>
  <si>
    <t>На основании сведений об общем количестве учащихся министерства образования Сахалинской области (в соответствии с приказами общеобразовательных учреждений о зачислении учащихся) количество благополучателей составило 58 755 чел. В расчет благополучателей также включены воспитанники детских садов № 1, № 4, № 8, № 12 и № 34 г. Поронайска (612 чел.) с связи с тем, что проекты школьников были направлены на обустройство детских и спортивных площадок детских садов (число учащихся этих школ в расчет благополучателей не берется).</t>
  </si>
  <si>
    <t>Обучающиеся 197 муниципальных общеобразовательных организаций Республики Крым</t>
  </si>
  <si>
    <t>Заявкой на участие в конкурсном отборе предусмотрен показатель - целевая аудитория (количество человек, которые получают пользу от реализации проекта). Общая статистика ведется путем простого подсчета в экселе, как сумма чисел по данному показателю</t>
  </si>
  <si>
    <t>Учитывалось примерное количество граждан, являющихся прямыми благополучателями, которые непосредственно будут пользоваться результатами реализованных проектов</t>
  </si>
  <si>
    <t>Под благополучателем в настоящем понимается гражданин, который получит пользу от реализованного народного проекта непосредственно (прямой благополучатель) или косвенно (косвенный благополучатель) в соответствии с пятым абзацем п.1 Порядка организации работы по определению соответствия народных проектов критериям, предъявляемым к проекту "Народный бюджет" (утв. Постановлением Правительства РК от 20.05.2016 № 252).</t>
  </si>
  <si>
    <t>На основании данных, представленных муниципальными образованиями Ульяновской области</t>
  </si>
  <si>
    <t>Статистика по количеству благополучателей не велась. Критерии отбора содержали показатель по количеству прямых благополучателей в процентном соотношении от числа жителей, проживающих на территории соответствующего населенного пункта муниципального образования: до 50%, либо более 50,01%. В связи с чем, отражены данные по количеству голосов, которые набрали проекты-победители во время проведения онлайн-голосования.</t>
  </si>
  <si>
    <t>Количество благополучателей рассчитывается на основании подсчёта данных, предоставленных в заявках муниципальных образований Ульяновской области</t>
  </si>
  <si>
    <t>Информация муниципальных образований</t>
  </si>
  <si>
    <t>Бальная шкала к Положению о порядке проведения конкурсного отбора проектов развития территорий муниципальных образований Республики Ингушетия, основанных на местных инициативах, утвержденному Постановлением Правительства Республики Ингушетия от 13 августа 2019 г. № 122 "О реализации в Республике Ингушетия проектов развития территорий муниципальных образований Республики Ингушетия, основанных на местных инициативах"</t>
  </si>
  <si>
    <t>Численность граждан, проживающих в муниципальных образованиях области, в которых проводилось голосование</t>
  </si>
  <si>
    <t>Подсчет благополучателей осуществляется на основании информации, предоставленной органами местного самоуправления</t>
  </si>
  <si>
    <t>Количество жителей населенных пунктов, в которых реализованы проекты</t>
  </si>
  <si>
    <t>Количество благополучателей устанавливают заявители</t>
  </si>
  <si>
    <t>При расчете данного показателя учитывается численность прямых благополучателей, которые регулярно будут пользоваться результатами реализованного проекта (например, в случае ремонта улицы благополучатели - это жители этой и прилегающих к ней улиц,       которые регулярно ходят или ездят по отремонтированной улице). Расчет благополучателей по проекту инициативного бюджетирования администрациями муниципальных образований  осуществляется на основании статистических данных о численности жителей того населенного пункта, в котором планируется реализовать проект.</t>
  </si>
  <si>
    <t>Подсчет благополучателей суммируется на основании представленной информации по инициативному проекту</t>
  </si>
  <si>
    <t>Колодцами могут воспользоваться все жители населенных пунктов, в которых осуществлялся ремонт источников водоснабжения</t>
  </si>
  <si>
    <t>Могут воспользоваться благоустройством жители и гости города.</t>
  </si>
  <si>
    <t>Информация о количестве граждан, получивших пользу от реализации проектов представлена органами местного самоуправления, реализовавшими проекты</t>
  </si>
  <si>
    <t>К благополучателям отнесено количество жителей, проживающих в населенных пунктах, в которых проходила реализация проектов, либо проживающие в непосредственной близости от мест реализации проектов</t>
  </si>
  <si>
    <t>Количество жителей, проголосовавших за реализацию проектов в Московской области в 2023 году на портале «Добродел»</t>
  </si>
  <si>
    <t>количество благополучателей считается равным числу жителей населенных пунктов в которых прошла реализация проектов</t>
  </si>
  <si>
    <t>п. 11, 12 Порядка проведения конкурса лучших проектов благоустройства дворовых территорий муниципальных образований Республики Мордовия</t>
  </si>
  <si>
    <t>пп.4 п.12 Порядка предоставления субсидий муниципальным образованиям на реализацию мероприятий по благоустройству сельских территорий, утвержденного постановлением Правительства Республики Мордовия от 05.09.2019 г. № 370 "Об утверждении Государственной программы Республики Мордовия "Комплексное развитие сельских территорий"</t>
  </si>
  <si>
    <t>Благополучателями являются граждане, проживающие на территориях, на которых реализуются проекты</t>
  </si>
  <si>
    <t>Количество участвующих жителей в идентификации проблемы + количество жителей проживающих на месте реализации проекта/заявки</t>
  </si>
  <si>
    <t>не ведется учет благополучателей</t>
  </si>
  <si>
    <t>Указываются группы населения, которые регулярно будут пользоваться результатами выполненного проекта и принимают участие в его реализации (например, в случае ремонта улицы прямыми благополучателями будут являться жители этой и прилегающих улиц, которые регулярно ходят или ездят по отремонтированной улице)</t>
  </si>
  <si>
    <t>количество жителей, проживающих на территории городских и сельских поселений, участвующих в реализации практики самообложения граждан</t>
  </si>
  <si>
    <t>Данные представлены участниками конкурсного отбора. Количество прямых благополучателей не может превышать 100 % жителей населенного пункта</t>
  </si>
  <si>
    <t>Указывается в заявке</t>
  </si>
  <si>
    <t>К благополучателям отнесено количество жителей, проживающих в населенных пунктах, в которых проходила реализация инициативных проектов, либо имеющим возможность пользоваться услугами после реализации инициативных проектов, либо проживающие в непосредственной близости от мест реализации инициативных проектов</t>
  </si>
  <si>
    <t>Подсчет благополучателей осуществляется непосредственно местными администрациями поселений, получателями субсидии. В зависимости от направления проекта в число благополучателей могут быть включены как отдельные группы населения одного населенного пункта, входящего в состав поселения, так и жители всего поселения или даже муниципального района.</t>
  </si>
  <si>
    <t>Показателем результативности использования субсидий администрациями городских округов, городских и сельских поселений Тамбовской области является доля граждан в общем количестве жителей Тамбовской области, непосредственно пользующихся результатами реализованных проектов. Значение показателя результативности устанавливается в соглашении о предоставлении субсидии из бюджета Тамбовской области бюджету муниципального образования на поддержку местных инициатив граждан и реализацию инициативных проектов. Численность граждан, непосредственно пользующихся результатами реализованных проектов, предоставленная муниципальными образованиями, суммируется и определяется их доля от численности населения Тамбовской области.</t>
  </si>
  <si>
    <t>Подсчет благополучателей осуществляется непосредственно образовательными организациями муниципальных образований в которых реализуются проекты. В зависимости от направления проекта в число благополучателей могут быть включены как отдельные группы учащихся образовательной организации, так и все обучающиеся образовательной организации.</t>
  </si>
  <si>
    <t>Под благополучателем в настоящем понимается гражданин, который получит пользу от реализованного народного проекта непосредственно (прямой благополучатель) или косвенно (косвенный благополучатель). В соответствии с типовой формой описания инициативного проекта (утв. Постановление Правительства РК от 14.12.2022 N 628) в случае ремонта улицы прямые благополучатели - это  жители  этой  и прилегающих улиц, которые регулярно ходят или ездят по отремонтированной  улице,  а  косвенные - жители муниципального образования (населенного  пункта)  или  части  населенного пункта (микрорайон, квартал, улица), за исключением прямых благополучателей).</t>
  </si>
  <si>
    <t>Количество благополучателей указывается в заявке муниципального образования Ставропольского края на участие в конкурсном отборе</t>
  </si>
  <si>
    <t>Учитывалось количество жителей всех муниципальных образований Республики Тыва</t>
  </si>
  <si>
    <t>Учитывалось количество граждан, являющиеся прямыми благополучателями, которые будут пользоваться результатами реализованных проектов</t>
  </si>
  <si>
    <t>Количество благополучателей указать не возможно, т.к. в НПА отсутствует методика подсчета благополучателей.</t>
  </si>
  <si>
    <t>Расчёт благополучателей осуществляется по непосредственным потребителям конечных результатов реализации инициативных проектов, с подтверждением их численности выдержками из официальной статистики, сведениями от органов власти, которые подтверждают количество благополучателей на выбранной территории реализации проекта.</t>
  </si>
  <si>
    <t>Количество школ - 25 государственных ОО. Количество обучающихся (ОО юрлица общеобразовательных организаций Самарской области)</t>
  </si>
  <si>
    <t>По данным конкурсных заявок: жители населенных пунктов, непосредственно пользующиеся объектами общественной инфраструктуры</t>
  </si>
  <si>
    <t>Численность населения в муниципальных образований Орловской области, на территории которых реализуются проекты ИБ; количество граждан в муниципальных образованиях Орловской области, которые непосредственно пользуются результатами реализованных проектов ИБ</t>
  </si>
  <si>
    <t>Подсчет благополучателей осуществлялся в соответствии с Методическими рекомендациями по работе авторов инициатив с благополучателями в проекте "Твой бюджет" (Санкт-Петербург). Разработаны в рамках госконтракта №1/2020 от 14.02.2020 с АНО "ИНИ ЕУ в СПб",  размещены на портале проекта: https://tvoybudget.spb.ru/materials/material/80
Расчет https://drive.google.com/drive/folders/1-vv9yWW8Vi5bSjtoYJxL1EsvC1StqfTM?usp=sharing</t>
  </si>
  <si>
    <t>Расчет основывается на определении целевой аудитории каждой школы-участника проекта в разрезе установленных в пункте 1.7. Формы сведений об инициативном проекте (Приложение 7 к Положению  о проекте "Твой бюджет в школах - 2022") категорий благополучателей: 
(а) весь класс; 
(б) все учащиеся 9-11 классов; 
(в) все учащиеся школы; 
(г) все учащиеся школы, сотрудники и преподаватели; 
(д) все учащиеся школы, сотрудники, преподаватели и местное сообщество). Данные имеют заявительный (прогнозный) характер и основываются на опросах целевой аудитории проведенных командой инициативного проекта в процессе подготовки проектной документации. Опросы проводятся очно/заочно. 
Положение о проекте размещено на сайте "Твой бюджет в школах", вкладка "Материалы".
Расчет: https://drive.google.com/drive/folders/1-vv9yWW8Vi5bSjtoYJxL1EsvC1StqfTM?usp=sharing</t>
  </si>
  <si>
    <t>Не учитывалось</t>
  </si>
  <si>
    <t>В 2023 году проходил отбор проектов-победителей. Проекты будут реализованы в 2024 году</t>
  </si>
  <si>
    <t>Расчет приведен на основе суммирования обучающиеся 8 государственных бюджетных общеобразовательных организаций</t>
  </si>
  <si>
    <t>количество жителей, проживающих в границах ТОС – победителей и призеров конкурса</t>
  </si>
  <si>
    <t xml:space="preserve">Ссылка на файл: https://app-dev.xn--80apaohbc3aw9e.xn--p1ai/storage/form_file_uploads/form_11/field_71/tJbczRNcRdPKJsn4McsJCrrF0gbI28RPsB45ixVg.pdf
</t>
  </si>
  <si>
    <t xml:space="preserve">Ссылка на файл: https://app-dev.xn--80apaohbc3aw9e.xn--p1ai/storage/form_file_uploads/form_11/field_71/ULl5fJWdl0zEtpWGFb3OUMeBwManCW5fLTnJCwLt.pdf
</t>
  </si>
  <si>
    <t xml:space="preserve">Ссылка на файл: https://app-dev.xn--80apaohbc3aw9e.xn--p1ai/storage/form_file_uploads/form_11/field_71/XEcHzKYcqMnap5TEyx5rDLlKHGCYP8shDkhOCiaC.docx
</t>
  </si>
  <si>
    <t xml:space="preserve">Ссылка на файл: https://app-dev.xn--80apaohbc3aw9e.xn--p1ai/storage/form_file_uploads/form_11/field_71/k4w6cWbVU5XnWEbxoj3VD253eNyeSjAPSEi3EwYn.rtf
</t>
  </si>
  <si>
    <t xml:space="preserve">Ссылка на файл: https://app-dev.xn--80apaohbc3aw9e.xn--p1ai/storage/form_file_uploads/form_11/field_71/PYAYDhIWVY5gvT9TuetCLa11cbvtDJrU16OAdpOO.pdf
</t>
  </si>
  <si>
    <t xml:space="preserve">Ссылка на файл: https://app-dev.xn--80apaohbc3aw9e.xn--p1ai/storage/form_file_uploads/form_11/field_71/UJvU7WysjYJptTHEqE5BnemPVkUzA2K7n6AclV8O.pdf
</t>
  </si>
  <si>
    <t xml:space="preserve">Ссылка на файл: https://app-dev.xn--80apaohbc3aw9e.xn--p1ai/storage/form_file_uploads/form_11/field_71/VlBA3ZEqgLSe4kjQ36bP8871JeIk0kg08wpqzADc.jpg
</t>
  </si>
  <si>
    <t xml:space="preserve">Ссылка на файл: https://app-dev.xn--80apaohbc3aw9e.xn--p1ai/storage/form_file_uploads/form_11/field_71/8kRgeFruVJ1MfdCkOL7xn6KVdmdxoT7mI2tdZheO.rar
Ссылка на файл: https://app-dev.xn--80apaohbc3aw9e.xn--p1ai/storage/form_file_uploads/form_11/field_71/4TL6XhU2RhhA75A0BONxXAX6t3X9OicydTtIuztq.rar
Ссылка на файл: https://app-dev.xn--80apaohbc3aw9e.xn--p1ai/storage/form_file_uploads/form_11/field_71/IPK6wIP1m3TiOo8Ek0q6gSmersn1p1C7TjRvU65z.pdf
</t>
  </si>
  <si>
    <t xml:space="preserve">Ссылка на файл: https://app-dev.xn--80apaohbc3aw9e.xn--p1ai/storage/form_file_uploads/form_11/field_71/onpoaLUr0QaEc27R0bI05WO7WilCANuufHXHycIz.pdf
</t>
  </si>
  <si>
    <t xml:space="preserve">Ссылка на файл: https://app-dev.xn--80apaohbc3aw9e.xn--p1ai/storage/form_file_uploads/form_11/field_71/nESwQfWuxZIZUhaj2Ni5TuUU6KeExBSBTxQFoQur.pdf
</t>
  </si>
  <si>
    <t xml:space="preserve">Ссылка на файл: https://app-dev.xn--80apaohbc3aw9e.xn--p1ai/storage/form_file_uploads/form_11/field_71/3qjl8kS3ld9oYNuciOLopme1m8Z53CVwsrw2ZaAt.docx
</t>
  </si>
  <si>
    <t xml:space="preserve">Ссылка на файл: https://app-dev.xn--80apaohbc3aw9e.xn--p1ai/storage/form_file_uploads/form_11/field_71/68ahpKm8yBOl39In8xu7DaEUr2spw639kUbYWWL6.docx
</t>
  </si>
  <si>
    <t xml:space="preserve">Ссылка на файл: https://app-dev.xn--80apaohbc3aw9e.xn--p1ai/storage/form_file_uploads/form_11/field_71/EqXEYRtZpOnB0CtZYZc2milwk6Z5kpBktfjkvYee.pdf
</t>
  </si>
  <si>
    <t xml:space="preserve">Ссылка на файл: https://app-dev.xn--80apaohbc3aw9e.xn--p1ai/storage/form_file_uploads/form_11/field_71/awIUYpDH2CZLOO4FfYaoNSBpDWWN9V52Z2tWBxRh.docx
</t>
  </si>
  <si>
    <t xml:space="preserve">Ссылка на файл: https://app-dev.xn--80apaohbc3aw9e.xn--p1ai/storage/form_file_uploads/form_11/field_71/Pjo8NpnVBYhrANwxXMlNEvuSHFNLWII6XYmt2dv8.pdf
</t>
  </si>
  <si>
    <t xml:space="preserve">Ссылка на файл: https://app-dev.xn--80apaohbc3aw9e.xn--p1ai/storage/form_file_uploads/form_11/field_71/xPDlST8zI54mtazJ3cV11KiSrrO07xV6fElxCPuP.pdf
</t>
  </si>
  <si>
    <t xml:space="preserve">Ссылка на файл: https://app-dev.xn--80apaohbc3aw9e.xn--p1ai/storage/form_file_uploads/form_11/field_71/m62Ad0eMWZNiGc3FxXKNAulAsgK5qt7hI5PkrNWU.pdf
</t>
  </si>
  <si>
    <t xml:space="preserve">Ссылка на файл: https://app-dev.xn--80apaohbc3aw9e.xn--p1ai/storage/form_file_uploads/form_11/field_71/HZEu827A6gGZrRxEiKXxO4PhcqfehYyvKfIm4K6g.pdf
</t>
  </si>
  <si>
    <t xml:space="preserve">Ссылка на файл: https://app-dev.xn--80apaohbc3aw9e.xn--p1ai/storage/form_file_uploads/form_11/field_71/aRP3Y4jIa9jh1MlnxmaVZVEvbHlGK8V0kbGFJrpe.docx
</t>
  </si>
  <si>
    <t xml:space="preserve">Ссылка на файл: https://app-dev.xn--80apaohbc3aw9e.xn--p1ai/storage/form_file_uploads/form_11/field_71/iw3H15fejDEEaXimEa8avnROurqKNqp6NAL9kxHt.pdf
</t>
  </si>
  <si>
    <t xml:space="preserve">Ссылка на файл: https://app-dev.xn--80apaohbc3aw9e.xn--p1ai/storage/form_file_uploads/form_11/field_71/veglstu5sxz8aVkTJv5SY7Y3yqOMV7wrwEnN3Qru.docx
</t>
  </si>
  <si>
    <t xml:space="preserve">Ссылка на файл: https://app-dev.xn--80apaohbc3aw9e.xn--p1ai/storage/form_file_uploads/form_11/field_71/zFCdo1b1FrIESHZEmxSoSFUVLl7AWDBSzGWOb9zP.rtf
</t>
  </si>
  <si>
    <t xml:space="preserve">Ссылка на файл: https://app-dev.xn--80apaohbc3aw9e.xn--p1ai/storage/form_file_uploads/form_11/field_71/HWjbKsxbALxUiiUZEgG2zMSYtnCLRT90jCObzzSN.docx
</t>
  </si>
  <si>
    <t xml:space="preserve">Ссылка на файл: https://app-dev.xn--80apaohbc3aw9e.xn--p1ai/storage/form_file_uploads/form_11/field_71/8gOI3JZt7uJsrR0Xnht3UxHMiO1PAIWsOjNkyQFQ.docx
</t>
  </si>
  <si>
    <t xml:space="preserve">Ссылка на файл: https://app-dev.xn--80apaohbc3aw9e.xn--p1ai/storage/form_file_uploads/form_11/field_71/W2DYgv3KIsc551ZRxzY39HU64jMcWTVL1EGaAQVY.docx
</t>
  </si>
  <si>
    <t xml:space="preserve">Ссылка на файл: https://app-dev.xn--80apaohbc3aw9e.xn--p1ai/storage/form_file_uploads/form_11/field_71/KPRzvdWT4VzEWZPytAGvYuhIVmAJUktcibRDvgMf.docx
</t>
  </si>
  <si>
    <t xml:space="preserve">Ссылка на файл: https://app-dev.xn--80apaohbc3aw9e.xn--p1ai/storage/form_file_uploads/form_11/field_71/orSjKAsLwamKaJEuwwlBktcff3jTU0ZyLUrgyma8.docx
</t>
  </si>
  <si>
    <t xml:space="preserve">Ссылка на файл: https://app-dev.xn--80apaohbc3aw9e.xn--p1ai/storage/form_file_uploads/form_11/field_71/tAf3a93ma8Wn3LQGBB00S7WsNMVr9JfIoZ3odPT9.docx
</t>
  </si>
  <si>
    <t xml:space="preserve">Ссылка на файл: https://app-dev.xn--80apaohbc3aw9e.xn--p1ai/storage/form_file_uploads/form_11/field_71/QGGdv18tFYXTD9xylscB035KQTF0ugh4Wg1DM8mt.docx
</t>
  </si>
  <si>
    <t xml:space="preserve">Ссылка на файл: https://app-dev.xn--80apaohbc3aw9e.xn--p1ai/storage/form_file_uploads/form_11/field_71/42T0KikzfN6ikH2zJ2Tb3X6kS0EEPS7vZEgMi1R7.rtf
</t>
  </si>
  <si>
    <t xml:space="preserve">Ссылка на файл: https://app-dev.xn--80apaohbc3aw9e.xn--p1ai/storage/form_file_uploads/form_11/field_71/kXLcYn2Ea9fRmsFXvftqr3oYiP8eEBpE8uug98N2.pdf
</t>
  </si>
  <si>
    <t xml:space="preserve">Ссылка на файл: https://app-dev.xn--80apaohbc3aw9e.xn--p1ai/storage/form_file_uploads/form_11/field_71/bff7idDf3NPPjETAm4u2ln7a0glusU03fU5C2wZc.pdf
</t>
  </si>
  <si>
    <t xml:space="preserve">Ссылка на файл: https://app-dev.xn--80apaohbc3aw9e.xn--p1ai/storage/form_file_uploads/form_11/field_71/JXfFqiCdqirE2DxH6dLXlij4aIFlT9rbcXjWGYRZ.pdf
</t>
  </si>
  <si>
    <t xml:space="preserve">Ссылка на файл: https://app-dev.xn--80apaohbc3aw9e.xn--p1ai/storage/form_file_uploads/form_11/field_71/hbTaaGAWgJdKwB8dto4oagNUQFFIygC0vfuofU1d.pdf
</t>
  </si>
  <si>
    <t xml:space="preserve">Ссылка на файл: https://app-dev.xn--80apaohbc3aw9e.xn--p1ai/storage/form_file_uploads/form_11/field_71/fvwE6ESAcp6bFKqRW3gE4VJCu0ZwWvWBJ9J7QC7Z.pdf
</t>
  </si>
  <si>
    <t xml:space="preserve">Ссылка на файл: https://app-dev.xn--80apaohbc3aw9e.xn--p1ai/storage/form_file_uploads/form_11/field_71/cOWhQj6b86SJzzor9on6Ce7M3NKvRoYVFvcYzHNw.pdf
</t>
  </si>
  <si>
    <t>11.3. Доля благополучателей от общего количества жителей субъекта РФ</t>
  </si>
  <si>
    <t>11.4. Общее количество граждан, проживавших в субъекте РФ на 1 января отчетного года, или средняя численность за отчетный год. Указать источник статистики о количестве жителей, ссылка на источник</t>
  </si>
  <si>
    <t>https://kursk.ru/region/economy/page-378103/</t>
  </si>
  <si>
    <t>Территориальный орган Федеральной службы государственной статистики по Республике Карелия (Карелиястат) (Численность населения РЕСПУБЛИКИ КАРЕЛИЯ по городским и муниципальным округам, муниципальным райо-нам, городским и сельским поселениям, городам и посёлкам город-ского типа Часть 1 Статистический бюллетень)</t>
  </si>
  <si>
    <t>https://70.rosstat.gov.ru/storage/mediabank/%D0%A7%D0%98%D0%A1%D0%9B%D0%95%D0%9D%D0%9D%D0%9E%D0%A1%D0%A2%D0%AC%20%D0%9F%D0%9E%D0%A1%D0%A2%D0%9E%D0%AF%D0%9D%D0%9D%D0%9E%D0%93%D0%9E%20%D0%9D%D0%90%D0%A1%D0%95%D0%9B%D0%95%D0%9D%D0%98%D0%AF.pdf</t>
  </si>
  <si>
    <t>https://95.rosstat.gov.ru/folder/128504/document/204036</t>
  </si>
  <si>
    <t>https://42.rosstat.gov.ru/storage/mediabank/Численность%20населения%20Кемеровской%20области%20-%20Кузбасса%20на%20начало%20года(4).pdf</t>
  </si>
  <si>
    <t>https://53.rosstat.gov.ru/storage/mediabank/%D1%83%D1%82%D0%B2%20%D1%87%D0%B8%D1%81%D0%BB.%20%D0%BD%D0%B0%D1%81%D0%B5%D0%BB%D0%B5%D0%BD%D0%B8%D1%8F.%20.pdf</t>
  </si>
  <si>
    <t>https://23.rosstat.gov.ru/population_ra</t>
  </si>
  <si>
    <t>https://36.rosstat.gov.ru/storage/mediabank/Численность%20населения%20Воронежской%20области%20в%20разрезе%20муниципальных%20образований%20на%2001.01.2023%20года.pdf</t>
  </si>
  <si>
    <t>https://76.rosstat.gov.ru/storage/mediabank/chislennost_naseleniya_yaroslavskoy_oblasti.pdf</t>
  </si>
  <si>
    <t>https://82.rosstat.gov.ru/folder/27485</t>
  </si>
  <si>
    <t>https://27.rosstat.gov.ru</t>
  </si>
  <si>
    <t>https://48.rosstat.gov.ru/storage/mediabank/Оценка%20численности%20постоянного%20населения%20Липецкой%20области%20на%201%20января%202023%20года%20и%20в%20среднем%20за%202022%20год.pdf</t>
  </si>
  <si>
    <t>https://34.rosstat.gov.ru/population</t>
  </si>
  <si>
    <t>https://62.rosstat.gov.ru/storage/mediabank/Численность%20населения%20на%201%20января%202023%20г.(3)_871091.xlsx</t>
  </si>
  <si>
    <t>https://61.rosstat.gov.ru/storage/mediabank/Численность%20населения(16).pdfмм</t>
  </si>
  <si>
    <t>https://habstat.gks.ru/folder/25028</t>
  </si>
  <si>
    <t>https://22.rosstat.gov.ru/folder/33349   Численность населения по полу и возрасту по муниципальным районам (городскому округу) Республики Алтай</t>
  </si>
  <si>
    <t>https://36.rosstat.gov.ru/</t>
  </si>
  <si>
    <t>http:// 48.rosstat.gov.ru</t>
  </si>
  <si>
    <t>Федеральная служба государственной статистики</t>
  </si>
  <si>
    <t>https://52.rosstat.gov.ru/</t>
  </si>
  <si>
    <t>https://38.rosstat.gov.ru/</t>
  </si>
  <si>
    <t>https://12.rosstat.gov.ru/folder/27269</t>
  </si>
  <si>
    <t>https://29.rosstat.gov.ru/population111</t>
  </si>
  <si>
    <t>http://region-stat.plo.lan/People/Forms/ByType.aspx</t>
  </si>
  <si>
    <t>https://39.rosstat.gov.ru/publications_2/document/218365</t>
  </si>
  <si>
    <t>https://sakha.gks.ru/folder/32348</t>
  </si>
  <si>
    <t>https://71.rosstat.gov.ru/folder/42045</t>
  </si>
  <si>
    <t>https://vologdastat.gks.ru</t>
  </si>
  <si>
    <t>https://67.rosstat.gov.ru/folder/32741</t>
  </si>
  <si>
    <t>https://74.rosstat.gov.ru/storage/mediabank/%D0%A7%D0%B8%D1%81%D0%BB%D0%B5%D0%BD%D0%BD%D0%BE%D1%81%D1%82%D1%8C%20%D0%BD%D0%B0%D1%81%D0%B5%D0%BB%D0%B5%D0%BD%D0%B8%D1%8F%20%D0%BD%D0%B0%20%D0%BD%D0%B0%D1%87%D0%B0%D0%BB%D0%BE%202023%20%D0%B3%D0%BE%D0%B4%D0%B0%20%D0%B8%20%D0%B2%20%D1%81%D1%80%D0%B5%D0%B4%D0%BD%D0%B5%D0%BC%20%D0%B7%D0%B0%202022.pd</t>
  </si>
  <si>
    <t>https://30.rosstat.gov.ru/folder/35673</t>
  </si>
  <si>
    <t>https://27.rosstat.gov.ru/folder/25680</t>
  </si>
  <si>
    <t>https://75.rosstat.gov.ru/storage/mediabank/Численность_населения_на_1_января_2023_года%20(Заб%20край)%20(1).pdf</t>
  </si>
  <si>
    <t>https://82.rosstat.gov.ru/storage/mediabank/%D0%9F%D0%BE%D0%BA%D0%B0%D0%B7%D0%B0%D1%82%D0%B5%D0%BB%D1%8C%2038(7).pdf</t>
  </si>
  <si>
    <t>https://54.rosstat.gov.ru/storage/mediabank/р54_Численность%20населения%20по%20муниципальным%20районам%20и%20городским%20округам%20Новосибирской%20области%20на%201%20января%202023%20г.%20и%20в%20среднем%20за%202022%20г..pdf</t>
  </si>
  <si>
    <t>https://disk.yandex.ru/i/Sznoemx_7hMJQA</t>
  </si>
  <si>
    <t>https://docs.yandex.ru/docs/view?url=ya-browser%3A%2F%2F4DT1uXEPRrJRXlUFoewruIn9QUAwX4xINrNKvUDGNWv5_q21vz1IJFVzAtcjQ-hOdKcxXrCdT0JRnS46xP6g8f1hQUSswyr5iblUSnSz7dFXjz9lSaUnkCq2CKzfot_pP0vbvH4MZn6TYhWQ0bLqNA%3D%3D%3Fsign%3DT_OMcnDuCtCAfG7n5b45I5JQ_QUY9PgWzFwtU3dzGSw%3D&amp;name=73-nas-22.xlsx&amp;nosw=1</t>
  </si>
  <si>
    <t>https://51.rosstat.gov.ru/folder/222314</t>
  </si>
  <si>
    <t>https://uln.gks.ru/folder/40275</t>
  </si>
  <si>
    <t>https://44.rosstat.gov.ru/storage/mediabank/Численность%20населения%20городских%20округов,%20муниципальных%20округов%20и%20районов%20Костромской%20области%20на%201%20января%202023%20года.pdf</t>
  </si>
  <si>
    <t>https://26.rosstat.gov.ru/storage/mediabank/Числ_МО_на_%2001.01.2022.pdf</t>
  </si>
  <si>
    <t>https://33.rosstat.gov.ru/demograf</t>
  </si>
  <si>
    <t>https://44.rosstat.gov.ru/storage/mediabank/%D0%A7%D0%B8%D1%81%D0%BB%D0%B5%D0%BD%D0%BD%D0%BE%D1%81%D1%82%D1%8C%20%D0%BD%D0%B0%D1%81%D0%B5%D0%BB%D0%B5%D0%BD%D0%B8%D1%8F%20%D0%9A%D0%BE%D1%81%D1%82%</t>
  </si>
  <si>
    <t>https://33.rosstat.gov.ru/storage/mediabank/%D0%9E%D1%86%D0%B5%D0%BD%D0%BA%D0%B0%20%D1%87%D0%B8%D1%81%D0%BB_%D0%BD%D0%B0%D1%81%D0%B5%D0%BB%D0%B5%D0%BD%D0%B8%D1%8F_5_%D0%BB%D0%B5%D1%82.pdf</t>
  </si>
  <si>
    <t>https://44.rosstat.gov.ru/storage/mediabank/%D0%A7%D0%B8%D1%81%D0%BB%D0%B5%D0%BD%D0%BD%D0%BE%D1%81%D1%82%D1%8C%20%D0%BD%D0%B0%D1%81%D0%B5%D0%BB%D0%B5%D0%BD%D0%B8%D1%8F%20%D0%9A%D0%BE%D1%81%D1%82%D1%80%D0%BE%D0%BC%D1%81%D0%BA%D0%BE%D0%B9%20%D0%BE%D0%B1%D0%BB%D0%B0%D1%81%D1%82%D0%B8%20%D0%B7%D0%B0%202022%20%D0%B3%D0%BE%D0%B4.pdf</t>
  </si>
  <si>
    <t>https://21.rosstat.gov.ru/storage/mediabank/2023%2004%2011%20Численность.pdf</t>
  </si>
  <si>
    <t>https://32.rosstat.gov.ru</t>
  </si>
  <si>
    <t>https://ru.wikipedia.org/wiki/Население_Курганской_области</t>
  </si>
  <si>
    <t>https://18.rosstat.gov.ru/storage/mediabank/Оценка%20численности%20населения%20МО%20УР%20на%201%20января%202023%20года(1).pdf</t>
  </si>
  <si>
    <t>https://77.rosstat.gov.ru/%D0%A1%D1%82%D0%B0%D1%82%D0%B8%D1%81%D1%82%D0%B8%D0%BA%D0%B0/%D0%9E%D1%84%D0%B8%D1%86%D0%B8%D0%B0%D0%BB%D1%8C%D0%BD%D0%B0%D1%8F_%D1%81%D1%82%D0%B0%D1%82%D0%B8%D1%81%D1%82%D0%B8%D0%BA%D0%B0/%D0%9C%D0%BE%D1%81%D0%BA%D0%BE%D0%B2%D1%81%D0%BA%D0%B0%D1%8F_%D0%BE%D0%B1%D0%BB%D0%B0%D1%81%D1%82%D1%8C/%D0%9D%D0%B0%D1%81%D0%B5%D0%BB%D0%B5%D0%BD%D0%B8%D0%B5</t>
  </si>
  <si>
    <t>https://43.rosstat.gov.ru/news_resp/document/213259</t>
  </si>
  <si>
    <t>https://55.rosstat.gov.ru/storage/mediabank/chisl_MO-2022.xlsx</t>
  </si>
  <si>
    <t>https://22.rosstat.gov.ru/folder/219321</t>
  </si>
  <si>
    <t>https://16.rosstat.gov.ru/naselenie</t>
  </si>
  <si>
    <t>https://28.rosstat.gov.ru/folder/28553</t>
  </si>
  <si>
    <t>https://68/rosstat.gov.ru/folder/33717</t>
  </si>
  <si>
    <t>https://68.rosstat.gov.ru/folder/33717</t>
  </si>
  <si>
    <t>https://24.rosstat.gov.ru/folder/28037</t>
  </si>
  <si>
    <t>https://54.rosstat.gov.ru/news/document/215434#:~:text=%D0%9E%20%D0%BF%D0%BE%D0%BB%D0%BE%D0%B2%D0%BE%D0%B7%D1%80%D0%B0%D1%81%D1%82%D0%BD%D0%BE%D0%BC%20%D1%81%D0%BE%D1%81%D1%82%D0%B0%D0%B2%D0%B5%20%D0%BD%D0%B0%D1%81%D0%B5%D0%BB%D0%B5%D0%BD%D0%B8%D1%8F%20%D0%9D%D0%BE%D0%B2%D0%BE%D1%81%D0%B8%D0%B1%D0%B8%D1%80%D1%81%D0%BA%D0%BE%D0%B9,%D1%81%D0%BE%D0%BA%D1%80%D0%B0%D1%82%D0%B8%D0%BB%D0%BE%D1%81%D1%8C%20%D0%BD%D0%B0%203%2C2%20%D1%82%D1%8B%D1%81.</t>
  </si>
  <si>
    <t>https://30.rosstat.gov.ru/storage/mediabank/1.8.1.%20Оценка%20численности%20постоянного%20населения.xls</t>
  </si>
  <si>
    <t>https://60.rosstat.gov.ru/folder/23655</t>
  </si>
  <si>
    <t>https://57.rosstat.gov.ru/naselen</t>
  </si>
  <si>
    <t>https://78.rosstat.gov.ru/storage/mediabank/Числ.СПб%20на%2001.01.2023.pdf</t>
  </si>
  <si>
    <t>https://03.rosstat.gov.ru/demo</t>
  </si>
  <si>
    <t>11.4. Общее количество граждан, проживавших в субъекте РФ на 1 января отчетного года, или средняя численность за отчетный год. Указать источник статистики о количестве жителей, тыс. чел.</t>
  </si>
  <si>
    <t>ведомственный проектный офис Министерства энергетики и жилищно-коммунального хозяйства Свердловской области,  Центр компетенций формирования комфортной городской среды -  структурное подразделение государственного бюджетного учреждения Свердловской области «Институт развития жилищно-коммунального хозяйства и энергосбережения им. Н.И. Данилова»</t>
  </si>
  <si>
    <t>государственное областное казенное учреждение "Центр муниципальной правовой информации", ведомственный проектный центр</t>
  </si>
  <si>
    <t>Государственное областное казенное учреждение "Центр муниципальной правовой информации", ведомственный проектный центр</t>
  </si>
  <si>
    <t>Отдел по координации работы с местными инициативами ГКУ КК "Аппарат Общественной палаты Краснодарского края", Оператор краевого конкурса</t>
  </si>
  <si>
    <t>АНО "Управляющая компания научно-образовательного центра Республики Башкортостан"</t>
  </si>
  <si>
    <t>Фонд "Краевой центр развития гражданских инициатив и социально ориентированных некоммерческих организаций"</t>
  </si>
  <si>
    <t>Комиссия по реализации проектов народных инициатив (постановление Правительства Иркутской области от 16.05.2014 г. № 247-пп,  распоряжение Правительства Иркутской области от 28.12.2012 г. № 785-рп)</t>
  </si>
  <si>
    <t>Функции проектного офиса инициативного бюджетирования Красноярского края выполняют: Министерство финансов Красноярского края и Красноярское краевое государственное бюджетное учреждение дополнительного профессионального образования "Институт государственного и муниципального управления при Правительстве Красноярского края" (ИГМУ)</t>
  </si>
  <si>
    <t>Проектный центр инициативного бюджетирования Ленинградской области в составе государственного казенного учреждения Ленинградской области «Дом дружбы Ленинградской области» при Комитете по местному самоуправлению, межнациональным и межконфессиональным отношениям Ленинградской области</t>
  </si>
  <si>
    <t>Отдел налоговой культуры и финансовой грамотности - Центр развития налоговой культуры и финансовой грамотности Министерства финансов Ульяновской области; структурное подразделение Министерства финансов Ульяновской области</t>
  </si>
  <si>
    <t>Центр изучения гражданских инициатив Государственного бюджетного образовательного учреждения высшего образования Республики Крым «Крымский инженерно-педагогический университет имени Февзи Якубова»</t>
  </si>
  <si>
    <t>Государственное казенное учреждение Новосибирской области «Региональный информационный центр» Отдел развития инициативного бюджетирования</t>
  </si>
  <si>
    <t>Проектный центр инициативного бюджетирования на базе государственного образовательного учреждения высшего образования "Коми республиканская академия государственной службы и управления"</t>
  </si>
  <si>
    <t>Отдел «Центр компетенций по вопросам городской среды – Проектный офис» Областного государственного казённого предприятия «Агентство стратегического консалтинга»</t>
  </si>
  <si>
    <t>ОГБУ «Агентство по развитию сельских территорий Ульяновской области» (отдел аналитики и развития сельских территорий)</t>
  </si>
  <si>
    <t>Автономное учреждение дополнительного образования Удмуртской Республики "Центр финансового просвещения"</t>
  </si>
  <si>
    <t>межведомственная комиссия по проведению конкурсного отбора инициативных проектов</t>
  </si>
  <si>
    <t>Казенное учреждение Омской области "Региональный центр финансовой грамотности и инициативного бюджетирования"</t>
  </si>
  <si>
    <t>Краевое автономное учреждение "Алтайский центр финансовых исследований" (центр инициативного бюджетирования)</t>
  </si>
  <si>
    <t>Автономная некомерческая организация "Центр развития территорий"</t>
  </si>
  <si>
    <t>Отдел инициативного бюджетирования ГКУ ДПО "Учебный центр министерства финансов Ставропольского края"</t>
  </si>
  <si>
    <t>ООО "Архат"</t>
  </si>
  <si>
    <t>В 2023 году полномочия проектного центра были переданы в Фонд "Центр гражданских и социальных инициатив Югры". Устав находится в разработке в виду структурных и штатных изменений учреждения.</t>
  </si>
  <si>
    <t>Центр компетенций по благоустройству городской среды Автономная некоммерческая организация «Центр по реализации национальных проектов инфраструктурного развития Югры» (АНО «Центр по реализации национальных проектов»).</t>
  </si>
  <si>
    <t>Региональный ресурсный центр повышения уровня финансовой грамотности населения Ханты-Мансийского автономного округа - Югры</t>
  </si>
  <si>
    <t>ООО "Молодежный форсайт" (контракт 02/2023 от 10.07.2023 https://zakupki.gov.ru/epz/order/notice/ok20/view/supplier-results.html?regNumber=0172200003223000004)</t>
  </si>
  <si>
    <t>Государственное бюджетное образовательное учреждение дополнительного образования "Дом детского творчества "Левобережный" Невского района Санкт-Петербурга</t>
  </si>
  <si>
    <t>Ресурсный центр поддержки ТОС в Республике Бурятия</t>
  </si>
  <si>
    <t xml:space="preserve">Ссылка на файл: https://app-dev.xn--80apaohbc3aw9e.xn--p1ai/storage/form_file_uploads/form_11/field_501/Qn4chdM6cJfmO8g3yg28q2CjjDRCSLuw19JxeHyO.pdf
Ссылка на файл: https://app-dev.xn--80apaohbc3aw9e.xn--p1ai/storage/form_file_uploads/form_11/field_501/4oHbvI8UqxZvPWmpviJsRDrenTeOwMTxe80UaLrb.pdf
</t>
  </si>
  <si>
    <t xml:space="preserve">Ссылка на файл: https://app-dev.xn--80apaohbc3aw9e.xn--p1ai/storage/form_file_uploads/form_11/field_501/Il1cTcR6x11lmd0leLRmgvZ1hwUKZH6V95Rr4f9p.pdf
</t>
  </si>
  <si>
    <t xml:space="preserve">Ссылка на файл: https://app-dev.xn--80apaohbc3aw9e.xn--p1ai/storage/form_file_uploads/form_11/field_501/rhvRyzupfkZce0P0N11e3fH6ZTDALBwQTyZnG0ye.pdf
</t>
  </si>
  <si>
    <t xml:space="preserve">Ссылка на файл: https://app-dev.xn--80apaohbc3aw9e.xn--p1ai/storage/form_file_uploads/form_11/field_501/J66BxJgXzSUuoAwLv3Yxi5jvGha9spB6ON0oTo7V.rtf
</t>
  </si>
  <si>
    <t xml:space="preserve">Ссылка на файл: https://app-dev.xn--80apaohbc3aw9e.xn--p1ai/storage/form_file_uploads/form_11/field_501/4aRvvDMvuvifd3pCQ1esvRXjcgN7Q9N1wvcuEEzv.pdf
</t>
  </si>
  <si>
    <t xml:space="preserve">Ссылка на файл: https://app-dev.xn--80apaohbc3aw9e.xn--p1ai/storage/form_file_uploads/form_11/field_501/kSerpZf3obueUjxxYXUiu6eJlWMlkh49SWDBVrc3.pdf
</t>
  </si>
  <si>
    <t xml:space="preserve">Ссылка на файл: https://app-dev.xn--80apaohbc3aw9e.xn--p1ai/storage/form_file_uploads/form_11/field_501/svFABiqZ3Ghah0VTch3uTI1ffhgK5K8bdZIBjvCE.pdf
</t>
  </si>
  <si>
    <t xml:space="preserve">Ссылка на файл: https://app-dev.xn--80apaohbc3aw9e.xn--p1ai/storage/form_file_uploads/form_11/field_501/Est0ajqJMuGrMZgjruVy6b75EWP6nnU83Tj7SFG5.pdf
</t>
  </si>
  <si>
    <t xml:space="preserve">Ссылка на файл: https://app-dev.xn--80apaohbc3aw9e.xn--p1ai/storage/form_file_uploads/form_11/field_501/OBtzbFkBKkSlMCCNBhv7NueOyjhl8977UhKSLfbj.pdf
</t>
  </si>
  <si>
    <t xml:space="preserve">Ссылка на файл: https://app-dev.xn--80apaohbc3aw9e.xn--p1ai/storage/form_file_uploads/form_11/field_501/Z4vq9GF0bFz5Jm0apDW1Dfr1o6XCI9M3vAO5LOdw.pdf
Ссылка на файл: https://app-dev.xn--80apaohbc3aw9e.xn--p1ai/storage/form_file_uploads/form_11/field_501/pcsYz8HTjG9XINf3XHppH7DJrWkAB1VghddcJsUL.pdf
</t>
  </si>
  <si>
    <t xml:space="preserve">Ссылка на файл: https://app-dev.xn--80apaohbc3aw9e.xn--p1ai/storage/form_file_uploads/form_11/field_501/roXXcJCLR23ImpwYIIa3x7ESbR8sSAPhvwvmuUm4.docx
</t>
  </si>
  <si>
    <t xml:space="preserve">Ссылка на файл: https://app-dev.xn--80apaohbc3aw9e.xn--p1ai/storage/form_file_uploads/form_11/field_501/IDm3z0aqYs6E9e6i9hiaZbwhSXfrjiVetXf8I7yF.pdf
</t>
  </si>
  <si>
    <t xml:space="preserve">Ссылка на файл: https://app-dev.xn--80apaohbc3aw9e.xn--p1ai/storage/form_file_uploads/form_11/field_501/h2LbvRgaFgJYqNpeNvikalRAmMx2sGD2LNLy6ieR.docx
</t>
  </si>
  <si>
    <t xml:space="preserve">Ссылка на файл: https://app-dev.xn--80apaohbc3aw9e.xn--p1ai/storage/form_file_uploads/form_11/field_501/0let3nXztKVZlPbHXMLJDVaJL7gSOcBT4gEUQjF8.docx
</t>
  </si>
  <si>
    <t xml:space="preserve">Ссылка на файл: https://app-dev.xn--80apaohbc3aw9e.xn--p1ai/storage/form_file_uploads/form_11/field_501/IGoqXJINJmc2FvEoXu2OAMqcuJ0V53hy0AbsgpxP.docx
</t>
  </si>
  <si>
    <t xml:space="preserve">Ссылка на файл: https://app-dev.xn--80apaohbc3aw9e.xn--p1ai/storage/form_file_uploads/form_11/field_501/TAYBEPx2c2ocIi096XwDCsUZJEZYNNCWgAeYfiG2.pdf
</t>
  </si>
  <si>
    <t xml:space="preserve">Ссылка на файл: https://app-dev.xn--80apaohbc3aw9e.xn--p1ai/storage/form_file_uploads/form_11/field_501/jULlNbPgItLSL9JnJf8ua9Vf39LGZQ3KgjoX8PeE.pdf
</t>
  </si>
  <si>
    <t xml:space="preserve">Ссылка на файл: https://app-dev.xn--80apaohbc3aw9e.xn--p1ai/storage/form_file_uploads/form_11/field_501/lYNBnb5SjWZZ88YCbQdeuZTngYDi4hg6CvupzgPg.pdf
</t>
  </si>
  <si>
    <t xml:space="preserve">Ссылка на файл: https://app-dev.xn--80apaohbc3aw9e.xn--p1ai/storage/form_file_uploads/form_11/field_501/2342Yuh4lPFC6ouHkLwpxQgFi7QAEvAIsIqmjrsu.docx
</t>
  </si>
  <si>
    <t xml:space="preserve">Ссылка на файл: https://app-dev.xn--80apaohbc3aw9e.xn--p1ai/storage/form_file_uploads/form_11/field_501/AY5VgBOPL8YTMaZi9GkCbuWQxqpx2rKzkjPXnCqK.docx
</t>
  </si>
  <si>
    <t xml:space="preserve">Ссылка на файл: https://app-dev.xn--80apaohbc3aw9e.xn--p1ai/storage/form_file_uploads/form_11/field_501/IBJbItJ3Twr7v76nxNMGjRxLvQBSOqQC6cwUbArO.docx
</t>
  </si>
  <si>
    <t xml:space="preserve">Ссылка на файл: https://app-dev.xn--80apaohbc3aw9e.xn--p1ai/storage/form_file_uploads/form_11/field_501/rJpxZG2u7eSxFmX085rc3apcrHNmZ0TQaTzXGtwL.docx
</t>
  </si>
  <si>
    <t xml:space="preserve">Ссылка на файл: https://app-dev.xn--80apaohbc3aw9e.xn--p1ai/storage/form_file_uploads/form_11/field_501/BYycGdfVeg6d2zZbxL67gz9LqULbdPws7n6R0Urq.rtf
</t>
  </si>
  <si>
    <t xml:space="preserve">Ссылка на файл: https://app-dev.xn--80apaohbc3aw9e.xn--p1ai/storage/form_file_uploads/form_11/field_501/5anarBZyKD1wcokXHmbiNX0hWW1AiW2Dg7IaHlTD.rtf
</t>
  </si>
  <si>
    <t xml:space="preserve">Ссылка на файл: https://app-dev.xn--80apaohbc3aw9e.xn--p1ai/storage/form_file_uploads/form_11/field_501/3FCCfn1294woXFqEcRxRsjlGk2vzGKRhD9WM3BEU.pdf
</t>
  </si>
  <si>
    <t xml:space="preserve">Ссылка на файл: https://app-dev.xn--80apaohbc3aw9e.xn--p1ai/storage/form_file_uploads/form_11/field_501/rcykVrtz9TwUTSrivDfcWuunQTY7APJPj4fxFu1h.pdf
</t>
  </si>
  <si>
    <t xml:space="preserve">Ссылка на файл: https://app-dev.xn--80apaohbc3aw9e.xn--p1ai/storage/form_file_uploads/form_11/field_501/3zJ3QelWDEZ11ZMwazjF36TcGwb8Lg41Qke3uqJX.pdf
</t>
  </si>
  <si>
    <t xml:space="preserve">Ссылка на файл: https://app-dev.xn--80apaohbc3aw9e.xn--p1ai/storage/form_file_uploads/form_11/field_501/fEbMLYsiMQPwqz0dJazFNeFKIAk0rHbnZwO819dA.pdf
</t>
  </si>
  <si>
    <t xml:space="preserve">Ссылка на файл: https://app-dev.xn--80apaohbc3aw9e.xn--p1ai/storage/form_file_uploads/form_11/field_501/yMTaqWdSbMGvkBD0D7TyqsNTnZPGb9abScbOA11b.pdf
</t>
  </si>
  <si>
    <t xml:space="preserve">Ссылка на файл: https://app-dev.xn--80apaohbc3aw9e.xn--p1ai/storage/form_file_uploads/form_11/field_501/B1ucUojGjo45PHNQ4n9abqKx6penz4V16whQIp4Q.rtf
</t>
  </si>
  <si>
    <t xml:space="preserve">Ссылка на файл: https://app-dev.xn--80apaohbc3aw9e.xn--p1ai/storage/form_file_uploads/form_11/field_501/o3iWbIClq2KpQTuX3RW9EnKsJ6AXT9n8Y2vEJg8T.docx
</t>
  </si>
  <si>
    <t xml:space="preserve">Ссылка на файл: https://app-dev.xn--80apaohbc3aw9e.xn--p1ai/storage/form_file_uploads/form_11/field_501/GXmWpHPlch3GCdI2308Qju18Jo1lQZbNPbgVj6s5.pdf
</t>
  </si>
  <si>
    <t xml:space="preserve">Ссылка на файл: https://app-dev.xn--80apaohbc3aw9e.xn--p1ai/storage/form_file_uploads/form_11/field_501/incRKaHakWbMGvkW05SKUgoNT92m8XtXNiAe1LGa.pdf
</t>
  </si>
  <si>
    <t xml:space="preserve">Ссылка на файл: https://app-dev.xn--80apaohbc3aw9e.xn--p1ai/storage/form_file_uploads/form_11/field_501/fnxGhnboAsuxgGXJdrcewGdcnOKHMgYQihkX4TbF.pdf
</t>
  </si>
  <si>
    <t xml:space="preserve">Ссылка на файл: https://app-dev.xn--80apaohbc3aw9e.xn--p1ai/storage/form_file_uploads/form_11/field_501/3pqEIVyDQRguntpQJgg9gomwOn6UZkvxP3D2aOIK.pdf
</t>
  </si>
  <si>
    <t xml:space="preserve">Ссылка на файл: https://app-dev.xn--80apaohbc3aw9e.xn--p1ai/storage/form_file_uploads/form_11/field_501/XRbSJ4xg4jv4EWMumjdKULC49SYPa4PCIejBAPtW.pdf
</t>
  </si>
  <si>
    <t xml:space="preserve">Ссылка на файл: https://app-dev.xn--80apaohbc3aw9e.xn--p1ai/storage/form_file_uploads/form_11/field_501/MzBt2Kgx0tmSYOWC13YgIa6DwRPDR6XrWAZ1Z0k4.pdf
</t>
  </si>
  <si>
    <t xml:space="preserve">Ссылка на файл: https://app-dev.xn--80apaohbc3aw9e.xn--p1ai/storage/form_file_uploads/form_11/field_501/z1zMdrVBMf31b5mxW36kmTYGj75pFxIE3rrlVbg5.pdf
</t>
  </si>
  <si>
    <t xml:space="preserve">Ссылка на файл: https://app-dev.xn--80apaohbc3aw9e.xn--p1ai/storage/form_file_uploads/form_11/field_501/V9n9SdmVb9B2fzImkTbSqN19rwiGbbraG8zAuihB.docx
</t>
  </si>
  <si>
    <t xml:space="preserve">Ссылка на файл: https://app-dev.xn--80apaohbc3aw9e.xn--p1ai/storage/form_file_uploads/form_11/field_501/67grESNUJNx8rmSFCANu8UBjTunFS47fv31nfeJ5.docx
</t>
  </si>
  <si>
    <t xml:space="preserve">Ссылка на файл: https://app-dev.xn--80apaohbc3aw9e.xn--p1ai/storage/form_file_uploads/form_11/field_501/GRfvfKOesOVMyNgwHcS0KtHcN4SL9QVvc0lSLtAh.pdf
</t>
  </si>
  <si>
    <t xml:space="preserve">Ссылка на файл: https://app-dev.xn--80apaohbc3aw9e.xn--p1ai/storage/form_file_uploads/form_11/field_501/mJJQNg1t5cqFLEpdvJ9Tjem1aGIOq1MARlEYRaK0.xlsx
</t>
  </si>
  <si>
    <t>бюджет Свердловской области</t>
  </si>
  <si>
    <t>областной бюджет</t>
  </si>
  <si>
    <t>бюджет ГКУ КК "Аппарат Общественной палаты Краснодарского края"</t>
  </si>
  <si>
    <t>Субсидия из бюджета Республики Башкортостан</t>
  </si>
  <si>
    <t>бюджет Воронежской области</t>
  </si>
  <si>
    <t>финансирование не осуществлялось, деятельность велась на общественных началах</t>
  </si>
  <si>
    <t>Средства жертвователей</t>
  </si>
  <si>
    <t>бюджет субъекта РФ</t>
  </si>
  <si>
    <t>Областной бюджет Ленинградской области</t>
  </si>
  <si>
    <t>Постановление Правительства Ульяновской области от 14.11.2019 №26/584-П "Об утверждении государственной программы  Ульяновской области "Управление государственными  финансами Ульяновской области"</t>
  </si>
  <si>
    <t>Субсидия из Бюджета Республики Башкортостан</t>
  </si>
  <si>
    <t>Бюджет Республики Крым, госзадание</t>
  </si>
  <si>
    <t>Областной бюджет Новосибирской области</t>
  </si>
  <si>
    <t>республиканский бюджет Республики Коми</t>
  </si>
  <si>
    <t>Субсидии из областного бюджета Ульяновской области</t>
  </si>
  <si>
    <t>подведомственная организация Министерства агропромышленного комплекса и развития сельских территорий Ульяновской области</t>
  </si>
  <si>
    <t>средства бюджета Удмуртской Республики</t>
  </si>
  <si>
    <t>Субсидия из краевого бюджета на выполнение государственного задания</t>
  </si>
  <si>
    <t>Бюджет Амурской области</t>
  </si>
  <si>
    <t>Республиканский бюджет Республики Коми</t>
  </si>
  <si>
    <t>Бюджет Ставропольского края</t>
  </si>
  <si>
    <t>Бюджет Республики Тыва</t>
  </si>
  <si>
    <t>Бюджет Ханты-Мансийского автономного округа - Югры</t>
  </si>
  <si>
    <t>Департамент образования и науки Ханты-Мансийского автономного округа - Югры</t>
  </si>
  <si>
    <t>Ассигнования на закупку товаров, работ, услуг для обеспечения государственных (муниципальных) нужд (оплата экспертного сопровождения мероприятий проекта "Твой бюджет в школах -2023").</t>
  </si>
  <si>
    <t>Текущее содержание ГБУ ДО</t>
  </si>
  <si>
    <t>республиканский бюджет</t>
  </si>
  <si>
    <t>Задачи волонтеров на точках присутствия: информировать жителей о проектах инициативного бюджетирования, проводить анкетирование и опрос населения в рамках проектов.</t>
  </si>
  <si>
    <t>Задачи волонтеров на точках присутствия: информировать жителей о проектах инициативного бюджетирования, проводить анкетирование и опрос населения в рамках проектов.                                                                                          
Задачи волонтеров, входящих в инициативные группы: информирование жителей о проектах, помощь администрациям муниципалитетов в проведении собраний, содействие в привлечении средств жителей и спонсоров - юридических лиц, общественный контроль за сроками и качеством выполняемых работ в рамках проекта, участие в торжественном открытии объекта.</t>
  </si>
  <si>
    <t>информирование о проекте, проведение анкетирования и опроса жителей, подсчет итогов</t>
  </si>
  <si>
    <t>информирование населения</t>
  </si>
  <si>
    <t>организационные услуги при масштабных собраниях членов ТОС</t>
  </si>
  <si>
    <t>Независимые эксперты оценивают конкурсные заявки</t>
  </si>
  <si>
    <t>Активизировать участие населения в целях реализации проекта</t>
  </si>
  <si>
    <t>Волонтеры проводят опросы населения, размещают информацию о голосовании в социальных сетях, привлекают жителей к голосованию за инициативные проекты, осуществляют субботники и облагораживание территории, информируют благополучателей о реализации проектов.</t>
  </si>
  <si>
    <t>Участие в проведении информационно-разъяснительной работы с населением; общее информирование населения о результатах федерального проекта в муниципальных образованиях и планируемых к благоустройству объектах; предоставление гражданам возможности проголосовать за проекты благоустройства, планируемые к реализации, упрощенным способом на планшете / смартфоне волонтера. Работает в информационных точках, которые расположены в крупных торговых центрах и МЦФ.</t>
  </si>
  <si>
    <t>Команды-финалисты совместно с назначенными кураторами-наставниками выезжают на образовательный интенсив по проектной деятельности, разработке, оформлению и презентации проектов. Кураторы помогают командам доработать проект для защиты на районном туре.</t>
  </si>
  <si>
    <t>в рамках организации сбора отчетной информации для Минстроя России «Мероприятия по вовлечению жителей в реализацию федерального проекта «Формирование комфортной городской среды». Общее количество участников мероприятий по вовлечению жителей в реализацию федерального проекта «Формирование комфортной городской среды» по итогам 2023 года составило 1 583 283 человек</t>
  </si>
  <si>
    <t>Информация, указанная в конкурсных заявках</t>
  </si>
  <si>
    <t>анкеты (опросные листы), подписные листы подомовых обходов, фото с указанием даты съемки во время подомового обхода</t>
  </si>
  <si>
    <t>Заполнение опросных листов, анкет гражданами</t>
  </si>
  <si>
    <t>Оригиналы или заверенные копии анкет, опросных и подписных листов</t>
  </si>
  <si>
    <t>технологический подсчёт, протоколы заседаний рабочих групп</t>
  </si>
  <si>
    <t>технологический подсчёт, протоколы заседаний рабочих групп     - ссылки:  https://vk.com/ppmi53?w=wall-160413159_9361 https://vk.com/ppmi53?w=wall-160413159_10920 https://vk.com/ppmi53?w=wall-160413159_10911 https://vk.com/ppmi53?w=wall-160413159_10843 https://vk.com/ppmi53?w=wall-160413159_10527 https://vk.com/ppmi53?w=wall-160413159_10203 https://vk.com/ppmi53?w=wall-160413159_9789 https://vk.com/ppmi53?w=wall-160413159_9772 https://vk.com/ppmi53?w=wall-160413159_9708 https://vk.com/ppmi53?w=wall-160413159_9623 https://vk.com/ppmi53?w=wall-160413159_9472 https://vk.com/ppmi53?w=wall-160413159_9399 https://vk.com/ppmi53?w=wall-160413159_9330 https://vk.com/ppmi53?w=wall-160413159_9328  https://vk.com/ppmi53?w=wall-160413159_10854</t>
  </si>
  <si>
    <t>При подаче документов на конкурс обязательным условием является наличие протокола собрания граждан старше 16 лет в количестве не менее 10 человек Указанный протокол составляется на основании протокола голосвания учащихся школ, участвующих в конкурсе. Дети самостоятельно определяют проекты, которые выдвигаются на конкурс. Первый "взрослый" протокол носит формальнгый характер для удовлетворения требований 131-ФЗ</t>
  </si>
  <si>
    <t>Анкеты, опросные листы</t>
  </si>
  <si>
    <t>Отсуствует</t>
  </si>
  <si>
    <t>подписи в составе заявочной документации</t>
  </si>
  <si>
    <t>не фиксировалось</t>
  </si>
  <si>
    <t>Всероссийская платформа для онлайн - голосования</t>
  </si>
  <si>
    <t>чаще всего фиксация участия не производится, в отдельных случаях осуществляется фотографирование, заполнение ведомостей, указание сведений об участнике анкетирования в самой анкете (опросном листе); при подомовом (поквартирном) обходе (сборе подписей) способ фиксации - ведомость  с указанием населенного пункта, где проводится обход, даты проведения обхода, ФИО, места проживания участника подомового, поквартирного обхода. Также ведомость содержит графы/строки, в которых участник обхода может отметить свое предложение.</t>
  </si>
  <si>
    <t>Опросные листы, анкеты</t>
  </si>
  <si>
    <t>При выборе проектов на муниципальном уровне проходит сбор подписей в поддержку инициативных предложений</t>
  </si>
  <si>
    <t>представлены протоколы работы счетных комиссий, фотографии, скан копии анкет, подписных листов</t>
  </si>
  <si>
    <t>Протоколы собраний, сходов граждан</t>
  </si>
  <si>
    <t>данные администраций муниципальных образований по анкетам</t>
  </si>
  <si>
    <t>бюллетени с подписями</t>
  </si>
  <si>
    <t>информация, указанная в конкурсных заявках</t>
  </si>
  <si>
    <t>протоколы собственников</t>
  </si>
  <si>
    <t>Анкетирование, предварительные обсуждения. протокол собрания населения населенного пункта или инициативной группы муниципального образования по определению параметров проекта.  аналитическая ведомость по опросу населения по идентификации проблемы в процессе ее предварительного рассмотрения, образцы опросного листа.</t>
  </si>
  <si>
    <t>Фотофиксация</t>
  </si>
  <si>
    <t>В соответствие с требованиями п. 4.2. пп. 4 постановления Правительства Белгородской области  от 28.12.2020 г. № 598-пп, внесение инициативного проекта администрацией муниципального образования Белгородской области для участия в конкурсном отборе представляет в уполномоченный орган конкурсную документацию включающую в себя результаты опроса граждан и подписные листы, подтверждающие поддержку инициативного проекта ж</t>
  </si>
  <si>
    <t>Проводится при определении направления проекта инициативного бюджетирования на этапе проведения собраний инициативных граждан, но на краевом уровне не учитывается. Подсчет на краевом уровне не ведется.</t>
  </si>
  <si>
    <t>Заявкой на участие в конкурсном отборе предусмотрен пункт, подтверждающий фактическое проведение мероприятий (подсчет не ведется)</t>
  </si>
  <si>
    <t>АЛГОРИТМ ПРОВЕДЕНИЯ ОПРОСА 1. Формирование  рабочей группы для проведения опроса при администрации МО. 2. Подготовка бланков опросных листов, передача их уполномоченным на проведение опроса лицам. 3. Сбор и анализ заполненных бланков. 4. Подготовка информационной справки (аналитической ведомости) о наиболее актуальных проблемах поселения, озвученных жителями. 5. Подготовка программы предварительного собрания с целью обсуждения наиболее актуальных направлений разработки проектов ИБ и формирования инициативных групп. К заявке проекта ИБ прилагаются все отсканированные опросные листы. Аналитическая ведомость и оригиналы заполненных опросных листов хранятся в администрации МО.  Объем выборки для опроса:  В населенных пунктах с населением более 10 тысяч человек выборка от 5 до 10% (от 500 до 1000 человек). В населенных пунктах с населением менее 5 тысяч выборка от 15 до 20% населения. В населенных пунктах с численностью менее 1000 человек рекомендуется охватить опросом все взрослое население.</t>
  </si>
  <si>
    <t>Заполненные опросные листы (анкеты), которые были представлены муниципальными образованиями на конкурсный отбор</t>
  </si>
  <si>
    <t>Заявкой на участие в конкурсном отборе предусмотрен показатель  оценка востребованности проекта - подтверждение на основе опросных листов мнения обучающихся или информация о количестве обучающихся, проголосовавших за реализацию данного проекта, фотоматериалы (подсчет не предусмотрен)</t>
  </si>
  <si>
    <t>Предоставление информации от муниципальных образований о проведении анкетирования с указанием количества человек, принявших участие в процедуре, результатах анкетирования и утверждения этих результатов на сходах/собраниях граждан</t>
  </si>
  <si>
    <t>сбор подписей (реестр подписей в поддержку каждого проекта)</t>
  </si>
  <si>
    <t>Подсчитано количество граждан, принявших участие в опросах, интервьюировании, анкетировании в муниципальных образованиях</t>
  </si>
  <si>
    <t>Формируется протокол опроса граждан</t>
  </si>
  <si>
    <t>Проводился сбор подписей населения, протокол проведения опроса</t>
  </si>
  <si>
    <t>Формируется лист регистрации граждан</t>
  </si>
  <si>
    <t>сайт, соцсети, анкетирование</t>
  </si>
  <si>
    <t>Списки граждан, подтвердивших своё участие в реализации общественно значимых проектов.</t>
  </si>
  <si>
    <t>Протоколы итогов опросов/сбора подписей</t>
  </si>
  <si>
    <t>фиксируется образовательными организациями (подсчет на региональном уровне не ведется)</t>
  </si>
  <si>
    <t>Согласно уставу муниципальных образований</t>
  </si>
  <si>
    <t>Опросные листы, регистрационные листы участников предварительных обсуждений</t>
  </si>
  <si>
    <t>Опросные анкеты, протокол счетной комиссии</t>
  </si>
  <si>
    <t>Списки граждан, подтвердивших своё участие</t>
  </si>
  <si>
    <t>Разработка анкет, распространение анкет, подведение итогов</t>
  </si>
  <si>
    <t>Опросные листы, протоколы, сбор подписей</t>
  </si>
  <si>
    <t>Количество участников представлено муниципальными образованиями Ставропольского края на участие в конкурсном отборе (учет велся по количеству подписных листов)</t>
  </si>
  <si>
    <t>https://disk.yandex.ru/d/oly6ti8QPAdJFw</t>
  </si>
  <si>
    <t>Протоколы голосования на общешкольных собраниях</t>
  </si>
  <si>
    <t>https://isib.myopenugra.ru/compete/regional/view/?id=834221</t>
  </si>
  <si>
    <t>опросные листы, сбор подписей</t>
  </si>
  <si>
    <t>Протоколы опросов (собраний) граждан по определению проекта</t>
  </si>
  <si>
    <t>результаты анкетирования и опросов граждан</t>
  </si>
  <si>
    <t>протоколы собраний жителей муниципальных образований Орловской области</t>
  </si>
  <si>
    <t>в рамках организации сбора отчетной информации для Минстроя России «Мероприятия по вовлечению жителей в реализацию федерального проекта «Формирование комфортной городской среды». общее количество участников мероприятий по вовлечению жителей в реализацию федерального проекта «Формирование комфортной городской среды»  по итогам 2023 года составило 1 583 283 человек</t>
  </si>
  <si>
    <t>Протокол собрания граждан села Арамашево МО Алапаевское № 1 от 19.08.2022г, протокол собрания жителей поселка Сосновый Бор Артемовского городского округа от 02.08.2022г, протокол собрания жителей поселка Лосиного от 13.08.2022 № 11</t>
  </si>
  <si>
    <t>Численность населения, принявшего участие в обсуждении, фиксируется в протоколе собрания инициативной группы (населения).</t>
  </si>
  <si>
    <t>Регистрация участников собраний в листах регистрации</t>
  </si>
  <si>
    <t>протоколы собраний граждан (предварительных и итоговых собраний по выбору проекта для подачи заявки), фото с указанием даты съемки с собраний граждан</t>
  </si>
  <si>
    <t>протокол заседания инициативной группы</t>
  </si>
  <si>
    <t>размещение информации в тематических группах муниципалитетов ВКонтакте</t>
  </si>
  <si>
    <t>Участие граждан в собраниях фиксировалось в протоколах собраний</t>
  </si>
  <si>
    <t>Протоколы собраний, фото-, аудио- и видеофиксация</t>
  </si>
  <si>
    <t>технологический подсчёт, протоколы собраний,  видео фиксация итоговых собраний (конференций)</t>
  </si>
  <si>
    <t>технологический подсчёт, протоколы собраний (конференций), видео фиксация итоговых собраний (конференций)</t>
  </si>
  <si>
    <t>технологический подсчёт участников в листах регистрации к протоколам  https://vk.com/ppmi53?w=wall-160413159_10371             https://vk.com/ppmi53?w=wall-160413159_10817 https://vk.com/ppmi53?w=wall-160413159_10789 https://vk.com/ppmi53?w=wall-160413159_10871 https://vk.com/ppmi53?w=wall-160413159_10781 https://vk.com/ppmi53?w=wall-160413159_10366</t>
  </si>
  <si>
    <t>протоколы собраний (сходов граждан)</t>
  </si>
  <si>
    <t>Участие в предварительном обсуждении обозначается в итоговом протоколе собрания граждан</t>
  </si>
  <si>
    <t>При подаче документов на конкурс обязательным условием является наличие протокола собрания граждан старше 16 лет в количестве не менее 10 человек</t>
  </si>
  <si>
    <t>Протоколы собраний, листы регистрации</t>
  </si>
  <si>
    <t>в протоколе собрания граждан о выдвижении инициативы, направленной на решение вопроса местного значения</t>
  </si>
  <si>
    <t>Отсутствует</t>
  </si>
  <si>
    <t>Информационные встречи, гражданские форумы, обучающие семинары, личные приемы</t>
  </si>
  <si>
    <t>Протокол общего собрания собственников помещений многоквартирных домов, Протокол собрания по выбору территорий</t>
  </si>
  <si>
    <t>Протоколы собрания жителей, проживающих на сельской территории</t>
  </si>
  <si>
    <t>протоколы схода или общего собрания граждан</t>
  </si>
  <si>
    <t>Протоколы администраций муниципальных образований</t>
  </si>
  <si>
    <t>протокол собрания (схода, конференции), лист регистрации участников собрания (схода, конференции), фотографии собрания (схода, конференции)</t>
  </si>
  <si>
    <t>Протокол собрания граждан, фотофиксация собрания</t>
  </si>
  <si>
    <t>Граждане выдвигают инициативные предложения на собраниях (конференциях) граждан, заседаниях инициативных комиссий или на заседаниях инициативных комиссий с участием населения. Решения оформляются протоколом. Также ведется фото или видеофиксация</t>
  </si>
  <si>
    <t>Граждане выдвигают инициативные предложения на собраниях (конференциях) граждан сельского населенного пункта с участием старосты, собраниях (конференциях) граждан  и заседаниях общественных советов или  заседаниях общественных советов с участием населения. Решения оформляются протоколом. Также ведется фото или видеофиксация</t>
  </si>
  <si>
    <t>Подача проектных идей не фиксируется</t>
  </si>
  <si>
    <t>протоколы собраний граждан (с приложением списка граждан, присутствовавших на собрании, подписи граждан), фотографии собраний</t>
  </si>
  <si>
    <t>протоколы встреч и собраний</t>
  </si>
  <si>
    <t>Очное участие в итоговых собраниях.                     Фото- и видеофиксацию общих собраний населения населенного пункта или инициативной группы муниципального образования.                                  Лист регистрации участников заключительного собрания населения населенного пункта или инициативной группы муниципального образования по определению параметров проекта</t>
  </si>
  <si>
    <t>Протокол общественных обсуждений</t>
  </si>
  <si>
    <t>Протокол собрания жителей, реестр подписей участников собрания. При формировании пакета документов для участия инициативного проекта в конкурсном отборе сотрудник администрации заполняет электронную форму на портале "Открытый регион 71" (https://or71.ru/primi_uchastie/narodniy_budjet_new/), отражая в ней данные о количестве жителей, принявших участие на собрании. Эти данные доступны модератору проекта</t>
  </si>
  <si>
    <t>протоколы сходов, собраний граждан, статистика участвовавших не велась</t>
  </si>
  <si>
    <t>Приложенные к заявкам копии протоколов сходов граждан, проведённых  на территории населённых пунктов муниципальных образований Ульяновской области по выбору приоритетного проекта развития с приложением списка граждан, присутствовавших на сходе, содержащий их собственноручные подписи. Протоколы содержат информацию о количестве граждан, присутствующих на собраниях. Форма Протокола установлена Приложением №3 к Правилам предоставления и распределения субсидий из областного бюджета Ульяновской области бюджетам муниципальных образований Ульяновской области в целях софинансирования расходных обязательств, связанных с реализацией проектов развития, подготовленных на основе местных инициатив граждан.</t>
  </si>
  <si>
    <t>Протоколы собрания граждан</t>
  </si>
  <si>
    <t>В соответствие с требованиями п. 4.2. пп. 4 постановления Правительства Белгородской области  от 28.12.2020 г. № 598-пп, внесение инициативного проекта администрацией муниципального образования Белгородской области для участия в конкурсном отборе представляет в уполномоченный орган конкурсную документацию включающую в себя результаты опроса граждан и подписные листы, подтверждающие поддержку инициативного проекта жителями</t>
  </si>
  <si>
    <t>отчет муниципального образования</t>
  </si>
  <si>
    <t>Протокол общественных обсуждений, схода граждан</t>
  </si>
  <si>
    <t>Заявкой на участие в конкурсном отборе предусмотрены обсуждения проектов, подтверждением, которых являются протоколы и фотографии, подтверждающие фактическое проведение очных встреч и обсуждений граждан</t>
  </si>
  <si>
    <t>Видеозаписи собраний, протоколы собраний</t>
  </si>
  <si>
    <t>Протоколы собраний старшеклассников</t>
  </si>
  <si>
    <t>Фотоматериалы, информационные письма (подсчет не предусмотрен)</t>
  </si>
  <si>
    <t>Протоколы собраний граждан с приложением материалов фотофиксации и листов регистрации участников</t>
  </si>
  <si>
    <t>участие граждан на собрании оформляется протоколом</t>
  </si>
  <si>
    <t>Подсчитано количества граждан, принявших участие в общественных обсуждениях и иных очных мероприятиях</t>
  </si>
  <si>
    <t>Протоколы схода граждан</t>
  </si>
  <si>
    <t>Протокол собрания граждан, проживающих в населенном пункте, входящем в состав поселения, по вопросу принятия решения об использовании средств добровольных пожертвований</t>
  </si>
  <si>
    <t>Протоколы собраний участников очных встреч, листы регистрации</t>
  </si>
  <si>
    <t>фото со встреч</t>
  </si>
  <si>
    <t>Формируется протокол схода граждан</t>
  </si>
  <si>
    <t>Протоколы мероприятий жителей населенных пунктов, входящих в состав муниципальных образований на территории Удмуртской Республики. Протоколы прикреплены к каждой заявки участника конкурсного отбора в информационной системе управления. Ссылка на информационную систему управления - http://isu.mfur.ru/</t>
  </si>
  <si>
    <t>Подсчет участников обсуждения</t>
  </si>
  <si>
    <t>протоколы собраний граждан (с приложением списка граждан, присутствовавших на собрании, подписи граждан), статистика количества участвовавших не велась</t>
  </si>
  <si>
    <t>Разработка и отбор инициативных предложений происходит на заседаниях бюджетной комиссии (коллегиальный орган, состоящий из жителей муниципального образования, которые выбраны путем жеребьевки), состоящей из местных жителей. По ссылке размещена видеозапись одного из заседаний в городе Киров в 2022 году https://vk.com/public215940544?z=video271324935_456239136%2F01c282be847b14f512%2Fpl_wall_-215940544</t>
  </si>
  <si>
    <t>Протоколы общественных обсуждений</t>
  </si>
  <si>
    <t>Протоколы проведения собраний, сходов, письменные предложения граждан, инициативных групп</t>
  </si>
  <si>
    <t>Протокол итогового собрания</t>
  </si>
  <si>
    <t>Фотофиксация, листы регистрации, протоколы сходов</t>
  </si>
  <si>
    <t>Дизайн-проекты благоустройства, паспорта благоустройства дворовых территорий</t>
  </si>
  <si>
    <t>Протокол собрания граждан, публичных слушаний, общественных обсуждений</t>
  </si>
  <si>
    <t>фотофиксации, в отдельных случаях</t>
  </si>
  <si>
    <t>Количество участников представлено муниципальными образованиями Ставропольского края на участие в конкурсном отборе (учет в соответствии с протоколами мероприятий)</t>
  </si>
  <si>
    <t>Протоколы собрания представителей граждан</t>
  </si>
  <si>
    <t>https://disk.yandex.ru/d/nXyn_-KngjMk5A</t>
  </si>
  <si>
    <t>Протоколы общешкольных собраний</t>
  </si>
  <si>
    <t>Очные встречи, письма поддержки проекта от граждан (допускаются коллективные)</t>
  </si>
  <si>
    <t>очные встречи и обсуждения</t>
  </si>
  <si>
    <t>Протоколы собраний граждан (т.к. очное и заочное участие граждан не разделяется, то общее количество участников указывается в пункте 13.1.)</t>
  </si>
  <si>
    <t>На встречах граждан (избирателей) с депутатами, в соответсвии со  статьей 9(1) "Наказы избирателей" Закона Республики Коми от 27.12.2006 N 140-РЗ "О статусе депутата Государственного Совета Республики Коми"</t>
  </si>
  <si>
    <t>технологический подсчёт участников в листах регистрации к протоколам</t>
  </si>
  <si>
    <t>Указание причастности членов инициативной группы к ТОС в конкурсных заявках и(или) протоколах собрания</t>
  </si>
  <si>
    <t>протокол собрания жителей ТОС</t>
  </si>
  <si>
    <t>Участие в предварительном обсуждении обозначается в итоговом протоколе конференции граждан</t>
  </si>
  <si>
    <t>в протоколе собрания граждан, проводимого в целях осуществления территориального общественного самоуправления, о выдвижении инициативы, направленной на решение вопроса местного значения</t>
  </si>
  <si>
    <t>Участие в краевом конкурсе ТОС</t>
  </si>
  <si>
    <t>протокол ТОС</t>
  </si>
  <si>
    <t>Протокол общего собрания (число участников в соответствии с Уставом ТОС). Общее количество участников не подсчитывалось.</t>
  </si>
  <si>
    <t>Протокол собрания граждан, фотофиксация собрания.</t>
  </si>
  <si>
    <t>в 5 муниципальных образованиях первоначальное обсуждение и формирование проектных идей проходило на собраниях ТОС, в качестве фиксации участия представлены копии протоколов заседаний с подписями присутствовавших и фотографии</t>
  </si>
  <si>
    <t>списки регистрации  участников собраний ТОС</t>
  </si>
  <si>
    <t>Привлечение к работе с населением руководителей "Туолбэ" (Местные территориальные объединения граждан)</t>
  </si>
  <si>
    <t>Организационная форма инициативной группы указывается при подаче инициативного проекта для участия в конкурсном отборе.  Всего для участия в конкурсном отборе на 2023 год органами ТОС было подано 164 инициативных проекта, из них 57 было включено в реализацию</t>
  </si>
  <si>
    <t>Протокол конференции ТОС</t>
  </si>
  <si>
    <t>В соответствие с требованиями п. 4.2. пп. 4 постановления Правительства Белгородской области  от 28.12.2020 г. № 598-пп  внесение инициативного проекта администрацией муниципального образования Белгородской области для участия в конкурсном отборе представляет в уполномоченный орган конкурсную документацию включающую в себя результаты опроса граждан и подписные листы, подтверждающие поддержку инициативного проекта жителями</t>
  </si>
  <si>
    <t>инициатор проекта указывается в заявке</t>
  </si>
  <si>
    <t>Подписание протокола</t>
  </si>
  <si>
    <t>Согласно уставу муниципальных образований, ТОСов</t>
  </si>
  <si>
    <t>Собрание органов территориального общественного самоуправления</t>
  </si>
  <si>
    <t>протоколы собрания ТОС</t>
  </si>
  <si>
    <t>Граждане выдвигают инициативные предложения на собраниях (конференциях) граждан сельского населенного пункта с участием старосты. Решения оформляются протоколом. Также ведется фото или видеофиксация</t>
  </si>
  <si>
    <t>Мониторинг ТОС и отчеты Глав</t>
  </si>
  <si>
    <t>Организационная форма инициативной группы указывается при подаче инициативного проекта для участия в конкурсном отборе. Всего для участия в конкурсном отборе на 2023 год сельскими старостами было подано 134 инициативных проекта, из них 23 было включено в реализацию</t>
  </si>
  <si>
    <t>Протоколы собраний (сходов) граждан с приложением материалов фотофиксации и листов регистрации участников</t>
  </si>
  <si>
    <t>фиксация не осуществлялась</t>
  </si>
  <si>
    <t>путем прямого подсчета</t>
  </si>
  <si>
    <t>путем прямого подсчета                                          https://vk.com/ppmi53?w=wall-160413159_9771   https://vk.com/ppmi53?w=wall-160413159_9242 https://vk.com/ppmi53?w=wall-160413159_9598 https://vk.com/ppmi53?w=wall-160413159_9425 https://vk.com/ppmi53?w=wall-160413159_9392 https://vk.com/ppmi53?w=wall-160413159_9358 https://vk.com/ppmi53?w=wall-160413159_9354 https://vk.com/ppmi53?w=wall-160413159_9256</t>
  </si>
  <si>
    <t>данные администраций муниципальных образований</t>
  </si>
  <si>
    <t>протоколы подсчета голосов, протоколы счетных комиссий</t>
  </si>
  <si>
    <t>в рамках организации сбора отчетной информации для Минстроя России «Мероприятия по вовлечению жителей в реализацию федерального проекта «Формирование комфортной городской среды». Общее количество участников мероприятий по вовлечению жителей в реализацию федерального проекта «Формирование комфортной городской среды»  по итогам 2023 года составило 1 583 283 человек</t>
  </si>
  <si>
    <t>Мониторинг обсуждений проектов в социальных сетях</t>
  </si>
  <si>
    <t>ссылки на интернет-страницы в социальных сетях и на официальных сайтах МО с результатами опросов (https://sp-molchanovo.ru/survey/2/report; https://gorodasino.ru/survey/19/report; https://ok.ru/group55102409736307/topic/155228487596915)</t>
  </si>
  <si>
    <t>на электронную почту муниципалитетов - участников проекта</t>
  </si>
  <si>
    <t>использовались общедоступные онлайн-инструменты</t>
  </si>
  <si>
    <t>автоматический подсчет результатов https://vk.com/ppmi53?w=wall-160413159_10659     https://vk.com/ppmi53?w=wall-160413159_10543 https://vk.com/ppmi53?w=wall-160413159_10286 https://vk.com/ppmi53?w=wall-160413159_10248 https://vk.com/ppmi53?w=wall-160413159_9991 https://vk.com/nebolchi_adm?w=wall-203290322_1105</t>
  </si>
  <si>
    <t>В формате голосований в социальных сетях, через специально созданные группы, через комментарии к постам с объявлениями о начале приема заявок</t>
  </si>
  <si>
    <t>https://e-active.govvrn.ru/</t>
  </si>
  <si>
    <t>Электронная подача заявок с приложением комплекта документов на электронной площадке tos.govvrn.ru. Каждой заявке присваивается регистрационный номер</t>
  </si>
  <si>
    <t>Подача заявок на сайте grants.obraz36.ru с присвоением регистрационного номера</t>
  </si>
  <si>
    <t>электронная платформа «Активный гражданин»</t>
  </si>
  <si>
    <t>заявка на сайте инициативного бюджетирования Приморского края pib.primorsky.ru</t>
  </si>
  <si>
    <t>скриншоты с сайтов, где проводились опросы</t>
  </si>
  <si>
    <t>https://yakutia.click/idea/regions/concepts/</t>
  </si>
  <si>
    <t>Подача инициативного проекта осуществляется через портал "Открытый регион 71" (https://or71.ru/primi_uchastie/narodniy_budjet_new/). В колонке указано количество инициативных проектов, поданных для участия в конкурсном отборе на 2023 год</t>
  </si>
  <si>
    <t>Результаты онлайн-голосования за тот или иной инициативный проект фиксируются в протоколе общего собрания жителей муниципального образования по вопросу участия в ежегодном конкурсном отборе проектов развития муниципальных образований Ульяновской области, подготовленных на основе местных инициатив граждан. Голосование проводится на портале "Открытый бюджет Ульяновской области"</t>
  </si>
  <si>
    <t>сбор предложений отбору общественных территорий в электронной форме в информационно-телекоммуникационной сети Интернет. Федеральный портал "РЕШАЕМ ВМЕСТЕ ГОЛОСОВАНИЯ"</t>
  </si>
  <si>
    <t>протокол общественной комиссии</t>
  </si>
  <si>
    <t>Портал обратной связи с жителями "Наш север". Система идентификации участника - через портал "Госуслуги". Подать заявку может любой человек из состава инициативной группы (т.к. первоначально было подано 142 заявки, количество участвовавших подано исходя из этих данных)</t>
  </si>
  <si>
    <t>Онлайн-подсчет</t>
  </si>
  <si>
    <t>Интернет-портал "Добродел" https://vote.vmeste.mosreg.ru/narodniy_budjet</t>
  </si>
  <si>
    <t>Раздел "Голосование" на сайте алтайпредлагай.рф https://алтайпредлагай.рф/vote/pre/</t>
  </si>
  <si>
    <t xml:space="preserve"> Онлайн голосование по выбору территории г. Чадан для благоустройства </t>
  </si>
  <si>
    <t>Информация о поданных завках в онлайн режиме отражалась на сайте проекта: https://new.tvoybudget.spb.ru/</t>
  </si>
  <si>
    <t>в рамках очных встреч и обсуждений граждан, указанных в п. 13.2. Общее количество участников мероприятий по вовлечению жителей в реализацию федерального проекта «Формирование комфортной городской среды»  по итогам 2023 года составило 1 583 283 человек.</t>
  </si>
  <si>
    <t>информация, указанная  в конкурсных заявках</t>
  </si>
  <si>
    <t>Протоколы встреч депутатов с жителями</t>
  </si>
  <si>
    <t>Фиксация обращений проектных идей через общественные приемные и депутатов осуществляется в заявках на участие в конкурсном отборе в разделе "описание проблемы". Количество заявок, содержаних информацию об бращении к депутатам не фиксируется</t>
  </si>
  <si>
    <t>общественные приемные</t>
  </si>
  <si>
    <t>Наказы избирателей даются избирателями, зарегистрированными по месту жительства на территории соответствующего избирательного округа, на встречах депутатов Думы с избирателями или направляются избирателями в виде письменных коллективных обращений в течение срока депутатских полномочий</t>
  </si>
  <si>
    <t>в рамках организации сбора отчетной информации для Минстроя России «Мероприятия по вовлечению жителей в реализацию федерального проекта «Формирование комфортной городской среды» проводятся мероприятия: школьные проекты, проведение фокус-групп, проектные мастерские, оценка эксплуатации территории, консультирование, дизайн-игры, картирование. Общее количество участников мероприятий по вовлечению жителей в реализацию федерального проекта «Формирование комфортной городской среды»  по итогам 2023 года составило 1 583 283 человек</t>
  </si>
  <si>
    <t>да, в Тавдинском городском округе (прием инициатив от населения на личных приемах граждан главой и председателем комитета экономической и социальной политики, стратегического развития администрации городского округа), в Байкаловском муниципальном районе (подача заявки в администрацию)</t>
  </si>
  <si>
    <t>обращение граждан</t>
  </si>
  <si>
    <t>Решение о выборе той или иной практики принимается гражданами на собраниях и (или) через электронное голосование</t>
  </si>
  <si>
    <t>отбор инициативных проектов происходит на итоговых собраниях (сходах, конференциях) граждан</t>
  </si>
  <si>
    <t>Подача идей инициативными группами школьников старше 14 лет</t>
  </si>
  <si>
    <t>Координационный совет по поддержке местных инициатив на территории Республики Марий Эл, состав утвержден Постановлением Правительства Республики Марий Эл от 9 августа 2019 г. № 248. Координационный совет является совещательным и консультативным органом, обеспечивающим координацию и взаимодействие органов исполнительной власти Республики Марий Эл и органов местного самоуправления в Республике Марий Эл по вопросам поддержки местных инициатив, осуществляемой посредством реализации проектов и программ развития территорий муниципальных образований в Республике Марий Эл, основанных на местных инициативах.</t>
  </si>
  <si>
    <t>граждане обращались с заявлением на официальную электронную почту администраций</t>
  </si>
  <si>
    <t>Подача заявления через приемную Комитета городского хозяйства</t>
  </si>
  <si>
    <t>муниципальными образованиями проводятся общественные обсуждения с гражданами по выбору территории для благоустройства, сбор предложений для включения в проектные решения</t>
  </si>
  <si>
    <t>Подача идей школьными командами обучающихся 8 - 11 классов общеобразовательных организаций</t>
  </si>
  <si>
    <t>инициатор проекта - орган местного самоуправления</t>
  </si>
  <si>
    <t>Выдвижение через органы местного самоуправления</t>
  </si>
  <si>
    <t>проведение органами местного самоуправления собраний (сходов) граждан</t>
  </si>
  <si>
    <t>соцсети</t>
  </si>
  <si>
    <t>1 вариант (29 МО). Участники регистрируются командами (инициативными группами) через официальный сайт практики подтверждая своё участие переходом в чат участников своего муниципального образования. В чат участникам направляется ссылка на образовательную платформу, на которой ои получают доступ к образовательным материалам и шаблонам для написания проекта. Первым этапом участники снимают видеовизитку об идее своего проекта и загружают его на платформу. Если кого-то из других участников заинтересовал проект, они могут добавиться в его команду перед стартом написания проекта, с согласия уже сформированной команды. В процессе написания проектов участники получают консультации в чатах и на видеовстречах по прохождению каждого шага написания проекта. Написанные проекты первый раз презентуются (проходит процесс предзащиты) в очном или онлайн формате перед специалистами администрации - Муниципальной экспертной комиссии(МЭК), задача которой дать команде ценные рекомендации по доработке проекта, в случае необходимости. Затем проекты дорабатываются командами и презентуются перед остальными участниками уже на этапе отбора (окончательной защиты) проектов. Общая продолжительность - 30 дней.  2 вариант (1 МО). Этапы регистрации и выдвижения идеи схожи с 1 вариантом, но процесс проектирования проходит очно в формате 2ух дневной проектной сессии. Участники взаимодействуют между командами, а также работают с консультантами и экспертной комиссией очно в течение двух дней обсуждая и проектируя свои инициативы. Процесс предзащиты и отбора аналогичен 1 варианту.</t>
  </si>
  <si>
    <t>Участники регистрируются командами (инициативными группами) через официальный сайт или на бумажном носителе в своем муниципальном образовании.
В каждом МО были создавались чаты с участникам, где направлялась ссылка, на которой они получают доступ к образовательным материалам и шаблонам для написания проекта. 
В процессе написания проектов участники получают консультации в чатах и на видеовстречах по прохождению каждого шага написания проекта.
Сбор идей участников на уровне МО в
электронном виде или на бумажном носителе по
установленной форме, специалистами администрации - Муниципальной экспертной комиссии(МЭК), задача которой дать команде ценные рекомендации по доработке проекта, в случае необходимости. 
Затем проекты дорабатываются командами и презентуются перед остальными участниками уже на очном этапе отбора (окончательной защиты) проектов.</t>
  </si>
  <si>
    <t>да</t>
  </si>
  <si>
    <t>Проект предусматривает механизм выдвижения проектных идей посредством участия представителей от каждого класса в форсайт-сессии. Результатом форсайт-сессии является сформированная идея инициативного проекта, которую учащиеся могут предложить для выдвижения на внутриклассное голосование. При этом на внутриклассном голосовании у других учащихся (не принимавших непосредственного участи в форсайт-сессии) имеется возможность выдвинуть другую идею на голосование в классе.
Детский Форсайт - это технология, позволяющая вовлекать школьников в развитие своих городов через формирование желаемого образа будущего, а также через самостоятельную разработку и реализацию социальных проектов,  это будущее приближающих. 
По условиям проекта "Твой бюджет в школах - 2023" от каждого класса в форсайт-сессии могли принять участие не более 6 человек, во главе с капитаном каманды. Форcайт-сессии проходили в очном формате во всех 90 школах-участниках проекта в 2023 году. По итогам обсуждений и голосований выдвинуто 511 инициатив.</t>
  </si>
  <si>
    <t>Проект предусматривает механизм выдвижения проектных идей посредством участия представителей совета старшеклассников от каждого класса (8-11 классы) в конкурсном отборе. В школах-участниках конкурса "Твой школьный бюджет" проведен отборочный этап, на котором рассматривались заявки от каждого класса. Голосование было организовано в ходе защиты проектов, общее количество участников голосования на школьном этапе - 6500 человек. По итогам школьного этапа на районный этап выдвинуты 40 проектов от 40 школ-участников. 
Представленные проекты оценены жюри из состава Государственного бюджетного  образовательного  учреждения дополнительного образования "Дом детского творчества "Левобережный" Невского района Санкт-Петербурга в соответствии с Положением о конкурсе (http://spbddtl.ru/files/polozhenie-tshb.PDF).   По результатам 13 школ-участников прошли в районный этап конкурса.</t>
  </si>
  <si>
    <t>Организации территориального общественного самоуправления до 1 декабря представляют в Комитет территориального развития Администрации Главы Республики Бурятия и Правительства Республики Бурятия на бумажном и электронном носителях конкурсные материалы.</t>
  </si>
  <si>
    <t>подсчет</t>
  </si>
  <si>
    <t>карточка личного приема гражданина, письменное заявление граждан и протокол инициативной группы</t>
  </si>
  <si>
    <t>журнал регистрации</t>
  </si>
  <si>
    <t>видеофиксация; https://e-active.govvrn.ru/</t>
  </si>
  <si>
    <t>дальнейший отбор инициативных проектов происходит на итоговых собраниях (сходах, конференциях) граждан:  на них выбираются проектные заявки, которые в дальнейшем будут представлены местной администрацией для конкурсного отбора. Результаты итогового собрания (схода, конференции) граждан фиксируются в протоколе собрания (схода, конференции) граждан, участие граждан подтверждается фото и видеоматериалами, листами регистрации участников собрания (схода, конференции)</t>
  </si>
  <si>
    <t>Совет</t>
  </si>
  <si>
    <t>протоколы заседаний общественных комиссий, в том числе протоколы в эл.форме (сайты муниципальных образований, эл. платформы)</t>
  </si>
  <si>
    <t>Подача проектных идей фиксируется в протоколе общешкольного собрания</t>
  </si>
  <si>
    <t>протоколы собрания (сходов) граждан</t>
  </si>
  <si>
    <t>Регистрация на официальном сайте и переход в чат МО</t>
  </si>
  <si>
    <t>Регистрация на официальном сайте и присоединение участников в чаты своих муниципальных образований</t>
  </si>
  <si>
    <t>открытое голосование и (или) интернет-голосование</t>
  </si>
  <si>
    <t>https://drive.google.com/drive/folders/19fl5XjNz8asxZ06l4FmReSMIhKBp43RS?usp=sharing</t>
  </si>
  <si>
    <t>https://vk.com/wall-1869346_4055 https://vk.com/wall-1869346_4038 https://vk.com/wall-1869346_3826</t>
  </si>
  <si>
    <t>Конкурсная комиссия в 20-дневный срок после окончания приема заявок на своем заседании утверждает список участников республиканского конкурса "Лучшее территориальное общественное самоуправление"</t>
  </si>
  <si>
    <t>сайт za.gorodsreda.ru</t>
  </si>
  <si>
    <t>Проведение голосования в информационно-телекоммуникационной сети Интернет посрдеством платформы обратной связи портала "Госуслуги"</t>
  </si>
  <si>
    <t>подсчет голосов проголосовавших</t>
  </si>
  <si>
    <t>скриншоты страниц в интернете, протоколы опросов, например, на официальной странице Администрации Полевского городского округа в социальной сети ВКонтакте проведен опрос граждан (участие приняли 3525 человек) https://vk.com/wall-204442864_4698, скриншот опроса в группе мессенджера WhatsApp</t>
  </si>
  <si>
    <t>Электронный счетчик голосов  (http://amoenem.ru/index.php?option=com_mijopolls&amp;amp;view=poll&amp;amp;id=10:vybor-proekta-razvitiya-obshchestvennoj-infrastruktury-osnovannogo-na-mestnykh-initsiativakh-realizuemogo-na-territorii-enemskogo-gorodskogo-poseleniya-v-2023-godu)</t>
  </si>
  <si>
    <t>Регистрация по номеру телефона на портале голосования https://budget4me34.ru/. Возможность голосования по одному номеру телефона только 1 раз за 1 из проектов каждого муниципального района (городского округа) и 1 раз за 1 из проектов каждого из 8 районов городского округа город-герой Волгоград</t>
  </si>
  <si>
    <t>Онлайн-голосование на портале https://27.gorodsreda.ru/objects</t>
  </si>
  <si>
    <t>https://53.gorodsreda.ru/page/about?ysclid=luhzpcyw45329761106</t>
  </si>
  <si>
    <t>Протокол об итогах голосования граждан в 2023 году по отбору общественных территорий, подлежащих благоустройству  в рамках реализации муниципальных программ, на единой федеральной платформе za.gorodsreda.ru</t>
  </si>
  <si>
    <t>Единая федеральная платформа для онлайн голосования граждан по отбору общественных территорий za.gorodsreda.ru, в том числе через интеграцию с Платформой обратной связи "Госуслуги. Решаем вместе"</t>
  </si>
  <si>
    <t>Участие в голосовании осуществляется на сайте «golosza.ru». Верификация пользователей при голосовании осуществлялась двумя способами (через Госуслуги и по номеру мобильного телефона)</t>
  </si>
  <si>
    <t>голоса граждан, оставленные в ходе проведения открытого голосования на сайте инициативного бюджетирования Приморского края pib.primorsky.ru. Гражданин авторизуется через профиль, созданный на портале Госуслуги и для подачи заявки, и для голосования за выбранный проект. (https://pib.primorsky.ru/Pib/Stat/3)</t>
  </si>
  <si>
    <t>через сайты муниципальных образований</t>
  </si>
  <si>
    <t>zagorodsrda.ru (единая федеральная платформа), протоколы</t>
  </si>
  <si>
    <t>Выдвижение идей через интернет площадку https://yakutia.click/nativeplaces/</t>
  </si>
  <si>
    <t>Жители могут поддержать свои инициативы двумя способами: онлайн и очно. Учитывая географию проекта (в реализации проекта «Народный бюджет» активно участвуют все 26 муниципальных образований региона) и активность жителей в поддержке своих инициатив, в 2021 году было принято решение внедрить инновацию – возможность поддержать проект, проголосовав на территориальном счетном участке. Всего в Тульской области было организовано 838 территориальных счетных участков, в голосовании приняло участие 172 074 человека. В 2022 году, при поведении конкурсного отбора на 2023 год, подобной практики не было, поддержать свои проекты жители региона могли традиционным способом - посредством электронного голосования на портале "Открытый регион 71". Всего проекты набрали 253 315 голосов, в голосовании приняло участие 112 976 жителей региона</t>
  </si>
  <si>
    <t>голосование в сети "Интернет", онлайн голосование граждан по выбору общественных территорий на платформе Минстроя России za.gorodsreda.ru</t>
  </si>
  <si>
    <t>https://pos.gosuslugi.ru/ikp</t>
  </si>
  <si>
    <t>https://64.gorodsreda.ru/</t>
  </si>
  <si>
    <t>https://75.gorodsreda.ru/</t>
  </si>
  <si>
    <t>С целью увеличения количества собранных подписей в поддержку народных проектов органы местного самоуправления имеют право провести анкетирование, опрос, а также выявить мнение граждан в иных формах, в том числе с использованием информационно-телекоммуникационной сети "Интернет", при условии обеспечения идентификации жителей муниципального образования. Анкетирование, опрос, а также выявление мнения граждан в иных формах, в том числе с использованием информационно-телекоммуникационной сети "Интернет", могут быть проведены до размещения в соответствии с пунктом 5 настоящего Порядка объявления о проведении отбора в соответствии с четвертым абзацем п.1 Порядка организации работы по определению соответствия народных проектов критериям, предъявляемым к проекту "Народный бюджет" (утв. Постановлением Правительства РК от 20.05.2016 № 252)</t>
  </si>
  <si>
    <t>Портал обратной связи с жителями "Наш север". Система идентификации участника - через портал "Госуслуги"</t>
  </si>
  <si>
    <t>https://za.gorodsreda.ru/</t>
  </si>
  <si>
    <t>https://44.gorodsreda.ru/</t>
  </si>
  <si>
    <t>Подсчет голосов, принявших участие в голосовании на онлан-платформе для голосования за выбор общественных территорий, подлежащих благоустройтву, разработанной Минстроем России</t>
  </si>
  <si>
    <t>Скриншот</t>
  </si>
  <si>
    <t>Протокол территориальной счетной комиссии</t>
  </si>
  <si>
    <t>Голосование проводится по электронному адресу za.gorodsreda.ru.</t>
  </si>
  <si>
    <t>Интернет-голосование проводится на сайте (сайтах) в сети "Интернет", определенном (определенных) муниципальным правовым актом в соответствии с постановлением Правительства Омской области от 10.04.2019 N 119-п "Об утверждении Порядка проведения голосования по отбору общественных территорий, подлежащих благоустройству в рамках реализации муниципальных программ формирования современной городской среды в год, следующий за годом проведения голосования"</t>
  </si>
  <si>
    <t>Портал ведет учет голосов, после окончания голосования формируется итоговый протокол об онлайн-голосовании</t>
  </si>
  <si>
    <t>Электронное голосование</t>
  </si>
  <si>
    <t>Авторизация на сайте производится с использованием единой системы идентификации и аутентификации (ЕСИА)</t>
  </si>
  <si>
    <t>https://30.gorodsreda.ru/</t>
  </si>
  <si>
    <t>авторизированный вход в личный кабинет на isib.myopenugra.ru</t>
  </si>
  <si>
    <t>регистрация в социальных сетях официальной группы школы</t>
  </si>
  <si>
    <t>единая федеральная платформа za.gorodsreda.ru, разработанная АНО "Диалог Регионы" совместно с Минстроем России</t>
  </si>
  <si>
    <t>результаты голосования (https://57.gorodsreda.ru/)</t>
  </si>
  <si>
    <t>Протокол https://school.tvoybudget.spb.ru/materials</t>
  </si>
  <si>
    <t>Листы регистрации участников собрания</t>
  </si>
  <si>
    <t>Протоколы заключительных собраний</t>
  </si>
  <si>
    <t>фото-, видеофиксация</t>
  </si>
  <si>
    <t>Протоколы собраний/сходов</t>
  </si>
  <si>
    <t>технологический подсчёт, протоколы собраний (конференций), видео фиксация итоговых собраний (конференций)                                 https://vk.com/ppmi53?w=wall-160413159_11075 https://vk.com/ppmi53?w=wall-160413159_11084 https://vk.com/ppmi53?w=wall-160413159_11024 https://vk.com/ppmi53?w=wall-160413159_10984 https://vk.com/ppmi53?w=wall-160413159_10963 https://vk.com/ppmi53?w=wall-160413159_10898 https://vk.com/ppmi53?w=wall-160413159_10765</t>
  </si>
  <si>
    <t>Протокол схода/собрания/конференции граждан с указанием количества жителей, имеющих право участвовать в схода/собрании/конференции граждан и количеством жителей, принявших участие в сходе/собрании/конференции граждан.</t>
  </si>
  <si>
    <t>Конкурс проводится после процедуры защиты проектов путем открытого прямого голосования участников.  Голосование проводится с использованием стикеров для голосования.  Каждый участник команды может 1 раз проголосовать за 1 из проектов, презентуемых в группе, путем прикрепления стикера для голосования к карточке с наименованием проекта.  Голосование за проект своей команды запрещено. Итоговая оценка инициативных проектов производится по группам присутствующей на голосовании конкурсной комиссией путем суммирования всех голосов, отданных участниками при голосовании за конкретный инициативный проект. Инициативные проекты ранжируются в порядке убывания количества голосов.</t>
  </si>
  <si>
    <t>Прямой подсчет голосов "за" и "против"</t>
  </si>
  <si>
    <t>В протоколе схода, собрания или конференции граждан, опросных или подписных листах</t>
  </si>
  <si>
    <t>прямое голосование участников очных собраний, результаты итогового собрания фиксируются в протоколе собрания граждан, участие граждан подтверждается фото и видеоматериалами, листами регистрации граждан</t>
  </si>
  <si>
    <t>Граждане голосуют за инициативные предложения на собраниях (конференциях) граждан, заседаниях инициативных комиссий или на заседаниях инициативных комиссий с участием населения. Решения оформляются протоколом. Также ведется фото или видеофиксация</t>
  </si>
  <si>
    <t>путем подсчета голосов</t>
  </si>
  <si>
    <t>Граждане голосуют за инициативные предложения на собраниях (конференциях) граждан сельского населенного пункта с участием старосты, собраниях (конференциях) граждан  и заседаниях общественных советов или  заседаниях общественных советов с участием населения. Решения оформляются протоколом. Также ведется фото или видеофиксация</t>
  </si>
  <si>
    <t>протоколы собрания граждан (с приложением списка граждан, присутствовавших на собрании, с личными подписями), фотографии собрания</t>
  </si>
  <si>
    <t>протоколы собраний, сходов граждан</t>
  </si>
  <si>
    <t>Протоколы собраний граждан, подписи (по всем 128 заявкам, представленным на конкурсный отбор)</t>
  </si>
  <si>
    <t>Итоговые собрания</t>
  </si>
  <si>
    <t>Протокол голосования</t>
  </si>
  <si>
    <t>Протокол собрания населения</t>
  </si>
  <si>
    <t>Протоколы собрания граждан (с приложением списка граждан, присутствовавших на собрании, с личными подписями), фотографии собрания</t>
  </si>
  <si>
    <t>Проведение общешкольного собрания</t>
  </si>
  <si>
    <t>Процедуры конкурсного отбора проектных заявок и количество граждан, принявших в них участие, были зафиксированы в протоколе и подтверждены листами регистрации</t>
  </si>
  <si>
    <t>Собрание граждан населенного пункта, входящего в состав муниципального образования,  по вопросу принятия решения о сборе и использовании средств добровольных пожертвований</t>
  </si>
  <si>
    <t>Формируется протокол очного голосования</t>
  </si>
  <si>
    <t>1 этап. В целях реализации  инициативных проектов с участием граждан проводятся предварительные собрания и встречи, где обсуждаются проблемы и возможности реализации проекта. Результаты предварительных собраний фиксируются в протоколах собраний и встреч.                                                                                                                                                                                                                                                                  2 этап. На заключительном собрании граждан населенного пункта с учетом актуальности реализуемого проекта определяются параметры проекта и на основании очного голосования граждан принимается решение о реализации проекта на территории населенного пункта, составляется протокол заключительного собрания жителей.</t>
  </si>
  <si>
    <t>Протокол собрания/схода граждан и листы регистрации</t>
  </si>
  <si>
    <t>Протоколы итоговых собраний жителей населенных пунктов, входящих в состав муниципальных образований на территории Удмуртской Республики. Протоколы прикреплены к каждой заявки участника конкурсного отбора в информационном портале. Ссылка на информационный портал http://ib.mfur.ru/</t>
  </si>
  <si>
    <t>Протоколы ТИК и Решения ТИК о результатах</t>
  </si>
  <si>
    <t>лист регистрации</t>
  </si>
  <si>
    <t>К заявке муниципального образования Ставропольского края на участие в конкурсном отборе прикладываются протоколы проведения собраний (со списками присутствующих и подписями), фото и видеоматериалы</t>
  </si>
  <si>
    <t>Общешкольное голосование за проекты организовывает и проводит Управляющий совет.  Председатель Управляющего совета заблаговременно информирует участников голосования о месте и времени проведения голосования, а также о правилах учета голосов. Уполномоченное Управляющим советом лицо готовит списки участников голосования. Итоги голосования оформляются протоколом заседания Управляющего совета, к которому прилагается ранжированный список проектов, включающий название проекта и число поданных за него голосов.  https://vk.com/club219989205?w=wall-219989205_15 https://vk.com/shkibzhigulevsk?w=wall-219913665_21</t>
  </si>
  <si>
    <t>При подаче заявок на конкурс указывается инициатор общественного проекта, в 2023 году ТОС выступил инициатором общественных проектов. Это 61 проект, 52 ТОС</t>
  </si>
  <si>
    <t>протоколы собраний членов ТОС</t>
  </si>
  <si>
    <t>Подписные  листы</t>
  </si>
  <si>
    <t>листы регистрации к протоколам заседаний в тематических группах в социальной сети ВКонтакте, видеофиксация заседаний</t>
  </si>
  <si>
    <t>Выбор проектов, предлагаемых к реализации осуществляет коллегиальный орган, формируемый из числа граждан, постоянно проживающих в населенных пунктах поселений, входящих в состав муниципального района в Республике Коми в соответствии с вторым абзацем п.1 Положением о пилотном проекте "Бюджет и МЫ!" (утв. Постановлением Правительства РК от 20.05.2016 № 252). Бюджетные комиссии на сегодняшний день работают во всех муниципальных районах Республики Коми. Всего создано 14 таких бюджетных комиссий, их общая численность составляет 451 человек (271 – основной состав, 180 – резервный состав).</t>
  </si>
  <si>
    <t>Инициативные проекты, которые в дальнейшем будут реализованы, выбираются путем голосования бюджетной комиссии ( заключительное заседание бюджетной комиссии, на котором определяются инициативные предложения, которые будут реализованы в муниципальном образовании. Все члены бюджетной комиссии имеют право проголосовать за любое инициативное предложение, кроме своего). По ссылке размещено итоговое заседание бюджетной комиссии в городе Киров в 2022 году https://vk.com/public215940544?z=video271324935_456239140%2F120a2320f69499f968%2Fpl_wall_-215940544</t>
  </si>
  <si>
    <t>Протокол заседания комиссии Министерства энергетики и жилищно-коммунального хозяйства Свердловской области по проведению отбора заявок муниципальных образований на предоставление субсидий из областного бюджета местным бюджетам муниципальных образований, расположенных на территории Свердловской области, в рамках реализации государственной программы Свердловской области «Формирование современной городской среды на территории Свердловской области»</t>
  </si>
  <si>
    <t>протокол заседания комиссии по отбору муниципальных образований, расположенных на территории Свердловской области, для предоставления субсидии из областного бюджета местным бюджетам на реализацию мероприятий по благоустройству сельских территорий</t>
  </si>
  <si>
    <t>протокол заседания комиссии из состава представителей власти (граждане не принимают участие в заседаниях комиссии)</t>
  </si>
  <si>
    <t>Протоколы заседаний межведомственной комиссии по реализации губернаторского проекта "Решаем вместе!"</t>
  </si>
  <si>
    <t>Протокол заседания конкурсной комиссии по конкурсному отбору проектов территориальных общественных самоуправлений, включенных в муниципальные программы развития территорий в целях предоставления субсидии из областного бюджета и лист согласования к нему размещены на сайте Правительства Новгородской области https://old.novreg.ru/tenders/konkurs_proekt_territ%D0%BErial%60ny%60kh_samoupravlenii%60/Protokol_03052023.pdf                                                                                                                                                                      Членам конкурсной комиссии были направлены логины и пароли для входа в личный кабинет в Сервисе электронной подачи заявок для заполнения оценочных листов, каждый из них представил на конкурсную комиссию оценочный лист проектов, заверенный собственноручной подписью. Для заседания комиссии сформирован сводный оценочный лист, подготовлен доклад руководителя проекта, материалы к заседанию конкурной комиссии.                                                                                                                                            https://vk.com/wall-160413159?q=%D0%B7%D0%B0%D1%81%D0%B5%D0%B4%D0%B0%D0%BD%D0%B8%D0%B5%20%D0%BA%D0%BE%D0%BC%D0%B8%D1%81%D1%81%D0%B8%D0%B8%20%D0%A2%D0%9E%D0%A1&amp;w=wall-160413159_12199                                                                                                    https://vesti53.com/projects/vesti-velikij-novgorod/13117-konkursnaya-komissiya-prinyala-reshenie-o-subsidiyakh-tosam-novgorodskoj-oblasti.                                                                                     html  https://vk.com/wall-160413159?q=%D0%B7%D0%B0%D1%81%D0%B5%D0%B4%D0%B0%D0%BD%D0%B8%D0%B5%20%D0%BA%D0%BE%D0%BC%D0%B8%D1%81%D1%81%D0%B8%D0%B8%20%D0%A2%D0%9E%D0%A1&amp;w=wall-160413159_12130</t>
  </si>
  <si>
    <t>Протокол заседания конкурсной комиссии по проведению конкурсного отбора местных инициатив в рамках приоритетного регионального проекта "Наш выбор" в целях предоставления субсидии из областного бюджета и лист согласования к нему размещены на сайте Правительства Новгородской области                                                                                   Членам конкурсной комиссии были направлены логины и пароли для входа в личный кабинет в Сервисе электронной подачи заявок для заполнения оценочных листов, каждый из них представил на конкурсную комиссию оценочный лист проектов, заверенный собственноручной подписью. Для заседания комиссии сформирован сводный оценочный лист, подготовлен доклад руководителя проекта, материалы к заседанию конкурной комиссии.</t>
  </si>
  <si>
    <t>Протокол заседания конкурсной комиссии по проведению конкурсного отбора приоритетных проектов местных инициатив в целях предоставления субсидии из областного бюджета и лист согласования к нему размещены на сайте Правительства Новгородской области https://old.novreg.ru/tenders/konkurs_poderzhki_project/Protokol_27022023.pdf                                                                            Членам конкурсной комиссии были направлены логины и пароли для входа в личный кабинет в Сервисе электронной подачи заявок для заполнения оценочных листов, каждый из них представил на конкурсную комиссию оценочный лист проектов, заверенный собственноручной подписью. Для заседания комиссии сформирован сводный оценочный лист, подготовлен доклад руководителя проекта, материалы к заседанию конкурной комиссии.                                                       https://vk.com/wall-160413159?q=%D0%B7%D0%B0%D1%81%D0%B5%D0%B4%D0%B0%D0%BD%D0%B8%D0%B5%20%D0%BA%D0%BE%D0%BD%D0%BA%D1%83%D1%80%D1%81%D0%B0&amp;w=wall-160413159_11606         https://vk.com/wall-160413159_11574 https://vk.com/wall-16840961_110816"</t>
  </si>
  <si>
    <t>Решение (протокол) муниципальной конкурсной комиссии. Трёхуровневый отбор: на уровне ТОС, на уровне МО, на региональном уровне.</t>
  </si>
  <si>
    <t>Заседание конкурсной комиссии проводится на основе рейтинга, сформированнного механизированным способом подсчета баллов. В процессе составления рейтингов общественных проектов и решений о самооблажении (сходов), часть проектов и решений, заявивших комплексный подход, направляются на оценку по соответствующему критерию в профильные ОИВ</t>
  </si>
  <si>
    <t>протокол заседания комиссии по проведению конкурсных отборов инициативных проектов и муниципальных образований</t>
  </si>
  <si>
    <t>протокол заседания муниципальной комиссии городского округа, муниципального района</t>
  </si>
  <si>
    <t>Протокол заседания комиссии по рассмотрению заявок, поданных муниципальными образованиями в Республике Алтай на предоставление субсидий муниципальным образованиям в Республике Алтай из республиканского бюджета Республики Алтай на реализацию проектов по благоустройству территорий в рамках проекта "Инициативы граждан"</t>
  </si>
  <si>
    <t>Протокол заседания Комиссии по проведению конкурсного отбора муниципальных образований Рязанской области для предоставления субсидий на реализацию  проектов по благоустройству общественных пространств на сельских территориях и проверки условий их предоставления</t>
  </si>
  <si>
    <t>протокол совещания по рассмотрению заявок, представленных общеобразовательными организациями на участие в конкурсе на получение грантов в форме субсидий на реализацию инициативных проектов в рамках школьного инициативного бюджетирования, направленных на развитие школьной инфраструктуры от 27 сентября 2023 года</t>
  </si>
  <si>
    <t>Решение о победителях конкурсного отбора инициативных проектов, на основании сформированного министерством финансов Красноярского края рейтинга, принимает Совет по развитию местного самоуправления в Красноярском крае с учетом рейтинга проектов, набравших наибольшее количество баллов.  Совет создан в соответствии со статьей 4 Закона Красноярского края от 07.07.2016 № 10-4831 "О государственной поддержке развития местного самоуправления Красноярского края"  в целях координации деятельности органов государственной власти Красноярского края по государственной поддержке, организации эффективного контроля за результативностью мер по оказанию государственной поддержки, а также осуществления взаимодействия органов государственной власти Красноярского края и органов местного самоуправления.  Совет формируется сроком на пять лет на паритетных началах Законодательным Собранием Красноярского края и Губернатором Красноярского края в составе 16 членов Совета. Председателем Совета является первый заместитель Губернатора края - председатель Правительства края.</t>
  </si>
  <si>
    <t>протокол заседания конкурсной комиссии по проведению конкурсного отбора инициативных проектов для предоставления из областного бюджета субсидии на их реализацию</t>
  </si>
  <si>
    <t>Конкурсная комиссия по проведению конкурсного отбора проектов и программ развития территорий муниципальных образований в Республике Марий Эл, основанных на местных инициативах. Состав конкурсной комиссии утвержден постановлением Правительства Республики Марий Эл от 9 августа 2019 г. № 248</t>
  </si>
  <si>
    <t>Указ Главы РС(Я) от 01.12.21020 № 1542 «О проекте Родные города и села»</t>
  </si>
  <si>
    <t>Отбор проводился комиссией, состав которой утвержденной приказом Департамента Смоленской области по внутренней политике от 22.01.2020 №6-ОД. Оценка осуществлялась в соответствии с критериями оценки и при соблюдении условий, предусмотренных постановлением Администрации Смоленской области от 19.03.2018 № 160. Оформлен протокол заседания комиссии</t>
  </si>
  <si>
    <t>Протокол заседания конкурсной комиссии по проведению ежегодного конкурсного отбора проектов развития муниципальных образований Ульяновской области, подготовленных на основе местных инициатив граждан</t>
  </si>
  <si>
    <t>Составы комиссий по проведению конкурсного отбора инициативных проектов в муниципальных образованиях Белгородской области утверждены нормативно-правовыми актами.</t>
  </si>
  <si>
    <t>https://sakhminfin.ru/index.php/oministerstve/meropriyatiya/ofmerop/4020-pochti-180-mln-rublej-vydelit-obl-pravitelstvo</t>
  </si>
  <si>
    <t>Состав и Порядок работы Межведомственной комиссии по отбору народных проектов в том числе принятие ею решения, утверждаются приказом Администрации Главы Республики Коми</t>
  </si>
  <si>
    <t>Протокол заседания конкурсной комиссии для проведения конкурсного отбора (в составе комиссии представители областных органов исполнительной власти )</t>
  </si>
  <si>
    <t>Протокол заседания конкурсной комиссии по отбору общественно значимых проектов по благоустройству сельских территорий</t>
  </si>
  <si>
    <t>3 этап. Органы местного самоуправления на основании протокола заключительного собрания жителей представляют комплект документов к участию в конкурсном отборе проектов на конкурсную комиссию по проведению конкурсного отбора инициативных проектов, на территории городских и муниципальных округов (далее - конкурсная комиссия), состав которой утверждается распоряжением Кабинета Министров Чувашской Республики. 4 этап. В состав конкурсной комиссии включаются представители исполнительных органов Чувашской Республики, а также по согласованию депутаты Государственного Совета Чувашской Республики, члены Общественной палаты Чувашской Республики, представители иных общественных организаций Чувашской Республики. Для участия в заседаниях конкурсной комиссии могут приглашаться независимые эксперты. Члены конкурсной комиссии рассматривают заявки на участие в конкурсном отборе и осуществляют оценку проектов исходя из заданных критериев отбора (степень участия населения, юридических лиц и индивидуальных предпринимателей в определении и решении проблемы; социально-экономическая эффективность проекта; софинансирование проекта за счет средств местного бюджета, внебюджетных источников), а также  принимают участие в формировании рейтинга проектов по балльной шкале оценки, определяют перечень проектов, подлежащих финансированию из республиканского бюджета Чувашской Республики. Процедура проведения конкурсного отбора проектов регламентирована порядком проведения конкурсного отбора и исключает субъективный подход к принятию решений конкурсной комиссией. Решение конкурсной комиссии по итогам рассмотрения проектов принимается открытым голосованием простым большинством голосов.  По результатам заседания конкурсной комиссии в трехдневный срок составляется протокол, который подписывается всеми присутствовавшими на заседании членами конкурсной комиссии. Протокол заседания конкурсной комиссии является основанием для разработки проекта решения Кабинета Министров Чувашской Республики о распределении субсидий. Информационное сообщение о результатах конкурсного отбора на основании протокола заседания конкурсной комиссии размещается на официальном сайте организатора конкурсного отбора (исполнительный орган Чувашской Республики) на Портале исполнительных органов Чувашской Республики в информационно-телекоммуникационной сети "Интернет" не позднее следующего рабочего дня после подписания протокола конкурсной комиссии.</t>
  </si>
  <si>
    <t>Протокол №1 заседания комиссии по отбору получателей для оказания государственной поддержки на предоставление субсидий на реализацию мероприятий по благоустройству сельских территорий от 15.07.2022</t>
  </si>
  <si>
    <t>протокол заседания конкурсной комиссии по проведению конкурсного отбора, приказ министерства сельского хозяйства Саратовской области</t>
  </si>
  <si>
    <t>пп.6 п.12 Порядка предоставления субсидий муниципальным образованиям на реализацию мероприятий по благоустройству сельских территорий, утвержденного постановлением Правительства Республики Мордовия от 05.09.2019 г. № 370 "Об утверждении Государственной программы Республики Мордовия "Комплексное развитие сельских территорий"</t>
  </si>
  <si>
    <t>Протокол заседания комиссии по осуществлению отбора муниципальных образований Омской области для предоставления субсидий местным бюджетам от 31.10.2022 года</t>
  </si>
  <si>
    <t>Протокол рассмотрения заявок на участие в отборе получателей субсидии на возмещение затрат на выполнение работ по благоустройству дворовых территорий (в случае если дворовая территория образована земельными участками, находящимися полностью или частично в частной собственности) https://admomsk.ru/c/document_library/get_file?p_l_id=1241450&amp;folderId=1244902&amp;name=DLFE-91973.pdf</t>
  </si>
  <si>
    <t>Состав межведомственной конкурсной комиссии по отбору инициативных проектов на территории Республики Коми и Порядок ее работы (в том числе порядок принятия ею решений) утверждаются приказом Администрации Главы Республики Коми</t>
  </si>
  <si>
    <t>Протокол заседания Комиссии по предварительному отбору проектов комплексного развития сельских территорий или сельских агломераций Тамбовской области для направления в Министерство сельского хозяйства Российской Федерации от 30.12.2021 № 2</t>
  </si>
  <si>
    <t>Протокол заседания комиссии по конкурсному отбору Проектов по благоустройству сельских территорий, предоставляемых муниципальными образованиями Тамбовской области, претендующими на получение субсидии, от 19.04.2023 № 1</t>
  </si>
  <si>
    <t>https://minstroy.rtyva.ru/node/27552/</t>
  </si>
  <si>
    <t>Протокол заседания рабочей группы по вопросам развития инициативного бюджетирования в Астраханской области</t>
  </si>
  <si>
    <t>Проводится заседание Правительственной комиссии по рассмотрению и утверждению результатов конкурсного отбора инициативных проектов, в состав которой входят представители власти, а также обественные деятели (председатель общественного совета при минфине области, заместитель председателя Оренбургской областной организации Общероссийской общественной организации "Всероссийское общество инвалидов"). По проектам, реализованным в 2023 году было проведено 2 комиссии. По итогу победителями конкурсного отбора на 2023 год были признаны 277 проектов. (http://budget.orb.ru/new/init-budg;  https://disk.yandex.ru/d/W21LFF0PCCi8kg)</t>
  </si>
  <si>
    <t>Протокол заседания Квалификационной комиссии https://vk.com/tvbspb?w=wall-145727411_11121</t>
  </si>
  <si>
    <t>На сайте  https://vk.com/wall-1869346_4055 https://vk.com/wall-1869346_4038</t>
  </si>
  <si>
    <t>Конкурсная комиссия в 20-дневный срок после окончания приема заявок на своем заседании утверждает список участников республиканского конкурса "Лучшее территориальное общественное самоуправление".</t>
  </si>
  <si>
    <t>Протокол заседания межведомственной комиссии Свердловской области по обеспечению реализации регионального проекта «Формирование комфортной городской среды на территории Свердловской области»</t>
  </si>
  <si>
    <t>Граждане не участвуют в процедурах конкурсного отбора  проектов, представленных в конкурсную комиссию. В состав конкурсной комиссии входят представители органов исполнительной власти Курской области, органов местного самоуправления, депутаты Курской областной Думы, представители общественности.</t>
  </si>
  <si>
    <t>Протокол заседания областной конкурсной комиссии по проведению конкурсного отбора проектов инициативного бюджетирования "Твой Кузбасс- твоя инициатива" в Кемеровской области - Кузбассе на 2023 год от 20.01.2023 №10</t>
  </si>
  <si>
    <t>протоколы заседаний конкурсных комиссий</t>
  </si>
  <si>
    <t>Осуществляется комиссией конкурсного отбора в соответствии с условиями и критериями конкурсного отбора, установленными постановлением Кабинета Министров Республики Адыгея от 10.10.2018 № 212 "О некоторых вопросах реализации проектов развития общественной инфраструктуры, основанных на местных инициативах";  оформляется решением комиссии, протоколом, расчетами</t>
  </si>
  <si>
    <t>Проекты отбирают жители населенных пунктов путем проведения опросов, анкетирования, собраний, конференций. Все выдвинутые и поданные в администрацию муниципального образования инициативные проекты рассматриваются в соответствии с нормами ст.26.1 Федерального закона от 06.10.2003 №131-ФЗ "Об общих принципах организации местного самоуправления в Российской Федерации".  Администрации муниципальных образований формируют заявку на основе выбранных (поддержанных) проектов и подают заявку в министерство по развитию муниципальных образований Воронежской области для участия в региональном конкурсном отборе с целью получения региональной поддержки на реализацию проекта. В дальнейшем перечень муниципальных образований, имеющих право на получение региональной поддержки, согласовывается на заседании конкурсной комиссии , которое оформляется протоколом (механизм устанавлен Положением о проведении конкурсного отбора в соответствии с нормами постановления Правительства Воронежской области от 31.08.2017 № 678").</t>
  </si>
  <si>
    <t>протокол заседания рабочей группы по решению вопросов, связанных с реализацией инициативных проектов (проектов местных инициатив) на территории города Рязани</t>
  </si>
  <si>
    <t>https://www.donland.ru/result-report/1895/</t>
  </si>
  <si>
    <t>Протоколы общественной комиссии</t>
  </si>
  <si>
    <t>Протокол заседания конкурсной комиссии, оценка проектов ТОС</t>
  </si>
  <si>
    <t>протокол заседания конкурсной комиссии, созданной Правительством Липецкой области</t>
  </si>
  <si>
    <t>http://publication.pravo.gov.ru/document/5200201712270003?index=25</t>
  </si>
  <si>
    <t>Заседание конкурсной комиссии по подведению итогов конкурсного отбора (функции, порядок работы утверждены постановлением правительства Тульской области от 20 февраля 2021 года № 63 "Об утверждении Положения о региональном проекте "Народный бюджет" в Тульской области")</t>
  </si>
  <si>
    <t>Комиссия по отбору проектов по благоустройству сельских территорий и по комплексному развитию сельских территорий оценивает заявки муниципальных образований на соответствие установленных требований, принимает решение о результатах отбора. Формой деятельности Комиссии является заседание. Принятые на заседании Комиссии решения оформляются протоколом.</t>
  </si>
  <si>
    <t>Региональная конкурсная комиссия принимает решение о допуске заявок к участию в конкурсном отборе; оценивает заявки в соответствии с установленными критериями, принимает решение об определении победителей. Формой деятельности Комиссии является заседание. Принятые на заседании Комиссии решения оформляются протоколом.</t>
  </si>
  <si>
    <t>Протокол комиссии, статика участвовавших не велась</t>
  </si>
  <si>
    <t>Протокол заседания межведомственной комиссии по проведению конкурсного отбора инициативных проектов</t>
  </si>
  <si>
    <t>Отбор проектов-победителей проводится на двух уровнях. На муниципальном уровне отбор осуществляет муниципальная комиссия. Далее проекты отбираются краевой конкурсной комиссией, состав которой утверждается Правительством Пермского края. В состав комисии входят представители Правительства Пермского края, депутаты Законодательного Собрания Пермского края, эксперты, а также представители общественности</t>
  </si>
  <si>
    <t>Выбор проекта школьниками производится на собрании голосованием участников, в том числе по сводам листовок и опросных листов. Выбор проектов для реализации производится по итогам конкурсного отбора в соответствии с критериями конкурсного отбора, утвержденными постановлением Правительства Тверской области от 20 апреля 2021 г. N 232-пп  "О предоставлении из областного бюджета Тверской области иных межбюджетных трансфертов местным бюджетам на реализацию проектов в рамках поддержки школьных инициатив Тверской области" (подсчет не предусмотрен)</t>
  </si>
  <si>
    <t>Протокол заседания конкурсной комиссии по проведению ежегодного конкурсного отбора инициативных проектов, выдвигаемых для получения финансовой поддержки за счет межбюджетных трансфертов  из бюджета Удмуртской Республики</t>
  </si>
  <si>
    <t>Протокол заседания конкурсной комиссии по отбору инициативных проектов на территории Омской области от 15 декабря 2022 года (https://mf.omskportal.ru/magnoliaPublic/dam/jcr:f4f93685-9c69-42cb-9f4d-af58f7d8a674/протокол%20заседания%20конкурсной%20комиссии.pdf); Протокол заседания конкурсной комиссии по отбору инициативных проектов на территории Омской области от 26 декабря 2022 года (https://mf.omskportal.ru/magnoliaPublic/dam/jcr:cb87d771-5b11-4ba4-bee1-9b3a3347feb7/Протокол+ранжированный%20перечень.pdf)</t>
  </si>
  <si>
    <t>К заявке прилагается протокол заседания муниципальной комиссии по отбору инициативных проектов, сформированной в соответствии с частью 12 статьи 26.1 Федерального закона ""Об общих принципах организации местного самоуправления в Российской Федерации"" "</t>
  </si>
  <si>
    <t>Определение проектов-победителей в рамках реализации практики школьного инициативного бюджетирования происходило путем очного открытого голосования учащихся старших классов общеобразовательных организаций</t>
  </si>
  <si>
    <t>заседание Общественного Совета при администрации муниципального района, муниципального округа, городского округа</t>
  </si>
  <si>
    <t>собрание инициативной группы</t>
  </si>
  <si>
    <t>Заседание межведомственной комиссии. Критерии, по которым оцениваются поданные заявки, закреплены нормативно. Оценка проводится в два этапа. На первом этапе министерство оценивает практику по информации, содержащейся в заявке и представленных документах. На втором этапе оценка проводится членами межведомственной комиссии по отбору практик гражданских инициатив. По итогам двух этапов оценки практик, по каждой практике формирует рейтинг, в который включаются практики в порядке от наибольшего значения баллов к наименьшему. В межведомственную комиссию входят представители: профильных министерств, общественных организаций. Членами межведомственной комиссии заполняется оценочный лист по итогам заседания и обсуждения каждой практики</t>
  </si>
  <si>
    <t>Рассмотрение электронных заявок проводит конкурсная комиссия, созданная Ассоциацией "Совет муниципальных образований Воронежской области", каждый член которой оценивает заявку баллами</t>
  </si>
  <si>
    <t>АНО «Образ Будущего» как грантоператор проводит конкурс проектов ТОС. Граждане не принимают участия в процедурах конкурсного отбора. Решение о победителях принимается Конкурсной комиссией (после оценки заявок независимыми экспертами) и утверждается Наблюдательным советом АНО "Образ Будущего"</t>
  </si>
  <si>
    <t>Запросы и обращение граждан, письма, сеть интернет</t>
  </si>
  <si>
    <t>заседание общественной комиссии по рассмотрению предложений о благоустройстве дворовых территорий многоквартирных домов и общественны территорий</t>
  </si>
  <si>
    <t>Молодежный совет заблаговременно информирует всех старшеклассников-участников голосования о месте и времени проведения голосования, а также о правилах учета голосов.
При проведении голосования каждому его участнику предоставляется возможность выбрать два проектных предложения из перечня предложений, вынесенных на голосование. 
Для организации подсчета голосов в соответствии с установленным порядком проведения общешкольного голосования назначается счетная комиссия. По итогам голосования утверждается рейтинг проектных предложений.
Победителями голосования объявляются проектные предложения, набравшие наибольшее количество голосов.</t>
  </si>
  <si>
    <t>Выбор проекта школьниками производится на школьном собрании путем голосования участников, в том числе по сводам листовок и опросных листов. Далее проекты проходят отбор на муниципальном этапе и отобранные проекты подаются муниципальными образованиями в Минфин Тверской области на конкурсный отбор регионального уровня.
Выбор проектов для реализации на региональном уровне производится по итогам конкурсного отбора в соответствии с критериями конкурсного отбора, утвержденными постановлением Правительства Тверской области от 20 апреля 2021 г. N 232-пп  "О предоставлении из областного бюджета Тверской области иных межбюджетных трансфертов местным бюджетам на реализацию проектов в рамках поддержки школьных инициатив Тверской области". Конкурсный отбор проводится конкурсной комиссией (коллегиальный орган, состоящий из представителей Правительства Тверской области, Законодательного Собрания Тверской области, исполнительных органов государственной власти Тверской области, органов местного самоуправления муниципальных образований Тверской области и иных органов и организаций)</t>
  </si>
  <si>
    <t>Отбор проектов осуществляется тайным независимым друг от дурга голосованием участников от 14 до 25 лет и членов МЭК. После защиты проектов, каждый участник и член МЭК получал на руки бюллетень. Каждый член МЭК высказывал мнение по каждому из проектов (поддерживаю/не поддерживаю), а каждый участник команды имел два голоса (оба голоса необходимо было отдать за разные проектные предложение, голосование за свое проектное предложение не запрещено). Консультант проектного центра, как независимое лицо, собирал бюллетени и при участии представителей проектных команд и МЭК осуществлял подсчет голосов. Результаты подсчета фиксируются в рейтинге проектных предложений, результаты рейтинга подписывают участники и члены МЭК.        Формирование сводного перечня проектов осуществляет АУДО УР "Центр финансового просвещения". Рассмотрение и утверждение сводного перечня проектов осуществляются региональной экспертной комиссией по рассмотрению и утверждению сводного перечня проектов молодежного инициативного бюджетирования</t>
  </si>
  <si>
    <t>Отбор проектов осуществляется тайным независимым друг от дурга голосованием участников от 16 лет. После защиты проектов, каждый участник получает на руки бюллетень. Каждый участник команды имел два голоса (оба голоса необходимо было отдать за разные проектные предложение, голосование за свое проектное предложение не запрещено).  Бюллетени собирались в прозрачные ящики при участии представителей проектных команд и МЭК осуществлял подсчет голосов. Результаты подсчета фиксируются в рейтинге проектных предложений, результаты рейтинга подписывают участники и члены МЭК. Формирование сводного перечня проектов осуществляет АУДО УР "Центр финансового просвещения". Рассмотрение и утверждение сводного перечня проектов осуществляются региональной экспертной комиссией по рассмотрению и утверждению сводного перечня проектов инициативного бюджетирования, выдвигаемых лицами с инвалидностью.</t>
  </si>
  <si>
    <t>Конкурсная комиссия по проведению конкурсного отбора инициативных проектов, формируемая из числа сотрудников министерства финансов Калужской области и других представителей органов исполнительной власти Калужской области (по согласованию)</t>
  </si>
  <si>
    <t>Конкурсная комиссия по проведению конкурсного отбора школьных инициатив, формируемая из числа сотрудников министерства финансов Калужской области и других представителей органов исполнительной власти Калужской области (по согласованию)</t>
  </si>
  <si>
    <t>С целью определения победителей конкурса создается Экспертный совет. Экспертный совет является независимым.</t>
  </si>
  <si>
    <t>По итогам голосований составлены протоколы</t>
  </si>
  <si>
    <t>технологический подсчёт, протоколы заседаний Общественных Советов при администрациях муниципальных районов, муниципальных округов, городского округа; видео фиксация заседаний Общественных Советов                https://vk.com/ppmi53?w=wall-170146475_11865      https://vk.com/club20831461?w=wall-20831461_5286     https://vk.com/public112347667?w=wall-112347667_8503   https://vk.com/53poddoryeadm?w=wall-169813925_9110  https://vk.com/novgorodskirayon?w=wall-169933314_34841  https://vk.com/53marevoadm?w=wall-170082279_10222</t>
  </si>
  <si>
    <t>Протокол заседания межведомственной комиссии по отбору практик гражданских инициатив</t>
  </si>
  <si>
    <t>по итогам составляется протокол конкурсной комиссии и размещается на портале tos.govvrn.ru</t>
  </si>
  <si>
    <t>Протокол заседания Наблюдательного совета АНО «Образ Будущего»</t>
  </si>
  <si>
    <t>Оценка и ранжирование на основе формальных критер</t>
  </si>
  <si>
    <t>Протоколы общешкольного голосования, рейтинги проектных предложений</t>
  </si>
  <si>
    <t>Открытый подсчет бюллетеней при участниках, фиксация информации в рейтинге проектных предложений</t>
  </si>
  <si>
    <t>протокол заседания  конкурсной  комиссии по проведению конкурсного отбора инициативных проектов</t>
  </si>
  <si>
    <t>протокол заседания  конкурсной  комиссии по проведению конкурсного отбора школьных инициатив</t>
  </si>
  <si>
    <t>Оценка проектов осуществляется в два этапа: на первом этапе (до заседания Экспертного совета) члены Экспертного совета индивидуально знакомятся с содержанием всех проектных заявок, и заполняют оценочные листы; на втором этапе (во время заседания Экспертного Совета) члены Экспертного совета обсуждают проекты и экспертные заключения (оценочные листы), и принимают окончательное решение о финансировании проекта, либо отказе в финансировании. Решение о победителях Конкурса принимается простым большинством голосов членов Экспертного Совета, открытым голосованием и оформляется в форме протокола. Количество устанавливается каждым оператором конкурса самостоятельно, но не менее 5 человек</t>
  </si>
  <si>
    <t>Критерии отбора муниципальных образований, расположенных на территории Свердловской области, для предоставления субсидий из областного бюджета местным бюджетам муниципальных образований на формирование современной городской среды являются приложением № 4 к порядку предоставления субсидий из областного бюджета местным бюджетам муниципальных образований, расположенных на территории Свердловской области, на формирование современной городской среды, содержащемся в государственной программе Свердловской области «Формирование современной городской среды на территории Свердловской области»</t>
  </si>
  <si>
    <t>Порядок предоставления и распределения субсидий из областного бюджета бюджетам муниципальных образований, расположенных на территории Свердловской области, на реализацию мероприятий по благоустройству сельских территорий, являющийся приложением № 9 к государственной программе Свердловской области "Комплексное развитие сельских территорий Свердловской области", утвержденной постановлением Правительства Свердловской области от 08.09.2021 № 582-ПП</t>
  </si>
  <si>
    <t>участие предусмотрено для всех муниципальных образований, в состав которых входят населенные пункты численностью до 35000 человек (могут участвовать все сельские и городские поселения, муниципальные районы и три из четырех городских округов)
в конкурсном отборе не может участвовать городской округ Стрежевой, поскольку в его составе нет населенных пунктов численностью населения до 35000 человек
таким образом из 135 муниципальных образований участие предусмотрено для 134</t>
  </si>
  <si>
    <t>Участниками конкурсного отбора в соответствии с п. 4 Порядка проведения конкурсного отбора инициативных проектов (утвержден постановлением Правительства
Чеченской Республики от 15 июля 2021 г. № 155) являются муниципальные районы и городские округа Чеченской Республики.</t>
  </si>
  <si>
    <t>В областном конкурсе проектов могут принимать участие  все  муниципальные образования Кузбасса.  В соответствии c пунктом 4 статьи 6 Закона Кемеровской области  от 14.11.2018 № 90-ОЗ «О реализации проектов инициативного бюджетирования в Кемеровской области - Кузбассе», учитывая протокол заседания областной конкурсной комиссии по проведению конкурсного отбора проектов инициативного бюджетирования «Твой Кузбасс – твоя инициатива» в Кемеровской области - Кузбассе от 28.01.2022 № 8, Правительство Кемеровской области – Кузбасса утверждает максимальное количество проектов инициативного бюджетирования «Твой Кузбасс – твоя инициатива» в Кемеровской области - Кузбассе (ежегодно) на 2023 год: 
от городского округа, территория города в составе которого не разделяется на внутригородские районы, - один проект; от городского округа, территория города в составе которого разделяется на внутригородские районы, - один проект на каждый внутригородской район;
от муниципального округа – один проект на каждый центр административного района (не входящий в состав поселка городского типа, сельской территории и не наделенный статусом городского округа), город районного подчинения, поселок городского типа (не наделенный статусом городского округа), на каждую сельскую территорию;
от городского, сельского поселения муниципального района – один проект.</t>
  </si>
  <si>
    <t>Участниками проекта Народный бюджет являются муниципальные округа, городские и сельские поселения Новгородской области. Исключение составляют муниципальные районы, городской округ
Критериями отбора муниципальных округов и поселений для предоставления субсидий являлись: наличие муниципального правового акта об утверждении положения о реализации проекта «Народный бюджет», участие в различных проектах инициативного бюджетирования в предыдущие годы, наличие в бюджете муниципального округа или поселения бюджетных ассигнований на реализацию проекта «Народный бюджет», не менее 1 млн.рублей, информирование населения о приоритетном региональном проекте "Народный бюджет" в текущем году (в том числе публикации в печатных СМИ,  в информационно-телекоммуникационной сети "Интернет", на официальных сайтах и госпабликах). Кроме того, критериями учитывалось наличие фактов нарушения положений о реализации проекта "Народный бюджет", утвержденных муниципальными правовыми актами, и (или) рабочего плана проекта "Народный бюджет" за 3 последних отчетных года; наличие фактов нецелевого использования органами местного самоуправления, выявленных органами внутреннего государственного финансового контроля или министерством финансов Новгородской области за 3 последних отчетных года.</t>
  </si>
  <si>
    <t>По типу МО (городские и сельские поселения)</t>
  </si>
  <si>
    <t>В 2023 году возможность принять участие в проекте была предоставлена 97 муниципальным образованиям, в том числе 17 городским поселениям,  75 сельским поселениям, 4 муниципальным округам, городскому округу Великий Новгород.
Критерием участия является определенный тип муниципальных образований: сельские поселения, городские поселения, муниципальные округа, городской округ Великий Новгород.  Исключение составляют муниципальные районы. 
Критерием отбора городского округа, муниципальных округов, поселений для предоставления субсидий является наличие проекта территориального общественного самоуправления, включенного в муниципальную программу развития территорий.                                                                                        
Условиями предоставления и расходования субсидии являются:                                                          
-наличие в бюджете (сводной бюджетной росписи бюджета) муниципалитета бюджетных ассигнований на исполнение расходных обязательств, связанных с исполнением мероприятий, направленных на реализацию проекта ТОС, включенного в муниципальную программу развития территорий, в целях софинансирования которого предоставляется субсидия, включая размер субсидии, планируемой к предоставлению из областного бюджета;                                                                                                                                                                       -наличие в утвержденной муниципальной программе развития территорий мероприятий по реализации проекта ТОС на соответствующий финансовый год;                                                            - наличие в границах одного городского округа, муниципального округа, поселения не менее 2 зарегистрированных в соответствии со статьей 27 Федерального закона № 131-ФЗ ТОС;                                                                                                         
реализация проектов ТОС в границах одного поселения:                                                                                                                                               
-не более одного проекта  (на территории которого учреждено от 2 до 4 ТОС);                                            
-не более 2 проектов ТОС (на территории которого учреждено от 5 до 10 ТОС);                                           
-не более 3 проектов ТОС (на территории которого учреждено 11 и более ТОС);                                         
в границах городского округа не более 10 проектов ТОС;                                                                                   
в границах муниципальных округов:                                                                                                                          
-Волотовского МО не более 4 проектов ТОС,                                                                                                           
-Марёвского МО не более 4 проектов ТОС;                                                                                                             
- Солецкого МО не более 8 проектов ТОС;                                                                                                                
- Хвойнинского МО не более 18 проектов ТОС.</t>
  </si>
  <si>
    <t>Участие принимали все городские и сельские поселения, входящие в состав 37 муниципальных районов Краснодарского края. В категорию участников не попали городские округа</t>
  </si>
  <si>
    <t>Распределение субсидий между бюджетами муниципальных образований определяется по методике распределения субсидий бюджетам муниципальных районов и городских округов Республики Башкортостан на реализацию проектов по комплексному благоустройству дворовых территорий муниципальных образований Республики Башкортостан «Башкирские дворики», утвержденной постановлением Правительства Республике Башкортостан №69 от 13 февраля 2019 года</t>
  </si>
  <si>
    <t>В 2023 году возможность участия в проекте согласно НПА имели  муниципальные округа, муниципальные районы, городской округ Великий Новгород (22 муниципальных образования региона).  Исключение составляют сельские поселения, городские поселения.  Городские и сельские поселения Новгородской области имели возможность участвовать в приоритетном региональном проекте "Проект поддержки местных инициатив (ППМИ) на территории Новгородской области"
В рамках ПРП "Наш выбор" критерием участия является определенный тип муниципальных образований: муниципальные районы, муниципальные округа, городской округ Великий Новгород.                                                                     
Критерием отбора муниципальных районов, округов для предоставления субсидий является наличие в муниципальном районе, округе проекта, отобранного населением муниципального района, округа на собрании (конференции) граждан.  Критерием отбора городского округа для предоставления субсидий является наличие в городском округе проектов, отобранных на собрании (конференции) жителей территории городского округа, закрепленного за отделом-центром по работе с населением по месту жительства в Администрации Великого Новгорода.                                                                            
Кроме того, объект инфраструктуры, предлагаемый для реализации в рамках проекта, должен находиться в собственности, оперативном управлении или безвозмездном пользовании округа или района</t>
  </si>
  <si>
    <t>В 2023 году возможность участия в проекте согласно НПА имели 102 муниципальных образования, в том числе 4 муниципальных округа, 17 городских поселений, 81 сельское поселение.  При этом муниципальные округа имели возможность подать заявки по количеству территорий бывших поселений, вошедших в состав муниципального округа
Критерием участия является определенный тип муниципальных образований: сельские поселения, городские поселения, муниципальные округа.  Исключение составляют: городской округ Великий Новгород и муниципальные районы, для них в регионе внедрен приоритетный региональный проект "Наш выбор".                                                                     В рамках ППМИ критерием отбора муниципальных округов, поселений для предоставления субсидий является наличие в муниципальном округе, поселении проекта, отобранного населением населенного пункта муниципального образования Новгородской области на собрании (конференции) граждан.                                                                                 Кроме того, объект инфраструктуры, предлагаемый для реализации в рамках проекта ППМИ, должен находиться в собственности, оперативном управлении или безвозмездном пользовании муниципального округа, поселения</t>
  </si>
  <si>
    <t>В соответствии с частью 1 статьи 27 Федерального закона от 6 октября 2003 года № 131 - ФЗ "Об общих принципах организации местного самоуправления в Российской Федерации"  территориальное общественное самоуправление (далее в этом пункте - ТОС) это самоорганизация граждан по месту их жительства на части территории поселения, городского округа. В связи с тем, что ИБ осуществляется через ТОС муниципальные районы не участвуют в распределении субсидий.</t>
  </si>
  <si>
    <t>критерием участия является тип населенного пункта - сельский населенный пункт</t>
  </si>
  <si>
    <t>Муниципальный район как самостоятельное муниципальное образование не участвует в конкурсном отборе. Принимают участие поселения, входящие в состав муниципальных районов.</t>
  </si>
  <si>
    <t>Практика предусматривает возможность участия всех муниципальных образований, однако заявки на участие в конкурсном отборе проектов, выдвигаемых для получения финансовой поддержки за счет субсидий из областного бюджета, направляются администрациями 55 городских округов и муниципальных районов</t>
  </si>
  <si>
    <t>В региональной программе "Формирование современной городской среды" участие принимают муниципальные образования с численностью жителей свыше 1000 человек. Участие во Всероссийском конкурсе лучших проектов создания комфортной городской среды в малых городах и исторических поселениях и во Всероссийском конкурсе лучших проектов создания комфортной городской среды в субъектах ДФО могут принимать муниципальные образования с численностью  от 5 тысяч человек до 250 тысяч человек и малые города с численностью не выше 200 тысяч человек.</t>
  </si>
  <si>
    <t>административные центры муниципальных районов, округов, городской округ</t>
  </si>
  <si>
    <t>муниципальные районы и округа, городские и сельские поселения
город Великий Новгород не получает субсидию, так как не является участником программы "Комплексное развитие сельских территорий Новгородской области до 2030 года"</t>
  </si>
  <si>
    <t>Могут участвовать городские и сельские поселения (442) и городские округа (3). Не участвуют муниципальные районы (31).</t>
  </si>
  <si>
    <t>Исключение муниципальных районов было обусловлено необходимостью реализации проектов непосредственно на территориях поселений, входящих в составы муниципальных районов, а также в связи с тем, что территория субъекта Российской Федерации разграничивается между поселениями, муниципальными и городскими округами (ст. 11 131-ФЗ)</t>
  </si>
  <si>
    <t>Для муниципальных образований, расположенных на сельских территориях</t>
  </si>
  <si>
    <t>Численность населения должна быть свыше 1000 человек</t>
  </si>
  <si>
    <t>могут участвовать все муниципальные образования</t>
  </si>
  <si>
    <t>В соответствии с Порядком конкурсного отбора инициативных проектов в рамках проекта инициативного бюджетирования «Вам решать!», утвержденным постановлением Правительства Нижегородской области от 22.12.2017 № 945, проектом охвачены все муниципальные образования Нижегородской области</t>
  </si>
  <si>
    <t>Участие предусмотрено для муниципальных образований в Республике Марий Эл, в состав которых входят населенные пункты с численностью населения свыше 1 000 человек.</t>
  </si>
  <si>
    <t>возможность участия предусмотрена для 3 муниципальных округов и 41 муниципального района, в состав которых входит 483 городских и сельских поселений (89 % от общего количества муниципальных образований Красноярского края)</t>
  </si>
  <si>
    <t>В реализации практики могут принимать участие только сельские поселения</t>
  </si>
  <si>
    <t>В реализации практики ИБ могут участвовать муниципальные образования, на территории которых есть сельские населенные пункты, не являющиеся административными центрами, где постоянно или преимущественно проживают граждане. Отбор муниципальных образований для предоставления субсидии осуществляется в соответствии с критериями, установленными пунктом 3.6. Порядка предоставления и распределения субсидии бюджетам муниципальных образований Ленинградской области из областного бюджета Ленинградской области на реализацию областного закона от 28 декабря 2018 года № 147-оз «О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 государственной программы "Устойчивое общественное развитие в Ленинградской области", утвержденной постановлением Правительства Ленинградской области от 14 ноября 2013 года № 399"</t>
  </si>
  <si>
    <t>численность населения муниципального образования – до 80 тысяч человек</t>
  </si>
  <si>
    <t>В рамках данной программы реализация социально-значимых проектов возможна на уровне муниципальных и городских округов, городских и сельских поселений (для всех муниципальных образований, кроме муниципального района). В 2023 году это 104 муниципальных образования из 119 (87,4%).</t>
  </si>
  <si>
    <t>В реализации мероприятий могут принять участие только сельские населенные пункты</t>
  </si>
  <si>
    <t>Заявки могут поступать от всех муниципальных образований, но интернет-голосование граждан по выбору общественных территорий на платформе Минстроя России za.gorodsreda.ru проводится в 8 городах (города с численностью населения свыше 20 тысяч человек, исторические поселения федерального значения и города туристского назначения), остальные муниципальные образования проводят голосование граждан по выбору общественных территорий на официальных сайтах ОМС и в официальных группах в социальных сетях</t>
  </si>
  <si>
    <t>Получателями субсидии в рамках конкурса "Народный бюджет" в Вологодской области в 2023 году являлись муниципальные районы, муниципальные округа, городские и сельские поселения. 
Получателями субсидии - то есть участниками регионального конкурса - не могут стать городские округа (их в области два - город Вологда и город Череповец). На их территории отдельно реализуются проекты по инициативному бюджетированию за счет средств бюджетов городских округов.</t>
  </si>
  <si>
    <t>Практика инициативного бюджетирования реализовывалась только на территориях муниципальных округов Архангельской области. Выбор участника определялся переходом муниципального образования в административную структуру - муниципальный округ</t>
  </si>
  <si>
    <t>Критерий участия в отборе - наличие проекта территориального общественного самоуправления  в сфере благоустройства территории, разработанного совместно с органами местного самоуправления</t>
  </si>
  <si>
    <t>проект может быть реализован не территории населенного пункта с численностью жителей не менее 1000 человек</t>
  </si>
  <si>
    <t>1) заявитель реализует мероприятия по благоустройству на сельских территориях;
2) заявитель имеет средства местного бюджета на исполнение в соответствующем финансовом году расходных обязательств, на реализацию мероприятий по благоустройству на сельских территориях и привлекает на их реализацию вклады граждан и (или) юридических лиц (индивидуальных предпринимателей), общественных, включая волонтерские, организаций в различных формах, в том числе в форме денежных средств, трудового участия, волонтерской деятельности, предоставления помещений и технических средств в общем размере не менее 30% от общей стоимости проекта, при этом доля местного бюджета от общего объема привлекаемых средств составляет не менее 3%;
3) заявитель ранее не получал субсидии  на реализацию аналогичного проекта в одном и том же населенном пункте;
4) формирование проектов в соответствии с методическими рекомендациями, разработанными Минсельхозом России.</t>
  </si>
  <si>
    <t>Выбор участников осуществляется на основании постановления Совета министров Республики Крым от 16.10.2020 № 658 «О некоторых вопросах реализации инициативного бюджетирования на территории Республики Крым», в котором отражена география муниципальных образований Республики Крым, включенных в практику реализации инициативного бюджетирования (14 муниципальных райнов, 54 городских поселения, 250 сельских поселений)</t>
  </si>
  <si>
    <t>Выбор участников осуществляется на основании постановления Совета министров Республики Крым от 16.10.2020 № 658 «О некоторых вопросах реализации инициативного бюджетирования на территории Республики Крым»</t>
  </si>
  <si>
    <t>городские и муниципальные округа, муниципальные районы
в соответствии с вопросами местного значения, предусмотренных 131-ФЗ</t>
  </si>
  <si>
    <t>Не все муниципальные образования Новосибирской области имеют право участвовать в конкурсном отборе инициативных проектов. Участниками конкурсного отбора являются городские и сельские поселения Новосибирской области</t>
  </si>
  <si>
    <t>В программе принимают участие городские округа и городские поселения области</t>
  </si>
  <si>
    <t>Не участвуют сельские агломерации Костромской области</t>
  </si>
  <si>
    <t>Муниципальные образования сельских и городских поселений</t>
  </si>
  <si>
    <t>малые города численностью населения до 200 тыс. человек</t>
  </si>
  <si>
    <t>Получателями субсидии являются органы местного самоуправления или органы территориального общественного самоуправления, расположенные на сельской территории в Тюменской области.
Под сельскими территориями понимаются сельские поселения или сельские поселения и межселенные территории, объединенные общей территорией в границах муниципального района, сельские населенные пункты, рабочие поселки, входящие в состав Голышмановского и Заводоуковского городских округов.
Муниципальные образования Тюменской области — городские округа Ишим, Тобольск, Тюмень, Ялуторовск и муниципальные районы участие в реализации мероприятия не принимают.</t>
  </si>
  <si>
    <t>Субсидии на поддержку муниципальных программ формирования современной городской среды в рамках реализации подпрограммы "Формирование современной городской среды" государственной программы Тюменской области "Развитие жилищно-коммунального хозяйства" предоставляются муниципальным образованиям имеющим статус города.</t>
  </si>
  <si>
    <t>участие принимают городские и сельские поселения, перечень которых установлен распоряжением Правительства Саратовской области от 17.02.2021 N 37-Пр (ред. от 14.11.2023) "Об утверждении перечня населенных пунктов Саратовской области для реализации государственной программы Российской Федерации "Комплексное развитие сельских территорий". Участие могут принять 289 из 297 муниципальных образований области.</t>
  </si>
  <si>
    <t>п. 2-3 Порядка предоставления субсидий муниципальным образованиям на реализацию мероприятий по благоустройству сельских территорий, утвержденного постановлением Правительства Республики Мордовия от 05.09.2019 г. № 370 "Об утверждении Государственной программы Республики Мордовия "Комплексное развитие сельских территорий"</t>
  </si>
  <si>
    <t>Гранты предоставляются государственным образовательным организациям среднего, профессионального и высшего образования, располагающимся на территории Тверской области</t>
  </si>
  <si>
    <t>В соответствии с Порядком проведения отбора муниципальных образований, утвержденным Постановлением Правительства Кировской области от 23.06.2022 N 312-П, участие в отборе муниципальных образований на право получения гранта на реализацию проекта "Народный бюджет" принимают все городские поселения, городские и муниципальные округа Кировской области. По итогам отбора выбирается 15 муниципальных образований.
Муниципальные образования оцениваются с учетом критериев отбора,  утвержденных Постановлением Правительства Кировской области от 23.06.2022 N 312-П. Среди прочих критериев оценивается участие муниципальных образований в других практиках инициативного бюджетирования, реализуемых в Кировской области, а также уровень софинансирования муниципального образования в проекте "Народный бюджет", запланированный в бюджете.</t>
  </si>
  <si>
    <t>участвуют муниципальные образования Омской области с численностью населения, не превышающей 120 тыс. человек</t>
  </si>
  <si>
    <t>расположение объектов, на которые предоставляются субсидии  на благоустройство, в сельских поселениях Омской области или в сельских населенных пунктах и рабочих поселках Омской области, входящих в состав городских поселений Омской области, на территории которых преобладает деятельность, связанная с производством и переработкой сельскохозяйственной продукции, и сельских агломерациях Омской области</t>
  </si>
  <si>
    <t>В соответствии с федеральным законодательством в голосовании по отбору территорий соответствующего функционального назначения (площади, набережные, улицы, пешеходные зоны, скверы, парки, иные территории), подлежащих благоустройству в рамках реализации муниципальных программ формирования современной городской среды в год, следующий за годом проведения голосования, участвуют муниципальные образования Омской области с численностью населения свыше 20 тыс. человек</t>
  </si>
  <si>
    <t>100% сельских населенных пунктов, а также входящие в состав муниципальных районов поселки городского типа (рабочие поселки), города с численностью населения до 50 тыс. человек, муниципальные районы и муниципальные округа с проектами общерайонного (общеокружного) значения, результатами которых будут пользоваться жители двух и более населенных пунктов. Небольшие сельские населенные пункты и малые города, имеющие возможность обсудить проектную идею на сходе граждан</t>
  </si>
  <si>
    <t>муниципальные образования с численностью населения свыше 1000 человек</t>
  </si>
  <si>
    <t>Основные критерии выбора участников:  более низкий уровень социально-экономического развития поселений в сравнении с городскими округами (налоговые и неналоговые доходы округов позволяют выполнять принятые бюджетные обязательства), большая часть населения области проживает в поселениях.</t>
  </si>
  <si>
    <t>В соответствии с постановлением Правительства РС(Я) от 31 мая 2023 г. № 261 «Об утверждении методики распределения и правил предоставления иных межбюджетных трансфертов из государственного бюджета Республики Саха (Якутия) местным бюджетам на поддержку развития школьного и молодежного инициативного бюджетирования в сфере образования в 2023 году»</t>
  </si>
  <si>
    <t>Практика не предусматривает возможность участия всех муниципальных образований. Критерием отбора муниципального образования для предоставления субсидий является наличие в составе муниципального образования населенных пунктов с численностью населения не менее 1000 человек и включение общественных территорий муниципальных образований в адресный перечень общественных территорий, нуждающихся в благоустройстве, государственной программы.</t>
  </si>
  <si>
    <t>В Югре два муниципальных образования с численностью менее 20,0 тыс. человек: г. Покачи, Ханты-Мансийский район. Во-первых, участие возможно только для жильцов многоквартирных домов. Во-вторых, участвовать в программе могут только населенные пункты с численностью не менее 1000 человек. В-третьих, для участия конкретной заявки необходимо, чтобы было подписано коллективное заявление жильцов двора. Согласие на благоустройство по программе «Формирование комфортной городской среды» подразумевает, что жильцы готовы софинансировать расходы по обустройству территории и в дальнейшем обеспечивать ее содержание.</t>
  </si>
  <si>
    <t>Согласно постановлению министерства сельского хозяйства и рыбной промышленности Астраханской области от 19.05.2022 № 10 «О проведении конкурсного отбора проектов по благоустройству общественных пространств на сельских территориях», заявителями могут быть:
  - орган местного самоуправления сельского поселения Астраханской области;
  - орган территориального общественного самоуправления сельского поселения Астраханской области.</t>
  </si>
  <si>
    <t>Право на участие в конкурсном отборе имеют сельские поселения и городские округа, в состав которых входят сельские населенные пункты. Таким образом осуществлен стопроцентный охват сельского населения региона.</t>
  </si>
  <si>
    <t>Субсидии из областного бюджета предоставляются муниципальным образованиям Орловской области: городским округам Орловской области, городским поселениям Орловской области и сельским поселениям Орловской области, в состав которых входят населенные пункты с численностью населения свыше 1000 человек (далее также - муниципальные образования Орловской области), в целях благоустройства территорий данных муниципальных образований Орловской области.</t>
  </si>
  <si>
    <t>za.gorodsreda.ru</t>
  </si>
  <si>
    <t>https://v2.lk.init-rk.ru/dashboard</t>
  </si>
  <si>
    <t>https://www.minfinchr.ru/deyatelnost/mezhbyudzhetnye-otnosheniya/iniciativnoe-byudzhetirovanie</t>
  </si>
  <si>
    <t>https://nb.gokucmpi.ru/otchet/</t>
  </si>
  <si>
    <t>https://www.govvrn.ru/konkurs-mi</t>
  </si>
  <si>
    <t>https://gokucmpi.ru/proekty/tos/</t>
  </si>
  <si>
    <t>https://vybor.gokucmpi.ru/</t>
  </si>
  <si>
    <t>https://gokucmpi.ru/proekty/ppmi/</t>
  </si>
  <si>
    <t>https://gokucmpi.ru/proekty/doroga-k-domu/</t>
  </si>
  <si>
    <t>https://budget4me-34.ru</t>
  </si>
  <si>
    <t>https://rgis.novreg.ru/</t>
  </si>
  <si>
    <t>https://www.govvrn.ru/otnp</t>
  </si>
  <si>
    <t>https://tos.govvrn.ru/</t>
  </si>
  <si>
    <t>grants.obraz36.ru</t>
  </si>
  <si>
    <t>https://sreda.dom.gosuslugi.ru/</t>
  </si>
  <si>
    <t>http://ppmi24.ru/</t>
  </si>
  <si>
    <t>https://pib.primorsky.ru/</t>
  </si>
  <si>
    <t>www.marpravda.ru/news/zh-k-h/proekt-narodnyy-kontrol-programma-podderzhki-obshchestvennykh-initsiativ-v-mariy-el</t>
  </si>
  <si>
    <t>https://yakutia.click/</t>
  </si>
  <si>
    <t>https://or71.ru/primi_uchastie/narodniy_budjet_new/</t>
  </si>
  <si>
    <t>https://35.gorodsreda.ru/?ysclid=lv0zvdlola164731627</t>
  </si>
  <si>
    <t>да, ссылка: ob.ulminfin.ru:8080/ppmi/o-proekte</t>
  </si>
  <si>
    <t>http://publication.pravo.gov.ru/document/7400202012230002?index=3</t>
  </si>
  <si>
    <t>https://vmeste.permkrai.ru/info/categories/6/program2023</t>
  </si>
  <si>
    <t>https://ppmi.tverreg.ru/</t>
  </si>
  <si>
    <t>https://budget.rk.ifinmon.ru/krym-kak-my-hotim</t>
  </si>
  <si>
    <t>https://pib.sakhminfin.ru/projects?MembersCategoryId=0/                      https://pib.sakhminfin.ru/competitions/12</t>
  </si>
  <si>
    <t>https://pib.sakhminfin.ru/projects?MembersCategoryId=1</t>
  </si>
  <si>
    <t>https://ib.rkomi.ru/budget</t>
  </si>
  <si>
    <t>https://nashsever51.ru/initiatives</t>
  </si>
  <si>
    <t>pib.cap.ru</t>
  </si>
  <si>
    <t>Информационный портал -  (https://ib.mfur.ru/), Информационная система управления - (http://isu.mfur.ru/)</t>
  </si>
  <si>
    <t>https://www.admtyumen.ru/ogv_ru/finance/apk/more.htm?id=11962253@cmsArticle</t>
  </si>
  <si>
    <t>https://za-gorodsreda.ru/</t>
  </si>
  <si>
    <t>https://vote.vmeste.mosreg.ru/narodniy_budjet</t>
  </si>
  <si>
    <t>https://www.minfin.kirov.ru/otkrytyy-byudzhet/dlya-spetsialistov/narodniy-byudzhet/nb/project2022/</t>
  </si>
  <si>
    <t>алтайпредлагай.рф</t>
  </si>
  <si>
    <t>https://ясчитаю.рф/</t>
  </si>
  <si>
    <t>https://ib.rkomi.ru/projects</t>
  </si>
  <si>
    <t>pmisk.ru</t>
  </si>
  <si>
    <t>https://isib.myopenugra.ru</t>
  </si>
  <si>
    <t>https://comfort.myopenugra.ru/</t>
  </si>
  <si>
    <t>http://otbor.orb.ru/</t>
  </si>
  <si>
    <t>https://57.gorodsreda.ru/</t>
  </si>
  <si>
    <t>https://tvoybudget.spb.ru/</t>
  </si>
  <si>
    <t>https://school.tvoybudget.spb.ru</t>
  </si>
  <si>
    <t>https://new.tvoybudget.spb.ru/</t>
  </si>
  <si>
    <t>В рамках мероприятий по вовлечению жителей в реализацию федерального проекта «Формирование комфортной городской среды» предусмотрено вовлечение населения посредством сети интернет. В 2023 году организовано и проведено Всероссийское онлайн-голосование граждан на общероссийской платформе za.gorodsreda.ru по выбору общественных территорий (дизайн-проектов)</t>
  </si>
  <si>
    <t>Прием конкурсных заявок для участия в программах инициативного бюджетирования производится через личные кабинеты инициативного бюджетирования (ЛКИБ), открытые для каждой администрации. Конкурсные заявки по всем программам ИБ (конкурсам) подаются в электронном виде через ЛКИБ.</t>
  </si>
  <si>
    <t>размещение извещения о проведении конкурсного отбора и НПА регулирующие направление заявок на конкурсный отбор инициативных проектов, размещения результатов конкурсного отбора по определению инициативных проектов.</t>
  </si>
  <si>
    <t>Размещение на сайтах муниципальных образований и Минэкономики и терразвития Свердловской области извещений о начале приема заявок на муниципальные и региональный конкурсы,  результатов отбора, этапов реализации и итогов выполнения проектов. Голосование за проекты в онлайн формате, в том числе  через официальные сайты учреждений</t>
  </si>
  <si>
    <t>Мониторинг реализации инициативы и заполнения отчётности посредством электронного сервиса на официальном сайте ГОКУ "Центр муниципальной правовой информации" https://gokucmpi.ru/proekty/narodnyy-byudzhet/      
(свод отобранных инициатив https://nb.gokucmpi.ru/zayavka/?t=2023 ;   мониторинг подрядчиков проекта "Народный бюджет" по отобранным в 2022 году инициативам для реализации их в 2023 году https://nb.gokucmpi.ru/otchet/?t=2023&amp;f=f1 ;     стоимость реализации инициатив на этапе отбора и фактическая по их завершению https://nb.gokucmpi.ru/otchet/?t=2023&amp;f=f2 ;      сводный отчет по итогам года https://nb.gokucmpi.ru/otchet/?t=2023&amp;f=f3 )</t>
  </si>
  <si>
    <t>Размещение нормативных документов, объявление о конкурсе проектов, подача заявки посредством электронного модуля в информационной системе «Портал Воронежской области в сети Интернет» (govvrn.ru)</t>
  </si>
  <si>
    <t>В Сервисе электронной подачи заявок на официальном сайте ГОКУ «ЦМПИ» разработан раздел ТОС  https://gokucmpi.ru/proekty/tos/.   Заявки подавались участниками, использовав уникальный логин и пароль в подразделе "Заявки" https://tos.gokucmpi.ru/zayavka/ . При заполнении заявок каждый участник видел количество  набранных баллов (по своей заявке).  Тем самым сервис обеспечил достоверность и прозрачность конкурсного отбора.                                                                                          
В подразделе «Отчеты»  муниципалитеты – участники, используя уникальный логин и пароль, ежемесячно заполняли отчетность https://tos.gokucmpi.ru/otchet/?t=2023.                                                                                                                                                                     Сервис также позволил сформировать сводную отчетность по проектам ТОС в разрезе поселений, городского округа, муниципальных округов, муниципальных районов и Новгородской области в целом.                                                                                                                 
(типология проектов  https://tos.gokucmpi.ru/otchet/?t=2023&amp;f=f1 ;                                   
мониторинг реализации проектов ТОС https://tos.gokucmpi.ru/otchet/?t=2023&amp;f=f2 ; 
исполнение бюджетных средств https://tos.gokucmpi.ru/otchet/?t=2023)</t>
  </si>
  <si>
    <t>Специалисты администраций муниципалитетов в личном кабинете на Сервисе электронной подачи заявки на участие в конкурсном отборе "Наш выбор" заполняли заявки с приложением необходимых документов  с визуализацией набранных баллов онлайн https://vybor.gokucmpi.ru/zayavka/?t=2023                   
Координаторы проекта  в онлайн режиме отслеживали заполнение заявок и осуществляли их проверку и консультирование специалистов муниципалитетов-участников.                                                     В Сервисе электронной подачи заявок на официальном сайте ГОКУ «ЦМПИ» разработан раздел «Отчеты» https://vybor.gokucmpi.ru/otchet/?t=2023, в котором муниципалитеты – участники, используя уникальный логин и пароль, ежемесячно заполняли отчетность на своей странице.                                                                          Сервис также позволил сформировать сводную отчетность по проектам ПРП "Наш выбор" в разрезе городского округа, муниципальных округов, муниципальных районов и Новгородской области в целом (мониторинг проектов "Наш выбор" https://vybor.gokucmpi.ru/otchet/?t=2023&amp;f=eval; типология поданных заявок https://vybor.gokucmpi.ru/otchet/?t=2023&amp;f=f1 ; типология отобранных конкурсной комиссией проектов https://vybor.gokucmpi.ru/otchet/?t=2023&amp;f=f2 ; вовлеченность жителей в проекты "Наш выбор" https://vybor.gokucmpi.ru/otchet/?t=2023&amp;f=f3 ; стоимость отобранных проектов "Наш выбор" https://vybor.gokucmpi.ru/otchet/?t=2023&amp;f=f4 ; стоимость реализованных проектов "Наш выбор" https://vybor.gokucmpi.ru/otchet/?t=2023&amp;f=f5</t>
  </si>
  <si>
    <t>Специалисты администраций муниципалитетов в личном кабинете на Сервисе электронной подачи заявки на участие в конкурсном отборе ППМИ заполняли заявки с приложением необходимых документов  с визуализацией набранных баллов онлайнhttps://ppmi.gokucmpi.ru/zayavka/?t=2023                   
Координаторы проекта  в онлайн режиме отслеживали заполнение заявок и осуществляли их проверку и консультирование специалистов муниципалитетов-участников.                                                     В Сервисе электронной подачи заявок на официальном сайте ГОКУ «ЦМПИ» разработан раздел «Отчеты» https://ppmi.gokucmpi.ru/otchet/, в котором муниципалитеты – участники, используя уникальный логин и пароль, ежемесячно заполняли отчетность на своей странице.                                                                          
Сервис также позволил сформировать сводную отчетность по проектам ППМИ в разрезе поселений, муниципальных округов, муниципальных районов и Новгородской области в целом                       
(мониторинг проектов ППМИ https://ppmi.gokucmpi.ru/otchet/?t=2023&amp;f=eval           
типология поданных заявок https://ppmi.gokucmpi.ru/otchet/?t=2023&amp;f=f1 ; типология отобранных конкурсной комиссией проектов https://ppmi.gokucmpi.ru/otchet/?t=2023&amp;f=f2; вовлеченность жителей в проекты ППМИ https://ppmi.gokucmpi.ru/otchet/?t=2023&amp;f=f3 ; 
стоимость отобранных проектов ППМИ https://ppmi.gokucmpi.ru/otchet/?t=2023&amp;f=f4 ; 
стоимость реализованных проектов ППМИ https://ppmi.gokucmpi.ru/otchet/?t=2023&amp;f=f5</t>
  </si>
  <si>
    <t>Специалисты муниципальных образований в личном кабинете на Сервисе электронной подачи заявки заполняли инициативы, выбранные на Общественных Советах, собраниях, конференциях, с приложением необходимых документов https://dd.gokucmpi.ru/zayavka/?t=2023.                         
Координаторы проекта  в онлайн режиме отслеживали заполнение заявок и осуществляли их проверку и консультирование специалистов муниципалитетов-участников.                                                                           В Сервисе электронной подачи заявок на официальном сайте ГОКУ «ЦМПИ» разработан раздел «Отчеты» https://dd.gokucmpi.ru/otchet/?t=2023, в котором муниципалитеты – участники, используя уникальный логин и пароль, заполняли отчетность на своей странице (сводный перечень выбранных жителями для ремонта участков дорог https://dd.gokucmpi.ru/otchet/?t=2023&amp;f=list; вовлеченность жителей в проект "Дорога к дому" https://dd.gokucmpi.ru/otchet/?t=2023&amp;f=total; мониторинг подрядчиков по проекту https://dd.gokucmpi.ru/otchet/?t=2023&amp;f=zakup)</t>
  </si>
  <si>
    <t>"Прием заявок осуществляется нарочно, вместе с тем предварительная проверка заявочной документации осуществляется через эл. почту Губернаторского проекта "СОдействие" gpso63@yandex.ru
Заключение Соглашений ГРБС и МО осуществляется в электронной системе ""Учет Соглашений"". После прохождения конкурсного отбора территории направляют финансовый пакет документов на проверку в ГРБС перед заключением Соглашений. По результатам проверки, в эл. системе заключается Соглашение на предоставление субсидий из областного бюджета."</t>
  </si>
  <si>
    <t>Интернет технологии применялись при осуществлении рейтингового онлайн-голосования, которое продлилось , для этого использовалась система голосований  на платформе блокчейн, которая делает невозможным технически повлиять на результаты. Процедура продемонстрировала высокую активность жителей региона и их заинтересованность в развитии собственных территори. Каждый мог проголосовать за один проект от каждого района или города — не только за тот, в котором он проживает. https://budget4me34.ru 
Начиная с 2021 года интернет-решения применяются и для сбора проектов. Подача заявок на конкурс осуществляется через портал по адресу https://budget4me-34.ru 
На указанном портале можно отследить весь цикл проекта от подачи заявки - голосование - итоги реализации проекта</t>
  </si>
  <si>
    <t>голосование через платформу</t>
  </si>
  <si>
    <t>прием заявок осуществляется в программе АИС РИС АПК</t>
  </si>
  <si>
    <t>Размещены Методические рекомендации по подготовке заявок для участия в конкурсном отборе, нормативно правовая база, обзор реализованных практик</t>
  </si>
  <si>
    <t>онлайн-подача заявок и онлайн-защита проектов ТОС</t>
  </si>
  <si>
    <t>Голосование в поддержку представленных на конкурсный отбор инициативных проектов осуществляется на сайте «golosza.ru»</t>
  </si>
  <si>
    <t>объявление о конкурсе, сбор заявок, обучающие видеоролики, итоги проектов</t>
  </si>
  <si>
    <t>Реализация отдельных процедур практики через Интернет не предусмотрена</t>
  </si>
  <si>
    <t>все процедуры были проведены через портал инициативного бюджетирования Приморского края (от подачи заявок, проведения муниципалитетами предварительного технического анализа заявок инициаторов до проведения открытого голосования жителей за проекты для реализации в очередном финансовом году)</t>
  </si>
  <si>
    <t>В 2018 году стартовал проект «Гражданский контроль: местные инициативы в Республике Марий Эл». В рамках реализации данного проекта на сайте газеты «Марийская правда» в активном режиме запущена интерактивная карта, на которой отображены все проекты, основанные на местных инициативах и прошедшие конкурсный отбор. По ссылке www.marpravda.ru/news/zh-k-h/proekt-narodnyy-kontrol-programma-podderzhki-obshchestvennykh-initsiativ-v-mariy-el с карты можно перейти на страницу конкретного проекта, увидеть ход его реализации, поделиться информацией</t>
  </si>
  <si>
    <t>Прием конкурсных заявок для участия в программах инициативного бюджетирования производится через личные кабинеты инициативного бюджетировани (ЛКИБ), открытые для каждой администрации. Конкурсные заявки по всем программам ИБ (конкурсам) подаются в электронном виде через ЛКИБ. Заявки на конкурс ТОС подаются членами ТОС при активной поддержке и помощи сотрудников администраций.</t>
  </si>
  <si>
    <t>На сайте https://yakutia.click/  МО предоставляют:                        
 1.Предоставление протоколов предварительных и общих собраний.                                                                                 
2.Подача конкурсных заявок.</t>
  </si>
  <si>
    <t>Основными этапами реализации проекта "Народный бюджет" являются:
подача заявок;
модерация заявок организатором конкурсного отбора;
проведение голосования в поддержку проектов.
Все этапы осуществляются с использованием информационных технологий на портале «Открытый регион 71» в разделе «Народный бюджет», что позволяет:
- принимать неограниченное количество заявок;
- ускорить процесс подачи и модерации заявок;
- обеспечить постоянный доступ ко всем заявкам и минимизировать время на их поиск и обработку</t>
  </si>
  <si>
    <t>Граждане принимают активное участие в голосовании по отбору территорий на официальном сайте формирования комфортной городской среды</t>
  </si>
  <si>
    <t>На портале "Открытый бюджет Ульявской области" созданы открытая и закрытая  части. Открытая часть в разделе ППМИ предусматривает размещение всей актуальной информации о Проекте поддержки местных инициатив, в т.ч. предусмотрены разделы: о проекте, новости, реестр реализованных проектов, проекты-победители 2024 года, голосование за проекты 2024, интерактивная карта, НПА, рейтинг муниципальных образований по итогам реализации ППМИ, контакты.  Закрытая часть Портала предусматривает: 1) подачу заявок и материалов к ней на участие в конкурсном отборе в электронном виде через личные кабинеты для муниципальных образований, возможность просмотра стадии прохождения заявки; 2) автоматический подсчёт баллов каждого проекта развития в соответствии с утверждённой Методикой, формирование рейтинга проектов-победителей; 3) формирование аналитической информации (количество сходов граждан, количество участников, типология проектов, стоимость проектов, в т.ч. в разрезе источников финансирования, количество благополучателей и т.п.)</t>
  </si>
  <si>
    <t>В отношении инициативного проекта, допущенного к конкурсному отбору, инициатор проекта может инициировать проведение электронного голосования граждан в информационно-телекоммуникационной сети  «Интернет» с целью выявления их мнения по вопросу дополнительной поддержки инициативного проекта.
Онлайн-голосование в поддержку инициативных проектов проводится на сайте https://pos.gosuslugi.ru  Платформы обратной связи (ПОС) Единого портала государственных и муниципальных услуг , доступ граждан к которой  осуществляется через личный кабинет на Едином портале государственных и муниципальных услуг (https://www.gosuslugi.ru/) или мобильное приложение «Госуслуги»</t>
  </si>
  <si>
    <t>Онлайн-голосование граждан за выбор территории и мероприятий по благоустройству территории</t>
  </si>
  <si>
    <t>В 2023 году все проекты, поступившие на конкурс, были представлены на портале "Управляем вместе" (https://vmeste.permkrai.ru/info/categories/6/program2023)</t>
  </si>
  <si>
    <t>Подача заявок</t>
  </si>
  <si>
    <t>Для освещения хода реализации проектов инициативного бюджетирования, подачи заявок и документов на конкурсный отбор на информационном портале "Открытый бюджет Республики Крым" создан раздел «Крым как мы хотим» и реализована техническая возможность подачи, рассмотрения и согласования проектов</t>
  </si>
  <si>
    <t>Предусмотрена подача и обработка заявок, информационное сопровождение заявленных проектов их координаторами на портале инициативного бюджетирования https://pib.sakhminfin.ru/projects?MembersCategoryId=0/, автоматическая обработка итогов конкурсного отбора и их публикация  https://pib.sakhminfin.ru/competitions/12</t>
  </si>
  <si>
    <t>Предусмотрена подача и обработка заявок, информационное сопровождение заявленных проектов их координаторами на портале инициативного бюджетирования</t>
  </si>
  <si>
    <t>Заявка заполняется в электронном виде. Форма электронной заявки расположена в личном кабинете на сайте https://ib.rkomi.ru в информационно-телекоммуникационной сети ""Интернет"".</t>
  </si>
  <si>
    <t>В целях расширения инструментов участия граждан в бюджетном процессе и удобства процедуры выдвижения проектных идей с декабря 2022 года в регионе применяется онлайн-формат выдвижения инициатив и последующего голосования за проекты на портале обратной связи с жителями «Наш Север».</t>
  </si>
  <si>
    <t>Портал  инициативного бюджетирования Чувашской Республики применяется при реализации инициативных проектов с 2023 года и обеспечивает взаимодействие между их участниками, позволяет участвовать гражданам в определении и выборе объектов инициативного бюджетирования, а также осуществлять последующий контроль за реализацией отобранных проектов.</t>
  </si>
  <si>
    <t>Образовательная кампания с использованием информационного портала, проверка документов и подсчет рейтинга с использованием информационной системы управления</t>
  </si>
  <si>
    <t>Размещение информации о приеме на конкурсный отбор общественно значимых проектов на получение государственной поддержки на реализацию проектов по благоустройству сельских территорий</t>
  </si>
  <si>
    <t>интернет-голосование с использованием системы электронных опросов "Я решаю!" (www.dom.tyumen-city.ru/ir/), "Тобольск Решает" (https://тобольскрешает.рф/), федеральная платформа для онлайн-голосований https://za-gorodsreda.ru/</t>
  </si>
  <si>
    <t>Размещение проектов и голосование за проекты ИБ</t>
  </si>
  <si>
    <t>Регистрация участников через официальный портал с автоматическим попаданием в чат участников своего муниципалитета Вконтакте для взаимодействия с кураторами и консультантами по вопросам выдвижения идей и написания проектов; образовательный кампания с помощью видеороликов и текстовых инструкций через сайт "Атмосфера", пошаговая процедура написания проектов с сопровождением через официальный портал</t>
  </si>
  <si>
    <t>Регистрация участников через официальный портал практики или на базах администрация муниципальных образований. Представители проекта  в каждом муниципалитета создавали чат в Вконтакте с участниками,  для взаимодействия с кураторами и консультантами по вопросам выдвижения идей и написания проектов; образовательный кампания с помощью дистанционных занятий на платформе Zoom. также для кураторов муниципальных образований проходили ВКС на официальной платформе.</t>
  </si>
  <si>
    <t>Для работы бюджетной комиссии, информирования населения, а также мониторинга реализации проекта используется социальная сеть ВКонтакте. Для каждого муниципального образования создается группа в социальной сети Вконтакте. Список групп всех муниципальных образований - участников проекта, реализовываших инициативные проекты в 2023 году, по ссылке на сайте министерства финансов Кировской области: https://www.minfin.kirov.ru/otkrytyy-byudzhet/dlya-spetsialistov/narodniy-byudzhet/nb/project2022/. Также в месенджере Телеграмм был создан чат с представителями администрации, курирующими реализацию проекта, и представителями бюджетных комиссий (модераторами бюджетных комиссий) для оперативного решения вопросов и обмена опытом.</t>
  </si>
  <si>
    <t>Был проведен опрос населения, результаты которого были направлены депутатам Государственного Собрания - Курултая Республики Башкортостан, в администрации муниципальных районов, городских округов Республики Башкортостан</t>
  </si>
  <si>
    <t>Подача заявок, работа с заявками (их проверка, оценка в соответствии с утвержденными критериями), сбор и проверка документов, необходимых для заключения соглашений, промежуточный контроль за проведением конкурентных процедур и реализацией объектов, сбор и проверка отчетов о реализации проектов, вывод информации о всех реализованных и реализуемых проектах, сервис по отправке SMS-сообщений, форма Обратной связи, система предварительного голосования, система голосования за лучшие реализованные проекты, мобильная версия портала, мобильное приложение алтайпредлагай</t>
  </si>
  <si>
    <t>Муниципальное образование в отношении инициативного проекта, допущенного к конкурсному отбору, может инициировать проведение электронного голосования граждан в информационно-телекоммуникационной сети "Интернет" с целью выявления их мнения по вопросу дополнительной поддержки инициативного проекта</t>
  </si>
  <si>
    <t>да (https://ib.rkomi.ru/projects)</t>
  </si>
  <si>
    <t>Предусмотрено применение портала в информационно-телекоммуникационной сети «Интернет» pmisk.ru в целях народного голосования за лучшие инициативы, а также подачи заявок органами местного самоуправления на участие в конкурсном отборе проектов онлайн</t>
  </si>
  <si>
    <t>Для отбора территорий</t>
  </si>
  <si>
    <t>Сервис управления проектами инициативного бюджетирования автономного округа в государственной информационной системе автономного округа "Открытый регион - Югра" в информационно-телекоммуникационной сети "Интернет" по адресу: https://isib.myopenugra.ru</t>
  </si>
  <si>
    <t>Цифровая площадка "Комфортная Югра" на портале "Открытый регион"  https://comfort.myopenugra.ru/</t>
  </si>
  <si>
    <t>Имеется автоматизированная система сбора и обработки заявок</t>
  </si>
  <si>
    <t>рейтинговое голосование за отбор общественных территорий, благоустраиваемых в первоочередном порядке</t>
  </si>
  <si>
    <t>В связи с решением о переформатировании проекта "Твой бюджет" цикл отбора не проводился. Однако на официальном сайте проекта "Твой бюджет" https://tvoybudget.spb.ru/ выкладывались материалы о ходе реализации  инициатив - победителей циклов 2016 - 2021 годов.</t>
  </si>
  <si>
    <t>Начиная с 2021 года реализована возможность проведения общешкольных онлайн голосований на официальном сайте проекта "Твой бюджет в школах"  https://school.tvoybudget.spb.ru/ 
Общешкольное голосование в каждой школе-участнике проекта проводится по единому сценарию и состоит из двух этапов:
1. Очная презентация инициативных проектов, выдвинутых на общешкольное голосование, перед учащимися 9-11 классов. 
2. Онлайн голосование учащихся 9-11 классов на сайте проекта.
Каждый учащийся, желающий принять участие в общешкольном голосовании, авторизуется на сайте проекта.  
Голосование осуществляется в разделе «Голосование» на сайте проекта, доступном только для авторизованных пользователей. 
Каждый зарегистрированный участник может проголосовать только за одну инициативу. Для этого заблаговременно представители школы – капитаны команды или наставники формируют карточки инициатив с подробным описанием инициативы. 
Победителем голосования объявляется инициативный проект, набравший наибольшее количество голосов «за».</t>
  </si>
  <si>
    <t>Сайт проекта "Твой бюджет" https://new.tvoybudget.spb.ru/ представляет собой цифровую платформу для информирования о реализации проектов инициативного бюджетирования. На ресурсе автоматически вычисляется и фиксируется статистика по проекту, содержатся актуальные материалы и новости по проекту. На сайте имеется возможность подать заявку с ее описанием. Осуществляется контроль процедур, механизмы отбора проектов и мониторинг статуса реализации проектов. Сайт также позволяет отслеживать изменение инициативы от изначально поданной идеи до реализованного проекта.</t>
  </si>
  <si>
    <t>http://energy.midural.ru/napravleniya-deyatelnosti/formirovanie-komfortnoj-gorodskoj-sredy/</t>
  </si>
  <si>
    <t>https://mcxso.midural.ru/article/show/id/10086</t>
  </si>
  <si>
    <t>https://nac.gov.karelia.ru/</t>
  </si>
  <si>
    <t>https://depfin.tomsk.gov.ru/initsiativnoe-bjudzhetirovanie</t>
  </si>
  <si>
    <t>https://www.minfinchr.ru/</t>
  </si>
  <si>
    <t>https://www.ofukem.ru/activity/initiative-budgeting/about-the-projects/</t>
  </si>
  <si>
    <t>http://economy.midural.ru/content/iniciativnoe-byudzhetirovanie?ysclid=ltnxn2e3ra466232683</t>
  </si>
  <si>
    <t>https://gokucmpi.ru/</t>
  </si>
  <si>
    <t>https://minfin01-maykop.ru/Show/Category/60?ItemId=237</t>
  </si>
  <si>
    <t>https://www.govvrn.ru/iniciativnoe-budzetirovanie</t>
  </si>
  <si>
    <t>https://open.krasnodar.ru/initiative/</t>
  </si>
  <si>
    <t>https://house.bashkortostan.ru/documents/active/478645/</t>
  </si>
  <si>
    <t>https://dvp.sev.gov.ru/territorialnoe-obshchestvennoe-samoupravlenie-tos/konkursy-proektov-tos</t>
  </si>
  <si>
    <t>https://politic.49gov.ru/</t>
  </si>
  <si>
    <t>https://mcx.samregion.ru/category/gosprogrammy-gospodderzhka/kompleksnoe-razvitie-selskih-territorij-samarskoj-oblasti-na-2020-2025-gody1/informacziya-o-realizaczii-meropriyatij-po-blagoustrojstvu/</t>
  </si>
  <si>
    <t>https://www.samregion.ru/open_government/institutions-gubernatorskij-proekt-sodejstvie/</t>
  </si>
  <si>
    <t>https://nocrb.ru/ppmi</t>
  </si>
  <si>
    <t>https://minter.ryazan.gov.ru/activities/direction/podderzhka-mestnykh-initsiativ/</t>
  </si>
  <si>
    <t>http://vmeste161.ru</t>
  </si>
  <si>
    <t>https://guvp.khabkrai.ru</t>
  </si>
  <si>
    <t>https://minregion-ra.ru/deyatelnost/strategicheskoe-napravlenie-zhkkh-i-gorodskaya-sreda.php?sphrase_id=10370</t>
  </si>
  <si>
    <t>https://minregion-ra.ru/deyatelnost/strategicheskoe-napravlenie-zhkkh-i-gorodskaya-sreda.php</t>
  </si>
  <si>
    <t>https://xn--80aacoonefzg3am8b1fsb.xn--p1ai/announcements/124.https://xn--80aacoonefzg3am8b1fsb.xn--p1ai/announcements/125</t>
  </si>
  <si>
    <t>https://www.ryazagro.ru/</t>
  </si>
  <si>
    <t>https://mintek.ryazan.gov.ru</t>
  </si>
  <si>
    <t>https://iom48.ru/regionalnyj-czentr-finansovoj-gramotnosti-2/</t>
  </si>
  <si>
    <t>https://mvp.nobl.ru/activity/3637/</t>
  </si>
  <si>
    <t>//irkobl.ru/sites/economy/</t>
  </si>
  <si>
    <t>https://obraz36.ru/</t>
  </si>
  <si>
    <t>https://mcx-altai.ru/proekt-gosudarstvennoj-programmy-kompleksnogo-razvitiya-sela/2172-obyavlenie-o-provedenii-konkursnogo-otbora-obshchestvenno-znachimykh-proektov-na-poluchenie-subsidij-iz-respublikanskogo-byudzheta-respubliki-altaj-na-sofinansirovanie-raskhodov-byudzhetov-munitsipalnykh-obrazovanij-v-respublike-altaj-na-realizatsiyu-meropriyatij-po-blagoustrojstvu-selskikh-territorij-v-2023-godu</t>
  </si>
  <si>
    <t>https://nocrb.ru/ib2023</t>
  </si>
  <si>
    <t>https://minfin.saratov.gov.ru/budget/proekty/proekt-po-podderzhke-mestnykh-initsiativ-v-saratovskoj-oblasti/o-proekte</t>
  </si>
  <si>
    <t>https://mari-el.gov.ru/ministries/minselhoz/pages/dm_krst/</t>
  </si>
  <si>
    <t>https://mari-el.gov.ru/ministries/minjust/pages/projects_supporting</t>
  </si>
  <si>
    <t>https://agro.gov35.ru/dokumenty-strategicheskogo-planirovaniya/index.php?SECTION_ID=254&amp;ysclid=lutykl5l2c168153692</t>
  </si>
  <si>
    <t>https://okuvshinnikov.ru/prog/programma_gubernatora_narodnyj_byudzhet/</t>
  </si>
  <si>
    <t>https://tos29.ru/</t>
  </si>
  <si>
    <t>https://dvp.admin-smolensk.ru/territorialnoe-obschestvennoe-samoupravlenie-tos/</t>
  </si>
  <si>
    <t>https://ob.ulminfin.ru:8080/ppmi/o-proekte</t>
  </si>
  <si>
    <t>http://minfin.kalmregion.ru/deyatelnost/initsiativnoe-byudzhetirovanie/</t>
  </si>
  <si>
    <t>https://решаемвместе31.рф/</t>
  </si>
  <si>
    <t>https://minenergo.75.ru/</t>
  </si>
  <si>
    <t>https://minter.permkrai.ru/deyatelnost/podderzhka-mestnykh-initsiativ/initsiativnoe-byudzhetirovanie/initsiativnoe-byudzhetirovanie</t>
  </si>
  <si>
    <t>https://minobr.permkrai.ru/deyatelnost/dopolnitelnoe-obrazovanie-i-vospitanie/konkurs-shkolnykh-proektov-deti-reshayut</t>
  </si>
  <si>
    <t>https://mcx.75.ru/gospodderzhka/mery-podderzhki/kompleksnoe-razvitie-sel-skih-territoriy/blagoustroystvo-sel-skih-territoriy</t>
  </si>
  <si>
    <t>https://pib.sakhminfin.ru/show/ppi</t>
  </si>
  <si>
    <t>https://pib.sakhminfin.ru/show/mb</t>
  </si>
  <si>
    <t>https://iproject.mfnso.ru/</t>
  </si>
  <si>
    <t>http://energy.ulregion.ru/</t>
  </si>
  <si>
    <t>https://mcx.gov.ru/ministry/departments/departament-razvitiya-selskikh-territoriy/industry-information/info-atlas-realizovannykh-proektov-gosudarstvennoy-programmy-kompleksnoe-razvitie-selskikh-territoriy-za-/</t>
  </si>
  <si>
    <t>https://gkh.kostroma.gov.ru/</t>
  </si>
  <si>
    <t>https://mfri.ru/деятельность/открытый-бюджет/бюджет-6-7/</t>
  </si>
  <si>
    <t>https://jkx.avo.ru/formirovanie-komfortnoj-gorodskoj-sredy</t>
  </si>
  <si>
    <t>https://apkkostroma.ru/industry-info/krst/index.aspx</t>
  </si>
  <si>
    <t>https://mcx.avo.ru/blagoustrojstvo-sel-skih-territorij</t>
  </si>
  <si>
    <t>https://mf.avo.ru/podderzka-iniciativ-naselenia</t>
  </si>
  <si>
    <t>https://dtdh.kostroma.gov.ru/</t>
  </si>
  <si>
    <t>https://www.agro.cap.ru/action/activity/iniciativnoe-byudzhetirovanie</t>
  </si>
  <si>
    <t>https://ipr.kostroma.gov.ru/realizatsiya-proektov-razvitiya-osnovannykh-na-obshchestvennykh-initsiativakh/konkursnyy-otbor.php</t>
  </si>
  <si>
    <t>https://ok.ru/profile/577472409742.</t>
  </si>
  <si>
    <t>https://ib.mfur.ru/</t>
  </si>
  <si>
    <t>http://gorodsreda.ru/</t>
  </si>
  <si>
    <t>https://www.minfinrm.ru/self-taxation-of-citizens/</t>
  </si>
  <si>
    <t>https://atmosphere-udm.ru/</t>
  </si>
  <si>
    <t>https://безграниц-удм.рф/</t>
  </si>
  <si>
    <t>https://vk.com/tverreg</t>
  </si>
  <si>
    <t>https://www.socialkirov.ru/social/root/ppmi/Info.htm</t>
  </si>
  <si>
    <t>https://www.minfin.kirov.ru/otkrytyy-byudzhet/dlya-spetsialistov/narodniy-byudzhet/nb/</t>
  </si>
  <si>
    <t>https://budget.omsk.ifinmon.ru/initsiativnoe-byudzhetirovanie/obshchaya-informatsiya</t>
  </si>
  <si>
    <t>http://реальные-дела.рф/</t>
  </si>
  <si>
    <t>https://алтайпредлагай.рф/</t>
  </si>
  <si>
    <t>https://minfin.admoblkaluga.ru/page/programma-podderzhki-mestnykh-initsiativ/</t>
  </si>
  <si>
    <t>https://www.tambov.gov.ru/departament-vnutrennei-politiki/urt/iniciativnoe-byudzhetirovanie.html</t>
  </si>
  <si>
    <t>https://minfin.admoblkaluga.ru/page/normativnye-pravovye-akty-shkola/</t>
  </si>
  <si>
    <t>https://pmisk.ru/</t>
  </si>
  <si>
    <t>https://agro.tmbreg.ru/inv.html</t>
  </si>
  <si>
    <t>http://nko.nso.ru/page/1039</t>
  </si>
  <si>
    <t>https://minfin.astrobl.ru/napravleniya-deyatelnosti/iniciativnoe-biudzetirovanie</t>
  </si>
  <si>
    <t>https://educat.samregion.ru/press-center/news/v-samarskoj-oblasti-sostoyalsya-festival-shkolnoe-inicziativnoe-byudzhetirovanie-v-obshheobrazovatelnyh-organizacziyah-samarskoj-oblasti/</t>
  </si>
  <si>
    <t>https://dpra.admhmao.ru/federalnyy-proekt-formirovanie-komfortnoy-gorodskoy-sredy/</t>
  </si>
  <si>
    <t>http://fingramugra.ru/proekt-shkib-0</t>
  </si>
  <si>
    <t>https://pskov.ru/vlast/ispolnitelnaya/administratsiya/apparat/samoupr</t>
  </si>
  <si>
    <t>http://budget.orb.ru/new/init-budg</t>
  </si>
  <si>
    <t>http://орёл.рф/народный-бюджет</t>
  </si>
  <si>
    <t>https://spbddtl.ru/sovet-starsheklassnikov-konkursy.html</t>
  </si>
  <si>
    <t>https://тосбурятия.рф</t>
  </si>
  <si>
    <t xml:space="preserve">Ссылка: https://gorodsreda.ru/documents#!/tab/627442342-3
Название ресурса: на официальных сайтах муниципальных образований, расположенных на территории Свердловской области, созданы разделы «Формирование комфортной городской среды»
</t>
  </si>
  <si>
    <t xml:space="preserve">Ссылка: https://proekty.er.ru/news/er-news-3361291
Название ресурса: сайт партии "Единая Россия"
</t>
  </si>
  <si>
    <t xml:space="preserve">Ссылка: https://vk.com/minnazrk
Название ресурса: Сайт ВКонтакте Министерства национальной и региональной политики Респулики Карелия
Ссылка: https://асмо-карелия.рф/
Название ресурса: Сайт Ассоциации "Совет муниципальных образований Республики Карелия"
Ссылка: https://vk.com/asmo_karelia
Название ресурса: Сайт ВКонтакте Ассоциации "Совет муниципальных образований Республики Карелия"
Ссылка: https://vk.com/tosrk
Название ресурса: Сайт ВКонтакте Ассоциации ТОС Республики Карелия
Ссылка: https://vk.com/ppmi_rk
Название ресурса: Сайт ВКонтакте ППМИ
Ссылка: https://инициативы-карелия.рф/
Название ресурса: Портал "Инициативное бюджетирование в Карелии"
</t>
  </si>
  <si>
    <t xml:space="preserve">Ссылка: https://vlfin.ru/a/zdes-moya-kopeechka-vot-nasha-skameechka-initsiativnoe-byudzhetirovanie-prineslo-oshchutimye-plody; https://www.youtube.com/watch?v=YEnLKAHgH8o; https://www.youtube.com/watch?v=VWCcsVh64as
Название ресурса: Сайт проекта "Ваши личные финансы"
Ссылка: http://smo-tomsk.ru/news/?newsid=491
Название ресурса: Сайт "Совета муниципальных образований Томской области"
</t>
  </si>
  <si>
    <t xml:space="preserve">Ссылка: https://newargun.ru/извещение-о-проведении-конкурсного-о-3/
Название ресурса: Сайт Мэрии г. Аргун
Ссылка: https://vk.com/public220170939
Название ресурса: Страница в ВК финансового управления Ачхой-Мартановского муниципального района
Ссылка: https://grozmer.ru/objavlenija/rezultaty-golosovanija-konkursnoi-komiss-4412.html
Название ресурса: Сайт Мэрии г. Грозного
Ссылка: https://admin-kmr.org/izveshhenie-o-provedenii-konkursnogo-otbora-proektov-inicziativnogo-byudzhetirovaniya-v-kurchaloevskom-municzipalnom-rajone-na-2022-god/
Название ресурса: Сайт администрации Курчалоевского муниципального района
Ссылка: https://надтеречный.рф/
Название ресурса: Сайт администрации Надтеречного муниципального района
Ссылка: https://www.shalinsky.ru/press/news/8132/?sphrase_id=3435369
Название ресурса: Сайт администрации Шалинского муниципального района
Ссылка: https://chr-shelkovskoy.ru/zhiteli-shelkovskogo-selskogo-poseleniya-planiruyut-prinyat-uchastie-v-konkursnom-otbore-inicziativnyh-proektov-2/
Название ресурса: Сайт администрации Шелковского муниципального района
</t>
  </si>
  <si>
    <t xml:space="preserve">Ссылка: https://ako.ru/news/detail/proekt-tvoy-kuzbass-tvoya-initsiativa-voshel-v-chislo-luchshikh-praktik-initsiativnogo-byudzhetirova
Название ресурса: Официальный сайт Администрации Правительства Кузбасса
Ссылка: https://ako.ru/news/detail/nachalsya-otbor-proektov-po-programme-tvoy-kuzbass-tvoya-initsiativa-na-2024-god
Название ресурса: Официальный сайт Администрации Правительства Кузбасса
Ссылка: https://ako.ru/news/detail/proekt-tvoy-kuzbass-tvoya-initsiativa-voshel-v-chislo-luchshikh-praktik-initsiativnogo-byudzhetirovahttps://ako.ru/news/detail/obnovlennyy-sportzal-i-sovremennaya-igrovaya-ploshchadka-otkryty-dlya-zhiteley-gurevskogo-okruga
Название ресурса: Официальный сайт Администрации Правительства Кузбасса
Ссылка: https://ako.ru/news/detail/sergey-tsivilev-proekt-tvoy-kuzbass-tvoya-initsiativa-za-pyat-let-pomog-realizovat-bolee-600-idey
Название ресурса: Официальный сайт Администрации Правительства Кузбасса
Ссылка: https://ako.ru/news/detail/proekt-tvoy-kuzbass-tvoya-initsiativa-voshel-v-chislo-luchshikh-praktik-initsiativnogo-byudzhetirova
Название ресурса: Официальный сайт Администрации Правительства Кузбасса
Ссылка: https://ako.ru/news/detail/sergey-tsivilev-proekt-tvoy-kuzbass-tvoya-initsiativa-stanovitsya-vse-bolee-vostrebovannym
Название ресурса: Официальный сайт Администрации Правительства Кузбасса
Ссылка: https://ako.ru/news/detail/sergey-tsivilev-po-proektu-tvoy-kuzbass-tvoya-initsiativa-obnovlyaem-sportivnye-obekty-v-regione
Название ресурса: Официальный сайт Администрации Правительства Кузбасса
Ссылка: https://ako.ru/news/detail/kuzbassovtsam-predlagayut-progolosovat-za-luchshie-proekty-initsiativnogo-byudzhetirovaniya
Название ресурса: Официальный сайт Администрации Правительства Кузбасса
Ссылка: https://www.ofukem.ru/news/events/zavershilsya-priem-zayavok-na-oblastnoy-konkurs-proektov-initsiativnogo-byudzhetirovaniya-tvoy-kuzba/
Название ресурса: Официальный сайт Министерства финансов Кузбасса
Ссылка: https://www.ofukem.ru/news/events/v-kuzbasse-obsudili-ispolnenie-byudzhetov-regionov-vkhodyashchikh-v-mezhregionalnuyu-assotsiatsiyu-s/
Название ресурса: Официальный сайт Министерства финансов Кузбасса
Ссылка: https://www.ofukem.ru/news/events/startoval-otbor-proektov-po-programme-tvoy-kuzbass-tvoya-initsiativa-na-2024-god/
Название ресурса: Официальный сайт Министерства финансов Кузбасса
Ссылка: https://www.ofukem.ru/news/events/sergey-tsivilev-proekt-tvoy-kuzbass-tvoya-initsiativa-za-pyat-let-pomog-realizovat-bolee-600-idey/
Название ресурса: Официальный сайт Министерства финансов Кузбасса
Ссылка: https://www.ofukem.ru/news/events/v-kuzbasskikh-territoriyakh-do-kontsa-oktyabrya-planiruetsya-zavershit-vse-raboty-na-obektakh-blagou/
Название ресурса: Официальный сайт Министерства финансов Кузбасса
Ссылка: https://www.ofukem.ru/news/events/promyshlennovskiy-okrug-v-troyke-liderov-po-chislu-realizovannykh-proektov-initsiativnogo-byudzhetir/
Название ресурса: Официальный сайт Министерства финансов Кузбасса
Ссылка: https://www.ofukem.ru/news/events/v-kemerovskom-munitsipalnom-okruge-zaversheny-shest-proektov-initsiativnogo-byudzhetirovaniya/
Название ресурса: Официальный сайт Министерства финансов Кузбасса
Ссылка: https://www.ofukem.ru/news/events/sergey-tsivilev-proekt-tvoy-kuzbass-tvoya-initsiativa-stanovitsya-vse-bolee-vostrebovannym-/
Название ресурса: Официальный сайт Министерства финансов Кузбасса
Ссылка: https://www.ofukem.ru/news/events/sergey-tsivilev-po-proektu-tvoy-kuzbass-tvoya-initsiativa-obnovlyaem-sportivnye-obekty-v-regione/
Название ресурса: Официальный сайт Министерства финансов Кузбасса
Ссылка: https://www.ofukem.ru/news/events/v-kuzbasse-do-kontsa-goda-pri-podderzhke-oblastnogo-byudzheta-budet-realizovano-eshchye-27-initsiati/
Название ресурса: Официальный сайт Министерства финансов Кузбасса
Ссылка: https://www.ofukem.ru/news/events/fitness-room-for-quadrupeds-kuzbass-supported-the-initiative-of-dog-breeders-from-berezovsky/
Название ресурса: Официальный сайт Министерства финансов Кузбасса
Ссылка: https://www.ofukem.ru/news/events/zhiteli-dubrovskoy-selskoy-territorii-yashkinskogo-munitsipalnogo-okruga-vybrali-proekt-dlya-uchasti/
Название ресурса: Официальный сайт Министерства финансов Кузбасса
Ссылка: https://www.ofukem.ru/news/events/ministerstvo-finansov-kuzbassa-pristupilo-k-vizualnomu-osmotru-proektov-initsiativnogo-byudzhetirova/
Название ресурса: Официальный сайт Министерства финансов Кузбасса
Ссылка: https://www.ofukem.ru/news/events/kuzbassovtsy-mogut-progolosovat-za-luchshie-proekty-initsiativnogo-byudzhetirovaniya/
Название ресурса: Официальный сайт Министерства финансов Кузбасса
Ссылка: https://www.ofukem.ru/news/events/zhiteli-poselka-zvezdnyy-kemerovskogo-munitsipalnogo-okruga-vybrali-proekt-dlya-uchastiya-v-regional/
Название ресурса: Официальный сайт Министерства финансов Кузбасса
Ссылка: https://www.ofukem.ru/news/events/aktualnoe-intervyu-o-realizatsii-regionalnogo-proekta-tvoy-kuzbass-tvoya-initsiativa/
Название ресурса: Официальный сайт Министерства финансов Кузбасса
Ссылка: https://www.ofukem.ru/news/events/informatsionnyy-seminar-po-realizatsii-proektov-initsiativnogo-byudzhetirovaniya-tvoy-kuzbass-tvoya-/
Название ресурса: Официальный сайт Министерства финансов Кузбасса
Ссылка: https://www.zskuzbass.ru/press-czentr/novosti/novosti-parlamenta/12570
Название ресурса: Официальный сайт Парламента Кузбасса
Ссылка: https://www.zskuzbass.ru/press-czentr/novosti/novosti-parlamenta/12570
Название ресурса: Официальный сайт Парламента Кузбасса
Ссылка: https://smoko42.ru/2023/01/20/подведены-итоги-конкурса-проектов-ин/
Название ресурса: Сайт совета муниципальных образований Кузбасса
Ссылка: https://smoko42.ru/2023/12/08/в-кузбассе-продолжается-отбор-проект/
Название ресурса: Сайт совета муниципальных образований Кузбасса
Ссылка: https://vk.com/wall-201158786_755
Название ресурса: Официальная страница ВКонтакте Министерства финансов Кузбасса
Ссылка: https://vk.com/id534063931
Название ресурса: ВКонтакте - страница официального куратора регионального проекта
Ссылка: https://vesti42.ru/news/proekt-tvoj-kuzbass-tvoya-inicziativa-za-pyat-let-pomog-realizovat-bolee-600-idej/
Название ресурса: Информационно-новостной сайт "Вести-Кузбасс"
Ссылка: https://vesti42.ru/news/v-kuzbasse-v-etom-godu-realizuyut-139-proektov-inicziativnogo-byudzhetirovaniya/
Название ресурса: Информационно-новостной сайт "Вести-Кузбасс"
Ссылка: https://vesti42.ru/news/luchshee-mesto-dlya-luchshih-druzej-v-beryozovskom-otkryli-ploshhadku-dlya-vygula-sobak/
Название ресурса: Информационно-новостной сайт "Вести-Кузбасс"
Ссылка: https://vesti42.ru/interview/vesti-intervyu-inicziativnoe-byudzhetirovanie/
Название ресурса: Информационно-новостной сайт "Вести-Кузбасс"
Ссылка: https://vesti42.ru/news/proekt-tvoj-kuzbass-tvoya-inicziativa-stanovitsya-vse-bolee-vostrebovannym/
Название ресурса: Информационно-новостной сайт "Вести-Кузбасс"
Ссылка: https://kuzbass.media/2023/08/03/16995.html
Название ресурса: Информационно-новостной сайт  "Региональноге информационное агенство Кузбасс"
Ссылка: https://kuzbass.media/2023/08/03/16995.html
Название ресурса: Информационно-новостной сайт  "Региональное информационное агентство Кузбасс"
Ссылка: https://kuzbass.media/2023/09/19/22908.html
Название ресурса: Информационно-новостной сайт  "Региональное информационное агентство Кузбасс"
Ссылка: https://www.mk-kuzbass.ru/social/2023/11/24/shkolniki-iz-kemerova-vyigrali-v-moskve-dengi-na-realizaciyu-ekologicheskogo-proekta.html
Название ресурса: Информационно-новостной сайт "МК в Кузбассе"
Ссылка: https://www.mk-kuzbass.ru/social/2023/10/20/za-5-let-v-kuzbasse-podderzhku-nashli-bolee-600-narodnykh-iniciativ.html
Название ресурса: Информационно-новостной сайт "МК в Кузбассе"
Ссылка: https://tass.ru/ekonomika/19784035
Название ресурса: Информационно-новостной сайт "Информационное агентство ТАСС"
Ссылка: https://kuzbass85.ru/2023/08/08/v-kuzbasse-do-koncza-goda-pri-podderzhke-oblastnogo-byudzheta-budet-realizovano-eshhyo-27-inicziativnyh-proektov/
Название ресурса: Информационно-новостной сайт редакции газеты «Кузбасс»
Ссылка: https://kuzbass85.ru/2023/09/19/kuzbasskij-proekt-po-byudzhetirovaniyu-priznali-luchshim/
Название ресурса: Информационно-новостной сайт редакции газеты «Кузбасс»
Ссылка: https://рцфгк42.рф/storage/journals/FK-2024-02.pdf
Название ресурса: Цифровая платформа финансовой грамотности населения Кузбасса                (Журнал финансовый консультант)
Ссылка: https://vk.com/wall-201158786_755
Название ресурса: Кроме того, в социальных сетях Министерства финансов Кузбасса за 2023 год опубликовано 126 постов по теме инициативного бюджетирования.
</t>
  </si>
  <si>
    <t xml:space="preserve">Ссылка: https://vk.com/ib_so
Название ресурса: группа ВКонтакте
</t>
  </si>
  <si>
    <t xml:space="preserve">Ссылка: https://vk.com/ppmi53
Название ресурса: ВКонтакте - Инициативное бюджетирование Новгородской области
Ссылка: https://gokucmpi.ru/proekty/narodnyy-byudzhet/
Название ресурса: Народный бюджет на официальном сайте ГОКУ ЦМПИ
</t>
  </si>
  <si>
    <t xml:space="preserve">Ссылка: https://t.me/minfin01
Название ресурса: мессенджере Telegram
</t>
  </si>
  <si>
    <t xml:space="preserve">Ссылка: https://vk.com/ppmi53
Название ресурса: ВКонтакте - Инициативное бюджетирование Новгородской области
Ссылка: t.me/ppmi53
Название ресурса: Телеграмм - Инициативное бюджетирование Новгородской области
Ссылка: https://dzen.ru/id/6324151a46 2e1c20004a7837/
Название ресурса: ДЗЕН - Инициативное бюджетирование Новгородской области
</t>
  </si>
  <si>
    <t xml:space="preserve">Ссылка: -
Название ресурса: -
</t>
  </si>
  <si>
    <t xml:space="preserve">Ссылка: https://vk.com/ppmi53
Название ресурса: ВКонтакте
Ссылка: t.me/ppmi53
Название ресурса: Telegram
Ссылка: https://dzen.ru/id/6324151a46
Название ресурса: Яндекс Дзен
</t>
  </si>
  <si>
    <t xml:space="preserve">Ссылка: https://vk.com/ppmi53
Название ресурса: ВКонтакте
Ссылка: t.me/ppmi53
Название ресурса: Телеграмм
Ссылка: https://dzen.ru/id/6324151a462e1c20004a7837/
Название ресурса: Яндекс Дзен
</t>
  </si>
  <si>
    <t xml:space="preserve">Ссылка: https://vk.com/ppmi53
Название ресурса: ВКонтакте
Ссылка: t.me/ppmi53
Название ресурса: Телеграмм
Ссылка: https://dzen.ru/id/6324151a462e1c20004a7837/
Название ресурса: Яндекс ДЗЕН
</t>
  </si>
  <si>
    <t xml:space="preserve">Ссылка: https://t.me/dvpsev/4675
Название ресурса: Telegram
</t>
  </si>
  <si>
    <t xml:space="preserve">Ссылка: https://vk.com/sodeistvie63
Название ресурса: Социальная сеть ВКонтакте
</t>
  </si>
  <si>
    <t xml:space="preserve">Ссылка: https://t.me/s/kf_vo
Название ресурса: Официальный ТГ-канал комитета финансов Волгоградской области
Ссылка: https://vk.com/public204960217
Название ресурса: Официальная страница VK комитета финансов Волгоградской области
</t>
  </si>
  <si>
    <t xml:space="preserve">Ссылка: https://t.me/s/kf_vo
Название ресурса: Официальный ТГ-канал комитета финансов Волгоградской области
Ссылка: https://vk.com/public204960217
Название ресурса: Официальная страница VK комитета финансов
Ссылка: https://vlgr.ranepa.ru/news/v-viu-rankhigs-startoval-obrazovatelnyy-kurs-shkoly-detskogo-initsiativnogo-byudzhetirovaniya/?sphrase_id=4141413&amp;utm_source=yandex.ru&amp;utm_medium=organic&amp;utm_campaign=yandex.ru&amp;utm_referrer=yandex.ru
Название ресурса: Официальный сайт ВИУ филиал РАНХиГС
Ссылка: https://orlenokvolga.ru/novosti/7-sentyabrya-na-baze-detskogo-lagerya-orlenok-otkrylsya-proekt-shkola-detskogo-iniciativnogo-bjudzhetirovaniya-kampus/
Название ресурса: Официальный сайт лагеря Орленок
</t>
  </si>
  <si>
    <t xml:space="preserve">Ссылка: https://vk.com/cigi_noc_rb
Название ресурса: Социальная сеть
</t>
  </si>
  <si>
    <t xml:space="preserve">Ссылка: https://www.donland.ru/activity/2623/
Название ресурса: Официальный портал Правительства Ростовской области
</t>
  </si>
  <si>
    <t xml:space="preserve">Ссылка: https://t.me/guvp_khabkrai
Название ресурса: Телеграмм-канал
Ссылка: https://ok.ru/mvpkhv
Название ресурса: Одноклассники
Ссылка: https://vk.com/guvp_khabkrai
Название ресурса: ВКонтакте
</t>
  </si>
  <si>
    <t xml:space="preserve">Ссылка: https://vk.com/mcx53?w=wall-97086408_3753
Название ресурса: ВКонтакте
</t>
  </si>
  <si>
    <t xml:space="preserve">Ссылка: https://minfin-altai.ru/deyatelnost/proactive-budgeting/
Название ресурса: Официальный портал Министерства финансов Республики Алтай
</t>
  </si>
  <si>
    <t xml:space="preserve">Ссылка: https://vk.com/public195924160?w=wall-195924160_82
Название ресурса: Группа ВКонтакте
Ссылка: https://t.me/drmovo/207
Название ресурса: Группа в Телеграм
Ссылка: https://www.govvrn.ru/organizacia/-/~/id/844272
Название ресурса: Тематическая страница министерства по развитию муниципальных образований Воронежской области, ресурс «Инициативное бюджетиррование» в информационной системе «Портал Воронежской области в сети Интернет»
</t>
  </si>
  <si>
    <t xml:space="preserve">Ссылка: https://xn--80aacoonefzg3am8b1fsb.xn--p1ai/news/11961
Ссылка: https://levtolstoy.bezformata.com/listnews/shkolniki-lipetckoy-oblasti-mogut/120992955/
Ссылка: https://xn--80aacoonefzg3am8b1fsb.xn--p1ai/news/12525
Ссылка: https://lipetsktime.ru/news/finansovaya_gramotnost/v_lipetske_proshla_mezhregionalnaya_konferentsiya_po_fingramotnosti/
Ссылка: https://elets-kuranty.ru/?module=articles&amp;action=view&amp;id=3350
Ссылка: https://lipetsktime.ru/news/obrazovanie/po_porucheniyu_gubernatora_v_lipetskoy_oblasti_zapuskaetsya_grantovyy_konkurs_na_preobrazovanie_shko/
</t>
  </si>
  <si>
    <t xml:space="preserve">Ссылка: https://dvp.ivanovoobl.ru/
Название ресурса: Новостные выпуски по поиску местные инициативы
Ссылка: https://vk.com/ivdvp
Название ресурса: Рубрика "Местные инициативы" Хештег #МестныеИнициативы
</t>
  </si>
  <si>
    <t xml:space="preserve">Ссылка: https://vk.com/smovrn
Название ресурса: ВКонтакте
Ссылка: https://t.me/smovrn
Название ресурса: Телеграм
Ссылка: https://smovrn.ru/
Название ресурса: сайт Ассоциации "Совет муниципальных образований Воронежской области"
Ссылка: https://www.govvrn.ru/
Название ресурса: Портал Правительства Воронежской области
</t>
  </si>
  <si>
    <t xml:space="preserve">Ссылка: https://vk.com/gubernatorskiy_proekt52
Название ресурса: Официальное сообщество ВКонтакте губернаторского проекта инициативного бюджетирования «ВАМ РЕШАТЬ!»
Ссылка: https://t.me/gubernatorskiy_proekt52
Название ресурса: Официальный Телеграм-канал губернаторского проекта «ВАМ РЕШАТЬ!»
Ссылка: https://vam.golosza.ru/
Название ресурса: Сайт голосований Golosza.ru
</t>
  </si>
  <si>
    <t xml:space="preserve">Ссылка: https://vk.com/obraz_36
Название ресурса: ВКонтакте
Ссылка: https://ok.ru/obraz36
Название ресурса: Одноклассники
</t>
  </si>
  <si>
    <t xml:space="preserve">Ссылка: https://mari-el.gov.ru/proactivities/pages/natpojects_urban/
Название ресурса: Официальный сайт Министерства строительства, архитектуры и жилищно-коммунального хозяйства Республики Марий Эл
</t>
  </si>
  <si>
    <t xml:space="preserve">Ссылка: https://ppmi24.tilda.ws/station
Название ресурса: Интерактивная платформа "Маршрут построен"
Ссылка: https://vk.com/ppmi24
Название ресурса: социальная сеть "ВКонтакте"
Ссылка: https://ok.ru/ppmi24
Название ресурса: социальная сеть "Одноклассники"
</t>
  </si>
  <si>
    <t xml:space="preserve">Ссылка: https://t.me/minfinpk
Название ресурса: Министерство финансов Приморского края в Телеграм
Ссылка: https://vk.com/minfinpk
Название ресурса: Министерство финансов Приморского края в ВКонтакте
Ссылка: https://ok.ru/group66590870143018
Название ресурса: Министерство финансов Приморского края в Одноклассники
</t>
  </si>
  <si>
    <t xml:space="preserve">Ссылка: https://smi.adm-nao.ru/iniciativnoe-byudzhetirovanie/
Название ресурса: Портал органов государственной власти
</t>
  </si>
  <si>
    <t xml:space="preserve">Ссылка: https://msu.lenobl.ru/ru/programmy-i-plany/proektnyj-centr-iniciativnogo-byudzhetirovaniya/
Название ресурса: Проектный центр инициативного бюджетирования
Ссылка: https://msu.lenobl.ru/ru/programmy-i-plany/formy-uchastiya-zhitelej-leningradskoj-oblasti-v-osushestvlenii-mestno/
Название ресурса: Формы участия жителей Ленинградской области в осуществлении местного самоуправления
Ссылка: https://vk.com/public210059686
Название ресурса: Инициативное бюджетирование Ленобласти
Ссылка: https://t.me/inbud_lo
Название ресурса: Проектный центр инициативного бюджетирования
</t>
  </si>
  <si>
    <t xml:space="preserve">Ссылка: https://vk.com/starosta47
Название ресурса: Совет старост Ленинградской области
Ссылка: https://msu.lenobl.ru/ru/programmy-i-plany/formy-uchastiya-zhitelej-leningradskoj-oblasti-v-osushestvlenii-mestno/
Название ресурса: Формы участия жителей Ленинградской области в осуществлении местного самоуправления
</t>
  </si>
  <si>
    <t xml:space="preserve">Ссылка: https://t.me/cigiNOC
Название ресурса: Социальная сеть
</t>
  </si>
  <si>
    <t xml:space="preserve">Ссылка: 
Название ресурса: 
</t>
  </si>
  <si>
    <t xml:space="preserve">Ссылка: https://vk.com/mncx_rme?w=wall-173418161_4289
Название ресурса: Вконтакте
Ссылка: https://vk.com/mncx_rme?w=wall-173418161_4246
Название ресурса: Вконтакте
Ссылка: https://vk.com/mncx_rme?w=wall-173418161_4036
Название ресурса: Вконтакте
Ссылка: https://vk.com/mncx_rme?w=wall-173418161_5759
Название ресурса: Вконтакте
</t>
  </si>
  <si>
    <t xml:space="preserve">Ссылка: https://vk.com/terin12
Название ресурса: Марий Эл / Территория инициатив ВК
</t>
  </si>
  <si>
    <t xml:space="preserve">Название ресурса: нет
</t>
  </si>
  <si>
    <t xml:space="preserve">Ссылка: https://t.me/ppmi_ykt
Название ресурса: Телеграм
</t>
  </si>
  <si>
    <t xml:space="preserve">Ссылка: https://or71.ru/primi_uchastie/narodniy_budjet_new/, https://vk.com/narodnyi_biudjet71
Название ресурса: портал "Открытый регион 71", раздел "Народный бюджет"
</t>
  </si>
  <si>
    <t xml:space="preserve">Ссылка: https://вести35.рф/video/2023/11/13/4_proekta_po_gosprogramme_kompleksnoe_razvitie_selskih_territoriy_realizuyut_v_vologodskoy_oblasti?ysclid=lutym9whbl325143833
Название ресурса: Вести Вологда
Ссылка: https://vologda.mk.ru/social/2023/04/20/kompleksnoe-razvitie-selskikh-territoriy-vologodskoy-oblasti-nachnetsya-v-etom-godu-v-trekh-municipalitetakh.html?ysclid=lutyn7eq8q952216020
Название ресурса: МКRU Вологда
Ссылка: https://35media.ru/news/2021/12/23/Novii-regionalnii-proekt-po-kompleksnomu-razvitiyu-selskikh-territorii-zapustyat-na-Vologodchine-v-2023-godu?ysclid=lutypfbhgb694809454
Название ресурса: 35 МЕДИА
Ссылка: https://vologod.er.ru/activity/news/v-ramkah-programmy-kompleksnoe-razvitie-selskih-territorij-v-desyatkah-sel-vologodchiny-obnovitsya-socialnaya-infrastruktura?ysclid=lutyo1i9yo539302280
Название ресурса: Единая Россия Вологодская область
</t>
  </si>
  <si>
    <t xml:space="preserve">Ссылка: https://ria.ru/20230919/vologodchina-1897169273.html?ysclid=luqwfm55bu527807422
Название ресурса: РИА новости
Ссылка: https://tass.ru/ekonomika/19986531?ysclid=luqwiv4olo417630674
Название ресурса: tass.ru
Ссылка: https://вести35.рф/news/2024/04/05/programma_narodnogo_byudzheta_pomozhet_vologzhanam_realizovat_bolee_1400_novyh_proektov
Название ресурса: Вести Вологда
Ссылка: https://35media.ru/news/2024/04/04/Bolee-2500-zayavok-napravili-vologzhane-v-programmu-Narodnii-byudzhet
Название ресурса: 35 Медиа
Ссылка: http://www.krassever.ru/news/na-vologodchine-po-programme-narodnyy-byudzhet-budet-realizovano-boleye-1400-proyektov
Название ресурса: Газета Красный Север
</t>
  </si>
  <si>
    <t xml:space="preserve">Ссылка: https://ustyany.ru/news/2023/03/27723/
Название ресурса: Сайт администрации муниципального образования Архангельской области
Ссылка: https://dvinaland.ru/gov/adm/depmsu/#cookies=yes
Название ресурса: Интернет-портал Правительства Архангельской области
Ссылка: https://holmogori.ru/initsiativnoe-byudzhetirovanie/
Название ресурса: Сайт администрации муниципального образования Архангельской области
Ссылка: https://vk.com/club82210903
Название ресурса: ТОСы Архангельской области
</t>
  </si>
  <si>
    <t xml:space="preserve">Ссылка: https://цфг73.рф/
Название ресурса: Сайт Центра развития налоговой культуры и финансовой грамотности - Центра развития налоговой культуры и финансовой грамотности
Ссылка: https://vk.com/fingram73
Название ресурса: Социальные сети Центра развития налоговой культуры и финансовой грамотности - Центра развития налоговой культуры и финансовой грамотности
Ссылка: https://m.ok.ru/dk?st.cmd=friendMain&amp;st.friendId=580072928622&amp;_prevCmd=friendInfo&amp;tkn=9345
Название ресурса: Социальные сети Центра развития налоговой культуры и финансовой грамотности - Центра развития налоговой культуры и финансовой грамотности
</t>
  </si>
  <si>
    <t xml:space="preserve">Ссылка: http://vk.com/minfinrk_08
Название ресурса: Официальная страница Министерства финансов Республики Калмыкия ВКонтакте
</t>
  </si>
  <si>
    <t xml:space="preserve">Ссылка: https://pos.gosuslugi.ru/
Название ресурса: Госуслуги
</t>
  </si>
  <si>
    <t xml:space="preserve">Ссылка: skvery-i-sady-zhiteli-zabaikalia-vybiraiut-territorii-dlia-blagoustroistva49366/ https://gtrkchita.ru/news/vesti-24181/sportivnye-i-detskie-ploshchadki-prud-i-fotozona-kak-mozhet-izmenitsia-poselok-novokruchininskii49256/ https://gtrkchita.ru/news/vesti-chita-utro153/22-tysiachi-chelovek-progolosovali-za-blagoustroistvo-obshchestvennykh-territorii-v-zabaikale49159/ https://gtrkchita.ru/news/vesti-chita-utro153/zhiteli-posiolka-karymskoe-mogut-progolosovat-za-territorii-dlia-blagoustroistva/ https://gtrkchita.ru/news/vesti-24181/pochti-13-tysiach-zabaikaltsev-progolosovali-za-blagoustroistvo-obshchestvennykh-territorii49018/ https://gtrkchita.ru/news/vesti-chita12/bolee-11-tysiach-zabaikaltsev-progolosovali-za-blagoustroistvo-territorii/ https://gtrkchita.ru/news/vesti-chita12/preobrazim-krai-bolee-4-tysiach-zabaikaltsev-progolosovali-za-mesta-dlia-blagoustroistva48823/ https://gtrkchita.ru/news/vesti-chita-utro153/bolee-1800-zabaikaltsev-uzhe-progolosovali-za-territorii-dlia-blagoustroistva-v-2023-godu/ https://www.chita.ru/text/gorod/2022/04/20/71270462/ https://www.chita.ru/text/society/2022/04/16/71262191/ https://www.chita.ru/text/gorod/2022/04/13/71252624/ Официальные ресурсы: https://minenergo.75.ru/novosti/267716 https://minenergo.75.ru/novosti/271229
Название ресурса: ГТРК Чита
</t>
  </si>
  <si>
    <t xml:space="preserve">Ссылка: https://vmeste.permkrai.ru/program/category/6/
Название ресурса: Портал Управляем Вместе
Ссылка: https://vk.com/minter.permkrai
Название ресурса: Вконтакте
Ссылка: https://t.me/minterpermkrai
Название ресурса: Telegram
</t>
  </si>
  <si>
    <t xml:space="preserve">Ссылка: https://vk.com/minobrperm
Название ресурса: Вконтакте
</t>
  </si>
  <si>
    <t xml:space="preserve">Ссылка: https://vk.com/minfintver
Название ресурса: Вконтакте
</t>
  </si>
  <si>
    <t xml:space="preserve">Ссылка: https://vk.com/centr_izuch_grazhdans_initsiativ
Название ресурса: ВК
Ссылка: https://ok.ru/group/59294494359577
Название ресурса: Ок
</t>
  </si>
  <si>
    <t xml:space="preserve">Ссылка: http://sakhminfin.ru/
Название ресурса: Официальный сайт министерства финансов Сахалинской области
Ссылка: https://vk.com/budget65
Название ресурса: ВКонтакте
Ссылка: https://ok.ru/group/55304463122682
Название ресурса: Одноклассники
Ссылка: https://t.me/sakhminfin
Название ресурса: Телеграм
Ссылка: https://dzen.ru/sakhminfin
Название ресурса: Дзен
</t>
  </si>
  <si>
    <t xml:space="preserve">Ссылка: http://mfnso.nso.ru/page/2626
Название ресурса: Официальным сайт министерства финансов и налоговой политики Новосибирской области в информационно-телекоммуникационной сети «Интернет»
Ссылка: https://vk.com/iproject.mfnso
Название ресурса: Официальная страница практики инициативного бюджетирования в Новосибирской области в социальной сети ВКонтакте
Ссылка: https://t.me/iprojectmfnso
Название ресурса: Официальная страница практики инициативного бюджетирования в Новосибирской области в социальной сети Телеграм
Ссылка: https://ok.ru/group/62550022947030
Название ресурса: Официальная страница практики инициативного бюджетирования в Новосибирской области в социальной сети Одноклассники
</t>
  </si>
  <si>
    <t xml:space="preserve">Ссылка: https://vk.com/nb_rk
Название ресурса: Группа Вконтакте "Народный бюджет"
Ссылка: https://vk.com/narodbschoolkomi
Название ресурса: Группа Вконтакте "Народный бюджет в школе"
</t>
  </si>
  <si>
    <t xml:space="preserve">Ссылка: https://ulgov.ru/news/index/permlink/id/62600/
Название ресурса: 
Ссылка: https://vk.com/wall-177031352_5853
Ссылка: https://smotrim.ru/video/2783918
Ссылка: https://www.ul.kp.ru/online/news/5492235/
</t>
  </si>
  <si>
    <t xml:space="preserve">Название ресурса: https://ulgov.ru/news/index/permlink/id/62600/
Название ресурса: https://vk.com/wall-177031352_5853
Название ресурса: https://smotrim.ru/video/2783918
Название ресурса: https://www.ul.kp.ru/online/news/5492235/
</t>
  </si>
  <si>
    <t xml:space="preserve">Ссылка: http://minstroy.cap.ru/action/activity/zhilischno-kommunaljnoe-hozyajstvo/iniciativnoe-byudzhetirovanie
Название ресурса: Инициативные проекты
</t>
  </si>
  <si>
    <t xml:space="preserve">Ссылка: https://dvp32.ru/
Название ресурса: Сайт департамента внутренней политики Брянской области
</t>
  </si>
  <si>
    <t xml:space="preserve">Название ресурса: https://vk.com/radm_dalmatovo,
</t>
  </si>
  <si>
    <t xml:space="preserve">Ссылка: https://vk.com/public184274800
Название ресурса: Инициативное бюджетирование в Удмуртской Республике
</t>
  </si>
  <si>
    <t xml:space="preserve">Ссылка: https://vk.com/tmncomfort
Название ресурса: Социальная сеть "Вконтакте"
</t>
  </si>
  <si>
    <t xml:space="preserve">Ссылка: https://minter.mosreg.ru/deyatelnost/iniciativnoe-byudzhetirovanie-v-moskovskoi-oblasti
Название ресурса: Сайт Министерства территориальной политики Московской области
Ссылка: https://t.me/+PP3gWbR9Vv1kMzEy
Название ресурса: Телеграмм-группа
</t>
  </si>
  <si>
    <t xml:space="preserve">Ссылка: https://vk.com/atmosfera_ur
Название ресурса: 
</t>
  </si>
  <si>
    <t xml:space="preserve">Ссылка: https://vk.com/bezgraniz_ur
</t>
  </si>
  <si>
    <t xml:space="preserve">Ссылка: https://vk.com/tverreg
Название ресурса: Вконтакте
Ссылка: https://vk.com/minobr_tverreg
Название ресурса: Вконтакте
</t>
  </si>
  <si>
    <t xml:space="preserve">Ссылка: https://vk.com/ppmi43
Название ресурса: Группа в социальной сети ВКонтакте
</t>
  </si>
  <si>
    <t xml:space="preserve">Ссылка: https://vk.com/minfinkirov
Название ресурса: Группа в социальной сети ВКонтакте министерства финансов
Ссылка: https://vk.com/narodnijbudjet.vaxrushi
Название ресурса: Пример группы муниципального образования ВКонтакте
</t>
  </si>
  <si>
    <t xml:space="preserve">Ссылка: https://vk.com/omskminfin
Название ресурса: Министерство финансов Омской области/ВКонтакте
Ссылка: https://vk.com/rcfg_omsk
Название ресурса: Региональный центр финансовой грамотности - Омск/ВКонтакте
Ссылка: https://ok.ru/group54042445283550
Название ресурса: Министерство финансов Омской области/Группа на ОК.ru/Вступай, читай, общайся в Одноклассниках!
Ссылка: https://ok.ru/group/70000005094366
Название ресурса: Региональный центр финансовой грамотности - Омск/Группа на ОК.ru/Вступай, читай, общайся в Одноклассниках!
</t>
  </si>
  <si>
    <t xml:space="preserve">Ссылка: https://vk.com/id500278494
Название ресурса: Социальная сеть
Ссылка: https://bashkortostan.er.ru/pages/gazeta-edinaya-rossiya-bashkortostan
Название ресурса: Газета «ЕДИНАЯ РОССИЯ - БАШКОРТОСТАН»
Ссылка: https://gsrb.ru/ru/nakazy-izbirateley/
Название ресурса: официальный сайт ГС - Курултай РБ
</t>
  </si>
  <si>
    <t xml:space="preserve">Ссылка: https://vk.com/ppmiak
Название ресурса: Группа в ВК
Ссылка: https://t.me/s/ppmiak
Название ресурса: Телеграм-канал
Ссылка: https://ok.ru/ppmiak
Название ресурса: Группа в Одноклассниках
</t>
  </si>
  <si>
    <t xml:space="preserve">Ссылка: http://www.educaltai.ru/?++ ; https://iro22.ru/
</t>
  </si>
  <si>
    <t xml:space="preserve">Ссылка: https://r31.tmbreg.ru/27574.html
Название ресурса: Интернет-сайты муниципальных образований Тамбовской области (на примере Рассказовского)
Ссылка: https://r55.tmbreg.ru/iniciativnoe-byudzhetirovanie-na-territorii-rzhaksinskogo-rajona.html
Название ресурса: Интернет-сайты муниципальных образований Тамбовской области (на примере Ржаксинского)
</t>
  </si>
  <si>
    <t xml:space="preserve">Ссылка: https://vk.com/nb_rk
Название ресурса: Группа Вконтакте "Народный бюджет"
</t>
  </si>
  <si>
    <t xml:space="preserve">Ссылка: mfsk.ru
Название ресурса: Сайт министерства финансов Ставропольского края
Ссылка: vk.com/pmisk
Название ресурса: Социальная сеть "Вконтакте"
Ссылка: ok.ru/group/55167178309872
Название ресурса: Социальная сеть "Одноклассники"
</t>
  </si>
  <si>
    <t xml:space="preserve">Ссылка: https://vk.com/public211808601
Название ресурса: Официальная страница практики в социальной сети Вконтакте
</t>
  </si>
  <si>
    <t xml:space="preserve">Ссылка: https://www.astrgorod.ru/podrazdeleniya/iniciativnoe-byudzhetirovanie-2023
Ссылка: http://regionvol.ru/rayon/initsiativnoe-byudzhetirovanie/initsiativnoe-narodnoe-byudzhetirovanie.php
Ссылка: https://krasniyar.ru/news/v-sele-vatazhnoe-otkryli-sportivnuyu-ploshchadku-/?sphrase_id=6587
Ссылка: https://chernoyarskiy.astrobl.ru/directions/budget/iniciativnoe-byudzhetirovanie
</t>
  </si>
  <si>
    <t xml:space="preserve">Ссылка: https://vk.com/cib_86
Название ресурса: Страница Центра инициативного бюджетирования в ВК
</t>
  </si>
  <si>
    <t xml:space="preserve">Ссылка: "https://vk.com/club219989205 https://vk.com/wall-16526482_3430 https://georgschool.minobr63.ru/профориентация/школьное-инициативное-бюджетировани/ https://vk.com/club219998482 https://vk.com/shkibzhigulevsk https://vk.com/club219867782 https://vk.com/skib.krotovka "
Название ресурса: социальные сети
</t>
  </si>
  <si>
    <t xml:space="preserve">Ссылка: https://comfort.myopenugra.ru/
Название ресурса: Комфортная Югра
Ссылка: https://admsurgut.ru/rubric/25007/Federalnyy-proekt-Formirovanie-komfortnoy-gorodskoy-sredy
Название ресурса: Официальный портал Администрации города Сургута
Ссылка: https://admsr.ru/national-projects/6860/
Название ресурса: Сургутский муниципальный район Ханты-Мансийского автономного округа - Югры
Ссылка: http://nvraion.ru/jkh/formirovanie-komfortnoy-gorodskoy-sredy/
Название ресурса: Официальный сайт администрации Ханты-Мансийский автономный округ - Югра
Ссылка: https://uray.ru/blagoustroystvo-i-arkhitekturnyy-obl/formirovanie-komfortnoy-gorodskoy-s/
Название ресурса: Официальный сайт органов местного самоуправления города Урай
Ссылка: https://oktregion.ru/ekonomika-i-finansy/zhilishchno-kommunalnoe-khozyaystvo-i-kapitalnoe-stroitelstvo/prioritetnyy-proekt-formirovanie-komfortnoy-gorodskoy-sredy/
Название ресурса: Официальный сайт Октябрьского района Ханты-Мансийского автономного округа - Югры
</t>
  </si>
  <si>
    <t xml:space="preserve">Ссылка: https://vk.com/minfin56
Название ресурса: группа Минфина области ВК
Ссылка: https://ok.ru/minfinoren
Название ресурса: группа Минфина области ОК
Ссылка: https://t.me/+uXj2ny5l2CthM2Ni
Название ресурса: страница Минфина области в Телеграмм
</t>
  </si>
  <si>
    <t xml:space="preserve">Ссылка: https://orel-region.ru/index.php?head=1&amp;unit=17469
Название ресурса: публичный информационный центр - Портал Орловской области
</t>
  </si>
  <si>
    <t xml:space="preserve">Ссылка: https://gorodsreda.ru/
Название ресурса: Официальный сайт проекта "Формирование комфортной городской среды"
Ссылка: https://orel-region.ru/
Название ресурса: публичный информационный центр - Портал Орловской области
</t>
  </si>
  <si>
    <t xml:space="preserve">Ссылка: https://vk.com/tvbspb
Название ресурса: Группа "Твой бюджет" ВКонтакте
</t>
  </si>
  <si>
    <t xml:space="preserve">Ссылка: https://vk.com/tbvschool
Название ресурса: Группа "Твой бюджет в школах" ВКонтакте
</t>
  </si>
  <si>
    <t xml:space="preserve">Ссылка: https://www.komi.kp.ru/daily/27597/4869583/; https://gsrk.ru/dictionaries/prochie_pgs/8661; https://vk.com/wall-73415259_34526; https://komiinform.ru/news/259054
Название ресурса: О сводном перечне наказов избирателей, рекомендуемых к выполнению в 2023 году
</t>
  </si>
  <si>
    <t xml:space="preserve">Ссылка: https://vk.com/ddtlevoberezhnyi
Название ресурса: Группа ДДТ "Левобережный"  ВКонтакте
</t>
  </si>
  <si>
    <t xml:space="preserve">Название ресурса: https://тосбурятия.рф
</t>
  </si>
  <si>
    <t>https://gorodsreda.ru/documents#!/tab/627442342-3</t>
  </si>
  <si>
    <t>https://инициативы-карелия.рф/</t>
  </si>
  <si>
    <t>https://depfin.tomsk.gov.ru/uploads/ckfinder/285/userfiles/images/%D0%B8%D0%B7%D0%BE%D0%B1%D1%80%D0%B0%D0%B6%D0%B5%D0%BD%D0%B8%D0%B5(1).png</t>
  </si>
  <si>
    <t>https://drive.google.com/drive/folders/1xZ--4hlx6zNVUxPfB6VJmMjm-cq0ezuu</t>
  </si>
  <si>
    <t>https://disk.yandex.ru/d/Zx7opvKTUTYsnQ</t>
  </si>
  <si>
    <t>https://static.tildacdn.com/tild3034-3766-4835-b362-343964326239/Logo_SDELAEM_VMESTE_.png</t>
  </si>
  <si>
    <t>https://guvp.khabkrai.ru/Deyatelnost/TOS/Obschaya-informaciya-i-normativnye-pravovye-akty</t>
  </si>
  <si>
    <t>https://smovrn.ru/</t>
  </si>
  <si>
    <t>https://obraz36.ru/o-nas</t>
  </si>
  <si>
    <t>https://pravmin.gov74.ru/files/thumbnails/1000_800/t_3250a1a8e157f991f3a87ce03b637b1a_body.jpg</t>
  </si>
  <si>
    <t>https://disk.yandex.ru/d/oHfn1_kwEZmhPw</t>
  </si>
  <si>
    <t>https://pib.primorsky.ru/Content/Skin25pib/images/title-logo.png</t>
  </si>
  <si>
    <t>https://minfin.saratov.gov.ru/images/article_images/20210201/20210201-informatsionnoe-soobshchenie-o-provedenii-konkursnogo-otbora-munitsipalnykh-obrazovanij-saratovskoj-oblasti.jpg</t>
  </si>
  <si>
    <t>https://ppmi.yakutia.click/Home</t>
  </si>
  <si>
    <t>https://disk.yandex.ru/d/0blWAc66neJjSA</t>
  </si>
  <si>
    <t>https://49.gorodsreda.ru/</t>
  </si>
  <si>
    <t>https://disk.yandex.ru/d/D19IW8IO9t0U5Q</t>
  </si>
  <si>
    <t>https://budget.rk.ifinmon.ru/krym-kak-my-hotim/o-proekte</t>
  </si>
  <si>
    <t>https://disk.yandex.ru/i/PbRPCoCycnYrxg</t>
  </si>
  <si>
    <t>https://disk.yandex.ru/i/vxSpyANg1ConOA</t>
  </si>
  <si>
    <t>https://disk.yandex.ru/i/sH5pFD1aVQeWkA</t>
  </si>
  <si>
    <t>https://minstroyrf.gov.ru/upload/iblock/7b3/Gorsreda_brandbook_new.pdf</t>
  </si>
  <si>
    <t>https://murmansk.er.ru/activity/news/startovalo-golosovanie-za-iniciativy-po-programme-na-severe-tvoj-proekt</t>
  </si>
  <si>
    <t>https://disk.yandex.ru/i/1v1IuZeb0n8c-A</t>
  </si>
  <si>
    <t>https://minstroy.49gov.ru/common/upload/25/editor/file/Gorsreda_brandbook_new.pdf</t>
  </si>
  <si>
    <t>https://yadi.sk/d/zhGmI55xv2Apug</t>
  </si>
  <si>
    <t>https://disk.yandex.ru/i/XVQzgInXC8I50Q</t>
  </si>
  <si>
    <t>https://sun9-38.userapi.com/impf/c846323/v846323582/70a32/BM-vwaj4oWs.jpg?size=600x540&amp;quality=96&amp;sign=a4d5bb189195af433f1ffe8f7f0d7d65&amp;type=album</t>
  </si>
  <si>
    <t>https://www.minfin.kirov.ru/upload/medialibrary/documents/1kv_2022/%D0%BD%D0%B0%D1%80%D0%BE%D0%B4%D0%BD%D1%8B%D0%B9%D0%B1%D1%8E%D0%B4%D0%B6%D0%B5%D1%82.png</t>
  </si>
  <si>
    <t>https://cloud.mail.ru/public/4d5m/2pz11yaGj</t>
  </si>
  <si>
    <t>https://cloud.mail.ru/public/SXrU/kfEuqp5TH</t>
  </si>
  <si>
    <t>https://minfin.admoblkaluga.ru/page/2023-shkoln/</t>
  </si>
  <si>
    <t>https://disk.yandex.ru/i/o4p7RMF-tmpfnQ</t>
  </si>
  <si>
    <t>https://disk.yandex.ru/d/hdWGoGUW-Q9P5A</t>
  </si>
  <si>
    <t>https://isib.myopenugra.ru/about/брендбук_2024.pdf</t>
  </si>
  <si>
    <t>https://vk.com/shkib_rf</t>
  </si>
  <si>
    <t>https://admhmansy.ru/formirovanie-sovremennoy-gorodskoy-sredy/</t>
  </si>
  <si>
    <t>https://disk.yandex.ru/d/CtQ4Kla9fADj1A</t>
  </si>
  <si>
    <t>https://orel-region.ru/index.php?head=1&amp;unit=17469</t>
  </si>
  <si>
    <t>https://tvoybudget.spb.ru/press</t>
  </si>
  <si>
    <t>https://school.tvoybudget.spb.ru/materials</t>
  </si>
  <si>
    <t>https://gsrk.ru/dictionaries/prochie_pgs/8661</t>
  </si>
  <si>
    <t>https://new.tvoybudget.spb.ru/media</t>
  </si>
  <si>
    <t xml:space="preserve">Ссылка на файл: https://app-dev.xn--80apaohbc3aw9e.xn--p1ai/storage/form_file_uploads/form_11/field_981/o2RzCwHecl9nRwrFfVrG0e1ylzkta1t8L5DaMKoa.jpg
</t>
  </si>
  <si>
    <t xml:space="preserve">Ссылка на файл: https://app-dev.xn--80apaohbc3aw9e.xn--p1ai/storage/form_file_uploads/form_11/field_981/JCyVhuIHrlpXvO3vLosGXa1AykxM26IBc00LzT0T.png
</t>
  </si>
  <si>
    <t xml:space="preserve">Ссылка на файл: https://app-dev.xn--80apaohbc3aw9e.xn--p1ai/storage/form_file_uploads/form_11/field_981/GXgzueWSXtoJ0CNoMGBGLukjgeO4bV2uqRFtjJUA.png
</t>
  </si>
  <si>
    <t xml:space="preserve">Ссылка на файл: https://app-dev.xn--80apaohbc3aw9e.xn--p1ai/storage/form_file_uploads/form_11/field_981/v2nMRIpcfUuQSSppW2verdzRjLVC2psw1wZZggOf.pdf
</t>
  </si>
  <si>
    <t xml:space="preserve">Ссылка на файл: https://app-dev.xn--80apaohbc3aw9e.xn--p1ai/storage/form_file_uploads/form_11/field_981/e0tB1x81Gj6sNAXE0iDv7xbAqkRDQLmQ4hCBe0Gw.jpg
</t>
  </si>
  <si>
    <t xml:space="preserve">Ссылка на файл: https://app-dev.xn--80apaohbc3aw9e.xn--p1ai/storage/form_file_uploads/form_11/field_981/4B0AwEqK2eM33pT5g8EYwAFGo7IAGN2h9nF5EBNr.pdf
</t>
  </si>
  <si>
    <t xml:space="preserve">Ссылка на файл: https://app-dev.xn--80apaohbc3aw9e.xn--p1ai/storage/form_file_uploads/form_11/field_981/oTnRyQvSOCsgAX7DH1GjvA2Pbno5RRahhNPBLdz9.pdf
</t>
  </si>
  <si>
    <t xml:space="preserve">Ссылка на файл: https://app-dev.xn--80apaohbc3aw9e.xn--p1ai/storage/form_file_uploads/form_11/field_981/m4Wr6DcymcYIqBXaSLFhKQkMZFbOLAuQLkE41Oeo.pdf
</t>
  </si>
  <si>
    <t xml:space="preserve">Ссылка на файл: https://app-dev.xn--80apaohbc3aw9e.xn--p1ai/storage/form_file_uploads/form_11/field_981/8wY290j8XewupNl4RrNWMvy19uZHcvkxttfBEr56.pdf
</t>
  </si>
  <si>
    <t xml:space="preserve">Ссылка на файл: https://app-dev.xn--80apaohbc3aw9e.xn--p1ai/storage/form_file_uploads/form_11/field_981/IldmziM9rxcg8XcSIG2eVcdJSKGNd2k5yWT15k5y.jpg
Ссылка на файл: https://app-dev.xn--80apaohbc3aw9e.xn--p1ai/storage/form_file_uploads/form_11/field_981/laLy3Tbn5ofIKtuNr8IjGAJqTn6fpt7ti5tQwJpT.png
Ссылка на файл: https://app-dev.xn--80apaohbc3aw9e.xn--p1ai/storage/form_file_uploads/form_11/field_981/wAcMPvsWVSghJu9XRI1LeqxRPG71uWpS8YMOjX3g.png
</t>
  </si>
  <si>
    <t xml:space="preserve">Ссылка на файл: https://app-dev.xn--80apaohbc3aw9e.xn--p1ai/storage/form_file_uploads/form_11/field_981/1lisjDxZnTaWHg48ZHrAakhe7R41P7aMrcFpGFCr.png
Ссылка на файл: https://app-dev.xn--80apaohbc3aw9e.xn--p1ai/storage/form_file_uploads/form_11/field_981/8uOntUpKSQhsCdZkxYx8krlb2mYSpHC62jZAcLCD.png
Ссылка на файл: https://app-dev.xn--80apaohbc3aw9e.xn--p1ai/storage/form_file_uploads/form_11/field_981/jfpJxK6RiZDgfs1MT1adVcnadvS4dRvF8p0ayzrg.png
Ссылка на файл: https://app-dev.xn--80apaohbc3aw9e.xn--p1ai/storage/form_file_uploads/form_11/field_981/Ww98ZPx22jEJ6ZeaWdKrqK9RTTDwUn3poH3ZThwH.png
Ссылка на файл: https://app-dev.xn--80apaohbc3aw9e.xn--p1ai/storage/form_file_uploads/form_11/field_981/gaBd2wHXHZMIFz68tSiXJFmCTFkZtW6li7hCAoZG.png
Ссылка на файл: https://app-dev.xn--80apaohbc3aw9e.xn--p1ai/storage/form_file_uploads/form_11/field_981/sAeeLq5F5QyIko3jITVPJAbOnGlE0olAKu7IaO43.png
</t>
  </si>
  <si>
    <t xml:space="preserve">Ссылка на файл: https://app-dev.xn--80apaohbc3aw9e.xn--p1ai/storage/form_file_uploads/form_11/field_981/6q1PV7OLzE0keLVt7kiFXIxrbiwGcjw0ErB0xDMd.png
</t>
  </si>
  <si>
    <t xml:space="preserve">Ссылка на файл: https://app-dev.xn--80apaohbc3aw9e.xn--p1ai/storage/form_file_uploads/form_11/field_981/KKmrntL5Kd96Hf6qJ0btJO2RJeKzdopPWLwifTcE.png
</t>
  </si>
  <si>
    <t xml:space="preserve">Ссылка на файл: https://app-dev.xn--80apaohbc3aw9e.xn--p1ai/storage/form_file_uploads/form_11/field_981/1pb6cXmQYFFo5yStmGI0RcMjHzlRdEpd7ioaoMNy.png
</t>
  </si>
  <si>
    <t xml:space="preserve">Ссылка на файл: https://app-dev.xn--80apaohbc3aw9e.xn--p1ai/storage/form_file_uploads/form_11/field_981/NLcAiKrYjQEJj2QE1345076Gtdo44L8kNIDO3kda.jpg
</t>
  </si>
  <si>
    <t xml:space="preserve">Ссылка на файл: https://app-dev.xn--80apaohbc3aw9e.xn--p1ai/storage/form_file_uploads/form_11/field_981/HKRxCVjYPXdswHoepQQ9ws1uluj2nNUNmUW4WqzE.jpg
</t>
  </si>
  <si>
    <t xml:space="preserve">Ссылка на файл: https://app-dev.xn--80apaohbc3aw9e.xn--p1ai/storage/form_file_uploads/form_11/field_981/bvh7oUquvslDY1vZ9pXPa3knPtgQVmXAWCmBS4gs.jpg
</t>
  </si>
  <si>
    <t xml:space="preserve">Ссылка на файл: https://app-dev.xn--80apaohbc3aw9e.xn--p1ai/storage/form_file_uploads/form_11/field_981/GnOxrxLhpvGY19CzNAOl6Z80Aqt9YEeuucBi2QcE.png
</t>
  </si>
  <si>
    <t xml:space="preserve">Ссылка на файл: https://app-dev.xn--80apaohbc3aw9e.xn--p1ai/storage/form_file_uploads/form_11/field_981/lMQFNq9bf5UrJCSq3LcOU340yKvZjyofOMukNUGF.png
</t>
  </si>
  <si>
    <t xml:space="preserve">Ссылка на файл: https://app-dev.xn--80apaohbc3aw9e.xn--p1ai/storage/form_file_uploads/form_11/field_981/ddaRPOmknvcLDzJvPrcagIXAuwJU2pmiviYKMxEG.jpg
</t>
  </si>
  <si>
    <t xml:space="preserve">Ссылка на файл: https://app-dev.xn--80apaohbc3aw9e.xn--p1ai/storage/form_file_uploads/form_11/field_981/poa5EiU8VBjoWuKPL0vhggX00BFC32klvTYoByXm.docx
</t>
  </si>
  <si>
    <t xml:space="preserve">Ссылка на файл: https://app-dev.xn--80apaohbc3aw9e.xn--p1ai/storage/form_file_uploads/form_11/field_981/ZZZSDPhu5V9lP4HBjmhjb6IzWoJV2IM1QYEpehIH.jpg
</t>
  </si>
  <si>
    <t xml:space="preserve">Ссылка на файл: https://app-dev.xn--80apaohbc3aw9e.xn--p1ai/storage/form_file_uploads/form_11/field_981/5yuDlZay81CiVDSHWpxgErNtjLjGZXNNsoE2hWOJ.jpg
</t>
  </si>
  <si>
    <t xml:space="preserve">Ссылка на файл: https://app-dev.xn--80apaohbc3aw9e.xn--p1ai/storage/form_file_uploads/form_11/field_981/y4195pHU1LyMN2jdgaZfb9Me8d2Niaf7bQmzaR5F.png
</t>
  </si>
  <si>
    <t xml:space="preserve">Ссылка на файл: https://app-dev.xn--80apaohbc3aw9e.xn--p1ai/storage/form_file_uploads/form_11/field_981/QgceT7IMt108vjYJ7PrNj246uCzZsixtrJwJ1jvZ.png
</t>
  </si>
  <si>
    <t xml:space="preserve">Ссылка на файл: https://app-dev.xn--80apaohbc3aw9e.xn--p1ai/storage/form_file_uploads/form_11/field_981/GyFGcrktivVP9u7iZbZnUWsQgVugffh2Lklzkpvc.pdf
</t>
  </si>
  <si>
    <t xml:space="preserve">Ссылка на файл: https://app-dev.xn--80apaohbc3aw9e.xn--p1ai/storage/form_file_uploads/form_11/field_981/bewu1irEptHNbrpS9yK4YaZDGRlLaYRDsYGDNQMR.jpg
</t>
  </si>
  <si>
    <t xml:space="preserve">Ссылка на файл: https://app-dev.xn--80apaohbc3aw9e.xn--p1ai/storage/form_file_uploads/form_11/field_981/0OabZjbs1bBz48UlUcbrLcyMnl7kw7SLHYPHF8QH.jpg
</t>
  </si>
  <si>
    <t xml:space="preserve">Ссылка на файл: https://app-dev.xn--80apaohbc3aw9e.xn--p1ai/storage/form_file_uploads/form_11/field_981/UHSt4x7tm88Ho0Vqy5LramTomIrrFdi1RagCKCli.jpg
</t>
  </si>
  <si>
    <t xml:space="preserve">Ссылка на файл: https://app-dev.xn--80apaohbc3aw9e.xn--p1ai/storage/form_file_uploads/form_11/field_981/mVbpR7T5K8ytPcpLFI5tEDkYJH9oRidvXVBMbu06.jpg
</t>
  </si>
  <si>
    <t xml:space="preserve">Ссылка на файл: https://app-dev.xn--80apaohbc3aw9e.xn--p1ai/storage/form_file_uploads/form_11/field_981/OEwxKrqwIOhnPqeG5LWSYjJsNUHcHpkyXoyfVB50.png
</t>
  </si>
  <si>
    <t xml:space="preserve">Ссылка на файл: https://app-dev.xn--80apaohbc3aw9e.xn--p1ai/storage/form_file_uploads/form_11/field_981/kwpSJw0GNvGSBmonPSpKV91llM2TR5e37yExYDYO.png
Ссылка на файл: https://app-dev.xn--80apaohbc3aw9e.xn--p1ai/storage/form_file_uploads/form_11/field_981/NjAllTlSF9F7FDN9esYcn8vZtoNVC8AHEyPvq6mk.jpg
</t>
  </si>
  <si>
    <t xml:space="preserve">Ссылка на файл: https://app-dev.xn--80apaohbc3aw9e.xn--p1ai/storage/form_file_uploads/form_11/field_981/NMdumGCAwdyoGIRnhIXPUUBg2SVzYCd1AL6Wv4AA.pdf
</t>
  </si>
  <si>
    <t xml:space="preserve">Ссылка на файл: https://app-dev.xn--80apaohbc3aw9e.xn--p1ai/storage/form_file_uploads/form_11/field_981/PZSfnfHLpHkcZTzVvHU1TrZVkHa7SNEl2p6EcCmo.jpg
Ссылка на файл: https://app-dev.xn--80apaohbc3aw9e.xn--p1ai/storage/form_file_uploads/form_11/field_981/ezMp21Yt4nEi0mkcsJuQvYGozbPUakmmKlW7DRSH.jpg
Ссылка на файл: https://app-dev.xn--80apaohbc3aw9e.xn--p1ai/storage/form_file_uploads/form_11/field_981/9KtkVoNU5oDnMyp9hyR8pTtTYPCHF0HNAJCOKQ8m.jpg
</t>
  </si>
  <si>
    <t xml:space="preserve">Ссылка на файл: https://app-dev.xn--80apaohbc3aw9e.xn--p1ai/storage/form_file_uploads/form_11/field_981/C7KiHiNlPmHebiS3cuRNw6R1JLaygMmK0893u4Rr.pdf
</t>
  </si>
  <si>
    <t xml:space="preserve">Ссылка на файл: https://app-dev.xn--80apaohbc3aw9e.xn--p1ai/storage/form_file_uploads/form_11/field_981/AZIoA9TlBFc8oT9AigWVbtAxeWbRdKW0fFrMujTq.jpg
</t>
  </si>
  <si>
    <t xml:space="preserve">Ссылка на файл: https://app-dev.xn--80apaohbc3aw9e.xn--p1ai/storage/form_file_uploads/form_11/field_981/m4b9bZaj0QgBme7Lu6sBKcFollx0q84sZTGuGZwD.png
</t>
  </si>
  <si>
    <t xml:space="preserve">Ссылка на файл: https://app-dev.xn--80apaohbc3aw9e.xn--p1ai/storage/form_file_uploads/form_11/field_981/L0ZY93JmACOiEs2VpfFQlkzOYjY0HQSsku3xR0x4.png
</t>
  </si>
  <si>
    <t xml:space="preserve">Ссылка на файл: https://app-dev.xn--80apaohbc3aw9e.xn--p1ai/storage/form_file_uploads/form_11/field_981/vyPzh9dMYcRQjPpc3WLknVVFBJcaCar0dvs1uVQp.jpg
</t>
  </si>
  <si>
    <t xml:space="preserve">Ссылка на файл: https://app-dev.xn--80apaohbc3aw9e.xn--p1ai/storage/form_file_uploads/form_11/field_981/TGBBzmDFMigq8FGXxpiqMFYxGM91Dz4dH3CxCJnb.png
</t>
  </si>
  <si>
    <t xml:space="preserve">Ссылка на файл: https://app-dev.xn--80apaohbc3aw9e.xn--p1ai/storage/form_file_uploads/form_11/field_981/VTPz5BfvorjfUWh9XaQwrwuh1Y56Z8lppGGaptix.jpg
</t>
  </si>
  <si>
    <t xml:space="preserve">Ссылка на файл: https://app-dev.xn--80apaohbc3aw9e.xn--p1ai/storage/form_file_uploads/form_11/field_981/1tVagppUYmuvhf4Mipw2K627SNIBOl2HAxujp4RW.jpg
</t>
  </si>
  <si>
    <t xml:space="preserve">Ссылка на файл: https://app-dev.xn--80apaohbc3aw9e.xn--p1ai/storage/form_file_uploads/form_11/field_981/RihBPMKxek0StRFfIPpcXZ0xHNtW6S1OmPWPpqYy.png
</t>
  </si>
  <si>
    <t xml:space="preserve">Ссылка на файл: https://app-dev.xn--80apaohbc3aw9e.xn--p1ai/storage/form_file_uploads/form_11/field_981/NOkYH1u4iJu8hxJOovzqqOb0hBtPtlt3UpxSijge.png
</t>
  </si>
  <si>
    <t xml:space="preserve">Ссылка на файл: https://app-dev.xn--80apaohbc3aw9e.xn--p1ai/storage/form_file_uploads/form_11/field_981/zWHEPaDs9fiE8q40rRmUBPZjPqbyS6ZpdICywgGk.png
</t>
  </si>
  <si>
    <t xml:space="preserve">Ссылка на файл: https://app-dev.xn--80apaohbc3aw9e.xn--p1ai/storage/form_file_uploads/form_11/field_981/skxa60f3QJrAMXX7GnJyk1TBG2RxvHapUbGbQPWI.jpg
</t>
  </si>
  <si>
    <t xml:space="preserve">Ссылка на файл: https://app-dev.xn--80apaohbc3aw9e.xn--p1ai/storage/form_file_uploads/form_11/field_981/JY8gkTqBJxYVM4irlxZxcJH6zF61qZRKarmSVyoP.png
</t>
  </si>
  <si>
    <t xml:space="preserve">Ссылка на файл: https://app-dev.xn--80apaohbc3aw9e.xn--p1ai/storage/form_file_uploads/form_11/field_981/Jd4NqtHZnCYS5ZOfG7pSMSVjYX69nmvoquesMEO9.png
</t>
  </si>
  <si>
    <t xml:space="preserve">Ссылка на файл: https://app-dev.xn--80apaohbc3aw9e.xn--p1ai/storage/form_file_uploads/form_11/field_981/NPaBtIxBY2jLmRzXQ7u39ViHtTaKOLPHctukr0yH.png
</t>
  </si>
  <si>
    <t>В рамках реализации регионального проекта «Формирование комфортной городской среды на территории Свердловской области» ведется размещение в региональных средствах массовой информации и мониторинг размещения в муниципальных СМИ информационных материалов о реализации  проекта. За 2023 год размещено 1698 материалов по реализации на территории Свердловской области национального проекта «Жилье и городская среда».  Информация доводилась посредством телевизионных и печатных СМИ, социальных сетей и т.д.</t>
  </si>
  <si>
    <t>Информация о проекте «Народный бюджет» в Курской области регулярно освещалась в информационно-телекоммуникационной сети Интернет на официальном сайте Губернатора и Правительства Курской области, в региональных и местных печатных СМИ, а также на региональном ТВ.  (https://yandex.ru/video/preview/10445017951437600089;        https://yandex.ru/video/preview/12402546729657331086;       https://vk.com/wall-155298489_415156;             https://www.kurskadmin.ru/news/gorodskie-novosti/proekt-narodnyy-byudzhet-prodolzhaet-realizovyvatsya-na-territorii-oblastnogo-tsentra/;         http://kurierlgov.ru/content/news/v-kurskoy-oblasti-nachalsya-konkursnyy-otbor-proektov-municipalnyh-obrazovaniy-v-ramkah )</t>
  </si>
  <si>
    <t>В 2023 году Министерство национальной и региональной политики Республики Карелия приняло участие в 2-х телевизионных передачах, посвященных инициативному бюджетированию. В рамках данных передач было рассказано о реализации программ, нововведениях, итогах и дальнейших целях развития инициативного бюджетирования в Карелии. (https://tv-karelia.ru/v-czentre-vnimaniya-inicziativnoe-byudzhetirovanie-2/ 
https://tv-karelia.ru/v-czentre-vnimaniya-itogi-uhodyashhego-goda/)
В рамках инициативного бюджетирования продолжено развитие информационного портала, куда загружены объекты, реализованные в рамках программ инициативного бюджетирования с информацией об открытии, фотографиями и суммами финансирования проектов инициативного бюджетирования. (https://инициативы-карелия.рф/)</t>
  </si>
  <si>
    <t>Сайт проекта "Ваши личные финансы" (https://www.youtube.com/watch?v=YEnLKAHgH8o;
https://www.youtube.com/watch?v=VWCcsVh64as;
https://vlfin.ru/search?search=%D0%B8%D0%BD%D0%B8%D1%86%D0%B8%D0%B0%D1%82%D0%B8%D0%B2%D0%BD%D0%BE%D0%B5+%D0%B1%D1%8E%D0%B4%D0%B6%D0%B5%D1%82%D0%B8%D1%80%D0%BE%D0%B2%D0%B0%D0%BD%D0%B8%D0%B5;
https://vlfin.ru/a/tomskaya-oblast-nachnet-vnedryat-initsiativnoe-byudzhetirovanie-s-uchastiem-grazhdan);
радио;
официальный сайт Департамента финансов Томской области (https://depfin.tomsk.gov.ru/initsiativnoe-bjudzhetirovanie);
официальный сайт Администрации Томской области;
сайт Совета муниципальных образований Томской области
(http://smo-tomsk.ru/news/?newsid=357; http://smo-tomsk.ru/news/?newsid=560)</t>
  </si>
  <si>
    <t>Реклама проводилась посредством размещения на официальном сайте Министерства финансов Чеченской Республики извещения о проведении конкурсного отбора, размещения на сайтах администраций муниципальных районов Чеченской Республики объявлений о приеме заявок для дальнейшего конкурсного отбора инициативных проектов, а также в ходе проведения выездных мероприятий по повышению финансовой грамотности различных категорий населения</t>
  </si>
  <si>
    <t>На протяжении шести лет эффективно реализуется проект (с 01.01.2024г. - региональный проект) инициативного бюджетирования "Твой Кузбасс - твоя инициатива".
Логотип и слоган проекта единый для субъектовой практики и применяется для участия в областном конкурсе муниципальными образования при проведении собраний с жителями Кузбасса и иных рекламных кампаний в СМИ. По итогам 2023 года одни из самых активных муниципальных образований Кузбасса стали г. Осинники и пгт. Промышленная.
Осинниковский городской округ Кемеровской области –Кузбасса активно участвует в конкурсе проектов «Твой Кузбасс -  твоя инициатива».
Новаторским направлением с 2019 года в Кемеровской области – Кузбассе  стало внедрение проектов инициативного бюджетирования «Твой Кузбасс -  твоя инициатива» (далее -  проекты). Проекты направлены на активизацию участия жителей в определении приоритетов расходования средств местных бюджетов и поддержку инициатив жителей в решении вопросов местного значение, а именно благоустройство своих территорий.
Осинниковский городской округ принимает активное участие в конкурсе  проектов «Твой Кузбасс -  твоя инициатива» на протяжении 5 лет. 
По итогам конкурсного отбора в 2023 году реализован проект инициативного бюджетирования - Благоустройство спортивной площадки ГТО (текущий ремонт), расположенной по адресу: 652810,Кемеровская область-Кузбасс, г. Осинники, ул. Магистральный проезд, 1, который выбран жителями округа и  воплощен  в жизнь.
Конкурсному отбору, который проводит областная конкурсная комиссия, предшествует огромная работа по информированию населения  округа о целях, задачах, формах и возможностях инициативного бюджетирования при решении значимых для населения территории вопросов местного значения, о проведении предварительных и заключительных собраний жителей, а также анкетирование жителей путем предоставления опросных листов для определения первоочередных проблем в рамках вопросов местного значения.
Проект до его направления на конкурсный отбор предварительно рассматривался и обсуждался жителями Осинниковского городского округа на собраниях и сходах  жителей. Горожане заблаговременно были проинформированы о проведении заключительного собрания. 
Для информирования жителей о проведении предварительный собраний использовались следующие способы информации: 
1.	Специальные информационные стенды:
- информационные стенды  на остановках общественного транспорта;
- информационный стенд, расположенный в администрации Осинниковского городского округа;
- информационные стенды ДК «Шахтер», ДК «Октябрь», МБУДО «ДМШ №20 им. М.А. Матренина», МАУ СК «Шахтер», ГПОУ «ОГТК», ГПОУ «ОПТ»;
2.Наличие телевизионной передачи
АУ ТРК «Осинники»	
https://vk.com/osinnikitv?w=wall-211624458_563
https://vk.com/osinnikitv?w=wall-211624458_567
https://vk.com/osinnikitv?w=wall-211624458_571
3.Информационно-телекоммуникационная сеть «Интернет» 
https://www.osinniki.org/18816-segodnja-proshla-itogovaja-vstrecha-zhitelej-okruga-po-voprosu-iniciativnogo-bjudzhetirovanija.html
https://www.osinniki.org/18787-gorozhane-prodolzhajut-golosovat-za-proekt-po-programme-tvoj-kuzbass-tvoja-iniciativa.html
https://www.osinniki.org/18782-v-bolshom-zale-administracii-sostojalos-sobranie-po-voprosam-iniciativnogo-bjudzhetirovanija.html
https://www.osinniki.org/yekonomika-i-cenoobrazovanie/iniciativnoe-byudzhetirovanie/
https://www.osinniki.org/yekonomika-i-cenoobrazovanie/iniciativnoe-byudzhetirovanie/
https://www.osinniki.org/18774-sostoitsja-sobranie.html
4. Социальные сети (аккаунты/групп/сообщества)
https://ok.ru/administratsiya.osinniki/statuses/155357159321708
https://vk.com/id695598054?w=wall695598054_293%2Fall
https://ok.ru/administratsiya.osinniki/statuses/155379194490988
https://vk.com/id695598054?w=wall695598054_292%2Fall
https://ok.ru/profile/589462792499/statuses/155421728913459
https://vk.com/id695598054?w=wall695598054_290%2Fall
До проведения заключительного собрания проводилось очные встречи с жителями путем предоставления опросных листов для определения наиболее важной проблемы в рамках вопросов местного значения Осинниковского городского округа. 
В анкетирование приняли участие 11960 человек, что составляет более 26 % от общей численности жителей Осинниковского городского округа. Данный проект стал лидером среди лучших 168 проектов в рейтинге конкурсного отбора, заявленных в целом по Кузбассу по итогам 2023 года. Общая стоимость проекта составила  3,6 млн. рублей. Доля областного бюджета около 1,6 млн. рублей, местного бюджета 1,8 млн. руб. и 0,2 млн. рублей внесли жители и представители бизнеса.
Члены инициативной группы активно проводили работу среди жителей городского округа, коллективами муниципальных учреждений и организаций, сотрудниками предприятий города. 
23 ноября 2022 года на территории города Осинники было проведено заключительное собрание, в котором приняло участие 444 человек.
В повестку заключительного собрания были включены следующие вопросы:
– обсуждение предложенных инициативными группами проектов, поддержка (отклонение) проектов;
– определение проекта, который в дальнейшем будет направлен в областную конкурсную комиссию по проведению конкурсного отбора проектов инициативного бюджетирования «Твой Кузбасс -  твоя инициатива» в Кемеровской области – Кузбассе;
– определение направления расходования средств местного бюджета, решение вопроса по софинансированию проекта со стороны населения, индивидуальных предпринимателей, юридических лиц, общественных организаций.
По результатам очного голосования на заключительном собрании, которое зафиксировано протоколами, жителями из трех проектов был выбран проект инициативного бюджетирования для участия в конкурсе «Твой Кузбасс - твоя инициатива» в 2023 году:
- Благоустройство спортивной площадки ГТО (текущий ремонт), расположенной по адресу: 652810,Кемеровская область-Кузбасс, г. Осинники, ул. Магистральный проезд, 1.
Реализация данного проекта позволила решить комплекс сразу нескольких актуальных на сегодняшний день вопросов: развитие физкультуры и спорта, наличие отвечающего современным требованиям безопасного спортивного объекта, максимальная доступность для всех групп населения, организация физического воспитания и свободного времени детей и подростков, вовлечение их в спортивные состязания, профилактика вредных привычек (алкоголь, курение, наркотики и т.д.).
Кроме того, благоустройство спортивной площадки со специализированными элементами, качественным  покрытием и турниковыми комплексами позволит не только подготовиться и успешно сдать нормативы ВФСК «ГТО», но и  развивать два очень популярных направления, как среди школьников, так и среди студентов и работающей молодежи – это Streetworkout и КроссФит, как системы общей физической подготовки молодежи в возрасте от 11 до 35 лет. Для достижения целей государственной политики в сфере физической культуры и спорта к 2025 году необходимо увеличить число граждан, систематически занимающихся физической культурой и спортом, до 45%.
Ежегодное участие в конкурсе  проектов «Твой Кузбасс -  твоя инициатива» позволило понять, какой огромный потенциал у жителей Осинниковского городского округа в социальной активности, которая помогает в решении задач развития механизмов взаимодействия власти и населения муниципального округа, служит основой для  ответственного отношения граждан к улучшению условий жизни на местном уровне.
Прежде всего, инициативное бюджетирование позволяет совместно с жителями:
* выявлять и оперативно решать важнейшие наиболее острые, социально значимые и первоочередные проблемы местного уровня;
* вовлекать население в решение вопросов местного значения;
* повысить эффективность расходования бюджетных средств;
* повысить уровень информационной открытости местной власти;
* усилить контроль со стороны жителей за исполнением полномочий органов местного самоуправления;
* привлекать дополнительные ресурсы. 
Эти задачи успешно реализуются за счет активного вовлечения жителей в процесс принятия бюджетных решений на местном уровне, привлечения представителей бизнеса, а также финансового и организационного сопровождения каждого проекта - от зарождения идеи до торжественного открытия с непосредственным участием инициативной группы. 
За предыдущие 4 года в Осинниковском городском округе воплощены в жизнь 4 проекта по благоустройству. Большую долу реализованных проектов составляют объекты спорта. Это отражение того, что вопросы развития физической культуры и спорта в наши дни стоят особенно остро. Актуальность темы продиктована снижением уровня здоровья людей. Тот факт, что среди школьников лишь 16 процентов являются относительно здоровыми, а подавляющее большинство взрослого населения страдает от последствий гиподинамии, лишнего веса и малоподвижного образа жизни, доказывает, что настала необходимость принимать активные меры для оздоровления жителей всех возрастных категорий. И жители нашего города уверены, что выполнив поставленные задачи и достигнув цели, данный проект сможет решить обозначенные проблемы на территории Осинниковского городского округа. Ведь именно жители определяют первоочередные проблемы, которые проект «Твой Кузбасс – твоя инициатива» помогает решать.
Промышленновский муниципальный округ Кемеровской области – Кузбасса активно участвует в конкурсе  проектов «Твой Кузбасс -  твоя инициатива».
На протяжении пяти лет  Промышленновский муниципальный округ принимает активное участие в областном конкурсном отборе проектов инициативного бюджетирования «Твой Кузбасс – твоя инициатива».
Всего реализовано 53 проекта, в том числе  по благоустройству 20-ти детских игровых и спортивных площадок, одного хоккейного корта, 15-ти мест массового отдыха,  аллеи памяти, а также   шестнадцати мест захоронений. 
Общая стоимость проектов инициативного бюджетирования за пять лет составила около 65,0 млн. рублей.
По итогам областного конкурсного отбора 2023 года  победителями стали 11 проектов, которые были выбраны жителями округа на собрании и  воплощены в жизнь.
Одним из проектов победителей был выбран «Благоустройство территории кладбища в пгт. Промышленная». Данный проект вошел в тройку лидеров лучших из 168 проектов в рейтинге конкурсного отбора, заявленных в целом по Кузбассу. Общая стоимость проекта составила  2,4 млн. рублей. Основная доля областного бюджета около 1,2 млн. рублей, местного бюджета 0,9 млн. рублей и 0,3 млн внесли жители и представители бизнеса.
 Проект до его направления на конкурсный отбор предварительно рассматривался жителями округа на собрании, которое состоялось 22.06.2022 года. Промышленновцы  заблаговременно были проинформированы о проведении собрания путем размещения сведений о месте, дате и времени проведения собрания, повестки дня собрания.
Для информирования жителей о проведении собрания использовались следующие способы информации:  
1. Специальные информационные стенды:
- информационный стенд по адресу: пгт. Промышленная,  ул. Кооперативная, 
- информационный стенд по адресу: пгт. Промышленная,  ул. Коммунистическая, 29А; 
- информационный стенд на остановочном павильоне по адресу:  пгт. Промышленная, ул. Советская, 3; 
- информационный стенд на остановочном павильоне по адресу:  пгт. Промышленная, ул. Октябрьская, 143.
2. Публикация в районной газете «Эхо»:
пгт. Промышленная – выпуск № 17.06.2022 год.
3. Информационно-телекоммуникационная сеть «Интернет»:
На официальной странице территориального отдела в социальной сети «Одноклассники» https://ok.ru/profile/687195275958.
До проведения заключительного собрания проводились очные встречи с жителями пгт. Промышленная, заполнялись опросные листы для определения наиболее важных проблем в рамках вопросов местного значения. Всего приняли участие 8 862 человека, что составляет 19,4 % от общей численности жителей Промышленновского муниципального округа.
08.07.2022 года на территории округа было проведено заключительное собрание, в котором приняли участие 172 человека.
В повестку заключительного собрания были включены следующие вопросы:
- избрание председателя и секретаря собрания;
- обсуждение предложенных инициативными группами проектов, поддержка (отклонение) проектов;
- определение проекта, который в дальнейшем будет направлен в областную конкурсную комиссию по проведению конкурсного отбора проектов инициативного бюджетирования «Твой Кузбасс -  твоя инициатива» в Кемеровской области – Кузбассе;
- определение направления расходования средств местного бюджета, решение вопроса по софинансированию проекта со стороны населения, индивидуальных предпринимателей, юридических лиц, общественных организаций.
По результату очного голосования на заключительном собрании жителями пгт. Промышленная был выбран проект инициативного бюджетирования для участия в конкурсе «Твой Кузбасс - твоя инициатива» в 2023 году:
- Благоустройство территории кладбища (текущий ремонт), расположенной по адресу: 652380, Кемеровская область – Кузбасс, Промышленновский муниципальный округ, пгт. Промышленная,  ул. Колокольная.
Промышленновцы поддержали реализацию проекта по благоустройству территории кладбища, так как текущее состояние места захоронения не соответствовало нормам: отсутствовали площадки для установки контейнеров ТКО, лавочки, металлический и деревянный туалеты имели коррозию и повреждения. В 2023 году благоустройство объекта было завершено в полном объеме.</t>
  </si>
  <si>
    <t>Размещение информации о проведении конкурсов, о ходе выполнения и результатах реализации проектов на сайтах Минэкономики и терразвития Свердловской области и администраций муниципальных образований, в средствах массовой информации (муниципальные и областные издания), в социальных сетях (на страницах Одноклассники, ВКонтакте, Телеграм), новостные сюжеты и программные передачи на телевидении,  информационная работа с администрациями муниципальных образований в рамках выездных дней Министерства, информационная работа администраций муниципальных образования с жителями сельских населенных пунктов (выезды, прием граждан)</t>
  </si>
  <si>
    <t>"Публикации регулярно размещались в тематических группах муниципальных образований и ГОКУ «ЦМПИ» в социальных сетях, в том числе:
«ВКонтакте» «Инициативное бюджетирование Новгородской области» https://vk.com/ppmi53),
Telegram «Инициативное бюджетирование Новгородской области» t.me/ppmi53,
Яндекс Дзен
https://dzen.ru/id/6324151a462e1c20004a7837/.
В 2023 году по проекту размещены:
69 публикаций в печатных СМИ, 
396 постов в социальных сетях,
8 телерепортажей.
Количество просмотров публикаций по проекту с начала года составило 156830.              
Ежеквартально проводился социологический опрос жителей региона (в опросе приняло участие 9364 человека, опрос проводился через открытые информационные источники в сети интернет, возможность принять участие в опросе была предоставлена жителям всех муниципальных образований региона), показатели за 4 квартал 2023 года: уровень осведомленности граждан о реализации проекта ""Народный бюджет"" в регионе составил 75,4% среди опрошенных; уровень одобрения гражданами реализации проекта ""Народный бюджет"" на территории Новгородской области составил 88,8 %.   
https://vk.com/wall-160413159_14530
https://vk.com/wall-160413159_14470
https://vk.com/wall-160413159_11610
https://vk.com/wall-160413159_13535
https://vk.com/wall-195359876_313
https://vk.com/wall-195570906_188
https://vk.com/wall-195359876_310
https://vk.com/wall-160413159_13486
https://vk.com/wall-160413159_13412
https://vk.com/wall-182430723_273 https://pressa53.ru/news/82978/
https://pressa53.ru/news/83067/
https://pressa53.ru/news/83464/
https://pressa53.ru/news/83464/
https://pressa53.ru/news/83462/
https://pressa53.ru/news/83527/
https://pressa53.ru/news/82277/
https://pressa53.ru/news/82978/
https://pressa53.ru/news/83388/
https://pressa53.ru/news/83375/
https://pressa53.ru/news/83304/
https://pressa53.ru/news/83293/
https://pressa53.ru/news/83282/
https://pressa53.ru/news/83267/
https://pressa53.ru/news/83241/
https://pressa53.ru/news/83179/
https://pressa53.ru/news/83178/
https://pressa53.ru/news/83148/
https://pressa53.ru/news/83146/
https://pressa53.ru/news/83027/
https://pressa53.ru/news/82980/
https://pressa53.ru/news/82968/
https://pressa53.ru/news/82941/
https://pressa53.ru/news/82833/
https://pressa53.ru/news/82920/
https://pressa53.ru/news/82822/
https://pressa53.ru/news/82710/
https://pressa53.ru/news/82685/
https://pressa53.ru/news/82655/
https://pressa53.ru/news/82589/
https://pressa53.ru/news/82407/
https://pressa53.ru/news/82277/
https://pressa53.ru/news/82270/
https://pressa53.ru/news/82000"</t>
  </si>
  <si>
    <t>Информация об ИБ освящается  на телевидении, радио, в газетах, официальных сайтах, социальных сетях</t>
  </si>
  <si>
    <t>Ресурс "Инициативное бюджетирование" в информационной системе «Портал Воронежской области в сети Интернет» (govvrn.ru),  СМИ (публикации во всех районных газетах)</t>
  </si>
  <si>
    <t>Официальный портал органов исполнительной власти Ярославской области, страницы министерства регионального развития Ярославской области в социальных сетях</t>
  </si>
  <si>
    <t>"Публикации регулярно размещались в тематических группах муниципальных образований и ГОКУ «ЦМПИ» в социальных сетях, в том числе:
«ВКонтакте» «Инициативное бюджетирование Новгородской области» https://vk.com/ppmi53),
Telegram «Инициативное бюджетирование Новгородской области» t.me/ppmi53,
Яндекс Дзен
https://dzen.ru/id/6324151a462e1c20004a7837/.
В 2023 году по проекту размещены:
97 публикаций в печатных СМИ, 
822 публикация в социальных сетях.
Количество просмотров публикаций по проекту с начала года составило 226557.              Ежеквартально проводился социологический опрос жителей региона (в опросе приняло участие 9364 человека, опрос проводился через открытые информационные источники в сети интернет, возможность принять участие в опросе была предоставлена жителям всех муниципальных образований региона), показатели за 4 квартал 2023 года: уровень осведомленности граждан о реализации проекта ТОС в регионе составил 79,1% среди опрошенных; уровень одобрения гражданами реализации проекта ТОС на территории Новгородской области составил 91,7%.                                                                                  https://vk.com/wall-160413159_14530
https://vk.com/wall-160413159_14470
https://vk.com/wall-160413159_13535
https://vk.com/wall-160413159_13558
https://vk.com/wall-160413159_13577
https://vk.com/wall-195359876_313
https://vk.com/wall-160413159_13600
https://vk.com/wall-160413159_13610
https://vk.com/wall-160413159_13645
https://vk.com/wall-160413159_13650                                                             https://pressa53.ru/news/83550/
https://pressa53.ru/news/82944/
https://pressa53.ru/news/82971/
https://pressa53.ru/news/82978/
https://pressa53.ru/news/83016/
https://pressa53.ru/news/83067/
https://pressa53.ru/news/83434/
https://pressa53.ru/news/83464/
https://pressa53.ru/news/83462/
https://pressa53.ru/news/83527/
https://pressa53.ru/news/82277/
https://pressa53.ru/news/82833/
https://pressa53.ru/news/82978/
https://pressa53.ru/news/82373/
https://pressa53.ru/news/82394/
https://pressa53.ru/news/82443/
https://pressa53.ru/news/82465/
https://pressa53.ru/news/82631/
https://pressa53.ru/news/82960/
https://pressa53.ru/news/82977/
https://pressa53.ru/news/82978/
https://pressa53.ru/news/82989/
https://pressa53.ru/news/83060/
https://pressa53.ru/news/83086/
https://pressa53.ru/news/83134/
https://pressa53.ru/news/83101/
https://pressa53.ru/news/83147/
https://pressa53.ru/news/83279/
https://pressa53.ru/news/83288/
https://pressa53.ru/news/83290/
https://pressa53.ru/news/83582/
https://pressa53.ru/news/83590/                                                                                                                                          
"</t>
  </si>
  <si>
    <t>Использовалось телевидение, средства массовой информации</t>
  </si>
  <si>
    <t>"Публикации регулярно размещались в тематических группах муниципальных образований и ГОКУ «ЦМПИ» в социальных сетях, в том числе:
«ВКонтакте» «Инициативное бюджетирование Новгородской области» https://vk.com/ppmi53,
Telegram «Инициативное бюджетирование Новгородской области» t.me/ppmi53,
Яндекс Дзен
https://dzen.ru/id/6324151a462e1c20004a7837/.
В 2023 году по проекту размещены:
62 публикации в печатных СМИ, 
370 постов в социальных сетях,
18 телерепортажей.
Количество просмотров публикаций по проекту с начала года составило 190020.              
Ежеквартально проводился социологический опрос жителей региона (в опросе приняло участие 9364 человека, опрос проводился через открытые информационные источники в сети интернет, возможность принять участие в опросе была предоставлена жителям всех муниципальных образований региона), показатели за 4 квартал 2023 года: уровень осведомленности граждан о реализации проекта ""Наш выбор"" в регионе составил 73,3% среди опрошенных; уровень одобрения гражданами реализации проекта ""Наш выбор"" на территории Новгородской области составил 89,5 %.                                  
https://vk.com/wall-162279930_608
https://vk.com/wall-160413159_14530 опрос
https://vk.com/wall-160413159_14470 опрос
https://vk.com/wall-160413159_14333
https://vk.com/wall203352857_13020
https://vk.com/wall-160413159_14170
https://vk.com/wall-16840961_121219 тв
https://vk.com/wall-160413159_13535
https://vk.com/wall-16840961_118993 тв
https://vk.com/wall-160413159_13412  https://pressa53.ru/news/83550/
https://pressa53.ru/news/82968/
https://pressa53.ru/news/82978/
https://pressa53.ru/news/83016/
https://pressa53.ru/news/83067/
https://pressa53.ru/news/83464/
https://pressa53.ru/news/83462/
https://pressa53.ru/news/83527/
https://pressa53.ru/news/82277/
https://pressa53.ru/news/82978/
https://novgorod-tv.ru/news/inicziativy-pobeditelej-regionalnogo-proekta-nash-vybor-dolzhny-realizovat-do-30-noyabrya/ телевизор
https://novgorod-tv.ru/news/novgorodskaya-meriya-provela-zasedanie-rabochej-gruppy-po-proektu-nash-vybor/ ТВ
https://novgorod-tv.ru/news/iz-regionalnogo-byudzheta-napravyat-poryadka-3-millionov-rublej-na-blagoustrojstvo-territorij-velikogo-novgoroda/ ТВ"</t>
  </si>
  <si>
    <t>"Публикации регулярно размещались в тематических группах муниципальных образований и ГОКУ «ЦМПИ» в социальных сетях, в том числе:
«ВКонтакте» «Инициативное бюджетирование Новгородской области» https://vk.com/ppmi53),
Telegram «Инициативное бюджетирование Новгородской области» t.me/ppmi53,
Яндекс Дзен https://dzen.ru/id/6324151a462e1c20004a7837/.
В 2023 году по проекту размещены:
75 публикаций в печатных СМИ, 
1231 публикация в социальных сетях,
11 телерепортажей.
Количество просмотров публикаций по проекту с начала года составило 225910.              
Ежеквартально проводился социологический опрос жителей региона (в опросе приняло участие 9364 человека, опрос проводился через открытые информационные источники в сети интернет, возможность принять участие в опросе была предоставлена жителям всех муниципальных образований региона), показатели за 4 квартал 2023 года: уровень осведомленности граждан о реализации проекта ППМИ в регионе составил 88,0% среди опрошенных; уровень одобрения гражданами реализации проекта ППМИ на территории Новгородской области составил 94,4 %. 
https://vk.com/wall-160413159_14530 
https://vk.com/wall-160413159_14470
https://vk.com/wall-160413159_14170
https://vk.com/wall-160413159_11574 
https://vk.com/wall-16840961_110816 
https://vk.com/wall-192854944_1020
https://vk.com/wall-160413159_11567
https://vk.com/wall-160413159_13535
https://vk.com/wall-160413159_13423
https://vk.com/wall-160413159_13415
https://vk.com/wall-160413159_13412</t>
  </si>
  <si>
    <t>Публикации регулярно размещались в тематических группах муниципальных образований и ГОКУ «ЦМПИ» в социальных сетях, в том числе:
«ВКонтакте» «Инициативное бюджетирование Новгородской области» https://vk.com/ppmi53),
Telegram «Инициативное бюджетирование Новгородской области» t.me/ppmi53,
Яндекс Дзен https://dzen.ru/id/6324151a462e1c20004a7837/.
В 2023 году по проекту размещены:
44 публикации в печатных СМИ, 
328 публикаций в социальных сетях,
8 телерепортажей.
Количество просмотров публикаций по проекту с начала года составило 140 337.               
Ежеквартально проводился социологический опрос жителей региона (в опросе приняло участие 9364 человека, опрос проводился через открытые информационные источники в сети интернет, возможность принять участие в опросе была предоставлена жителям всех муниципальных образований региона), показатели за 4 квартал 2023 года: уровень осведомленности граждан о реализации проекта ""Дорога к дому"" в регионе составил 90,6 % среди опрошенных; уровень одобрения гражданами реализации проекта ППМИ на территории Новгородской области составил 97,2 %. 
https://vk.com/ppmi53?w=wall-160413159_11403
https://vk.com/ppmi53?w=wall-172797192_593
https://vk.com/ppmi53?w=wall-160413159_13012
https://vk.com/ppmi53?w=wall-112347667_10950
https://vk.com/ppmi53?w=wall-75934657_27203
https://vk.com/ppmi53?w=wall-160413159_12807
https://vk.com/ppmi53?w=wall-189180198_2386
https://vk.com/ppmi53?w=wall-99542556_34532
https://vk.com/wall-160413159_14530
https://vk.com/wall-160413159_14470
https://vk.com/wall-171494852_1770
https://vk.com/wall-160413159_13376
https://vk.com/wall-187652555_1009
https://vk.com/wall-39768595_13924
https://vk.com/wall-112347667_11071
https://vk.com/wall-194179845_4226
https://vk.com/wall-160413159_13042
https://pressa53.ru/news/83550/
https://pressa53.ru/news/82735/
https://pressa53.ru/news/82738/
https://pressa53.ru/news/82785/
https://pressa53.ru/news/82811/
https://pressa53.ru/news/82944/
https://pressa53.ru/news/82968/
https://pressa53.ru/news/82971/
https://pressa53.ru/news/82978/
https://pressa53.ru/news/82981/
https://pressa53.ru/news/83009/
https://pressa53.ru/news/83016/
https://pressa53.ru/news/83021/
https://pressa53.ru/news/83063/
https://pressa53.ru/news/83067/
https://pressa53.ru/news/83070/
https://pressa53.ru/news/83170/
https://pressa53.ru/news/83309/
https://pressa53.ru/news/83394/
https://pressa53.ru/news/83434/
https://pressa53.ru/news/83464/
https://pressa53.ru/news/83462/
https://pressa53.ru/news/83527/
https://pressa53.ru/news/82277/
https://pressa53.ru/news/82978/
https://pressa53.ru/news/83016/
https://pressa53.ru/news/83462/
https://novgorod-tv.ru/news/v-ramkah-proekta-doroga-k-domu-v-velikom-novgorode-otremontiruyut-devyat-dorozhnyh-proezdov/
https://vk.com/ppmi53?w=wall-64197369_111586
https://novgorod-tv.ru/news/v-velikom-novgorode-otremontirovali-proezd-v-ramkah-proekta-doroga-k-domu/</t>
  </si>
  <si>
    <t>Информационная кампания организовывается муниципальными образованиями путем оповещения граждан о проведении схода (собрания) жителей населенного пункта с использованием средств информирования (газеты, информационные щиты, размещение информации на сайтах муниципальных органов власти)</t>
  </si>
  <si>
    <t>"Практика ИБ транслируется территориями. Причем гос.программой предусмотрен механизм оценки транслируемой информации. А именно, критерий ""наличие информирования населения"". Также по итогам реализации проектов территории предоставляют отчет о количестве публикаций, размещенных в процессе реализации общественных проектов. За 2023 год количество таких публикаций составило 2735 шт.  (1007 в первый конкурс, 1728 во второй конкурс).  Максимальное количество баллов присваивается общественному проекту, информация о котором была размещена более 10 раз в следующих источниках:
источники официального опубликования муниципальных правовых актов в соответствии с уставом муниципального образования, от которого поступила заявка для участия в конкурсном отборе;
сайты администраций муниципальных образований, на территории которых планируется реализация общественного проекта (поселений муниципальных районов Самарской области, муниципальных районов Самарской области, городских округов Самарской области и внутригородских районов городского округа Самара Самарской области);
группы, каналы, сообщества, страницы в социальных сетях;
видеохостинги;
информационные порталы;
интернет-издания;
иные средства массовой информации.
В случае если информация об общественном проекте была размещена менее двух раз в источниках информирования населения об общественном проекте, предусмотренных абзацами третьим и четвертым настоящего подпункта, количество баллов, присваиваемых общественному проекту по предусмотренному настоящим подпунктом критерию, рассчитывается по следующей формуле
К5i = (10 x КП(i) / 10) - 1,
где КП(i) - количество публикаций в источниках информирования населения об общественном проекте.
В случае если информация об общественном проекте была размещена более двух раз в источниках информирования населения об общественном проекте, предусмотренных абзацами третьим и четвертым настоящего подпункта, количество баллов, присваиваемых общественному проекту по предусмотренному настоящим подпунктом критерию, рассчитывается по следующей формуле
К5i = 10 x КП(i) / 10,
где КП(i) - количество публикаций в источниках информирования населения об общественном проекте.
Размещаемая в соответствии с настоящим подпунктом публикация должна содержать следующую информацию:
наименование общественного проекта и (или) краткое описание общественного проекта;
наименование государственной программы.
"</t>
  </si>
  <si>
    <t>В 2023 году в целях популяризации на территории Волгоградской области практики инициативного бюджетирования был проведен творческий конкурс среди детей и молодежи по созданию видеороликов и комиксов об инициативном бюджетировании. Конкурс проводился совместно с Волгоградским институтом управления филиалом РАНХиГС. Всего было отобрано 30 победителей. С работами можно ознакомиться по адресу  
https://vlgr-ranepa.ru/konkurs/vlg-local-init/</t>
  </si>
  <si>
    <t>Информация о реализации ППМИ была размещена на официальном сайте ППМИ, в социальных сетях, телевидении. Муниципальные образования Республики Башкортостан принимали участие в радиоэфирах, телевидении, размещали информацию в газетах, в социальных сетях. https://ufacity.info/press/news/475553.html, https://vk.com/wall-211145285_12; https://minfin.bashkortostan.ru/presscenter/news/518254/</t>
  </si>
  <si>
    <t>Информация о предоставлении субсидий бюджетам муниципальных образований Рязанской области на  реализацию проектов местных инициатив размещается во всех информационных ресурсах: в СМИ (ТВ, радио, сетевые, печатные издания), на сайтах Правительства Рязанской области, министерства территориальной политики Рязанской области, муниципальных образований Рязанской области</t>
  </si>
  <si>
    <t>В рамках информационной поддержки инициативного бюджетирования, реализуемого на территории Ростовской области, в региональных и муниципальных СМИ в 2023 году вышло порядка 3500 публикаций.
Материалы по теме также были размещены в официальных аккаунтах Правительства Ростовской области, исполнительных органов Ростовской области, глав администраций муниципальных образований Ростовской области, администраций муниципальных образований Ростовской области, а также в аккаунтах муниципальных СМИ. Суммарное количество подписчиков в данных аккаунтах свыше 1,3 млн человек.
Ссылки на освещение инициативного бюджетирования в сетевых изданиях:
https://don24.ru/rubric/novosti-salska/startuet-priem-zayavok-na-oblastnoy-konkurs-iniciativnyh-proektov.html
https://www.nvgazeta.ru/news/14488/606116/
https://www.nvgazeta.ru/news/12371/605728/
ТВ-сюжеты:
https://don24.ru/rubric/obschestvo/stali-izvestny-pobediteli-oblastnogo-konkursnogo-otbora-iniciativnyh-proektov.html
https://don24.ru/rubric/sport/besplatnaya-shkola-edinoborstv-poyavilas-v-millerove.html
https://don24.ru/rubric/zdorove/morskoy-vozduh-bez-poezdki-na-more-v-poselke-novaya-celina-otkrylas-solyanaya-komnata.html</t>
  </si>
  <si>
    <t>Краевые СМИ: в печатных СМИ, в сети "Интернет", телевидение, радио</t>
  </si>
  <si>
    <t>TV; наружная реклама, социальные сети</t>
  </si>
  <si>
    <t>Публикация информации о сроках проведения и итогах конкурсного отбора в региональных и местных СМИ и в информационной системе «Портал Воронежской области в сети Интернет» (www.govvrn.ru)</t>
  </si>
  <si>
    <t>Телеканал «ТКР» учрежден телерадиокомпанией «Край Рязанский» (охват 90% региона), является обязательным общедоступным  телеканалом (21 кнопка). Охватывает население областного центра (500 000 человек) и более 100 000 абонентов в кабельных сетях районов области.
Телеканал «Город» вещает в кабельных сетях г.Рязани и ряда районов Рязанской области, является местным обязательным общедоступным телеканалом (22 кнопка).
Охватывает более 90% населения областного центра и более 100 000 абонентов в кабельных сетях</t>
  </si>
  <si>
    <t>Письмо во все муниципальные образования с разъяснением порядка участия в конкурсном отборе
Губернатор Липецкой области 1 сентября 2023 года сообщил в своём телеграм-канале
о конкурсном отборе:
1 сентября – отличный день для старта нового школьного проекта.
Запускаем областной грантовый конкурс, который даст возможность выиграть до 400 тысяч рублей на развитие школ. 
Мы поддержим инициативы старшеклассников и педагогов, которые показывают наилучшие показатели по изучению финансовой грамотности. Это важно, так как полученные средства нужно будет грамотно распределить. 
Грант можно будет направить на развитие школьной инфраструктуры. Например, создать лабораторию, оборудовать спортплощадку или сделать коворкинг-зону – кому что больше нужно. Я часто встречаюсь с молодёжью, вижу, насколько сильно дети любят родные школы и хотят сделать их лучше. Всё в ваших руках! Знаю, что у вас есть классные проекты. Ждём их и обязательно поддержим. Все подробности здесь. (https://xn--80aacoonefzg3am8b1fsb.xn--p1ai/news/11961)</t>
  </si>
  <si>
    <t>https://ivteleradio.ru/news/2023/12/18/v_2023_godu_v_ivanovskoy_oblasti_blagoustroili_254_obshchestvennyh_prostranstva_i_dvorovyh_territorii Новости по по запросу Местные инициативы
https://www.ivanovonews.ru/reports/1338242/ Новости по запросу Местные инициативы</t>
  </si>
  <si>
    <t>Выезд в каждый район и встреча с представителями ТОС; проведение общего собрания во Дворце детского творчества г.Воронеж; интервью на "ТВ-Губерния"; большой охват через Telegram - канал и официальный сайт; портал Правительства Воронежской области; наружная реклама на здании ул.Пушкинская, 11, г.Воронеж; блокноты и ручки с номером контактного телефона.</t>
  </si>
  <si>
    <t>Осуществляется информационная кампания через телевидение (в том числе через региональную службу новостей на федеральном канале Россия 1), печатные и электронные средства массовой информации с целью информирования населения о этапах и процедурах реализации Проекта. Информация о Проекте размещается на электронных экранах и мониторах «умных остановок», на мониторах в общественном транспорте, в бизнес-центрах, а также в соцсетях Проекта. Плакаты вывешиваются на стендах в лифтах многоквартирных домов, в муниципальных учреждениях и других местах массового пребываниях граждан.
Кроме того, освещение этапов реализации Проекта проводится пресс-службой Губернатора и Правительства Нижегородской области на сайте Правительства Нижегородской области в ленте новостей.</t>
  </si>
  <si>
    <t>Информация о реализации проекта "Народные инициативы" на системной основе размещалась в областных и муниципальных СМИ, на официальных сайтах Правительства Иркутской области, министерства экономического развития и промышленности Иркутской области, Законодательного Собрания Иркутской области, муниципальных образований региона.</t>
  </si>
  <si>
    <t>реклама в социальных сетях, размещение анонсов на информационном ресурсе https://obraz36.ru/</t>
  </si>
  <si>
    <t>Средства массовой информации: газеты - 85 информационных новостей; гос.сайты - 390 публикация; соц.сети - 570 публикаций; цифровые экраны ( 5 экранов с ежедневным просмотром); информационные листы - 150 тыс. шт.; листовки, размещенные в троллейбусах, такси, магазинах - 1050 шт.;  информация на квитанциях ЖКХ - 2 тыс.шт.; ролики в соц.чатах - 95,7 тыс.шт.</t>
  </si>
  <si>
    <t>Описание, ссылки на публикации и визуальный материал расположены по ссылке https://disk.yandex.ru/d/pvmQJytky8GoLA</t>
  </si>
  <si>
    <t>1. ТВ реклама (https://otvprim.tv/v-primore-startuet-priem-zayavok-na-konkurs-initsiativnogo-byudzhetirovaniya-tvoy-proekt;
https://nextcloud.primorsky.ru/s/Pz5cK7GPsP3t2DK? );
2. Информационная кампания в официальных социальных сетях Правительства Приморского края и органов исполнительной власти Приморского края;
3. Эфиры на телевидении (https://otvprim.tv/v-tsentre-vnimaniya-tvoy-proekt-021123)</t>
  </si>
  <si>
    <t>Рекламная кампания проводилась посредством официального сайта субъекта РФ, через СМИ региона и социальные сети:  https://adm-nao.ru/;   https://smi.adm-nao.ru/; https://nao24.ru/news/v-okruge/; http://nvinder.ru/; http://www.trksever.ru/; https://vk.com/dvpnao; @dvpnewnao</t>
  </si>
  <si>
    <t>В 2023 году издан 1 номер альманаха о местном самоуправлении в Ленинградской области "Муниципальный меридиан". Тираж номера - 999 экз. Данное издание распространялось  в администрациях муниципальных образований Ленинградской области, на конференциях и совещаниях старост, общественных советов, инициативных комиссий.</t>
  </si>
  <si>
    <t>Информация о реализации сети предуниверсариев была размещена на официальном сайте, в социальных сетях.  https://vk.com/ciginocrb</t>
  </si>
  <si>
    <t>Информационное освещение программы поддержки местных инициатив на территории области осуществлялось с помощью размещения информационных и новостных материалов: на официальном сайте Правительства Саратовской области, портале Открытый бюджет Саратовской области.
https://sova-news64.ru/ekonomika/11234-irina-beginina-ot-bjudzhetnoj-gramotnosti-k-iniciativnym-reshenijam.html
https://www.4vsar.ru/news/v-saratovskoi-oblasti-na-iniciativnye-177235/
https://fn-volga.ru/news/view/id/201768
https://sarnovosti.ru/articles/v-saratovskoy-oblasti-realizuyut-127-initsiativnykh-proektov/
http://smosar.sarmo.ru/news/157/1853/
https://www.saratov.gov.ru/news/nachalsya_tsikl_vyezdnykh_obrazovatelno_prosvetitelskikh_meropriyatiy_po_voprosam_initsiativnogo_byu/?sphrase_id=812765
https://www.saratov.gov.ru/news/glavam_mo_i_selskim_starostam_rasskazali_ob_osobennostyakh_uchastiya_v_programme_initsiativnykh_proe/?sphrase_id=812766
https://www.saratov.gov.ru/news/saratovskaya_oblast_okazalas_v_chisle_pobediteley_vserossiyskogo_konkursa_proektov_initsiativnogo_byu/?sphrase_id=812765
https://minfin.saratov.gov.ru/press-tsentr/novosti/2212-sofinansirovanie-programmy-podderzhki-mestnykh-initsiativ-vyroslo-v-sem-raz
https://rutube.ru/video/c9d7c5ef16faab4dc722705cd632403e/</t>
  </si>
  <si>
    <t>Информация размещается на официальном сайте Минсельхоза Республики Марий Эл, а также на странице в социальной сети "Вконтакте"</t>
  </si>
  <si>
    <t>Видео ролики на ТВ о проектах, реализованных по программе местных инициатив в Республики Марий Эл и планируемых к реализации, публикации в республиканской прессе (телеканалы ВГТРК «Марий Эл»,  «МЭТР» и др., размещение информации на официальных интернет-порталах Республики Марий Эл и официальных интернет-порталах администраций муниципальных образований Республики Марий Эл, а также официальных республиканских СМИ (газета «Марийская правда», официальные издания  администраций муниципальных образований Республики Марий Эл) и др. https://www.gtrkmariel.ru/news/news-list/7-novykh-detskikh-ploshchadok-poyavilis-v-volzhske/?sphrase_id=2765733;
https://metr12.ru/telekanal-metr/news/28053-v-joshkar-ole-pojavilas-ploschadka-dlja-sdachi-norm-gto.html;
https://metr12.ru/telekanal-metr/news/25693-v-kilemarskom-rajone-otkryli-pamjatnik-uchastnikam-velikoj-otechestvennoj-vojny.html;
https://www.gtrkmariel.ru/news/news-list/rodnik-molodozhenov-khotyat-blagoustroit-zhiteli-sernura-po-programme-podderzhki-mestnykh-initsiativ/;
https://www.marpravda.ru/news/zhizn-v-mariy-el/v-sele-mariy-el-otkryli-pamyatnik-uchastnikam-lokalnykh-voennykh-konfliktov/;
https://mari-el.gov.ru/ministries/mecon/pages/konkursy-i-vystavki/;
http://voljsk.rg12.ru/officialno/item/10710-v-nachale-iyunya-2023-goda-v-gorode-volzhske-provedena-obschestvennaya-priemka-detskih-igrovyih-ploschadok.html и другие.</t>
  </si>
  <si>
    <t>Информационное сопровождение и оповещение по отдельному медиа- плану (ТВ, радио), социальные сети.</t>
  </si>
  <si>
    <t>В рамках проведения информационной кампании проекта "Народный бюджет":
- на портале Правительства Тульской области и в районных СМИ размещается пресс-релиз;
- в новостных программах местных телеканалов ("Первый Тульский" и "ВГТРК") выходят информационные сюжеты;
- на уличных цифровых панелях, мониторах в транспорте и на экранах предприятий и учреждений размещаются анимации;
- на сайтах СМИ, 26 районных газет, на сайте Правительства Тульской области, органов исполнительной власти, на официальных сайтах муниципальных образований, сайтах бюджетных учреждений: культуры, спорта, образования, дополнительного образования размещаются баннеры, при нажатии на который осуществляется переход на официальный сайт проекта (https://or71.ru/primi_uchastie/narodniy_budjet_new/);
- в общественно-значимых местах размещаются плакаты, билборды;
- задействуются социальные сети администраций муниципальных образований Тульской области, официальная страница проекта в социальных сетях "ВКонтакте", используется таргетированная реклама.
 Пример, обеспечивший большой охват населения или целевой аудитории практики: https://vk.com/wall-203284278_16320</t>
  </si>
  <si>
    <t>Новостные выпуски по региональному телевидению, публикации в областных и районных средствах массовой информации, публикации в социальных сетях и на интернет-порталах, выездные консультации, проведение обучающей работы на площадках региональных мероприятий  https://dvinaland.ru/gov/adm/depmsu/#cookies=yes</t>
  </si>
  <si>
    <t>На постоянной основе Министр финансов, руководитель Центра развития налоговой культуры и финансовой грамотности участвуют в эфирах в региональных СМИ теле- и радиовещания. В социальных сетях Министра финансов Ульяновской области, Министерства финансов Ульяновской области, Центра развития налоговой культуры и финансовой грамотности, на сайте Министерства финансов Ульяновской области, на портале "Открытый бюджет Ульяновской области", в социальных сетях и на сайтах администраций муниципальных образований Ульяновской области размещается информация о реализации проекта и развитии инициативного бюджетирования в регионе. В 2023 году дважды проведено совещание по финансово-экономическим вопросам по развитию инициативного бюджетирования в регионе под председательством Губернатора Ульяновской области. На штабе по комплексному развитию региона под председательством Губернатора Ульяновской области Министром финансов были представлены промежуточные итоги проекта и анонс старта нового конкурсного отбора. https://reporter73.tv/2024/01/11/разберёмся-новый-год-с-новым-бюджетом/, https://gtrk-volga.ru/2023/12/29/тема-дня-инициативное-бюджетировани/</t>
  </si>
  <si>
    <t>Информация о реализации проектов инициативного бюджетирования, основанных на инициативах школьников, была размещена на официальном сайте, в социальных сетях. https://vk.com/wall-211213227_312</t>
  </si>
  <si>
    <t>Информационная компания о процедурах инициативного бюджетирования и полученных результатах проводится органами местного самоуправления посредством публикации (объявления, анонсы, пресс-релизы, фото- и видеорепортажи, отчеты) на официальных интернет-сайтах данных органов, в аккаунтах в социальных сетях, в местных печатных периодических изданиях, в телеэфире местных новостей</t>
  </si>
  <si>
    <t>Рекламная кампания об инициативном бюджетировании проводилась несколькими способами: на официальном интернет-ресурсе https://решаемвместе31.рф/ , на сайтах администраций муниципальных образований, размещена информация об инициативном бюджетировании, в социальных сетях, ТВ и наружная реклам</t>
  </si>
  <si>
    <t>проводилась кампания по общественному голосованию за выбор территории или дизайн-проекта - публикации в СМИ, мессенджерах, социальных сетях и т.д. (https://t.me/nemagadan/9926)</t>
  </si>
  <si>
    <t>В период проведения Всероссийского онлайн голосования Министерством ЖКХ, энергетики, цифровизации и связи и Правительством Забайкальского края проведена информационная кампания для вовлечения граждан в процесс голосования. Материалы размещались на официальных ресурсах Правительства и Министерства, а также в печатных и электронных средствах массовой информации (ГТРК «Чита», ЗРТК, Радио России – Чита, Чита.ру, ИА Забньюс, газета «Вечорка», а также муниципальная пресса). Кроме того, осуществлялась массовая рассылка посредством электронной почты. Наружная реклама на протяжении всего периода голосования размещалась на восьми LED-экранах Читы, на электронных табло в троллейбусах, а также в супермаркетах. В муниципалитетах на информационных стендах были размещены листовки с логотипом проекта. Наиболее масоовый охват граждан обеспечен благодаря выходу информационных сюжетов на телеканалах «Вести-Чита» и «Россия 24 – Чита».</t>
  </si>
  <si>
    <t>Реализация проектов инициативного бюджетирования широко освещается в федеральных и местных СМИ, а также в социальных сетях.
https://perm.mk.ru/social/2023/02/16/v-prikame-razvivaetsya-iniciativnoe-byudzhetirovanie.html;
https://gazeta-perm.ru/article/iniciativnoe-byudzhetirovanie-stanovitsya-bolee-vostrebovannym-u-zhiteley-prikamya;
https://minter.permkrai.ru/novosti/?id=315321;
https://vk.com/wall-156623553_1674</t>
  </si>
  <si>
    <t>https://permkrai.ru/news/v-prikame-desyat-detskikh-proektov-vyigrali-granty-po-200-tysyach-rubley-v-kraevom-konkurse-deti-resh/
https://minobr.permkrai.ru/novosti/?id=299524</t>
  </si>
  <si>
    <t>В Тверской области с 2022 года в рамках реализации региональной программы по повышению финансовой грамотности населения проводятся Комплексные выезды «День финансовой грамотности в муниципальных образованиях Тверской области». В указанном Комплексном выезде для проведения просветительских и консультационных мероприятий с общественными организациями и органами местного самоуправления, руководством и сотрудниками предприятий и организаций всех форм собственности, представителями бизнеса и самозанятыми, студентами, школьниками, населением принимают участие представители Министерства финансов Тверской области, Отделения по Тверской области Главного управления Центрального Банка Российской Федерации по Центральному федеральному округу, регионального Центра финансовой грамотности – АНО «Тверской вектор», исполнительных органов Тверской области, федеральных органов (УМВД России по Тверской области, Управление Росреестра по Тверской области, Управления Федеральной налоговой службы по Тверской области) и других структур по соответствующей тематике. Министерство финансов Тверской области является спикером на тему «Инициативное бюджетирование как инструмент развития территорий». В 2023 году проведено 12 Комплексных выездов, охват населения составил 5 070 человек. В 2024 году практика продолжена, запланирован 21 Комплексный выезд.</t>
  </si>
  <si>
    <t>В 2023 году в Республике Крым проведена информационно-разъяснительная кампания, в рамках которой информация по ИБ  размещалась на сайте Минфина Республики Крым  и на официальном портале «Открытый бюджет Республики Крым» в разделе «Крым как мы хотим» (https://minfin.rk.gov.ru/ru/structure/783, https://budget.rk.ifinmon.ru/krym-kak-my-hotim/o-proekte), публиковалась в журналах и газетах (1 статья в журнале «Бюджет», 2 статьи в журнале «Инвестируй в Крым» и 1 статья в газете «Крымская газета»); информация освещалась на  телевидении (в программе «Интервью24» на ТРК «Крым», в телепрограмме «Экономика» на ТРК «Крым», в прямом эфире программы «#ГЛАВНОЕ» на ТРК «Крым» и в передаче «Утро доброго дня» в рубрике «Дорогой гость» на ТРК «Крым»), заместитель председателя Совета министров РК – министр финансов РК Ирина Кивико выступила на Правительственном часе, проводимом в рамках заседания Государственного Совета Республики Крым с докладом «Об итогах реализации проектов инициативного бюджетирования». Подготовлены методические рекомендации «Инициативное бюджетирование: как подготовить проект». С целью популяризации программы ИБ на территории республики проводилось социологическое исследование с 1 декабря 2023 года по 31 января 2024 года о реализации программы ИБ в Республике Крым (с результатами можно ознакомиться https://minfin.rk.gov.ru/uploads/minfin/container/2024/02/21/2024-02-21-17-10-16_Соцопрос.pdf), создан видеоролик «Итоги реализации за три года» (ссылка на видеоролик https://minfin.rk.gov.ru/media-reports/90474cb4-6a62-4023-aded-7da6629e18a7). Сотрудниками Центра изучения гражданских инициатив проведены выездные семинары-совещания в районных администрациях Республики Крым по вопросу участия в конкурсном отборе и изменениям законодательства в сфере ИБ. Проведена межрегиональная конференция на тему «Становление и развитие инициативного бюджетирования» на площадке Крымского инженерно-педагогического университета имени Февзи Якубова, участниками которой стали около 100 представителей от муниципальных образований республики и 2-х регионов страны. Проведены обучающие онлайн вебинары-семинары для представителей администраций  муниципальных районов  по вопросу подготовки проектов ИБ для участия в конкурсном отборе. В рамках реализации пункта 9 перечня поручений Президента РФ от 16 ноября 2022 г. № ПР-2180 на базе Крымского федерального университета имени В.И. Вернадского проведено комплексное обучение представителей органов местного самоуправления и подведомственных учреждений ДНР, ЛНР, Херсонской и Запорожской областей для их скорейшей интеграции в систему государственного управления РФ – лекции для 6 потоков слушателей. На уровне муниципальных образований применяются следующие способы информирования жителей: информация размещается на официальных сайтах муниципальных образований в сети «Интернет» и в  социальных сетях, проводится опрос населения, вывешиваются объявления, используются информационные доски, информация публикуется  в газетах, информация освещается по радио и телевидению. 6 проектов от 6 сельских поселений Республики Крым приняли участие во Всероссийском конкурсе проектов ИБ, ежегодно проводимом НИФИ Минфина России совместно с Общественной Палатой России.</t>
  </si>
  <si>
    <t>В рамках проекта подготовлены  видеоинтервью с инициативными гражданами-участниками проекта «Поддержка местных инициатив» , ктр размещены на телевидении, в социальных сетях, а также при проведении общественных обсуждений.  
https://disk.yandex.ru/d/GG_leFgIAiQ2tw. 
В течение 2023 года на областном телеканале ОТВ организован ежемесячный выпуск цикла 10-ти минутных передач «Финграмм», посвящённых вопросам инициативного бюджетирования, инвестиционной, налоговой, пенсионной, бюджетной грамотности, цифровой и киберграмотности, а также финансовой грамотности для предпринимателей (всего создано и размещено 12 серий в ТВ-эфире и социальных сетях).
Выпуск 1. Финансовая культура. 
https://sakh.online/news/99/2023-04-18/finansovaya-kultura-fingram-18-04-23-365351
Выпуск 2. Как распознать мошенника при покупках в интернете?
https://sakh.online/news/99/2023-05-10/kak-raspoznat-moshennika-pri-pokupkah-v-internete-fingram-10-05-23-367418
Выпуск 3. Необычные уроки, или новые формы финансового просвещения.
https://sakh.online/news/99/2023-06-13/neobychnye-uroki-ili-novye-formy-finansovogo-prosvescheniya-fingram-13-06-23-370818
Выпуск 4. Как грамотно пользоваться полисом ОСАГО. 
https://sakh.online/news/99/2023-07-05/kak-gramotno-polzovatsya-polisom-osago-fingram-04-07-23-372971
Выпуск 5. Финансовая грамотность для детей.
https://sakh.online/news/99/2023-07-25/finansovaya-gramotnost-dlya-detey-fingram-25-07-23-375082
Выпуск 6. Что такое инициативное бюджетирование?
https://sakh.online/news/99/2023-08-16/chto-takoe-initsiativnoe-byudzhetirovanie-fingram-15-08-23-377221
Выпуск 7. Кибермошенничество и социальная инженерия. 
https://sakh.online/news/99/2023-09-05/kibermoshennichestvo-i-sotsialnaya-inzheneriya-fingram-05-09-23-379421
Выпуск 8. Повышайте финансовую грамотность вместе с программой «Финграм».
https://sakh.online/news/99/2023-09-20/povyshayte-finansovuyu-gramotnost-vmeste-s-programmoy-fingram-19-09-23-381252
Выпуск 9. Как проходят уроки финансовой грамотности для старшего поколения?
https://sakh.online/news/99/2023-10-31/kak-prohodyat-uroki-finansovoy-gramotnosti-dlya-starshego-pokoleniya-fingram-31-10-23-386008
Выпуск 10. Повышение финансовой грамотности для педагогов детсадов.
https://sakh.online/news/99/2023-11-14/povyshenie-finansovoy-gramotnosti-dlya-pedagogov-detsadov-fingram-14-11-23-387520
Выпуск 11. Два с половиной миллиона на благоустройство школы.
https://sakh.online/news/99/2023-11-29/dva-s-polovinoy-milliona-na-blagoustroystvo-shkoly-fingram-29-11-23-389500
Выпуск 12. Просвещение населения/Инициативное бюджетирование.
https://sakh.online/news/99/2023-12-05/prosveschenie-naseleniya-initsiativnoe-byudzhetirovanie-fingram-05-12-23-390462
В рамках проекта проведены информационные и итоговые собрания с жителями населенных пунктов в 14 муниципальных образованиях Сахалинской области.</t>
  </si>
  <si>
    <t>В 2023 году была проведена масштабная информационная кампания по реализации проекта «Молодежный бюджет»:
1. Подготовка имиджевого видеоролика о проекте «Молодежный бюджет» 
https://disk.yandex.ru/i/beQyH9ASDMqoaw;
2. Размещение видеоролика на Первом канале, Россия 1, Рен-ТВ, 145 выходов (с 21.10.2023 по 08.11.2023г.)
https://disk.yandex.ru/d/JBnGciINpkYYxw;
3. Размещение видеоролика на мониторах в городских автобусах г.Южно-Сахалинска (областного центра) (130 автобусов, интервал выхода ролика – 5 минут, с 23.10.2023 по 30.11.2023г.);
4. Размещение видеоролика на уличных экранах г.Южно-Сахалинска (с 23.10.2023 по 22.11.2023г);
5. Размещение видеоинтервью с участниками проекта «Молодежный бюджет» на телевидении, в социальных сетях, а также при проведении общественных обсуждений по проекту закона об областном бюджете.
https://disk.yandex.ru/d/u_SavPjpqPTXdQ;
6. Печать имиджевых плакатов (формат А2) о проекте «Молодежный бюджет», 400 шт. 
https://disk.yandex.ru/i/3U1ssY0-2MejkA;
7. Печать лифлетов о порядке участия в проекте «Молодежный бюджет», 4 000 шт.
https://disk.yandex.ru/i/un7uoWs1aJFvqw;
8. Размещение плакатов и лифлетов в учреждениях образования (с 02.10.2023 по 01.12.2023г.);
9. Подготовка карточек для социальных сетей о проекте «Молодежный бюджет» 
https://disk.yandex.ru/d/PSNQd3RFzb494g;
10. Размещение карточек и видеоролика в социальных сетях учреждений общего образования, министерства финансов Сахалинской области, министерства образования Сахалинской области ( с 09.10.2023 по 27.10.2023г.).
11. В течение 2023 года на областном телеканале ОТВ организован ежемесячный выпуск цикла 10-ти минутных передач «Финграмм», посвящённых вопросам инициативного бюджетирования, инвестиционной, налоговой, пенсионной, бюджетной грамотности, цифровой и киберграмотности, а также финансовой грамотности для предпринимателей (всего создано и размещено 12 серий в ТВ-эфире и социальных сетях). 
Выпуск 1. Финансовая культура. 
https://sakh.online/news/99/2023-04-18/finansovaya-kultura-fingram-18-04-23-365351
Выпуск 2. Как распознать мошенника при покупках в интернете?
https://sakh.online/news/99/2023-05-10/kak-raspoznat-moshennika-pri-pokupkah-v-internete-fingram-10-05-23-367418
Выпуск 3. Необычные уроки, или новые формы финансового просвещения.
https://sakh.online/news/99/2023-06-13/neobychnye-uroki-ili-novye-formy-finansovogo-prosvescheniya-fingram-13-06-23-370818
Выпуск 4. Как грамотно пользоваться полисом ОСАГО. 
https://sakh.online/news/99/2023-07-05/kak-gramotno-polzovatsya-polisom-osago-fingram-04-07-23-372971
Выпуск 5. Финансовая грамотность для детей.
https://sakh.online/news/99/2023-07-25/finansovaya-gramotnost-dlya-detey-fingram-25-07-23-375082
Выпуск 6. Что такое инициативное бюджетирование?
https://sakh.online/news/99/2023-08-16/chto-takoe-initsiativnoe-byudzhetirovanie-fingram-15-08-23-377221
Выпуск 7. Кибермошенничество и социальная инженерия. 
https://sakh.online/news/99/2023-09-05/kibermoshennichestvo-i-sotsialnaya-inzheneriya-fingram-05-09-23-379421
Выпуск 8. Повышайте финансовую грамотность вместе с программой «Финграм».
https://sakh.online/news/99/2023-09-20/povyshayte-finansovuyu-gramotnost-vmeste-s-programmoy-fingram-19-09-23-381252
Выпуск 9. Как проходят уроки финансовой грамотности для старшего поколения?
https://sakh.online/news/99/2023-10-31/kak-prohodyat-uroki-finansovoy-gramotnosti-dlya-starshego-pokoleniya-fingram-31-10-23-386008
Выпуск 10. Повышение финансовой грамотности для педагогов детсадов.
https://sakh.online/news/99/2023-11-14/povyshenie-finansovoy-gramotnosti-dlya-pedagogov-detsadov-fingram-14-11-23-387520
Выпуск 11. Два с половиной миллиона на благоустройство школы.
https://sakh.online/news/99/2023-11-29/dva-s-polovinoy-milliona-na-blagoustroystvo-shkoly-fingram-29-11-23-389500
Выпуск 12. Просвещение населения/Инициативное бюджетирование.
https://sakh.online/news/99/2023-12-05/prosveschenie-naseleniya-initsiativnoe-byudzhetirovanie-fingram-05-12-23-390462
Также в рамках проекта в каждой школе (с численностью старшеклассников от 5 человек) во всех муниципальных образованиях проведены школьные собрания - от предварительных обсуждений и собраний в классах до общешкольных собраний. По результатам этих собраний подготовлены протоколы и рейтинги проектных предложений.
https://sakhminfin.ru/index.php/oministerstve/meropriyatiya/ofmerop/4136-sakhalinskie-shkolniki-smogut-opredelyat-prioritety-raskhodovaniya-byudzhetnykh-sredstv;
https://vk.com/wall-168948565_424;
https://ok.ru/minfin65/topic/156123100054522;
https://t.me/sakhminfin/884;
https://dzen.ru/b/ZQ0tT9YM2kfxeq2H</t>
  </si>
  <si>
    <t>В 2023 году в Республике Крым проведена информационно-разъяснительная кампания, в рамках которой информация по ШкИБ размещалась на сайте Минфина Республики Крым  и на официальном портале «Открытый бюджет Республики Крым» в разделе «Крым как мы хотим» (https://minfin.rk.gov.ru/structure/25e2c456-fc4a-45b9-8b46-d16cb1e0af2e, https://budget.rk.ifinmon.ru/shkib/o-proekte), публиковалась в журналах и газетах (1 статья в журнале «Бюджет», 2 статьи в журнале «Инвестируй в Крым» и 1 статья в газете «Крымская газета»); информация освещалась на  телевидении ( в программе «Интервью24» на ТРК «Крым», в телепрограмме «Экономика» на ТРК «Крым», в прямом эфире программы «#ГЛАВНОЕ» на ТРК «Крым» и в передаче «Утро доброго дня» в рубрике «Дорогой гость» на ТРК «Крым»), заместитель председателя Совета министров РК – министр финансов РК Ирина Кивико выступила на Правительственном часе, проводимом в рамках заседания Государственного Совета Республики Крым с докладом «Об итогах реализации проектов инициативного бюджетирования». Ссоздан буклет "Как подготовить проект ШКИБ?". Проведен творческий конкурс «Мой логотип «ШкИБ», направленный на формирование интереса и продвижение ШкИБ среди школьников и с целью разработки логотипа «ШкИБ» - приняли участие 37 школьников с 36 творческими работами, победителями признаны 3 работы. Сотрудниками Центра изучения гражданских инициатив проведены выездные семинары-совещания в школах по вопросам подготовки проектов для участия в конкурсном отборе и изменениям законодательства в сфере  ШкИБ, а также проведены проектные игры со школьниками на тему "Как распорядиться бюджетными деньгами в рамках программы ШкИБ". Проведены обучающие онлайн вебинары и семинары для представителей администраций и школ муниципальных районов Республики Крым по вопросу подготовки проектов ШкИБ для участия в конкурсном отборе. Проведена межрегиональная конференция на тему «Становление и развитие инициативного бюджетирования» на площадке Крымского инженерно-педагогического университета имени Февзи Якубова, участниками которой стали около 100 представителей от муниципальных образований республики и 2-х регионов страны. На уровне муниципальных образований применяются следующие способы информирования: информация размещается на официальных сайтах муниципальных образований в сети «Интернет» и в  социальных сетях, проводится опросы, вывешиваются объявления, используются информационные доски, информация публикуется  в газетах,  информация освещается по радио и телевидению.  4 школьных проекта от Республики Крым в числе других 25 субъектов России приняли участие в федеральном проекте - Конкурсе школьных и молодежных экологических проектов «Эко-ШкИБ», проводимом НИФИ Минфина России с целью формирования нового направления – «зеленое» инициативное бюджетирование через воспитание культуры ответственного отношения молодежи и школьников к экологии, окружающей среде.</t>
  </si>
  <si>
    <t>Соц. сети, СМИ, ТВ, Портал инициативного бюджетирования в Республике Коми, https://vk.com/wall-144793240_5236 - новость в соц.сети Вконтакте с призывом принять участие в проекте "Народный бюджет" (охват 17000 чел.)</t>
  </si>
  <si>
    <t>Размещение в СМИ, ТВ, радио, наружная реклама, социальные сети и др.</t>
  </si>
  <si>
    <t>В каждом муниципальном образовании информация о программе размещалась на официальных сайтах, на страницах органов местного самоуправления в социальных сетях и мессенджерах, в муниципальных СМИ. Особое внимание к реализации практики уделялось со стороны региональных СМИ. На официальном портале правительства Мурманской области, официальных страницах губернатора в социальной сети "Вконтакте" и мессенджере "Телеграмм" систематически размещалась актуальная информация обо всех этапах проведения конкурсного отбора, промежуточных и итоговых сведениях о реализации проектов. Министром внутренней политики Мурманской области были даны несколько теле- и радиоинтервью. Также министр докладывала о ходе реализации практики (с использованием презентационных материалов) на протяжении отчетного года на оперативных совещаниях правительства Мурманской области, трансляция которых ведется на официальной странице губернатора Мурманской области и собирает 20-30 тысяч просмотров. Информация также размещалась на баннерах, пилларсах и электронных экранах.
https://vk.com/wall537777114_453125 - ссылка на официальную страницу губернатора Мурманской области в ВК о старте сбора предложений для реализации проектов в 2023 г. (40 тыс. просмотров);
https://vk.com/wall537777114_459866 - ссылка на официальную страницу губернатора Мурманской области в ВК о старте онлайн-голосования в поддержку проектов (16 тыс. просмотров)</t>
  </si>
  <si>
    <t>В информационной кампании по выбору объектов благоустройства было задействовано более 15 каналов оповещения жителей - наружная реклама, социальные сети, региональные и муниципальные ТВ, радио, госпаблики, официальные сайты муниципальных и исполнительных органов государственной власти, экраны в МФЦ, электронные рассылки.</t>
  </si>
  <si>
    <t>Репортажи на региональном телевидении и местных газетах</t>
  </si>
  <si>
    <t>Информация о проектах  инициативного бюджетирования размещается на официальных сайтах в сети интернет органами местного самоуправления, публикуются фотографии в формате "до" и "после". Также реализованные проекты освещаются  национальной телерадиокомпаниией Чувашии и  средствами массовой информации. Информация о проектах инициативного бюджетирования публикуется на официальном сайте Минсельхоза Чувашии и социальных сетях.                                                                                                                                                                https://agro.cap.ru/news/2023/02/10/objekti-agroturizma-i-mesta-dlya-kupaniya-v-selah                                                                                             https://agro.cap.ru/news/2023/03/13/do-1-aprelya-vse-municipaljnie-okruga-chuvashii-do                                                                                                https://agro.cap.ru/news/2023/03/14/yantikovskij-okrug-nazvan-samim-vovlechennim-v-pro                                                                                         https://agro.cap.ru/news/2023/04/14/iniciativnoe-byudzhetirovanie-obnovleni-okna-v-shk                                                                                        https://agro.cap.ru/news/2023/04/24/v-chuvashii-po-81-proektov-iniciativnogo-byudzheti                                                                                        https://agro.cap.ru/news/2023/04/28/po-iniciative-zhitelej-na-sele-v-chuvashii-blagous                                                                                                  https://agro.cap.ru/news/2023/05/12/pozharnij-vodoem-v-morgaushskom-okruge-obustroili-                                                                                https://agro.cap.ru/news/2023/05/22/po-iniciativnomu-proektu-v-krasnochetajskom-okruge                                                                                     https://agro.cap.ru/news/2023/05/22/minseljhoz-chuvashii-objyavil-o-dopolniteljnom-otb                                                                                       https://agro.cap.ru/news/2023/06/05/na-realizaciyu-773-proektov-iniciativnogo-byudzhet                                                                                            https://agro.cap.ru/news/2023/06/06/sergej-artamonov-v-chuvashii-na-sele-na-iniciativn                                                                                             https://agro.cap.ru/news/2023/06/08/golosujte-vo-vserossijskom-konkurse-uchastvuyut-se                                                                                             https://agro.cap.ru/news/2023/06/19/priem-grazhdan-iniciativnij-proekt-zhitelej-morgau                                                                                                                                   https://agro.cap.ru/news/2023/06/26/svishe-500-iniciativnih-proektov-predstavili-munic                                                                                                   https://agro.cap.ru/news/2023/07/05/v-2023-godu-na-seljskih-territoriyah-chuvashii-rea                                                                                                         https://agro.cap.ru/news/2023/07/10/iniciativnie-proekti-lidiruyut-v-lichnih-obraschen                                                                                              https://agro.cap.ru/news/2023/07/19/v-chuvashii-plan-realizacii-iniciativnih-proektov-                                                                                                  https://agro.cap.ru/news/2023/07/25/novuyu-kupelj-sdelali-v-yaljchikskom-okruge-po-ini                                                                                              https://agro.cap.ru/news/2023/08/04/v-civiljskom-okruge-zavershili-remont-dorogi-po-in                                                                                              https://agro.cap.ru/news/2023/08/08/iniciativnij-proekt-v-alikovskom-okruge-chuvashii-                                                                                           https://agro.cap.ru/news/2023/08/22/novuyu-besedku-ustanovili-v-civiljskom-okruge-chuv                                                                                      https://agro.cap.ru/news/2023/08/24/plyazh-i-protivopozharnij-pirs-obustroili-po-inici                                                                                            https://agro.cap.ru/news/2023/09/05/iniciativnij-proekt-skver-pamyati-obustroili-v-yan                                                                                             https://agro.cap.ru/news/2023/09/08/peshehodnij-most-cherez-reku-malij-civilj-v-chuvas                                                                                           https://agro.cap.ru/news/2023/09/08/iniciativnij-proekt-v-chuvashii-v-derevne-turunovo                                                                                               https://agro.cap.ru/news/2023/09/15/pamyatnij-memorial-ustanovili-po-iniciative-zhitel                                                                                               https://agro.cap.ru/news/2023/09/18/sportploschadku-s-rezinovim-pokritiem-ustanovili-v                                                                                       https://agro.cap.ru/news/2023/09/27/po-iniciativnomu-proektu-v-d-staroselki-civiljskog                                                             
https://agro.cap.ru/news/2023/10/04/memorial-uchastnikam-velikoj-otechestvennoj-vojni                                                                                  https://agro.cap.ru/news/2023/10/12/megaploschadku-dlya-seljskih-rebyat-ustanovili-v-c                                                                                     https://agro.cap.ru/news/2023/10/13/sportivnaya-ploschadka-poyavilasj-po-iniciative-zh                                                                                                https://agro.cap.ru/news/2023/10/13/skver-v-alatirskom-okruge-chuvashii-obnovili-blago                                                                                              https://agro.cap.ru/news/2023/10/16/v-chuvashii-startoval-priyom-dokumentov-na-realiza                                                                                      https://agro.cap.ru/news/2023/10/31/po-iniciativnomu-byudzhetirovaniyu-v-sele-shigirda                                                                                       https://agro.cap.ru/news/2023/11/01/kak-realizovatj-iniciativnij-proekt-na-sele-rasska                                                                                              https://agro.cap.ru/news/2023/11/02/nevipolnenie-iniciativnih-proektov-povliyaet-na-ob                                                                                       https://agro.cap.ru/news/2023/11/10/do-posle-v-derevne-lipovo-cheboksarskogo-okruga-ot                                                                                     https://agro.cap.ru/news/2023/11/17/v-derevne-munjyali-po-iniciativnomu-proektu-zhitel                                                                                    https://agro.cap.ru/news/2023/11/20/iniciativnie-proekti-na-sele-v-civiljske-otremonti                                                                                                https://agro.cap.ru/news/2023/11/20/zhiteli-chuvashii-podali-zayavki-na-realizaciyu-sv                                                                                           https://agro.cap.ru/news/2023/12/06/v-chuvashii-k-realizacii-v-2024-godu-dopuscheno-15</t>
  </si>
  <si>
    <t>Социальные сети (группы органов местного самоуправления), портал государственных органов Костромской области, местные газеты</t>
  </si>
  <si>
    <t>Телевизионные сюжеты, радиоэфиры, массовые рассылки через Центр управление регионом. https://www.izh.ru/i/promo/72671.html, https://ib.mfur.ru/tpost/dc0k6zmah1-v-udmurtii-startoval-konkurs-po-initsiat</t>
  </si>
  <si>
    <t>https://www.tyumen-city.ru/sobitii/society/111887/   
https://t-l.ru/340452.html  
https://vsluh.ru/novosti/nedvizhimost/ch-initsiativnoe-byudzhetirovanie-tyumentsy-mogut-podderzhat-idei-dlya-realizatsii-za-schet-byudzhet_392975/</t>
  </si>
  <si>
    <t>Информация о реализации инициативных проектов на системной основе размещалась в областных и муниципальных СМИ, на официальных сайтах Правительства Иркутской области, министерства экономического развития и промышленности Иркутской области, Законодательного Собрания Иркутской области, муниципальных образований региона</t>
  </si>
  <si>
    <t>Реклама в собственной социальной сети, телевизионные сюжеты, радиоэфиры, массовые рассылки через Центр управление регионом, реклама в социальных сетях МО, реклама в группах молодежных объединений в МО. Ссылки -https://vk.com/wall-192810396_910, https://vk.com/wall-192810396_1082, https://vk.com/wall-192810396_1075 Видеосюжеты- http://myudm.ru/news/2023-11-14/v-udmurtii-provedut-bolee-100-sobytijnyh-meropriyatij-v-ramkah-konkursa-atmosfera-vi, https://udmpravda.ru/rubrics/obshchestvo/534433-36-proektov-realizovali-v-izhevske-v-ramkakh-initsiativnogo-byudzhetirovaniya-atmosfera/</t>
  </si>
  <si>
    <t>Реклама в собственной социальной сети, телевизионные сюжеты, радиоэфиры, массовые рассылки через Центр управление регионом, реклама в социальных сетях МО, реклама в группах молодежных объединений в МО. Ссылки -https://vk.com/wall-210062996_44, https://vk.com/wall-210062996_98, https://vk.com/wall-210062996_128</t>
  </si>
  <si>
    <t>ТВ, социальные сети, наружная реклама. https://vk.com/minsocialkirov?w=wall-163564100_9191</t>
  </si>
  <si>
    <t>Рекламная кампания проекта "Народный бюджет" проводилась: на региональном уровне на официальном сайте министерства финансов (https://www.minfin.kirov.ru/novosti-i-anonsy/other/12924/?sphrase_id=79219), официальном сайте Правительства области (https://www.kirovreg.ru/news/detail.php?ID=110363&amp;sphrase_id=31605), на местном уровне в социальных сетях, в местных печатных СМИ (https://vk.com/club94435950?z=photo-94435950_457240579%2Falbum-94435950_00%2Frev), объявления (https://vk.com/club94435950?z=photo-94435950_457239661%2Fwall-94435950_397)</t>
  </si>
  <si>
    <t>Информационная кампания велась на территории всех муниципальных районов Омской области посредством привлечения районных газет, региональных ТВ-каналов, социальных сетей, встреч с главами поселений и активом населения. К информированию на закрепленных территориях были привлечены депутаты регионального парламента.</t>
  </si>
  <si>
    <t>Проведено собрание представителей органов местного
самоуправления с приглашением всех муниципальных
образований Омской области</t>
  </si>
  <si>
    <t>Регулярное освещение новостных событий по проекту   на сайте Башкортостанского регионального отделения Партии "ЕДИНАЯ РОССИЯ", в социальных сетях местных отделений Партии "ЕДИНАЯ РОССИЯ".</t>
  </si>
  <si>
    <t>Регулярно проводится информационная кампания, транслируются новостные ТВ-сюжеты в средствах массовой информации, публикуются информационные статьи, посты в социальных сетях, проводятся выездные семинары в муниципальных образованиях Алтайского края, информационные вебинары: 
https://youtu.be/LnoKBysnuKY?si=bAcLoO4LxfYUbFqv
https://clck.ru/35wvME
https://clck.ru/364piV
https://clck.ru/369mTG
https://clck.ru/36kwP6
https://clck.ru/37GYtn
https://clck.ru/37Dxyp</t>
  </si>
  <si>
    <t>средства массовой информации (переодическая печать,ТВ, радио, социальные сети)</t>
  </si>
  <si>
    <t>Рекламная кампания проводилась муниципальными образованиями в местных газетах, официальных сайтах и на страницах социальных сетей</t>
  </si>
  <si>
    <t>Социальные сети, проведение обучающих семинаров с органами местного самоуправления, консультативная помощь</t>
  </si>
  <si>
    <t>Инициативное бюджетирование освещается в сети "Интернет" на сайтах органов местного самоуправления Тамбовской области, в местных средствах массовой информации</t>
  </si>
  <si>
    <t>Соц. сети, СМИ, Портал инициативного бюджетирования в Республике Коми, https://vk.com/wall-144793240_7312 - новость в соц.сети Вконтакте о заседание муниципальной комиссии по отбору инициативных проектов (охват 1400 чел.)</t>
  </si>
  <si>
    <t>Рекламные аудио и видеоролики (более 3,1 тыс. минут), новостные видеосюжеты на краевом  телевидении (4 сюжета), 27,3 тыс. единиц печатной и полиграфической продукции, предусмотренной для муниципальных образований Ставропольского края</t>
  </si>
  <si>
    <t>Освещение в СМИ, официальные сайты, РОИВ, ГРБС, ОМС</t>
  </si>
  <si>
    <t>Освещение в СМИ, официальные сайты, РОИВ, ГРБС, ОМС.</t>
  </si>
  <si>
    <t>https://ysia.ru/ucheniki-shkoly-7-yakutska-prevratili-hobbi-v-biznes/, 
https://www.sakhaparliament.ru/ekonomika/18318-v-khatassakh-vnedryayut-shkolnoe-initsiativnoe-byudzhetirovanie, 
https://ulus.media/2023/11/01/ucheniki-shkoly-№-7-yakutska-prevratili-hobbi-v-biznes/, 
https://www.nifi.ru/ru/news-ru/novosti/2379-v-yakutii-sostoyalsya-pervyj-festival-luchshikh-proektov-shkib
https://www.nifi.ru/ru/category-of-news-archive/69-novosti-nifi/2024-v-yakutii-nachalis-raboty-po-razvjortyvaniyu-shkolnogo-initsiativnogo-byudzhetirovaniya
https://ppmi.yakutia.click/Home/News/5280 
https://ppmi.yakutia.click/Home/News/5281 
https://vk.com/wall-215781577_3406
http://www.jhatay.ru/index.php/tsentr-zanyatosti/itemlist/search?searchword=шкиб&amp;format=html&amp;t=1708494169063&amp;tpl=search
http://www.jhatay.ru/index.php/tsentr-zanyatosti/itemlist/search?searchword=шкиб&amp;format=html&amp;t=1708494169063&amp;tpl=search 
https://jatay.ru/?module=articles&amp;action=view&amp;id=3084
https://fingramyakutia.ru/школьное-и-молодежное-инициативное-б/
https://www.nifi.ru/ru/news-ru/novosti/2375-news-29-11-2023
https://ulus.media/2023/12/02/10-shkol-yakutska-i-zhataya-predstavili-finansovye-proekty-po-uluchsheniyu-infrastruktury-shkol/
https://okrug.tv/российская-федерация-russian-federation/events/2023/12/02/лучшие-проекты-10-школ-представили-на-i-ф/
https://ysia.ru/pervyj-festival-luchshih-proektov-shkolnogo-initsiativnogo-byudzhetirovaniya-proshel-v-yakutii/
https://gtrksakha.ru/news/2023/12/03/festival-luchshih-proektov-shkolnogo-iniciativnogo-byudzhetirovaniya-proshel-v-yakutske/
https://keskil14.ru/v-yakutii-pristupili-k-realizatsii-proekta-shkolnoe-i-molodyozhnoe-initsiativnoe-byudzhetirovanie/
https://www.sakhaparliament.ru/obshchestvo/17541-desyat-shkol-yakutii-voshli-v-proekt-podderzhki-razvitiya-molodezhnykh-initsiativ
https://t.me/fingramykt/359 
https://keskil14.ru/shkolniki-yakutii-uchatsya-initsiativnomu-byudzhetirovaniyu/ 
https://minfin.sakha.gov.ru/news/front/view/tag/oficzial%27nyj+kommentarij/id/3370353 
https://ppmi.yakutia.click/Home/News/5261 
https://yaguo.ru/node/13448
https://keskil14.ru/oskuola-reneechchilerin-k-lee-innerin-j-r-byrajyak/
https://minfin.sakha.gov.ru/news/front/view/id/3370522 
https://www.nifi.ru/ru/category-of-news-archive/69-novosti-nifi/2290-news-20-09-2023-1
https://www.youtube.com/watch?v=BAMEjHMg7bg 
телеканал «Якутия 24»
 https://youtu.be/WTGDQaefa8Q
https://www.youtube.com/watch?v=qGyk3TBNhmE
https://keskil14.ru/shkolniki-yakutii-uchatsya-initsiativnomu-byudzhetirovaniyu/
https://yakutiamedia.ru/news/1582590/?from=70
https://ysia.ru/shkoly-yakutska-i-zhataya-prisoedinilis-k-proektu-shkolnoe-i-molodezhnoe-initsiativnoe-byudzhetirovanie/
https://www.nifi.ru/ru/category-of-news-archive/69-novosti-nifi/2290-news-20-09-2023-1
https://ppmi.yakutia.click/Home/News/5267 
https://ppmi.yakutia.click/Home/News/5265 
https://ppmi.yakutia.click/Home/News/5268 
https://yakutia-daily.ru/v-yakutii-startoval-pilotnyj-proekt-po-shkolnomu-byudzhetirovaniyu/</t>
  </si>
  <si>
    <t>Информационное сопровождение на портале информационной поддержки социально ориентированных некоммерческих организаций и развития гражданских инициатив Новосибирской области</t>
  </si>
  <si>
    <t>Для проведения работы по повышению заинтересованности и вовлечению населения в разработку инициативных проектов на территории Астраханской области направлены письма главам муниципальных образований Астраханской области с информацией об инициативном бюджетировании, а также с предложением принять участие в конкурсном отборе инициативных проектов. Принимается участие в совещаниях глав муниципальных образований Астраханской области, мероприятие носило разъяснительный характер. Также информация о инициативном бюджетировании размещается на официальном сайте министерства финансов Астраханской области.</t>
  </si>
  <si>
    <t>"Одной из важных задач центра инициативного бюджетирования является организация широкомасштабной информационной кампании. Для этого подключаются всевозможные ресурсы и источники подачи информации об инициативном бюджетировании на территории региона. Ведется работа с инициаторами проектов, благополучателями, лидерами общественного мнения в части размещения информации о практике инициативного бюджетирования на личных страницах в социальных сетях, различного рода интервью. Система работы выстроена таким образом, чтоб доступным и понятным языком для простого гражданина донести пользу механизма инициативного бюджетирования. В течении года принято участие в телепередачах и радиопрограммах ГТРК «Югория», телерадиокомпании «Югра». Сотрудничество с местной региональной телерадиокомпанией «Югра» позволяет создавать короткометражные видеоролики о механизме инициативного бюджетирования, это интервью с инициаторами проектов, съемка этапов реализации проектов. За 2023 год согласно медиалогии (система аналитики социальных сетей и СМИ) на территории региона количество информационных сообщений составило 2457.
Ежегодно проводится региональный конкурс «В инициативе будущее Югры» среди инициативных граждан, реализовавших проект инициативного бюджетирования. Конкурс направлен на привлечение граждан к участию в механизме инициативного бюджетирование, а также на поддержание и поощрение инициативного гражданина. (https://isib.myopenugra.ru/compete/regional/view/?id=1075529)
https://depos.admhmao.ru/vse-novosti/8421724/?ysclid=lum431p3ht442211657
https://vk.com/wall-122505_16760?ysclid=lum4cot9d992631027
https://www.msu-ugra.ru/news/novosti-soveta/v-yugre-obyavlen-regionalnyy-konkurs-initsiativnykh-proektov-v-2023-godu/
https://ugra.mk.ru/social/2023/02/15/v-yugre-prodolzhaetsya-prim-zayavok-na-konkurs-iniciativnogo-byudzhetirovaniya.html?ysclid=lum3zmhmsi514105430
"</t>
  </si>
  <si>
    <t>рекламная кампания ИБ проводилась общеобразовательными организациями Самарской области  (социальные сети, сайты школ и др.)</t>
  </si>
  <si>
    <t>"https://depgz.admhmao.ru/vse-novosti/7444943/
https://mvremya.ru/article/14485/?ysclid=lul5vy7bjk551765759
https://stribuna.ru/articles/economics/vremya_vybirat_yugorchan_prizyvayut_golosovat_za_obekty_kotorye_blagoustroyat_v_2023_godu_/?ysclid=lul60lf9xy266970977
https://admugorsk.ru/news/113352/?ysclid=lul623b9qz934499899
https://holdingtv.tv/news/?n=langepas-vybiraet-obyekty-blagoustroystva371.html
https://www.youtube.com/watch?v=-Xg2oxw1Eg4&amp;t=3s
https://hmao.er.ru/activity/news/golosovanie-za-obekty-blagoustrojstva-v-2023-godu?ysclid=lul7tkohwr227668320
https://informugra.ru/news/jkh/dan-start-golosovaniyu-za-obekty-blagoustroystva-v-yugre/?ysclid=lul84mmtlq309130232"</t>
  </si>
  <si>
    <t>"https://siapress.ru/news_surgut/121772-v-surgute-proshel-forum-po-shkolnomu-i-molodegnomu-initsiativnomu-byudgetirovaniyu?ysclid=lul9d1qcih185029945
https://www.surgu.ru/ru/news/education/2023/11/4413-obrazovatelnyy-intensiv-shkib-kemp-proshel-v-surgu
https://dobro.ru/event/10390300?ysclid=lul9fp63ni827676593
https://ugra.mk.ru/social/2023/05/04/yugra-prinimaet-forum-shkolnogo-i-molodezhnogo-iniciativnogo-byudzhetirovaniya.html?ysclid=lul9gaww5q41812
https://dzen.ru/a/ZFNoXak4bW9S2GKK
https://russadm.ru/2023/07/20136/
https://www.youtube.com/watch?v=xDJx2lWOvX8"</t>
  </si>
  <si>
    <t>Официальный интернет портал министерства сельского хозяйства и рыбной промышленности Астраханской области.</t>
  </si>
  <si>
    <t>"1. Размещение информации на официальном сайте министерства финансов Оренбургской области (http://mf.orb.ru);
2. Размещение информации на портале ""Бюджет для граждан"" (http://budget.orb.ru/new/init-budg);
3. Размещение информации на портале Правительства Оренбургской области (https://orenburg-gov.ru/);
4. Размещение информации муниципальными образованиями в местных печатных изданиях и на официальных сайтах администраций муниципальных образований Оренбургской области;
5. Проведение областных и зональных семинаров с представителями администраций, финансовых органов и населением.
6. Размещение информации в телевизионных региональных СМИ (например: «ВЕСТИ Оренбуржья» - ""Оренбургское село"" от 6 сентября 2023 года. Инициативное бюджетирование. Саракташский район""
https://vestirama.ru/televizionnyie-peredachi/rossiya-24/orenburgskoe-selo/20230906-10.35.25.html)
7. В аккаунтах Минфина области (https://vk.com/minfin56; https://ok.ru/minfinoren; https://t.me/+uXj2ny5l2CthM2Ni) в 2023 году была запущена рубрика #ИсторияПроекта, в рамках которой рассказывается о реализации конкретных проектов, их необходимости и участия в реализации жителей населенного пункта"</t>
  </si>
  <si>
    <t>Публикации на Портале Орловской области, социальные сети, радио 
https://vk.com/dprtoo?w=wall-187071938_582
https://vk.com/dprtoo?w=wall-10475651_77940</t>
  </si>
  <si>
    <t>ТВ, радио, наружная реклама, социальные сети и др.
https://vk.com/jkhorelobl?z=photo639267884_457423019%2Fwall-201824221_1214</t>
  </si>
  <si>
    <t>В связи с тем, что  проект "Твой бюджет" был приостановлен, информирование граждан велось о ходе реализации инициатив - победителей циклов 2016 - 2021 годов. 
Информация распространялась в новостной ленте официального сайта и в группе Проекта в соцсети ВКонтакте. На открытие объектов приглашались журналисты, представители организаторов и авторы проекта, принимали участие в телепередачах, посвященных Проекту. 
Публикации были размещены в следующих изданиях: Город+, MR7, "Петербургский дневник", "Санкт-Петербургские ведомости", "Московский Комсомолец", "Деловой Петербург" и др.; сюжеты о ходе реализации Проекта были подготовлены для новостных и информационных программ телеканала "Санкт-Петербург", телеканала 78. Представители Комитета финансов принимали участие в информационной программе "Петербург - город решений" (телеканал "Санкт-Петербург"). 
Информация о ходе реализации проектов - победителей циклов 2016 - 2021 годов также активно размещалась на официальных сайтах и в группах в соцсети ВКонтакте администраций районов Санкт-Петербурга, на территории которых были созданы соответствующие объекты.</t>
  </si>
  <si>
    <t>Информационное сопровождение проекта Твой бюджет в школах - 2023 активно велось как на официальном сайте проекта, так и на странице в соцсети ВКонтакте. На ресурсах публиковались материалы как о реализации проектов 2022 года, так и обо всех этапах проекта 2023 года. В итоге, за период с августа по декабрь 2023 года на сайте было опубликовано 47 информационных материалов, количество участников группы в соцсети ВКонтакте увеличилось с 2100 до 3451 человек. 
На мероприятия проекта приглашались журналисты, представители организаторов принимали участие в телепередачах, посвященных проекту. Информационные материалы активно распространялись на официальных ресурсах районных администраций и школ-участниц проекта, в Дайджесте петербургского образования (https://centercoop.ru/tsentr/o-daydzheste/).
Публикации были размещены в следующих изданиях: Город+, "Петербургский дневник", "Вечерний Санкт-Петербург" и др.; сюжеты о ходе реализации проекта были подготовлены для новостных и информационных программ телеканалов "Санкт-Петербург", 78, НТВ. Представители Комитета финансов принимали участие в информационных программах телеканала "Санкт-Петербург" "Петербург - город решений", "Утро в Петербурге" и др. Примеры публикаций: 
https://tvspb.ru/programs/releases/3220417 
https://www.ntv.ru/video/2292800 
 https://www.gov.spb.ru/press/governor/271603/</t>
  </si>
  <si>
    <t>Социальные сети, СМИ, ТВ</t>
  </si>
  <si>
    <t>Информация распространялась в новостной ленте официального сайта и в группе Проекта в соцсети ВКонтакте. На открытие объектов приглашались журналисты, представители организаторов и авторы проекта, принимали участие в телепередачах, посвященных Проекту. 
Публикации были размещены в следующих изданиях: Город+, MR7, "Петербургский дневник", "Санкт-Петербургские ведомости", "Московский Комсомолец", "Деловой Петербург" и др.; сюжеты о ходе реализации Проекта были подготовлены для новостных и информационных программ телеканала "Санкт-Петербург", телеканала 78. Представители Комитета финансов принимали участие в информационной программе "Петербург - город решений" (телеканал "Санкт-Петербург"). 
Информация о ходе реализации проектов - победителей циклов 2016 - 2021 годов также активно размещалась на официальных сайтах и в группах в соцсети ВКонтакте администраций районов Санкт-Петербурга, на территории которых были созданы соответствующие объекты.
ТВ: 
https://tvspb.ru/programs/releases/3119059 
https://tvspb.ru/programs/releases/3083327
https://www.ntv.ru/novosti/2765100/
Статьи:
https://www.fontanka.ru/2023/05/05/72277787/
https://cdn.spbdnevnik.ru/uploads/archive/attach/2261/182fc8a417.pdf</t>
  </si>
  <si>
    <t>Система оповещения через Портал "Система образования Невского района", персональная адресная рассылка через эл.адреса подведомственных учреждений. Непосредственная адресная аудитория - руководители ГБОУ Невского района и дальнейшее веерное информирование педагогических коллективов и коллективов обучающихся</t>
  </si>
  <si>
    <t xml:space="preserve">Ссылка на файл: https://app-dev.xn--80apaohbc3aw9e.xn--p1ai/storage/form_file_uploads/form_11/field_1001/XPT8LmDebD66ByZImh7xKNtCE3GnDrB2V27O4Mkh.pdf
Описание: Брошюра "Методические рекомендации по реализации проекта "Твой Кузбасс - твоя инициатива"
Ссылка на файл: https://app-dev.xn--80apaohbc3aw9e.xn--p1ai/storage/form_file_uploads/form_11/field_1001/Y7neAt0xlr4Lt4CFT6eq6eVpZ74symBFTgIlFUPd.pdf
Описание: Методические рекомендация для муниципальных образований Кузбасса
</t>
  </si>
  <si>
    <t xml:space="preserve">Ссылка на файл: https://app-dev.xn--80apaohbc3aw9e.xn--p1ai/storage/form_file_uploads/form_11/field_1001/KuLSjhzQpstziRdg0nNJ2lbfUmTcBxSOsLAU82Uy.pdf
Ссылка на файл: https://app-dev.xn--80apaohbc3aw9e.xn--p1ai/storage/form_file_uploads/form_11/field_1001/DPYyoDmX80fCwc3w41MYU0Es5mjwRPnVf2bczNDC.avi
Ссылка на файл: https://app-dev.xn--80apaohbc3aw9e.xn--p1ai/storage/form_file_uploads/form_11/field_1001/8TA5ED8tegyek3qBXtfcz9vil7Da0dZNHi7gQ3kz.avi
Ссылка на файл: https://app-dev.xn--80apaohbc3aw9e.xn--p1ai/storage/form_file_uploads/form_11/field_1001/ZYh5fHWHTLble4QakDe2Bnod165BPTxbjd5BDGro.avi
</t>
  </si>
  <si>
    <t xml:space="preserve">Ссылка на файл: https://app-dev.xn--80apaohbc3aw9e.xn--p1ai/storage/form_file_uploads/form_11/field_1001/Lx3sxDsEp8d0GXrSJBatlLYP92Ptf07WdrZTJd6s.mp4
</t>
  </si>
  <si>
    <t xml:space="preserve">Ссылка на файл: https://app-dev.xn--80apaohbc3aw9e.xn--p1ai/storage/form_file_uploads/form_11/field_1001/Mjz2Hk6wJdRsYp9MvMkyYrYaMinpSO5cPgsuvIBd.docx
Описание: Мониторинг СМИ «Твой проект» за 2023г.
</t>
  </si>
  <si>
    <t xml:space="preserve">Ссылка на файл: https://app-dev.xn--80apaohbc3aw9e.xn--p1ai/storage/form_file_uploads/form_11/field_1001/SE3TSMuddIKkTEkKRaEPcD8lSdcab49VERRikflQ.jpg
</t>
  </si>
  <si>
    <t xml:space="preserve">Ссылка на файл: https://app-dev.xn--80apaohbc3aw9e.xn--p1ai/storage/form_file_uploads/form_11/field_1001/OLhwlE0HNmWCc4NHny49cyJNDVF4N8QqGmfY3NUj.pdf
Описание: Методические рекомендации
Ссылка на файл: https://app-dev.xn--80apaohbc3aw9e.xn--p1ai/storage/form_file_uploads/form_11/field_1001/dVMMbzRCal45Tt5vTPdDWxKB7853VQXvF3B3JiWG.pdf
Описание: буклет
Ссылка на файл: https://app-dev.xn--80apaohbc3aw9e.xn--p1ai/storage/form_file_uploads/form_11/field_1001/e5vZcPD6KnxskYSvs6H858pfmAqPuyvdk6XpzOoI.docx
Описание: листовка
Ссылка на файл: https://app-dev.xn--80apaohbc3aw9e.xn--p1ai/storage/form_file_uploads/form_11/field_1001/eiUmIPDoopVhPvH2GIqC8h94YPHUrk6RH6bCVdIf.pptx
Описание: логотип
</t>
  </si>
  <si>
    <t xml:space="preserve">Ссылка на файл: https://app-dev.xn--80apaohbc3aw9e.xn--p1ai/storage/form_file_uploads/form_11/field_1001/s38idozF50maQU0NlcTmuqTq8yqZalL5C11JUzNf.pdf
Описание: Буклет о "Народном бюджете"
Ссылка на файл: https://app-dev.xn--80apaohbc3aw9e.xn--p1ai/storage/form_file_uploads/form_11/field_1001/cRmrh1AFwxHwYxHdy6sGl0d9tLIAUlxT0GP1Dpdk.docx
Описание: Памятка для инициативной группы
</t>
  </si>
  <si>
    <t xml:space="preserve">Ссылка на файл: https://app-dev.xn--80apaohbc3aw9e.xn--p1ai/storage/form_file_uploads/form_11/field_1001/LU6kqWVnizMXnMg6k6aMRQRLLswuznLJaGJp3Z2z.jpg
Описание: фото реального пилларса
Ссылка на файл: https://app-dev.xn--80apaohbc3aw9e.xn--p1ai/storage/form_file_uploads/form_11/field_1001/uQada3GaZKodCjnGdhPtWZpldsxAI2KfVznQc6c3.jpg
Описание: макет баннера о подаче инициативы
Ссылка на файл: https://app-dev.xn--80apaohbc3aw9e.xn--p1ai/storage/form_file_uploads/form_11/field_1001/5k42oOPPQZ6wHyYi05jYVnHxnCp2zW0ha1uV3qyy.jpg
Описание: макет баннера о голосовании
Ссылка на файл: https://app-dev.xn--80apaohbc3aw9e.xn--p1ai/storage/form_file_uploads/form_11/field_1001/v7Tx2ZIc1Cbsqbzj4MRDzsaYHy6donYmekChSEEH.jpg
Описание: фото реального баннера о голосовании
Ссылка на файл: https://app-dev.xn--80apaohbc3aw9e.xn--p1ai/storage/form_file_uploads/form_11/field_1001/k5sZhzbNsQ1BlLznuthQkOwpIHIfsMRq6FeNDbjp.jpg
Описание: баннер на здании в одном из муниципалитетов области
</t>
  </si>
  <si>
    <t xml:space="preserve">Ссылка на файл: https://app-dev.xn--80apaohbc3aw9e.xn--p1ai/storage/form_file_uploads/form_11/field_1001/usRF048z2OIzjz3fAdbLxhnI4ADCHDlQIbLlpX1P.mp4
Описание: Выезд в Чебоксарский муниципальный округ Чувашской Республики на объект инициативного бюджетирования
Ссылка на файл: https://app-dev.xn--80apaohbc3aw9e.xn--p1ai/storage/form_file_uploads/form_11/field_1001/w39Ux69geuvUAOF8D4xJYEmCEkgNiKFaIBGt6ssN.docx
</t>
  </si>
  <si>
    <t xml:space="preserve">Ссылка на файл: https://app-dev.xn--80apaohbc3aw9e.xn--p1ai/storage/form_file_uploads/form_11/field_1001/FqFSPFgwp7oAhKxFO0zCxHfo2gDLfcDkRIY8YLQ1.jpg
Описание: Информационные листовки для населения
Ссылка на файл: https://app-dev.xn--80apaohbc3aw9e.xn--p1ai/storage/form_file_uploads/form_11/field_1001/3lDl4nKEeNKG5IA6QUHoZVN0JeXUtRmIWPDV9On4.jpg
Описание: Объявление о проекте в муниципальном образовании
Ссылка на файл: https://app-dev.xn--80apaohbc3aw9e.xn--p1ai/storage/form_file_uploads/form_11/field_1001/KMg5fufg9PsnKqwWkG1UQj4fAU8NTwkj8ZTAaRi6.jpg
Описание: Объявление о проекте в муниципальном образовании
Ссылка на файл: https://app-dev.xn--80apaohbc3aw9e.xn--p1ai/storage/form_file_uploads/form_11/field_1001/aOvnm1WuN7dTcq5cqrJa1Lcq7iFvKDpyLvpZOJ1x.jpg
Описание: Распространение информационных листовок
</t>
  </si>
  <si>
    <t xml:space="preserve">Ссылка на файл: https://app-dev.xn--80apaohbc3aw9e.xn--p1ai/storage/form_file_uploads/form_11/field_1001/GXoeBrO3XrQFhS9ZLsgCcQAYKlLKnpRp4lFgHF2g.zip
Описание: Аудиоролики
</t>
  </si>
  <si>
    <t xml:space="preserve">Ссылка на файл: https://app-dev.xn--80apaohbc3aw9e.xn--p1ai/storage/form_file_uploads/field_102/uDocm3kjdGTzvyX88o1VTvKbpDizHmTiPC28ruHD.pdf
Описание: Нет
</t>
  </si>
  <si>
    <t xml:space="preserve">Ссылка на файл: https://app-dev.xn--80apaohbc3aw9e.xn--p1ai/storage/form_file_uploads/form_11/field_1001/Xy980csHijQRSgEVTWg3rENxIDUpc9bGzm5TO3Bd.pdf
Описание: Бренд-бук проекта
</t>
  </si>
  <si>
    <t>в рамках проведения Всероссийского онлайн-голосования использованы информационные материалы</t>
  </si>
  <si>
    <t>не использовались</t>
  </si>
  <si>
    <t>Использовались презентационные материалы (http://smo-tomsk.ru/files/Dokumenty/2022/Prezentaciya_IB_2022.pptx)</t>
  </si>
  <si>
    <t>1. Каталог практик инициативного бюджетирования Новгородской области "Проекты, реализованные в 2022 году"   https://868301.selcdn.ru/gokucmpi/iblock/f01/f017c1f1388a0cb1325c2ea21a33c7dc/Initsiativnoe-byudzhetirovanie-Novgorodskoy-oblasti-2023-Katalog-proektov-22.pdf                                                                                                                                                     2. Школа "Народный бюджет-2023"  
https://868301.selcdn.ru/gokucmpi/iblock/5dc/5dcb0557204b4fbf729b5a6bde520871/SHkola-Narodnyy-byudzhet2023-.pdf                                                                   
3. Пошаговые действия администраций муниципальных образований при реализации ПРП "Народный бюджет" https://868301.selcdn.ru/gokucmpi/iblock/e4d/e4d7e180ab9409f674919d32dbaaa488/Poshagovye-deystviya-Narodnyy-byudzhet-15.08.2023.pdf</t>
  </si>
  <si>
    <t>Стикеры для проведения голосования учащихся в рамках направления "Школьное инициативное бюджетирование"</t>
  </si>
  <si>
    <t>1. Каталог практик инициативного бюджетирования Новгородской области "Проекты, реализованные в 2022 году"   https://868301.selcdn.ru/gokucmpi/iblock/f01/f017c1f1388a0cb1325c2ea21a33c7dc/Initsiativnoe-byudzhetirovanie-Novgorodskoy-oblasti-2023-Katalog-proektov-22.pdf                                                                           2. Анкета участника Губернаторской программы "Инициативное бюджетирование" file:///C:/Users/%D0%9F%D0%BE%D0%BB%D1%8C%D0%B7%D0%BE%D0%B2%D0%B0%D1%82%D0%B5%D0%BB%D1%8C/Downloads/anketa-2.pdf</t>
  </si>
  <si>
    <t>1. Каталог практик инициативного бюджетирования Новгородской области "Проекты, реализованные в 2022 году"   https://868301.selcdn.ru/gokucmpi/iblock/f01/f017c1f1388a0cb1325c2ea21a33c7dc/Initsiativnoe-byudzhetirovanie-Novgorodskoy-oblasti-2023-Katalog-proektov-22.pdf                                                                           2. Анкета участника Губернаторской программы "Инициативное бюджетирование" file:///C:/Users/%D0%9F%D0%BE%D0%BB%D1%8C%D0%B7%D0%BE%D0%B2%D0%B0%D1%82%D0%B5%D0%BB%D1%8C/Downloads/anketa-2.pdf                                 
3. Универсальные рекомендации по проектированию общественных пространств для практик инициативного бюджетирования Новгородской области https://868301.selcdn.ru/gokucmpi/iblock/362/Universalnye-rekomendatsii_PPMI_Narodnyy-byudzhet.pdf</t>
  </si>
  <si>
    <t>Сборник проектов, реализованных в 2022, 2023 гг. 
https://disk.yandex.ru/d/vgXLxPzzB3G33A 
https://disk.yandex.ru/i/DjvH60wISTkRsA</t>
  </si>
  <si>
    <t>Методические материалы</t>
  </si>
  <si>
    <t>Презентационные материалы, сопровождающие выступления специалистов министерства на семинарах для муниципалитетов   https://www.govvrn.ru/documents/34650/13403061/Приложение+№+4+%28Методические+рекомендации%29.pdf/ac5b2939-7e20-762a-d5e3-9e8dc4309f84?version=1.0</t>
  </si>
  <si>
    <t>https://vk.com/finansy48?from=search&amp;w=wall-218491837_334</t>
  </si>
  <si>
    <t>Методические материалы: пошаговая инструкция, презентации разного уровня, каталог лучших проектов ТОС, бланки и анкеты для ТОС. 
https://tos-govvrn.f5k.ru/</t>
  </si>
  <si>
    <t>https://disk.yandex.ru/d/mwyeD3hz7Ia4ZQ</t>
  </si>
  <si>
    <t>Листовки (наклейки в троллейбусах, такси), информационные раздаточные материалы в подъездах, на предприятиях, информационные баннеры, информация, размещенная на квитанциях ЖКХ.</t>
  </si>
  <si>
    <t>https://disk.yandex.ru/d/_ex6QYuo9ZBu5w</t>
  </si>
  <si>
    <t>1. Брошюра "Финансы Приморья", разрабатываемая министерством финансов Приморского края:
- 10 000 экземпляров брошюры, посвященной проектам инициативного бюджетирования, реализованным в 2022 году (ссылка на макет: https://ebudget.primorsky.ru/Show/Content/3711?ParentItemId=427 )
- 10 000 экземпляров специального выпуска брошюры, посвященного организации отборов инициативных проектов, а также их реализации (ссылка на макет: https://ebudget.primorsky.ru/Show/Content/3818?ParentItemId=427 ) 
- 20 000 экземпляров брошюры, посвященной инициативным проектам, реализованным в 2023 году (ссылка на макет: https://ebudget.primorsky.ru/Show/Content/3887?ParentItemId=427 )
2. Электронные информационные материалы по проведению отбора инициативных проектов, размещенные по ссылке  https://pib.primorsky.ru/Menu/Presentation/5?ItemId=5
3. Информация в социальных сетях министерства финансов Приморского края (https://t.me/minfinpk; https://vk.com/minfinpk; https://ok.ru/group66590870143018)
4. Электронная справочная информация  https://pib.primorsky.ru/Menu/Presentation/14?ItemId=14</t>
  </si>
  <si>
    <t>https://smi.adm-nao.ru/iniciativnoe-byudzhetirovanie/informaciya-o-pobeditelyah-konkursov/</t>
  </si>
  <si>
    <t>"https://vk.com/public210059686?w=wall-210059686_331
https://vk.com/public210059686?w=wall-210059686_317
https://vk.com/public210059686?w=wall-210059686_303
https://vk.com/public210059686?w=wall-210059686_288
https://vk.com/public210059686?w=wall-210059686_279
https://vk.com/public210059686?w=wall-210059686_255
https://vk.com/public210059686?w=wall-210059686_232
https://vk.com/public210059686?w=wall-210059686_216
"</t>
  </si>
  <si>
    <t>Разработаны информационные буклеты о реализации программы поддержки развития территориального общественного самоуправления на территории Республики Карелия</t>
  </si>
  <si>
    <t>https://ppmi.yakutia.click/</t>
  </si>
  <si>
    <t>Макеты анимаций, баннеров на сайты, плакатов, билбордов, карточек для соцсетей https://disk.yandex.ru/d/zDZqY7opPW-MGA</t>
  </si>
  <si>
    <t>https://ob.ulminfin.ru/ppmi/npa (раздел "Методические рекомендации")</t>
  </si>
  <si>
    <t>В зданиях органов местного самоуправления на стендах (досках объявлений, уголках посетителей) размещаются:
- объявления о начале периода сбора инициативных проектов;
- разъяснительные материалы для инициаторов в форме буклетов, листовок.
Наглядные и справочные материалы о процедурах инициативного бюджетирования публикуются на официальных сайтах органов местного самоуправления:
https://cheladmin.ru/files/news_mediafiles/1%285%29.png
https://www.akgo74.ru/initsiativnoe-byudzhetirovanie/initsiativnoe-byudzhetirovanie%20%D0%B4%D0%B5%D0%B9%D1%81%D1%82%D0%B2%D0%B8%D1%8F.php 
https://www.magnitogorsk.ru/storage/app/media/ECONOMIKA_FINANSI/Iniciativnoe/Iniciativka-infografika.jpg
http://www.ozerskadm.ru/upload/10_2023/2024-03-18_14-52-55.png
http://www.ozerskadm.ru/upload/10_2023/%D0%9F%D0%BE%D1%88%D0%B0%D0%B3%D0%BE%D0%B2%D0%B0%D1%8F%20%D0%B8%D0%BD%D1%81%D1%82%D1%80%D1%83%D0%BA%D1%86%D0%B8%D1%8F.docx
http://www.snzadm.ru/files/article_data/images/-Vj46vkELwc.jpg
https://verhneuralsk.ru/files/upload/verhneuralsk/%D0%94%D0%B5%D1%8F%D1%82%D0%B5%D0%BB%D1%8C%D0%BD%D0%BE%D1%81%D1%82%D1%8C/%D0%98%D0%BD%D0%B8%D1%86%D0%B8%D0%B0%D1%82%D0%B8%D0%B2%D0%BD%D0%BE%D0%B5%20%D0%B1%D1%8E%D0%B4%D0%B6%D0%B5%D1%82%D0%B8%D1%80%D0%BE%D0%B2%D0%B0%D0%BD%D0%B8%D0%B5/%D0%9F%D1%80%D0%B5%D0%B7%D0%B5%D0%BD%D1%82%D0%B0%D1%86%D0%B8%D1%8F%20%D0%BF%D0%BE%20%D0%98%D0%91%202023.pdf
https://verhneuralsk.gov74.ru/files/thumbnails/1000_800/t_6edd093ae4550b850294105084d6941d_body.jpg
https://www.admetkul.ru/upload/medialibrary/447/1-%20%D0%BD%D0%BE%D0%B2%D0%B0%D1%8F%20-%20%D0%BD%D0%B0%D1%80%D0%BE%D0%B4%D0%BD%D1%8B%D0%B9-%D0%B1%D1%8E%D0%B4%D0%B6%D0%B5%D1%82_%D0%903%20(2).jpg
https://krasnoarmeyka.ru/ekonomika-i-finansy/iniciativnoe-byudzhetirovanie/podrobnaya-shema.pptx/@@download/file/%D0%BF%D0%BE%D0%B4%D1%80%D0%BE%D0%B1%D0%BD%D0%B0%D1%8F%20%D1%81%D1%85%D0%B5%D0%BC%D0%B0.pptx
https://admkusa.ru/files/upload/admkusa/%D0%94%D0%B5%D1%8F%D1%82%D0%B5%D0%BB%D1%8C%D0%BD%D0%BE%D1%81%D1%82%D1%8C/%D0%98%D0%BD%D1%84%D0%BE%D1%80%D0%BC%D0%B0%D1%86%D0%B8%D1%8F/%D0%90%D0%BB%D0%B3%D0%BE%D1%80%D0%B8%D1%82%D0%BC%20%D0%B4%D0%B5%D0%B9%D1%81%D1%82%D0%B2%D0%B8%D0%B9%20%D0%B8%D0%BD%D0%B8%D1%86%D0%B8%D0%B0%D1%82%D0%BE%D1%80%D0%BE%D0%B2%20%D0%BF%D1%80%D0%BE%D0%B5%D0%BA%D1%82%D0%BE%D0%B2%20%D0%B8%D0%BD%D0%B8%D1%86%D0%B8%D0%B0%D1%82%D0%B8%D0%B2%D0%BD%D0%BE%D0%B3%D0%BE%20%D0%B1%D1%8E%D0%B4%D0%B6%D0%B5%D1%82%D0%B8%D1%80%D0%BE%D0%B2%D0%B0%D0%BD%D0%B8%D1%8F.docx
https://yadi.sk/i/OAzuW03AOKOwkA</t>
  </si>
  <si>
    <t>при реализации проекта, т.е. в ходе работ по благоустройству территории, подрядчики устанавливают информационные стенды с логотипом проекта "ФСГС"</t>
  </si>
  <si>
    <t>На информационных стендах в организациях и на предприятиях муниципальных образований были размещены листовки форматов А3 и А4. Для подготовки информационных материалов использовался брендбук кампании "Влиятельные люди", разработанный АНО "Национальные приоритеты". Ссылка на материалы https://disk.yandex.ru/d/MLh-lnTobLvL9g.</t>
  </si>
  <si>
    <t>при реализации проекта, т.е. в ходе работ по благоустройству территории, подрядчики устанавливают информационные стенды с логотипом проекта "1000 дворов"</t>
  </si>
  <si>
    <t>Информационный видеоролик об инициативном бюджетировании,
ссылка: https://minter.permkrai.ru/mediateka/videoalbum/315371/</t>
  </si>
  <si>
    <t>презентационные материалы</t>
  </si>
  <si>
    <t>В информационной компании использовалась  специализированная печатная продукция  для агитационной и разъяснительной деятельности.
https://minfin.rk.gov.ru/articles/b8a59163-70d7-4c18-9a51-e2d4d5b056a8</t>
  </si>
  <si>
    <t>Видеоинтервью с инициативными гражданами, рекламный видеоролик, лифлет, брошюра  
https://disk.yandex.ru/d/ctvkZFCzLGaQ_g</t>
  </si>
  <si>
    <t>Операционное руководство, рабочая тетрадь, брошюра, лифлет, плакат, карточки для социальных сетей, видеоролик, видеоинтервью</t>
  </si>
  <si>
    <t>Буклет "Как подготовить проект ШКИБ?" https://budget.rk.ifinmon.ru/shkib/dokumenty
Презентация "Проектная игра "Школа мечты" https://budget.rk.ifinmon.ru/shkib/dokumenty
Презентация "ШКИБ" https://budget.rk.ifinmon.ru/shkib/dokumenty
Информация о проекте ШКИБ, что это такое? https://budget.rk.ifinmon.ru/shkib/o-proekte
Видео  "Проектная игра "Школа мечты"" https://rutube.ru/video/c6ce5afd9d7d4de875441844150df05d/</t>
  </si>
  <si>
    <t>презентация</t>
  </si>
  <si>
    <t>https://ib.rkomi.ru/budget - описание практики, https://ib.rkomi.ru/budget/manual - инструкция "Как принять участие в проекте "Народный бюджет". https://vk.com/@nb_rk - топ 3 проекта по приоритетным направлениям.</t>
  </si>
  <si>
    <t>Листовки форматов А-4 и А-5</t>
  </si>
  <si>
    <t>Брошюры для жителей размещены в разделе "В помощь участникам" https://disk.yandex.ru/i/aYxSNZdBi9urEQ</t>
  </si>
  <si>
    <t>не использовалось</t>
  </si>
  <si>
    <t>Общая информация - https://classroom.google.com/w/NDY3MzY1ODQ4MzI3/t/all, брошюры для участников - http://atmosphere-udm.ru/page33973849.html, журнал реализованных проектов  -  https://vk.com/doc90007786_629304315?hash=iG3XMnQoZkJ1fSC66aHoFtniJ0DJlMzijQgQRNLGRmD&amp;dl=bTZ3DNBpaNbnDLjCxM3BOBdfS6FzF1bFo1xnjZQx7N0</t>
  </si>
  <si>
    <t>Министерством финансов Кировской области для муниципальных образований готовится раздаточный материал с руководством по реализации проекта, включающий рекомендации и примеры проведения рекламной кампании, рекрутинга жителей в бюджетную комиссию и организацию непосредственной работы бюджетной комиссии. Ссылка на руководство для реализации практики в 2022-2023 годах: https://www.minfin.kirov.ru/upload/iblock/393/l134osiz3trczpsgv4vac6h32cgwcuyn.pdf</t>
  </si>
  <si>
    <t>Распространены информационные материалы на бумажном носителе</t>
  </si>
  <si>
    <t>Распространяются методические, презентационные и агитационные материалы: наклейки, брошюры, лифлеты, листовки и другие материалы</t>
  </si>
  <si>
    <t>https://ib.rkomi.ru/projects - описание практики "Инициативные преокты", https://ib.rkomi.ru/projects/manual - Инструкция "Как принять участие в конкурсном отборе инициативных проектов", https://disk.yandex.ru/i/zNlqqzJ0bFzKng - Презентация Минфина РК "Порядок применения кодов бюджетных классификаций при реализации инициативных проектов", https://disk.yandex.ru/i/h9wtYtSjcp9vaQ - Презентация Администрации Главы РК "Типовая форма описания инициативного проекта"</t>
  </si>
  <si>
    <t>Информационные, раздаточные материалы</t>
  </si>
  <si>
    <t>В целях продвижения среди граждан механизма инициативного бюджетирования и предоставленной поддержки из регионального бюджета, разработан брендбук регионального конкурса. Брендбук представлен в одной стилистике и цветовой гамме. Предложены варианты использования в социальной сети, в информационных табличках с указанием размера финансирования, состава инициативной группы, а также QR-кодов для перехода на информационные системы инициативного бюджетирования. Проект Северная школа консультантов инициативного бюджетирования имеет свой фирменный стиль, который ежегодно совершенствуется. Оформление зала, раздаточного материала и сувенирной продукции осуществляется в единой стилистике. Ежегодно в рамках мероприятия производятся видео дневники по результатам, которых рождается видеоролик, и это уже тоже стало своего рода традицией. Ролик транслируется в конце второго дня при закрытии мероприятия и всегда находит много положительных отзывов от участников. Все участники мероприятия обеспечены брендированными раздаточными и сувенирными материалами: пакет бумажный, плед с нанесением, папка бумажная с ручкой, бейдж. https://севернаяшколаиб.рф/</t>
  </si>
  <si>
    <t>https://vk.com/wall-16526482_3430?z=photo-16526482_457248862%2Fwall-16526482_3430</t>
  </si>
  <si>
    <t>брошюры, буклеты, информация  на официальном портале государственных органов Псковской области</t>
  </si>
  <si>
    <t>http://budget.orb.ru/new/init-budg
вкладка "Дополнительные материалы"</t>
  </si>
  <si>
    <t>https://www.infoorel.ru/news/na-leninskoy-v-orle-otkryli-vystavku-materialov-o-nacionalnyh-proektah.html</t>
  </si>
  <si>
    <t>Итоговый видеоролик о проекте в 2023 году:https://vk.com/tbvschool?w=wall-206732808_1210
Рабочая тетрадь, Операционное руководство и обучающие видео-лекции на темы: https://school.tvoybudget.spb.ru/materials
Ссылка на афиши и плакаты: https://drive.google.com/drive/folders/1uUwjcE78wlZ4JR43ARJOwgiQAQu2xHfF?usp=sharing</t>
  </si>
  <si>
    <t xml:space="preserve">Ссылка на файл: https://app-dev.xn--80apaohbc3aw9e.xn--p1ai/storage/form_file_uploads/form_11/field_1021/K04kLFsaveTxXvv1Svpg4LJikpXV6hFdJPcDNOZ7.pdf
Описание: Материалы к семинару по инициативному бюджетированию "Методологические аспекты формирования заявки на участие в конкурсном отборе инициативных проектов для получения субсидий на их финансовую поддержку в 2023 году"
</t>
  </si>
  <si>
    <t xml:space="preserve">Ссылка на файл: https://app-dev.xn--80apaohbc3aw9e.xn--p1ai/storage/form_file_uploads/form_11/field_1021/jiOC5jpOyX8z2STqSSizbhmi1bCgQo7zU1UPSxnC.pdf
Описание: Каталог практик ИБ
Ссылка на файл: https://app-dev.xn--80apaohbc3aw9e.xn--p1ai/storage/form_file_uploads/form_11/field_1021/k9ggP1XPAPY1PLST8jqNuApn5zpEZpUDLWWMj8an.pdf
Описание: Школа "Народный бюджет-2023"
Ссылка на файл: https://app-dev.xn--80apaohbc3aw9e.xn--p1ai/storage/form_file_uploads/form_11/field_1021/ktxYudyMQbmrAJzgDOp46DqxNx7tOFFYKhhibHfT.pdf
Описание: Пошаговые действия администраций МО при реализации ПРП "Народный бюджет
</t>
  </si>
  <si>
    <t xml:space="preserve">Ссылка на файл: https://app-dev.xn--80apaohbc3aw9e.xn--p1ai/storage/form_file_uploads/field_102/uDocm3kjdGTzvyX88o1VTvKbpDizHmTiPC28ruHD.pdf
Описание: https://drive.google.com/drive/folders/18_mTQwtCtMxF3-DgaGuHhUyZQUZYQoVx
</t>
  </si>
  <si>
    <t xml:space="preserve">Ссылка на файл: https://app-dev.xn--80apaohbc3aw9e.xn--p1ai/storage/form_file_uploads/form_11/field_1021/PLxjS1nY8EyPtNlux5UPZOYG7JKrciDkAlxcFnAS.pdf
Описание: Каталог практик ИБ
Ссылка на файл: https://app-dev.xn--80apaohbc3aw9e.xn--p1ai/storage/form_file_uploads/form_11/field_1021/vU5CaEMcE9C2eZMO95OAgmgCJu2eQ8nULBBCzSSJ.pdf
</t>
  </si>
  <si>
    <t xml:space="preserve">Ссылка на файл: https://app-dev.xn--80apaohbc3aw9e.xn--p1ai/storage/form_file_uploads/form_11/field_1021/5mbShgEQJIZ0kGBFdq263g5WxNhIwCBqkiGP0fhw.pdf
Описание: Каталог практик ИБ в Новгородской области
Ссылка на файл: https://app-dev.xn--80apaohbc3aw9e.xn--p1ai/storage/form_file_uploads/form_11/field_1021/fiNFLsdItdVvdVD4sya9RieEDUrJviNAFXFfzkpT.pdf
Ссылка на файл: https://app-dev.xn--80apaohbc3aw9e.xn--p1ai/storage/form_file_uploads/form_11/field_1021/JkIgX6FLE4h7Qgvs1HvWcHEN93A95fyCaCyggl5S.pdf
Описание: Универсальные рекомендации по проектированию общественных пространств
</t>
  </si>
  <si>
    <t xml:space="preserve">Ссылка на файл: https://app-dev.xn--80apaohbc3aw9e.xn--p1ai/storage/form_file_uploads/form_11/field_1021/H7e4n1EvwhQUVlXJGk7Flwibzx7JkLZwxsa6e0sP.pdf
Описание: Каталог практик ИБ
Ссылка на файл: https://app-dev.xn--80apaohbc3aw9e.xn--p1ai/storage/form_file_uploads/form_11/field_1021/4TGQkKAczpnNutXrurZUovQIImqCeQiYcuFCrupe.pdf
Ссылка на файл: https://app-dev.xn--80apaohbc3aw9e.xn--p1ai/storage/form_file_uploads/form_11/field_1021/dh3xSeoraPyseqL1oL5jX0q18EcQvAgBoSAoEd5z.pdf
Описание: Рекомендации по проектированию общественных пространств
</t>
  </si>
  <si>
    <t xml:space="preserve">Ссылка на файл: https://app-dev.xn--80apaohbc3aw9e.xn--p1ai/storage/form_file_uploads/form_11/field_1021/rg2SZ0zTCVGeGMKBIuzkIf3sv3T9dTbQK0Pl8XOe.pdf
Описание: Каталог практик инициативного бюджетирования Новгородской области
Ссылка на файл: https://app-dev.xn--80apaohbc3aw9e.xn--p1ai/storage/form_file_uploads/form_11/field_1021/lmyjNUGZuB17TZCYXDsPGWoMyBSex75p26nhW49k.pdf
</t>
  </si>
  <si>
    <t xml:space="preserve">Ссылка на файл: https://app-dev.xn--80apaohbc3aw9e.xn--p1ai/storage/form_file_uploads/form_11/field_1021/t8FUnjYwkuYHNykQVuUfexNZo5sO9wSYcaZOC2Qk.jpg
</t>
  </si>
  <si>
    <t xml:space="preserve">Ссылка на файл: https://app-dev.xn--80apaohbc3aw9e.xn--p1ai/storage/form_file_uploads/form_11/field_1021/AemZqpgSlhCg3yzwHZ3r7mtwjhpYUfPdu6gcdLES.zip
</t>
  </si>
  <si>
    <t xml:space="preserve">Ссылка на файл: https://app-dev.xn--80apaohbc3aw9e.xn--p1ai/storage/form_file_uploads/form_11/field_1021/VViRs4s6wBqvCZaZlTmL5hKZR4DivtIgzvpKSF99.pdf
Описание: Как оформить заявку на конкурс проектов ТОС Хабаровского края
Ссылка на файл: https://app-dev.xn--80apaohbc3aw9e.xn--p1ai/storage/form_file_uploads/form_11/field_1021/JVRTkeImjNchHE6T4qsLvtpeutJkqkxmGKLGoNki.pdf
Описание: Методические рекомендации  по регистрации ТОС в качестве юридического лица
Ссылка на файл: https://app-dev.xn--80apaohbc3aw9e.xn--p1ai/storage/form_file_uploads/form_11/field_1021/qPLT7rS4z8CDvV6ABar4KpksBqRY5VxJ0ePU3nDv.docx
Описание: Как создать ТОС (пошаговая инструкция)
</t>
  </si>
  <si>
    <t xml:space="preserve">Ссылка на файл: https://app-dev.xn--80apaohbc3aw9e.xn--p1ai/storage/form_file_uploads/form_11/field_1021/0KPSy6D0WP2Vy4LcnhIwpu0B2xQkoO3ae6cTSAML.pdf
</t>
  </si>
  <si>
    <t xml:space="preserve">Ссылка на файл: https://app-dev.xn--80apaohbc3aw9e.xn--p1ai/storage/form_file_uploads/form_11/field_1021/a5OPShXRZBHuSF30ZP3RZeRJzaFguUW5tIJLlMg9.jpg
</t>
  </si>
  <si>
    <t xml:space="preserve">Ссылка на файл: https://app-dev.xn--80apaohbc3aw9e.xn--p1ai/storage/form_file_uploads/form_11/field_1021/EAGUDABfP6AWC6T5ypbTIDawgPsyd7V6953AiX1e.pptx
</t>
  </si>
  <si>
    <t xml:space="preserve">Ссылка на файл: https://app-dev.xn--80apaohbc3aw9e.xn--p1ai/storage/form_file_uploads/form_11/field_1021/KqJxv1WVK7qZ7Z4NPZSFDxTsBedaaVvauzYtTfYU.pptx
</t>
  </si>
  <si>
    <t xml:space="preserve">Ссылка на файл: https://app-dev.xn--80apaohbc3aw9e.xn--p1ai/storage/form_file_uploads/form_11/field_1021/hBNQriCGuljxCSQRHcVK0VwWu0T48jKBjFmPqeEX.docx
Описание: листовка
Ссылка на файл: https://app-dev.xn--80apaohbc3aw9e.xn--p1ai/storage/form_file_uploads/form_11/field_1021/LUkw62Xql0Vbywcc3Fz34CWPgGNrSIoFp9Gp4qD1.pdf
Описание: буклет
Ссылка на файл: https://app-dev.xn--80apaohbc3aw9e.xn--p1ai/storage/form_file_uploads/form_11/field_1021/spVvWWfWfpHrWfxl21p0LofUuVSsQj1UyBnQPBYb.pptx
Описание: логотип
</t>
  </si>
  <si>
    <t xml:space="preserve">Ссылка на файл: https://app-dev.xn--80apaohbc3aw9e.xn--p1ai/storage/form_file_uploads/form_11/field_1021/BkMdv50vk20IwgNucCBU7BCXDjtYs7FaPF0fX9Xf.pdf
Описание: Лифлет_Критерии конкурсного отбора
Ссылка на файл: https://app-dev.xn--80apaohbc3aw9e.xn--p1ai/storage/form_file_uploads/form_11/field_1021/rxxZRWsuh3vTPYAcO1mMoiy39hithTxCYq38CKMX.pdf
Описание: Брошюра
Ссылка на файл: https://app-dev.xn--80apaohbc3aw9e.xn--p1ai/storage/form_file_uploads/form_11/field_1021/rYVkIcALdN4foOOAAARZpHSISiCiJRGixwO52w9k.jpg
Описание: Схема_реализация инициативных проектов
</t>
  </si>
  <si>
    <t xml:space="preserve">Ссылка на файл: https://app-dev.xn--80apaohbc3aw9e.xn--p1ai/storage/form_file_uploads/form_11/field_1021/wDVQUsELgTio7rYMI66Hs8tjRM0cEh7EmxI2Rf4b.pdf
Описание: Операционное руководство
Ссылка на файл: https://app-dev.xn--80apaohbc3aw9e.xn--p1ai/storage/form_file_uploads/form_11/field_1021/oW4o2hnL8eVHk2ZJuZtqDB4DV1V6ooBJuC94lnfn.pdf
Описание: Рабочая тетрадь
Ссылка на файл: https://app-dev.xn--80apaohbc3aw9e.xn--p1ai/storage/form_file_uploads/form_11/field_1021/htmrfS9z111JUHQh3bKvk8ZIUR9rKzy1GYunD3kY.pdf
Описание: Брошюра
Ссылка на файл: https://app-dev.xn--80apaohbc3aw9e.xn--p1ai/storage/form_file_uploads/form_11/field_1021/L56QOP7tBgDd1x3IfISDi9ZBZejdQ7xJzt40s6Mu.jpg
Описание: Лифлет о порядке участия в проекте «Молодежный бюджет»
Ссылка на файл: https://app-dev.xn--80apaohbc3aw9e.xn--p1ai/storage/form_file_uploads/form_11/field_1021/6HObf7LYBrCGZqBsITlVHSA2Q9NqjdlfFUgfWdMI.jpg
Описание: Плакат
</t>
  </si>
  <si>
    <t xml:space="preserve">Ссылка на файл: https://app-dev.xn--80apaohbc3aw9e.xn--p1ai/storage/form_file_uploads/form_11/field_1021/nY5cd7H0wXR5OIWLTY7wfvLnUryoPRqemmElAGvX.pdf
Описание: разъяснительный буклет
Ссылка на файл: https://app-dev.xn--80apaohbc3aw9e.xn--p1ai/storage/form_file_uploads/form_11/field_1021/QUyieMiniuJdtAP0EqVRbyDdGMjKgOPQyPWYzxJk.pptx
Описание: разъяснительная презентация
Ссылка на файл: https://app-dev.xn--80apaohbc3aw9e.xn--p1ai/storage/form_file_uploads/form_11/field_1021/eGS9DAhmcsenMWJ9U4LxdHkVmFWR7QRQQ7IBFRPq.pptx
Описание: информационно-разъяснительная презентация
</t>
  </si>
  <si>
    <t xml:space="preserve">Ссылка на файл: https://app-dev.xn--80apaohbc3aw9e.xn--p1ai/storage/form_file_uploads/form_11/field_1021/mAIOIwhUXLsQVtQvfMblPekNonFqC2y4NTwoasM3.pptx
</t>
  </si>
  <si>
    <t xml:space="preserve">Ссылка на файл: https://app-dev.xn--80apaohbc3aw9e.xn--p1ai/storage/form_file_uploads/form_11/field_1021/CXMJrNjWHimSqdswO7iHSSClMOuThCZ0bemeuA9o.jpg
Описание: фото листовок (листовки для конкурсного отбора на 2024 г. На 2023 г. фотографии не сохранились, но были аналогичные) )
</t>
  </si>
  <si>
    <t xml:space="preserve">Ссылка на файл: https://app-dev.xn--80apaohbc3aw9e.xn--p1ai/storage/form_file_uploads/form_11/field_1021/Hhe3DitT7IFN0MalJnC77I59UllJlpOpyLaNAWC1.pdf
</t>
  </si>
  <si>
    <t xml:space="preserve">Ссылка на файл: https://app-dev.xn--80apaohbc3aw9e.xn--p1ai/storage/form_file_uploads/form_11/field_1021/xs7RFavSr7uBuV7LsjMY6XiWYNx35sJWV0CyRrBl.pdf
Описание: Руководство по реализации для муниципальных образований
</t>
  </si>
  <si>
    <t xml:space="preserve">Ссылка на файл: https://app-dev.xn--80apaohbc3aw9e.xn--p1ai/storage/form_file_uploads/field_102/uDocm3kjdGTzvyX88o1VTvKbpDizHmTiPC28ruHD.pdf
Описание: https://cloud.mail.ru/public/EDhs/FsnBhny8N
</t>
  </si>
  <si>
    <t xml:space="preserve">Ссылка на файл: https://app-dev.xn--80apaohbc3aw9e.xn--p1ai/storage/form_file_uploads/form_11/field_1021/fng8plRZNRxBg1XEq4VlZPk14QWMbJr4akw8pwEP.zip
Описание: Информационные, раздаточные материалы
</t>
  </si>
  <si>
    <t>на базе государственного бюджетного учреждения Свердловской области «Институт развития жилищно-коммунального хозяйства и энергосбережения им. Н.И. Данилова» проведено обучение специалистов муниципальных образований по программе «Формирование современной городской среды»</t>
  </si>
  <si>
    <t>Обучающие мероприятия по инициативному бюджетированию  в 2023 году не проводились</t>
  </si>
  <si>
    <t>Проведено 2 мероприятия «Муниципальная школа», участниками которой стали представители всех муниципальных образований республики (главы, муниципальные служащие, руководители и специалисты муниципальных учреждений, депутаты представительных органов), проведены "Школа инициативного бюджетирования" (проект с 2023 года)</t>
  </si>
  <si>
    <t>Семинар в очном и онлайн формате (08.09.2023), участники:  главы поселений и сотрудники органов местного самоуправления поселений, районов и городских округов. Спикер - представитель Департамента финансов Томской области</t>
  </si>
  <si>
    <t>Проведение ВКС (по мере необходимости), совещаний совместно с  Советом муниципальных образований Кузбасса ( ежеквартально), Парламентом Кузбасса (ежеквартально), Общественным советом Минфина Кузбасса (1, 4 квартал).
Кроме того, проведен информационный обучающий семинар по реализации проектов инициативного бюджетирования «Твой Кузбасс – твоя инициатива»  28.04.2023 в Беловском муниципальном округе. На встречу были приглашены руководители территориальных управлений, представители администрации муниципального округа, руководители образовательных учреждений, учреждений культуры, а также специалисты сферы жилищно-коммунального хозяйства.
За пять лет реализации проектов в муниципальных образованиях области проведено уже порядка семи десятков таких образовательных мероприятий. Все они нацелены на то, чтобы специалисты на местах знали условия участия в проектах, порядок подачи заявок, могли оказать инициативным группам жителей, которые предлагают идеи проектов и голосуют за них, квалифицированную помощь в оформлении всех необходимых сметных и финансовых документов.</t>
  </si>
  <si>
    <t>не проводилось, только участие в вебинарах НИФИ</t>
  </si>
  <si>
    <t>1. Трехдневный областной учебно-методический семинар на тему "Развитие территориального самоуправления (ТОС) и проектов инициативного бюджетирования";  периодичность- ежегодно; 
состав участников: главы сельских и городских поселений; заместители глав администраций муниципальных районов (округов), городского округа Великий Новгород, курирующие сферу внутренней политики, управляющие Делами администраций, председатели комитетов финансов, кураторы проектов инициативного бюджетирования, председатели ТОС, члены инициативных групп и инициативные граждане,  (27-29.06.2023-257 чел.) .                                                                              2.Семинар (тренинг), периодичность - ежегодно в соответствии с рабочим планом проекта;  состав участников - представители муниципальных округов, поселений, которые курируют проект и жители, которые модерируют заседания бюджетных комиссий в офлайн- формате (15.08.2023-52 чел.)</t>
  </si>
  <si>
    <t>Заседание коллегии  Минфина РА  с участием финансовых органов МО, общественные советы</t>
  </si>
  <si>
    <t>Обучающие вебинары в режиме видеоконференцсвязи (ВКС) для всех муниципальных образований области по мере внесения изменений в НПА, устанавливающий условия проведения конкурсного отбора проектов по поддержке местных инициатив, обновление методических рекомендаций, индивидуальные очные и заочные консультации</t>
  </si>
  <si>
    <t>Ежегодные обучающие семинары с представителями муниципальных образований, сотрудниками общеобразовательных организаций</t>
  </si>
  <si>
    <t>Трехдневный областной учебно-методический семинар на тему "Развитие территориального самоуправления (ТОС) и проектов инициативного бюджетирования";  периодичность- ежегодно в соответствии с рабочим планом проекта;  состав участников: главы сельских и городских поселений; заместители глав администраций муниципальных районов (округов), городского округа Великий Новгород, курирующие сферу внутренней политики, управляющие Делами администраций, председатели комитетов финансов, кураторы проектов инициативного бюджетирования, председатели ТОС, члены инициативных групп и инициативные граждане; срок проведения  с 27 по 29 июня 2023 года</t>
  </si>
  <si>
    <t>Формат: ВКС (вебинары), очные встречи.
Периодичность: по необходимости, но не реже 1 раза в квартал.
Состав участников: выступающие - представители организатора и оператора краевого конкурса; слушатели - представители ОМСУ МО Краснодарского края.</t>
  </si>
  <si>
    <t>Трехдневный областной учебно-методический семинар на тему "Развитие территориального самоуправления (ТОС) и проектов инициативного бюджетирования";  периодичность- ежегодно в соответствии с рабочим планом проекта;                                            
состав участников: главы сельских и городских поселений; заместители глав администраций муниципальных районов (округов), городского округа Великий Новгород, курирующие сферу внутренней политики, управляющие Делами администраций, председатели комитетов финансов, кураторы проектов инициативного бюджетирования, председатели ТОС, члены инициативных групп и инициативные граждане; срок проведения  с 27 по 29 июня 2023 года</t>
  </si>
  <si>
    <t>В 2023 году департамент внутренней политики Самарской области совместно с  Ассоциацией «Совет муниципальных образований Самарской области» (далее -Ассоциация) провели выездные семинары (в городских округах и муниципальных районах Самарской области) с целью разъяснения подготовки конкурсной документации для участия в конкурсном отборе общественных проектов и для участия в конкурсном отборе решений, принятых на сходах граждан.</t>
  </si>
  <si>
    <t>рамках реализации Кампуса "Школа детского инициативного бюджетирования" участники Кампуса проходят образовательный интенсив на базе ВИУ филиал РАНХиГС на протяжении 2 дня Кампуса. Обучение проводится по 5 темам: Основы инициативного бюджетирования, визуализация проектов, подготовка сметы, ошибки разработки проектов, навыки презентации проектов.</t>
  </si>
  <si>
    <t>ВКС, мастер-классы</t>
  </si>
  <si>
    <t>Проведены 5 кустовых семинаров (продолжительностью 2 часа каждый) , а также периодичностью 1 раз в месяц совещания по реализации проектов местных инициатив  с представителями органов местного самоуправления муниципальных образований Рязанской области в формате ВКС</t>
  </si>
  <si>
    <t>С целью отбора инициативных проектов, реализация которых осуществлялась в 2023 году, в 2022 году было проведено 2 обучающих мероприятия по инициативному бюджетированию с использованием системы видео-конференц-связи, в которых принимали участие представители Правительства Ростовской области, исполнительных органов Ростовской области, органов местного самоуправления и инициативных групп по выдвижению инициативных проектов, выдвигаемых для получения финансовой поддержки за счет субсидий из областного бюджета</t>
  </si>
  <si>
    <t>С января по декабрь 2023 г. проведены обучающие семинары, информационные встречи для специалистов органов местного самоуправления и лидеров территориального общественного самоуправления, жителей края</t>
  </si>
  <si>
    <t>обучающие мероприятий не проводились</t>
  </si>
  <si>
    <t>Ежегодные тренинги для школьников</t>
  </si>
  <si>
    <t>Обучающий семинар по инициативному бюджетированию для органов местного самоуправления муниципальных образований Ивановской области</t>
  </si>
  <si>
    <t>Очные вебинары с выездом в районы области; видео-семинары на официальном портале; индивидуальные онлайн-консультации через социальные сети. Периодичность проведения - в течение года. Основной состав участников - 7 человек</t>
  </si>
  <si>
    <t>обучающие семинары</t>
  </si>
  <si>
    <t>обучающие видеоролики на сайте https://obraz36.ru/obuchenie</t>
  </si>
  <si>
    <t>В целях вовлечения активных подростков 8 - 16 лет, в том числе и маломобильных, в волонтерское движение в сфере благоустройства в Республике Марий Эл в 2018 году создан проект «Комфортная городская среда глазами детей», который стал победителем Всероссийского конкурса лучших практик и инициатив социально-экономического развития субъектов РФ 2019 года. Его участники вместе с наставниками через мониторинговую и проектную деятельность повышают свою грамотность 
в сфере благоустройства городской среды, активно включаются в процессы разработки, реализации и оценки проектов благоустройства в рамках федерального проекта «Формирование комфортной городской среды». Ознакомиться с проектом можно на сайте Смартека https://smarteka.com/practices/komfortnaa-gorodskaa-sreda-glazami-detej. Дополнительные обучающие мероприятия по инициативному бюджетированию не проводились.</t>
  </si>
  <si>
    <t>Полная информация по данному пункту в приложении по ссылке: https://disk.yandex.ru/i/wxwtZzmB3xKtcg</t>
  </si>
  <si>
    <t>Обучающие открытые уроки для школьников г. Владивостока, а также отдаленных, труднодоступных и малонаселенных территорий (в "Твоем проекте" заявку на реализацию может подать гражданин старше 14 лет)</t>
  </si>
  <si>
    <t>Учебно-консультационный семинар с участием глав муниципальных образований 
Ненецкого автономного округа; 2 раза в год; главы муниципальных образований Ненецкого автономного округа</t>
  </si>
  <si>
    <t>Комитетом в 2023 году проводились образовательные мероприятия- семинары, форумы и конференции, посвященные развитию практик инициативного бюджетирования. В семинарах приняли участие руководители и специалисты органов местного самоуправления Ленинградской области, старосты, члены общественных советов и инициативных комиссий, а также представители органов территориального общественного самоуправления, осуществляющих свою деятельность на территории муниципальных образований Ленинградской области</t>
  </si>
  <si>
    <t>Комитетом в 2023 году проводилось 3 образовательных онлайн - семинара, посвященных развитию практик инициативного бюджетирования. В семинарах приняли участие руководители и специалисты органов местного самоуправления Ленинградской области, старосты, члены общественных советов и инициативных комиссий, а также представители органов территориального общественного самоуправления, осуществляющих свою деятельность на территории муниципальных образований Ленинградской области.</t>
  </si>
  <si>
    <t>обучающие семинары по вопросам инициативного бюджетирования; однократно; представители администраций городских и сельских поселений, городских округов, участвующих в разработке и реализации проектов; представители инициативных групп</t>
  </si>
  <si>
    <t>В 2023 году специалисты органов местного самоуправления проходили обучение на базе ФГБОУ ДПО «Марийский институт переподготовки кадров агробизнеса» по программам, направленным на организацию проектной деятельности в условиях развития сельских территорий</t>
  </si>
  <si>
    <t>Консультирование сотрудников администраций муниципальных образований по вопросам подготовки проектов по поддержке местных инициатив, реализации проектов и подготовке отчетов о реализации проектов сотрудниками Министерства промышленности, экономического развития и торговли Республики Марий Эл и Министерства внутренней политики, развития местного самоуправления и юстиции Республики Марий Эл. В феврале 2023 г. проведен обучающий семинар на тему "Взаимодействие инициативных групп и местных администраций в процессе подготовки и реализации инициативных проектов" https://gsmari.ru/about/info/news/1364/</t>
  </si>
  <si>
    <t>не проводилось</t>
  </si>
  <si>
    <t>Проведено 2 мероприятия «Муниципальная школа», участниками которой стали представители всех муниципальных образований республики (главы, муниципальные служащие, руководители и специалисты муниципальных учреждений, депутаты представительных органов),  "Школа инициативного бюджетирования" (проект с 2023 года) и "Школа ТОС" (проект с 2019 года). Всего проведено 40 выездных занятий в районах и муниципальных (городских) округах , участники – председатели и члены Советов ТОС республики.</t>
  </si>
  <si>
    <t>Семинары и видеоконференции</t>
  </si>
  <si>
    <t>Региональные мероприятия (Неделя гражданского общества Архангельской области, обучающий семинар «10 шагов к успешному проекту», фестиваль «ТОСы Поморья"), выездные очные консультации в муниципальных образованиях Архангельской области, муниципальные семинары</t>
  </si>
  <si>
    <t>Обучающий семинар в режиме видеоконференции. Участники -  члены территориального общественного самоуправления,  ответственные специалисты органов местного самоуправления. Организатор - Министерство Смоленской области по внутренней политике</t>
  </si>
  <si>
    <t>В июле был организован выездной обучающий курс по развитию инициативного бюджетирования в Ульяновской области «Твоя инициатива - твоё благополучие. Инициативное бюджетирование 20.24» по «кустовому» принципу, в котором приняли участие очно и в дистанционном формате более 180 человек. На встречах депутатов Ульяновской городской думы с населением на постоянной основе рассказывается о программах инициативного бюджетирования в регионе. Поскольку работа Центра была переформатирована (интеграция инициативного бюджетирования и финансового просвещения) в состав мероприятий по финансовой грамотности вошли семинары и лекции по вовлечению граждан в управление общественными финансами.
Мероприятия проходят в рамках региональных акций: «Развитие финансовой грамотности и налоговой культуры в Ульяновской области 
в 2022 году», утвержденной распоряжением Губернатора Ульяновской области от 12.04.2022 №297-р, «Формирование финансовой культуры населения Ульяновской области» в 2023 году, утвержденной распоряжением Губернатора Ульяновской области от 22.03.2023 №194-р.
Цель Акции – за год провести мероприятия на территории всех муниципальных образований Ульяновской области, направленные 
на повышение уровня финансовой, бюджетной грамотности и налоговой культуры населения, проживающего на территориях сельских и городских поселений, городских округов Ульяновской области, а также в целях развития инициативного бюджетирования, укрепления налоговой дисциплины юридических и физических лиц.
Мероприятия Акции проводятся в недельном формате. Декабрьская неделя была посвящена практикам инициативного бюджетирования.</t>
  </si>
  <si>
    <t>Вкс, мастер-классы</t>
  </si>
  <si>
    <t>Вебинары для руководства муниципальных образований.
Выездные консультации для руководства муниципальных образований.
Совещания по вопросу применения практики инициативного бюджетирования с руководством муниципальных образований.
Индивидуальные консультации и занятия с инициаторами и представителями инициативных групп в муниципальных образованиях области.                                                                                                                                                                                                              Подготовка материалов на тему реализации практики инициативного бюджетирования в Челябинской области в адрес Контрольно-счетной палаты Челябинской области.</t>
  </si>
  <si>
    <t>Обучающие мероприятия для представителей органов местного самоуправления проводились сотрудниками органов исполнительной власти путем проведения совещаний, общих собраний жителей, конференций</t>
  </si>
  <si>
    <t>курсы повышения квалификации, 1 раз в год, главы муниципальных образований Забайкальского края</t>
  </si>
  <si>
    <t>Ежегодные обучающие семинары по вопросам инициативного бюджетирования, которые проводились для жителей и муниципальных служащих всех муниципальных образований Пермского края в очном формате и в формате ВКС</t>
  </si>
  <si>
    <t>Совмещения в режиме видеоконференцсвязи, направление информационных писем</t>
  </si>
  <si>
    <t>обучающее мероприятие "Школа ППМИ" для органов местного самоуправления и заинтересованных лиц</t>
  </si>
  <si>
    <t>Вебинары, семинары - 50 (из них 3 онлайн режиме и 47 выездных совещаний сотрудников Центра изучения гражданских инициатив в районных администрациях Республики  Крым и школах), лекции - 6,  межрегиональные конференция - 1,  участие во Всероссийских конференциях, г. Москва – 1,  выступление на ТВ - 5 (из них 1 в программе «Интервью24» на ТРК «Крым», 1 в телепрограмме «Экономика» на ТРК «Крым», 1 в телепрограмме «#ГЛАВНОЕ» на ТРК «Крым» и 1 в передаче «Утро доброго дня» в рубрике «Дорогой гость» на ТРК «Крым», 1 – в "Правительственном часе" в Госсовете РК),  методические рекомендации - 1,  опубликование статей - 4 (1 в журнале «Бюджет», 2 в журнале «Инвестируй в Крым», 1 в газете «Крымская газета»), участие в открытом форуме - 1; участие в Северной школе консультантов инициативного бюджетирования – 1, видеоролик - 1 (тема «Итоги реализации за три года»), социологическое исследование - 1 (с целью популяризации программы инициативного бюджетирования на территории республики).
В информационно-обучающих мероприятиях, проведенных в онлайн- и офлайн- форматах, приняло участие более 1650 представителей муниципальных образований Республики Крым и школьного сообщества, а также сотрудники Министерства финансов Республики Крым и Центра изучения гражданских инициатив КИПУ имени Февзи Якубова, активные граждане. В социальном опросе приняло участие порядка 2000 крымчан муниципальных районов Крыма. Методические рекомендации «Инициативное бюджетирование: как подготовить проект» для активных граждан Республики Крым распространены среди жителей сел в количестве 1000 экземпляров.
https://budget.rk.ifinmon.ru/krym-kak-my-hotim/novosti 
https://minfin.rk.gov.ru/ru/index</t>
  </si>
  <si>
    <t>Перед запуском очередного цикла проекта «Молодежный бюджет» сотрудниками министерства финансов Сахалинской области в школах островного региона проведены открытые уроки по финансовой и бюджетной грамотности, в ходе которых ребят проинформировали о том, как принять участие в  проекте и его этапах. Обсуждали с ребятами идеи, которые можно реализовать в рамках проекта. К участию в данных мероприятиях были приглашены участники региональной программы по повышению финансовой грамотности для проведения открытых уроков по финансовой грамотности (представители правоохранительных органов и Отделения Банка России по Сахалинской области).</t>
  </si>
  <si>
    <t>Вебинары, семинары - 50 (из них 3 онлайн режиме и 47 выездных совещаний сотрудников Центра изучения гражданских инициатив в районных администрациях Республики  Крым и школах),   лекции 6,  межрегиональные конференция - 1,  участие во Всероссийских конференциях, г. Москва – 1,  выступление на ТВ - 5,( из них 1 в программе «Интервью24» на ТРК «Крым», 1 в телепрограмме «Экономика» на ТРК «Крым», 1 в телепрограмме «#ГЛАВНОЕ» на ТРК «Крым» и 1 в передаче «Утро доброго дня» в рубрике «Дорогой гость» на ТРК «Крым», 1 –в Правительственном часе в Госсовете РК),  буклет - 1,  опубликования статей- 4 (1 в журнале «Бюджет», 2 в журнале «Инвестируй в Крым» и 1 в газете «Крымская газета»), участие в открытом форме -1; участие в Северной школе консультантов инициативного бюджетирования – 1, видеоролик- 1 на тему «Итоги реализации за три года», онлайн опрос - 1 с целью популяризации программы инициативного бюджетирования на территории республики; творческий конкурс логотипов ШкИБ – 1 с целью формирование интереса и продвижение школьного инициативного бюджетирования среди школьников и для  разработки логотипа «ШкИБ».
В информационно-обучающих мероприятиях, проведенных в онлайн- и офлайн- форматах, приняло участие более 1650 представителей муниципальных образований Республики Крым и школьного сообщества, сотрудников Министерства финансов Республики Крым и Центра изучения гражданских инициатив КИПУ имени Февзи Якубова, активных граждан. В социальном опросе с целью популяризации программы инициативного бюджетирования на территории республики приняло участие порядка 2000 крымчан муниципальных районов Крыма. Методические рекомендации «Инициативное бюджетирование: как подготовить проект» для активных граждан Республики Крым распространены среди жителей сел в количестве 1000 экземпляров.
https://budget.rk.ifinmon.ru/krym-kak-my-hotim/novosti 
https://minfin.rk.gov.ru/ru/index</t>
  </si>
  <si>
    <t>обучающее мероприятие "Школа ШкИБ" для органов местного самоуправления и школ муниципальных образований</t>
  </si>
  <si>
    <t>Выездные информационно-обучающие семинары ежегодно проводятся на территории 30 муниципальных районов Новосибирской области. 
В семинарах принимают участие главы и специалисты местных администраций, депутаты представительных органов поселений области, а также сотрудники территориальных финансовых органов министерства финансов и налоговой политики Новосибирской области, представители ТОС и различных общественных организаций, старосты сельских населенных пунктов и члены инициативных групп</t>
  </si>
  <si>
    <t>Семинары и ВКС Управления по вопросам местного самоуправления Администрации Главы Республики Коми, семинары Проектного центра иницитивного бюджетирования, обучение членов бюджетных комиссий, периодичность - 1-2 раза в месяц, состав участников - сотрудники органов исполнительной власти, сотрудники администраций муниципальных образований, старосты, члены ТОС, жители муниципальных образований.</t>
  </si>
  <si>
    <t>Проведение консультаций (разъяснительной работы) по средствам ВКС с ответственными за реализацию инициативных проектов представителями администраций муниципальных образований Мурманской области (в том числе, отдельно с назначенными модераторами, ответственными за технический анализ внесенных на Портал "Наш север" инициативных проектов) по всем вопросам, связанным с реализацией проектов.</t>
  </si>
  <si>
    <t>Формат ВКС, онлайн обучение в формате вебинаров</t>
  </si>
  <si>
    <t>Проведение обучающих мероприятий в электронном формате, распространение информационных буклетов</t>
  </si>
  <si>
    <t>Проведены обучающие семинары с главами администраций городских и сельских поселений, старостами сельских населенных пунктов</t>
  </si>
  <si>
    <t>1. Сотрудниками Министерства финансов Чувашской Республики с участием представителей финансовых органов муниципальных и городских округов ежеквартально проводятся Коллегии Министерства финансов Чувашской Республики, где в том числе обсуждаются вопросы финансирования  инициативных проектов. Количество участников -  52 ед. 
2. Сотрудниками Минстроя Чувашии и Минсельхоза Чувашии ежеквартально проводятся совещания в режиме видеоконференцсвязи по актуальным вопросам реализации инициативных проектов. Количество участников - 220 ед.
3. В 2023 году ответственные сотрудники Минфина Чувашии, Минстроя Чувашии и Минсельхоза Чувашии принимают участие в вебинарах, организованные Научно-исследовательским финансовым институтом Министерства финансов Российской Федерации (НИФИ Минфина России)  в рамках проекта «Развитие инициативного бюджетирования в субъектах Российской Федерации". Количество участников - 10 ед.
3. Информационная, методическая и методологическая поддержка органов местного самоуправления по вовлечению населения в решение вопросов местного значения Минсельхозом Чувашии ведется на постоянной основе через участие в организованных местных сообществах.                                                                                                                                                                                    Возможность решения проблем, возникающих на сельских территориях, обсуждаются на мероприятиях, где задействовано большое количество населения. В 2023 году вопросы решение которых возможно в рамках инициативных проектов рассмотрены в следующих мероприятиях:
презентация лучших сельскохозяйственных предприятий Чувашской Республики Клуб «Агро-100» 23 июня 2023 года, 
 «Ягодный фестиваль Чувашии»;
«День Поля – 2023»;
отборочные этапы в рамках Чувашского республиканского физкультурного спортивного общества «Урожай» во всех муниципальных округах Чувашской Республики;
отборочные этапы в рамках Всероссийского марафона «Земля спорта» во всех муниципальных округах Чувашской Республики;
межрегиональная отраслевая выставка «Картофель – 2023»;
всероссийский фестиваль «Зеленое золото России – 2023»;
агроволонтерский слет «Лучшие на селе»;
региональный конкурс «Счастливое сельское детство»;
Слет фермеров 2023.</t>
  </si>
  <si>
    <t>Разъяснительная работа муниципалитетов с жителями</t>
  </si>
  <si>
    <t>Была проведена управленческая школа инициативного бюджетирования,  по проекту «Наша инициатива» - на сайт были загружены обучающие видеоролики,  6 очных управленческих школ инициативного бюджетирования и 1 онлайн семинар по порядку заполнения заявки и документов на конкурс, активисты в МО, старшие по домам, объединения жителей в районах, специалисты АМО, местные депутаты, депутаты Государственного совета.</t>
  </si>
  <si>
    <t>ВКС-семинары, 2 раза в год, депутаты МОД, ОМСУ</t>
  </si>
  <si>
    <t>Онлайн формат + очные интенсивы управленческой школы молодежного инициативного бюджетирования, 4 образовательный онлайн-интенсив для помощи в выборе проекта на основе личностных качеств участников, 8  образовательных мероприятия по сопровождению участников и их проектов для модераторов и наставников проектных команд, молодежь от 14 до 25 лет (в т.ч. молодежные объединения), ОМСУ, местные депутаты, депутаты Государственного Совета.</t>
  </si>
  <si>
    <t>ВКС с руководителями профессиональных образовательных учреждений</t>
  </si>
  <si>
    <t>Очно/заочно. Обучающие семинары/ВКС для представителей инициативных групп, а также для работников администраций муниципальных образований. Обучающие семинары для глав муниципальных образований</t>
  </si>
  <si>
    <t>1. Организационное совещание для представителей муниципальных образований - участников проекта. Собрание проводится с целью методологической помощи в организации проекта в муниципальных образованиях. В собрании принимают участие сотрудники администрации и модераторы проекта от муниципальных образований.  Организатором совещания выступает министерство финансов Кировской области. 
2. Презентация проекта в муниципальном образовании с целью информирования населения о проекте. Проводится с участием представителей администрации муниципального образования и министерства финансов Кировской области.</t>
  </si>
  <si>
    <t>Выездные семинары в муниципальные районы Омской области (4 семинара) с участием представителей близлежащих  муниципальных образований  (приняли участие представители 13 МР ) . Проведен семинар с главами муниципальных районов в Правительстве Омской области.</t>
  </si>
  <si>
    <t>Очный, один раз в год, представители 32 муниципальных
районов Омской области</t>
  </si>
  <si>
    <t>"Расширенное заседание общественного совета проекта ""Реальные дела , состав участников: члены общественного совета, исполнительные секретари местных отделений партии «Единая Россия», председатели и секретари советов муниципальных образований Республики Башкортостан, руководители и специалисты администраций районов, городов, сельских поселений;
Выступление  на заседаниях фракций политических партий, 2 раза в год, состав участников: депутаты Государственного Собрания - Курултая Республики Башкортостан"</t>
  </si>
  <si>
    <t>Семинары, вебинары, онлайн встречи</t>
  </si>
  <si>
    <t>Обучающие мероприятия в рамках программы повышения квалификации глав сельских поселений, реализуемой  Высшей школой государственного и муниципального управления КФУ</t>
  </si>
  <si>
    <t>ВКС, 1 раз в квартал, представители ОМСУ</t>
  </si>
  <si>
    <t>проведение вебинаров</t>
  </si>
  <si>
    <t>1.  Семинар-совещание с руководителями финансовых органов муниципальных районов и городских округов Калужской области, один из вопросов - "Итоги реализации инициативных проектов на территориях городских и сельских поселений региона в 2023 году и перспективы на 2024 год " (январь 2024 года), количество участников - 26 человек, продолжительность - 2 часа.                                                                                                                                                                    
2. Конференция 2-3 июня 2023 года в г. Перми на тему: «Инициативное бюджетирование и территориальное общественное самоуправление», количество участников 10 человек</t>
  </si>
  <si>
    <t>Осуществляется постоянно посредством направления органам местного самоуправления нормативных правовых актов, методических материалов, разъяснений и устных консультаций</t>
  </si>
  <si>
    <t>Семинары и ВКС Управления по вопросам местного самоуправления Администрации Главы Республики Коми, семинары Проектного центра иницитивного бюджетирования, периодичность - 1-2 раза в месяц, состав участников - сотрудники органов исполнительной власти, сотрудники администраций муниципальных образований, старосты, члены ТОС, жители муниципальных образований.</t>
  </si>
  <si>
    <t>Проектным центром проводится «школа местных инициатив»: обучающие семинары для представителей администраций муниципальных образований края и активных жителей края. В рамках «школы» проводятся вебинары и семинары, в том числе "кустовые". Особое внимание уделяется работе органов местного самоуправления с населением в части выбора проектов для дальнейшего участия в конкурсном отборе проектов.  В работе семинаров принимают участие кураторы реализации проектов в городских округах и муниципальных района, руководители территориальных отделов и иные представители органов местного самоуправления муниципальных образований края. Также "школа" проводится для инициативных групп в целях информирования о процедурах реализации муниципальных практик, применяемых в городских и муниципальных округах Ставропольского края, а также о процедурах реализации краевой практики по поддержке местных инициатив.</t>
  </si>
  <si>
    <t>Семинар для глав муниципальных образований Астраханской области, 1 раз в год, главы городских округов, муниципальных районов и главы районов муниципального образования «Городской округ города Астрахань».</t>
  </si>
  <si>
    <t>Семинары и тренинги. Проект "Северная школа консультантов инициативного бюджетирования".</t>
  </si>
  <si>
    <t>04, 08-09.04.2023 Очное проведение деловой игры для руководителей и педагогов государственных общеобразовательных организаций Самарской области на базе ГАУ ДПО СО «ИРО», а также 2-х дневный обучающий семинар для  педагогов и  обучающихся 7-11 классов  государственных общеобразовательных организаций Самарской области</t>
  </si>
  <si>
    <t>"Информационный семинар «Школьное инициативное бюджетирование как ресурс развития образовательной организации».
Образовательный интенсив в формате новой модели проекта «Школьное инициативное бюджетирование в общеобразовательных организациях Ханты-Мансийского автономного округа – Югры» – «ШкИБ в пришкольных лагерях».
II Открытый форум с международным участием «Школьное и молодежное инициативное бюджетирование – социальные инновации будущего».
На базе детского оздоровительного лагеря круглосуточного пребывания «Кар-Тохи. Навыки будущего» в с.п. Русскинская, Сургутский района проведена тематическая смена по финансовой грамотности и школьному инициативному бюджетированию «Территория финансовой грамотности: наша жизнь - наши решения». 
Образовательный интенсив «Школьное инициативное бюджетирование в общеобразовательных организациях Ханты-Мансийского автономного округа – Югры» "</t>
  </si>
  <si>
    <t>Круглые столы, семинары.</t>
  </si>
  <si>
    <t>очный, видеоконференцсвязь, главы мо,  представители ТОС, специалисты органов МСУ</t>
  </si>
  <si>
    <t>В 2023 году в с главами городских округов (муниципальных районов) и руководителями финансовых органов проведены: расширенное заседание коллегии министерства финансов области, зональные круглые столы для представителей муниципальных образований (по секциям), обучающие семинары по инциативному бюджетированию, семинар-совещание с главами муниципальных образований и руководителями финансовых органов области</t>
  </si>
  <si>
    <t>обучающие мероприятия по инициативному бюджетированию не проводились</t>
  </si>
  <si>
    <t>Обучающие мероприятия по инициативному бюджетированию не проводились</t>
  </si>
  <si>
    <t>Обучающие мероприятия по инициативному бюджетированию проводятся с муниципальными образованиями Орловской области в рамках реализации регионального проекта в формате совещаний.</t>
  </si>
  <si>
    <t>Обучающие мероприятия в проекте "Твой бюджет - 2023" предусматривают два этапа: первый этап - обучение наставников, второй этап - обучение учащихся 9-11 классов. 
етных гостей, которые приняли участие в мероприятии. 
Тренинг был проведен в очном формате, включающем лекции, мастер-классы и групповую работу общей продолжительностью 10 академических часов. Тренинг прошел 15 – 17 сентября 2023 г. 
Второй этап обучения – форсайт-сессии для школьников. Основная цель – познакомить ребят с Проектом и сформировать идеи будущих проектов.
Программа форсайт-сессий включает в себя лекции, презентации и групповую работу.
Общая продолжительность форсайт-сессий в проекте "Твой бюджет в школах - 2023" составила 6 академических часов.  Для проведения форсайт-сессии разработана программа с почасовым расписанием работы участников по следующим тематикам: описание проекта «Твой бюджет в школе-2023», инициативное бюджетирование и школьное направление в нем, современная школа и т.д. Отдельное внимание уделено основам инициативного проектирования и эффективной презентации инициативного проекта. Для сопровождения форсайт-сессий разработан комплект сопроводительных материалов, включающий презентации, рабочую тетрадь, буклеты, видео материалы.</t>
  </si>
  <si>
    <t>В рамках этапа публичных обсуждений была проведена серия мероприятий (в очном формате) с участниками проектных команд.
Отборочный этап Проекта — 5 питч-сессий. Этот этап необходим для уточнения содержания идеи. По итогам питч-сессий некоторые из них были объединены в комплексные инициативы.
С целью проработки  инициативного проекта в рамках «Твой бюджет 2.0: Цифровые технологии» в период с 09.06 по 13.07 было проведено 2 мероприятия в формате стратегической сессии, 3 проектных семинара и презентация промежуточных результатов по проработке концепций участниками Проекта.</t>
  </si>
  <si>
    <t>Обучение в очном формате в каждой школе. В рамках подготовки к заключительному этапу конкурса проведены мероприятия с участием лидеров проекта АНО "Россия - страна возможностей" в формате хакатона</t>
  </si>
  <si>
    <t>Янгирова Венера Хамитяновна</t>
  </si>
  <si>
    <t>Мамаева Наталья Васильевна</t>
  </si>
  <si>
    <t>Багдасарян Артем Гегамович</t>
  </si>
  <si>
    <t>Казакова-Казаковская Светлана Алексеевна</t>
  </si>
  <si>
    <t>Никифорова Ольга Владимировна</t>
  </si>
  <si>
    <t>Анисимова Маргарита Нухимовна</t>
  </si>
  <si>
    <t>Багатюк Даниил Дмитриевич</t>
  </si>
  <si>
    <t>Зинатуллина Линара Равилевна</t>
  </si>
  <si>
    <t>Сурков Юрий Юрьевич</t>
  </si>
  <si>
    <t>Полянский Анатолий Леонидович</t>
  </si>
  <si>
    <t>Хромина Наталья Сергеевна</t>
  </si>
  <si>
    <t>Илясова Лариса Николаевна</t>
  </si>
  <si>
    <t>Тютюнникова Татьяна Игоревна</t>
  </si>
  <si>
    <t>Красавина Ольга Сергеевна</t>
  </si>
  <si>
    <t>Клейнос Вера Александровна</t>
  </si>
  <si>
    <t>Барабанова Елена Анатольевна</t>
  </si>
  <si>
    <t>Гудкова Инна Георгиевна</t>
  </si>
  <si>
    <t>Салманова Мария Николаевна</t>
  </si>
  <si>
    <t>Эдокова Толунай Ильинична, Гулькина Наталья Владимировна</t>
  </si>
  <si>
    <t>Борщевская Наталья Викторовна</t>
  </si>
  <si>
    <t>Кувалдина Марина Сергеевна</t>
  </si>
  <si>
    <t>Фомина Галина Ивановна</t>
  </si>
  <si>
    <t>Слынько Вячеслав Валерьевич</t>
  </si>
  <si>
    <t>Пчельникова Ольга Викторовна</t>
  </si>
  <si>
    <t>Жирова Светлана Вадимовна</t>
  </si>
  <si>
    <t>Преснякова Людмила Александровна</t>
  </si>
  <si>
    <t>Крюковская Ольга Сергеевна</t>
  </si>
  <si>
    <t>ДЫРДО АННА ГЕННАДЬЕВНА</t>
  </si>
  <si>
    <t>Рябцева Ольга Михайловна</t>
  </si>
  <si>
    <t>Царегородцева Виктория Сергеевна</t>
  </si>
  <si>
    <t>Талеев Сергей Александрович</t>
  </si>
  <si>
    <t>Мокроусова Наталия Николаевна</t>
  </si>
  <si>
    <t>Пенькова Ирина Александровна</t>
  </si>
  <si>
    <t>Попадюк Светлана Ивановна</t>
  </si>
  <si>
    <t>Войцеховская Мария Валентиновна</t>
  </si>
  <si>
    <t>Кротова Наталья Александровна</t>
  </si>
  <si>
    <t>Саплина Дарья Сергеевна</t>
  </si>
  <si>
    <t>Брудина Алия Александровна</t>
  </si>
  <si>
    <t>Казакова Наталья Михайловна</t>
  </si>
  <si>
    <t>Бабурина Наталья Михайловна</t>
  </si>
  <si>
    <t>Нейфельд Михаил Вольдемарович</t>
  </si>
  <si>
    <t>Мишустин Сергей Игоревич</t>
  </si>
  <si>
    <t>Сакк Наталья Валерьевна</t>
  </si>
  <si>
    <t>Шелопугина Александра Григорьевна</t>
  </si>
  <si>
    <t>Карпова Ирина Владимировна</t>
  </si>
  <si>
    <t>Ли Ольга Петровна</t>
  </si>
  <si>
    <t>Егоров Александр Николаевич</t>
  </si>
  <si>
    <t>Николаенко Ольга Михайловна (добавочный 1623, 1625)</t>
  </si>
  <si>
    <t>Шигапова Линара Ринатовна</t>
  </si>
  <si>
    <t>Романова Елена Сергеевна</t>
  </si>
  <si>
    <t>Мацко Алла Сергеевна</t>
  </si>
  <si>
    <t>Флуер Юлия Васильевна</t>
  </si>
  <si>
    <t>Назарова Марина Александровна</t>
  </si>
  <si>
    <t>Кулиева Эльвира Абдулгамидовна</t>
  </si>
  <si>
    <t>Макаров Сергей Александрович</t>
  </si>
  <si>
    <t>Гончарова Нина Витальевна</t>
  </si>
  <si>
    <t>Бородин Владимир Юрьевич</t>
  </si>
  <si>
    <t>Марданшина Марина Атласовна</t>
  </si>
  <si>
    <t>Ксенжук Екатерина Сергеевна</t>
  </si>
  <si>
    <t>Коломоец Роман Анатольевич</t>
  </si>
  <si>
    <t>Голушков Александр Сергеевич</t>
  </si>
  <si>
    <t>Морозкина Татьяна Юрьевна</t>
  </si>
  <si>
    <t>Дырдо Анна Геннадьевна, советник отдела территориального развития в управлении государственного регулирования экономики министерства экономического развития и промышленности Иркутской области</t>
  </si>
  <si>
    <t>Томилина Светлана Владимировна</t>
  </si>
  <si>
    <t>Бондарева Алина Вячеславовна</t>
  </si>
  <si>
    <t>Шубина Марина Вячеславовна</t>
  </si>
  <si>
    <t>Юферев Александр Владимирович</t>
  </si>
  <si>
    <t>Бойко Станислав Васильевич</t>
  </si>
  <si>
    <t>Улямаева Зульфира Ахметзиевна</t>
  </si>
  <si>
    <t>Романова Ольга Вячеславовна</t>
  </si>
  <si>
    <t>Кокорина Татьяна Владимировна</t>
  </si>
  <si>
    <t>Поленков Роман Сергеевич</t>
  </si>
  <si>
    <t>Родионова Юлия Александровна</t>
  </si>
  <si>
    <t>Насибулина Гульнара Шамсутдиновна</t>
  </si>
  <si>
    <t>Шукургалиева Зульфия Рахатовна</t>
  </si>
  <si>
    <t>Балахонова Юлия Борисовна</t>
  </si>
  <si>
    <t>Турсукова Наталья Александровна</t>
  </si>
  <si>
    <t>Стусь Марина Александровна</t>
  </si>
  <si>
    <t>Михайлова Надежда Анатольевна</t>
  </si>
  <si>
    <t>Шермецинский Талгат Сергеевич</t>
  </si>
  <si>
    <t>Лепилин Алексей Владимирович</t>
  </si>
  <si>
    <t>Петров Евгений Евгеньевич</t>
  </si>
  <si>
    <t>Шварёва Мария Анатольевна</t>
  </si>
  <si>
    <t>Санников Виталий Игоревич</t>
  </si>
  <si>
    <t>Давыдова Татьяна Александровна</t>
  </si>
  <si>
    <t>Паргачевская Туяна Николаевна</t>
  </si>
  <si>
    <t>главный специалист отдела стратегического развития и аналитического обеспечения Министерства энергетики и жилищно-коммунального хозяйства Свердловской области (доб.307)</t>
  </si>
  <si>
    <t>ведущий специалист отдела по программам развития Министерства агропромышленного комплекса и потребительского рынка Свердловской области (доб. 202)</t>
  </si>
  <si>
    <t>референт управления межбюджетных отношений Министерства финансов и бюджетного контроля Курской области</t>
  </si>
  <si>
    <t>Ведущий специалист Министерства национальной и региональной политики Республики Карелия</t>
  </si>
  <si>
    <t>Консультант-экономист комитета методологии и бюджетной политики Департамента финансов Томской области</t>
  </si>
  <si>
    <t>начальник отдела финансовой грамотности и проектного управления ГКУ "Управление по обеспечению деятельности Министерства финансов Чеченской Республики"</t>
  </si>
  <si>
    <t>Начальник контрольно-аналитического отдела Министерства финансов Кузбасса</t>
  </si>
  <si>
    <t>главный специалист отдела оценки эффективности капитальных вложений Министерства экономики и территориального развития Свердловской области (доб. 135)</t>
  </si>
  <si>
    <t>директор ГОКУ "Центр муниципальной правовой информации", администратор проекта</t>
  </si>
  <si>
    <t>Начальник отдела методологии и мониторинга государственных финансов Республики Адыгея Министерства финансов Республики Адыгея</t>
  </si>
  <si>
    <t>заместитель начальника отдела проектного управления и развития инициативного бюджетирования министерства по развитию муниципальных образований Воронежской области</t>
  </si>
  <si>
    <t>консультант отдела межбюджетных отношений министерства финансов Ярославской области</t>
  </si>
  <si>
    <t>директор ГОКУ "Центр муниципальной правовой информации", руководитель проекта</t>
  </si>
  <si>
    <t>Заместитель начальника отдела по координации работы с местными инициативами ГКУ КК "Аппарат Общественной палаты Краснодарского края"</t>
  </si>
  <si>
    <t>советник отдела по благоустройству дворовых территорий Министерства жилищно-коммунального хозяйства Республики Башкортостан</t>
  </si>
  <si>
    <t>Начальник отдела по взаимодействию с институтами гражданского общества и поддержки общественных проектов Управления по работе с органами местного самоуправления и взаимодействию с институтами гражданского общества Департамента внутренней политики города Севастополя</t>
  </si>
  <si>
    <t>Зам. руководителя управления по делам местного самоуправления</t>
  </si>
  <si>
    <t>Главный консультант отдела благоустройства и капитального ремонта управления жилищно-коммунального хозяйства Липецкой области</t>
  </si>
  <si>
    <t>главный консультант отдела программных мер поддержки сельского населения департамента развития сельских территорий и кадрового обеспечения АПК министерства сельского хозяйства и продовольствия Самарской области</t>
  </si>
  <si>
    <t>консультант управления по взаимодействию с муниципальными образованиями департамента внутренней политики Самарской области</t>
  </si>
  <si>
    <t>начальник отдела межбюджетных отношений комитета финансов Волгоградской области</t>
  </si>
  <si>
    <t>главный специалист Центра изучения гражданских инициатив АНО "Управляющая компания научно-образовательного центра Республики Башкортостан"</t>
  </si>
  <si>
    <t>начальник отдела методической поддержки органов местного самоуправления управления по вопросам организации местного самоуправления министерства территориальной политики Рязанской области</t>
  </si>
  <si>
    <t>старший инспектор отдела по формированию комфортной городской среды управления по реализации программ переселения и формирования комфортной городской среды министерства жилищно-коммунального хозяйства Хабаровского края</t>
  </si>
  <si>
    <t>консультант отдела развития территориального общественного самоуправления комитета по внутренней политике Правительства Хабаровского края</t>
  </si>
  <si>
    <t>главный консультант департамента ЖКХ министерства ЖКХ и ТЭК Новгородской области</t>
  </si>
  <si>
    <t>заместитель директора департамента развития сельских территорий министерства сельского хозяйства и продовольствия Новгородской области</t>
  </si>
  <si>
    <t>главный специалист отдела жилищной политики Министерства регионального развития Республики Алтай, заместитель начальника отдела экономического анализа и прогнозирования Министерства регионального развития Республики Алтай</t>
  </si>
  <si>
    <t>заместитель министра - начальник отдела программного развития и организации обустройства территорий  министерства по развитию муниципальных образований Воронежской области</t>
  </si>
  <si>
    <t>заместитель начальника управления внутренней политики Липецкой области</t>
  </si>
  <si>
    <t>Начальник отдела программных мероприятий устойчивого развития сельских территорий министерства сельского хозяйства и продовольствия Рязанской области</t>
  </si>
  <si>
    <t>главный специалист отдела благоустройства министерства ТЭК и ЖКХ Рязанской области</t>
  </si>
  <si>
    <t>заместитель начальника отдела экономики и реализации программ управления образования и науки Липецкой области</t>
  </si>
  <si>
    <t>Ведущий советник управления по взаимодействию с органами местного самоуправления Департамента внутренней политики Ивановской области</t>
  </si>
  <si>
    <t>советник отдела проектного управления и развития инициативного бюджетирования министерства по развитию муниципальных образований Воронежской области</t>
  </si>
  <si>
    <t>Ведущий консультант отдела поддержки местных инициатив и проектной работы управления политического анализа министерства внутренней региональной и муниципальной политики Нижегородской области</t>
  </si>
  <si>
    <t>советник отдела территориального развития в управлении государственного регулирования экономики министерства экономического развития и промышленности Иркутской области</t>
  </si>
  <si>
    <t>консультант отдела организации социального обслуживания и внедрения системы долговременного ухода министерства социальной защиты Воронежской области</t>
  </si>
  <si>
    <t>консультант отдела реализации региональных программ и проектов Министерства строительства, архитектуры и жилищно-коммунального хозяйства Республики Марий Эл</t>
  </si>
  <si>
    <t>главный консультант сектора по работе с органами местного самоуправления управления по внутренней политике и развитию гражданского общества Департамента внутренней политики Ненецкого автономного округа</t>
  </si>
  <si>
    <t>Начальник отдела государственной поддержки развития местного самоуправления департамента развития местного самоуправления комитета по местному самоуправлению, межнациональным и межконфессиональным отношением Ленинградской области</t>
  </si>
  <si>
    <t>специалист-эксперт отдела регулирования рынков АПК, устойчивого развития сельских территорий и малых форм хозяйствования Министерства сельского хозяйства Республики Алтай</t>
  </si>
  <si>
    <t>начальник отдела комплексного развития сельских территорий Министерства сельского хозяйства и продовольствия Республики Марий Эл</t>
  </si>
  <si>
    <t>Начальник отдела мониторинга инвестиционных проектов Министерства промышленности, экономического развития и торговли Республики Марий Эл</t>
  </si>
  <si>
    <t>начальник отдела мониторинга реализации программ и финансов Министерства строительства и жилищно-коммунального хозяйства Калининградской области</t>
  </si>
  <si>
    <t>заместитель начальника департамента - начальник отдела координации проектов в сфере жилищно-коммунального хозяйства Министерства строительства и жилищно-коммунального хозяйства Калининградской области</t>
  </si>
  <si>
    <t>Начальник отдела инициативного бюджетирования</t>
  </si>
  <si>
    <t>ведущий консультанат отдела  государственных мер поддержки департамента комплексного развития сельских территорий Министерства сельского хозяйства Калининградской области</t>
  </si>
  <si>
    <t>главный консультант исполнительной дирекции Ассоциации "Совет муниципальных образований Тульской области"</t>
  </si>
  <si>
    <t>лавный консультант управления строительства Департамента строительства области</t>
  </si>
  <si>
    <t>консультант отдела муниципальной службы, мониторинга и содействия развитию местного самоуправления Министерства Смоленской области по внутренней политике</t>
  </si>
  <si>
    <t>Начальник отдела налоговой культуры и финансовой грамотности - Центра развития налоговой культуры и финансовой грамотности Министерства финансов Ульяновской области</t>
  </si>
  <si>
    <t>Главный специалист отдела методического обеспечения развития местного самоуправления Управления по внутренней политике Правительства Челябинской области</t>
  </si>
  <si>
    <t>заместитель начальника отдела реализации программных мероприятий управления ЖКХ министерства строительства и ЖКХ Саратовской области</t>
  </si>
  <si>
    <t>начальник отдела межбюджетных отношений Управления администрирования доходов и межбюджетных отношений Министерства финансов Республики Калмыкия</t>
  </si>
  <si>
    <t>заместитель начальника отдела по реализации проектов инициативного бюджетирования департамента по развитию городской среды и организационно-финансовой деятельности министерства жилищно-коммунального хозяйства Белгородской области</t>
  </si>
  <si>
    <t>Заместитель руководителя управления стратегических проектов и городской среды Министерства строительства, ЖКХ и энергетики Магаданской области</t>
  </si>
  <si>
    <t>Начальник отдела по реализации приоритетного проекта "Городская среда", Министерство жилищно-коммунального хозяйства, энергетики, цифровизации и связи Забайкальского края</t>
  </si>
  <si>
    <t>заместитель начальника управления, начальник отдела поддержки общественного самоуправления управления социально-экономического развития муниципальных образований Министерства территориального развития Пермского края</t>
  </si>
  <si>
    <t>специалист-эксперт отдела дополнительного образования и воспитания управления общего, дополнительного образования и воспитания Министерства образования и науки Пермского края</t>
  </si>
  <si>
    <t>Ведущий консультант отдела социального развития села Министерства сельского хозяйства Забайкальского края</t>
  </si>
  <si>
    <t>заместитель заведующего отдела проектного управления и инициативного бюджетирования  Министерства финансов Республики Крым</t>
  </si>
  <si>
    <t>Кадкина Алина Юрьевна заместитель заведующего отдела проектного управления и инициативного бюджетирования  Министерства финансов Республики Крым</t>
  </si>
  <si>
    <t>начальник отдела развития инициативного бюджетирования ГКУ НСО "РИЦ"</t>
  </si>
  <si>
    <t>консультант-эксперт отдела организационной работы и взаимодействия с органами местного самоуправления Управления по вопросам местного самоуправления Администрации Главы Республики Коми</t>
  </si>
  <si>
    <t>начальник отдела  «Центр компетенций по вопросам городской среды – Проектный офис» Областного государственного казённого предприятия «Агентство стратегического консалтинга»</t>
  </si>
  <si>
    <t>консультант управления по внутренней политике Министерства внутренней политики Мурманской области</t>
  </si>
  <si>
    <t>Начальник отдела  «Центр компетенций по вопросам городской среды – Проектный офис» Областного государственного казённого предприятия «Агентство стратегического консалтинга»</t>
  </si>
  <si>
    <t>Главный специалист отдела аналитики и развития сельских территорий ОГБУ «Агентство по развитию сельских территорий Ульяновской области»</t>
  </si>
  <si>
    <t>Заместитель начальника отдела реализации программ департамента строительства, ЖКХ и ТЭК Костромской области</t>
  </si>
  <si>
    <t>Начальник отдела межбюджетных отношений Минфина Ингушетии</t>
  </si>
  <si>
    <t>Начальник отдела жилищного фонда и развития объектов благоустройства Министерства жилищно-коммунального хозяйства Владимирской области</t>
  </si>
  <si>
    <t>Консультант отдела развития сельских территорий и малых форм хозяйствования на селе департамента агропромышленного комплекса Костромской области</t>
  </si>
  <si>
    <t>заместитель начальника отдела развития сельских территорий и малых форм хозяйствования на селе Министерства сельского хозяйства Владимирской области</t>
  </si>
  <si>
    <t>Начальник отдела финансирования департамента транспорта и дорожного хозяйства костромской области</t>
  </si>
  <si>
    <t>Консультант отдела финансирования в сфере жилищно-коммунального хозяйства, транспорта, дорожного хозяйства и цифровизации Управления бюджетной политики в отраслях экономики Министерства финансов  Чувашской Республики</t>
  </si>
  <si>
    <t>Начальник отдела по работе с органами местного самоуправления  и мониторинга социально-политической ситуации департамента внутренней политики Брянской области</t>
  </si>
  <si>
    <t>Начальник отдела по взаимодействию с муниципальными образованиями управления по вопросам внутренней политики администрации Костромской области</t>
  </si>
  <si>
    <t>Главный специалист отдела инженерной инфраструктуры Департамента строительства, госэкспертизы и жилищно-коммунального хозяйства Курганской области</t>
  </si>
  <si>
    <t>главный специалист — эксперт отдела архитектуры и градостроительства Департамента строительства, госэкспертизы и жилищно-коммунального хозяйства Курганской области</t>
  </si>
  <si>
    <t>заместитель начальника Управления правового обеспечения и проектной деятельности - начальник отдела проектной деятельности Министерства финансов Удмуртской Республики</t>
  </si>
  <si>
    <t>главный специалист отдела развития сельских территорий Департамента агропромышленного комплекса Тюменской области</t>
  </si>
  <si>
    <t>начальник отдела программ и благоустройства Департамента жилищно-коммунального хозяйства Тюменской области</t>
  </si>
  <si>
    <t>Заместитель заведующего отделом  методической поддержки представительных органов управления организации местного самоуправления  Московской области Министерства территориальной политики Московской области (доб. 40642)</t>
  </si>
  <si>
    <t>консультант отдела мелиорации и развития сельских территорий управления растениеводства, технической политики, ГИС-технологий, мелиорации и социального обустройства села министерства сельского хозяйства Саратовской области</t>
  </si>
  <si>
    <t>Начальник отдела доходов и налоговой политики</t>
  </si>
  <si>
    <t>Начальник отдела инвестиций и государственной поддержки отраслей экономики Министерства финансов Республики Модовия</t>
  </si>
  <si>
    <t>Начальник отдела инвестиций и государственной поддержки отраслей экономики Министерства финансов Республики Мордовия</t>
  </si>
  <si>
    <t>Ведущий специалист</t>
  </si>
  <si>
    <t>главный специалист-эксперт отдела профессионального образования управления общего и профессионального образования Министерства образования Тверской области</t>
  </si>
  <si>
    <t>начальник отдела сопровождения инициативных проектов</t>
  </si>
  <si>
    <t>главный специалист отдела программ комплексного развития сельских территорий бюджетного учреждения Омской области "Управление развития сельских территорий и хозяйственного обслуживания Министерства сельского хозяйства и продовольствия Омской области"</t>
  </si>
  <si>
    <t>эксперт 1 категории отдела по обеспечению деятельности Комитета по бюджетной, налоговой, инвестиционной политике и имущественным отношениям Секретариата Государственного Собрания - Курултая Республики Башкортостан</t>
  </si>
  <si>
    <t>начальник отдела реализации управления формирования комфортной городской среды Министерства энергетики и жилищно-коммунального комплекса Омской области</t>
  </si>
  <si>
    <t>руководитель центра инициативного бюджетирования краевого автономного учреждения "Алтайский центр финансовых исследований"</t>
  </si>
  <si>
    <t>заместитель начальника отдела</t>
  </si>
  <si>
    <t>ведущий консультант отдела бюджетной политики в отраслях экономики и сфере услуг</t>
  </si>
  <si>
    <t>ведущий специалист отдела организации общего образования и оценочных процедур Министерства образования и науки Алтайского края</t>
  </si>
  <si>
    <t>начальник отдела межбюджетных отношений управления прогнозирования и составления бюджета министерства финансов Калужской области</t>
  </si>
  <si>
    <t>Начальник отдела по взаимодействию с органами местного самоуправления управления по развитию местного самоуправления департамента внутренней политики Правительства Тамбовской области</t>
  </si>
  <si>
    <t>Главный специалист - эксперт отдела развития сельских территорий и земельных отношений министерства сельского хозяйства Тамбовской области</t>
  </si>
  <si>
    <t>Главный специалист - эксперт отдела развития сельских территорий управления развития сельских территорий и земельных отношений министерства сельского хозяйства Тамбовской области</t>
  </si>
  <si>
    <t>консультант управления по связям с общественностью и патриотическому воспитанию министерства региональной политики Новосибирской области</t>
  </si>
  <si>
    <t>Начальник отдела развития и поддержки практик местных инициатив</t>
  </si>
  <si>
    <t>Главный специалист отдела координации строительной отрасли департамента строительства министерства строительства и жилищно-коммунального хозяйства Астраханской области</t>
  </si>
  <si>
    <t>главный специалист управления проектно-аналитической деятельности,  министерство образования и науки Самарской области</t>
  </si>
  <si>
    <t>главный специалист отдела анализа финансового менеджмента министерства финансов Оренбургской области</t>
  </si>
  <si>
    <t>заместитель начальника управления - начальник отдела реализации проектов развития территорий управления проектов развития территорий Департамента по проектам развития территорий Орловской области</t>
  </si>
  <si>
    <t>начальник отдела развития малых форм хозяйствования и сельских территорий управления государственной поддержки АПК и инфраструктуры села Департамента сельского хозяйства Орловской области</t>
  </si>
  <si>
    <t>начальник отдела программного планирования городской среды управления комфортной городской среды Департамента жилищно-коммунального хозяйства, топливно-энергетического комплекса и энергосбережения Орловской области</t>
  </si>
  <si>
    <t>главный специалист Отдела по обеспечению открытости бюджета Комитета финансов Санкт-Петербурга</t>
  </si>
  <si>
    <t>главный специалист отдела по обеспечению открытости бюджета Комитета финансов Санкт-Петербурга</t>
  </si>
  <si>
    <t>главный специалист отдела образования администрации Невского района Санкт-Петербурга</t>
  </si>
  <si>
    <t>консультант, Комитет территориального развития Администрации Главы Республики Бурятия и Правительства Республики Бурятия</t>
  </si>
  <si>
    <t xml:space="preserve">v.yangirova@egov66.ru
</t>
  </si>
  <si>
    <t xml:space="preserve">n.mamaeva@egov66.ru
</t>
  </si>
  <si>
    <t xml:space="preserve">rudenko.ib@rkursk.ru
</t>
  </si>
  <si>
    <t xml:space="preserve">bagdasarian@nac.gov10.ru
bagdasaryan.msu@mail.ru
</t>
  </si>
  <si>
    <t xml:space="preserve">vatsuev_ad@minfinchr.ru
</t>
  </si>
  <si>
    <t xml:space="preserve">k-kazakovskaya@ofukem.ru
</t>
  </si>
  <si>
    <t xml:space="preserve">s.solovtsova@egov66.ru
</t>
  </si>
  <si>
    <t xml:space="preserve">ppmi-53@mail.ru
</t>
  </si>
  <si>
    <t xml:space="preserve">poddubnayain@adygheya.gov.ru
</t>
  </si>
  <si>
    <t xml:space="preserve">mn_anisimova@govvrn.ru
</t>
  </si>
  <si>
    <t xml:space="preserve">kiselevanyu@yarregion.ru
</t>
  </si>
  <si>
    <t xml:space="preserve">okrmi.opkk@mail.ru
</t>
  </si>
  <si>
    <t xml:space="preserve">zinatullina.lr@bashkortostan.ru
</t>
  </si>
  <si>
    <t xml:space="preserve">sonko-sev@yandex.ru
</t>
  </si>
  <si>
    <t xml:space="preserve">PolyanskiyAL@49gov.ru
</t>
  </si>
  <si>
    <t xml:space="preserve">KHrominaNS@admlr.lipetsk.ru
</t>
  </si>
  <si>
    <t xml:space="preserve">IlyasovaLN@samregion.ru
</t>
  </si>
  <si>
    <t xml:space="preserve">gpso63@yandex.ru
</t>
  </si>
  <si>
    <t xml:space="preserve">avb@volgafin.ru
</t>
  </si>
  <si>
    <t xml:space="preserve">tyutyunnikova.ti@nocrb.ru
</t>
  </si>
  <si>
    <t xml:space="preserve">krasavina.os@ryazan.gov.ru
</t>
  </si>
  <si>
    <t xml:space="preserve">vakleynos@khv.gov.ru
</t>
  </si>
  <si>
    <t xml:space="preserve">eabarabanova@khv.gov.ru
</t>
  </si>
  <si>
    <t xml:space="preserve">jkh-tek.nov@mail.ru
</t>
  </si>
  <si>
    <t xml:space="preserve">investapk@novreg.ru
</t>
  </si>
  <si>
    <t xml:space="preserve">gilpolitika.minregion@mail.ru
economy@minregion-ra.ru
</t>
  </si>
  <si>
    <t xml:space="preserve">nborschevskaja@govvrn.ru
</t>
  </si>
  <si>
    <t xml:space="preserve">KuvaldinaMS@admlr.lipetsk.ru
</t>
  </si>
  <si>
    <t xml:space="preserve">rakitina@ryazagro.ru
</t>
  </si>
  <si>
    <t xml:space="preserve">slynko.vv@ryazan.gov.ru
</t>
  </si>
  <si>
    <t xml:space="preserve">PchelnikovaOV@admlr.lipetsk.ru
</t>
  </si>
  <si>
    <t xml:space="preserve">zhirova_sv@ivreg.ru
</t>
  </si>
  <si>
    <t xml:space="preserve">l_presnaykova@govvrn.ru
</t>
  </si>
  <si>
    <t xml:space="preserve">mag@mvp.kreml.nnov.ru
</t>
  </si>
  <si>
    <t xml:space="preserve">a.dyrdo@govirk.ru
</t>
  </si>
  <si>
    <t xml:space="preserve">ov_riabzeva@govvrn.ru
</t>
  </si>
  <si>
    <t xml:space="preserve">otdel421991@yandex.ru
</t>
  </si>
  <si>
    <t xml:space="preserve">staleev@adm-nao.ru
</t>
  </si>
  <si>
    <t xml:space="preserve">as_traurih@lenreg.ru
</t>
  </si>
  <si>
    <t xml:space="preserve">mokrousovamsx@yandex.ru
</t>
  </si>
  <si>
    <t xml:space="preserve">stroitelstvo2@aris.mari.ru
</t>
  </si>
  <si>
    <t xml:space="preserve">invest@gov.mari.ru
</t>
  </si>
  <si>
    <t xml:space="preserve">m.voitsekhovskaya@gov39.ru
</t>
  </si>
  <si>
    <t xml:space="preserve">bagdasaryan.msu@mail.ru
bagdasarian@nac.gov10.ru
</t>
  </si>
  <si>
    <t xml:space="preserve">n.krotova@gov39.ru
</t>
  </si>
  <si>
    <t xml:space="preserve">6008ppmi@mail.ru
</t>
  </si>
  <si>
    <t xml:space="preserve">d.saplina@mail.ru
</t>
  </si>
  <si>
    <t xml:space="preserve">Elena.Fedyainova@tularegion.ru
</t>
  </si>
  <si>
    <t xml:space="preserve">Brudina.AA@depstroy.gov35.ru
</t>
  </si>
  <si>
    <t xml:space="preserve">samoupr@admin-smolensk.ru
</t>
  </si>
  <si>
    <t xml:space="preserve">alekseeva.rr@ulminfin.ru
</t>
  </si>
  <si>
    <t xml:space="preserve">n.baburina@gov74.ru
</t>
  </si>
  <si>
    <t xml:space="preserve">NejfeldMV@saratov.gov.ru
</t>
  </si>
  <si>
    <t xml:space="preserve">mbo@minfinrk.ru
</t>
  </si>
  <si>
    <t xml:space="preserve">ib_mgkh@mgkh.belregion.ru
</t>
  </si>
  <si>
    <t xml:space="preserve">sakkNV@49gov.ru
</t>
  </si>
  <si>
    <t xml:space="preserve">kgs-zab@mail.ru
</t>
  </si>
  <si>
    <t xml:space="preserve">eaiamshanov@minter.permkrai.ru
</t>
  </si>
  <si>
    <t xml:space="preserve">ivkarpova@minobr.permkrai.ru
</t>
  </si>
  <si>
    <t xml:space="preserve">lee@mcx.e-zab.ru
</t>
  </si>
  <si>
    <t xml:space="preserve">unp@minfin.rk.gov.ru
</t>
  </si>
  <si>
    <t xml:space="preserve">fakhreeva_az@mfnso.ru
</t>
  </si>
  <si>
    <t xml:space="preserve">v.a.paderin@adm.rkomi.ru
</t>
  </si>
  <si>
    <t xml:space="preserve">gorod_sreda73@mail.ru
</t>
  </si>
  <si>
    <t xml:space="preserve">nikolaenko@gov-murman.ru
tulikbaevads@gov-murman.ru
ulyanova@gov-murman.ru
</t>
  </si>
  <si>
    <t xml:space="preserve">osr@mcx73.ru
</t>
  </si>
  <si>
    <t xml:space="preserve">e.romanova@gkh.kostroma.gov.ru
</t>
  </si>
  <si>
    <t xml:space="preserve">malsagova-mfri@mail.ru
</t>
  </si>
  <si>
    <t xml:space="preserve">komfortnaysreda@mail.ru
</t>
  </si>
  <si>
    <t xml:space="preserve">orst2@apk.kostroma.gov.ru
</t>
  </si>
  <si>
    <t xml:space="preserve">reformir@mcx.gov33.ru
</t>
  </si>
  <si>
    <t xml:space="preserve">dtdh@kostroma.gov.ru
</t>
  </si>
  <si>
    <t xml:space="preserve">finance4606@cap.ru
</t>
  </si>
  <si>
    <t xml:space="preserve">Pavelkozlov93@mail.ru
</t>
  </si>
  <si>
    <t xml:space="preserve">makarov.sa@kostroma.gov.ru
</t>
  </si>
  <si>
    <t xml:space="preserve">goncharova_nv@kurganobl.ru
</t>
  </si>
  <si>
    <t xml:space="preserve">grad_borodin@kurganobl.ru
</t>
  </si>
  <si>
    <t xml:space="preserve">mardanshina_ma@mf.udmr.ru
</t>
  </si>
  <si>
    <t xml:space="preserve">ksenzhukes@72to.ru
</t>
  </si>
  <si>
    <t xml:space="preserve">KolomeecRA@72to.ru
</t>
  </si>
  <si>
    <t xml:space="preserve">ShanaevaAO@mosreg.ru
</t>
  </si>
  <si>
    <t xml:space="preserve">GolushkovAS@Saratov.gov.ru
</t>
  </si>
  <si>
    <t xml:space="preserve">tomilima@mfrm.moris.ru
</t>
  </si>
  <si>
    <t xml:space="preserve">marina_shubina2020@mail.ru
</t>
  </si>
  <si>
    <t xml:space="preserve">ppmi@dsr.kirov.ru
</t>
  </si>
  <si>
    <t xml:space="preserve">sboyko@minselkhoz.omskportal.ru
</t>
  </si>
  <si>
    <t xml:space="preserve">ulyamaeva.z@bashkortostan.ru
</t>
  </si>
  <si>
    <t xml:space="preserve">minenergo404@mail.ru
</t>
  </si>
  <si>
    <t xml:space="preserve">init@fin22.ru
</t>
  </si>
  <si>
    <t xml:space="preserve">Madina.Sabirzyanova@tatar.ru
</t>
  </si>
  <si>
    <t xml:space="preserve">shumakov@fin.amurobl.ru
</t>
  </si>
  <si>
    <t xml:space="preserve">kokorina.t@bk.ru
</t>
  </si>
  <si>
    <t xml:space="preserve">MBO_MFKO@adm.kaluga.ru
</t>
  </si>
  <si>
    <t xml:space="preserve">prs@publ.tambov.gov.ru
</t>
  </si>
  <si>
    <t xml:space="preserve">rnn@agro.tambov.gov.ru
</t>
  </si>
  <si>
    <t xml:space="preserve">budgetmfrt@mail.ru
</t>
  </si>
  <si>
    <t xml:space="preserve">nagsh@nso.ru
</t>
  </si>
  <si>
    <t xml:space="preserve">iniciativa.ao@mail.ru
</t>
  </si>
  <si>
    <t xml:space="preserve">gor.sreda30@mail.ru
</t>
  </si>
  <si>
    <t xml:space="preserve">TursukovaNA@samara.edu.ru
</t>
  </si>
  <si>
    <t xml:space="preserve">mstus@astrobl.ru
</t>
  </si>
  <si>
    <t xml:space="preserve">namihaylova@obladmin.pskov.ru
</t>
  </si>
  <si>
    <t xml:space="preserve">tssh@mail.orb.ru
</t>
  </si>
  <si>
    <t xml:space="preserve">leav@adm.orel.ru
</t>
  </si>
  <si>
    <t xml:space="preserve">mak@adm.orel.ru
</t>
  </si>
  <si>
    <t xml:space="preserve">shma@adm.orel.ru
</t>
  </si>
  <si>
    <t xml:space="preserve">sannikov@kfin.gov.spb.ru
</t>
  </si>
  <si>
    <t xml:space="preserve">davydova_ta@tunev.gov.spb.ru
</t>
  </si>
  <si>
    <t xml:space="preserve">Pargachevskaya.T@govrb.ru
</t>
  </si>
  <si>
    <t>Егоров Евгений Владимирович</t>
  </si>
  <si>
    <t>Василенко Евгений Владимирович</t>
  </si>
  <si>
    <t>Губанов Вадим Юрьевич</t>
  </si>
  <si>
    <t>Старикова Татьяна Сергеевна</t>
  </si>
  <si>
    <t>Нургалиева Алла Анатольевна</t>
  </si>
  <si>
    <t>Павлова Лариса Афанасьевна</t>
  </si>
  <si>
    <t>Минеева Елена Александровна</t>
  </si>
  <si>
    <t>Кузнецов Игорь Николаевич</t>
  </si>
  <si>
    <t>Энгельман Лариса Владимировна</t>
  </si>
  <si>
    <t>Кадкина Алина Юрьевна</t>
  </si>
  <si>
    <t>Айшет Мурадовна Мальсагова</t>
  </si>
  <si>
    <t>Жаворонкова Татьяна Геннадьевна</t>
  </si>
  <si>
    <t>Опарина Марина Юрьевна</t>
  </si>
  <si>
    <t>Тюлюкина Светлана Евгеньевна</t>
  </si>
  <si>
    <t>Орлова Ольга Константиновна</t>
  </si>
  <si>
    <t>Демин Михаил Викторович</t>
  </si>
  <si>
    <t>Боев Никита Вадимович</t>
  </si>
  <si>
    <t>Климова Елена Александровна</t>
  </si>
  <si>
    <t>Спиридонова Надия Габдуловна</t>
  </si>
  <si>
    <t>главный специалист сводного отдела Министерства финансов Свердловской области (доб. 349)</t>
  </si>
  <si>
    <t>Главный специалист отдела межбюджетных отношений Министерства финансов Республики Карелия</t>
  </si>
  <si>
    <t>ведущий советник отдела мониторинга областного бюджета и финансирования муниципальных образований Министерства финансов Воронежской области</t>
  </si>
  <si>
    <t>Заместитель начальника отдела финансирования государственного аппарата министерства финансов Краснодарского края</t>
  </si>
  <si>
    <t>Начальник отдела методологии бюджетного процесса и территориальных бюджетов Управления бюджетной политики Департамента финансов города Севастополя (доб.5165)</t>
  </si>
  <si>
    <t>консультант управления бюджетных отношений в социальной сфере</t>
  </si>
  <si>
    <t>главный  консультант  отдела  бюджетного  планирования  и  межбюджетных  отношений  управления  финансов  Липецкой  области</t>
  </si>
  <si>
    <t>Начальник отдела финансирования органов государственного управления, сферы безопасности и защиты населения управления отраслевого финансирования</t>
  </si>
  <si>
    <t>заместитель директора департамента по бюджетной политике, 8(8162) 774-772 (доб. 1541)</t>
  </si>
  <si>
    <t>заместитель директора департамента по бюджетной политике министерства финансов Новгородской области , 8(8162) 774-772 (доб. 1541)</t>
  </si>
  <si>
    <t>главный специалист  отдела методологии и мониторинга Министерства финансов Республики Алтай</t>
  </si>
  <si>
    <t>консультант отдела финансирования производственной сферы и агропромышленного комплекса управления отраслевого финансирования</t>
  </si>
  <si>
    <t>Ведущий советник отдела бюджетной политики  в сфере ЖКХ, транспорта, дорожного хозяйства, природопользования и АПК Департамента финансов Ивановской области</t>
  </si>
  <si>
    <t>ведущий советник отдела исполнения межбюджетных трансфертов в управлении межбюджетных отношений министерства финансов Иркутской области</t>
  </si>
  <si>
    <t>заместитель начальника отдела государственной поддержки отраслей экономики Министерства финансов Республики Марий Эл</t>
  </si>
  <si>
    <t>начальник управления открытости бюджета и финансовой грамотности министерства финансов Приморского края</t>
  </si>
  <si>
    <t>консультант отдела государственной поддержки отраслей экономики Министерства финансов Республики Марий Эл</t>
  </si>
  <si>
    <t>Советник отдела государственной поддержки отраслей экономики Министерства финансов Республики Марий Эл</t>
  </si>
  <si>
    <t>Заместитель министра финансов РС(Я)</t>
  </si>
  <si>
    <t>Главный консультант, Отдел финансирования производственной сферы и сферы услуг департамента бюджетной политики министерства финансов Тульской области</t>
  </si>
  <si>
    <t>Главный консультант управления финансирования отраслей экономики и бюджетных инвестиций</t>
  </si>
  <si>
    <t>консультант отдела межбюджетных отношений департамента по межбюджетным отношениям и долговым обязательствам</t>
  </si>
  <si>
    <t>Начальник отдела бюджетной политики управления бюджетного планирования</t>
  </si>
  <si>
    <t>заместитель начальника управления, начальник отдела финансов образования и культуры управления бюджетной политики в отраслях социальной сферы   Министерства финансов Пермского края</t>
  </si>
  <si>
    <t>заведующий отделом проектного управления и инициативного бюджетирования Министерства финансов Республики Крым</t>
  </si>
  <si>
    <t>консультант управления межбюджетных отношений Министерства финансов Мурманской области</t>
  </si>
  <si>
    <t>Начальник отдела бюджетной политики и управления государственным долгом управления бюджетной политики департамента финансов Костромской области</t>
  </si>
  <si>
    <t>Заместитель начальника отдела  бюджетной политики и финансирования в отраслях производственной сферы и ЖКХ Министерства финансов Владимирской области</t>
  </si>
  <si>
    <t>начальник отдела бюджетной политики и финансирования агропромышленного комплекса, охраны окружающей среды и земельных отношений Министерства финансов Владимирской области</t>
  </si>
  <si>
    <t>Советник отдела экономики, финансов и бухгалтерского учета департамента внутренней политики Брянской области</t>
  </si>
  <si>
    <t>начальник отдела финансов отраслей экономики Департамента финансов Курганской области</t>
  </si>
  <si>
    <t>Начальник Управления экономики и бюджетной политики в сфере государственного, муниципального управления, безопасности и информирования населения Министерства экономики и финансов Московской области  (доб. 48493)</t>
  </si>
  <si>
    <t>заместитель министра финансов Алтайского края</t>
  </si>
  <si>
    <t>главный специалист отдела внутреннего долга Министерства финансов Алтайского края</t>
  </si>
  <si>
    <t>Начальник отдела межбюджетных отношений бюджетного управления министерства финансов Тамбовской области</t>
  </si>
  <si>
    <t>начальник отдела мониторинга и реформирования бюджетного процесса министерства финансов Ставропольского края</t>
  </si>
  <si>
    <t>Заместитель председателя Комитета по финансам Псковской области</t>
  </si>
  <si>
    <t>заместитель начальника управления - начальник отдела отраслевого финансирования управления финансов Департамента финансов Орловской области</t>
  </si>
  <si>
    <t>Начальник Отдела по обеспечению открытости бюджета Комитета финансов Санкт-Петербурга</t>
  </si>
  <si>
    <t>начальник отдела по обеспечению открытости бюджета Комитета финансов Санкт-Петербурга</t>
  </si>
  <si>
    <t>начальник Отдела по обеспечению открытости бюджета Комитета финансов Санкт-Петербурга</t>
  </si>
  <si>
    <t>первый заместитель главы администрации Невского района Санкт-Петербурга</t>
  </si>
  <si>
    <t xml:space="preserve">e.egorov@egov66.ru
</t>
  </si>
  <si>
    <t xml:space="preserve">mbud@fin.gov10.ru
</t>
  </si>
  <si>
    <t xml:space="preserve">jtolstova@govvrn.ru
</t>
  </si>
  <si>
    <t xml:space="preserve">ubp@gs.sev.gov.ru
</t>
  </si>
  <si>
    <t xml:space="preserve">YakovchukVN@49gov.ru
</t>
  </si>
  <si>
    <t xml:space="preserve">vlasova.la@ryazan.gov.ru
</t>
  </si>
  <si>
    <t xml:space="preserve">bnv@mfmail.ru
</t>
  </si>
  <si>
    <t xml:space="preserve">selx@minfin-rzn.ru
</t>
  </si>
  <si>
    <t xml:space="preserve">ops@df.ivanovoobl.ru
</t>
  </si>
  <si>
    <t xml:space="preserve">n.gladisheva@govirk.ru
</t>
  </si>
  <si>
    <t xml:space="preserve">mf-sts@minfin.mari.ru
</t>
  </si>
  <si>
    <t xml:space="preserve">bubnova_kv@primorsky.ru
</t>
  </si>
  <si>
    <t xml:space="preserve">mf-naa2@minfin.mari.ru
</t>
  </si>
  <si>
    <t xml:space="preserve">mf-fea@minfin.mari.ru
</t>
  </si>
  <si>
    <t xml:space="preserve">minfin@sakha.gov.ru
</t>
  </si>
  <si>
    <t xml:space="preserve">Elena.Mineeva@tularegion.ru
</t>
  </si>
  <si>
    <t xml:space="preserve">KuznetsovIN@df.gov35.ru
</t>
  </si>
  <si>
    <t xml:space="preserve">zrelova_ea@admin-smolensk.ru
</t>
  </si>
  <si>
    <t xml:space="preserve">s.terekhov@minstroy.gov74.ru
</t>
  </si>
  <si>
    <t xml:space="preserve">ref@fin.e-zab.ru
</t>
  </si>
  <si>
    <t xml:space="preserve">lvengelman@mfin.permkrai.ru
</t>
  </si>
  <si>
    <t xml:space="preserve">sysoeva@gov-murman.ru
</t>
  </si>
  <si>
    <t xml:space="preserve">dolg@depfin.kostroma.gov.ru
</t>
  </si>
  <si>
    <t xml:space="preserve">fps@vladfin.ru
</t>
  </si>
  <si>
    <t xml:space="preserve">apk@vladfin.ru
</t>
  </si>
  <si>
    <t xml:space="preserve">oblfin04@kurganobl.ru
</t>
  </si>
  <si>
    <t xml:space="preserve">OrlovaOK@mosreg.ru
</t>
  </si>
  <si>
    <t xml:space="preserve">mvdemin@mail.ru
</t>
  </si>
  <si>
    <t xml:space="preserve">boev@fin22.ru
</t>
  </si>
  <si>
    <t xml:space="preserve">fu15@fin.tambov.gov.ru
</t>
  </si>
  <si>
    <t xml:space="preserve">klimova@mfsk.ru
</t>
  </si>
  <si>
    <t xml:space="preserve">oof@adm.orel.ru
</t>
  </si>
  <si>
    <t xml:space="preserve">lukyanova@kfin.gov.spb.ru
</t>
  </si>
  <si>
    <t xml:space="preserve">spiridonova@tunev.gov.spb.ru
</t>
  </si>
  <si>
    <t>#ERROR!</t>
  </si>
  <si>
    <t>Типология</t>
  </si>
  <si>
    <t>ФКГС</t>
  </si>
  <si>
    <t>Сводные расчеты СУБ</t>
  </si>
  <si>
    <t>Проверка количества проектов</t>
  </si>
  <si>
    <t>Параметры</t>
  </si>
  <si>
    <t>Общая стоимость проектов ИБ, в том числе:</t>
  </si>
  <si>
    <t>– Объем расходов на реализацию проектов ИБ, направленных из бюджетов субъектов РФ</t>
  </si>
  <si>
    <t>– Общий объем софинансирования из всех источников, в том числе:</t>
  </si>
  <si>
    <t>     – объем расходов на реализацию проектов ИБ, направленных из федерального бюджета</t>
  </si>
  <si>
    <t>н/д</t>
  </si>
  <si>
    <t>     – объем расходов на реализацию проектов ИБ, направленных из бюджетов муниципалитетов</t>
  </si>
  <si>
    <t>     – объем средств софинансирования, привлеченных на реализацию проектов ИБ со стороны населения</t>
  </si>
  <si>
    <t>     – объем средств софинансирования, привлеченных на реализацию проектов ИБ со стороны юридических лиц</t>
  </si>
  <si>
    <t>– инициативные платежи граждан, юридических лиц и ИП, млн.руб</t>
  </si>
  <si>
    <t>     – иные формы софинансирования</t>
  </si>
  <si>
    <t>– Общий объем софинансирования из всех источников, в том числе:</t>
  </si>
  <si>
    <t xml:space="preserve">     – объем расходов на реализацию проектов ИБ, направленных из федерального бюджета</t>
  </si>
  <si>
    <t xml:space="preserve">     – объем расходов на реализацию проектов ИБ, направленных из бюджетов муниципалитетов</t>
  </si>
  <si>
    <t xml:space="preserve">     – объем средств софинансирования, привлеченных на реализацию проектов ИБ со стороны населения</t>
  </si>
  <si>
    <t xml:space="preserve">     – объем средств софинансирования, привлеченных на реализацию проектов ИБ со стороны юридических лиц</t>
  </si>
  <si>
    <t xml:space="preserve">     – объем инициативных платежей граждан, юридических лиц и ИП</t>
  </si>
  <si>
    <t xml:space="preserve">     – иные формы софинансирования</t>
  </si>
  <si>
    <t>– объем расходов на реализацию проектов ИБ, направленных из федерального бюджета</t>
  </si>
  <si>
    <t>– объем расходов на реализацию проектов ИБ, направленных из бюджетов субъектов РФ</t>
  </si>
  <si>
    <t>– объем расходов на реализацию проектов ИБ, направленных из бюджетов муниципалитетов</t>
  </si>
  <si>
    <t>– объем средств софинансирования, привлеченных на реализацию проектов ИБ со стороны населения</t>
  </si>
  <si>
    <t>– объем средств софинансирования, привлеченных на реализацию проектов ИБ со стороны юридических лиц</t>
  </si>
  <si>
    <t>– иные формы софинансирования</t>
  </si>
  <si>
    <t>Общий объем финансирования из бюджетов всех уровней, в том числе:</t>
  </si>
  <si>
    <t>Общий объем внебюджетного софинансирования из прочих источников, в том числе:</t>
  </si>
  <si>
    <t>Типы проектов ИБ</t>
  </si>
  <si>
    <t>2016 г.</t>
  </si>
  <si>
    <t>2017 г.</t>
  </si>
  <si>
    <t>2018 г.</t>
  </si>
  <si>
    <t>2019 г.</t>
  </si>
  <si>
    <t>2020 г.</t>
  </si>
  <si>
    <t>2021 г.</t>
  </si>
  <si>
    <t>2022 г.</t>
  </si>
  <si>
    <t>Водоснабжение, водоотведение</t>
  </si>
  <si>
    <t>Автомобильные дороги, тротуары, пешеходные переходы, остановки</t>
  </si>
  <si>
    <t>Уличное освещение</t>
  </si>
  <si>
    <t>Пожарная безопасность</t>
  </si>
  <si>
    <t>Обеспечение жителей услугами бытового обслуживания</t>
  </si>
  <si>
    <t>Культурное наследие (памятники, музеи)</t>
  </si>
  <si>
    <t>Проекты в сфере образования</t>
  </si>
  <si>
    <t xml:space="preserve"> --</t>
  </si>
  <si>
    <t>Проекты в сфере культуры, библиотечного дела, ремонт домов культуры (до 2017 г. - здесь же: "образовательные учреждения")</t>
  </si>
  <si>
    <t>Физическая культура и массовый спорт</t>
  </si>
  <si>
    <t>Детские игровые площадки</t>
  </si>
  <si>
    <t>Места массового отдыха населения и объекты организации благоустройства</t>
  </si>
  <si>
    <t>Сбор твердых коммунальных / бытовых отходов и мусора</t>
  </si>
  <si>
    <t>Событийные проекты (праздники, фестивали)</t>
  </si>
  <si>
    <t>ЖКХ (ремонт фасадов и кровли), организация теплоснабжения, канализации, газопроводов</t>
  </si>
  <si>
    <t>Крупные инфраструктурные проекты (мосты, плотины, благоустройство водоемов)</t>
  </si>
  <si>
    <t>Приобретение оборудования, техники, транспорта</t>
  </si>
  <si>
    <t>Проекты, направленные на уязвимые социальные группы и граждан с ограниченными возможностями</t>
  </si>
  <si>
    <t>Социальные проекты (занятость, безработица, бездомные)</t>
  </si>
  <si>
    <t>Проекты в сфере охраны окружающей среды</t>
  </si>
  <si>
    <t xml:space="preserve">Проекты туристической инфраструктуры </t>
  </si>
  <si>
    <t>Иные объекты</t>
  </si>
  <si>
    <t>Всего проектов:</t>
  </si>
  <si>
    <t>Количество проектных идей-предложений</t>
  </si>
  <si>
    <t>Количество поданных заявок (одобренных гражданами проектных заявок, прошедших технический анализ и зарегистрированных для участия в конкурсных процедурах)</t>
  </si>
  <si>
    <t>Количество проектов-победителей, которые прошли конкурсный отбор</t>
  </si>
  <si>
    <t>Количество реализованных проектов (для 2017 и 2018: включая проекты, реализация которых перенесена на 2019 год)</t>
  </si>
  <si>
    <t>Проекты, завершаемые в следующий год</t>
  </si>
  <si>
    <t>Общее количество реализованных проектов</t>
  </si>
  <si>
    <t>Средняя стоимость одного реализованного проекта (млн руб.)</t>
  </si>
  <si>
    <t>Средний размер совокупных бюджетных субсидий (суб.+мун.+фед.) на один реализованный проект</t>
  </si>
  <si>
    <t xml:space="preserve"> Средний размер субсидии из бюджета субъекта на один реализованный проект (млн.руб.)</t>
  </si>
  <si>
    <t>Средний размер субсидии из муниципального бюджета на один реализованный проект (млн.руб.)</t>
  </si>
  <si>
    <t>Средний размер внебюджетной поддержки на один реализованный проект (млн.руб.)</t>
  </si>
  <si>
    <t>Дороги</t>
  </si>
  <si>
    <t>ИБ</t>
  </si>
  <si>
    <t>ИП</t>
  </si>
  <si>
    <t>ТОС</t>
  </si>
  <si>
    <t>Субъектовые практики</t>
  </si>
  <si>
    <t>Муниципальные практики</t>
  </si>
  <si>
    <t>– инициативные платежи</t>
  </si>
  <si>
    <t>Средняя стоимость одного реализованного проекта  (млн руб.)</t>
  </si>
  <si>
    <t>Средний размер субсидии из бюджета субъекта на один реализованный проект (млн.руб.)</t>
  </si>
  <si>
    <t xml:space="preserve">Таблица 1 - Динамика финансовых показателей развития инициативного бюджетирования в Российской Федерации за период 2015-2023 гг. </t>
  </si>
  <si>
    <t>Таблица 3 - Динамика  долевого соотношения бюджетного и внебюджетного финансирования ИБ в 2015-2023 гг.,%</t>
  </si>
  <si>
    <t>156 практик субъектов РФ</t>
  </si>
  <si>
    <t>Сводные расчеты МУН</t>
  </si>
  <si>
    <t>По всем практикам</t>
  </si>
  <si>
    <t xml:space="preserve">авторский надзор на объекте
https://sochi.ru/gorodskaya-vlast/deyatelnost/mun-sluzhba/initsiativnye-proekty/193875/ </t>
  </si>
  <si>
    <t>2023 г.</t>
  </si>
  <si>
    <t>Проекты школьного инициативного бюджетирования</t>
  </si>
  <si>
    <t>Благоустройство дворовых территорий, в том числе включающее несколько видов работ</t>
  </si>
  <si>
    <t>Обустройство мест захоронений</t>
  </si>
  <si>
    <t>Проекты молодежного и студенческого инициативного бюджетирования</t>
  </si>
  <si>
    <t>суб</t>
  </si>
  <si>
    <t>мун</t>
  </si>
  <si>
    <t>Типология (мун/суб)</t>
  </si>
  <si>
    <t>НБ</t>
  </si>
  <si>
    <t>МСХ</t>
  </si>
  <si>
    <t>иное</t>
  </si>
  <si>
    <t>самообложение</t>
  </si>
  <si>
    <t>гранты</t>
  </si>
  <si>
    <t>ИБ, ШкИБ</t>
  </si>
  <si>
    <t>СтудИБ</t>
  </si>
  <si>
    <t>ИБ, ШкИБ, СтудИБ</t>
  </si>
  <si>
    <t>ИБ, СтудИБ</t>
  </si>
  <si>
    <t>наказы</t>
  </si>
  <si>
    <t>Ип</t>
  </si>
  <si>
    <t>ИП, ШкИБ, СтудИБ</t>
  </si>
  <si>
    <t>водоснабжение (50/50)</t>
  </si>
  <si>
    <t>дворы</t>
  </si>
  <si>
    <t>благоустройство</t>
  </si>
  <si>
    <t>НКО</t>
  </si>
  <si>
    <t>дороги</t>
  </si>
  <si>
    <t>НКО, ШкИБ, СтудИБ</t>
  </si>
  <si>
    <t>культура</t>
  </si>
  <si>
    <t>детские площадки</t>
  </si>
  <si>
    <t>Все практики</t>
  </si>
  <si>
    <t>Суб</t>
  </si>
  <si>
    <t>Мун</t>
  </si>
  <si>
    <t>ИТОГО</t>
  </si>
  <si>
    <t>Тип практики</t>
  </si>
  <si>
    <t>Тип</t>
  </si>
  <si>
    <t>392 муниципальных практик</t>
  </si>
  <si>
    <t>Общая стоимость проектов ИБ, млрд руб.</t>
  </si>
  <si>
    <t>Общий объем финансирования из бюджетов всех уровней, млрд руб.</t>
  </si>
  <si>
    <t>Общий объем внебюджетного софинансирования из прочих источников, млрд руб.</t>
  </si>
  <si>
    <t>Объем средств софинансирования, привлеченных на реализацию проектов ИБ со стороны юридических лиц, млн руб.</t>
  </si>
  <si>
    <t>Объем средств софинансирования, привлеченных на реализацию проектов ИБ со стороны населения, млн руб.</t>
  </si>
  <si>
    <t>Инициативные платежи граждан, юридических лиц и ИП, млн руб. (с 2021 года)</t>
  </si>
  <si>
    <t>Федеральные округа</t>
  </si>
  <si>
    <t>СКФО</t>
  </si>
  <si>
    <t>ЮФО</t>
  </si>
  <si>
    <t>УФО</t>
  </si>
  <si>
    <t>ЦФО</t>
  </si>
  <si>
    <t>СЗФО</t>
  </si>
  <si>
    <t>ДФО</t>
  </si>
  <si>
    <t>ПФО</t>
  </si>
  <si>
    <t>СФО</t>
  </si>
  <si>
    <t>Количество субъектов РФ в составе округа</t>
  </si>
  <si>
    <t>Количество субъектов РФ, реализующих проекты ИБ</t>
  </si>
  <si>
    <t>Количество реализуемых практик регионального уровня</t>
  </si>
  <si>
    <t>Количество реализуемых практик муниципального уровня</t>
  </si>
  <si>
    <t>Средний размер совокупных бюджетных субсидий на один реализованный проект (млн руб.)</t>
  </si>
  <si>
    <t xml:space="preserve"> Средний размер субсидии из бюджета субъекта на один реализованный проект (млн руб.)</t>
  </si>
  <si>
    <t>Средний размер субсидии из муниципального бюджета на один реализованный проект (млн руб.)</t>
  </si>
  <si>
    <t>Средний размер внебюджетной поддержки на один реализованный проект (млн руб.)</t>
  </si>
  <si>
    <t>Число муниципальных практик</t>
  </si>
  <si>
    <t>Бюджет ИБ на 1 чел.</t>
  </si>
  <si>
    <t>Объем финансирования из муниципальных бюджетов, млн руб.</t>
  </si>
  <si>
    <t>Количество муниципальных практик</t>
  </si>
  <si>
    <t>Общая стоимость реализованных проектов, млн.руб</t>
  </si>
  <si>
    <t>Количество реализованных проектов</t>
  </si>
  <si>
    <t>Объем муниципальной поддержки на 1 чел., руб</t>
  </si>
  <si>
    <t>Численность населения МО, руб.</t>
  </si>
  <si>
    <t>Таблица 2 - Динамика долевого соотношения финансовых показателей ИБ в 2015-2023 гг.</t>
  </si>
  <si>
    <t>Показатель / Округ</t>
  </si>
  <si>
    <t xml:space="preserve">Диаграмма 1 - Динамика финансовых показателей развития инициативного бюджетирования в Российской Федерации за период 2015-2023 гг. </t>
  </si>
  <si>
    <t xml:space="preserve">Диаграмма 2 - Динамика показателей софинансирования инициативного бюджетирования в Российской Федерации за период 2015-2023 гг. </t>
  </si>
  <si>
    <t>Диаграмма 3 - Динамика средней стоимости проектов инициативного бюджетирования в 2016 - 2023 гг.</t>
  </si>
  <si>
    <t>Диаграмма 4 - Развитие инициативного бюджетирования в федеральных округах России в 2023 году</t>
  </si>
  <si>
    <t>Диаграмма 5 - Динамика доли благополучателей инициативного бюджетирования в 2017 - 2023 гг.</t>
  </si>
  <si>
    <t>Таблица 1 - Число муниципальных практик инициативного бюджетирования в субъектах РФ</t>
  </si>
  <si>
    <t>Таблица 2 - Показатели развития муниципальных практик инициативного бюджетирования в 2023 году</t>
  </si>
  <si>
    <t>Диаграмма 1 - Число муниципальных практик инициативного бюджетирования в субъектах РФ</t>
  </si>
  <si>
    <t>КЛЮЧЕВЫЕ ПОНЯТИЯ, ИСПОЛЬЗУЕМЫЕ В АНКЕТЕ</t>
  </si>
  <si>
    <t xml:space="preserve">ИНИЦИАТИВНОЕ БЮДЖЕТИРОВАНИЕ  </t>
  </si>
  <si>
    <t xml:space="preserve">Общее название, используемое для обозначения совокупности практик вовлечения граждан в бюджетный процесс в Российской Федерации, объединенных идеологией гражданского участия, а также сфера государственного и муниципального регулирования участия населения в определении и выборе проектов, финансируемых за счет средств соответствующих бюджетов и последующем контроле за реализацией отобранных проектов со стороны граждан. </t>
  </si>
  <si>
    <t>МОДЕЛЬ ИНИЦИАТИВНОГО БЮДЖЕТИРОВАНИЯ</t>
  </si>
  <si>
    <t>Совокупность процедур организации участия граждан в инициативном бюджетировании на региональном, федеральном или муниципальном уровнях, определенная нормами законодательства Российской Федерации и нормативными правовыми актами субъектов РФ. Модель ИБ включает следующие обязательные процедуры: выдвижение, обсуждение и отбор проектов гражданами; участие граждан в реализации проектов и иные формы участия. Примеры: Программа поддержки местных инициатив (ППМИ), практика бюджетных комиссий (партиципаторное бюджетирование ЕУСПб), практика инициативных проектов, школьное инициативное бюджетирование (ШКИБ) и др.</t>
  </si>
  <si>
    <t>ПРАКТИКА ИНИЦИАТИВНОГО БЮДЖЕТИРОВАНИЯ</t>
  </si>
  <si>
    <t>Реализуемая в рамках одного субъекта Российской Федерации или муниципального образования модель инициативного бюджетирования, направленная на вовлечение граждан в бюджетный процесс и участие граждан в принятии бюджетных решений. Практика подразумевает регулярное планирование и выделение бюджетных ассигнований на реализацию проектов</t>
  </si>
  <si>
    <t xml:space="preserve">ПРОГРАММА ИНИЦИАТИВНОГО БЮДЖЕТИРОВАНИЯ </t>
  </si>
  <si>
    <t>Комплекс взаимоувязанных мероприятий, реализуемых органами государственной власти субъекта Российской Федерации и (или) органами местного самоуправления по развитию инициативного бюджетирования и обучению механизмам участия граждан Российской Федерации в решении вопросов социально-экономического развития соответствующих территорий на основе инициативного бюджетирования</t>
  </si>
  <si>
    <t>РЕГИОНАЛЬНАЯ ПРАКТИКА (ПРАКТИКА СУБЪЕКТА РФ)</t>
  </si>
  <si>
    <t>Практика инициативного бюджетирования регионального уровня, регулирование которой осуществляется в соответствии с законами и (или) нормативными правовыми актами субъекта Российской Федерации, а управление и конкурсный отбор инициативных проектов организуются органами государственной власти субъекта Российской Федерации. Региональная практика реализуется на территории субъекта Российской Федерации с привлечением средств бюджета субъекта Российской Федерации, а также иных источников финансового обеспечения проектов, и распространяется на территорию одного и более муниципальных образований</t>
  </si>
  <si>
    <t>ПРОЕКТНАЯ ИДЕЯ</t>
  </si>
  <si>
    <t>Предложение гражданина, индивидуального предпринимателя или юридического лица по реализации мероприятий, направленных на решение проблем, имеющих приоритетное значение для жителей региона, муниципального образования или его части, которое было выдвинуто в ходе первичных встреч, анкетирования, через интернет или другим способом</t>
  </si>
  <si>
    <t>ПРОЕКТНАЯ ЗАЯВКА</t>
  </si>
  <si>
    <t>Поддержанная гражданами проектная идея, прошедшая технический анализ и зарегистрированная для участия в конкурсных процедурах</t>
  </si>
  <si>
    <t>ПРОЕКТ ИНИЦИАТИВНОГО БЮДЖЕТИРОВАНИЯ, ИНИЦИАТИВНЫЙ ПРОЕКТ</t>
  </si>
  <si>
    <t>Предложение граждан, внесенное и оформленное в установленном нормативным правовым актом порядке в целях реализации мероприятий, имеющих приоритетное значение для жителей муниципального образования, или его части, по решению вопросов местного значения или иных вопросов, право решения которых предоставлено органам местного самоуправления</t>
  </si>
  <si>
    <t>СОФИНАНСИРОВАНИЕ</t>
  </si>
  <si>
    <t>Внебюджетные источники финансовой поддержки проектов инициативного бюджетирования гражданами, индивидуальными предпринимателями и юридическими лицами, безвозмездно перечисляемые в бюджет муниципального образования на основании норм Гражданского кодекса Российской Федерации</t>
  </si>
  <si>
    <t xml:space="preserve">ИНИЦИАТИВНЫЕ ПЛАТЕЖИ </t>
  </si>
  <si>
    <t>Форма софинансирования проектов инициативного бюджетирования, предусматривающая, что денежные средства граждан, индивидуальных предпринимателей и юридических лиц, уплачиваемые на добровольной основе, зачисляются в соответствии с Бюджетным кодексом Российской Федерации в местный бюджет в целях реализации конкретных проектов ИБ, инициативных проектов</t>
  </si>
  <si>
    <t xml:space="preserve">ИНЫЕ ФОРМЫ УЧАСТИЯ, НЕФИНАНСОВЫЙ ВКЛАД </t>
  </si>
  <si>
    <t>Способ участия граждан в проектах ИБ, предусматривающий трудовые, материальные, организационные формы поддержки проекта гражданами, индивидуальными предпринимателями и юридическими лицами</t>
  </si>
  <si>
    <t>ИНИЦИАТИВНАЯ ГРУППА ГРАЖДАН</t>
  </si>
  <si>
    <t>Группа граждан, объединившихся с целью определения и обсуждения проектных идей для внесения в местные или региональные органы публичной власти проектов ИБ, инициативных проектов, направленных на решение конкретных вопросов регионального и/или местного значения</t>
  </si>
  <si>
    <t>БЛАГОПОЛУЧАТЕЛИ</t>
  </si>
  <si>
    <t>Граждане, которые становятся пользователями результатов и услуг, появившихся вследствии реализованных проектов инициативного бюджетирования, инициативных проектов</t>
  </si>
  <si>
    <t>ПРОЕКТНЫЙ ЦЕНТР</t>
  </si>
  <si>
    <t>Организация, учреждение или подразделение органа государственной власти субъекта Российской Федерации или органа местного самоуправления, осуществляющее реализацию практики инициативного бюджетирования или выполняющая методологическую, исследовательскую, аналитическую, мониторинговую, образовательную, консультационную деятельность и / или иные функции в рамках ее реализации</t>
  </si>
  <si>
    <t xml:space="preserve">ОБОЗНАЧЕНИЯ И СОКРАЩЕНИЯ </t>
  </si>
  <si>
    <t xml:space="preserve">ГРБС </t>
  </si>
  <si>
    <t>главный распорядитель бюджетных средств</t>
  </si>
  <si>
    <t>ЖКХ</t>
  </si>
  <si>
    <t>жилищно-коммунальное хозяйство</t>
  </si>
  <si>
    <t>ЗАТО</t>
  </si>
  <si>
    <t>закрытое административно-территориальное образование</t>
  </si>
  <si>
    <t>МО</t>
  </si>
  <si>
    <t>муниципальное образование</t>
  </si>
  <si>
    <t>МКД</t>
  </si>
  <si>
    <t>многоквартирные дома</t>
  </si>
  <si>
    <t>некоммерческая организация</t>
  </si>
  <si>
    <t>НПА</t>
  </si>
  <si>
    <t>нормативный правовой акт</t>
  </si>
  <si>
    <t>РОИВ</t>
  </si>
  <si>
    <t>региональные органы исполнительной власти</t>
  </si>
  <si>
    <t>СМИ</t>
  </si>
  <si>
    <t>средства массовой информации</t>
  </si>
  <si>
    <t>территориальное общественное самоуправление</t>
  </si>
  <si>
    <t>ФОИВ</t>
  </si>
  <si>
    <t>федеральный орган исполнительной власти</t>
  </si>
  <si>
    <t>ФЦП</t>
  </si>
  <si>
    <t>федеральная целевая программа</t>
  </si>
  <si>
    <t xml:space="preserve">Таблица 4 - Типология реализованных проектов инициативного бюджетирования в субъектах Российской Федерации </t>
  </si>
  <si>
    <t>Таблица 5 - Количество проектов, реализованных во всех субъектах РФ в 2015–2023 гг.</t>
  </si>
  <si>
    <t>Таблица 6 - Динамика показателей реализации проектов  2015-2023 гг.</t>
  </si>
  <si>
    <t xml:space="preserve">Таблица 7 - Типология практик ИБ в 2023 году </t>
  </si>
  <si>
    <t xml:space="preserve">Таблица 8 - Общий объем средств, направленных из различных источников на реализацию проектов (млн. руб.)​: субъектовые и муниципальные практики (2023 г.) </t>
  </si>
  <si>
    <t>Таблица 9 - Показатели реализации проектов (млн. руб.)​: субъектовые и муниципальные практики (2023 г.)</t>
  </si>
  <si>
    <t>Таблица 10 - Развитие инициативного бюджетирования в федеральных округах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</si>
</sst>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21" x14ac:knownFonts="1">
    <font>
      <sz val="11"/>
      <color rgb="FF000000"/>
      <name val="Calibri"/>
      <scheme val="minor"/>
    </font>
    <font>
      <sz val="11"/>
      <color theme="1"/>
      <name val="Calibri"/>
      <family val="2"/>
      <scheme val="minor"/>
    </font>
    <font>
      <b/>
      <sz val="11"/>
      <color rgb="FF000000"/>
      <name val="Calibri"/>
      <family val="2"/>
      <scheme val="minor"/>
    </font>
    <font>
      <b/>
      <sz val="11"/>
      <color theme="1"/>
      <name val="Calibri"/>
      <family val="2"/>
      <scheme val="minor"/>
    </font>
    <font>
      <b/>
      <sz val="12"/>
      <color rgb="FF000000"/>
      <name val="Times New Roman"/>
      <family val="1"/>
    </font>
    <font>
      <b/>
      <sz val="12"/>
      <color theme="1"/>
      <name val="Times New Roman"/>
      <family val="1"/>
    </font>
    <font>
      <sz val="12"/>
      <color rgb="FF000000"/>
      <name val="Times New Roman"/>
      <family val="1"/>
    </font>
    <font>
      <sz val="12"/>
      <color theme="1"/>
      <name val="Times New Roman"/>
      <family val="1"/>
    </font>
    <font>
      <u/>
      <sz val="12"/>
      <color rgb="FF0000FF"/>
      <name val="Times New Roman"/>
      <family val="1"/>
    </font>
    <font>
      <u/>
      <sz val="11"/>
      <color theme="10"/>
      <name val="Calibri"/>
      <family val="2"/>
      <scheme val="minor"/>
    </font>
    <font>
      <sz val="10"/>
      <color rgb="FF000000"/>
      <name val="Tahoma"/>
      <family val="2"/>
    </font>
    <font>
      <b/>
      <sz val="10"/>
      <color rgb="FF000000"/>
      <name val="Tahoma"/>
      <family val="2"/>
    </font>
    <font>
      <sz val="10"/>
      <color rgb="FF000000"/>
      <name val="Calibri"/>
      <family val="2"/>
      <scheme val="minor"/>
    </font>
    <font>
      <b/>
      <sz val="12"/>
      <color theme="0"/>
      <name val="Times New Roman"/>
      <family val="1"/>
    </font>
    <font>
      <sz val="12"/>
      <color theme="0"/>
      <name val="Times New Roman"/>
      <family val="1"/>
    </font>
    <font>
      <u/>
      <sz val="12"/>
      <color theme="0"/>
      <name val="Times New Roman"/>
      <family val="1"/>
    </font>
    <font>
      <u/>
      <sz val="12"/>
      <color theme="10"/>
      <name val="Times New Roman"/>
      <family val="1"/>
    </font>
    <font>
      <sz val="11"/>
      <color theme="1"/>
      <name val="Calibri"/>
      <family val="2"/>
      <charset val="204"/>
      <scheme val="minor"/>
    </font>
    <font>
      <b/>
      <sz val="12"/>
      <name val="Times New Roman"/>
      <family val="1"/>
      <charset val="204"/>
    </font>
    <font>
      <sz val="12"/>
      <name val="Times New Roman"/>
      <family val="1"/>
      <charset val="204"/>
    </font>
    <font>
      <sz val="12"/>
      <color rgb="FF222222"/>
      <name val="Times New Roman"/>
      <family val="1"/>
      <charset val="204"/>
    </font>
  </fonts>
  <fills count="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rgb="FFFF00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s>
  <cellStyleXfs count="3">
    <xf numFmtId="0" fontId="0" fillId="0" borderId="0"/>
    <xf numFmtId="0" fontId="9" fillId="0" borderId="0" applyNumberFormat="0" applyFill="0" applyBorder="0" applyAlignment="0" applyProtection="0"/>
    <xf numFmtId="0" fontId="17" fillId="0" borderId="0"/>
  </cellStyleXfs>
  <cellXfs count="133">
    <xf numFmtId="0" fontId="0" fillId="0" borderId="0" xfId="0"/>
    <xf numFmtId="0" fontId="1" fillId="0" borderId="0" xfId="0" applyFont="1" applyAlignment="1">
      <alignment wrapText="1"/>
    </xf>
    <xf numFmtId="0" fontId="0" fillId="0" borderId="0" xfId="0" applyAlignment="1">
      <alignment wrapText="1"/>
    </xf>
    <xf numFmtId="0" fontId="2" fillId="0" borderId="0" xfId="0" applyFont="1" applyAlignment="1">
      <alignment wrapText="1"/>
    </xf>
    <xf numFmtId="0" fontId="3" fillId="0" borderId="0" xfId="0" applyFont="1" applyAlignment="1">
      <alignment wrapText="1"/>
    </xf>
    <xf numFmtId="0" fontId="2" fillId="0" borderId="0" xfId="0" applyFont="1" applyAlignment="1">
      <alignment horizontal="center" vertical="center" wrapText="1"/>
    </xf>
    <xf numFmtId="1" fontId="0" fillId="0" borderId="0" xfId="0" applyNumberFormat="1" applyAlignment="1">
      <alignment wrapText="1"/>
    </xf>
    <xf numFmtId="0" fontId="4" fillId="0" borderId="0" xfId="0" applyFont="1" applyAlignment="1">
      <alignment wrapText="1"/>
    </xf>
    <xf numFmtId="0" fontId="4" fillId="0" borderId="1" xfId="0" applyFont="1" applyBorder="1" applyAlignment="1">
      <alignment wrapText="1"/>
    </xf>
    <xf numFmtId="0" fontId="5" fillId="0" borderId="1" xfId="0" applyFont="1" applyBorder="1" applyAlignment="1">
      <alignment wrapText="1"/>
    </xf>
    <xf numFmtId="2" fontId="5" fillId="0" borderId="1" xfId="0" applyNumberFormat="1" applyFont="1" applyBorder="1" applyAlignment="1">
      <alignment wrapText="1"/>
    </xf>
    <xf numFmtId="0" fontId="5" fillId="2" borderId="1" xfId="0" applyFont="1" applyFill="1" applyBorder="1" applyAlignment="1">
      <alignment horizontal="center" vertical="center" wrapText="1"/>
    </xf>
    <xf numFmtId="1" fontId="5" fillId="0" borderId="1" xfId="0" applyNumberFormat="1" applyFont="1" applyBorder="1" applyAlignment="1">
      <alignment wrapText="1"/>
    </xf>
    <xf numFmtId="0" fontId="4" fillId="0" borderId="0" xfId="0" applyFont="1" applyAlignment="1">
      <alignment horizontal="center" vertical="center" wrapText="1"/>
    </xf>
    <xf numFmtId="2" fontId="5" fillId="3" borderId="1" xfId="0" applyNumberFormat="1" applyFont="1" applyFill="1" applyBorder="1" applyAlignment="1">
      <alignment wrapText="1"/>
    </xf>
    <xf numFmtId="1" fontId="5" fillId="3" borderId="1" xfId="0" applyNumberFormat="1" applyFont="1" applyFill="1" applyBorder="1" applyAlignment="1">
      <alignment wrapText="1"/>
    </xf>
    <xf numFmtId="0" fontId="6" fillId="0" borderId="0" xfId="0" applyFont="1" applyAlignment="1">
      <alignment wrapText="1"/>
    </xf>
    <xf numFmtId="0" fontId="6" fillId="0" borderId="1" xfId="0" applyFont="1" applyBorder="1" applyAlignment="1">
      <alignment wrapText="1"/>
    </xf>
    <xf numFmtId="0" fontId="7" fillId="0" borderId="1" xfId="0" applyFont="1" applyBorder="1" applyAlignment="1">
      <alignment wrapText="1"/>
    </xf>
    <xf numFmtId="164" fontId="7" fillId="0" borderId="1" xfId="0" applyNumberFormat="1" applyFont="1" applyBorder="1" applyAlignment="1">
      <alignment wrapText="1"/>
    </xf>
    <xf numFmtId="2" fontId="7" fillId="0" borderId="1" xfId="0" applyNumberFormat="1" applyFont="1" applyBorder="1" applyAlignment="1">
      <alignment wrapText="1"/>
    </xf>
    <xf numFmtId="4" fontId="7" fillId="0" borderId="1" xfId="0" applyNumberFormat="1" applyFont="1" applyBorder="1" applyAlignment="1">
      <alignment wrapText="1"/>
    </xf>
    <xf numFmtId="1" fontId="7" fillId="0" borderId="1" xfId="0" applyNumberFormat="1" applyFont="1" applyBorder="1" applyAlignment="1">
      <alignment wrapText="1"/>
    </xf>
    <xf numFmtId="1" fontId="6" fillId="0" borderId="1" xfId="0" applyNumberFormat="1" applyFont="1" applyBorder="1" applyAlignment="1">
      <alignment wrapText="1"/>
    </xf>
    <xf numFmtId="0" fontId="8" fillId="0" borderId="1" xfId="0" applyFont="1" applyBorder="1" applyAlignment="1">
      <alignment wrapText="1"/>
    </xf>
    <xf numFmtId="2" fontId="6" fillId="0" borderId="0" xfId="0" applyNumberFormat="1" applyFont="1" applyAlignment="1">
      <alignment wrapText="1"/>
    </xf>
    <xf numFmtId="1" fontId="6" fillId="0" borderId="0" xfId="0" applyNumberFormat="1" applyFont="1" applyAlignment="1">
      <alignment wrapText="1"/>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2" fontId="5" fillId="0" borderId="1" xfId="0" applyNumberFormat="1" applyFont="1" applyBorder="1" applyAlignment="1">
      <alignment horizontal="center" vertical="center" wrapText="1"/>
    </xf>
    <xf numFmtId="2" fontId="5" fillId="2" borderId="1" xfId="0" applyNumberFormat="1" applyFont="1" applyFill="1" applyBorder="1" applyAlignment="1">
      <alignment horizontal="center" vertical="center" wrapText="1"/>
    </xf>
    <xf numFmtId="1" fontId="5" fillId="0" borderId="1" xfId="0" applyNumberFormat="1" applyFont="1" applyBorder="1" applyAlignment="1">
      <alignment horizontal="center" vertical="center" wrapText="1"/>
    </xf>
    <xf numFmtId="1" fontId="5" fillId="2" borderId="1" xfId="0" applyNumberFormat="1" applyFont="1" applyFill="1" applyBorder="1" applyAlignment="1">
      <alignment horizontal="center" vertical="center" wrapText="1"/>
    </xf>
    <xf numFmtId="4" fontId="5" fillId="0" borderId="1" xfId="0" applyNumberFormat="1" applyFont="1" applyBorder="1" applyAlignment="1">
      <alignment wrapText="1"/>
    </xf>
    <xf numFmtId="0" fontId="5" fillId="4" borderId="1" xfId="0" applyFont="1" applyFill="1" applyBorder="1" applyAlignment="1">
      <alignment horizontal="center" vertical="center" wrapText="1"/>
    </xf>
    <xf numFmtId="1" fontId="5" fillId="4" borderId="1" xfId="0" applyNumberFormat="1" applyFont="1" applyFill="1" applyBorder="1" applyAlignment="1">
      <alignment horizontal="center" vertical="center" wrapText="1"/>
    </xf>
    <xf numFmtId="0" fontId="3" fillId="0" borderId="0" xfId="0" applyFont="1" applyAlignment="1">
      <alignment horizontal="center" vertical="center" wrapText="1"/>
    </xf>
    <xf numFmtId="0" fontId="6" fillId="0" borderId="1" xfId="0" applyFont="1" applyBorder="1" applyAlignment="1">
      <alignment vertical="center" wrapText="1"/>
    </xf>
    <xf numFmtId="1" fontId="6" fillId="0" borderId="1" xfId="0" applyNumberFormat="1" applyFont="1" applyBorder="1"/>
    <xf numFmtId="2" fontId="6" fillId="0" borderId="1" xfId="0" applyNumberFormat="1" applyFont="1" applyBorder="1"/>
    <xf numFmtId="0" fontId="6" fillId="0" borderId="1" xfId="0" applyFont="1" applyBorder="1" applyAlignment="1">
      <alignment horizontal="left" vertical="center" wrapText="1"/>
    </xf>
    <xf numFmtId="10" fontId="6" fillId="0" borderId="1" xfId="0" applyNumberFormat="1" applyFont="1" applyBorder="1" applyAlignment="1">
      <alignment horizontal="left" vertical="center"/>
    </xf>
    <xf numFmtId="1" fontId="6" fillId="0" borderId="1" xfId="0" applyNumberFormat="1" applyFont="1" applyBorder="1" applyAlignment="1">
      <alignment horizontal="left" vertical="center" wrapText="1"/>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6" fillId="2" borderId="1" xfId="0" applyFont="1" applyFill="1" applyBorder="1" applyAlignment="1">
      <alignment wrapText="1"/>
    </xf>
    <xf numFmtId="0" fontId="7" fillId="2" borderId="1" xfId="0" applyFont="1" applyFill="1" applyBorder="1" applyAlignment="1">
      <alignment wrapText="1"/>
    </xf>
    <xf numFmtId="164" fontId="7" fillId="2" borderId="1" xfId="0" applyNumberFormat="1" applyFont="1" applyFill="1" applyBorder="1" applyAlignment="1">
      <alignment wrapText="1"/>
    </xf>
    <xf numFmtId="2" fontId="7" fillId="2" borderId="1" xfId="0" applyNumberFormat="1" applyFont="1" applyFill="1" applyBorder="1" applyAlignment="1">
      <alignment wrapText="1"/>
    </xf>
    <xf numFmtId="4" fontId="7" fillId="2" borderId="1" xfId="0" applyNumberFormat="1" applyFont="1" applyFill="1" applyBorder="1" applyAlignment="1">
      <alignment wrapText="1"/>
    </xf>
    <xf numFmtId="1" fontId="7" fillId="2" borderId="1" xfId="0" applyNumberFormat="1" applyFont="1" applyFill="1" applyBorder="1" applyAlignment="1">
      <alignment wrapText="1"/>
    </xf>
    <xf numFmtId="1" fontId="6" fillId="2" borderId="1" xfId="0" applyNumberFormat="1" applyFont="1" applyFill="1" applyBorder="1" applyAlignment="1">
      <alignment wrapText="1"/>
    </xf>
    <xf numFmtId="1" fontId="5" fillId="2" borderId="1" xfId="0" applyNumberFormat="1" applyFont="1" applyFill="1" applyBorder="1" applyAlignment="1">
      <alignment wrapText="1"/>
    </xf>
    <xf numFmtId="0" fontId="8" fillId="2" borderId="1" xfId="0" applyFont="1" applyFill="1" applyBorder="1" applyAlignment="1">
      <alignment wrapText="1"/>
    </xf>
    <xf numFmtId="0" fontId="6" fillId="4" borderId="1" xfId="0" applyFont="1" applyFill="1" applyBorder="1" applyAlignment="1">
      <alignment wrapText="1"/>
    </xf>
    <xf numFmtId="4" fontId="6" fillId="4" borderId="1" xfId="0" applyNumberFormat="1" applyFont="1" applyFill="1" applyBorder="1" applyAlignment="1">
      <alignment wrapText="1"/>
    </xf>
    <xf numFmtId="1" fontId="6" fillId="4" borderId="1" xfId="0" applyNumberFormat="1" applyFont="1" applyFill="1" applyBorder="1" applyAlignment="1">
      <alignment wrapText="1"/>
    </xf>
    <xf numFmtId="0" fontId="6" fillId="0" borderId="0" xfId="0" applyFont="1" applyAlignment="1">
      <alignment horizontal="center" vertical="center" wrapText="1"/>
    </xf>
    <xf numFmtId="0" fontId="6" fillId="0" borderId="0" xfId="0" applyFont="1" applyFill="1" applyAlignment="1">
      <alignment horizontal="center" vertical="center" wrapText="1"/>
    </xf>
    <xf numFmtId="0" fontId="6" fillId="0" borderId="0" xfId="0" applyFont="1" applyFill="1" applyAlignment="1">
      <alignment wrapText="1"/>
    </xf>
    <xf numFmtId="1" fontId="7" fillId="5" borderId="1" xfId="0" applyNumberFormat="1" applyFont="1" applyFill="1" applyBorder="1" applyAlignment="1">
      <alignment wrapText="1"/>
    </xf>
    <xf numFmtId="0" fontId="6"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0" xfId="0" applyFont="1" applyFill="1" applyBorder="1" applyAlignment="1">
      <alignment horizontal="center" vertical="center"/>
    </xf>
    <xf numFmtId="0" fontId="6" fillId="0" borderId="1" xfId="0" applyFont="1" applyBorder="1"/>
    <xf numFmtId="0" fontId="7" fillId="0" borderId="0" xfId="0" applyFont="1" applyBorder="1" applyAlignment="1">
      <alignment wrapText="1"/>
    </xf>
    <xf numFmtId="10" fontId="5" fillId="0" borderId="1" xfId="0" applyNumberFormat="1" applyFont="1" applyBorder="1" applyAlignment="1">
      <alignment wrapText="1"/>
    </xf>
    <xf numFmtId="4" fontId="7" fillId="0" borderId="0" xfId="0" applyNumberFormat="1" applyFont="1" applyBorder="1" applyAlignment="1">
      <alignment wrapText="1"/>
    </xf>
    <xf numFmtId="1" fontId="7" fillId="0" borderId="0" xfId="0" applyNumberFormat="1" applyFont="1" applyBorder="1" applyAlignment="1">
      <alignment wrapText="1"/>
    </xf>
    <xf numFmtId="2" fontId="6" fillId="4" borderId="1" xfId="0" applyNumberFormat="1" applyFont="1" applyFill="1" applyBorder="1" applyAlignment="1">
      <alignment wrapText="1"/>
    </xf>
    <xf numFmtId="0" fontId="6" fillId="0" borderId="0" xfId="0" applyFont="1"/>
    <xf numFmtId="0" fontId="6" fillId="0" borderId="0" xfId="0" applyFont="1" applyBorder="1"/>
    <xf numFmtId="0" fontId="7" fillId="0" borderId="0" xfId="0" applyFont="1" applyBorder="1" applyAlignment="1">
      <alignment horizontal="left" vertical="center" wrapText="1"/>
    </xf>
    <xf numFmtId="4" fontId="7" fillId="0" borderId="0" xfId="0" applyNumberFormat="1" applyFont="1" applyBorder="1" applyAlignment="1">
      <alignment horizontal="left" vertical="center" wrapText="1"/>
    </xf>
    <xf numFmtId="4" fontId="6" fillId="0" borderId="0" xfId="0" applyNumberFormat="1" applyFont="1" applyBorder="1" applyAlignment="1">
      <alignment horizontal="left" vertical="center"/>
    </xf>
    <xf numFmtId="4" fontId="6" fillId="0" borderId="0" xfId="0" applyNumberFormat="1" applyFont="1" applyBorder="1"/>
    <xf numFmtId="0" fontId="7"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4" fontId="5" fillId="0" borderId="0" xfId="0" applyNumberFormat="1" applyFont="1" applyFill="1" applyBorder="1" applyAlignment="1">
      <alignment horizontal="center" vertical="center" wrapText="1"/>
    </xf>
    <xf numFmtId="4" fontId="7" fillId="0" borderId="0" xfId="0" applyNumberFormat="1" applyFont="1" applyFill="1" applyBorder="1" applyAlignment="1">
      <alignment horizontal="left" vertical="center" wrapText="1"/>
    </xf>
    <xf numFmtId="0" fontId="6" fillId="0" borderId="0" xfId="0" applyFont="1" applyBorder="1" applyAlignment="1">
      <alignment horizontal="left" vertical="center" wrapText="1"/>
    </xf>
    <xf numFmtId="0" fontId="5" fillId="0" borderId="0" xfId="0" applyFont="1" applyFill="1" applyBorder="1" applyAlignment="1">
      <alignment horizontal="left" vertical="center" wrapText="1"/>
    </xf>
    <xf numFmtId="0" fontId="4" fillId="0" borderId="0" xfId="0" applyFont="1" applyBorder="1" applyAlignment="1">
      <alignment horizontal="center" vertical="center" wrapText="1"/>
    </xf>
    <xf numFmtId="0" fontId="4" fillId="0" borderId="0" xfId="0" applyFont="1" applyBorder="1" applyAlignment="1">
      <alignment horizontal="center" wrapText="1"/>
    </xf>
    <xf numFmtId="0" fontId="7" fillId="0" borderId="0" xfId="0" applyFont="1" applyBorder="1" applyAlignment="1">
      <alignment horizontal="center" vertical="center" wrapText="1"/>
    </xf>
    <xf numFmtId="0" fontId="5" fillId="0" borderId="0" xfId="0" applyFont="1" applyBorder="1" applyAlignment="1">
      <alignment horizontal="center" vertical="center" wrapText="1"/>
    </xf>
    <xf numFmtId="4" fontId="7" fillId="0" borderId="0" xfId="0" applyNumberFormat="1" applyFont="1" applyFill="1" applyBorder="1" applyAlignment="1">
      <alignment horizontal="center" vertical="center" wrapText="1"/>
    </xf>
    <xf numFmtId="4" fontId="7" fillId="0" borderId="0" xfId="0" applyNumberFormat="1" applyFont="1" applyBorder="1" applyAlignment="1">
      <alignment horizontal="center" vertical="center" wrapText="1"/>
    </xf>
    <xf numFmtId="2" fontId="6" fillId="0" borderId="0" xfId="0" applyNumberFormat="1" applyFont="1" applyBorder="1" applyAlignment="1">
      <alignment horizontal="center" vertical="center" wrapText="1"/>
    </xf>
    <xf numFmtId="4" fontId="7" fillId="0" borderId="0" xfId="0" applyNumberFormat="1" applyFont="1" applyFill="1" applyBorder="1" applyAlignment="1">
      <alignment horizontal="center" wrapText="1"/>
    </xf>
    <xf numFmtId="0" fontId="14" fillId="0" borderId="0" xfId="0" applyFont="1" applyFill="1" applyBorder="1" applyAlignment="1">
      <alignment wrapText="1"/>
    </xf>
    <xf numFmtId="4" fontId="14" fillId="0" borderId="0" xfId="0" applyNumberFormat="1" applyFont="1" applyFill="1" applyBorder="1" applyAlignment="1">
      <alignment wrapText="1"/>
    </xf>
    <xf numFmtId="10" fontId="14" fillId="0" borderId="0" xfId="0" applyNumberFormat="1" applyFont="1" applyFill="1" applyBorder="1" applyAlignment="1">
      <alignment wrapText="1"/>
    </xf>
    <xf numFmtId="0" fontId="15" fillId="0" borderId="0" xfId="0" applyFont="1" applyFill="1" applyBorder="1" applyAlignment="1">
      <alignment wrapText="1"/>
    </xf>
    <xf numFmtId="0" fontId="4" fillId="0" borderId="0" xfId="0" applyFont="1" applyAlignment="1">
      <alignment horizontal="center" vertical="center" wrapText="1"/>
    </xf>
    <xf numFmtId="0" fontId="13" fillId="0" borderId="0" xfId="0" applyFont="1" applyFill="1" applyBorder="1" applyAlignment="1">
      <alignment horizontal="center" vertical="center" wrapText="1"/>
    </xf>
    <xf numFmtId="0" fontId="4" fillId="0" borderId="0" xfId="0" applyFont="1" applyAlignment="1">
      <alignment horizontal="center" vertical="center" wrapText="1"/>
    </xf>
    <xf numFmtId="0" fontId="4" fillId="0" borderId="3" xfId="0" applyFont="1" applyBorder="1" applyAlignment="1">
      <alignment horizontal="center" vertical="center" wrapText="1"/>
    </xf>
    <xf numFmtId="0" fontId="13" fillId="0" borderId="0"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Alignment="1">
      <alignment vertical="center"/>
    </xf>
    <xf numFmtId="0" fontId="6" fillId="0" borderId="0" xfId="0" applyFont="1" applyAlignment="1">
      <alignment horizontal="center" vertical="center"/>
    </xf>
    <xf numFmtId="0" fontId="16" fillId="2" borderId="1" xfId="1" applyFont="1" applyFill="1" applyBorder="1" applyAlignment="1">
      <alignment wrapText="1"/>
    </xf>
    <xf numFmtId="0" fontId="6" fillId="0" borderId="1" xfId="0" applyFont="1" applyBorder="1" applyAlignment="1">
      <alignment horizontal="right"/>
    </xf>
    <xf numFmtId="0" fontId="14" fillId="0" borderId="0" xfId="0" applyFont="1" applyBorder="1"/>
    <xf numFmtId="2" fontId="6" fillId="0" borderId="1" xfId="0" applyNumberFormat="1" applyFont="1" applyBorder="1" applyAlignment="1">
      <alignment horizontal="right"/>
    </xf>
    <xf numFmtId="2" fontId="6" fillId="0" borderId="0" xfId="0" applyNumberFormat="1" applyFont="1"/>
    <xf numFmtId="2" fontId="14" fillId="0" borderId="0" xfId="0" applyNumberFormat="1" applyFont="1" applyBorder="1"/>
    <xf numFmtId="4" fontId="6" fillId="0" borderId="0" xfId="0" applyNumberFormat="1" applyFont="1"/>
    <xf numFmtId="10" fontId="6" fillId="0" borderId="1" xfId="0" applyNumberFormat="1" applyFont="1" applyBorder="1"/>
    <xf numFmtId="10" fontId="6" fillId="0" borderId="0" xfId="0" applyNumberFormat="1" applyFont="1"/>
    <xf numFmtId="10" fontId="6" fillId="0" borderId="1" xfId="0" applyNumberFormat="1" applyFont="1" applyBorder="1" applyAlignment="1">
      <alignment horizontal="right"/>
    </xf>
    <xf numFmtId="0" fontId="4" fillId="0" borderId="1" xfId="0" applyFont="1" applyBorder="1"/>
    <xf numFmtId="0" fontId="6" fillId="0" borderId="1" xfId="0" applyFont="1" applyBorder="1" applyAlignment="1">
      <alignment horizontal="center" vertical="center" wrapText="1"/>
    </xf>
    <xf numFmtId="0" fontId="14" fillId="0" borderId="0" xfId="0" applyFont="1" applyFill="1" applyBorder="1"/>
    <xf numFmtId="10" fontId="14" fillId="0" borderId="0" xfId="0" applyNumberFormat="1" applyFont="1" applyFill="1" applyBorder="1"/>
    <xf numFmtId="4" fontId="14" fillId="0" borderId="0" xfId="0" applyNumberFormat="1" applyFont="1" applyFill="1" applyBorder="1"/>
    <xf numFmtId="0" fontId="14" fillId="0" borderId="0" xfId="0" applyFont="1" applyAlignment="1">
      <alignment wrapText="1"/>
    </xf>
    <xf numFmtId="0" fontId="14" fillId="0" borderId="0" xfId="0" applyFont="1"/>
    <xf numFmtId="0" fontId="4" fillId="0" borderId="2" xfId="0" applyFont="1" applyBorder="1" applyAlignment="1">
      <alignment horizontal="center" wrapText="1"/>
    </xf>
    <xf numFmtId="0" fontId="4" fillId="0" borderId="0" xfId="0" applyFont="1" applyAlignment="1">
      <alignment horizontal="center"/>
    </xf>
    <xf numFmtId="0" fontId="4" fillId="0" borderId="0" xfId="0" applyFont="1" applyAlignment="1">
      <alignment horizontal="center" vertical="center"/>
    </xf>
    <xf numFmtId="2" fontId="14" fillId="0" borderId="0" xfId="0" applyNumberFormat="1" applyFont="1"/>
    <xf numFmtId="0" fontId="4" fillId="0" borderId="2" xfId="0" applyFont="1" applyBorder="1" applyAlignment="1">
      <alignment horizontal="center"/>
    </xf>
    <xf numFmtId="0" fontId="18" fillId="0" borderId="1" xfId="2" applyFont="1" applyBorder="1" applyAlignment="1">
      <alignment horizontal="left" vertical="top" wrapText="1"/>
    </xf>
    <xf numFmtId="0" fontId="19" fillId="0" borderId="0" xfId="2" applyFont="1"/>
    <xf numFmtId="0" fontId="19" fillId="0" borderId="1" xfId="2" applyFont="1" applyBorder="1" applyAlignment="1">
      <alignment vertical="top" wrapText="1"/>
    </xf>
    <xf numFmtId="0" fontId="19" fillId="0" borderId="1" xfId="2" applyFont="1" applyBorder="1" applyAlignment="1">
      <alignment horizontal="justify" vertical="top" wrapText="1"/>
    </xf>
    <xf numFmtId="0" fontId="19" fillId="0" borderId="1" xfId="2" applyFont="1" applyBorder="1" applyAlignment="1">
      <alignment horizontal="left" vertical="top" wrapText="1"/>
    </xf>
    <xf numFmtId="0" fontId="19" fillId="0" borderId="1" xfId="2" applyFont="1" applyBorder="1" applyAlignment="1">
      <alignment horizontal="justify" vertical="center"/>
    </xf>
    <xf numFmtId="0" fontId="20" fillId="0" borderId="1" xfId="2" applyFont="1" applyBorder="1" applyAlignment="1">
      <alignment vertical="center" wrapText="1"/>
    </xf>
    <xf numFmtId="0" fontId="19" fillId="0" borderId="0" xfId="2" applyFont="1" applyAlignment="1">
      <alignment vertical="top" wrapText="1"/>
    </xf>
  </cellXfs>
  <cellStyles count="3">
    <cellStyle name="Hyperlink" xfId="1" builtinId="8"/>
    <cellStyle name="Normal" xfId="0" builtinId="0"/>
    <cellStyle name="Обычный 5" xfId="2" xr:uid="{D4C430B3-999D-C04A-9856-01CB107B938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'Таблицы и инфографика'!$O$5</c:f>
              <c:strCache>
                <c:ptCount val="1"/>
                <c:pt idx="0">
                  <c:v>Общий объем финансирования из бюджетов всех уровней, млрд руб.</c:v>
                </c:pt>
              </c:strCache>
            </c:strRef>
          </c:tx>
          <c:spPr>
            <a:solidFill>
              <a:schemeClr val="accent2"/>
            </a:solidFill>
            <a:ln>
              <a:noFill/>
            </a:ln>
            <a:effectLst/>
          </c:spPr>
          <c:invertIfNegative val="0"/>
          <c:dLbls>
            <c:dLbl>
              <c:idx val="0"/>
              <c:layout>
                <c:manualLayout>
                  <c:x val="-1.1254986426855002E-17"/>
                  <c:y val="-5.124168412882955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A52-394B-9F53-24D5B3DD994D}"/>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R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'Таблицы и инфографика'!$P$5:$X$5</c:f>
              <c:numCache>
                <c:formatCode>0.00</c:formatCode>
                <c:ptCount val="9"/>
                <c:pt idx="0">
                  <c:v>1.99075</c:v>
                </c:pt>
                <c:pt idx="1">
                  <c:v>6.2919000000000009</c:v>
                </c:pt>
                <c:pt idx="2">
                  <c:v>13.372489999999999</c:v>
                </c:pt>
                <c:pt idx="3">
                  <c:v>17.371209999999998</c:v>
                </c:pt>
                <c:pt idx="4">
                  <c:v>21.883890000000001</c:v>
                </c:pt>
                <c:pt idx="5">
                  <c:v>29.794510000000002</c:v>
                </c:pt>
                <c:pt idx="6">
                  <c:v>36.625165105085806</c:v>
                </c:pt>
                <c:pt idx="7">
                  <c:v>41.409457063096625</c:v>
                </c:pt>
                <c:pt idx="8">
                  <c:v>52.937250384260025</c:v>
                </c:pt>
              </c:numCache>
            </c:numRef>
          </c:val>
          <c:extLst>
            <c:ext xmlns:c16="http://schemas.microsoft.com/office/drawing/2014/chart" uri="{C3380CC4-5D6E-409C-BE32-E72D297353CC}">
              <c16:uniqueId val="{00000001-DA52-394B-9F53-24D5B3DD994D}"/>
            </c:ext>
          </c:extLst>
        </c:ser>
        <c:ser>
          <c:idx val="2"/>
          <c:order val="2"/>
          <c:tx>
            <c:strRef>
              <c:f>'Таблицы и инфографика'!$O$6</c:f>
              <c:strCache>
                <c:ptCount val="1"/>
                <c:pt idx="0">
                  <c:v>Общий объем внебюджетного софинансирования из прочих источников, млрд руб.</c:v>
                </c:pt>
              </c:strCache>
            </c:strRef>
          </c:tx>
          <c:spPr>
            <a:solidFill>
              <a:schemeClr val="accent3"/>
            </a:solidFill>
            <a:ln>
              <a:noFill/>
            </a:ln>
            <a:effectLst/>
          </c:spPr>
          <c:invertIfNegative val="0"/>
          <c:dLbls>
            <c:dLbl>
              <c:idx val="0"/>
              <c:layout>
                <c:manualLayout>
                  <c:x val="5.034106628314515E-2"/>
                  <c:y val="5.25982648849304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52-394B-9F53-24D5B3DD994D}"/>
                </c:ext>
              </c:extLst>
            </c:dLbl>
            <c:dLbl>
              <c:idx val="1"/>
              <c:layout>
                <c:manualLayout>
                  <c:x val="4.9113235398190389E-2"/>
                  <c:y val="1.5111780073806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52-394B-9F53-24D5B3DD994D}"/>
                </c:ext>
              </c:extLst>
            </c:dLbl>
            <c:dLbl>
              <c:idx val="2"/>
              <c:layout>
                <c:manualLayout>
                  <c:x val="4.6657573628280873E-2"/>
                  <c:y val="1.42247849640388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52-394B-9F53-24D5B3DD994D}"/>
                </c:ext>
              </c:extLst>
            </c:dLbl>
            <c:dLbl>
              <c:idx val="3"/>
              <c:layout>
                <c:manualLayout>
                  <c:x val="4.5429742743326111E-2"/>
                  <c:y val="1.261744703027184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52-394B-9F53-24D5B3DD994D}"/>
                </c:ext>
              </c:extLst>
            </c:dLbl>
            <c:dLbl>
              <c:idx val="4"/>
              <c:layout>
                <c:manualLayout>
                  <c:x val="4.2974080973416498E-2"/>
                  <c:y val="1.2142254391131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52-394B-9F53-24D5B3DD994D}"/>
                </c:ext>
              </c:extLst>
            </c:dLbl>
            <c:dLbl>
              <c:idx val="5"/>
              <c:layout>
                <c:manualLayout>
                  <c:x val="4.6657573628280782E-2"/>
                  <c:y val="2.33406649955744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52-394B-9F53-24D5B3DD994D}"/>
                </c:ext>
              </c:extLst>
            </c:dLbl>
            <c:dLbl>
              <c:idx val="6"/>
              <c:layout>
                <c:manualLayout>
                  <c:x val="4.4201911858371169E-2"/>
                  <c:y val="4.7252931756356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52-394B-9F53-24D5B3DD994D}"/>
                </c:ext>
              </c:extLst>
            </c:dLbl>
            <c:dLbl>
              <c:idx val="7"/>
              <c:layout>
                <c:manualLayout>
                  <c:x val="4.6657573628280873E-2"/>
                  <c:y val="1.17555276382691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A52-394B-9F53-24D5B3DD994D}"/>
                </c:ext>
              </c:extLst>
            </c:dLbl>
            <c:dLbl>
              <c:idx val="8"/>
              <c:layout>
                <c:manualLayout>
                  <c:x val="4.3740267799703116E-2"/>
                  <c:y val="-1.657800868896992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52-394B-9F53-24D5B3DD994D}"/>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'Таблицы и инфографика'!$P$6:$X$6</c:f>
              <c:numCache>
                <c:formatCode>0.00</c:formatCode>
                <c:ptCount val="9"/>
                <c:pt idx="0">
                  <c:v>0.40422999999999987</c:v>
                </c:pt>
                <c:pt idx="1">
                  <c:v>0.70369999999999955</c:v>
                </c:pt>
                <c:pt idx="2">
                  <c:v>1.1292400000000011</c:v>
                </c:pt>
                <c:pt idx="3">
                  <c:v>1.9430900000000015</c:v>
                </c:pt>
                <c:pt idx="4">
                  <c:v>2.180299999999999</c:v>
                </c:pt>
                <c:pt idx="5">
                  <c:v>2.0139699999999969</c:v>
                </c:pt>
                <c:pt idx="6">
                  <c:v>2.8339855515099899</c:v>
                </c:pt>
                <c:pt idx="7">
                  <c:v>3.2587645503791762</c:v>
                </c:pt>
                <c:pt idx="8">
                  <c:v>5.5448439133199727</c:v>
                </c:pt>
              </c:numCache>
            </c:numRef>
          </c:val>
          <c:extLst>
            <c:ext xmlns:c16="http://schemas.microsoft.com/office/drawing/2014/chart" uri="{C3380CC4-5D6E-409C-BE32-E72D297353CC}">
              <c16:uniqueId val="{00000002-DA52-394B-9F53-24D5B3DD994D}"/>
            </c:ext>
          </c:extLst>
        </c:ser>
        <c:dLbls>
          <c:showLegendKey val="0"/>
          <c:showVal val="0"/>
          <c:showCatName val="0"/>
          <c:showSerName val="0"/>
          <c:showPercent val="0"/>
          <c:showBubbleSize val="0"/>
        </c:dLbls>
        <c:gapWidth val="99"/>
        <c:overlap val="100"/>
        <c:axId val="888207071"/>
        <c:axId val="886880863"/>
      </c:barChart>
      <c:lineChart>
        <c:grouping val="standard"/>
        <c:varyColors val="0"/>
        <c:ser>
          <c:idx val="0"/>
          <c:order val="0"/>
          <c:tx>
            <c:strRef>
              <c:f>'Таблицы и инфографика'!$O$4</c:f>
              <c:strCache>
                <c:ptCount val="1"/>
                <c:pt idx="0">
                  <c:v>Общая стоимость проектов ИБ, млрд руб.</c:v>
                </c:pt>
              </c:strCache>
            </c:strRef>
          </c:tx>
          <c:spPr>
            <a:ln w="28575" cap="rnd">
              <a:solidFill>
                <a:schemeClr val="accent1"/>
              </a:solidFill>
              <a:round/>
            </a:ln>
            <a:effectLst/>
          </c:spPr>
          <c:marker>
            <c:symbol val="none"/>
          </c:marker>
          <c:dLbls>
            <c:dLbl>
              <c:idx val="0"/>
              <c:layout>
                <c:manualLayout>
                  <c:x val="-3.9130434388601476E-2"/>
                  <c:y val="-4.74725389740512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A52-394B-9F53-24D5B3DD994D}"/>
                </c:ext>
              </c:extLst>
            </c:dLbl>
            <c:dLbl>
              <c:idx val="1"/>
              <c:layout>
                <c:manualLayout>
                  <c:x val="-6.2148336970131737E-2"/>
                  <c:y val="-3.3626381773286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A52-394B-9F53-24D5B3DD994D}"/>
                </c:ext>
              </c:extLst>
            </c:dLbl>
            <c:dLbl>
              <c:idx val="2"/>
              <c:layout>
                <c:manualLayout>
                  <c:x val="-4.6035805163060543E-2"/>
                  <c:y val="-4.1538471602294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A52-394B-9F53-24D5B3DD994D}"/>
                </c:ext>
              </c:extLst>
            </c:dLbl>
            <c:dLbl>
              <c:idx val="3"/>
              <c:layout>
                <c:manualLayout>
                  <c:x val="-4.9488490550290171E-2"/>
                  <c:y val="-4.351649405954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A52-394B-9F53-24D5B3DD994D}"/>
                </c:ext>
              </c:extLst>
            </c:dLbl>
            <c:dLbl>
              <c:idx val="4"/>
              <c:layout>
                <c:manualLayout>
                  <c:x val="-4.7186700292137056E-2"/>
                  <c:y val="-4.7472538974051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A52-394B-9F53-24D5B3DD994D}"/>
                </c:ext>
              </c:extLst>
            </c:dLbl>
            <c:dLbl>
              <c:idx val="5"/>
              <c:layout>
                <c:manualLayout>
                  <c:x val="-6.675191748643787E-2"/>
                  <c:y val="-4.3516494059546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A52-394B-9F53-24D5B3DD994D}"/>
                </c:ext>
              </c:extLst>
            </c:dLbl>
            <c:dLbl>
              <c:idx val="6"/>
              <c:layout>
                <c:manualLayout>
                  <c:x val="-3.9130434388601462E-2"/>
                  <c:y val="-4.15384716022947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A52-394B-9F53-24D5B3DD994D}"/>
                </c:ext>
              </c:extLst>
            </c:dLbl>
            <c:dLbl>
              <c:idx val="7"/>
              <c:layout>
                <c:manualLayout>
                  <c:x val="-4.7186700292137056E-2"/>
                  <c:y val="-4.7472538974051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A52-394B-9F53-24D5B3DD994D}"/>
                </c:ext>
              </c:extLst>
            </c:dLbl>
            <c:dLbl>
              <c:idx val="8"/>
              <c:layout>
                <c:manualLayout>
                  <c:x val="-8.2864449293508974E-2"/>
                  <c:y val="-1.18681347435127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A52-394B-9F53-24D5B3DD994D}"/>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 и инфографика'!$P$3:$X$3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'Таблицы и инфографика'!$P$4:$X$4</c:f>
              <c:numCache>
                <c:formatCode>0.00</c:formatCode>
                <c:ptCount val="9"/>
                <c:pt idx="0">
                  <c:v>2.3949799999999999</c:v>
                </c:pt>
                <c:pt idx="1">
                  <c:v>6.9956000000000005</c:v>
                </c:pt>
                <c:pt idx="2">
                  <c:v>14.50173</c:v>
                </c:pt>
                <c:pt idx="3">
                  <c:v>19.314299999999999</c:v>
                </c:pt>
                <c:pt idx="4">
                  <c:v>24.06419</c:v>
                </c:pt>
                <c:pt idx="5">
                  <c:v>31.808479999999999</c:v>
                </c:pt>
                <c:pt idx="6">
                  <c:v>39.459150656595796</c:v>
                </c:pt>
                <c:pt idx="7">
                  <c:v>44.668221613475801</c:v>
                </c:pt>
                <c:pt idx="8">
                  <c:v>58.482094297579998</c:v>
                </c:pt>
              </c:numCache>
            </c:numRef>
          </c:val>
          <c:smooth val="0"/>
          <c:extLst>
            <c:ext xmlns:c16="http://schemas.microsoft.com/office/drawing/2014/chart" uri="{C3380CC4-5D6E-409C-BE32-E72D297353CC}">
              <c16:uniqueId val="{00000000-DA52-394B-9F53-24D5B3DD994D}"/>
            </c:ext>
          </c:extLst>
        </c:ser>
        <c:dLbls>
          <c:showLegendKey val="0"/>
          <c:showVal val="0"/>
          <c:showCatName val="0"/>
          <c:showSerName val="0"/>
          <c:showPercent val="0"/>
          <c:showBubbleSize val="0"/>
        </c:dLbls>
        <c:marker val="1"/>
        <c:smooth val="0"/>
        <c:axId val="888207071"/>
        <c:axId val="886880863"/>
      </c:lineChart>
      <c:catAx>
        <c:axId val="888207071"/>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crossAx val="886880863"/>
        <c:crosses val="autoZero"/>
        <c:auto val="1"/>
        <c:lblAlgn val="ctr"/>
        <c:lblOffset val="100"/>
        <c:noMultiLvlLbl val="0"/>
      </c:catAx>
      <c:valAx>
        <c:axId val="886880863"/>
        <c:scaling>
          <c:orientation val="minMax"/>
          <c:max val="6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crossAx val="888207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'Таблицы и инфографика'!$AA$4</c:f>
              <c:strCache>
                <c:ptCount val="1"/>
                <c:pt idx="0">
                  <c:v>Объем средств софинансирования, привлеченных на реализацию проектов ИБ со стороны населения, млн руб.</c:v>
                </c:pt>
              </c:strCache>
            </c:strRef>
          </c:tx>
          <c:spPr>
            <a:solidFill>
              <a:schemeClr val="accent1"/>
            </a:solidFill>
            <a:ln>
              <a:noFill/>
            </a:ln>
            <a:effectLst/>
          </c:spPr>
          <c:invertIfNegative val="0"/>
          <c:dLbls>
            <c:dLbl>
              <c:idx val="0"/>
              <c:layout>
                <c:manualLayout>
                  <c:x val="-6.9453369172000996E-3"/>
                  <c:y val="-1.45007249997398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87-3841-B88C-CFDD1EAD3A67}"/>
                </c:ext>
              </c:extLst>
            </c:dLbl>
            <c:dLbl>
              <c:idx val="1"/>
              <c:layout>
                <c:manualLayout>
                  <c:x val="-1.6205786140133585E-2"/>
                  <c:y val="-6.5493681649629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C87-3841-B88C-CFDD1EAD3A67}"/>
                </c:ext>
              </c:extLst>
            </c:dLbl>
            <c:dLbl>
              <c:idx val="2"/>
              <c:layout>
                <c:manualLayout>
                  <c:x val="-2.430867921020035E-2"/>
                  <c:y val="4.058100016922441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87-3841-B88C-CFDD1EAD3A67}"/>
                </c:ext>
              </c:extLst>
            </c:dLbl>
            <c:dLbl>
              <c:idx val="3"/>
              <c:layout>
                <c:manualLayout>
                  <c:x val="-2.893890382166708E-2"/>
                  <c:y val="-1.91258272052615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C87-3841-B88C-CFDD1EAD3A67}"/>
                </c:ext>
              </c:extLst>
            </c:dLbl>
            <c:dLbl>
              <c:idx val="4"/>
              <c:layout>
                <c:manualLayout>
                  <c:x val="-2.430867921020035E-2"/>
                  <c:y val="-1.91258272052623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C87-3841-B88C-CFDD1EAD3A67}"/>
                </c:ext>
              </c:extLst>
            </c:dLbl>
            <c:dLbl>
              <c:idx val="5"/>
              <c:layout>
                <c:manualLayout>
                  <c:x val="-2.430867921020035E-2"/>
                  <c:y val="-6.5493681649629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C87-3841-B88C-CFDD1EAD3A67}"/>
                </c:ext>
              </c:extLst>
            </c:dLbl>
            <c:dLbl>
              <c:idx val="6"/>
              <c:layout>
                <c:manualLayout>
                  <c:x val="-2.4308679210200433E-2"/>
                  <c:y val="-1.91258272052615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C87-3841-B88C-CFDD1EAD3A67}"/>
                </c:ext>
              </c:extLst>
            </c:dLbl>
            <c:dLbl>
              <c:idx val="7"/>
              <c:layout>
                <c:manualLayout>
                  <c:x val="-2.0836010751600298E-2"/>
                  <c:y val="-4.230975442744553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C87-3841-B88C-CFDD1EAD3A67}"/>
                </c:ext>
              </c:extLst>
            </c:dLbl>
            <c:dLbl>
              <c:idx val="8"/>
              <c:layout>
                <c:manualLayout>
                  <c:x val="-2.4308679210200516E-2"/>
                  <c:y val="-6.5493681649629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C87-3841-B88C-CFDD1EAD3A6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 и инфографика'!$AB$3:$AJ$3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'Таблицы и инфографика'!$AB$4:$AJ$4</c:f>
              <c:numCache>
                <c:formatCode>0.00</c:formatCode>
                <c:ptCount val="9"/>
                <c:pt idx="0">
                  <c:v>205.45</c:v>
                </c:pt>
                <c:pt idx="1">
                  <c:v>478.1</c:v>
                </c:pt>
                <c:pt idx="2">
                  <c:v>776.55</c:v>
                </c:pt>
                <c:pt idx="3">
                  <c:v>1123.1099999999999</c:v>
                </c:pt>
                <c:pt idx="4">
                  <c:v>1267.25</c:v>
                </c:pt>
                <c:pt idx="5">
                  <c:v>1085.25</c:v>
                </c:pt>
                <c:pt idx="6">
                  <c:v>1669.6752473699996</c:v>
                </c:pt>
                <c:pt idx="7">
                  <c:v>1542.3997791692075</c:v>
                </c:pt>
                <c:pt idx="8">
                  <c:v>1263.2972599999998</c:v>
                </c:pt>
              </c:numCache>
            </c:numRef>
          </c:val>
          <c:extLst>
            <c:ext xmlns:c16="http://schemas.microsoft.com/office/drawing/2014/chart" uri="{C3380CC4-5D6E-409C-BE32-E72D297353CC}">
              <c16:uniqueId val="{00000000-8C87-3841-B88C-CFDD1EAD3A67}"/>
            </c:ext>
          </c:extLst>
        </c:ser>
        <c:ser>
          <c:idx val="1"/>
          <c:order val="1"/>
          <c:tx>
            <c:strRef>
              <c:f>'Таблицы и инфографика'!$AA$5</c:f>
              <c:strCache>
                <c:ptCount val="1"/>
                <c:pt idx="0">
                  <c:v>Объем средств софинансирования, привлеченных на реализацию проектов ИБ со стороны юридических лиц, млн руб.</c:v>
                </c:pt>
              </c:strCache>
            </c:strRef>
          </c:tx>
          <c:spPr>
            <a:solidFill>
              <a:schemeClr val="accent2"/>
            </a:solidFill>
            <a:ln>
              <a:noFill/>
            </a:ln>
            <a:effectLst/>
          </c:spPr>
          <c:invertIfNegative val="0"/>
          <c:dLbls>
            <c:dLbl>
              <c:idx val="0"/>
              <c:layout>
                <c:manualLayout>
                  <c:x val="2.535210876427868E-2"/>
                  <c:y val="-5.799815368315104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C87-3841-B88C-CFDD1EAD3A67}"/>
                </c:ext>
              </c:extLst>
            </c:dLbl>
            <c:dLbl>
              <c:idx val="1"/>
              <c:layout>
                <c:manualLayout>
                  <c:x val="1.1575561528666832E-2"/>
                  <c:y val="-4.54861350074919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C87-3841-B88C-CFDD1EAD3A67}"/>
                </c:ext>
              </c:extLst>
            </c:dLbl>
            <c:dLbl>
              <c:idx val="2"/>
              <c:layout>
                <c:manualLayout>
                  <c:x val="1.7363342293000249E-2"/>
                  <c:y val="4.058100016922441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C87-3841-B88C-CFDD1EAD3A67}"/>
                </c:ext>
              </c:extLst>
            </c:dLbl>
            <c:dLbl>
              <c:idx val="3"/>
              <c:layout>
                <c:manualLayout>
                  <c:x val="1.3890673834400199E-2"/>
                  <c:y val="-8.867760887181351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C87-3841-B88C-CFDD1EAD3A67}"/>
                </c:ext>
              </c:extLst>
            </c:dLbl>
            <c:dLbl>
              <c:idx val="4"/>
              <c:layout>
                <c:manualLayout>
                  <c:x val="1.3890673834400199E-2"/>
                  <c:y val="-6.5493681649629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C87-3841-B88C-CFDD1EAD3A67}"/>
                </c:ext>
              </c:extLst>
            </c:dLbl>
            <c:dLbl>
              <c:idx val="5"/>
              <c:layout>
                <c:manualLayout>
                  <c:x val="2.5466235363066948E-2"/>
                  <c:y val="-1.35045463316182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C87-3841-B88C-CFDD1EAD3A67}"/>
                </c:ext>
              </c:extLst>
            </c:dLbl>
            <c:dLbl>
              <c:idx val="6"/>
              <c:layout>
                <c:manualLayout>
                  <c:x val="1.5048229987266798E-2"/>
                  <c:y val="-4.230975442744553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C87-3841-B88C-CFDD1EAD3A67}"/>
                </c:ext>
              </c:extLst>
            </c:dLbl>
            <c:dLbl>
              <c:idx val="7"/>
              <c:layout>
                <c:manualLayout>
                  <c:x val="6.6688804557373535E-3"/>
                  <c:y val="-6.91459716648597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C87-3841-B88C-CFDD1EAD3A67}"/>
                </c:ext>
              </c:extLst>
            </c:dLbl>
            <c:dLbl>
              <c:idx val="8"/>
              <c:layout>
                <c:manualLayout>
                  <c:x val="1.2124921582915889E-2"/>
                  <c:y val="-1.582293905383654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C87-3841-B88C-CFDD1EAD3A6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 и инфографика'!$AB$3:$AJ$3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'Таблицы и инфографика'!$AB$5:$AJ$5</c:f>
              <c:numCache>
                <c:formatCode>0.00</c:formatCode>
                <c:ptCount val="9"/>
                <c:pt idx="0">
                  <c:v>182.07</c:v>
                </c:pt>
                <c:pt idx="1">
                  <c:v>218.9</c:v>
                </c:pt>
                <c:pt idx="2">
                  <c:v>344.5</c:v>
                </c:pt>
                <c:pt idx="3">
                  <c:v>714.58</c:v>
                </c:pt>
                <c:pt idx="4">
                  <c:v>811.3</c:v>
                </c:pt>
                <c:pt idx="5">
                  <c:v>928.77</c:v>
                </c:pt>
                <c:pt idx="6">
                  <c:v>1140.4649449200001</c:v>
                </c:pt>
                <c:pt idx="7">
                  <c:v>706.18002823000006</c:v>
                </c:pt>
                <c:pt idx="8">
                  <c:v>3076.788329030001</c:v>
                </c:pt>
              </c:numCache>
            </c:numRef>
          </c:val>
          <c:extLst>
            <c:ext xmlns:c16="http://schemas.microsoft.com/office/drawing/2014/chart" uri="{C3380CC4-5D6E-409C-BE32-E72D297353CC}">
              <c16:uniqueId val="{00000001-8C87-3841-B88C-CFDD1EAD3A67}"/>
            </c:ext>
          </c:extLst>
        </c:ser>
        <c:ser>
          <c:idx val="2"/>
          <c:order val="2"/>
          <c:tx>
            <c:strRef>
              <c:f>'Таблицы и инфографика'!$AA$6</c:f>
              <c:strCache>
                <c:ptCount val="1"/>
                <c:pt idx="0">
                  <c:v>Инициативные платежи граждан, юридических лиц и ИП, млн руб. (с 2021 года)</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8C87-3841-B88C-CFDD1EAD3A67}"/>
                </c:ext>
              </c:extLst>
            </c:dLbl>
            <c:dLbl>
              <c:idx val="1"/>
              <c:delete val="1"/>
              <c:extLst>
                <c:ext xmlns:c15="http://schemas.microsoft.com/office/drawing/2012/chart" uri="{CE6537A1-D6FC-4f65-9D91-7224C49458BB}"/>
                <c:ext xmlns:c16="http://schemas.microsoft.com/office/drawing/2014/chart" uri="{C3380CC4-5D6E-409C-BE32-E72D297353CC}">
                  <c16:uniqueId val="{0000000E-8C87-3841-B88C-CFDD1EAD3A67}"/>
                </c:ext>
              </c:extLst>
            </c:dLbl>
            <c:dLbl>
              <c:idx val="2"/>
              <c:delete val="1"/>
              <c:extLst>
                <c:ext xmlns:c15="http://schemas.microsoft.com/office/drawing/2012/chart" uri="{CE6537A1-D6FC-4f65-9D91-7224C49458BB}"/>
                <c:ext xmlns:c16="http://schemas.microsoft.com/office/drawing/2014/chart" uri="{C3380CC4-5D6E-409C-BE32-E72D297353CC}">
                  <c16:uniqueId val="{0000000F-8C87-3841-B88C-CFDD1EAD3A67}"/>
                </c:ext>
              </c:extLst>
            </c:dLbl>
            <c:dLbl>
              <c:idx val="3"/>
              <c:delete val="1"/>
              <c:extLst>
                <c:ext xmlns:c15="http://schemas.microsoft.com/office/drawing/2012/chart" uri="{CE6537A1-D6FC-4f65-9D91-7224C49458BB}"/>
                <c:ext xmlns:c16="http://schemas.microsoft.com/office/drawing/2014/chart" uri="{C3380CC4-5D6E-409C-BE32-E72D297353CC}">
                  <c16:uniqueId val="{00000010-8C87-3841-B88C-CFDD1EAD3A67}"/>
                </c:ext>
              </c:extLst>
            </c:dLbl>
            <c:dLbl>
              <c:idx val="4"/>
              <c:delete val="1"/>
              <c:extLst>
                <c:ext xmlns:c15="http://schemas.microsoft.com/office/drawing/2012/chart" uri="{CE6537A1-D6FC-4f65-9D91-7224C49458BB}"/>
                <c:ext xmlns:c16="http://schemas.microsoft.com/office/drawing/2014/chart" uri="{C3380CC4-5D6E-409C-BE32-E72D297353CC}">
                  <c16:uniqueId val="{00000011-8C87-3841-B88C-CFDD1EAD3A67}"/>
                </c:ext>
              </c:extLst>
            </c:dLbl>
            <c:dLbl>
              <c:idx val="5"/>
              <c:delete val="1"/>
              <c:extLst>
                <c:ext xmlns:c15="http://schemas.microsoft.com/office/drawing/2012/chart" uri="{CE6537A1-D6FC-4f65-9D91-7224C49458BB}"/>
                <c:ext xmlns:c16="http://schemas.microsoft.com/office/drawing/2014/chart" uri="{C3380CC4-5D6E-409C-BE32-E72D297353CC}">
                  <c16:uniqueId val="{00000012-8C87-3841-B88C-CFDD1EAD3A67}"/>
                </c:ext>
              </c:extLst>
            </c:dLbl>
            <c:dLbl>
              <c:idx val="6"/>
              <c:layout>
                <c:manualLayout>
                  <c:x val="8.1028930700666139E-3"/>
                  <c:y val="-2.94627553860187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C87-3841-B88C-CFDD1EAD3A67}"/>
                </c:ext>
              </c:extLst>
            </c:dLbl>
            <c:dLbl>
              <c:idx val="7"/>
              <c:layout>
                <c:manualLayout>
                  <c:x val="2.1993566904466983E-2"/>
                  <c:y val="-6.5493681649629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C87-3841-B88C-CFDD1EAD3A67}"/>
                </c:ext>
              </c:extLst>
            </c:dLbl>
            <c:dLbl>
              <c:idx val="8"/>
              <c:layout>
                <c:manualLayout>
                  <c:x val="8.8181247875751927E-3"/>
                  <c:y val="-1.1186153609399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C87-3841-B88C-CFDD1EAD3A6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 и инфографика'!$AB$3:$AJ$3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'Таблицы и инфографика'!$AB$6:$AJ$6</c:f>
              <c:numCache>
                <c:formatCode>0.00</c:formatCode>
                <c:ptCount val="9"/>
                <c:pt idx="0">
                  <c:v>0</c:v>
                </c:pt>
                <c:pt idx="1">
                  <c:v>0</c:v>
                </c:pt>
                <c:pt idx="2">
                  <c:v>0</c:v>
                </c:pt>
                <c:pt idx="3">
                  <c:v>0</c:v>
                </c:pt>
                <c:pt idx="4">
                  <c:v>0</c:v>
                </c:pt>
                <c:pt idx="5">
                  <c:v>0</c:v>
                </c:pt>
                <c:pt idx="6">
                  <c:v>23.8455686</c:v>
                </c:pt>
                <c:pt idx="7">
                  <c:v>802.24870697999995</c:v>
                </c:pt>
                <c:pt idx="8">
                  <c:v>1204.7583242899998</c:v>
                </c:pt>
              </c:numCache>
            </c:numRef>
          </c:val>
          <c:extLst>
            <c:ext xmlns:c16="http://schemas.microsoft.com/office/drawing/2014/chart" uri="{C3380CC4-5D6E-409C-BE32-E72D297353CC}">
              <c16:uniqueId val="{00000002-8C87-3841-B88C-CFDD1EAD3A67}"/>
            </c:ext>
          </c:extLst>
        </c:ser>
        <c:dLbls>
          <c:dLblPos val="inEnd"/>
          <c:showLegendKey val="0"/>
          <c:showVal val="1"/>
          <c:showCatName val="0"/>
          <c:showSerName val="0"/>
          <c:showPercent val="0"/>
          <c:showBubbleSize val="0"/>
        </c:dLbls>
        <c:gapWidth val="219"/>
        <c:overlap val="-27"/>
        <c:axId val="956406591"/>
        <c:axId val="961833007"/>
      </c:barChart>
      <c:catAx>
        <c:axId val="956406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crossAx val="961833007"/>
        <c:crosses val="autoZero"/>
        <c:auto val="1"/>
        <c:lblAlgn val="ctr"/>
        <c:lblOffset val="100"/>
        <c:noMultiLvlLbl val="0"/>
      </c:catAx>
      <c:valAx>
        <c:axId val="96183300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crossAx val="9564065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chemeClr val="tx1"/>
          </a:solidFill>
          <a:latin typeface="Times New Roman" panose="02020603050405020304" pitchFamily="18" charset="0"/>
          <a:cs typeface="Times New Roman" panose="02020603050405020304" pitchFamily="18" charset="0"/>
        </a:defRPr>
      </a:pPr>
      <a:endParaRPr lang="en-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'Таблицы и инфографика'!$C$152</c:f>
              <c:strCache>
                <c:ptCount val="1"/>
                <c:pt idx="0">
                  <c:v>Количество субъектов РФ в составе округа</c:v>
                </c:pt>
              </c:strCache>
            </c:strRef>
          </c:tx>
          <c:spPr>
            <a:solidFill>
              <a:schemeClr val="accent1"/>
            </a:solidFill>
            <a:ln>
              <a:noFill/>
            </a:ln>
            <a:effectLst/>
          </c:spPr>
          <c:invertIfNegative val="0"/>
          <c:cat>
            <c:strRef>
              <c:f>'Таблицы и инфографика'!$D$151:$K$151</c:f>
              <c:strCache>
                <c:ptCount val="8"/>
                <c:pt idx="0">
                  <c:v>ЦФО</c:v>
                </c:pt>
                <c:pt idx="1">
                  <c:v>СЗФО</c:v>
                </c:pt>
                <c:pt idx="2">
                  <c:v>ЮФО</c:v>
                </c:pt>
                <c:pt idx="3">
                  <c:v>ДФО</c:v>
                </c:pt>
                <c:pt idx="4">
                  <c:v>СКФО</c:v>
                </c:pt>
                <c:pt idx="5">
                  <c:v>ПФО</c:v>
                </c:pt>
                <c:pt idx="6">
                  <c:v>УФО</c:v>
                </c:pt>
                <c:pt idx="7">
                  <c:v>СФО</c:v>
                </c:pt>
              </c:strCache>
            </c:strRef>
          </c:cat>
          <c:val>
            <c:numRef>
              <c:f>'Таблицы и инфографика'!$D$152:$K$152</c:f>
              <c:numCache>
                <c:formatCode>General</c:formatCode>
                <c:ptCount val="8"/>
                <c:pt idx="0">
                  <c:v>18</c:v>
                </c:pt>
                <c:pt idx="1">
                  <c:v>11</c:v>
                </c:pt>
                <c:pt idx="2">
                  <c:v>12</c:v>
                </c:pt>
                <c:pt idx="3">
                  <c:v>11</c:v>
                </c:pt>
                <c:pt idx="4">
                  <c:v>7</c:v>
                </c:pt>
                <c:pt idx="5">
                  <c:v>14</c:v>
                </c:pt>
                <c:pt idx="6">
                  <c:v>6</c:v>
                </c:pt>
                <c:pt idx="7">
                  <c:v>10</c:v>
                </c:pt>
              </c:numCache>
            </c:numRef>
          </c:val>
          <c:extLst>
            <c:ext xmlns:c16="http://schemas.microsoft.com/office/drawing/2014/chart" uri="{C3380CC4-5D6E-409C-BE32-E72D297353CC}">
              <c16:uniqueId val="{00000000-C6C1-484B-893B-02F9AA63C132}"/>
            </c:ext>
          </c:extLst>
        </c:ser>
        <c:ser>
          <c:idx val="1"/>
          <c:order val="1"/>
          <c:tx>
            <c:strRef>
              <c:f>'Таблицы и инфографика'!$C$153</c:f>
              <c:strCache>
                <c:ptCount val="1"/>
                <c:pt idx="0">
                  <c:v>Количество субъектов РФ, реализующих проекты ИБ</c:v>
                </c:pt>
              </c:strCache>
            </c:strRef>
          </c:tx>
          <c:spPr>
            <a:solidFill>
              <a:schemeClr val="accent2"/>
            </a:solidFill>
            <a:ln>
              <a:noFill/>
            </a:ln>
            <a:effectLst/>
          </c:spPr>
          <c:invertIfNegative val="0"/>
          <c:cat>
            <c:strRef>
              <c:f>'Таблицы и инфографика'!$D$151:$K$151</c:f>
              <c:strCache>
                <c:ptCount val="8"/>
                <c:pt idx="0">
                  <c:v>ЦФО</c:v>
                </c:pt>
                <c:pt idx="1">
                  <c:v>СЗФО</c:v>
                </c:pt>
                <c:pt idx="2">
                  <c:v>ЮФО</c:v>
                </c:pt>
                <c:pt idx="3">
                  <c:v>ДФО</c:v>
                </c:pt>
                <c:pt idx="4">
                  <c:v>СКФО</c:v>
                </c:pt>
                <c:pt idx="5">
                  <c:v>ПФО</c:v>
                </c:pt>
                <c:pt idx="6">
                  <c:v>УФО</c:v>
                </c:pt>
                <c:pt idx="7">
                  <c:v>СФО</c:v>
                </c:pt>
              </c:strCache>
            </c:strRef>
          </c:cat>
          <c:val>
            <c:numRef>
              <c:f>'Таблицы и инфографика'!$D$153:$K$153</c:f>
              <c:numCache>
                <c:formatCode>General</c:formatCode>
                <c:ptCount val="8"/>
                <c:pt idx="0">
                  <c:v>17</c:v>
                </c:pt>
                <c:pt idx="1">
                  <c:v>11</c:v>
                </c:pt>
                <c:pt idx="2">
                  <c:v>8</c:v>
                </c:pt>
                <c:pt idx="3">
                  <c:v>9</c:v>
                </c:pt>
                <c:pt idx="4">
                  <c:v>4</c:v>
                </c:pt>
                <c:pt idx="5">
                  <c:v>14</c:v>
                </c:pt>
                <c:pt idx="6">
                  <c:v>6</c:v>
                </c:pt>
                <c:pt idx="7">
                  <c:v>9</c:v>
                </c:pt>
              </c:numCache>
            </c:numRef>
          </c:val>
          <c:extLst>
            <c:ext xmlns:c16="http://schemas.microsoft.com/office/drawing/2014/chart" uri="{C3380CC4-5D6E-409C-BE32-E72D297353CC}">
              <c16:uniqueId val="{00000001-C6C1-484B-893B-02F9AA63C132}"/>
            </c:ext>
          </c:extLst>
        </c:ser>
        <c:ser>
          <c:idx val="2"/>
          <c:order val="2"/>
          <c:tx>
            <c:strRef>
              <c:f>'Таблицы и инфографика'!$C$154</c:f>
              <c:strCache>
                <c:ptCount val="1"/>
                <c:pt idx="0">
                  <c:v>Количество реализуемых практик регионального уровня</c:v>
                </c:pt>
              </c:strCache>
            </c:strRef>
          </c:tx>
          <c:spPr>
            <a:solidFill>
              <a:schemeClr val="accent3"/>
            </a:solidFill>
            <a:ln>
              <a:noFill/>
            </a:ln>
            <a:effectLst/>
          </c:spPr>
          <c:invertIfNegative val="0"/>
          <c:cat>
            <c:strRef>
              <c:f>'Таблицы и инфографика'!$D$151:$K$151</c:f>
              <c:strCache>
                <c:ptCount val="8"/>
                <c:pt idx="0">
                  <c:v>ЦФО</c:v>
                </c:pt>
                <c:pt idx="1">
                  <c:v>СЗФО</c:v>
                </c:pt>
                <c:pt idx="2">
                  <c:v>ЮФО</c:v>
                </c:pt>
                <c:pt idx="3">
                  <c:v>ДФО</c:v>
                </c:pt>
                <c:pt idx="4">
                  <c:v>СКФО</c:v>
                </c:pt>
                <c:pt idx="5">
                  <c:v>ПФО</c:v>
                </c:pt>
                <c:pt idx="6">
                  <c:v>УФО</c:v>
                </c:pt>
                <c:pt idx="7">
                  <c:v>СФО</c:v>
                </c:pt>
              </c:strCache>
            </c:strRef>
          </c:cat>
          <c:val>
            <c:numRef>
              <c:f>'Таблицы и инфографика'!$D$154:$K$154</c:f>
              <c:numCache>
                <c:formatCode>General</c:formatCode>
                <c:ptCount val="8"/>
                <c:pt idx="0">
                  <c:v>36</c:v>
                </c:pt>
                <c:pt idx="1">
                  <c:v>29</c:v>
                </c:pt>
                <c:pt idx="2">
                  <c:v>12</c:v>
                </c:pt>
                <c:pt idx="3">
                  <c:v>14</c:v>
                </c:pt>
                <c:pt idx="4">
                  <c:v>3</c:v>
                </c:pt>
                <c:pt idx="5">
                  <c:v>32</c:v>
                </c:pt>
                <c:pt idx="6">
                  <c:v>13</c:v>
                </c:pt>
                <c:pt idx="7">
                  <c:v>17</c:v>
                </c:pt>
              </c:numCache>
            </c:numRef>
          </c:val>
          <c:extLst>
            <c:ext xmlns:c16="http://schemas.microsoft.com/office/drawing/2014/chart" uri="{C3380CC4-5D6E-409C-BE32-E72D297353CC}">
              <c16:uniqueId val="{00000002-C6C1-484B-893B-02F9AA63C132}"/>
            </c:ext>
          </c:extLst>
        </c:ser>
        <c:ser>
          <c:idx val="3"/>
          <c:order val="3"/>
          <c:tx>
            <c:strRef>
              <c:f>'Таблицы и инфографика'!$C$155</c:f>
              <c:strCache>
                <c:ptCount val="1"/>
                <c:pt idx="0">
                  <c:v>Количество реализуемых практик муниципального уровня</c:v>
                </c:pt>
              </c:strCache>
            </c:strRef>
          </c:tx>
          <c:spPr>
            <a:solidFill>
              <a:schemeClr val="accent4"/>
            </a:solidFill>
            <a:ln>
              <a:noFill/>
            </a:ln>
            <a:effectLst/>
          </c:spPr>
          <c:invertIfNegative val="0"/>
          <c:cat>
            <c:strRef>
              <c:f>'Таблицы и инфографика'!$D$151:$K$151</c:f>
              <c:strCache>
                <c:ptCount val="8"/>
                <c:pt idx="0">
                  <c:v>ЦФО</c:v>
                </c:pt>
                <c:pt idx="1">
                  <c:v>СЗФО</c:v>
                </c:pt>
                <c:pt idx="2">
                  <c:v>ЮФО</c:v>
                </c:pt>
                <c:pt idx="3">
                  <c:v>ДФО</c:v>
                </c:pt>
                <c:pt idx="4">
                  <c:v>СКФО</c:v>
                </c:pt>
                <c:pt idx="5">
                  <c:v>ПФО</c:v>
                </c:pt>
                <c:pt idx="6">
                  <c:v>УФО</c:v>
                </c:pt>
                <c:pt idx="7">
                  <c:v>СФО</c:v>
                </c:pt>
              </c:strCache>
            </c:strRef>
          </c:cat>
          <c:val>
            <c:numRef>
              <c:f>'Таблицы и инфографика'!$D$155:$K$155</c:f>
              <c:numCache>
                <c:formatCode>General</c:formatCode>
                <c:ptCount val="8"/>
                <c:pt idx="0">
                  <c:v>16</c:v>
                </c:pt>
                <c:pt idx="1">
                  <c:v>52</c:v>
                </c:pt>
                <c:pt idx="2">
                  <c:v>72</c:v>
                </c:pt>
                <c:pt idx="3">
                  <c:v>19</c:v>
                </c:pt>
                <c:pt idx="4">
                  <c:v>28</c:v>
                </c:pt>
                <c:pt idx="5">
                  <c:v>140</c:v>
                </c:pt>
                <c:pt idx="6">
                  <c:v>43</c:v>
                </c:pt>
                <c:pt idx="7">
                  <c:v>22</c:v>
                </c:pt>
              </c:numCache>
            </c:numRef>
          </c:val>
          <c:extLst>
            <c:ext xmlns:c16="http://schemas.microsoft.com/office/drawing/2014/chart" uri="{C3380CC4-5D6E-409C-BE32-E72D297353CC}">
              <c16:uniqueId val="{00000003-C6C1-484B-893B-02F9AA63C132}"/>
            </c:ext>
          </c:extLst>
        </c:ser>
        <c:dLbls>
          <c:showLegendKey val="0"/>
          <c:showVal val="0"/>
          <c:showCatName val="0"/>
          <c:showSerName val="0"/>
          <c:showPercent val="0"/>
          <c:showBubbleSize val="0"/>
        </c:dLbls>
        <c:gapWidth val="219"/>
        <c:overlap val="-27"/>
        <c:axId val="960462575"/>
        <c:axId val="947367359"/>
      </c:barChart>
      <c:catAx>
        <c:axId val="960462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crossAx val="947367359"/>
        <c:crosses val="autoZero"/>
        <c:auto val="1"/>
        <c:lblAlgn val="ctr"/>
        <c:lblOffset val="100"/>
        <c:noMultiLvlLbl val="0"/>
      </c:catAx>
      <c:valAx>
        <c:axId val="9473673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crossAx val="960462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chemeClr val="tx1"/>
          </a:solidFill>
          <a:latin typeface="Times New Roman" panose="02020603050405020304" pitchFamily="18" charset="0"/>
          <a:cs typeface="Times New Roman" panose="02020603050405020304" pitchFamily="18" charset="0"/>
        </a:defRPr>
      </a:pPr>
      <a:endParaRPr lang="en-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'Таблицы и инфографика'!$O$83</c:f>
              <c:strCache>
                <c:ptCount val="1"/>
                <c:pt idx="0">
                  <c:v>Средняя стоимость одного реализованного проекта (млн руб.)</c:v>
                </c:pt>
              </c:strCache>
            </c:strRef>
          </c:tx>
          <c:spPr>
            <a:solidFill>
              <a:schemeClr val="accent1"/>
            </a:solidFill>
            <a:ln>
              <a:noFill/>
            </a:ln>
            <a:effectLst/>
          </c:spPr>
          <c:invertIfNegative val="0"/>
          <c:cat>
            <c:numRef>
              <c:f>'Таблицы и инфографика'!$P$82:$W$82</c:f>
              <c:numCache>
                <c:formatCode>General</c:formatCode>
                <c:ptCount val="8"/>
                <c:pt idx="0">
                  <c:v>2016</c:v>
                </c:pt>
                <c:pt idx="1">
                  <c:v>2017</c:v>
                </c:pt>
                <c:pt idx="2">
                  <c:v>2018</c:v>
                </c:pt>
                <c:pt idx="3">
                  <c:v>2019</c:v>
                </c:pt>
                <c:pt idx="4">
                  <c:v>2020</c:v>
                </c:pt>
                <c:pt idx="5">
                  <c:v>2021</c:v>
                </c:pt>
                <c:pt idx="6">
                  <c:v>2022</c:v>
                </c:pt>
                <c:pt idx="7">
                  <c:v>2023</c:v>
                </c:pt>
              </c:numCache>
            </c:numRef>
          </c:cat>
          <c:val>
            <c:numRef>
              <c:f>'Таблицы и инфографика'!$P$83:$W$83</c:f>
              <c:numCache>
                <c:formatCode>0.00</c:formatCode>
                <c:ptCount val="8"/>
                <c:pt idx="0">
                  <c:v>0.80114521300961983</c:v>
                </c:pt>
                <c:pt idx="1">
                  <c:v>0.90965584374607955</c:v>
                </c:pt>
                <c:pt idx="2">
                  <c:v>1.0241420880237551</c:v>
                </c:pt>
                <c:pt idx="3">
                  <c:v>1.1017895808923586</c:v>
                </c:pt>
                <c:pt idx="4">
                  <c:v>1.3898151789225324</c:v>
                </c:pt>
                <c:pt idx="5">
                  <c:v>1.3553325086417458</c:v>
                </c:pt>
                <c:pt idx="6">
                  <c:v>1.5208274016368462</c:v>
                </c:pt>
                <c:pt idx="7">
                  <c:v>1.7384689149102266</c:v>
                </c:pt>
              </c:numCache>
            </c:numRef>
          </c:val>
          <c:extLst>
            <c:ext xmlns:c16="http://schemas.microsoft.com/office/drawing/2014/chart" uri="{C3380CC4-5D6E-409C-BE32-E72D297353CC}">
              <c16:uniqueId val="{00000000-712F-2442-BD27-527782EBD8F7}"/>
            </c:ext>
          </c:extLst>
        </c:ser>
        <c:ser>
          <c:idx val="1"/>
          <c:order val="1"/>
          <c:tx>
            <c:strRef>
              <c:f>'Таблицы и инфографика'!$O$84</c:f>
              <c:strCache>
                <c:ptCount val="1"/>
                <c:pt idx="0">
                  <c:v>Средний размер совокупных бюджетных субсидий на один реализованный проект (млн руб.)</c:v>
                </c:pt>
              </c:strCache>
            </c:strRef>
          </c:tx>
          <c:spPr>
            <a:solidFill>
              <a:schemeClr val="accent2"/>
            </a:solidFill>
            <a:ln>
              <a:noFill/>
            </a:ln>
            <a:effectLst/>
          </c:spPr>
          <c:invertIfNegative val="0"/>
          <c:cat>
            <c:numRef>
              <c:f>'Таблицы и инфографика'!$P$82:$W$82</c:f>
              <c:numCache>
                <c:formatCode>General</c:formatCode>
                <c:ptCount val="8"/>
                <c:pt idx="0">
                  <c:v>2016</c:v>
                </c:pt>
                <c:pt idx="1">
                  <c:v>2017</c:v>
                </c:pt>
                <c:pt idx="2">
                  <c:v>2018</c:v>
                </c:pt>
                <c:pt idx="3">
                  <c:v>2019</c:v>
                </c:pt>
                <c:pt idx="4">
                  <c:v>2020</c:v>
                </c:pt>
                <c:pt idx="5">
                  <c:v>2021</c:v>
                </c:pt>
                <c:pt idx="6">
                  <c:v>2022</c:v>
                </c:pt>
                <c:pt idx="7">
                  <c:v>2023</c:v>
                </c:pt>
              </c:numCache>
            </c:numRef>
          </c:cat>
          <c:val>
            <c:numRef>
              <c:f>'Таблицы и инфографика'!$P$84:$W$84</c:f>
              <c:numCache>
                <c:formatCode>0.00</c:formatCode>
                <c:ptCount val="8"/>
                <c:pt idx="0">
                  <c:v>0.72055657352267533</c:v>
                </c:pt>
                <c:pt idx="1">
                  <c:v>0.83882161755112283</c:v>
                </c:pt>
                <c:pt idx="2">
                  <c:v>0.92111011824221845</c:v>
                </c:pt>
                <c:pt idx="3">
                  <c:v>1.0019637975774918</c:v>
                </c:pt>
                <c:pt idx="4">
                  <c:v>1.3018123910560579</c:v>
                </c:pt>
                <c:pt idx="5">
                  <c:v>1.2579915197185481</c:v>
                </c:pt>
                <c:pt idx="6">
                  <c:v>1.409201016754507</c:v>
                </c:pt>
                <c:pt idx="7">
                  <c:v>1.5736400233133183</c:v>
                </c:pt>
              </c:numCache>
            </c:numRef>
          </c:val>
          <c:extLst>
            <c:ext xmlns:c16="http://schemas.microsoft.com/office/drawing/2014/chart" uri="{C3380CC4-5D6E-409C-BE32-E72D297353CC}">
              <c16:uniqueId val="{00000001-712F-2442-BD27-527782EBD8F7}"/>
            </c:ext>
          </c:extLst>
        </c:ser>
        <c:ser>
          <c:idx val="2"/>
          <c:order val="2"/>
          <c:tx>
            <c:strRef>
              <c:f>'Таблицы и инфографика'!$O$85</c:f>
              <c:strCache>
                <c:ptCount val="1"/>
                <c:pt idx="0">
                  <c:v> Средний размер субсидии из бюджета субъекта на один реализованный проект (млн руб.)</c:v>
                </c:pt>
              </c:strCache>
            </c:strRef>
          </c:tx>
          <c:spPr>
            <a:solidFill>
              <a:schemeClr val="accent3"/>
            </a:solidFill>
            <a:ln>
              <a:noFill/>
            </a:ln>
            <a:effectLst/>
          </c:spPr>
          <c:invertIfNegative val="0"/>
          <c:cat>
            <c:numRef>
              <c:f>'Таблицы и инфографика'!$P$82:$W$82</c:f>
              <c:numCache>
                <c:formatCode>General</c:formatCode>
                <c:ptCount val="8"/>
                <c:pt idx="0">
                  <c:v>2016</c:v>
                </c:pt>
                <c:pt idx="1">
                  <c:v>2017</c:v>
                </c:pt>
                <c:pt idx="2">
                  <c:v>2018</c:v>
                </c:pt>
                <c:pt idx="3">
                  <c:v>2019</c:v>
                </c:pt>
                <c:pt idx="4">
                  <c:v>2020</c:v>
                </c:pt>
                <c:pt idx="5">
                  <c:v>2021</c:v>
                </c:pt>
                <c:pt idx="6">
                  <c:v>2022</c:v>
                </c:pt>
                <c:pt idx="7">
                  <c:v>2023</c:v>
                </c:pt>
              </c:numCache>
            </c:numRef>
          </c:cat>
          <c:val>
            <c:numRef>
              <c:f>'Таблицы и инфографика'!$P$85:$W$85</c:f>
              <c:numCache>
                <c:formatCode>0.00</c:formatCode>
                <c:ptCount val="8"/>
                <c:pt idx="0">
                  <c:v>0.58779202931745311</c:v>
                </c:pt>
                <c:pt idx="1">
                  <c:v>0.48168116415757128</c:v>
                </c:pt>
                <c:pt idx="2">
                  <c:v>0.55672697043533592</c:v>
                </c:pt>
                <c:pt idx="3">
                  <c:v>0.60027867245089517</c:v>
                </c:pt>
                <c:pt idx="4">
                  <c:v>0.73449119587538769</c:v>
                </c:pt>
                <c:pt idx="5">
                  <c:v>0.72483295115271007</c:v>
                </c:pt>
                <c:pt idx="6">
                  <c:v>0.8135222818169402</c:v>
                </c:pt>
                <c:pt idx="7">
                  <c:v>0.76571945431361543</c:v>
                </c:pt>
              </c:numCache>
            </c:numRef>
          </c:val>
          <c:extLst>
            <c:ext xmlns:c16="http://schemas.microsoft.com/office/drawing/2014/chart" uri="{C3380CC4-5D6E-409C-BE32-E72D297353CC}">
              <c16:uniqueId val="{00000002-712F-2442-BD27-527782EBD8F7}"/>
            </c:ext>
          </c:extLst>
        </c:ser>
        <c:ser>
          <c:idx val="3"/>
          <c:order val="3"/>
          <c:tx>
            <c:strRef>
              <c:f>'Таблицы и инфографика'!$O$86</c:f>
              <c:strCache>
                <c:ptCount val="1"/>
                <c:pt idx="0">
                  <c:v>Средний размер субсидии из муниципального бюджета на один реализованный проект (млн руб.)</c:v>
                </c:pt>
              </c:strCache>
            </c:strRef>
          </c:tx>
          <c:spPr>
            <a:solidFill>
              <a:schemeClr val="accent4"/>
            </a:solidFill>
            <a:ln>
              <a:noFill/>
            </a:ln>
            <a:effectLst/>
          </c:spPr>
          <c:invertIfNegative val="0"/>
          <c:cat>
            <c:numRef>
              <c:f>'Таблицы и инфографика'!$P$82:$W$82</c:f>
              <c:numCache>
                <c:formatCode>General</c:formatCode>
                <c:ptCount val="8"/>
                <c:pt idx="0">
                  <c:v>2016</c:v>
                </c:pt>
                <c:pt idx="1">
                  <c:v>2017</c:v>
                </c:pt>
                <c:pt idx="2">
                  <c:v>2018</c:v>
                </c:pt>
                <c:pt idx="3">
                  <c:v>2019</c:v>
                </c:pt>
                <c:pt idx="4">
                  <c:v>2020</c:v>
                </c:pt>
                <c:pt idx="5">
                  <c:v>2021</c:v>
                </c:pt>
                <c:pt idx="6">
                  <c:v>2022</c:v>
                </c:pt>
                <c:pt idx="7">
                  <c:v>2023</c:v>
                </c:pt>
              </c:numCache>
            </c:numRef>
          </c:cat>
          <c:val>
            <c:numRef>
              <c:f>'Таблицы и инфографика'!$P$86:$W$86</c:f>
              <c:numCache>
                <c:formatCode>0.00</c:formatCode>
                <c:ptCount val="8"/>
                <c:pt idx="0">
                  <c:v>0.13021071919377003</c:v>
                </c:pt>
                <c:pt idx="1">
                  <c:v>0.11986282197967633</c:v>
                </c:pt>
                <c:pt idx="2">
                  <c:v>0.15719648970836206</c:v>
                </c:pt>
                <c:pt idx="3">
                  <c:v>0.18028211372968272</c:v>
                </c:pt>
                <c:pt idx="4">
                  <c:v>0.22022108620614322</c:v>
                </c:pt>
                <c:pt idx="5">
                  <c:v>0.23214174715586341</c:v>
                </c:pt>
                <c:pt idx="6">
                  <c:v>0.25713155741875532</c:v>
                </c:pt>
                <c:pt idx="7">
                  <c:v>0.39696915088376916</c:v>
                </c:pt>
              </c:numCache>
            </c:numRef>
          </c:val>
          <c:extLst>
            <c:ext xmlns:c16="http://schemas.microsoft.com/office/drawing/2014/chart" uri="{C3380CC4-5D6E-409C-BE32-E72D297353CC}">
              <c16:uniqueId val="{00000003-712F-2442-BD27-527782EBD8F7}"/>
            </c:ext>
          </c:extLst>
        </c:ser>
        <c:ser>
          <c:idx val="4"/>
          <c:order val="4"/>
          <c:tx>
            <c:strRef>
              <c:f>'Таблицы и инфографика'!$O$87</c:f>
              <c:strCache>
                <c:ptCount val="1"/>
                <c:pt idx="0">
                  <c:v>Средний размер внебюджетной поддержки на один реализованный проект (млн руб.)</c:v>
                </c:pt>
              </c:strCache>
            </c:strRef>
          </c:tx>
          <c:spPr>
            <a:solidFill>
              <a:schemeClr val="accent5"/>
            </a:solidFill>
            <a:ln>
              <a:noFill/>
            </a:ln>
            <a:effectLst/>
          </c:spPr>
          <c:invertIfNegative val="0"/>
          <c:cat>
            <c:numRef>
              <c:f>'Таблицы и инфографика'!$P$82:$W$82</c:f>
              <c:numCache>
                <c:formatCode>General</c:formatCode>
                <c:ptCount val="8"/>
                <c:pt idx="0">
                  <c:v>2016</c:v>
                </c:pt>
                <c:pt idx="1">
                  <c:v>2017</c:v>
                </c:pt>
                <c:pt idx="2">
                  <c:v>2018</c:v>
                </c:pt>
                <c:pt idx="3">
                  <c:v>2019</c:v>
                </c:pt>
                <c:pt idx="4">
                  <c:v>2020</c:v>
                </c:pt>
                <c:pt idx="5">
                  <c:v>2021</c:v>
                </c:pt>
                <c:pt idx="6">
                  <c:v>2022</c:v>
                </c:pt>
                <c:pt idx="7">
                  <c:v>2023</c:v>
                </c:pt>
              </c:numCache>
            </c:numRef>
          </c:cat>
          <c:val>
            <c:numRef>
              <c:f>'Таблицы и инфографика'!$P$87:$W$87</c:f>
              <c:numCache>
                <c:formatCode>0.00</c:formatCode>
                <c:ptCount val="8"/>
                <c:pt idx="0">
                  <c:v>8.0588639486944572E-2</c:v>
                </c:pt>
                <c:pt idx="1">
                  <c:v>7.0834226194956718E-2</c:v>
                </c:pt>
                <c:pt idx="2">
                  <c:v>0.10303212206691764</c:v>
                </c:pt>
                <c:pt idx="3">
                  <c:v>9.9830776875600949E-2</c:v>
                </c:pt>
                <c:pt idx="4">
                  <c:v>8.8000596845370718E-2</c:v>
                </c:pt>
                <c:pt idx="5">
                  <c:v>9.7340996114927511E-2</c:v>
                </c:pt>
                <c:pt idx="6">
                  <c:v>0.10387213626976294</c:v>
                </c:pt>
                <c:pt idx="7">
                  <c:v>0.16482889159690847</c:v>
                </c:pt>
              </c:numCache>
            </c:numRef>
          </c:val>
          <c:extLst>
            <c:ext xmlns:c16="http://schemas.microsoft.com/office/drawing/2014/chart" uri="{C3380CC4-5D6E-409C-BE32-E72D297353CC}">
              <c16:uniqueId val="{00000004-712F-2442-BD27-527782EBD8F7}"/>
            </c:ext>
          </c:extLst>
        </c:ser>
        <c:dLbls>
          <c:showLegendKey val="0"/>
          <c:showVal val="0"/>
          <c:showCatName val="0"/>
          <c:showSerName val="0"/>
          <c:showPercent val="0"/>
          <c:showBubbleSize val="0"/>
        </c:dLbls>
        <c:gapWidth val="219"/>
        <c:overlap val="-27"/>
        <c:axId val="1570557327"/>
        <c:axId val="1530325791"/>
      </c:barChart>
      <c:catAx>
        <c:axId val="1570557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crossAx val="1530325791"/>
        <c:crosses val="autoZero"/>
        <c:auto val="1"/>
        <c:lblAlgn val="ctr"/>
        <c:lblOffset val="100"/>
        <c:noMultiLvlLbl val="0"/>
      </c:catAx>
      <c:valAx>
        <c:axId val="1530325791"/>
        <c:scaling>
          <c:orientation val="minMax"/>
        </c:scaling>
        <c:delete val="1"/>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1570557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 и инфографика'!$D$206:$J$206</c:f>
              <c:numCache>
                <c:formatCode>General</c:formatCode>
                <c:ptCount val="7"/>
                <c:pt idx="0">
                  <c:v>2017</c:v>
                </c:pt>
                <c:pt idx="1">
                  <c:v>2018</c:v>
                </c:pt>
                <c:pt idx="2">
                  <c:v>2019</c:v>
                </c:pt>
                <c:pt idx="3">
                  <c:v>2020</c:v>
                </c:pt>
                <c:pt idx="4">
                  <c:v>2021</c:v>
                </c:pt>
                <c:pt idx="5">
                  <c:v>2022</c:v>
                </c:pt>
                <c:pt idx="6">
                  <c:v>2023</c:v>
                </c:pt>
              </c:numCache>
            </c:numRef>
          </c:cat>
          <c:val>
            <c:numRef>
              <c:f>'Таблицы и инфографика'!$D$207:$J$207</c:f>
              <c:numCache>
                <c:formatCode>General</c:formatCode>
                <c:ptCount val="7"/>
                <c:pt idx="0">
                  <c:v>30.42</c:v>
                </c:pt>
                <c:pt idx="1">
                  <c:v>23.27</c:v>
                </c:pt>
                <c:pt idx="2">
                  <c:v>34.299999999999997</c:v>
                </c:pt>
                <c:pt idx="3">
                  <c:v>43.16</c:v>
                </c:pt>
                <c:pt idx="4">
                  <c:v>40.39</c:v>
                </c:pt>
                <c:pt idx="5">
                  <c:v>38.92</c:v>
                </c:pt>
                <c:pt idx="6">
                  <c:v>38.4</c:v>
                </c:pt>
              </c:numCache>
            </c:numRef>
          </c:val>
          <c:smooth val="0"/>
          <c:extLst>
            <c:ext xmlns:c16="http://schemas.microsoft.com/office/drawing/2014/chart" uri="{C3380CC4-5D6E-409C-BE32-E72D297353CC}">
              <c16:uniqueId val="{00000000-3359-2149-85A5-8C1A694D6E8D}"/>
            </c:ext>
          </c:extLst>
        </c:ser>
        <c:dLbls>
          <c:showLegendKey val="0"/>
          <c:showVal val="0"/>
          <c:showCatName val="0"/>
          <c:showSerName val="0"/>
          <c:showPercent val="0"/>
          <c:showBubbleSize val="0"/>
        </c:dLbls>
        <c:smooth val="0"/>
        <c:axId val="1622274735"/>
        <c:axId val="1622356591"/>
      </c:lineChart>
      <c:catAx>
        <c:axId val="162227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crossAx val="1622356591"/>
        <c:crosses val="autoZero"/>
        <c:auto val="1"/>
        <c:lblAlgn val="ctr"/>
        <c:lblOffset val="100"/>
        <c:noMultiLvlLbl val="0"/>
      </c:catAx>
      <c:valAx>
        <c:axId val="1622356591"/>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22274735"/>
        <c:crosses val="autoZero"/>
        <c:crossBetween val="between"/>
      </c:valAx>
      <c:spPr>
        <a:no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Times New Roman" panose="02020603050405020304" pitchFamily="18" charset="0"/>
          <a:cs typeface="Times New Roman" panose="02020603050405020304" pitchFamily="18" charset="0"/>
        </a:defRPr>
      </a:pPr>
      <a:endParaRPr lang="en-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'Муниципальные практики'!$D$4:$D$46</c:f>
              <c:strCache>
                <c:ptCount val="43"/>
                <c:pt idx="0">
                  <c:v>Владимирская область</c:v>
                </c:pt>
                <c:pt idx="1">
                  <c:v>Ленинградская область</c:v>
                </c:pt>
                <c:pt idx="2">
                  <c:v>Московская область</c:v>
                </c:pt>
                <c:pt idx="3">
                  <c:v>Ненецкий автономный округ</c:v>
                </c:pt>
                <c:pt idx="4">
                  <c:v>Пензенская область</c:v>
                </c:pt>
                <c:pt idx="5">
                  <c:v>Ростовская область</c:v>
                </c:pt>
                <c:pt idx="6">
                  <c:v>Саратовская область</c:v>
                </c:pt>
                <c:pt idx="7">
                  <c:v>Сахалинская область</c:v>
                </c:pt>
                <c:pt idx="8">
                  <c:v>Томская область</c:v>
                </c:pt>
                <c:pt idx="9">
                  <c:v>Тюменская область</c:v>
                </c:pt>
                <c:pt idx="10">
                  <c:v>Архангельская область</c:v>
                </c:pt>
                <c:pt idx="11">
                  <c:v>Вологодская область</c:v>
                </c:pt>
                <c:pt idx="12">
                  <c:v>Республика Бурятия</c:v>
                </c:pt>
                <c:pt idx="13">
                  <c:v>Тверская область</c:v>
                </c:pt>
                <c:pt idx="14">
                  <c:v>Калужская область</c:v>
                </c:pt>
                <c:pt idx="15">
                  <c:v>Липецкая область</c:v>
                </c:pt>
                <c:pt idx="16">
                  <c:v>Пермский край</c:v>
                </c:pt>
                <c:pt idx="17">
                  <c:v>Республика Крым</c:v>
                </c:pt>
                <c:pt idx="18">
                  <c:v>Республика Северная Осетия — Алания</c:v>
                </c:pt>
                <c:pt idx="19">
                  <c:v>Чукотский автономный округ</c:v>
                </c:pt>
                <c:pt idx="20">
                  <c:v>Кемеровская область - Кузбасс</c:v>
                </c:pt>
                <c:pt idx="21">
                  <c:v>Хабаровский край</c:v>
                </c:pt>
                <c:pt idx="22">
                  <c:v>Иркутская область</c:v>
                </c:pt>
                <c:pt idx="23">
                  <c:v>Калининградская область</c:v>
                </c:pt>
                <c:pt idx="24">
                  <c:v>Белгородская область</c:v>
                </c:pt>
                <c:pt idx="25">
                  <c:v>Красноярский край</c:v>
                </c:pt>
                <c:pt idx="26">
                  <c:v>Омская область</c:v>
                </c:pt>
                <c:pt idx="27">
                  <c:v>Республика Башкортостан</c:v>
                </c:pt>
                <c:pt idx="28">
                  <c:v>Нижегородская область</c:v>
                </c:pt>
                <c:pt idx="29">
                  <c:v>Удмуртская республика</c:v>
                </c:pt>
                <c:pt idx="30">
                  <c:v>Псковская область</c:v>
                </c:pt>
                <c:pt idx="31">
                  <c:v>Приморский край</c:v>
                </c:pt>
                <c:pt idx="32">
                  <c:v>Ульяновская область</c:v>
                </c:pt>
                <c:pt idx="33">
                  <c:v>Свердловская область</c:v>
                </c:pt>
                <c:pt idx="34">
                  <c:v>Кировская область</c:v>
                </c:pt>
                <c:pt idx="35">
                  <c:v>Новгородская область</c:v>
                </c:pt>
                <c:pt idx="36">
                  <c:v>Ямало-Ненецкий автономный округ</c:v>
                </c:pt>
                <c:pt idx="37">
                  <c:v>Ханты-Мансийский автономный округ</c:v>
                </c:pt>
                <c:pt idx="38">
                  <c:v>Республика Коми</c:v>
                </c:pt>
                <c:pt idx="39">
                  <c:v>Ставропольский край</c:v>
                </c:pt>
                <c:pt idx="40">
                  <c:v>Самарская область</c:v>
                </c:pt>
                <c:pt idx="41">
                  <c:v>Оренбургская область</c:v>
                </c:pt>
                <c:pt idx="42">
                  <c:v>Краснодарский край</c:v>
                </c:pt>
              </c:strCache>
            </c:strRef>
          </c:cat>
          <c:val>
            <c:numRef>
              <c:f>'Муниципальные практики'!$E$4:$E$46</c:f>
              <c:numCache>
                <c:formatCode>General</c:formatCode>
                <c:ptCount val="43"/>
                <c:pt idx="0">
                  <c:v>1</c:v>
                </c:pt>
                <c:pt idx="1">
                  <c:v>1</c:v>
                </c:pt>
                <c:pt idx="2">
                  <c:v>1</c:v>
                </c:pt>
                <c:pt idx="3">
                  <c:v>1</c:v>
                </c:pt>
                <c:pt idx="4">
                  <c:v>1</c:v>
                </c:pt>
                <c:pt idx="5">
                  <c:v>1</c:v>
                </c:pt>
                <c:pt idx="6">
                  <c:v>1</c:v>
                </c:pt>
                <c:pt idx="7">
                  <c:v>1</c:v>
                </c:pt>
                <c:pt idx="8">
                  <c:v>1</c:v>
                </c:pt>
                <c:pt idx="9">
                  <c:v>1</c:v>
                </c:pt>
                <c:pt idx="10">
                  <c:v>2</c:v>
                </c:pt>
                <c:pt idx="11">
                  <c:v>2</c:v>
                </c:pt>
                <c:pt idx="12">
                  <c:v>2</c:v>
                </c:pt>
                <c:pt idx="13">
                  <c:v>2</c:v>
                </c:pt>
                <c:pt idx="14">
                  <c:v>3</c:v>
                </c:pt>
                <c:pt idx="15">
                  <c:v>3</c:v>
                </c:pt>
                <c:pt idx="16">
                  <c:v>3</c:v>
                </c:pt>
                <c:pt idx="17">
                  <c:v>3</c:v>
                </c:pt>
                <c:pt idx="18">
                  <c:v>3</c:v>
                </c:pt>
                <c:pt idx="19">
                  <c:v>3</c:v>
                </c:pt>
                <c:pt idx="20">
                  <c:v>4</c:v>
                </c:pt>
                <c:pt idx="21">
                  <c:v>4</c:v>
                </c:pt>
                <c:pt idx="22">
                  <c:v>5</c:v>
                </c:pt>
                <c:pt idx="23">
                  <c:v>5</c:v>
                </c:pt>
                <c:pt idx="24">
                  <c:v>6</c:v>
                </c:pt>
                <c:pt idx="25">
                  <c:v>6</c:v>
                </c:pt>
                <c:pt idx="26">
                  <c:v>6</c:v>
                </c:pt>
                <c:pt idx="27">
                  <c:v>6</c:v>
                </c:pt>
                <c:pt idx="28">
                  <c:v>7</c:v>
                </c:pt>
                <c:pt idx="29">
                  <c:v>7</c:v>
                </c:pt>
                <c:pt idx="30">
                  <c:v>8</c:v>
                </c:pt>
                <c:pt idx="31">
                  <c:v>9</c:v>
                </c:pt>
                <c:pt idx="32">
                  <c:v>10</c:v>
                </c:pt>
                <c:pt idx="33">
                  <c:v>11</c:v>
                </c:pt>
                <c:pt idx="34">
                  <c:v>12</c:v>
                </c:pt>
                <c:pt idx="35">
                  <c:v>12</c:v>
                </c:pt>
                <c:pt idx="36">
                  <c:v>13</c:v>
                </c:pt>
                <c:pt idx="37">
                  <c:v>18</c:v>
                </c:pt>
                <c:pt idx="38">
                  <c:v>21</c:v>
                </c:pt>
                <c:pt idx="39">
                  <c:v>25</c:v>
                </c:pt>
                <c:pt idx="40">
                  <c:v>41</c:v>
                </c:pt>
                <c:pt idx="41">
                  <c:v>52</c:v>
                </c:pt>
                <c:pt idx="42">
                  <c:v>68</c:v>
                </c:pt>
              </c:numCache>
            </c:numRef>
          </c:val>
          <c:extLst>
            <c:ext xmlns:c16="http://schemas.microsoft.com/office/drawing/2014/chart" uri="{C3380CC4-5D6E-409C-BE32-E72D297353CC}">
              <c16:uniqueId val="{00000000-7E16-E040-B4A9-CFCE7DE7E9A5}"/>
            </c:ext>
          </c:extLst>
        </c:ser>
        <c:dLbls>
          <c:showLegendKey val="0"/>
          <c:showVal val="0"/>
          <c:showCatName val="0"/>
          <c:showSerName val="0"/>
          <c:showPercent val="0"/>
          <c:showBubbleSize val="0"/>
        </c:dLbls>
        <c:gapWidth val="182"/>
        <c:axId val="1671710383"/>
        <c:axId val="1671636911"/>
      </c:barChart>
      <c:catAx>
        <c:axId val="16717103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crossAx val="1671636911"/>
        <c:crosses val="autoZero"/>
        <c:auto val="1"/>
        <c:lblAlgn val="ctr"/>
        <c:lblOffset val="100"/>
        <c:noMultiLvlLbl val="0"/>
      </c:catAx>
      <c:valAx>
        <c:axId val="167163691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RU"/>
          </a:p>
        </c:txPr>
        <c:crossAx val="16717103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13</xdr:col>
      <xdr:colOff>860776</xdr:colOff>
      <xdr:row>2</xdr:row>
      <xdr:rowOff>98780</xdr:rowOff>
    </xdr:from>
    <xdr:to>
      <xdr:col>24</xdr:col>
      <xdr:colOff>790221</xdr:colOff>
      <xdr:row>19</xdr:row>
      <xdr:rowOff>832555</xdr:rowOff>
    </xdr:to>
    <xdr:graphicFrame macro="">
      <xdr:nvGraphicFramePr>
        <xdr:cNvPr id="2" name="Chart 1">
          <a:extLst>
            <a:ext uri="{FF2B5EF4-FFF2-40B4-BE49-F238E27FC236}">
              <a16:creationId xmlns:a16="http://schemas.microsoft.com/office/drawing/2014/main" id="{E349BFED-A5B0-2E49-A155-71C796A794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938387</xdr:colOff>
      <xdr:row>2</xdr:row>
      <xdr:rowOff>152400</xdr:rowOff>
    </xdr:from>
    <xdr:to>
      <xdr:col>36</xdr:col>
      <xdr:colOff>973666</xdr:colOff>
      <xdr:row>18</xdr:row>
      <xdr:rowOff>211666</xdr:rowOff>
    </xdr:to>
    <xdr:graphicFrame macro="">
      <xdr:nvGraphicFramePr>
        <xdr:cNvPr id="6" name="Chart 5">
          <a:extLst>
            <a:ext uri="{FF2B5EF4-FFF2-40B4-BE49-F238E27FC236}">
              <a16:creationId xmlns:a16="http://schemas.microsoft.com/office/drawing/2014/main" id="{3F3C1658-A27E-954F-AD4D-0FFB0253AD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754945</xdr:colOff>
      <xdr:row>145</xdr:row>
      <xdr:rowOff>84666</xdr:rowOff>
    </xdr:from>
    <xdr:to>
      <xdr:col>19</xdr:col>
      <xdr:colOff>606779</xdr:colOff>
      <xdr:row>161</xdr:row>
      <xdr:rowOff>156631</xdr:rowOff>
    </xdr:to>
    <xdr:graphicFrame macro="">
      <xdr:nvGraphicFramePr>
        <xdr:cNvPr id="7" name="Chart 6">
          <a:extLst>
            <a:ext uri="{FF2B5EF4-FFF2-40B4-BE49-F238E27FC236}">
              <a16:creationId xmlns:a16="http://schemas.microsoft.com/office/drawing/2014/main" id="{D7660236-7C45-0542-9DDB-54BC021E37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860778</xdr:colOff>
      <xdr:row>80</xdr:row>
      <xdr:rowOff>87488</xdr:rowOff>
    </xdr:from>
    <xdr:to>
      <xdr:col>23</xdr:col>
      <xdr:colOff>211665</xdr:colOff>
      <xdr:row>90</xdr:row>
      <xdr:rowOff>112888</xdr:rowOff>
    </xdr:to>
    <xdr:graphicFrame macro="">
      <xdr:nvGraphicFramePr>
        <xdr:cNvPr id="8" name="Chart 7">
          <a:extLst>
            <a:ext uri="{FF2B5EF4-FFF2-40B4-BE49-F238E27FC236}">
              <a16:creationId xmlns:a16="http://schemas.microsoft.com/office/drawing/2014/main" id="{FBACD17E-3E93-5240-A79A-BA68F9FD9A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28222</xdr:colOff>
      <xdr:row>160</xdr:row>
      <xdr:rowOff>25397</xdr:rowOff>
    </xdr:from>
    <xdr:to>
      <xdr:col>6</xdr:col>
      <xdr:colOff>860777</xdr:colOff>
      <xdr:row>166</xdr:row>
      <xdr:rowOff>2116666</xdr:rowOff>
    </xdr:to>
    <xdr:graphicFrame macro="">
      <xdr:nvGraphicFramePr>
        <xdr:cNvPr id="12" name="Chart 11">
          <a:extLst>
            <a:ext uri="{FF2B5EF4-FFF2-40B4-BE49-F238E27FC236}">
              <a16:creationId xmlns:a16="http://schemas.microsoft.com/office/drawing/2014/main" id="{29D86C0A-093A-924C-A9ED-9A6F1572D4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1574800</xdr:colOff>
      <xdr:row>4</xdr:row>
      <xdr:rowOff>139700</xdr:rowOff>
    </xdr:from>
    <xdr:to>
      <xdr:col>14</xdr:col>
      <xdr:colOff>393700</xdr:colOff>
      <xdr:row>42</xdr:row>
      <xdr:rowOff>101600</xdr:rowOff>
    </xdr:to>
    <xdr:graphicFrame macro="">
      <xdr:nvGraphicFramePr>
        <xdr:cNvPr id="4" name="Chart 3">
          <a:extLst>
            <a:ext uri="{FF2B5EF4-FFF2-40B4-BE49-F238E27FC236}">
              <a16:creationId xmlns:a16="http://schemas.microsoft.com/office/drawing/2014/main" id="{A6F0FA68-B98B-884D-886B-BC02FE1CC9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17" Type="http://schemas.openxmlformats.org/officeDocument/2006/relationships/hyperlink" Target="https://yakutia.click/idea/regions/concepts/" TargetMode="External"/><Relationship Id="rId299" Type="http://schemas.openxmlformats.org/officeDocument/2006/relationships/hyperlink" Target="https://static.tildacdn.com/tild3034-3766-4835-b362-343964326239/Logo_SDELAEM_VMESTE_.png" TargetMode="External"/><Relationship Id="rId21" Type="http://schemas.openxmlformats.org/officeDocument/2006/relationships/hyperlink" Target="https://34.rosstat.gov.ru/population" TargetMode="External"/><Relationship Id="rId63" Type="http://schemas.openxmlformats.org/officeDocument/2006/relationships/hyperlink" Target="https://rosstat.gov.ru/compendium/document/13282" TargetMode="External"/><Relationship Id="rId159" Type="http://schemas.openxmlformats.org/officeDocument/2006/relationships/hyperlink" Target="https://budget.rk.ifinmon.ru/krym-kak-my-hotim" TargetMode="External"/><Relationship Id="rId324" Type="http://schemas.openxmlformats.org/officeDocument/2006/relationships/hyperlink" Target="https://yadi.sk/d/zhGmI55xv2Apug" TargetMode="External"/><Relationship Id="rId170" Type="http://schemas.openxmlformats.org/officeDocument/2006/relationships/hyperlink" Target="https://30.gorodsreda.ru/" TargetMode="External"/><Relationship Id="rId226" Type="http://schemas.openxmlformats.org/officeDocument/2006/relationships/hyperlink" Target="https://agro.gov35.ru/dokumenty-strategicheskogo-planirovaniya/index.php?SECTION_ID=254&amp;ysclid=lutykl5l2c168153692" TargetMode="External"/><Relationship Id="rId268" Type="http://schemas.openxmlformats.org/officeDocument/2006/relationships/hyperlink" Target="https://minfin.admoblkaluga.ru/page/normativnye-pravovye-akty-shkola/" TargetMode="External"/><Relationship Id="rId32" Type="http://schemas.openxmlformats.org/officeDocument/2006/relationships/hyperlink" Target="https://24.rosstat.gov.ru/folder/27812" TargetMode="External"/><Relationship Id="rId74" Type="http://schemas.openxmlformats.org/officeDocument/2006/relationships/hyperlink" Target="https://33.rosstat.gov.ru/demograf" TargetMode="External"/><Relationship Id="rId128" Type="http://schemas.openxmlformats.org/officeDocument/2006/relationships/hyperlink" Target="https://minstroy.rtyva.ru/node/27552/" TargetMode="External"/><Relationship Id="rId335" Type="http://schemas.openxmlformats.org/officeDocument/2006/relationships/hyperlink" Target="http://nko.nso.ru/page/1039" TargetMode="External"/><Relationship Id="rId5" Type="http://schemas.openxmlformats.org/officeDocument/2006/relationships/hyperlink" Target="https://95.rosstat.gov.ru/folder/128504/document/204036" TargetMode="External"/><Relationship Id="rId181" Type="http://schemas.openxmlformats.org/officeDocument/2006/relationships/hyperlink" Target="https://depfin.tomsk.gov.ru/initsiativnoe-bjudzhetirovanie" TargetMode="External"/><Relationship Id="rId237" Type="http://schemas.openxmlformats.org/officeDocument/2006/relationships/hyperlink" Target="https://mcx.75.ru/gospodderzhka/mery-podderzhki/kompleksnoe-razvitie-sel-skih-territoriy/blagoustroystvo-sel-skih-territoriy" TargetMode="External"/><Relationship Id="rId279" Type="http://schemas.openxmlformats.org/officeDocument/2006/relationships/hyperlink" Target="http://fingramugra.ru/proekt-shkib-0" TargetMode="External"/><Relationship Id="rId43" Type="http://schemas.openxmlformats.org/officeDocument/2006/relationships/hyperlink" Target="https://sakha.gks.ru/folder/32348" TargetMode="External"/><Relationship Id="rId139" Type="http://schemas.openxmlformats.org/officeDocument/2006/relationships/hyperlink" Target="https://vybor.gokucmpi.ru/" TargetMode="External"/><Relationship Id="rId290" Type="http://schemas.openxmlformats.org/officeDocument/2006/relationships/hyperlink" Target="https://www.ofukem.ru/activity/initiative-budgeting/about-the-projects/" TargetMode="External"/><Relationship Id="rId304" Type="http://schemas.openxmlformats.org/officeDocument/2006/relationships/hyperlink" Target="https://disk.yandex.ru/d/oHfn1_kwEZmhPw" TargetMode="External"/><Relationship Id="rId346" Type="http://schemas.openxmlformats.org/officeDocument/2006/relationships/hyperlink" Target="https://mcx.75.ru/gospodderzhka/mery-podderzhki/kompleksnoe-razvitie-sel-skih-territoriy/blagoustroystvo-sel-skih-territoriy" TargetMode="External"/><Relationship Id="rId85" Type="http://schemas.openxmlformats.org/officeDocument/2006/relationships/hyperlink" Target="https://43.rosstat.gov.ru/news_resp/document/213259" TargetMode="External"/><Relationship Id="rId150" Type="http://schemas.openxmlformats.org/officeDocument/2006/relationships/hyperlink" Target="https://pib.primorsky.ru/" TargetMode="External"/><Relationship Id="rId192" Type="http://schemas.openxmlformats.org/officeDocument/2006/relationships/hyperlink" Target="https://gokucmpi.ru/" TargetMode="External"/><Relationship Id="rId206" Type="http://schemas.openxmlformats.org/officeDocument/2006/relationships/hyperlink" Target="https://www.govvrn.ru/otnp" TargetMode="External"/><Relationship Id="rId248" Type="http://schemas.openxmlformats.org/officeDocument/2006/relationships/hyperlink" Target="https://jkx.avo.ru/formirovanie-komfortnoj-gorodskoj-sredy" TargetMode="External"/><Relationship Id="rId12" Type="http://schemas.openxmlformats.org/officeDocument/2006/relationships/hyperlink" Target="https://rosstat.gov.ru/compendium/document/13282" TargetMode="External"/><Relationship Id="rId108" Type="http://schemas.openxmlformats.org/officeDocument/2006/relationships/hyperlink" Target="https://57.rosstat.gov.ru/naselen" TargetMode="External"/><Relationship Id="rId315" Type="http://schemas.openxmlformats.org/officeDocument/2006/relationships/hyperlink" Target="https://disk.yandex.ru/i/PbRPCoCycnYrxg" TargetMode="External"/><Relationship Id="rId54" Type="http://schemas.openxmlformats.org/officeDocument/2006/relationships/hyperlink" Target="https://64.rosstat.gov.ru/dem" TargetMode="External"/><Relationship Id="rId96" Type="http://schemas.openxmlformats.org/officeDocument/2006/relationships/hyperlink" Target="https://68.rosstat.gov.ru/folder/33717" TargetMode="External"/><Relationship Id="rId161" Type="http://schemas.openxmlformats.org/officeDocument/2006/relationships/hyperlink" Target="https://ib.rkomi.ru/budget" TargetMode="External"/><Relationship Id="rId217" Type="http://schemas.openxmlformats.org/officeDocument/2006/relationships/hyperlink" Target="https://mcx-altai.ru/proekt-gosudarstvennoj-programmy-kompleksnogo-razvitiya-sela/2172-obyavlenie-o-provedenii-konkursnogo-otbora-obshchestvenno-znachimykh-proektov-na-poluchenie-subsidij-iz-respublikanskogo-byudzheta-respubliki-altaj-na-sofinansirovanie-raskhodov-byudzhetov-munitsipalnykh-obrazovanij-v-respublike-altaj-na-realizatsiyu-meropriyatij-po-blagoustrojstvu-selskikh-territorij-v-2023-godu" TargetMode="External"/><Relationship Id="rId259" Type="http://schemas.openxmlformats.org/officeDocument/2006/relationships/hyperlink" Target="https://vote.vmeste.mosreg.ru/narodniy_budjet" TargetMode="External"/><Relationship Id="rId23" Type="http://schemas.openxmlformats.org/officeDocument/2006/relationships/hyperlink" Target="https://27.rosstat.gov.ru/folder/25028" TargetMode="External"/><Relationship Id="rId119" Type="http://schemas.openxmlformats.org/officeDocument/2006/relationships/hyperlink" Target="https://drive.google.com/drive/folders/19fl5XjNz8asxZ06l4FmReSMIhKBp43RS?usp=sharing" TargetMode="External"/><Relationship Id="rId270" Type="http://schemas.openxmlformats.org/officeDocument/2006/relationships/hyperlink" Target="https://pmisk.ru/" TargetMode="External"/><Relationship Id="rId326" Type="http://schemas.openxmlformats.org/officeDocument/2006/relationships/hyperlink" Target="https://disk.yandex.ru/i/XVQzgInXC8I50Q" TargetMode="External"/><Relationship Id="rId65" Type="http://schemas.openxmlformats.org/officeDocument/2006/relationships/hyperlink" Target="https://82.rosstat.gov.ru/" TargetMode="External"/><Relationship Id="rId130" Type="http://schemas.openxmlformats.org/officeDocument/2006/relationships/hyperlink" Target="https://www.donland.ru/result-report/1895/" TargetMode="External"/><Relationship Id="rId172" Type="http://schemas.openxmlformats.org/officeDocument/2006/relationships/hyperlink" Target="https://comfort.myopenugra.ru/" TargetMode="External"/><Relationship Id="rId228" Type="http://schemas.openxmlformats.org/officeDocument/2006/relationships/hyperlink" Target="https://tos29.ru/" TargetMode="External"/><Relationship Id="rId281" Type="http://schemas.openxmlformats.org/officeDocument/2006/relationships/hyperlink" Target="https://pskov.ru/vlast/ispolnitelnaya/administratsiya/apparat/samoupr" TargetMode="External"/><Relationship Id="rId337" Type="http://schemas.openxmlformats.org/officeDocument/2006/relationships/hyperlink" Target="https://admhmansy.ru/formirovanie-sovremennoy-gorodskoy-sredy/" TargetMode="External"/><Relationship Id="rId34" Type="http://schemas.openxmlformats.org/officeDocument/2006/relationships/hyperlink" Target="https://29.rosstat.gov.ru/population111" TargetMode="External"/><Relationship Id="rId76" Type="http://schemas.openxmlformats.org/officeDocument/2006/relationships/hyperlink" Target="https://32.rosstat.gov.ru/" TargetMode="External"/><Relationship Id="rId141" Type="http://schemas.openxmlformats.org/officeDocument/2006/relationships/hyperlink" Target="https://gokucmpi.ru/proekty/doroga-k-domu/" TargetMode="External"/><Relationship Id="rId7" Type="http://schemas.openxmlformats.org/officeDocument/2006/relationships/hyperlink" Target="https://53.rosstat.gov.ru/storage/mediabank/%D1%83%D1%82%D0%B2%20%D1%87%D0%B8%D1%81%D0%BB.%20%D0%BD%D0%B0%D1%81%D0%B5%D0%BB%D0%B5%D0%BD%D0%B8%D1%8F.%20.pdf" TargetMode="External"/><Relationship Id="rId183" Type="http://schemas.openxmlformats.org/officeDocument/2006/relationships/hyperlink" Target="https://www.ofukem.ru/activity/initiative-budgeting/about-the-projects/" TargetMode="External"/><Relationship Id="rId239" Type="http://schemas.openxmlformats.org/officeDocument/2006/relationships/hyperlink" Target="https://budget.rk.ifinmon.ru/krym-kak-my-hotim" TargetMode="External"/><Relationship Id="rId250" Type="http://schemas.openxmlformats.org/officeDocument/2006/relationships/hyperlink" Target="https://mcx.avo.ru/blagoustrojstvo-sel-skih-territorij" TargetMode="External"/><Relationship Id="rId292" Type="http://schemas.openxmlformats.org/officeDocument/2006/relationships/hyperlink" Target="https://drive.google.com/drive/folders/1xZ--4hlx6zNVUxPfB6VJmMjm-cq0ezuu" TargetMode="External"/><Relationship Id="rId306" Type="http://schemas.openxmlformats.org/officeDocument/2006/relationships/hyperlink" Target="https://minfin.saratov.gov.ru/images/article_images/20210201/20210201-informatsionnoe-soobshchenie-o-provedenii-konkursnogo-otbora-munitsipalnykh-obrazovanij-saratovskoj-oblasti.jpg" TargetMode="External"/><Relationship Id="rId45" Type="http://schemas.openxmlformats.org/officeDocument/2006/relationships/hyperlink" Target="https://71.rosstat.gov.ru/folder/42045" TargetMode="External"/><Relationship Id="rId87" Type="http://schemas.openxmlformats.org/officeDocument/2006/relationships/hyperlink" Target="https://55.rosstat.gov.ru/population" TargetMode="External"/><Relationship Id="rId110" Type="http://schemas.openxmlformats.org/officeDocument/2006/relationships/hyperlink" Target="https://57.rosstat.gov.ru/naselen" TargetMode="External"/><Relationship Id="rId348" Type="http://schemas.openxmlformats.org/officeDocument/2006/relationships/hyperlink" Target="https://disk.yandex.ru/d/mwyeD3hz7Ia4ZQ" TargetMode="External"/><Relationship Id="rId152" Type="http://schemas.openxmlformats.org/officeDocument/2006/relationships/hyperlink" Target="https://v2.lk.init-rk.ru/dashboard" TargetMode="External"/><Relationship Id="rId194" Type="http://schemas.openxmlformats.org/officeDocument/2006/relationships/hyperlink" Target="https://dvp.sev.gov.ru/territorialnoe-obshchestvennoe-samoupravlenie-tos/konkursy-proektov-tos" TargetMode="External"/><Relationship Id="rId208" Type="http://schemas.openxmlformats.org/officeDocument/2006/relationships/hyperlink" Target="https://www.ryazagro.ru/" TargetMode="External"/><Relationship Id="rId261" Type="http://schemas.openxmlformats.org/officeDocument/2006/relationships/hyperlink" Target="https://atmosphere-udm.ru/" TargetMode="External"/><Relationship Id="rId14" Type="http://schemas.openxmlformats.org/officeDocument/2006/relationships/hyperlink" Target="https://53.rosstat.gov.ru/storage/mediabank/%D1%83%D1%82%D0%B2%20%D1%87%D0%B8%D1%81%D0%BB.%20%D0%BD%D0%B0%D1%81%D0%B5%D0%BB%D0%B5%D0%BD%D0%B8%D1%8F.%20.pdf" TargetMode="External"/><Relationship Id="rId56" Type="http://schemas.openxmlformats.org/officeDocument/2006/relationships/hyperlink" Target="https://rosstat.gov.ru/compendium/document/13282" TargetMode="External"/><Relationship Id="rId317" Type="http://schemas.openxmlformats.org/officeDocument/2006/relationships/hyperlink" Target="https://iproject.mfnso.ru/" TargetMode="External"/><Relationship Id="rId98" Type="http://schemas.openxmlformats.org/officeDocument/2006/relationships/hyperlink" Target="https://24.rosstat.gov.ru/folder/28037" TargetMode="External"/><Relationship Id="rId121" Type="http://schemas.openxmlformats.org/officeDocument/2006/relationships/hyperlink" Target="https://pos.gosuslugi.ru/ikp" TargetMode="External"/><Relationship Id="rId163" Type="http://schemas.openxmlformats.org/officeDocument/2006/relationships/hyperlink" Target="http://pib.cap.ru/" TargetMode="External"/><Relationship Id="rId219" Type="http://schemas.openxmlformats.org/officeDocument/2006/relationships/hyperlink" Target="https://minfin.saratov.gov.ru/budget/proekty/proekt-po-podderzhke-mestnykh-initsiativ-v-saratovskoj-oblasti/o-proekte" TargetMode="External"/><Relationship Id="rId230" Type="http://schemas.openxmlformats.org/officeDocument/2006/relationships/hyperlink" Target="https://ob.ulminfin.ru:8080/ppmi/o-proekte" TargetMode="External"/><Relationship Id="rId251" Type="http://schemas.openxmlformats.org/officeDocument/2006/relationships/hyperlink" Target="https://mf.avo.ru/podderzka-iniciativ-naselenia" TargetMode="External"/><Relationship Id="rId25" Type="http://schemas.openxmlformats.org/officeDocument/2006/relationships/hyperlink" Target="https://53.rosstat.gov.ru/storage/mediabank/%D1%83%D1%82%D0%B2%20%D1%87%D0%B8%D1%81%D0%BB.%20%D0%BD%D0%B0%D1%81%D0%B5%D0%BB%D0%B5%D0%BD%D0%B8%D1%8F.%20.pdf" TargetMode="External"/><Relationship Id="rId46" Type="http://schemas.openxmlformats.org/officeDocument/2006/relationships/hyperlink" Target="https://vologdastat.gks.ru/" TargetMode="External"/><Relationship Id="rId67" Type="http://schemas.openxmlformats.org/officeDocument/2006/relationships/hyperlink" Target="https://disk.yandex.ru/i/Sznoemx_7hMJQA" TargetMode="External"/><Relationship Id="rId272" Type="http://schemas.openxmlformats.org/officeDocument/2006/relationships/hyperlink" Target="https://agro.tmbreg.ru/inv.html" TargetMode="External"/><Relationship Id="rId293" Type="http://schemas.openxmlformats.org/officeDocument/2006/relationships/hyperlink" Target="https://gokucmpi.ru/" TargetMode="External"/><Relationship Id="rId307" Type="http://schemas.openxmlformats.org/officeDocument/2006/relationships/hyperlink" Target="https://ppmi.yakutia.click/Home" TargetMode="External"/><Relationship Id="rId328" Type="http://schemas.openxmlformats.org/officeDocument/2006/relationships/hyperlink" Target="https://www.minfin.kirov.ru/upload/medialibrary/documents/1kv_2022/%D0%BD%D0%B0%D1%80%D0%BE%D0%B4%D0%BD%D1%8B%D0%B9%D0%B1%D1%8E%D0%B4%D0%B6%D0%B5%D1%82.png" TargetMode="External"/><Relationship Id="rId349" Type="http://schemas.openxmlformats.org/officeDocument/2006/relationships/hyperlink" Target="https://disk.yandex.ru/d/_ex6QYuo9ZBu5w" TargetMode="External"/><Relationship Id="rId88" Type="http://schemas.openxmlformats.org/officeDocument/2006/relationships/hyperlink" Target="https://02.rosstat.gov.ru/storage/mediabank/CHislennost-naseleniya-po-municipalnym-%20rajonam-i-gorodskim-okrugam-Respubliki-Bashkortostan-na-1-yanvarya-2023-goda.pdf" TargetMode="External"/><Relationship Id="rId111" Type="http://schemas.openxmlformats.org/officeDocument/2006/relationships/hyperlink" Target="https://03.rosstat.gov.ru/demo" TargetMode="External"/><Relationship Id="rId132" Type="http://schemas.openxmlformats.org/officeDocument/2006/relationships/hyperlink" Target="https://isib.myopenugra.ru/compete/regional/view/?id=834221" TargetMode="External"/><Relationship Id="rId153" Type="http://schemas.openxmlformats.org/officeDocument/2006/relationships/hyperlink" Target="https://yakutia.click/" TargetMode="External"/><Relationship Id="rId174" Type="http://schemas.openxmlformats.org/officeDocument/2006/relationships/hyperlink" Target="https://57.gorodsreda.ru/" TargetMode="External"/><Relationship Id="rId195" Type="http://schemas.openxmlformats.org/officeDocument/2006/relationships/hyperlink" Target="https://politic.49gov.ru/" TargetMode="External"/><Relationship Id="rId209" Type="http://schemas.openxmlformats.org/officeDocument/2006/relationships/hyperlink" Target="https://mintek.ryazan.gov.ru/" TargetMode="External"/><Relationship Id="rId220" Type="http://schemas.openxmlformats.org/officeDocument/2006/relationships/hyperlink" Target="https://mari-el.gov.ru/ministries/minselhoz/pages/dm_krst/" TargetMode="External"/><Relationship Id="rId241" Type="http://schemas.openxmlformats.org/officeDocument/2006/relationships/hyperlink" Target="https://pib.sakhminfin.ru/show/mb" TargetMode="External"/><Relationship Id="rId15" Type="http://schemas.openxmlformats.org/officeDocument/2006/relationships/hyperlink" Target="https://53.rosstat.gov.ru/storage/mediabank/%D1%83%D1%82%D0%B2%20%D1%87%D0%B8%D1%81%D0%BB.%20%D0%BD%D0%B0%D1%81%D0%B5%D0%BB%D0%B5%D0%BD%D0%B8%D1%8F.%20.pdf" TargetMode="External"/><Relationship Id="rId36" Type="http://schemas.openxmlformats.org/officeDocument/2006/relationships/hyperlink" Target="http://region-stat.plo.lan/People/Forms/ByType.aspx" TargetMode="External"/><Relationship Id="rId57" Type="http://schemas.openxmlformats.org/officeDocument/2006/relationships/hyperlink" Target="https://27.rosstat.gov.ru/folder/25680" TargetMode="External"/><Relationship Id="rId262" Type="http://schemas.openxmlformats.org/officeDocument/2006/relationships/hyperlink" Target="https://vk.com/tverreg" TargetMode="External"/><Relationship Id="rId283" Type="http://schemas.openxmlformats.org/officeDocument/2006/relationships/hyperlink" Target="https://57.gorodsreda.ru/" TargetMode="External"/><Relationship Id="rId318" Type="http://schemas.openxmlformats.org/officeDocument/2006/relationships/hyperlink" Target="https://disk.yandex.ru/i/sH5pFD1aVQeWkA" TargetMode="External"/><Relationship Id="rId339" Type="http://schemas.openxmlformats.org/officeDocument/2006/relationships/hyperlink" Target="https://orel-region.ru/index.php?head=1&amp;unit=17469" TargetMode="External"/><Relationship Id="rId78" Type="http://schemas.openxmlformats.org/officeDocument/2006/relationships/hyperlink" Target="https://77.rosstat.gov.ru/%D0%A1%D1%82%D0%B0%D1%82%D0%B8%D1%81%D1%82%D0%B8%D0%BA%D0%B0/%D0%9E%D1%84%D0%B8%D1%86%D0%B8%D0%B0%D0%BB%D1%8C%D0%BD%D0%B0%D1%8F_%D1%81%D1%82%D0%B0%D1%82%D0%B8%D1%81%D1%82%D0%B8%D0%BA%D0%B0/%D0%9C%D0%BE%D1%81%D0%BA%D0%BE%D0%B2%D1%81%D0%BA%D0%B0%D1%8F_%D0%BE%D0%B1%D0%BB%D0%B0%D1%81%D1%82%D1%8C/%D0%9D%D0%B0%D1%81%D0%B5%D0%BB%D0%B5%D0%BD%D0%B8%D0%B5" TargetMode="External"/><Relationship Id="rId99" Type="http://schemas.openxmlformats.org/officeDocument/2006/relationships/hyperlink" Target="https://sakha.gks.ru/folder/32348" TargetMode="External"/><Relationship Id="rId101" Type="http://schemas.openxmlformats.org/officeDocument/2006/relationships/hyperlink" Target="https://rosstat.gov.ru/storage/mediabank/chisl_MO_01-01-2023.xlsx" TargetMode="External"/><Relationship Id="rId122" Type="http://schemas.openxmlformats.org/officeDocument/2006/relationships/hyperlink" Target="https://64.gorodsreda.ru/" TargetMode="External"/><Relationship Id="rId143" Type="http://schemas.openxmlformats.org/officeDocument/2006/relationships/hyperlink" Target="https://53.gorodsreda.ru/page/about?ysclid=luhzpcyw45329761106" TargetMode="External"/><Relationship Id="rId164" Type="http://schemas.openxmlformats.org/officeDocument/2006/relationships/hyperlink" Target="https://www.admtyumen.ru/ogv_ru/finance/apk/more.htm?id=11962253@cmsArticle" TargetMode="External"/><Relationship Id="rId185" Type="http://schemas.openxmlformats.org/officeDocument/2006/relationships/hyperlink" Target="https://gokucmpi.ru/" TargetMode="External"/><Relationship Id="rId350" Type="http://schemas.openxmlformats.org/officeDocument/2006/relationships/hyperlink" Target="https://smi.adm-nao.ru/iniciativnoe-byudzhetirovanie/informaciya-o-pobeditelyah-konkursov/" TargetMode="External"/><Relationship Id="rId9" Type="http://schemas.openxmlformats.org/officeDocument/2006/relationships/hyperlink" Target="https://76.rosstat.gov.ru/storage/mediabank/chislennost_naseleniya_yaroslavskoy_oblasti.pdf" TargetMode="External"/><Relationship Id="rId210" Type="http://schemas.openxmlformats.org/officeDocument/2006/relationships/hyperlink" Target="https://iom48.ru/regionalnyj-czentr-finansovoj-gramotnosti-2/" TargetMode="External"/><Relationship Id="rId26" Type="http://schemas.openxmlformats.org/officeDocument/2006/relationships/hyperlink" Target="https://53.rosstat.gov.ru/storage/mediabank/%D1%83%D1%82%D0%B2%20%D1%87%D0%B8%D1%81%D0%BB.%20%D0%BD%D0%B0%D1%81%D0%B5%D0%BB%D0%B5%D0%BD%D0%B8%D1%8F.%20.pdf" TargetMode="External"/><Relationship Id="rId231" Type="http://schemas.openxmlformats.org/officeDocument/2006/relationships/hyperlink" Target="https://nocrb.ru/ib2023" TargetMode="External"/><Relationship Id="rId252" Type="http://schemas.openxmlformats.org/officeDocument/2006/relationships/hyperlink" Target="https://dtdh.kostroma.gov.ru/" TargetMode="External"/><Relationship Id="rId273" Type="http://schemas.openxmlformats.org/officeDocument/2006/relationships/hyperlink" Target="http://nko.nso.ru/page/1039" TargetMode="External"/><Relationship Id="rId294" Type="http://schemas.openxmlformats.org/officeDocument/2006/relationships/hyperlink" Target="https://house.bashkortostan.ru/documents/active/478645/" TargetMode="External"/><Relationship Id="rId308" Type="http://schemas.openxmlformats.org/officeDocument/2006/relationships/hyperlink" Target="https://disk.yandex.ru/d/0blWAc66neJjSA" TargetMode="External"/><Relationship Id="rId329" Type="http://schemas.openxmlformats.org/officeDocument/2006/relationships/hyperlink" Target="https://cloud.mail.ru/public/4d5m/2pz11yaGj" TargetMode="External"/><Relationship Id="rId47" Type="http://schemas.openxmlformats.org/officeDocument/2006/relationships/hyperlink" Target="https://vologdastat.gks.ru/" TargetMode="External"/><Relationship Id="rId68" Type="http://schemas.openxmlformats.org/officeDocument/2006/relationships/hyperlink" Target="https://docs.yandex.ru/docs/view?url=ya-browser%3A%2F%2F4DT1uXEPRrJRXlUFoewruIn9QUAwX4xINrNKvUDGNWv5_q21vz1IJFVzAtcjQ-hOdKcxXrCdT0JRnS46xP6g8f1hQUSswyr5iblUSnSz7dFXjz9lSaUnkCq2CKzfot_pP0vbvH4MZn6TYhWQ0bLqNA%3D%3D%3Fsign%3DT_OMcnDuCtCAfG7n5b45I5JQ_QUY9PgWzFwtU3dzGSw%3D&amp;name=73-nas-22.xlsx&amp;nosw=1" TargetMode="External"/><Relationship Id="rId89" Type="http://schemas.openxmlformats.org/officeDocument/2006/relationships/hyperlink" Target="https://55.rosstat.gov.ru/storage/mediabank/chisl_MO-2022.xlsx" TargetMode="External"/><Relationship Id="rId112" Type="http://schemas.openxmlformats.org/officeDocument/2006/relationships/hyperlink" Target="https://disk.yandex.ru/d/oly6ti8QPAdJFw" TargetMode="External"/><Relationship Id="rId133" Type="http://schemas.openxmlformats.org/officeDocument/2006/relationships/hyperlink" Target="http://za.gorodsreda.ru/" TargetMode="External"/><Relationship Id="rId154" Type="http://schemas.openxmlformats.org/officeDocument/2006/relationships/hyperlink" Target="https://or71.ru/primi_uchastie/narodniy_budjet_new/" TargetMode="External"/><Relationship Id="rId175" Type="http://schemas.openxmlformats.org/officeDocument/2006/relationships/hyperlink" Target="https://tvoybudget.spb.ru/" TargetMode="External"/><Relationship Id="rId340" Type="http://schemas.openxmlformats.org/officeDocument/2006/relationships/hyperlink" Target="https://57.gorodsreda.ru/" TargetMode="External"/><Relationship Id="rId196" Type="http://schemas.openxmlformats.org/officeDocument/2006/relationships/hyperlink" Target="https://mcx.samregion.ru/category/gosprogrammy-gospodderzhka/kompleksnoe-razvitie-selskih-territorij-samarskoj-oblasti-na-2020-2025-gody1/informacziya-o-realizaczii-meropriyatij-po-blagoustrojstvu/" TargetMode="External"/><Relationship Id="rId200" Type="http://schemas.openxmlformats.org/officeDocument/2006/relationships/hyperlink" Target="https://nocrb.ru/ppmi" TargetMode="External"/><Relationship Id="rId16" Type="http://schemas.openxmlformats.org/officeDocument/2006/relationships/hyperlink" Target="https://82.rosstat.gov.ru/folder/27485" TargetMode="External"/><Relationship Id="rId221" Type="http://schemas.openxmlformats.org/officeDocument/2006/relationships/hyperlink" Target="https://mari-el.gov.ru/ministries/minjust/pages/projects_supporting" TargetMode="External"/><Relationship Id="rId242" Type="http://schemas.openxmlformats.org/officeDocument/2006/relationships/hyperlink" Target="https://iproject.mfnso.ru/" TargetMode="External"/><Relationship Id="rId263" Type="http://schemas.openxmlformats.org/officeDocument/2006/relationships/hyperlink" Target="https://www.socialkirov.ru/social/root/ppmi/Info.htm" TargetMode="External"/><Relationship Id="rId284" Type="http://schemas.openxmlformats.org/officeDocument/2006/relationships/hyperlink" Target="https://tvoybudget.spb.ru/" TargetMode="External"/><Relationship Id="rId319" Type="http://schemas.openxmlformats.org/officeDocument/2006/relationships/hyperlink" Target="https://minstroyrf.gov.ru/upload/iblock/7b3/Gorsreda_brandbook_new.pdf" TargetMode="External"/><Relationship Id="rId37" Type="http://schemas.openxmlformats.org/officeDocument/2006/relationships/hyperlink" Target="https://02.rosstat.gov.ru/storage/mediabank/CHislennost-naseleniya-po-municipalnym-%20rajonam-i-gorodskim-okrugam-Respubliki-Bashkortostan-na-1-yanvarya-2023-goda.pdf" TargetMode="External"/><Relationship Id="rId58" Type="http://schemas.openxmlformats.org/officeDocument/2006/relationships/hyperlink" Target="https://27.rosstat.gov.ru/" TargetMode="External"/><Relationship Id="rId79" Type="http://schemas.openxmlformats.org/officeDocument/2006/relationships/hyperlink" Target="https://64.rosstat.gov.ru/dem" TargetMode="External"/><Relationship Id="rId102" Type="http://schemas.openxmlformats.org/officeDocument/2006/relationships/hyperlink" Target="https://63.rosstat.gov.ru/population" TargetMode="External"/><Relationship Id="rId123" Type="http://schemas.openxmlformats.org/officeDocument/2006/relationships/hyperlink" Target="https://75.gorodsreda.ru/" TargetMode="External"/><Relationship Id="rId144" Type="http://schemas.openxmlformats.org/officeDocument/2006/relationships/hyperlink" Target="https://rgis.novreg.ru/" TargetMode="External"/><Relationship Id="rId330" Type="http://schemas.openxmlformats.org/officeDocument/2006/relationships/hyperlink" Target="https://cloud.mail.ru/public/SXrU/kfEuqp5TH" TargetMode="External"/><Relationship Id="rId90" Type="http://schemas.openxmlformats.org/officeDocument/2006/relationships/hyperlink" Target="https://22.rosstat.gov.ru/folder/219321" TargetMode="External"/><Relationship Id="rId165" Type="http://schemas.openxmlformats.org/officeDocument/2006/relationships/hyperlink" Target="https://za-gorodsreda.ru/" TargetMode="External"/><Relationship Id="rId186" Type="http://schemas.openxmlformats.org/officeDocument/2006/relationships/hyperlink" Target="https://minfin01-maykop.ru/Show/Category/60?ItemId=237" TargetMode="External"/><Relationship Id="rId351" Type="http://schemas.openxmlformats.org/officeDocument/2006/relationships/hyperlink" Target="https://ppmi.yakutia.click/" TargetMode="External"/><Relationship Id="rId211" Type="http://schemas.openxmlformats.org/officeDocument/2006/relationships/hyperlink" Target="https://tos.govvrn.ru/" TargetMode="External"/><Relationship Id="rId232" Type="http://schemas.openxmlformats.org/officeDocument/2006/relationships/hyperlink" Target="https://gorodsreda.ru/" TargetMode="External"/><Relationship Id="rId253" Type="http://schemas.openxmlformats.org/officeDocument/2006/relationships/hyperlink" Target="https://www.agro.cap.ru/action/activity/iniciativnoe-byudzhetirovanie" TargetMode="External"/><Relationship Id="rId274" Type="http://schemas.openxmlformats.org/officeDocument/2006/relationships/hyperlink" Target="https://minfin.astrobl.ru/napravleniya-deyatelnosti/iniciativnoe-biudzetirovanie" TargetMode="External"/><Relationship Id="rId295" Type="http://schemas.openxmlformats.org/officeDocument/2006/relationships/hyperlink" Target="https://gokucmpi.ru/" TargetMode="External"/><Relationship Id="rId309" Type="http://schemas.openxmlformats.org/officeDocument/2006/relationships/hyperlink" Target="https://ob.ulminfin.ru:8080/ppmi/o-proekte" TargetMode="External"/><Relationship Id="rId27" Type="http://schemas.openxmlformats.org/officeDocument/2006/relationships/hyperlink" Target="https://36.rosstat.gov.ru/" TargetMode="External"/><Relationship Id="rId48" Type="http://schemas.openxmlformats.org/officeDocument/2006/relationships/hyperlink" Target="https://vologdastat.gks.ru/" TargetMode="External"/><Relationship Id="rId69" Type="http://schemas.openxmlformats.org/officeDocument/2006/relationships/hyperlink" Target="https://51.rosstat.gov.ru/folder/222314" TargetMode="External"/><Relationship Id="rId113" Type="http://schemas.openxmlformats.org/officeDocument/2006/relationships/hyperlink" Target="https://isib.myopenugra.ru/compete/regional/view/?id=834221" TargetMode="External"/><Relationship Id="rId134" Type="http://schemas.openxmlformats.org/officeDocument/2006/relationships/hyperlink" Target="https://v2.lk.init-rk.ru/dashboard" TargetMode="External"/><Relationship Id="rId320" Type="http://schemas.openxmlformats.org/officeDocument/2006/relationships/hyperlink" Target="https://murmansk.er.ru/activity/news/startovalo-golosovanie-za-iniciativy-po-programme-na-severe-tvoj-proekt" TargetMode="External"/><Relationship Id="rId80" Type="http://schemas.openxmlformats.org/officeDocument/2006/relationships/hyperlink" Target="https://38.rosstat.gov.ru/" TargetMode="External"/><Relationship Id="rId155" Type="http://schemas.openxmlformats.org/officeDocument/2006/relationships/hyperlink" Target="https://35.gorodsreda.ru/?ysclid=lv0zvdlola164731627" TargetMode="External"/><Relationship Id="rId176" Type="http://schemas.openxmlformats.org/officeDocument/2006/relationships/hyperlink" Target="https://school.tvoybudget.spb.ru/" TargetMode="External"/><Relationship Id="rId197" Type="http://schemas.openxmlformats.org/officeDocument/2006/relationships/hyperlink" Target="https://www.samregion.ru/open_government/institutions-gubernatorskij-proekt-sodejstvie/" TargetMode="External"/><Relationship Id="rId341" Type="http://schemas.openxmlformats.org/officeDocument/2006/relationships/hyperlink" Target="https://tvoybudget.spb.ru/press" TargetMode="External"/><Relationship Id="rId201" Type="http://schemas.openxmlformats.org/officeDocument/2006/relationships/hyperlink" Target="https://minter.ryazan.gov.ru/activities/direction/podderzhka-mestnykh-initsiativ/" TargetMode="External"/><Relationship Id="rId222" Type="http://schemas.openxmlformats.org/officeDocument/2006/relationships/hyperlink" Target="https://nac.gov.karelia.ru/" TargetMode="External"/><Relationship Id="rId243" Type="http://schemas.openxmlformats.org/officeDocument/2006/relationships/hyperlink" Target="https://ib.rkomi.ru/budget" TargetMode="External"/><Relationship Id="rId264" Type="http://schemas.openxmlformats.org/officeDocument/2006/relationships/hyperlink" Target="https://www.minfin.kirov.ru/otkrytyy-byudzhet/dlya-spetsialistov/narodniy-byudzhet/nb/" TargetMode="External"/><Relationship Id="rId285" Type="http://schemas.openxmlformats.org/officeDocument/2006/relationships/hyperlink" Target="https://school.tvoybudget.spb.ru/" TargetMode="External"/><Relationship Id="rId17" Type="http://schemas.openxmlformats.org/officeDocument/2006/relationships/hyperlink" Target="https://27.rosstat.gov.ru/" TargetMode="External"/><Relationship Id="rId38" Type="http://schemas.openxmlformats.org/officeDocument/2006/relationships/hyperlink" Target="https://64.rosstat.gov.ru/dem" TargetMode="External"/><Relationship Id="rId59" Type="http://schemas.openxmlformats.org/officeDocument/2006/relationships/hyperlink" Target="https://59.rosstat.gov.ru/folder/160087" TargetMode="External"/><Relationship Id="rId103" Type="http://schemas.openxmlformats.org/officeDocument/2006/relationships/hyperlink" Target="https://rosstat.gov.ru/storage/mediabank/chisl_MO_01-01-2023.xlsx" TargetMode="External"/><Relationship Id="rId124" Type="http://schemas.openxmlformats.org/officeDocument/2006/relationships/hyperlink" Target="https://za.gorodsreda.ru/" TargetMode="External"/><Relationship Id="rId310" Type="http://schemas.openxmlformats.org/officeDocument/2006/relationships/hyperlink" Target="https://49.gorodsreda.ru/" TargetMode="External"/><Relationship Id="rId70" Type="http://schemas.openxmlformats.org/officeDocument/2006/relationships/hyperlink" Target="https://docs.yandex.ru/docs/view?url=ya-browser%3A%2F%2F4DT1uXEPRrJRXlUFoewruIn9QUAwX4xINrNKvUDGNWv5_q21vz1IJFVzAtcjQ-hOdKcxXrCdT0JRnS46xP6g8f1hQUSswyr5iblUSnSz7dFXjz9lSaUnkCq2CKzfot_pP0vbvH4MZn6TYhWQ0bLqNA%3D%3D%3Fsign%3DT_OMcnDuCtCAfG7n5b45I5JQ_QUY9PgWzFwtU3dzGSw%3D&amp;name=73-nas-22.xlsx&amp;nosw=1" TargetMode="External"/><Relationship Id="rId91" Type="http://schemas.openxmlformats.org/officeDocument/2006/relationships/hyperlink" Target="https://16.rosstat.gov.ru/naselenie" TargetMode="External"/><Relationship Id="rId145" Type="http://schemas.openxmlformats.org/officeDocument/2006/relationships/hyperlink" Target="https://www.govvrn.ru/otnp" TargetMode="External"/><Relationship Id="rId166" Type="http://schemas.openxmlformats.org/officeDocument/2006/relationships/hyperlink" Target="https://vote.vmeste.mosreg.ru/narodniy_budjet" TargetMode="External"/><Relationship Id="rId187" Type="http://schemas.openxmlformats.org/officeDocument/2006/relationships/hyperlink" Target="https://www.govvrn.ru/iniciativnoe-budzetirovanie" TargetMode="External"/><Relationship Id="rId331" Type="http://schemas.openxmlformats.org/officeDocument/2006/relationships/hyperlink" Target="https://minfin.admoblkaluga.ru/page/programma-podderzhki-mestnykh-initsiativ/" TargetMode="External"/><Relationship Id="rId352" Type="http://schemas.openxmlformats.org/officeDocument/2006/relationships/hyperlink" Target="https://minstroyrf.gov.ru/upload/iblock/7b3/Gorsreda_brandbook_new.pdf" TargetMode="External"/><Relationship Id="rId1" Type="http://schemas.openxmlformats.org/officeDocument/2006/relationships/hyperlink" Target="https://66.rosstat.gov.ru/folder/29698" TargetMode="External"/><Relationship Id="rId212" Type="http://schemas.openxmlformats.org/officeDocument/2006/relationships/hyperlink" Target="https://mvp.nobl.ru/activity/3637/" TargetMode="External"/><Relationship Id="rId233" Type="http://schemas.openxmlformats.org/officeDocument/2006/relationships/hyperlink" Target="http://minfin.kalmregion.ru/deyatelnost/initsiativnoe-byudzhetirovanie/" TargetMode="External"/><Relationship Id="rId254" Type="http://schemas.openxmlformats.org/officeDocument/2006/relationships/hyperlink" Target="https://ipr.kostroma.gov.ru/realizatsiya-proektov-razvitiya-osnovannykh-na-obshchestvennykh-initsiativakh/konkursnyy-otbor.php" TargetMode="External"/><Relationship Id="rId28" Type="http://schemas.openxmlformats.org/officeDocument/2006/relationships/hyperlink" Target="https://52.rosstat.gov.ru/" TargetMode="External"/><Relationship Id="rId49" Type="http://schemas.openxmlformats.org/officeDocument/2006/relationships/hyperlink" Target="https://29.rosstat.gov.ru/search?q=%D0%BE%D1%86%D0%B5%D0%BD%D0%BA%D0%B0+%D1%87%D0%B8%D1%81%D0%BB%D0%B5%D0%BD%D0%BD%D0%BE%D1%81%D1%82%D0%B8+%D0%BD%D0%B0%D1%81%D0%B5%D0%BB%D0%B5%D0%BD%D0%B8%D1%8F+%D0%BD%D0%B0+1+%D1%8F%D0%BD%D0%B2%D0%B0%D1%80%D1%8F+2023+%D0%B3%D0%BE%D0%B4%D0%B0" TargetMode="External"/><Relationship Id="rId114" Type="http://schemas.openxmlformats.org/officeDocument/2006/relationships/hyperlink" Target="https://disk.yandex.ru/d/nXyn_-KngjMk5A" TargetMode="External"/><Relationship Id="rId275" Type="http://schemas.openxmlformats.org/officeDocument/2006/relationships/hyperlink" Target="https://30.gorodsreda.ru/" TargetMode="External"/><Relationship Id="rId296" Type="http://schemas.openxmlformats.org/officeDocument/2006/relationships/hyperlink" Target="https://gokucmpi.ru/" TargetMode="External"/><Relationship Id="rId300" Type="http://schemas.openxmlformats.org/officeDocument/2006/relationships/hyperlink" Target="https://guvp.khabkrai.ru/Deyatelnost/TOS/Obschaya-informaciya-i-normativnye-pravovye-akty" TargetMode="External"/><Relationship Id="rId60" Type="http://schemas.openxmlformats.org/officeDocument/2006/relationships/hyperlink" Target="https://59.rosstat.gov.ru/folder/160087" TargetMode="External"/><Relationship Id="rId81" Type="http://schemas.openxmlformats.org/officeDocument/2006/relationships/hyperlink" Target="https://rosstat.gov.ru/compendium/document/13282" TargetMode="External"/><Relationship Id="rId135" Type="http://schemas.openxmlformats.org/officeDocument/2006/relationships/hyperlink" Target="https://www.minfinchr.ru/deyatelnost/mezhbyudzhetnye-otnosheniya/iniciativnoe-byudzhetirovanie" TargetMode="External"/><Relationship Id="rId156" Type="http://schemas.openxmlformats.org/officeDocument/2006/relationships/hyperlink" Target="http://publication.pravo.gov.ru/document/7400202012230002?index=3" TargetMode="External"/><Relationship Id="rId177" Type="http://schemas.openxmlformats.org/officeDocument/2006/relationships/hyperlink" Target="https://new.tvoybudget.spb.ru/" TargetMode="External"/><Relationship Id="rId198" Type="http://schemas.openxmlformats.org/officeDocument/2006/relationships/hyperlink" Target="https://budget4me-34.ru/" TargetMode="External"/><Relationship Id="rId321" Type="http://schemas.openxmlformats.org/officeDocument/2006/relationships/hyperlink" Target="https://minstroyrf.gov.ru/upload/iblock/7b3/Gorsreda_brandbook_new.pdf" TargetMode="External"/><Relationship Id="rId342" Type="http://schemas.openxmlformats.org/officeDocument/2006/relationships/hyperlink" Target="https://school.tvoybudget.spb.ru/materials" TargetMode="External"/><Relationship Id="rId202" Type="http://schemas.openxmlformats.org/officeDocument/2006/relationships/hyperlink" Target="http://vmeste161.ru/" TargetMode="External"/><Relationship Id="rId223" Type="http://schemas.openxmlformats.org/officeDocument/2006/relationships/hyperlink" Target="https://yakutia.click/" TargetMode="External"/><Relationship Id="rId244" Type="http://schemas.openxmlformats.org/officeDocument/2006/relationships/hyperlink" Target="http://energy.ulregion.ru/" TargetMode="External"/><Relationship Id="rId18" Type="http://schemas.openxmlformats.org/officeDocument/2006/relationships/hyperlink" Target="https://63.rosstat.gov.ru/population" TargetMode="External"/><Relationship Id="rId39" Type="http://schemas.openxmlformats.org/officeDocument/2006/relationships/hyperlink" Target="https://12.rosstat.gov.ru/folder/27269" TargetMode="External"/><Relationship Id="rId265" Type="http://schemas.openxmlformats.org/officeDocument/2006/relationships/hyperlink" Target="https://budget.omsk.ifinmon.ru/initsiativnoe-byudzhetirovanie/obshchaya-informatsiya" TargetMode="External"/><Relationship Id="rId286" Type="http://schemas.openxmlformats.org/officeDocument/2006/relationships/hyperlink" Target="https://new.tvoybudget.spb.ru/" TargetMode="External"/><Relationship Id="rId50" Type="http://schemas.openxmlformats.org/officeDocument/2006/relationships/hyperlink" Target="https://67.rosstat.gov.ru/folder/32741" TargetMode="External"/><Relationship Id="rId104" Type="http://schemas.openxmlformats.org/officeDocument/2006/relationships/hyperlink" Target="https://rosstat.gov.ru/storage/mediabank/chisl_MO_01-01-2023.xlsx" TargetMode="External"/><Relationship Id="rId125" Type="http://schemas.openxmlformats.org/officeDocument/2006/relationships/hyperlink" Target="https://44.gorodsreda.ru/" TargetMode="External"/><Relationship Id="rId146" Type="http://schemas.openxmlformats.org/officeDocument/2006/relationships/hyperlink" Target="https://tos.govvrn.ru/" TargetMode="External"/><Relationship Id="rId167" Type="http://schemas.openxmlformats.org/officeDocument/2006/relationships/hyperlink" Target="https://www.minfin.kirov.ru/otkrytyy-byudzhet/dlya-spetsialistov/narodniy-byudzhet/nb/project2022/" TargetMode="External"/><Relationship Id="rId188" Type="http://schemas.openxmlformats.org/officeDocument/2006/relationships/hyperlink" Target="https://gokucmpi.ru/" TargetMode="External"/><Relationship Id="rId311" Type="http://schemas.openxmlformats.org/officeDocument/2006/relationships/hyperlink" Target="https://disk.yandex.ru/d/D19IW8IO9t0U5Q" TargetMode="External"/><Relationship Id="rId332" Type="http://schemas.openxmlformats.org/officeDocument/2006/relationships/hyperlink" Target="https://minfin.admoblkaluga.ru/page/2023-shkoln/" TargetMode="External"/><Relationship Id="rId353" Type="http://schemas.openxmlformats.org/officeDocument/2006/relationships/hyperlink" Target="https://minstroyrf.gov.ru/upload/iblock/7b3/Gorsreda_brandbook_new.pdf" TargetMode="External"/><Relationship Id="rId71" Type="http://schemas.openxmlformats.org/officeDocument/2006/relationships/hyperlink" Target="https://uln.gks.ru/folder/40275" TargetMode="External"/><Relationship Id="rId92" Type="http://schemas.openxmlformats.org/officeDocument/2006/relationships/hyperlink" Target="https://28.rosstat.gov.ru/folder/28553" TargetMode="External"/><Relationship Id="rId213" Type="http://schemas.openxmlformats.org/officeDocument/2006/relationships/hyperlink" Target="https://obraz36.ru/" TargetMode="External"/><Relationship Id="rId234" Type="http://schemas.openxmlformats.org/officeDocument/2006/relationships/hyperlink" Target="https://minenergo.75.ru/" TargetMode="External"/><Relationship Id="rId2" Type="http://schemas.openxmlformats.org/officeDocument/2006/relationships/hyperlink" Target="https://66.rosstat.gov.ru/folder/29698" TargetMode="External"/><Relationship Id="rId29" Type="http://schemas.openxmlformats.org/officeDocument/2006/relationships/hyperlink" Target="https://38.rosstat.gov.ru/" TargetMode="External"/><Relationship Id="rId255" Type="http://schemas.openxmlformats.org/officeDocument/2006/relationships/hyperlink" Target="https://ok.ru/profile/577472409742." TargetMode="External"/><Relationship Id="rId276" Type="http://schemas.openxmlformats.org/officeDocument/2006/relationships/hyperlink" Target="https://isib.myopenugra.ru/" TargetMode="External"/><Relationship Id="rId297" Type="http://schemas.openxmlformats.org/officeDocument/2006/relationships/hyperlink" Target="https://gokucmpi.ru/" TargetMode="External"/><Relationship Id="rId40" Type="http://schemas.openxmlformats.org/officeDocument/2006/relationships/hyperlink" Target="https://12.rosstat.gov.ru/folder/27269" TargetMode="External"/><Relationship Id="rId115" Type="http://schemas.openxmlformats.org/officeDocument/2006/relationships/hyperlink" Target="https://isib.myopenugra.ru/compete/regional/view/?id=834221" TargetMode="External"/><Relationship Id="rId136" Type="http://schemas.openxmlformats.org/officeDocument/2006/relationships/hyperlink" Target="https://nb.gokucmpi.ru/otchet/" TargetMode="External"/><Relationship Id="rId157" Type="http://schemas.openxmlformats.org/officeDocument/2006/relationships/hyperlink" Target="https://vmeste.permkrai.ru/info/categories/6/program2023" TargetMode="External"/><Relationship Id="rId178" Type="http://schemas.openxmlformats.org/officeDocument/2006/relationships/hyperlink" Target="http://energy.midural.ru/napravleniya-deyatelnosti/formirovanie-komfortnoj-gorodskoj-sredy/" TargetMode="External"/><Relationship Id="rId301" Type="http://schemas.openxmlformats.org/officeDocument/2006/relationships/hyperlink" Target="https://smovrn.ru/" TargetMode="External"/><Relationship Id="rId322" Type="http://schemas.openxmlformats.org/officeDocument/2006/relationships/hyperlink" Target="https://disk.yandex.ru/i/1v1IuZeb0n8c-A" TargetMode="External"/><Relationship Id="rId343" Type="http://schemas.openxmlformats.org/officeDocument/2006/relationships/hyperlink" Target="https://gsrk.ru/dictionaries/prochie_pgs/8661" TargetMode="External"/><Relationship Id="rId61" Type="http://schemas.openxmlformats.org/officeDocument/2006/relationships/hyperlink" Target="https://69.rosstat.gov.ru/folder/26784" TargetMode="External"/><Relationship Id="rId82" Type="http://schemas.openxmlformats.org/officeDocument/2006/relationships/hyperlink" Target="https://rosstat.gov.ru/compendium/document/13282" TargetMode="External"/><Relationship Id="rId199" Type="http://schemas.openxmlformats.org/officeDocument/2006/relationships/hyperlink" Target="https://budget4me-34.ru/" TargetMode="External"/><Relationship Id="rId203" Type="http://schemas.openxmlformats.org/officeDocument/2006/relationships/hyperlink" Target="https://guvp.khabkrai.ru/" TargetMode="External"/><Relationship Id="rId19" Type="http://schemas.openxmlformats.org/officeDocument/2006/relationships/hyperlink" Target="https://63.rosstat.gov.ru/population" TargetMode="External"/><Relationship Id="rId224" Type="http://schemas.openxmlformats.org/officeDocument/2006/relationships/hyperlink" Target="https://or71.ru/primi_uchastie/narodniy_budjet_new/" TargetMode="External"/><Relationship Id="rId245" Type="http://schemas.openxmlformats.org/officeDocument/2006/relationships/hyperlink" Target="http://energy.ulregion.ru/" TargetMode="External"/><Relationship Id="rId266" Type="http://schemas.openxmlformats.org/officeDocument/2006/relationships/hyperlink" Target="https://minfin.admoblkaluga.ru/page/programma-podderzhki-mestnykh-initsiativ/" TargetMode="External"/><Relationship Id="rId287" Type="http://schemas.openxmlformats.org/officeDocument/2006/relationships/hyperlink" Target="https://spbddtl.ru/sovet-starsheklassnikov-konkursy.html" TargetMode="External"/><Relationship Id="rId30" Type="http://schemas.openxmlformats.org/officeDocument/2006/relationships/hyperlink" Target="https://36.rosstat.gov.ru/" TargetMode="External"/><Relationship Id="rId105" Type="http://schemas.openxmlformats.org/officeDocument/2006/relationships/hyperlink" Target="https://60.rosstat.gov.ru/folder/23655" TargetMode="External"/><Relationship Id="rId126" Type="http://schemas.openxmlformats.org/officeDocument/2006/relationships/hyperlink" Target="https://30.gorodsreda.ru/" TargetMode="External"/><Relationship Id="rId147" Type="http://schemas.openxmlformats.org/officeDocument/2006/relationships/hyperlink" Target="http://grants.obraz36.ru/" TargetMode="External"/><Relationship Id="rId168" Type="http://schemas.openxmlformats.org/officeDocument/2006/relationships/hyperlink" Target="https://ib.rkomi.ru/projects" TargetMode="External"/><Relationship Id="rId312" Type="http://schemas.openxmlformats.org/officeDocument/2006/relationships/hyperlink" Target="https://minter.permkrai.ru/deyatelnost/podderzhka-mestnykh-initsiativ/initsiativnoe-byudzhetirovanie/initsiativnoe-byudzhetirovanie" TargetMode="External"/><Relationship Id="rId333" Type="http://schemas.openxmlformats.org/officeDocument/2006/relationships/hyperlink" Target="https://disk.yandex.ru/i/o4p7RMF-tmpfnQ" TargetMode="External"/><Relationship Id="rId354" Type="http://schemas.openxmlformats.org/officeDocument/2006/relationships/hyperlink" Target="https://vk.com/wall-16526482_3430?z=photo-16526482_457248862%2Fwall-16526482_3430" TargetMode="External"/><Relationship Id="rId51" Type="http://schemas.openxmlformats.org/officeDocument/2006/relationships/hyperlink" Target="https://73.rosstat.gov.ru/folder/40275" TargetMode="External"/><Relationship Id="rId72" Type="http://schemas.openxmlformats.org/officeDocument/2006/relationships/hyperlink" Target="https://33.rosstat.gov.ru/demograf" TargetMode="External"/><Relationship Id="rId93" Type="http://schemas.openxmlformats.org/officeDocument/2006/relationships/hyperlink" Target="https://22.rosstat.gov.ru/folder/219321" TargetMode="External"/><Relationship Id="rId189" Type="http://schemas.openxmlformats.org/officeDocument/2006/relationships/hyperlink" Target="https://open.krasnodar.ru/initiative/" TargetMode="External"/><Relationship Id="rId3" Type="http://schemas.openxmlformats.org/officeDocument/2006/relationships/hyperlink" Target="https://kursk.ru/region/economy/page-378103/" TargetMode="External"/><Relationship Id="rId214" Type="http://schemas.openxmlformats.org/officeDocument/2006/relationships/hyperlink" Target="https://gorodsreda.ru/" TargetMode="External"/><Relationship Id="rId235" Type="http://schemas.openxmlformats.org/officeDocument/2006/relationships/hyperlink" Target="https://minter.permkrai.ru/deyatelnost/podderzhka-mestnykh-initsiativ/initsiativnoe-byudzhetirovanie/initsiativnoe-byudzhetirovanie" TargetMode="External"/><Relationship Id="rId256" Type="http://schemas.openxmlformats.org/officeDocument/2006/relationships/hyperlink" Target="https://ib.mfur.ru/" TargetMode="External"/><Relationship Id="rId277" Type="http://schemas.openxmlformats.org/officeDocument/2006/relationships/hyperlink" Target="https://educat.samregion.ru/press-center/news/v-samarskoj-oblasti-sostoyalsya-festival-shkolnoe-inicziativnoe-byudzhetirovanie-v-obshheobrazovatelnyh-organizacziyah-samarskoj-oblasti/" TargetMode="External"/><Relationship Id="rId298" Type="http://schemas.openxmlformats.org/officeDocument/2006/relationships/hyperlink" Target="https://disk.yandex.ru/d/Zx7opvKTUTYsnQ" TargetMode="External"/><Relationship Id="rId116" Type="http://schemas.openxmlformats.org/officeDocument/2006/relationships/hyperlink" Target="https://e-active.govvrn.ru/" TargetMode="External"/><Relationship Id="rId137" Type="http://schemas.openxmlformats.org/officeDocument/2006/relationships/hyperlink" Target="https://www.govvrn.ru/konkurs-mi" TargetMode="External"/><Relationship Id="rId158" Type="http://schemas.openxmlformats.org/officeDocument/2006/relationships/hyperlink" Target="https://ppmi.tverreg.ru/" TargetMode="External"/><Relationship Id="rId302" Type="http://schemas.openxmlformats.org/officeDocument/2006/relationships/hyperlink" Target="https://obraz36.ru/o-nas" TargetMode="External"/><Relationship Id="rId323" Type="http://schemas.openxmlformats.org/officeDocument/2006/relationships/hyperlink" Target="https://minstroy.49gov.ru/common/upload/25/editor/file/Gorsreda_brandbook_new.pdf" TargetMode="External"/><Relationship Id="rId344" Type="http://schemas.openxmlformats.org/officeDocument/2006/relationships/hyperlink" Target="https://new.tvoybudget.spb.ru/media" TargetMode="External"/><Relationship Id="rId20" Type="http://schemas.openxmlformats.org/officeDocument/2006/relationships/hyperlink" Target="https://34.rosstat.gov.ru/population" TargetMode="External"/><Relationship Id="rId41" Type="http://schemas.openxmlformats.org/officeDocument/2006/relationships/hyperlink" Target="https://39.rosstat.gov.ru/publications_2/document/218365" TargetMode="External"/><Relationship Id="rId62" Type="http://schemas.openxmlformats.org/officeDocument/2006/relationships/hyperlink" Target="https://82.rosstat.gov.ru/storage/mediabank/%D0%9F%D0%BE%D0%BA%D0%B0%D0%B7%D0%B0%D1%82%D0%B5%D0%BB%D1%8C%2038(7).pdf" TargetMode="External"/><Relationship Id="rId83" Type="http://schemas.openxmlformats.org/officeDocument/2006/relationships/hyperlink" Target="https://69.rosstat.gov.ru/folder/26784" TargetMode="External"/><Relationship Id="rId179" Type="http://schemas.openxmlformats.org/officeDocument/2006/relationships/hyperlink" Target="https://mcxso.midural.ru/article/show/id/10086" TargetMode="External"/><Relationship Id="rId190" Type="http://schemas.openxmlformats.org/officeDocument/2006/relationships/hyperlink" Target="https://house.bashkortostan.ru/documents/active/478645/" TargetMode="External"/><Relationship Id="rId204" Type="http://schemas.openxmlformats.org/officeDocument/2006/relationships/hyperlink" Target="https://minregion-ra.ru/deyatelnost/strategicheskoe-napravlenie-zhkkh-i-gorodskaya-sreda.php?sphrase_id=10370" TargetMode="External"/><Relationship Id="rId225" Type="http://schemas.openxmlformats.org/officeDocument/2006/relationships/hyperlink" Target="https://35.gorodsreda.ru/?ysclid=lv0zvdlola164731627" TargetMode="External"/><Relationship Id="rId246" Type="http://schemas.openxmlformats.org/officeDocument/2006/relationships/hyperlink" Target="https://mcx.gov.ru/ministry/departments/departament-razvitiya-selskikh-territoriy/industry-information/info-atlas-realizovannykh-proektov-gosudarstvennoy-programmy-kompleksnoe-razvitie-selskikh-territoriy-za-/" TargetMode="External"/><Relationship Id="rId267" Type="http://schemas.openxmlformats.org/officeDocument/2006/relationships/hyperlink" Target="https://www.tambov.gov.ru/departament-vnutrennei-politiki/urt/iniciativnoe-byudzhetirovanie.html" TargetMode="External"/><Relationship Id="rId288" Type="http://schemas.openxmlformats.org/officeDocument/2006/relationships/hyperlink" Target="https://gorodsreda.ru/documents" TargetMode="External"/><Relationship Id="rId106" Type="http://schemas.openxmlformats.org/officeDocument/2006/relationships/hyperlink" Target="https://60.rosstat.gov.ru/folder/23655" TargetMode="External"/><Relationship Id="rId127" Type="http://schemas.openxmlformats.org/officeDocument/2006/relationships/hyperlink" Target="https://sakhminfin.ru/index.php/oministerstve/meropriyatiya/ofmerop/4020-pochti-180-mln-rublej-vydelit-obl-pravitelstvo" TargetMode="External"/><Relationship Id="rId313" Type="http://schemas.openxmlformats.org/officeDocument/2006/relationships/hyperlink" Target="https://ppmi.tverreg.ru/" TargetMode="External"/><Relationship Id="rId10" Type="http://schemas.openxmlformats.org/officeDocument/2006/relationships/hyperlink" Target="https://53.rosstat.gov.ru/storage/mediabank/%D1%83%D1%82%D0%B2%20%D1%87%D0%B8%D1%81%D0%BB.%20%D0%BD%D0%B0%D1%81%D0%B5%D0%BB%D0%B5%D0%BD%D0%B8%D1%8F.%20.pdf" TargetMode="External"/><Relationship Id="rId31" Type="http://schemas.openxmlformats.org/officeDocument/2006/relationships/hyperlink" Target="https://12.rosstat.gov.ru/folder/27269" TargetMode="External"/><Relationship Id="rId52" Type="http://schemas.openxmlformats.org/officeDocument/2006/relationships/hyperlink" Target="https://02.rosstat.gov.ru/storage/mediabank/CHislennost-naseleniya-po-municipalnym-%20rajonam-i-gorodskim-okrugam-Respubliki-Bashkortostan-na-1-yanvarya-2023-goda.pdf" TargetMode="External"/><Relationship Id="rId73" Type="http://schemas.openxmlformats.org/officeDocument/2006/relationships/hyperlink" Target="https://33.rosstat.gov.ru/storage/mediabank/%D0%9E%D1%86%D0%B5%D0%BD%D0%BA%D0%B0%20%D1%87%D0%B8%D1%81%D0%BB_%D0%BD%D0%B0%D1%81%D0%B5%D0%BB%D0%B5%D0%BD%D0%B8%D1%8F_5_%D0%BB%D0%B5%D1%82.pdf" TargetMode="External"/><Relationship Id="rId94" Type="http://schemas.openxmlformats.org/officeDocument/2006/relationships/hyperlink" Target="https://55.rosstat.gov.ru/storage/mediabank/chisl_MO-2022.xlsx" TargetMode="External"/><Relationship Id="rId148" Type="http://schemas.openxmlformats.org/officeDocument/2006/relationships/hyperlink" Target="https://sreda.dom.gosuslugi.ru/" TargetMode="External"/><Relationship Id="rId169" Type="http://schemas.openxmlformats.org/officeDocument/2006/relationships/hyperlink" Target="http://pmisk.ru/" TargetMode="External"/><Relationship Id="rId334" Type="http://schemas.openxmlformats.org/officeDocument/2006/relationships/hyperlink" Target="https://disk.yandex.ru/d/hdWGoGUW-Q9P5A" TargetMode="External"/><Relationship Id="rId355" Type="http://schemas.openxmlformats.org/officeDocument/2006/relationships/hyperlink" Target="https://www.infoorel.ru/news/na-leninskoy-v-orle-otkryli-vystavku-materialov-o-nacionalnyh-proektah.html" TargetMode="External"/><Relationship Id="rId4" Type="http://schemas.openxmlformats.org/officeDocument/2006/relationships/hyperlink" Target="https://70.rosstat.gov.ru/storage/mediabank/%D0%A7%D0%98%D0%A1%D0%9B%D0%95%D0%9D%D0%9D%D0%9E%D0%A1%D0%A2%D0%AC%20%D0%9F%D0%9E%D0%A1%D0%A2%D0%9E%D0%AF%D0%9D%D0%9D%D0%9E%D0%93%D0%9E%20%D0%9D%D0%90%D0%A1%D0%95%D0%9B%D0%95%D0%9D%D0%98%D0%AF.pdf" TargetMode="External"/><Relationship Id="rId180" Type="http://schemas.openxmlformats.org/officeDocument/2006/relationships/hyperlink" Target="https://nac.gov.karelia.ru/" TargetMode="External"/><Relationship Id="rId215" Type="http://schemas.openxmlformats.org/officeDocument/2006/relationships/hyperlink" Target="http://ppmi24.ru/" TargetMode="External"/><Relationship Id="rId236" Type="http://schemas.openxmlformats.org/officeDocument/2006/relationships/hyperlink" Target="https://minobr.permkrai.ru/deyatelnost/dopolnitelnoe-obrazovanie-i-vospitanie/konkurs-shkolnykh-proektov-deti-reshayut" TargetMode="External"/><Relationship Id="rId257" Type="http://schemas.openxmlformats.org/officeDocument/2006/relationships/hyperlink" Target="https://www.admtyumen.ru/ogv_ru/finance/apk/more.htm?id=11962253@cmsArticle" TargetMode="External"/><Relationship Id="rId278" Type="http://schemas.openxmlformats.org/officeDocument/2006/relationships/hyperlink" Target="https://dpra.admhmao.ru/federalnyy-proekt-formirovanie-komfortnoy-gorodskoy-sredy/" TargetMode="External"/><Relationship Id="rId303" Type="http://schemas.openxmlformats.org/officeDocument/2006/relationships/hyperlink" Target="https://pravmin.gov74.ru/files/thumbnails/1000_800/t_3250a1a8e157f991f3a87ce03b637b1a_body.jpg" TargetMode="External"/><Relationship Id="rId42" Type="http://schemas.openxmlformats.org/officeDocument/2006/relationships/hyperlink" Target="https://39.rosstat.gov.ru/publications_2/document/218365" TargetMode="External"/><Relationship Id="rId84" Type="http://schemas.openxmlformats.org/officeDocument/2006/relationships/hyperlink" Target="https://43.rosstat.gov.ru/news_resp/document/213259" TargetMode="External"/><Relationship Id="rId138" Type="http://schemas.openxmlformats.org/officeDocument/2006/relationships/hyperlink" Target="https://gokucmpi.ru/proekty/tos/" TargetMode="External"/><Relationship Id="rId345" Type="http://schemas.openxmlformats.org/officeDocument/2006/relationships/hyperlink" Target="https://spbddtl.ru/sovet-starsheklassnikov-konkursy.html" TargetMode="External"/><Relationship Id="rId191" Type="http://schemas.openxmlformats.org/officeDocument/2006/relationships/hyperlink" Target="https://gokucmpi.ru/" TargetMode="External"/><Relationship Id="rId205" Type="http://schemas.openxmlformats.org/officeDocument/2006/relationships/hyperlink" Target="https://minregion-ra.ru/deyatelnost/strategicheskoe-napravlenie-zhkkh-i-gorodskaya-sreda.php" TargetMode="External"/><Relationship Id="rId247" Type="http://schemas.openxmlformats.org/officeDocument/2006/relationships/hyperlink" Target="https://gkh.kostroma.gov.ru/" TargetMode="External"/><Relationship Id="rId107" Type="http://schemas.openxmlformats.org/officeDocument/2006/relationships/hyperlink" Target="https://56.rosstat.gov.ru/folder/26298" TargetMode="External"/><Relationship Id="rId289" Type="http://schemas.openxmlformats.org/officeDocument/2006/relationships/hyperlink" Target="https://depfin.tomsk.gov.ru/uploads/ckfinder/285/userfiles/images/%D0%B8%D0%B7%D0%BE%D0%B1%D1%80%D0%B0%D0%B6%D0%B5%D0%BD%D0%B8%D0%B5(1).png" TargetMode="External"/><Relationship Id="rId11" Type="http://schemas.openxmlformats.org/officeDocument/2006/relationships/hyperlink" Target="https://23.rosstat.gov.ru/storage/mediabank/01.01.2023.htm" TargetMode="External"/><Relationship Id="rId53" Type="http://schemas.openxmlformats.org/officeDocument/2006/relationships/hyperlink" Target="https://74.rosstat.gov.ru/storage/mediabank/%D0%A7%D0%B8%D1%81%D0%BB%D0%B5%D0%BD%D0%BD%D0%BE%D1%81%D1%82%D1%8C%20%D0%BD%D0%B0%D1%81%D0%B5%D0%BB%D0%B5%D0%BD%D0%B8%D1%8F%20%D0%BD%D0%B0%20%D0%BD%D0%B0%D1%87%D0%B0%D0%BB%D0%BE%202023%20%D0%B3%D0%BE%D0%B4%D0%B0%20%D0%B8%20%D0%B2%20%D1%81%D1%80%D0%B5%D0%B4%D0%BD%D0%B5%D0%BC%20%D0%B7%D0%B0%202022.pd" TargetMode="External"/><Relationship Id="rId149" Type="http://schemas.openxmlformats.org/officeDocument/2006/relationships/hyperlink" Target="http://ppmi24.ru/" TargetMode="External"/><Relationship Id="rId314" Type="http://schemas.openxmlformats.org/officeDocument/2006/relationships/hyperlink" Target="https://budget.rk.ifinmon.ru/krym-kak-my-hotim/o-proekte" TargetMode="External"/><Relationship Id="rId95" Type="http://schemas.openxmlformats.org/officeDocument/2006/relationships/hyperlink" Target="about:blank" TargetMode="External"/><Relationship Id="rId160" Type="http://schemas.openxmlformats.org/officeDocument/2006/relationships/hyperlink" Target="https://pib.sakhminfin.ru/projects?MembersCategoryId=1" TargetMode="External"/><Relationship Id="rId216" Type="http://schemas.openxmlformats.org/officeDocument/2006/relationships/hyperlink" Target="https://pib.primorsky.ru/" TargetMode="External"/><Relationship Id="rId258" Type="http://schemas.openxmlformats.org/officeDocument/2006/relationships/hyperlink" Target="http://gorodsreda.ru/" TargetMode="External"/><Relationship Id="rId22" Type="http://schemas.openxmlformats.org/officeDocument/2006/relationships/hyperlink" Target="https://02.rosstat.gov.ru/storage/mediabank/CHislennost-naseleniya-po-municipalnym-%20rajonam-i-gorodskim-okrugam-Respubliki-Bashkortostan-na-1-yanvarya-2023-goda.pdf" TargetMode="External"/><Relationship Id="rId64" Type="http://schemas.openxmlformats.org/officeDocument/2006/relationships/hyperlink" Target="https://rosstat.gov.ru/compendium/document/13282" TargetMode="External"/><Relationship Id="rId118" Type="http://schemas.openxmlformats.org/officeDocument/2006/relationships/hyperlink" Target="https://isib.myopenugra.ru/compete/regional/view/?id=834221" TargetMode="External"/><Relationship Id="rId325" Type="http://schemas.openxmlformats.org/officeDocument/2006/relationships/hyperlink" Target="https://disk.yandex.ru/i/XVQzgInXC8I50Q" TargetMode="External"/><Relationship Id="rId171" Type="http://schemas.openxmlformats.org/officeDocument/2006/relationships/hyperlink" Target="https://isib.myopenugra.ru/" TargetMode="External"/><Relationship Id="rId227" Type="http://schemas.openxmlformats.org/officeDocument/2006/relationships/hyperlink" Target="https://okuvshinnikov.ru/prog/programma_gubernatora_narodnyj_byudzhet/" TargetMode="External"/><Relationship Id="rId269" Type="http://schemas.openxmlformats.org/officeDocument/2006/relationships/hyperlink" Target="https://ib.rkomi.ru/projects" TargetMode="External"/><Relationship Id="rId33" Type="http://schemas.openxmlformats.org/officeDocument/2006/relationships/hyperlink" Target="https://25.rosstat.gov.ru/folder/27118" TargetMode="External"/><Relationship Id="rId129" Type="http://schemas.openxmlformats.org/officeDocument/2006/relationships/hyperlink" Target="https://isib.myopenugra.ru/compete/regional/view/?id=834221" TargetMode="External"/><Relationship Id="rId280" Type="http://schemas.openxmlformats.org/officeDocument/2006/relationships/hyperlink" Target="https://pskov.ru/vlast/ispolnitelnaya/administratsiya/apparat/samoupr" TargetMode="External"/><Relationship Id="rId336" Type="http://schemas.openxmlformats.org/officeDocument/2006/relationships/hyperlink" Target="https://vk.com/shkib_rf" TargetMode="External"/><Relationship Id="rId75" Type="http://schemas.openxmlformats.org/officeDocument/2006/relationships/hyperlink" Target="https://44.rosstat.gov.ru/storage/mediabank/%D0%A7%D0%B8%D1%81%D0%BB%D0%B5%D0%BD%D0%BD%D0%BE%D1%81%D1%82%D1%8C%20%D0%BD%D0%B0%D1%81%D0%B5%D0%BB%D0%B5%D0%BD%D0%B8%D1%8F%20%D0%9A%D0%BE%D1%81%D1%82%D1%80%D0%BE%D0%BC%D1%81%D0%BA%D0%BE%D0%B9%20%D0%BE%D0%B1%D0%BB%D0%B0%D1%81%D1%82%D0%B8%20%D0%B7%D0%B0%202022%20%D0%B3%D0%BE%D0%B4.pdf" TargetMode="External"/><Relationship Id="rId140" Type="http://schemas.openxmlformats.org/officeDocument/2006/relationships/hyperlink" Target="https://gokucmpi.ru/proekty/ppmi/" TargetMode="External"/><Relationship Id="rId182" Type="http://schemas.openxmlformats.org/officeDocument/2006/relationships/hyperlink" Target="https://www.minfinchr.ru/" TargetMode="External"/><Relationship Id="rId6" Type="http://schemas.openxmlformats.org/officeDocument/2006/relationships/hyperlink" Target="https://66.rosstat.gov.ru/folder/29698" TargetMode="External"/><Relationship Id="rId238" Type="http://schemas.openxmlformats.org/officeDocument/2006/relationships/hyperlink" Target="https://ppmi.tverreg.ru/" TargetMode="External"/><Relationship Id="rId291" Type="http://schemas.openxmlformats.org/officeDocument/2006/relationships/hyperlink" Target="https://gokucmpi.ru/" TargetMode="External"/><Relationship Id="rId305" Type="http://schemas.openxmlformats.org/officeDocument/2006/relationships/hyperlink" Target="https://pib.primorsky.ru/Content/Skin25pib/images/title-logo.png" TargetMode="External"/><Relationship Id="rId347" Type="http://schemas.openxmlformats.org/officeDocument/2006/relationships/hyperlink" Target="https://vk.com/finansy48?from=search&amp;w=wall-218491837_334" TargetMode="External"/><Relationship Id="rId44" Type="http://schemas.openxmlformats.org/officeDocument/2006/relationships/hyperlink" Target="https://39.rosstat.gov.ru/publications_2/document/218365" TargetMode="External"/><Relationship Id="rId86" Type="http://schemas.openxmlformats.org/officeDocument/2006/relationships/hyperlink" Target="https://55.rosstat.gov.ru/storage/mediabank/chisl_MO-2022.xlsx" TargetMode="External"/><Relationship Id="rId151" Type="http://schemas.openxmlformats.org/officeDocument/2006/relationships/hyperlink" Target="http://www.marpravda.ru/news/zh-k-h/proekt-narodnyy-kontrol-programma-podderzhki-obshchestvennykh-initsiativ-v-mariy-el" TargetMode="External"/><Relationship Id="rId193" Type="http://schemas.openxmlformats.org/officeDocument/2006/relationships/hyperlink" Target="https://gokucmpi.ru/" TargetMode="External"/><Relationship Id="rId207" Type="http://schemas.openxmlformats.org/officeDocument/2006/relationships/hyperlink" Target="https://&#1083;&#1080;&#1087;&#1077;&#1094;&#1082;&#1072;&#1103;&#1086;&#1073;&#1083;&#1072;&#1089;&#1090;&#1100;.&#1088;&#1092;/announcements/124.https:/xn--80aacoonefzg3am8b1fsb.xn--p1ai/announcements/125" TargetMode="External"/><Relationship Id="rId249" Type="http://schemas.openxmlformats.org/officeDocument/2006/relationships/hyperlink" Target="https://apkkostroma.ru/industry-info/krst/index.aspx" TargetMode="External"/><Relationship Id="rId13" Type="http://schemas.openxmlformats.org/officeDocument/2006/relationships/hyperlink" Target="https://53.rosstat.gov.ru/storage/mediabank/%D1%83%D1%82%D0%B2%20%D1%87%D0%B8%D1%81%D0%BB.%20%D0%BD%D0%B0%D1%81%D0%B5%D0%BB%D0%B5%D0%BD%D0%B8%D1%8F.%20.pdf" TargetMode="External"/><Relationship Id="rId109" Type="http://schemas.openxmlformats.org/officeDocument/2006/relationships/hyperlink" Target="https://57.rosstat.gov.ru/naselen" TargetMode="External"/><Relationship Id="rId260" Type="http://schemas.openxmlformats.org/officeDocument/2006/relationships/hyperlink" Target="https://www.minfinrm.ru/self-taxation-of-citizens/" TargetMode="External"/><Relationship Id="rId316" Type="http://schemas.openxmlformats.org/officeDocument/2006/relationships/hyperlink" Target="https://disk.yandex.ru/i/vxSpyANg1ConOA" TargetMode="External"/><Relationship Id="rId55" Type="http://schemas.openxmlformats.org/officeDocument/2006/relationships/hyperlink" Target="https://30.rosstat.gov.ru/folder/35673" TargetMode="External"/><Relationship Id="rId97" Type="http://schemas.openxmlformats.org/officeDocument/2006/relationships/hyperlink" Target="https://68.rosstat.gov.ru/folder/33717" TargetMode="External"/><Relationship Id="rId120" Type="http://schemas.openxmlformats.org/officeDocument/2006/relationships/hyperlink" Target="https://53.gorodsreda.ru/page/about?ysclid=luhzpcyw45329761106" TargetMode="External"/><Relationship Id="rId162" Type="http://schemas.openxmlformats.org/officeDocument/2006/relationships/hyperlink" Target="https://nashsever51.ru/initiatives" TargetMode="External"/><Relationship Id="rId218" Type="http://schemas.openxmlformats.org/officeDocument/2006/relationships/hyperlink" Target="https://nocrb.ru/ib2023" TargetMode="External"/><Relationship Id="rId271" Type="http://schemas.openxmlformats.org/officeDocument/2006/relationships/hyperlink" Target="https://agro.tmbreg.ru/inv.html" TargetMode="External"/><Relationship Id="rId24" Type="http://schemas.openxmlformats.org/officeDocument/2006/relationships/hyperlink" Target="https://habstat.gks.ru/folder/25028" TargetMode="External"/><Relationship Id="rId66" Type="http://schemas.openxmlformats.org/officeDocument/2006/relationships/hyperlink" Target="https://69.rosstat.gov.ru/folder/26784" TargetMode="External"/><Relationship Id="rId131" Type="http://schemas.openxmlformats.org/officeDocument/2006/relationships/hyperlink" Target="http://publication.pravo.gov.ru/document/5200201712270003?index=25" TargetMode="External"/><Relationship Id="rId327" Type="http://schemas.openxmlformats.org/officeDocument/2006/relationships/hyperlink" Target="https://sun9-38.userapi.com/impf/c846323/v846323582/70a32/BM-vwaj4oWs.jpg?size=600x540&amp;quality=96&amp;sign=a4d5bb189195af433f1ffe8f7f0d7d65&amp;type=album" TargetMode="External"/><Relationship Id="rId173" Type="http://schemas.openxmlformats.org/officeDocument/2006/relationships/hyperlink" Target="http://otbor.orb.ru/" TargetMode="External"/><Relationship Id="rId229" Type="http://schemas.openxmlformats.org/officeDocument/2006/relationships/hyperlink" Target="https://dvp.admin-smolensk.ru/territorialnoe-obschestvennoe-samoupravlenie-tos/" TargetMode="External"/><Relationship Id="rId240" Type="http://schemas.openxmlformats.org/officeDocument/2006/relationships/hyperlink" Target="https://pib.sakhminfin.ru/show/ppi" TargetMode="External"/><Relationship Id="rId35" Type="http://schemas.openxmlformats.org/officeDocument/2006/relationships/hyperlink" Target="http://region-stat.plo.lan/People/Forms/ByType.aspx" TargetMode="External"/><Relationship Id="rId77" Type="http://schemas.openxmlformats.org/officeDocument/2006/relationships/hyperlink" Target="https://44.rosstat.gov.ru/storage/mediabank/%D0%A7%D0%B8%D1%81%D0%BB%D0%B5%D0%BD%D0%BD%D0%BE%D1%81%D1%82%D1%8C%20%D0%BD%D0%B0%D1%81%D0%B5%D0%BB%D0%B5%D0%BD%D0%B8%D1%8F%20%D0%9A%D0%BE%D1%81%D1%82%D1%80%D0%BE%D0%BC%D1%81%D0%BA%D0%BE%D0%B9%20%D0%BE%D0%B1%D0%BB%D0%B0%D1%81%D1%82%D0%B8%20%D0%B7%D0%B0%202022%20%D0%B3%D0%BE%D0%B4.pdf" TargetMode="External"/><Relationship Id="rId100" Type="http://schemas.openxmlformats.org/officeDocument/2006/relationships/hyperlink" Target="https://54.rosstat.gov.ru/news/document/215434" TargetMode="External"/><Relationship Id="rId282" Type="http://schemas.openxmlformats.org/officeDocument/2006/relationships/hyperlink" Target="http://budget.orb.ru/new/init-budg" TargetMode="External"/><Relationship Id="rId338" Type="http://schemas.openxmlformats.org/officeDocument/2006/relationships/hyperlink" Target="https://disk.yandex.ru/d/CtQ4Kla9fADj1A" TargetMode="External"/><Relationship Id="rId8" Type="http://schemas.openxmlformats.org/officeDocument/2006/relationships/hyperlink" Target="https://23.rosstat.gov.ru/population_ra" TargetMode="External"/><Relationship Id="rId142" Type="http://schemas.openxmlformats.org/officeDocument/2006/relationships/hyperlink" Target="https://budget4me-34.ru/" TargetMode="External"/><Relationship Id="rId184" Type="http://schemas.openxmlformats.org/officeDocument/2006/relationships/hyperlink" Target="http://economy.midural.ru/content/iniciativnoe-byudzhetirovanie?ysclid=ltnxn2e3ra466232683"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yakutia.click/idea/regions/concepts/" TargetMode="External"/><Relationship Id="rId299" Type="http://schemas.openxmlformats.org/officeDocument/2006/relationships/hyperlink" Target="https://static.tildacdn.com/tild3034-3766-4835-b362-343964326239/Logo_SDELAEM_VMESTE_.png" TargetMode="External"/><Relationship Id="rId21" Type="http://schemas.openxmlformats.org/officeDocument/2006/relationships/hyperlink" Target="https://34.rosstat.gov.ru/population" TargetMode="External"/><Relationship Id="rId63" Type="http://schemas.openxmlformats.org/officeDocument/2006/relationships/hyperlink" Target="https://rosstat.gov.ru/compendium/document/13282" TargetMode="External"/><Relationship Id="rId159" Type="http://schemas.openxmlformats.org/officeDocument/2006/relationships/hyperlink" Target="https://budget.rk.ifinmon.ru/krym-kak-my-hotim" TargetMode="External"/><Relationship Id="rId324" Type="http://schemas.openxmlformats.org/officeDocument/2006/relationships/hyperlink" Target="https://yadi.sk/d/zhGmI55xv2Apug" TargetMode="External"/><Relationship Id="rId170" Type="http://schemas.openxmlformats.org/officeDocument/2006/relationships/hyperlink" Target="https://30.gorodsreda.ru/" TargetMode="External"/><Relationship Id="rId226" Type="http://schemas.openxmlformats.org/officeDocument/2006/relationships/hyperlink" Target="https://agro.gov35.ru/dokumenty-strategicheskogo-planirovaniya/index.php?SECTION_ID=254&amp;ysclid=lutykl5l2c168153692" TargetMode="External"/><Relationship Id="rId268" Type="http://schemas.openxmlformats.org/officeDocument/2006/relationships/hyperlink" Target="https://minfin.admoblkaluga.ru/page/normativnye-pravovye-akty-shkola/" TargetMode="External"/><Relationship Id="rId32" Type="http://schemas.openxmlformats.org/officeDocument/2006/relationships/hyperlink" Target="https://24.rosstat.gov.ru/folder/27812" TargetMode="External"/><Relationship Id="rId74" Type="http://schemas.openxmlformats.org/officeDocument/2006/relationships/hyperlink" Target="https://33.rosstat.gov.ru/demograf" TargetMode="External"/><Relationship Id="rId128" Type="http://schemas.openxmlformats.org/officeDocument/2006/relationships/hyperlink" Target="https://minstroy.rtyva.ru/node/27552/" TargetMode="External"/><Relationship Id="rId335" Type="http://schemas.openxmlformats.org/officeDocument/2006/relationships/hyperlink" Target="http://nko.nso.ru/page/1039" TargetMode="External"/><Relationship Id="rId5" Type="http://schemas.openxmlformats.org/officeDocument/2006/relationships/hyperlink" Target="https://95.rosstat.gov.ru/folder/128504/document/204036" TargetMode="External"/><Relationship Id="rId181" Type="http://schemas.openxmlformats.org/officeDocument/2006/relationships/hyperlink" Target="https://depfin.tomsk.gov.ru/initsiativnoe-bjudzhetirovanie" TargetMode="External"/><Relationship Id="rId237" Type="http://schemas.openxmlformats.org/officeDocument/2006/relationships/hyperlink" Target="https://mcx.75.ru/gospodderzhka/mery-podderzhki/kompleksnoe-razvitie-sel-skih-territoriy/blagoustroystvo-sel-skih-territoriy" TargetMode="External"/><Relationship Id="rId279" Type="http://schemas.openxmlformats.org/officeDocument/2006/relationships/hyperlink" Target="http://fingramugra.ru/proekt-shkib-0" TargetMode="External"/><Relationship Id="rId43" Type="http://schemas.openxmlformats.org/officeDocument/2006/relationships/hyperlink" Target="https://sakha.gks.ru/folder/32348" TargetMode="External"/><Relationship Id="rId139" Type="http://schemas.openxmlformats.org/officeDocument/2006/relationships/hyperlink" Target="https://vybor.gokucmpi.ru/" TargetMode="External"/><Relationship Id="rId290" Type="http://schemas.openxmlformats.org/officeDocument/2006/relationships/hyperlink" Target="https://www.ofukem.ru/activity/initiative-budgeting/about-the-projects/" TargetMode="External"/><Relationship Id="rId304" Type="http://schemas.openxmlformats.org/officeDocument/2006/relationships/hyperlink" Target="https://disk.yandex.ru/d/oHfn1_kwEZmhPw" TargetMode="External"/><Relationship Id="rId346" Type="http://schemas.openxmlformats.org/officeDocument/2006/relationships/hyperlink" Target="https://mcx.75.ru/gospodderzhka/mery-podderzhki/kompleksnoe-razvitie-sel-skih-territoriy/blagoustroystvo-sel-skih-territoriy" TargetMode="External"/><Relationship Id="rId85" Type="http://schemas.openxmlformats.org/officeDocument/2006/relationships/hyperlink" Target="https://43.rosstat.gov.ru/news_resp/document/213259" TargetMode="External"/><Relationship Id="rId150" Type="http://schemas.openxmlformats.org/officeDocument/2006/relationships/hyperlink" Target="https://pib.primorsky.ru/" TargetMode="External"/><Relationship Id="rId192" Type="http://schemas.openxmlformats.org/officeDocument/2006/relationships/hyperlink" Target="https://gokucmpi.ru/" TargetMode="External"/><Relationship Id="rId206" Type="http://schemas.openxmlformats.org/officeDocument/2006/relationships/hyperlink" Target="https://www.govvrn.ru/otnp" TargetMode="External"/><Relationship Id="rId248" Type="http://schemas.openxmlformats.org/officeDocument/2006/relationships/hyperlink" Target="https://jkx.avo.ru/formirovanie-komfortnoj-gorodskoj-sredy" TargetMode="External"/><Relationship Id="rId12" Type="http://schemas.openxmlformats.org/officeDocument/2006/relationships/hyperlink" Target="https://rosstat.gov.ru/compendium/document/13282" TargetMode="External"/><Relationship Id="rId108" Type="http://schemas.openxmlformats.org/officeDocument/2006/relationships/hyperlink" Target="https://57.rosstat.gov.ru/naselen" TargetMode="External"/><Relationship Id="rId315" Type="http://schemas.openxmlformats.org/officeDocument/2006/relationships/hyperlink" Target="https://disk.yandex.ru/i/PbRPCoCycnYrxg" TargetMode="External"/><Relationship Id="rId357" Type="http://schemas.openxmlformats.org/officeDocument/2006/relationships/vmlDrawing" Target="../drawings/vmlDrawing1.vml"/><Relationship Id="rId54" Type="http://schemas.openxmlformats.org/officeDocument/2006/relationships/hyperlink" Target="https://64.rosstat.gov.ru/dem" TargetMode="External"/><Relationship Id="rId96" Type="http://schemas.openxmlformats.org/officeDocument/2006/relationships/hyperlink" Target="https://68.rosstat.gov.ru/folder/33717" TargetMode="External"/><Relationship Id="rId161" Type="http://schemas.openxmlformats.org/officeDocument/2006/relationships/hyperlink" Target="https://ib.rkomi.ru/budget" TargetMode="External"/><Relationship Id="rId217" Type="http://schemas.openxmlformats.org/officeDocument/2006/relationships/hyperlink" Target="https://mcx-altai.ru/proekt-gosudarstvennoj-programmy-kompleksnogo-razvitiya-sela/2172-obyavlenie-o-provedenii-konkursnogo-otbora-obshchestvenno-znachimykh-proektov-na-poluchenie-subsidij-iz-respublikanskogo-byudzheta-respubliki-altaj-na-sofinansirovanie-raskhodov-byudzhetov-munitsipalnykh-obrazovanij-v-respublike-altaj-na-realizatsiyu-meropriyatij-po-blagoustrojstvu-selskikh-territorij-v-2023-godu" TargetMode="External"/><Relationship Id="rId259" Type="http://schemas.openxmlformats.org/officeDocument/2006/relationships/hyperlink" Target="https://vote.vmeste.mosreg.ru/narodniy_budjet" TargetMode="External"/><Relationship Id="rId23" Type="http://schemas.openxmlformats.org/officeDocument/2006/relationships/hyperlink" Target="https://27.rosstat.gov.ru/folder/25028" TargetMode="External"/><Relationship Id="rId119" Type="http://schemas.openxmlformats.org/officeDocument/2006/relationships/hyperlink" Target="https://drive.google.com/drive/folders/19fl5XjNz8asxZ06l4FmReSMIhKBp43RS?usp=sharing" TargetMode="External"/><Relationship Id="rId270" Type="http://schemas.openxmlformats.org/officeDocument/2006/relationships/hyperlink" Target="https://pmisk.ru/" TargetMode="External"/><Relationship Id="rId326" Type="http://schemas.openxmlformats.org/officeDocument/2006/relationships/hyperlink" Target="https://disk.yandex.ru/i/XVQzgInXC8I50Q" TargetMode="External"/><Relationship Id="rId65" Type="http://schemas.openxmlformats.org/officeDocument/2006/relationships/hyperlink" Target="https://82.rosstat.gov.ru/" TargetMode="External"/><Relationship Id="rId130" Type="http://schemas.openxmlformats.org/officeDocument/2006/relationships/hyperlink" Target="https://www.donland.ru/result-report/1895/" TargetMode="External"/><Relationship Id="rId172" Type="http://schemas.openxmlformats.org/officeDocument/2006/relationships/hyperlink" Target="https://comfort.myopenugra.ru/" TargetMode="External"/><Relationship Id="rId228" Type="http://schemas.openxmlformats.org/officeDocument/2006/relationships/hyperlink" Target="https://tos29.ru/" TargetMode="External"/><Relationship Id="rId281" Type="http://schemas.openxmlformats.org/officeDocument/2006/relationships/hyperlink" Target="https://pskov.ru/vlast/ispolnitelnaya/administratsiya/apparat/samoupr" TargetMode="External"/><Relationship Id="rId337" Type="http://schemas.openxmlformats.org/officeDocument/2006/relationships/hyperlink" Target="https://admhmansy.ru/formirovanie-sovremennoy-gorodskoy-sredy/" TargetMode="External"/><Relationship Id="rId34" Type="http://schemas.openxmlformats.org/officeDocument/2006/relationships/hyperlink" Target="https://29.rosstat.gov.ru/population111" TargetMode="External"/><Relationship Id="rId76" Type="http://schemas.openxmlformats.org/officeDocument/2006/relationships/hyperlink" Target="https://32.rosstat.gov.ru/" TargetMode="External"/><Relationship Id="rId141" Type="http://schemas.openxmlformats.org/officeDocument/2006/relationships/hyperlink" Target="https://gokucmpi.ru/proekty/doroga-k-domu/" TargetMode="External"/><Relationship Id="rId7" Type="http://schemas.openxmlformats.org/officeDocument/2006/relationships/hyperlink" Target="https://53.rosstat.gov.ru/storage/mediabank/%D1%83%D1%82%D0%B2%20%D1%87%D0%B8%D1%81%D0%BB.%20%D0%BD%D0%B0%D1%81%D0%B5%D0%BB%D0%B5%D0%BD%D0%B8%D1%8F.%20.pdf" TargetMode="External"/><Relationship Id="rId183" Type="http://schemas.openxmlformats.org/officeDocument/2006/relationships/hyperlink" Target="https://www.ofukem.ru/activity/initiative-budgeting/about-the-projects/" TargetMode="External"/><Relationship Id="rId239" Type="http://schemas.openxmlformats.org/officeDocument/2006/relationships/hyperlink" Target="https://budget.rk.ifinmon.ru/krym-kak-my-hotim" TargetMode="External"/><Relationship Id="rId250" Type="http://schemas.openxmlformats.org/officeDocument/2006/relationships/hyperlink" Target="https://mcx.avo.ru/blagoustrojstvo-sel-skih-territorij" TargetMode="External"/><Relationship Id="rId292" Type="http://schemas.openxmlformats.org/officeDocument/2006/relationships/hyperlink" Target="https://drive.google.com/drive/folders/1xZ--4hlx6zNVUxPfB6VJmMjm-cq0ezuu" TargetMode="External"/><Relationship Id="rId306" Type="http://schemas.openxmlformats.org/officeDocument/2006/relationships/hyperlink" Target="https://minfin.saratov.gov.ru/images/article_images/20210201/20210201-informatsionnoe-soobshchenie-o-provedenii-konkursnogo-otbora-munitsipalnykh-obrazovanij-saratovskoj-oblasti.jpg" TargetMode="External"/><Relationship Id="rId45" Type="http://schemas.openxmlformats.org/officeDocument/2006/relationships/hyperlink" Target="https://71.rosstat.gov.ru/folder/42045" TargetMode="External"/><Relationship Id="rId87" Type="http://schemas.openxmlformats.org/officeDocument/2006/relationships/hyperlink" Target="https://55.rosstat.gov.ru/population" TargetMode="External"/><Relationship Id="rId110" Type="http://schemas.openxmlformats.org/officeDocument/2006/relationships/hyperlink" Target="https://57.rosstat.gov.ru/naselen" TargetMode="External"/><Relationship Id="rId348" Type="http://schemas.openxmlformats.org/officeDocument/2006/relationships/hyperlink" Target="https://disk.yandex.ru/d/mwyeD3hz7Ia4ZQ" TargetMode="External"/><Relationship Id="rId152" Type="http://schemas.openxmlformats.org/officeDocument/2006/relationships/hyperlink" Target="https://v2.lk.init-rk.ru/dashboard" TargetMode="External"/><Relationship Id="rId194" Type="http://schemas.openxmlformats.org/officeDocument/2006/relationships/hyperlink" Target="https://dvp.sev.gov.ru/territorialnoe-obshchestvennoe-samoupravlenie-tos/konkursy-proektov-tos" TargetMode="External"/><Relationship Id="rId208" Type="http://schemas.openxmlformats.org/officeDocument/2006/relationships/hyperlink" Target="https://www.ryazagro.ru/" TargetMode="External"/><Relationship Id="rId261" Type="http://schemas.openxmlformats.org/officeDocument/2006/relationships/hyperlink" Target="https://atmosphere-udm.ru/" TargetMode="External"/><Relationship Id="rId14" Type="http://schemas.openxmlformats.org/officeDocument/2006/relationships/hyperlink" Target="https://53.rosstat.gov.ru/storage/mediabank/%D1%83%D1%82%D0%B2%20%D1%87%D0%B8%D1%81%D0%BB.%20%D0%BD%D0%B0%D1%81%D0%B5%D0%BB%D0%B5%D0%BD%D0%B8%D1%8F.%20.pdf" TargetMode="External"/><Relationship Id="rId56" Type="http://schemas.openxmlformats.org/officeDocument/2006/relationships/hyperlink" Target="https://rosstat.gov.ru/compendium/document/13282" TargetMode="External"/><Relationship Id="rId317" Type="http://schemas.openxmlformats.org/officeDocument/2006/relationships/hyperlink" Target="https://iproject.mfnso.ru/" TargetMode="External"/><Relationship Id="rId98" Type="http://schemas.openxmlformats.org/officeDocument/2006/relationships/hyperlink" Target="https://24.rosstat.gov.ru/folder/28037" TargetMode="External"/><Relationship Id="rId121" Type="http://schemas.openxmlformats.org/officeDocument/2006/relationships/hyperlink" Target="https://pos.gosuslugi.ru/ikp" TargetMode="External"/><Relationship Id="rId163" Type="http://schemas.openxmlformats.org/officeDocument/2006/relationships/hyperlink" Target="http://pib.cap.ru/" TargetMode="External"/><Relationship Id="rId219" Type="http://schemas.openxmlformats.org/officeDocument/2006/relationships/hyperlink" Target="https://minfin.saratov.gov.ru/budget/proekty/proekt-po-podderzhke-mestnykh-initsiativ-v-saratovskoj-oblasti/o-proekte" TargetMode="External"/><Relationship Id="rId230" Type="http://schemas.openxmlformats.org/officeDocument/2006/relationships/hyperlink" Target="https://ob.ulminfin.ru:8080/ppmi/o-proekte" TargetMode="External"/><Relationship Id="rId25" Type="http://schemas.openxmlformats.org/officeDocument/2006/relationships/hyperlink" Target="https://53.rosstat.gov.ru/storage/mediabank/%D1%83%D1%82%D0%B2%20%D1%87%D0%B8%D1%81%D0%BB.%20%D0%BD%D0%B0%D1%81%D0%B5%D0%BB%D0%B5%D0%BD%D0%B8%D1%8F.%20.pdf" TargetMode="External"/><Relationship Id="rId46" Type="http://schemas.openxmlformats.org/officeDocument/2006/relationships/hyperlink" Target="https://vologdastat.gks.ru/" TargetMode="External"/><Relationship Id="rId67" Type="http://schemas.openxmlformats.org/officeDocument/2006/relationships/hyperlink" Target="https://disk.yandex.ru/i/Sznoemx_7hMJQA" TargetMode="External"/><Relationship Id="rId272" Type="http://schemas.openxmlformats.org/officeDocument/2006/relationships/hyperlink" Target="https://agro.tmbreg.ru/inv.html" TargetMode="External"/><Relationship Id="rId293" Type="http://schemas.openxmlformats.org/officeDocument/2006/relationships/hyperlink" Target="https://gokucmpi.ru/" TargetMode="External"/><Relationship Id="rId307" Type="http://schemas.openxmlformats.org/officeDocument/2006/relationships/hyperlink" Target="https://ppmi.yakutia.click/Home" TargetMode="External"/><Relationship Id="rId328" Type="http://schemas.openxmlformats.org/officeDocument/2006/relationships/hyperlink" Target="https://www.minfin.kirov.ru/upload/medialibrary/documents/1kv_2022/%D0%BD%D0%B0%D1%80%D0%BE%D0%B4%D0%BD%D1%8B%D0%B9%D0%B1%D1%8E%D0%B4%D0%B6%D0%B5%D1%82.png" TargetMode="External"/><Relationship Id="rId349" Type="http://schemas.openxmlformats.org/officeDocument/2006/relationships/hyperlink" Target="https://disk.yandex.ru/d/_ex6QYuo9ZBu5w" TargetMode="External"/><Relationship Id="rId88" Type="http://schemas.openxmlformats.org/officeDocument/2006/relationships/hyperlink" Target="https://02.rosstat.gov.ru/storage/mediabank/CHislennost-naseleniya-po-municipalnym-%20rajonam-i-gorodskim-okrugam-Respubliki-Bashkortostan-na-1-yanvarya-2023-goda.pdf" TargetMode="External"/><Relationship Id="rId111" Type="http://schemas.openxmlformats.org/officeDocument/2006/relationships/hyperlink" Target="https://03.rosstat.gov.ru/demo" TargetMode="External"/><Relationship Id="rId132" Type="http://schemas.openxmlformats.org/officeDocument/2006/relationships/hyperlink" Target="https://isib.myopenugra.ru/compete/regional/view/?id=834221" TargetMode="External"/><Relationship Id="rId153" Type="http://schemas.openxmlformats.org/officeDocument/2006/relationships/hyperlink" Target="https://yakutia.click/" TargetMode="External"/><Relationship Id="rId174" Type="http://schemas.openxmlformats.org/officeDocument/2006/relationships/hyperlink" Target="https://57.gorodsreda.ru/" TargetMode="External"/><Relationship Id="rId195" Type="http://schemas.openxmlformats.org/officeDocument/2006/relationships/hyperlink" Target="https://politic.49gov.ru/" TargetMode="External"/><Relationship Id="rId209" Type="http://schemas.openxmlformats.org/officeDocument/2006/relationships/hyperlink" Target="https://mintek.ryazan.gov.ru/" TargetMode="External"/><Relationship Id="rId220" Type="http://schemas.openxmlformats.org/officeDocument/2006/relationships/hyperlink" Target="https://mari-el.gov.ru/ministries/minselhoz/pages/dm_krst/" TargetMode="External"/><Relationship Id="rId241" Type="http://schemas.openxmlformats.org/officeDocument/2006/relationships/hyperlink" Target="https://pib.sakhminfin.ru/show/mb" TargetMode="External"/><Relationship Id="rId15" Type="http://schemas.openxmlformats.org/officeDocument/2006/relationships/hyperlink" Target="https://53.rosstat.gov.ru/storage/mediabank/%D1%83%D1%82%D0%B2%20%D1%87%D0%B8%D1%81%D0%BB.%20%D0%BD%D0%B0%D1%81%D0%B5%D0%BB%D0%B5%D0%BD%D0%B8%D1%8F.%20.pdf" TargetMode="External"/><Relationship Id="rId36" Type="http://schemas.openxmlformats.org/officeDocument/2006/relationships/hyperlink" Target="http://region-stat.plo.lan/People/Forms/ByType.aspx" TargetMode="External"/><Relationship Id="rId57" Type="http://schemas.openxmlformats.org/officeDocument/2006/relationships/hyperlink" Target="https://27.rosstat.gov.ru/folder/25680" TargetMode="External"/><Relationship Id="rId262" Type="http://schemas.openxmlformats.org/officeDocument/2006/relationships/hyperlink" Target="https://vk.com/tverreg" TargetMode="External"/><Relationship Id="rId283" Type="http://schemas.openxmlformats.org/officeDocument/2006/relationships/hyperlink" Target="https://57.gorodsreda.ru/" TargetMode="External"/><Relationship Id="rId318" Type="http://schemas.openxmlformats.org/officeDocument/2006/relationships/hyperlink" Target="https://disk.yandex.ru/i/sH5pFD1aVQeWkA" TargetMode="External"/><Relationship Id="rId339" Type="http://schemas.openxmlformats.org/officeDocument/2006/relationships/hyperlink" Target="https://orel-region.ru/index.php?head=1&amp;unit=17469" TargetMode="External"/><Relationship Id="rId78" Type="http://schemas.openxmlformats.org/officeDocument/2006/relationships/hyperlink" Target="https://77.rosstat.gov.ru/%D0%A1%D1%82%D0%B0%D1%82%D0%B8%D1%81%D1%82%D0%B8%D0%BA%D0%B0/%D0%9E%D1%84%D0%B8%D1%86%D0%B8%D0%B0%D0%BB%D1%8C%D0%BD%D0%B0%D1%8F_%D1%81%D1%82%D0%B0%D1%82%D0%B8%D1%81%D1%82%D0%B8%D0%BA%D0%B0/%D0%9C%D0%BE%D1%81%D0%BA%D0%BE%D0%B2%D1%81%D0%BA%D0%B0%D1%8F_%D0%BE%D0%B1%D0%BB%D0%B0%D1%81%D1%82%D1%8C/%D0%9D%D0%B0%D1%81%D0%B5%D0%BB%D0%B5%D0%BD%D0%B8%D0%B5" TargetMode="External"/><Relationship Id="rId99" Type="http://schemas.openxmlformats.org/officeDocument/2006/relationships/hyperlink" Target="https://sakha.gks.ru/folder/32348" TargetMode="External"/><Relationship Id="rId101" Type="http://schemas.openxmlformats.org/officeDocument/2006/relationships/hyperlink" Target="https://rosstat.gov.ru/storage/mediabank/chisl_MO_01-01-2023.xlsx" TargetMode="External"/><Relationship Id="rId122" Type="http://schemas.openxmlformats.org/officeDocument/2006/relationships/hyperlink" Target="https://64.gorodsreda.ru/" TargetMode="External"/><Relationship Id="rId143" Type="http://schemas.openxmlformats.org/officeDocument/2006/relationships/hyperlink" Target="https://53.gorodsreda.ru/page/about?ysclid=luhzpcyw45329761106" TargetMode="External"/><Relationship Id="rId164" Type="http://schemas.openxmlformats.org/officeDocument/2006/relationships/hyperlink" Target="https://www.admtyumen.ru/ogv_ru/finance/apk/more.htm?id=11962253@cmsArticle" TargetMode="External"/><Relationship Id="rId185" Type="http://schemas.openxmlformats.org/officeDocument/2006/relationships/hyperlink" Target="https://gokucmpi.ru/" TargetMode="External"/><Relationship Id="rId350" Type="http://schemas.openxmlformats.org/officeDocument/2006/relationships/hyperlink" Target="https://smi.adm-nao.ru/iniciativnoe-byudzhetirovanie/informaciya-o-pobeditelyah-konkursov/" TargetMode="External"/><Relationship Id="rId9" Type="http://schemas.openxmlformats.org/officeDocument/2006/relationships/hyperlink" Target="https://76.rosstat.gov.ru/storage/mediabank/chislennost_naseleniya_yaroslavskoy_oblasti.pdf" TargetMode="External"/><Relationship Id="rId210" Type="http://schemas.openxmlformats.org/officeDocument/2006/relationships/hyperlink" Target="https://iom48.ru/regionalnyj-czentr-finansovoj-gramotnosti-2/" TargetMode="External"/><Relationship Id="rId26" Type="http://schemas.openxmlformats.org/officeDocument/2006/relationships/hyperlink" Target="https://53.rosstat.gov.ru/storage/mediabank/%D1%83%D1%82%D0%B2%20%D1%87%D0%B8%D1%81%D0%BB.%20%D0%BD%D0%B0%D1%81%D0%B5%D0%BB%D0%B5%D0%BD%D0%B8%D1%8F.%20.pdf" TargetMode="External"/><Relationship Id="rId231" Type="http://schemas.openxmlformats.org/officeDocument/2006/relationships/hyperlink" Target="https://nocrb.ru/ib2023" TargetMode="External"/><Relationship Id="rId252" Type="http://schemas.openxmlformats.org/officeDocument/2006/relationships/hyperlink" Target="https://dtdh.kostroma.gov.ru/" TargetMode="External"/><Relationship Id="rId273" Type="http://schemas.openxmlformats.org/officeDocument/2006/relationships/hyperlink" Target="http://nko.nso.ru/page/1039" TargetMode="External"/><Relationship Id="rId294" Type="http://schemas.openxmlformats.org/officeDocument/2006/relationships/hyperlink" Target="https://house.bashkortostan.ru/documents/active/478645/" TargetMode="External"/><Relationship Id="rId308" Type="http://schemas.openxmlformats.org/officeDocument/2006/relationships/hyperlink" Target="https://disk.yandex.ru/d/0blWAc66neJjSA" TargetMode="External"/><Relationship Id="rId329" Type="http://schemas.openxmlformats.org/officeDocument/2006/relationships/hyperlink" Target="https://cloud.mail.ru/public/4d5m/2pz11yaGj" TargetMode="External"/><Relationship Id="rId47" Type="http://schemas.openxmlformats.org/officeDocument/2006/relationships/hyperlink" Target="https://vologdastat.gks.ru/" TargetMode="External"/><Relationship Id="rId68" Type="http://schemas.openxmlformats.org/officeDocument/2006/relationships/hyperlink" Target="https://docs.yandex.ru/docs/view?url=ya-browser%3A%2F%2F4DT1uXEPRrJRXlUFoewruIn9QUAwX4xINrNKvUDGNWv5_q21vz1IJFVzAtcjQ-hOdKcxXrCdT0JRnS46xP6g8f1hQUSswyr5iblUSnSz7dFXjz9lSaUnkCq2CKzfot_pP0vbvH4MZn6TYhWQ0bLqNA%3D%3D%3Fsign%3DT_OMcnDuCtCAfG7n5b45I5JQ_QUY9PgWzFwtU3dzGSw%3D&amp;name=73-nas-22.xlsx&amp;nosw=1" TargetMode="External"/><Relationship Id="rId89" Type="http://schemas.openxmlformats.org/officeDocument/2006/relationships/hyperlink" Target="https://55.rosstat.gov.ru/storage/mediabank/chisl_MO-2022.xlsx" TargetMode="External"/><Relationship Id="rId112" Type="http://schemas.openxmlformats.org/officeDocument/2006/relationships/hyperlink" Target="https://disk.yandex.ru/d/oly6ti8QPAdJFw" TargetMode="External"/><Relationship Id="rId133" Type="http://schemas.openxmlformats.org/officeDocument/2006/relationships/hyperlink" Target="http://za.gorodsreda.ru/" TargetMode="External"/><Relationship Id="rId154" Type="http://schemas.openxmlformats.org/officeDocument/2006/relationships/hyperlink" Target="https://or71.ru/primi_uchastie/narodniy_budjet_new/" TargetMode="External"/><Relationship Id="rId175" Type="http://schemas.openxmlformats.org/officeDocument/2006/relationships/hyperlink" Target="https://tvoybudget.spb.ru/" TargetMode="External"/><Relationship Id="rId340" Type="http://schemas.openxmlformats.org/officeDocument/2006/relationships/hyperlink" Target="https://57.gorodsreda.ru/" TargetMode="External"/><Relationship Id="rId196" Type="http://schemas.openxmlformats.org/officeDocument/2006/relationships/hyperlink" Target="https://mcx.samregion.ru/category/gosprogrammy-gospodderzhka/kompleksnoe-razvitie-selskih-territorij-samarskoj-oblasti-na-2020-2025-gody1/informacziya-o-realizaczii-meropriyatij-po-blagoustrojstvu/" TargetMode="External"/><Relationship Id="rId200" Type="http://schemas.openxmlformats.org/officeDocument/2006/relationships/hyperlink" Target="https://nocrb.ru/ppmi" TargetMode="External"/><Relationship Id="rId16" Type="http://schemas.openxmlformats.org/officeDocument/2006/relationships/hyperlink" Target="https://82.rosstat.gov.ru/folder/27485" TargetMode="External"/><Relationship Id="rId221" Type="http://schemas.openxmlformats.org/officeDocument/2006/relationships/hyperlink" Target="https://mari-el.gov.ru/ministries/minjust/pages/projects_supporting" TargetMode="External"/><Relationship Id="rId242" Type="http://schemas.openxmlformats.org/officeDocument/2006/relationships/hyperlink" Target="https://iproject.mfnso.ru/" TargetMode="External"/><Relationship Id="rId263" Type="http://schemas.openxmlformats.org/officeDocument/2006/relationships/hyperlink" Target="https://www.socialkirov.ru/social/root/ppmi/Info.htm" TargetMode="External"/><Relationship Id="rId284" Type="http://schemas.openxmlformats.org/officeDocument/2006/relationships/hyperlink" Target="https://tvoybudget.spb.ru/" TargetMode="External"/><Relationship Id="rId319" Type="http://schemas.openxmlformats.org/officeDocument/2006/relationships/hyperlink" Target="https://minstroyrf.gov.ru/upload/iblock/7b3/Gorsreda_brandbook_new.pdf" TargetMode="External"/><Relationship Id="rId37" Type="http://schemas.openxmlformats.org/officeDocument/2006/relationships/hyperlink" Target="https://02.rosstat.gov.ru/storage/mediabank/CHislennost-naseleniya-po-municipalnym-%20rajonam-i-gorodskim-okrugam-Respubliki-Bashkortostan-na-1-yanvarya-2023-goda.pdf" TargetMode="External"/><Relationship Id="rId58" Type="http://schemas.openxmlformats.org/officeDocument/2006/relationships/hyperlink" Target="https://27.rosstat.gov.ru/" TargetMode="External"/><Relationship Id="rId79" Type="http://schemas.openxmlformats.org/officeDocument/2006/relationships/hyperlink" Target="https://64.rosstat.gov.ru/dem" TargetMode="External"/><Relationship Id="rId102" Type="http://schemas.openxmlformats.org/officeDocument/2006/relationships/hyperlink" Target="https://63.rosstat.gov.ru/population" TargetMode="External"/><Relationship Id="rId123" Type="http://schemas.openxmlformats.org/officeDocument/2006/relationships/hyperlink" Target="https://75.gorodsreda.ru/" TargetMode="External"/><Relationship Id="rId144" Type="http://schemas.openxmlformats.org/officeDocument/2006/relationships/hyperlink" Target="https://rgis.novreg.ru/" TargetMode="External"/><Relationship Id="rId330" Type="http://schemas.openxmlformats.org/officeDocument/2006/relationships/hyperlink" Target="https://cloud.mail.ru/public/SXrU/kfEuqp5TH" TargetMode="External"/><Relationship Id="rId90" Type="http://schemas.openxmlformats.org/officeDocument/2006/relationships/hyperlink" Target="https://22.rosstat.gov.ru/folder/219321" TargetMode="External"/><Relationship Id="rId165" Type="http://schemas.openxmlformats.org/officeDocument/2006/relationships/hyperlink" Target="https://za-gorodsreda.ru/" TargetMode="External"/><Relationship Id="rId186" Type="http://schemas.openxmlformats.org/officeDocument/2006/relationships/hyperlink" Target="https://minfin01-maykop.ru/Show/Category/60?ItemId=237" TargetMode="External"/><Relationship Id="rId351" Type="http://schemas.openxmlformats.org/officeDocument/2006/relationships/hyperlink" Target="https://ppmi.yakutia.click/" TargetMode="External"/><Relationship Id="rId211" Type="http://schemas.openxmlformats.org/officeDocument/2006/relationships/hyperlink" Target="https://tos.govvrn.ru/" TargetMode="External"/><Relationship Id="rId232" Type="http://schemas.openxmlformats.org/officeDocument/2006/relationships/hyperlink" Target="https://gorodsreda.ru/" TargetMode="External"/><Relationship Id="rId253" Type="http://schemas.openxmlformats.org/officeDocument/2006/relationships/hyperlink" Target="https://www.agro.cap.ru/action/activity/iniciativnoe-byudzhetirovanie" TargetMode="External"/><Relationship Id="rId274" Type="http://schemas.openxmlformats.org/officeDocument/2006/relationships/hyperlink" Target="https://minfin.astrobl.ru/napravleniya-deyatelnosti/iniciativnoe-biudzetirovanie" TargetMode="External"/><Relationship Id="rId295" Type="http://schemas.openxmlformats.org/officeDocument/2006/relationships/hyperlink" Target="https://gokucmpi.ru/" TargetMode="External"/><Relationship Id="rId309" Type="http://schemas.openxmlformats.org/officeDocument/2006/relationships/hyperlink" Target="https://ob.ulminfin.ru:8080/ppmi/o-proekte" TargetMode="External"/><Relationship Id="rId27" Type="http://schemas.openxmlformats.org/officeDocument/2006/relationships/hyperlink" Target="https://36.rosstat.gov.ru/" TargetMode="External"/><Relationship Id="rId48" Type="http://schemas.openxmlformats.org/officeDocument/2006/relationships/hyperlink" Target="https://vologdastat.gks.ru/" TargetMode="External"/><Relationship Id="rId69" Type="http://schemas.openxmlformats.org/officeDocument/2006/relationships/hyperlink" Target="https://51.rosstat.gov.ru/folder/222314" TargetMode="External"/><Relationship Id="rId113" Type="http://schemas.openxmlformats.org/officeDocument/2006/relationships/hyperlink" Target="https://isib.myopenugra.ru/compete/regional/view/?id=834221" TargetMode="External"/><Relationship Id="rId134" Type="http://schemas.openxmlformats.org/officeDocument/2006/relationships/hyperlink" Target="https://v2.lk.init-rk.ru/dashboard" TargetMode="External"/><Relationship Id="rId320" Type="http://schemas.openxmlformats.org/officeDocument/2006/relationships/hyperlink" Target="https://murmansk.er.ru/activity/news/startovalo-golosovanie-za-iniciativy-po-programme-na-severe-tvoj-proekt" TargetMode="External"/><Relationship Id="rId80" Type="http://schemas.openxmlformats.org/officeDocument/2006/relationships/hyperlink" Target="https://38.rosstat.gov.ru/" TargetMode="External"/><Relationship Id="rId155" Type="http://schemas.openxmlformats.org/officeDocument/2006/relationships/hyperlink" Target="https://35.gorodsreda.ru/?ysclid=lv0zvdlola164731627" TargetMode="External"/><Relationship Id="rId176" Type="http://schemas.openxmlformats.org/officeDocument/2006/relationships/hyperlink" Target="https://school.tvoybudget.spb.ru/" TargetMode="External"/><Relationship Id="rId197" Type="http://schemas.openxmlformats.org/officeDocument/2006/relationships/hyperlink" Target="https://www.samregion.ru/open_government/institutions-gubernatorskij-proekt-sodejstvie/" TargetMode="External"/><Relationship Id="rId341" Type="http://schemas.openxmlformats.org/officeDocument/2006/relationships/hyperlink" Target="https://tvoybudget.spb.ru/press" TargetMode="External"/><Relationship Id="rId201" Type="http://schemas.openxmlformats.org/officeDocument/2006/relationships/hyperlink" Target="https://minter.ryazan.gov.ru/activities/direction/podderzhka-mestnykh-initsiativ/" TargetMode="External"/><Relationship Id="rId222" Type="http://schemas.openxmlformats.org/officeDocument/2006/relationships/hyperlink" Target="https://nac.gov.karelia.ru/" TargetMode="External"/><Relationship Id="rId243" Type="http://schemas.openxmlformats.org/officeDocument/2006/relationships/hyperlink" Target="https://ib.rkomi.ru/budget" TargetMode="External"/><Relationship Id="rId264" Type="http://schemas.openxmlformats.org/officeDocument/2006/relationships/hyperlink" Target="https://www.minfin.kirov.ru/otkrytyy-byudzhet/dlya-spetsialistov/narodniy-byudzhet/nb/" TargetMode="External"/><Relationship Id="rId285" Type="http://schemas.openxmlformats.org/officeDocument/2006/relationships/hyperlink" Target="https://school.tvoybudget.spb.ru/" TargetMode="External"/><Relationship Id="rId17" Type="http://schemas.openxmlformats.org/officeDocument/2006/relationships/hyperlink" Target="https://27.rosstat.gov.ru/" TargetMode="External"/><Relationship Id="rId38" Type="http://schemas.openxmlformats.org/officeDocument/2006/relationships/hyperlink" Target="https://64.rosstat.gov.ru/dem" TargetMode="External"/><Relationship Id="rId59" Type="http://schemas.openxmlformats.org/officeDocument/2006/relationships/hyperlink" Target="https://59.rosstat.gov.ru/folder/160087" TargetMode="External"/><Relationship Id="rId103" Type="http://schemas.openxmlformats.org/officeDocument/2006/relationships/hyperlink" Target="https://rosstat.gov.ru/storage/mediabank/chisl_MO_01-01-2023.xlsx" TargetMode="External"/><Relationship Id="rId124" Type="http://schemas.openxmlformats.org/officeDocument/2006/relationships/hyperlink" Target="https://za.gorodsreda.ru/" TargetMode="External"/><Relationship Id="rId310" Type="http://schemas.openxmlformats.org/officeDocument/2006/relationships/hyperlink" Target="https://49.gorodsreda.ru/" TargetMode="External"/><Relationship Id="rId70" Type="http://schemas.openxmlformats.org/officeDocument/2006/relationships/hyperlink" Target="https://docs.yandex.ru/docs/view?url=ya-browser%3A%2F%2F4DT1uXEPRrJRXlUFoewruIn9QUAwX4xINrNKvUDGNWv5_q21vz1IJFVzAtcjQ-hOdKcxXrCdT0JRnS46xP6g8f1hQUSswyr5iblUSnSz7dFXjz9lSaUnkCq2CKzfot_pP0vbvH4MZn6TYhWQ0bLqNA%3D%3D%3Fsign%3DT_OMcnDuCtCAfG7n5b45I5JQ_QUY9PgWzFwtU3dzGSw%3D&amp;name=73-nas-22.xlsx&amp;nosw=1" TargetMode="External"/><Relationship Id="rId91" Type="http://schemas.openxmlformats.org/officeDocument/2006/relationships/hyperlink" Target="https://16.rosstat.gov.ru/naselenie" TargetMode="External"/><Relationship Id="rId145" Type="http://schemas.openxmlformats.org/officeDocument/2006/relationships/hyperlink" Target="https://www.govvrn.ru/otnp" TargetMode="External"/><Relationship Id="rId166" Type="http://schemas.openxmlformats.org/officeDocument/2006/relationships/hyperlink" Target="https://vote.vmeste.mosreg.ru/narodniy_budjet" TargetMode="External"/><Relationship Id="rId187" Type="http://schemas.openxmlformats.org/officeDocument/2006/relationships/hyperlink" Target="https://www.govvrn.ru/iniciativnoe-budzetirovanie" TargetMode="External"/><Relationship Id="rId331" Type="http://schemas.openxmlformats.org/officeDocument/2006/relationships/hyperlink" Target="https://minfin.admoblkaluga.ru/page/programma-podderzhki-mestnykh-initsiativ/" TargetMode="External"/><Relationship Id="rId352" Type="http://schemas.openxmlformats.org/officeDocument/2006/relationships/hyperlink" Target="https://minstroyrf.gov.ru/upload/iblock/7b3/Gorsreda_brandbook_new.pdf" TargetMode="External"/><Relationship Id="rId1" Type="http://schemas.openxmlformats.org/officeDocument/2006/relationships/hyperlink" Target="https://66.rosstat.gov.ru/folder/29698" TargetMode="External"/><Relationship Id="rId212" Type="http://schemas.openxmlformats.org/officeDocument/2006/relationships/hyperlink" Target="https://mvp.nobl.ru/activity/3637/" TargetMode="External"/><Relationship Id="rId233" Type="http://schemas.openxmlformats.org/officeDocument/2006/relationships/hyperlink" Target="http://minfin.kalmregion.ru/deyatelnost/initsiativnoe-byudzhetirovanie/" TargetMode="External"/><Relationship Id="rId254" Type="http://schemas.openxmlformats.org/officeDocument/2006/relationships/hyperlink" Target="https://ipr.kostroma.gov.ru/realizatsiya-proektov-razvitiya-osnovannykh-na-obshchestvennykh-initsiativakh/konkursnyy-otbor.php" TargetMode="External"/><Relationship Id="rId28" Type="http://schemas.openxmlformats.org/officeDocument/2006/relationships/hyperlink" Target="https://52.rosstat.gov.ru/" TargetMode="External"/><Relationship Id="rId49" Type="http://schemas.openxmlformats.org/officeDocument/2006/relationships/hyperlink" Target="https://29.rosstat.gov.ru/search?q=%D0%BE%D1%86%D0%B5%D0%BD%D0%BA%D0%B0+%D1%87%D0%B8%D1%81%D0%BB%D0%B5%D0%BD%D0%BD%D0%BE%D1%81%D1%82%D0%B8+%D0%BD%D0%B0%D1%81%D0%B5%D0%BB%D0%B5%D0%BD%D0%B8%D1%8F+%D0%BD%D0%B0+1+%D1%8F%D0%BD%D0%B2%D0%B0%D1%80%D1%8F+2023+%D0%B3%D0%BE%D0%B4%D0%B0" TargetMode="External"/><Relationship Id="rId114" Type="http://schemas.openxmlformats.org/officeDocument/2006/relationships/hyperlink" Target="https://disk.yandex.ru/d/nXyn_-KngjMk5A" TargetMode="External"/><Relationship Id="rId275" Type="http://schemas.openxmlformats.org/officeDocument/2006/relationships/hyperlink" Target="https://30.gorodsreda.ru/" TargetMode="External"/><Relationship Id="rId296" Type="http://schemas.openxmlformats.org/officeDocument/2006/relationships/hyperlink" Target="https://gokucmpi.ru/" TargetMode="External"/><Relationship Id="rId300" Type="http://schemas.openxmlformats.org/officeDocument/2006/relationships/hyperlink" Target="https://guvp.khabkrai.ru/Deyatelnost/TOS/Obschaya-informaciya-i-normativnye-pravovye-akty" TargetMode="External"/><Relationship Id="rId60" Type="http://schemas.openxmlformats.org/officeDocument/2006/relationships/hyperlink" Target="https://59.rosstat.gov.ru/folder/160087" TargetMode="External"/><Relationship Id="rId81" Type="http://schemas.openxmlformats.org/officeDocument/2006/relationships/hyperlink" Target="https://rosstat.gov.ru/compendium/document/13282" TargetMode="External"/><Relationship Id="rId135" Type="http://schemas.openxmlformats.org/officeDocument/2006/relationships/hyperlink" Target="https://www.minfinchr.ru/deyatelnost/mezhbyudzhetnye-otnosheniya/iniciativnoe-byudzhetirovanie" TargetMode="External"/><Relationship Id="rId156" Type="http://schemas.openxmlformats.org/officeDocument/2006/relationships/hyperlink" Target="http://publication.pravo.gov.ru/document/7400202012230002?index=3" TargetMode="External"/><Relationship Id="rId177" Type="http://schemas.openxmlformats.org/officeDocument/2006/relationships/hyperlink" Target="https://new.tvoybudget.spb.ru/" TargetMode="External"/><Relationship Id="rId198" Type="http://schemas.openxmlformats.org/officeDocument/2006/relationships/hyperlink" Target="https://budget4me-34.ru/" TargetMode="External"/><Relationship Id="rId321" Type="http://schemas.openxmlformats.org/officeDocument/2006/relationships/hyperlink" Target="https://minstroyrf.gov.ru/upload/iblock/7b3/Gorsreda_brandbook_new.pdf" TargetMode="External"/><Relationship Id="rId342" Type="http://schemas.openxmlformats.org/officeDocument/2006/relationships/hyperlink" Target="https://school.tvoybudget.spb.ru/materials" TargetMode="External"/><Relationship Id="rId202" Type="http://schemas.openxmlformats.org/officeDocument/2006/relationships/hyperlink" Target="http://vmeste161.ru/" TargetMode="External"/><Relationship Id="rId223" Type="http://schemas.openxmlformats.org/officeDocument/2006/relationships/hyperlink" Target="https://yakutia.click/" TargetMode="External"/><Relationship Id="rId244" Type="http://schemas.openxmlformats.org/officeDocument/2006/relationships/hyperlink" Target="http://energy.ulregion.ru/" TargetMode="External"/><Relationship Id="rId18" Type="http://schemas.openxmlformats.org/officeDocument/2006/relationships/hyperlink" Target="https://63.rosstat.gov.ru/population" TargetMode="External"/><Relationship Id="rId39" Type="http://schemas.openxmlformats.org/officeDocument/2006/relationships/hyperlink" Target="https://12.rosstat.gov.ru/folder/27269" TargetMode="External"/><Relationship Id="rId265" Type="http://schemas.openxmlformats.org/officeDocument/2006/relationships/hyperlink" Target="https://budget.omsk.ifinmon.ru/initsiativnoe-byudzhetirovanie/obshchaya-informatsiya" TargetMode="External"/><Relationship Id="rId286" Type="http://schemas.openxmlformats.org/officeDocument/2006/relationships/hyperlink" Target="https://new.tvoybudget.spb.ru/" TargetMode="External"/><Relationship Id="rId50" Type="http://schemas.openxmlformats.org/officeDocument/2006/relationships/hyperlink" Target="https://67.rosstat.gov.ru/folder/32741" TargetMode="External"/><Relationship Id="rId104" Type="http://schemas.openxmlformats.org/officeDocument/2006/relationships/hyperlink" Target="https://rosstat.gov.ru/storage/mediabank/chisl_MO_01-01-2023.xlsx" TargetMode="External"/><Relationship Id="rId125" Type="http://schemas.openxmlformats.org/officeDocument/2006/relationships/hyperlink" Target="https://44.gorodsreda.ru/" TargetMode="External"/><Relationship Id="rId146" Type="http://schemas.openxmlformats.org/officeDocument/2006/relationships/hyperlink" Target="https://tos.govvrn.ru/" TargetMode="External"/><Relationship Id="rId167" Type="http://schemas.openxmlformats.org/officeDocument/2006/relationships/hyperlink" Target="https://www.minfin.kirov.ru/otkrytyy-byudzhet/dlya-spetsialistov/narodniy-byudzhet/nb/project2022/" TargetMode="External"/><Relationship Id="rId188" Type="http://schemas.openxmlformats.org/officeDocument/2006/relationships/hyperlink" Target="https://gokucmpi.ru/" TargetMode="External"/><Relationship Id="rId311" Type="http://schemas.openxmlformats.org/officeDocument/2006/relationships/hyperlink" Target="https://disk.yandex.ru/d/D19IW8IO9t0U5Q" TargetMode="External"/><Relationship Id="rId332" Type="http://schemas.openxmlformats.org/officeDocument/2006/relationships/hyperlink" Target="https://minfin.admoblkaluga.ru/page/2023-shkoln/" TargetMode="External"/><Relationship Id="rId353" Type="http://schemas.openxmlformats.org/officeDocument/2006/relationships/hyperlink" Target="https://minstroyrf.gov.ru/upload/iblock/7b3/Gorsreda_brandbook_new.pdf" TargetMode="External"/><Relationship Id="rId71" Type="http://schemas.openxmlformats.org/officeDocument/2006/relationships/hyperlink" Target="https://uln.gks.ru/folder/40275" TargetMode="External"/><Relationship Id="rId92" Type="http://schemas.openxmlformats.org/officeDocument/2006/relationships/hyperlink" Target="https://28.rosstat.gov.ru/folder/28553" TargetMode="External"/><Relationship Id="rId213" Type="http://schemas.openxmlformats.org/officeDocument/2006/relationships/hyperlink" Target="https://obraz36.ru/" TargetMode="External"/><Relationship Id="rId234" Type="http://schemas.openxmlformats.org/officeDocument/2006/relationships/hyperlink" Target="https://minenergo.75.ru/" TargetMode="External"/><Relationship Id="rId2" Type="http://schemas.openxmlformats.org/officeDocument/2006/relationships/hyperlink" Target="https://66.rosstat.gov.ru/folder/29698" TargetMode="External"/><Relationship Id="rId29" Type="http://schemas.openxmlformats.org/officeDocument/2006/relationships/hyperlink" Target="https://38.rosstat.gov.ru/" TargetMode="External"/><Relationship Id="rId255" Type="http://schemas.openxmlformats.org/officeDocument/2006/relationships/hyperlink" Target="https://ok.ru/profile/577472409742." TargetMode="External"/><Relationship Id="rId276" Type="http://schemas.openxmlformats.org/officeDocument/2006/relationships/hyperlink" Target="https://isib.myopenugra.ru/" TargetMode="External"/><Relationship Id="rId297" Type="http://schemas.openxmlformats.org/officeDocument/2006/relationships/hyperlink" Target="https://gokucmpi.ru/" TargetMode="External"/><Relationship Id="rId40" Type="http://schemas.openxmlformats.org/officeDocument/2006/relationships/hyperlink" Target="https://12.rosstat.gov.ru/folder/27269" TargetMode="External"/><Relationship Id="rId115" Type="http://schemas.openxmlformats.org/officeDocument/2006/relationships/hyperlink" Target="https://isib.myopenugra.ru/compete/regional/view/?id=834221" TargetMode="External"/><Relationship Id="rId136" Type="http://schemas.openxmlformats.org/officeDocument/2006/relationships/hyperlink" Target="https://nb.gokucmpi.ru/otchet/" TargetMode="External"/><Relationship Id="rId157" Type="http://schemas.openxmlformats.org/officeDocument/2006/relationships/hyperlink" Target="https://vmeste.permkrai.ru/info/categories/6/program2023" TargetMode="External"/><Relationship Id="rId178" Type="http://schemas.openxmlformats.org/officeDocument/2006/relationships/hyperlink" Target="http://energy.midural.ru/napravleniya-deyatelnosti/formirovanie-komfortnoj-gorodskoj-sredy/" TargetMode="External"/><Relationship Id="rId301" Type="http://schemas.openxmlformats.org/officeDocument/2006/relationships/hyperlink" Target="https://smovrn.ru/" TargetMode="External"/><Relationship Id="rId322" Type="http://schemas.openxmlformats.org/officeDocument/2006/relationships/hyperlink" Target="https://disk.yandex.ru/i/1v1IuZeb0n8c-A" TargetMode="External"/><Relationship Id="rId343" Type="http://schemas.openxmlformats.org/officeDocument/2006/relationships/hyperlink" Target="https://gsrk.ru/dictionaries/prochie_pgs/8661" TargetMode="External"/><Relationship Id="rId61" Type="http://schemas.openxmlformats.org/officeDocument/2006/relationships/hyperlink" Target="https://69.rosstat.gov.ru/folder/26784" TargetMode="External"/><Relationship Id="rId82" Type="http://schemas.openxmlformats.org/officeDocument/2006/relationships/hyperlink" Target="https://rosstat.gov.ru/compendium/document/13282" TargetMode="External"/><Relationship Id="rId199" Type="http://schemas.openxmlformats.org/officeDocument/2006/relationships/hyperlink" Target="https://budget4me-34.ru/" TargetMode="External"/><Relationship Id="rId203" Type="http://schemas.openxmlformats.org/officeDocument/2006/relationships/hyperlink" Target="https://guvp.khabkrai.ru/" TargetMode="External"/><Relationship Id="rId19" Type="http://schemas.openxmlformats.org/officeDocument/2006/relationships/hyperlink" Target="https://63.rosstat.gov.ru/population" TargetMode="External"/><Relationship Id="rId224" Type="http://schemas.openxmlformats.org/officeDocument/2006/relationships/hyperlink" Target="https://or71.ru/primi_uchastie/narodniy_budjet_new/" TargetMode="External"/><Relationship Id="rId245" Type="http://schemas.openxmlformats.org/officeDocument/2006/relationships/hyperlink" Target="http://energy.ulregion.ru/" TargetMode="External"/><Relationship Id="rId266" Type="http://schemas.openxmlformats.org/officeDocument/2006/relationships/hyperlink" Target="https://minfin.admoblkaluga.ru/page/programma-podderzhki-mestnykh-initsiativ/" TargetMode="External"/><Relationship Id="rId287" Type="http://schemas.openxmlformats.org/officeDocument/2006/relationships/hyperlink" Target="https://spbddtl.ru/sovet-starsheklassnikov-konkursy.html" TargetMode="External"/><Relationship Id="rId30" Type="http://schemas.openxmlformats.org/officeDocument/2006/relationships/hyperlink" Target="https://36.rosstat.gov.ru/" TargetMode="External"/><Relationship Id="rId105" Type="http://schemas.openxmlformats.org/officeDocument/2006/relationships/hyperlink" Target="https://60.rosstat.gov.ru/folder/23655" TargetMode="External"/><Relationship Id="rId126" Type="http://schemas.openxmlformats.org/officeDocument/2006/relationships/hyperlink" Target="https://30.gorodsreda.ru/" TargetMode="External"/><Relationship Id="rId147" Type="http://schemas.openxmlformats.org/officeDocument/2006/relationships/hyperlink" Target="http://grants.obraz36.ru/" TargetMode="External"/><Relationship Id="rId168" Type="http://schemas.openxmlformats.org/officeDocument/2006/relationships/hyperlink" Target="https://ib.rkomi.ru/projects" TargetMode="External"/><Relationship Id="rId312" Type="http://schemas.openxmlformats.org/officeDocument/2006/relationships/hyperlink" Target="https://minter.permkrai.ru/deyatelnost/podderzhka-mestnykh-initsiativ/initsiativnoe-byudzhetirovanie/initsiativnoe-byudzhetirovanie" TargetMode="External"/><Relationship Id="rId333" Type="http://schemas.openxmlformats.org/officeDocument/2006/relationships/hyperlink" Target="https://disk.yandex.ru/i/o4p7RMF-tmpfnQ" TargetMode="External"/><Relationship Id="rId354" Type="http://schemas.openxmlformats.org/officeDocument/2006/relationships/hyperlink" Target="https://vk.com/wall-16526482_3430?z=photo-16526482_457248862%2Fwall-16526482_3430" TargetMode="External"/><Relationship Id="rId51" Type="http://schemas.openxmlformats.org/officeDocument/2006/relationships/hyperlink" Target="https://73.rosstat.gov.ru/folder/40275" TargetMode="External"/><Relationship Id="rId72" Type="http://schemas.openxmlformats.org/officeDocument/2006/relationships/hyperlink" Target="https://33.rosstat.gov.ru/demograf" TargetMode="External"/><Relationship Id="rId93" Type="http://schemas.openxmlformats.org/officeDocument/2006/relationships/hyperlink" Target="https://22.rosstat.gov.ru/folder/219321" TargetMode="External"/><Relationship Id="rId189" Type="http://schemas.openxmlformats.org/officeDocument/2006/relationships/hyperlink" Target="https://open.krasnodar.ru/initiative/" TargetMode="External"/><Relationship Id="rId3" Type="http://schemas.openxmlformats.org/officeDocument/2006/relationships/hyperlink" Target="https://kursk.ru/region/economy/page-378103/" TargetMode="External"/><Relationship Id="rId214" Type="http://schemas.openxmlformats.org/officeDocument/2006/relationships/hyperlink" Target="https://gorodsreda.ru/" TargetMode="External"/><Relationship Id="rId235" Type="http://schemas.openxmlformats.org/officeDocument/2006/relationships/hyperlink" Target="https://minter.permkrai.ru/deyatelnost/podderzhka-mestnykh-initsiativ/initsiativnoe-byudzhetirovanie/initsiativnoe-byudzhetirovanie" TargetMode="External"/><Relationship Id="rId256" Type="http://schemas.openxmlformats.org/officeDocument/2006/relationships/hyperlink" Target="https://ib.mfur.ru/" TargetMode="External"/><Relationship Id="rId277" Type="http://schemas.openxmlformats.org/officeDocument/2006/relationships/hyperlink" Target="https://educat.samregion.ru/press-center/news/v-samarskoj-oblasti-sostoyalsya-festival-shkolnoe-inicziativnoe-byudzhetirovanie-v-obshheobrazovatelnyh-organizacziyah-samarskoj-oblasti/" TargetMode="External"/><Relationship Id="rId298" Type="http://schemas.openxmlformats.org/officeDocument/2006/relationships/hyperlink" Target="https://disk.yandex.ru/d/Zx7opvKTUTYsnQ" TargetMode="External"/><Relationship Id="rId116" Type="http://schemas.openxmlformats.org/officeDocument/2006/relationships/hyperlink" Target="https://e-active.govvrn.ru/" TargetMode="External"/><Relationship Id="rId137" Type="http://schemas.openxmlformats.org/officeDocument/2006/relationships/hyperlink" Target="https://www.govvrn.ru/konkurs-mi" TargetMode="External"/><Relationship Id="rId158" Type="http://schemas.openxmlformats.org/officeDocument/2006/relationships/hyperlink" Target="https://ppmi.tverreg.ru/" TargetMode="External"/><Relationship Id="rId302" Type="http://schemas.openxmlformats.org/officeDocument/2006/relationships/hyperlink" Target="https://obraz36.ru/o-nas" TargetMode="External"/><Relationship Id="rId323" Type="http://schemas.openxmlformats.org/officeDocument/2006/relationships/hyperlink" Target="https://minstroy.49gov.ru/common/upload/25/editor/file/Gorsreda_brandbook_new.pdf" TargetMode="External"/><Relationship Id="rId344" Type="http://schemas.openxmlformats.org/officeDocument/2006/relationships/hyperlink" Target="https://new.tvoybudget.spb.ru/media" TargetMode="External"/><Relationship Id="rId20" Type="http://schemas.openxmlformats.org/officeDocument/2006/relationships/hyperlink" Target="https://34.rosstat.gov.ru/population" TargetMode="External"/><Relationship Id="rId41" Type="http://schemas.openxmlformats.org/officeDocument/2006/relationships/hyperlink" Target="https://39.rosstat.gov.ru/publications_2/document/218365" TargetMode="External"/><Relationship Id="rId62" Type="http://schemas.openxmlformats.org/officeDocument/2006/relationships/hyperlink" Target="https://82.rosstat.gov.ru/storage/mediabank/%D0%9F%D0%BE%D0%BA%D0%B0%D0%B7%D0%B0%D1%82%D0%B5%D0%BB%D1%8C%2038(7).pdf" TargetMode="External"/><Relationship Id="rId83" Type="http://schemas.openxmlformats.org/officeDocument/2006/relationships/hyperlink" Target="https://69.rosstat.gov.ru/folder/26784" TargetMode="External"/><Relationship Id="rId179" Type="http://schemas.openxmlformats.org/officeDocument/2006/relationships/hyperlink" Target="https://mcxso.midural.ru/article/show/id/10086" TargetMode="External"/><Relationship Id="rId190" Type="http://schemas.openxmlformats.org/officeDocument/2006/relationships/hyperlink" Target="https://house.bashkortostan.ru/documents/active/478645/" TargetMode="External"/><Relationship Id="rId204" Type="http://schemas.openxmlformats.org/officeDocument/2006/relationships/hyperlink" Target="https://minregion-ra.ru/deyatelnost/strategicheskoe-napravlenie-zhkkh-i-gorodskaya-sreda.php?sphrase_id=10370" TargetMode="External"/><Relationship Id="rId225" Type="http://schemas.openxmlformats.org/officeDocument/2006/relationships/hyperlink" Target="https://35.gorodsreda.ru/?ysclid=lv0zvdlola164731627" TargetMode="External"/><Relationship Id="rId246" Type="http://schemas.openxmlformats.org/officeDocument/2006/relationships/hyperlink" Target="https://mcx.gov.ru/ministry/departments/departament-razvitiya-selskikh-territoriy/industry-information/info-atlas-realizovannykh-proektov-gosudarstvennoy-programmy-kompleksnoe-razvitie-selskikh-territoriy-za-/" TargetMode="External"/><Relationship Id="rId267" Type="http://schemas.openxmlformats.org/officeDocument/2006/relationships/hyperlink" Target="https://www.tambov.gov.ru/departament-vnutrennei-politiki/urt/iniciativnoe-byudzhetirovanie.html" TargetMode="External"/><Relationship Id="rId288" Type="http://schemas.openxmlformats.org/officeDocument/2006/relationships/hyperlink" Target="https://gorodsreda.ru/documents" TargetMode="External"/><Relationship Id="rId106" Type="http://schemas.openxmlformats.org/officeDocument/2006/relationships/hyperlink" Target="https://60.rosstat.gov.ru/folder/23655" TargetMode="External"/><Relationship Id="rId127" Type="http://schemas.openxmlformats.org/officeDocument/2006/relationships/hyperlink" Target="https://sakhminfin.ru/index.php/oministerstve/meropriyatiya/ofmerop/4020-pochti-180-mln-rublej-vydelit-obl-pravitelstvo" TargetMode="External"/><Relationship Id="rId313" Type="http://schemas.openxmlformats.org/officeDocument/2006/relationships/hyperlink" Target="https://ppmi.tverreg.ru/" TargetMode="External"/><Relationship Id="rId10" Type="http://schemas.openxmlformats.org/officeDocument/2006/relationships/hyperlink" Target="https://53.rosstat.gov.ru/storage/mediabank/%D1%83%D1%82%D0%B2%20%D1%87%D0%B8%D1%81%D0%BB.%20%D0%BD%D0%B0%D1%81%D0%B5%D0%BB%D0%B5%D0%BD%D0%B8%D1%8F.%20.pdf" TargetMode="External"/><Relationship Id="rId31" Type="http://schemas.openxmlformats.org/officeDocument/2006/relationships/hyperlink" Target="https://12.rosstat.gov.ru/folder/27269" TargetMode="External"/><Relationship Id="rId52" Type="http://schemas.openxmlformats.org/officeDocument/2006/relationships/hyperlink" Target="https://02.rosstat.gov.ru/storage/mediabank/CHislennost-naseleniya-po-municipalnym-%20rajonam-i-gorodskim-okrugam-Respubliki-Bashkortostan-na-1-yanvarya-2023-goda.pdf" TargetMode="External"/><Relationship Id="rId73" Type="http://schemas.openxmlformats.org/officeDocument/2006/relationships/hyperlink" Target="https://33.rosstat.gov.ru/storage/mediabank/%D0%9E%D1%86%D0%B5%D0%BD%D0%BA%D0%B0%20%D1%87%D0%B8%D1%81%D0%BB_%D0%BD%D0%B0%D1%81%D0%B5%D0%BB%D0%B5%D0%BD%D0%B8%D1%8F_5_%D0%BB%D0%B5%D1%82.pdf" TargetMode="External"/><Relationship Id="rId94" Type="http://schemas.openxmlformats.org/officeDocument/2006/relationships/hyperlink" Target="https://55.rosstat.gov.ru/storage/mediabank/chisl_MO-2022.xlsx" TargetMode="External"/><Relationship Id="rId148" Type="http://schemas.openxmlformats.org/officeDocument/2006/relationships/hyperlink" Target="https://sreda.dom.gosuslugi.ru/" TargetMode="External"/><Relationship Id="rId169" Type="http://schemas.openxmlformats.org/officeDocument/2006/relationships/hyperlink" Target="http://pmisk.ru/" TargetMode="External"/><Relationship Id="rId334" Type="http://schemas.openxmlformats.org/officeDocument/2006/relationships/hyperlink" Target="https://disk.yandex.ru/d/hdWGoGUW-Q9P5A" TargetMode="External"/><Relationship Id="rId355" Type="http://schemas.openxmlformats.org/officeDocument/2006/relationships/hyperlink" Target="https://www.infoorel.ru/news/na-leninskoy-v-orle-otkryli-vystavku-materialov-o-nacionalnyh-proektah.html" TargetMode="External"/><Relationship Id="rId4" Type="http://schemas.openxmlformats.org/officeDocument/2006/relationships/hyperlink" Target="https://70.rosstat.gov.ru/storage/mediabank/%D0%A7%D0%98%D0%A1%D0%9B%D0%95%D0%9D%D0%9D%D0%9E%D0%A1%D0%A2%D0%AC%20%D0%9F%D0%9E%D0%A1%D0%A2%D0%9E%D0%AF%D0%9D%D0%9D%D0%9E%D0%93%D0%9E%20%D0%9D%D0%90%D0%A1%D0%95%D0%9B%D0%95%D0%9D%D0%98%D0%AF.pdf" TargetMode="External"/><Relationship Id="rId180" Type="http://schemas.openxmlformats.org/officeDocument/2006/relationships/hyperlink" Target="https://nac.gov.karelia.ru/" TargetMode="External"/><Relationship Id="rId215" Type="http://schemas.openxmlformats.org/officeDocument/2006/relationships/hyperlink" Target="http://ppmi24.ru/" TargetMode="External"/><Relationship Id="rId236" Type="http://schemas.openxmlformats.org/officeDocument/2006/relationships/hyperlink" Target="https://minobr.permkrai.ru/deyatelnost/dopolnitelnoe-obrazovanie-i-vospitanie/konkurs-shkolnykh-proektov-deti-reshayut" TargetMode="External"/><Relationship Id="rId257" Type="http://schemas.openxmlformats.org/officeDocument/2006/relationships/hyperlink" Target="https://www.admtyumen.ru/ogv_ru/finance/apk/more.htm?id=11962253@cmsArticle" TargetMode="External"/><Relationship Id="rId278" Type="http://schemas.openxmlformats.org/officeDocument/2006/relationships/hyperlink" Target="https://dpra.admhmao.ru/federalnyy-proekt-formirovanie-komfortnoy-gorodskoy-sredy/" TargetMode="External"/><Relationship Id="rId303" Type="http://schemas.openxmlformats.org/officeDocument/2006/relationships/hyperlink" Target="https://pravmin.gov74.ru/files/thumbnails/1000_800/t_3250a1a8e157f991f3a87ce03b637b1a_body.jpg" TargetMode="External"/><Relationship Id="rId42" Type="http://schemas.openxmlformats.org/officeDocument/2006/relationships/hyperlink" Target="https://39.rosstat.gov.ru/publications_2/document/218365" TargetMode="External"/><Relationship Id="rId84" Type="http://schemas.openxmlformats.org/officeDocument/2006/relationships/hyperlink" Target="https://43.rosstat.gov.ru/news_resp/document/213259" TargetMode="External"/><Relationship Id="rId138" Type="http://schemas.openxmlformats.org/officeDocument/2006/relationships/hyperlink" Target="https://gokucmpi.ru/proekty/tos/" TargetMode="External"/><Relationship Id="rId345" Type="http://schemas.openxmlformats.org/officeDocument/2006/relationships/hyperlink" Target="https://spbddtl.ru/sovet-starsheklassnikov-konkursy.html" TargetMode="External"/><Relationship Id="rId191" Type="http://schemas.openxmlformats.org/officeDocument/2006/relationships/hyperlink" Target="https://gokucmpi.ru/" TargetMode="External"/><Relationship Id="rId205" Type="http://schemas.openxmlformats.org/officeDocument/2006/relationships/hyperlink" Target="https://minregion-ra.ru/deyatelnost/strategicheskoe-napravlenie-zhkkh-i-gorodskaya-sreda.php" TargetMode="External"/><Relationship Id="rId247" Type="http://schemas.openxmlformats.org/officeDocument/2006/relationships/hyperlink" Target="https://gkh.kostroma.gov.ru/" TargetMode="External"/><Relationship Id="rId107" Type="http://schemas.openxmlformats.org/officeDocument/2006/relationships/hyperlink" Target="https://56.rosstat.gov.ru/folder/26298" TargetMode="External"/><Relationship Id="rId289" Type="http://schemas.openxmlformats.org/officeDocument/2006/relationships/hyperlink" Target="https://depfin.tomsk.gov.ru/uploads/ckfinder/285/userfiles/images/%D0%B8%D0%B7%D0%BE%D0%B1%D1%80%D0%B0%D0%B6%D0%B5%D0%BD%D0%B8%D0%B5(1).png" TargetMode="External"/><Relationship Id="rId11" Type="http://schemas.openxmlformats.org/officeDocument/2006/relationships/hyperlink" Target="https://23.rosstat.gov.ru/storage/mediabank/01.01.2023.htm" TargetMode="External"/><Relationship Id="rId53" Type="http://schemas.openxmlformats.org/officeDocument/2006/relationships/hyperlink" Target="https://74.rosstat.gov.ru/storage/mediabank/%D0%A7%D0%B8%D1%81%D0%BB%D0%B5%D0%BD%D0%BD%D0%BE%D1%81%D1%82%D1%8C%20%D0%BD%D0%B0%D1%81%D0%B5%D0%BB%D0%B5%D0%BD%D0%B8%D1%8F%20%D0%BD%D0%B0%20%D0%BD%D0%B0%D1%87%D0%B0%D0%BB%D0%BE%202023%20%D0%B3%D0%BE%D0%B4%D0%B0%20%D0%B8%20%D0%B2%20%D1%81%D1%80%D0%B5%D0%B4%D0%BD%D0%B5%D0%BC%20%D0%B7%D0%B0%202022.pd" TargetMode="External"/><Relationship Id="rId149" Type="http://schemas.openxmlformats.org/officeDocument/2006/relationships/hyperlink" Target="http://ppmi24.ru/" TargetMode="External"/><Relationship Id="rId314" Type="http://schemas.openxmlformats.org/officeDocument/2006/relationships/hyperlink" Target="https://budget.rk.ifinmon.ru/krym-kak-my-hotim/o-proekte" TargetMode="External"/><Relationship Id="rId356" Type="http://schemas.openxmlformats.org/officeDocument/2006/relationships/hyperlink" Target="mailto:budg@ufin48.ru" TargetMode="External"/><Relationship Id="rId95" Type="http://schemas.openxmlformats.org/officeDocument/2006/relationships/hyperlink" Target="about:blank" TargetMode="External"/><Relationship Id="rId160" Type="http://schemas.openxmlformats.org/officeDocument/2006/relationships/hyperlink" Target="https://pib.sakhminfin.ru/projects?MembersCategoryId=1" TargetMode="External"/><Relationship Id="rId216" Type="http://schemas.openxmlformats.org/officeDocument/2006/relationships/hyperlink" Target="https://pib.primorsky.ru/" TargetMode="External"/><Relationship Id="rId258" Type="http://schemas.openxmlformats.org/officeDocument/2006/relationships/hyperlink" Target="http://gorodsreda.ru/" TargetMode="External"/><Relationship Id="rId22" Type="http://schemas.openxmlformats.org/officeDocument/2006/relationships/hyperlink" Target="https://02.rosstat.gov.ru/storage/mediabank/CHislennost-naseleniya-po-municipalnym-%20rajonam-i-gorodskim-okrugam-Respubliki-Bashkortostan-na-1-yanvarya-2023-goda.pdf" TargetMode="External"/><Relationship Id="rId64" Type="http://schemas.openxmlformats.org/officeDocument/2006/relationships/hyperlink" Target="https://rosstat.gov.ru/compendium/document/13282" TargetMode="External"/><Relationship Id="rId118" Type="http://schemas.openxmlformats.org/officeDocument/2006/relationships/hyperlink" Target="https://isib.myopenugra.ru/compete/regional/view/?id=834221" TargetMode="External"/><Relationship Id="rId325" Type="http://schemas.openxmlformats.org/officeDocument/2006/relationships/hyperlink" Target="https://disk.yandex.ru/i/XVQzgInXC8I50Q" TargetMode="External"/><Relationship Id="rId171" Type="http://schemas.openxmlformats.org/officeDocument/2006/relationships/hyperlink" Target="https://isib.myopenugra.ru/" TargetMode="External"/><Relationship Id="rId227" Type="http://schemas.openxmlformats.org/officeDocument/2006/relationships/hyperlink" Target="https://okuvshinnikov.ru/prog/programma_gubernatora_narodnyj_byudzhet/" TargetMode="External"/><Relationship Id="rId269" Type="http://schemas.openxmlformats.org/officeDocument/2006/relationships/hyperlink" Target="https://ib.rkomi.ru/projects" TargetMode="External"/><Relationship Id="rId33" Type="http://schemas.openxmlformats.org/officeDocument/2006/relationships/hyperlink" Target="https://25.rosstat.gov.ru/folder/27118" TargetMode="External"/><Relationship Id="rId129" Type="http://schemas.openxmlformats.org/officeDocument/2006/relationships/hyperlink" Target="https://isib.myopenugra.ru/compete/regional/view/?id=834221" TargetMode="External"/><Relationship Id="rId280" Type="http://schemas.openxmlformats.org/officeDocument/2006/relationships/hyperlink" Target="https://pskov.ru/vlast/ispolnitelnaya/administratsiya/apparat/samoupr" TargetMode="External"/><Relationship Id="rId336" Type="http://schemas.openxmlformats.org/officeDocument/2006/relationships/hyperlink" Target="https://vk.com/shkib_rf" TargetMode="External"/><Relationship Id="rId75" Type="http://schemas.openxmlformats.org/officeDocument/2006/relationships/hyperlink" Target="https://44.rosstat.gov.ru/storage/mediabank/%D0%A7%D0%B8%D1%81%D0%BB%D0%B5%D0%BD%D0%BD%D0%BE%D1%81%D1%82%D1%8C%20%D0%BD%D0%B0%D1%81%D0%B5%D0%BB%D0%B5%D0%BD%D0%B8%D1%8F%20%D0%9A%D0%BE%D1%81%D1%82%D1%80%D0%BE%D0%BC%D1%81%D0%BA%D0%BE%D0%B9%20%D0%BE%D0%B1%D0%BB%D0%B0%D1%81%D1%82%D0%B8%20%D0%B7%D0%B0%202022%20%D0%B3%D0%BE%D0%B4.pdf" TargetMode="External"/><Relationship Id="rId140" Type="http://schemas.openxmlformats.org/officeDocument/2006/relationships/hyperlink" Target="https://gokucmpi.ru/proekty/ppmi/" TargetMode="External"/><Relationship Id="rId182" Type="http://schemas.openxmlformats.org/officeDocument/2006/relationships/hyperlink" Target="https://www.minfinchr.ru/" TargetMode="External"/><Relationship Id="rId6" Type="http://schemas.openxmlformats.org/officeDocument/2006/relationships/hyperlink" Target="https://66.rosstat.gov.ru/folder/29698" TargetMode="External"/><Relationship Id="rId238" Type="http://schemas.openxmlformats.org/officeDocument/2006/relationships/hyperlink" Target="https://ppmi.tverreg.ru/" TargetMode="External"/><Relationship Id="rId291" Type="http://schemas.openxmlformats.org/officeDocument/2006/relationships/hyperlink" Target="https://gokucmpi.ru/" TargetMode="External"/><Relationship Id="rId305" Type="http://schemas.openxmlformats.org/officeDocument/2006/relationships/hyperlink" Target="https://pib.primorsky.ru/Content/Skin25pib/images/title-logo.png" TargetMode="External"/><Relationship Id="rId347" Type="http://schemas.openxmlformats.org/officeDocument/2006/relationships/hyperlink" Target="https://vk.com/finansy48?from=search&amp;w=wall-218491837_334" TargetMode="External"/><Relationship Id="rId44" Type="http://schemas.openxmlformats.org/officeDocument/2006/relationships/hyperlink" Target="https://39.rosstat.gov.ru/publications_2/document/218365" TargetMode="External"/><Relationship Id="rId86" Type="http://schemas.openxmlformats.org/officeDocument/2006/relationships/hyperlink" Target="https://55.rosstat.gov.ru/storage/mediabank/chisl_MO-2022.xlsx" TargetMode="External"/><Relationship Id="rId151" Type="http://schemas.openxmlformats.org/officeDocument/2006/relationships/hyperlink" Target="http://www.marpravda.ru/news/zh-k-h/proekt-narodnyy-kontrol-programma-podderzhki-obshchestvennykh-initsiativ-v-mariy-el" TargetMode="External"/><Relationship Id="rId193" Type="http://schemas.openxmlformats.org/officeDocument/2006/relationships/hyperlink" Target="https://gokucmpi.ru/" TargetMode="External"/><Relationship Id="rId207" Type="http://schemas.openxmlformats.org/officeDocument/2006/relationships/hyperlink" Target="https://&#1083;&#1080;&#1087;&#1077;&#1094;&#1082;&#1072;&#1103;&#1086;&#1073;&#1083;&#1072;&#1089;&#1090;&#1100;.&#1088;&#1092;/announcements/124.https:/xn--80aacoonefzg3am8b1fsb.xn--p1ai/announcements/125" TargetMode="External"/><Relationship Id="rId249" Type="http://schemas.openxmlformats.org/officeDocument/2006/relationships/hyperlink" Target="https://apkkostroma.ru/industry-info/krst/index.aspx" TargetMode="External"/><Relationship Id="rId13" Type="http://schemas.openxmlformats.org/officeDocument/2006/relationships/hyperlink" Target="https://53.rosstat.gov.ru/storage/mediabank/%D1%83%D1%82%D0%B2%20%D1%87%D0%B8%D1%81%D0%BB.%20%D0%BD%D0%B0%D1%81%D0%B5%D0%BB%D0%B5%D0%BD%D0%B8%D1%8F.%20.pdf" TargetMode="External"/><Relationship Id="rId109" Type="http://schemas.openxmlformats.org/officeDocument/2006/relationships/hyperlink" Target="https://57.rosstat.gov.ru/naselen" TargetMode="External"/><Relationship Id="rId260" Type="http://schemas.openxmlformats.org/officeDocument/2006/relationships/hyperlink" Target="https://www.minfinrm.ru/self-taxation-of-citizens/" TargetMode="External"/><Relationship Id="rId316" Type="http://schemas.openxmlformats.org/officeDocument/2006/relationships/hyperlink" Target="https://disk.yandex.ru/i/vxSpyANg1ConOA" TargetMode="External"/><Relationship Id="rId55" Type="http://schemas.openxmlformats.org/officeDocument/2006/relationships/hyperlink" Target="https://30.rosstat.gov.ru/folder/35673" TargetMode="External"/><Relationship Id="rId97" Type="http://schemas.openxmlformats.org/officeDocument/2006/relationships/hyperlink" Target="https://68.rosstat.gov.ru/folder/33717" TargetMode="External"/><Relationship Id="rId120" Type="http://schemas.openxmlformats.org/officeDocument/2006/relationships/hyperlink" Target="https://53.gorodsreda.ru/page/about?ysclid=luhzpcyw45329761106" TargetMode="External"/><Relationship Id="rId358" Type="http://schemas.openxmlformats.org/officeDocument/2006/relationships/comments" Target="../comments1.xml"/><Relationship Id="rId162" Type="http://schemas.openxmlformats.org/officeDocument/2006/relationships/hyperlink" Target="https://nashsever51.ru/initiatives" TargetMode="External"/><Relationship Id="rId218" Type="http://schemas.openxmlformats.org/officeDocument/2006/relationships/hyperlink" Target="https://nocrb.ru/ib2023" TargetMode="External"/><Relationship Id="rId271" Type="http://schemas.openxmlformats.org/officeDocument/2006/relationships/hyperlink" Target="https://agro.tmbreg.ru/inv.html" TargetMode="External"/><Relationship Id="rId24" Type="http://schemas.openxmlformats.org/officeDocument/2006/relationships/hyperlink" Target="https://habstat.gks.ru/folder/25028" TargetMode="External"/><Relationship Id="rId66" Type="http://schemas.openxmlformats.org/officeDocument/2006/relationships/hyperlink" Target="https://69.rosstat.gov.ru/folder/26784" TargetMode="External"/><Relationship Id="rId131" Type="http://schemas.openxmlformats.org/officeDocument/2006/relationships/hyperlink" Target="http://publication.pravo.gov.ru/document/5200201712270003?index=25" TargetMode="External"/><Relationship Id="rId327" Type="http://schemas.openxmlformats.org/officeDocument/2006/relationships/hyperlink" Target="https://sun9-38.userapi.com/impf/c846323/v846323582/70a32/BM-vwaj4oWs.jpg?size=600x540&amp;quality=96&amp;sign=a4d5bb189195af433f1ffe8f7f0d7d65&amp;type=album" TargetMode="External"/><Relationship Id="rId173" Type="http://schemas.openxmlformats.org/officeDocument/2006/relationships/hyperlink" Target="http://otbor.orb.ru/" TargetMode="External"/><Relationship Id="rId229" Type="http://schemas.openxmlformats.org/officeDocument/2006/relationships/hyperlink" Target="https://dvp.admin-smolensk.ru/territorialnoe-obschestvennoe-samoupravlenie-tos/" TargetMode="External"/><Relationship Id="rId240" Type="http://schemas.openxmlformats.org/officeDocument/2006/relationships/hyperlink" Target="https://pib.sakhminfin.ru/show/ppi" TargetMode="External"/><Relationship Id="rId35" Type="http://schemas.openxmlformats.org/officeDocument/2006/relationships/hyperlink" Target="http://region-stat.plo.lan/People/Forms/ByType.aspx" TargetMode="External"/><Relationship Id="rId77" Type="http://schemas.openxmlformats.org/officeDocument/2006/relationships/hyperlink" Target="https://44.rosstat.gov.ru/storage/mediabank/%D0%A7%D0%B8%D1%81%D0%BB%D0%B5%D0%BD%D0%BD%D0%BE%D1%81%D1%82%D1%8C%20%D0%BD%D0%B0%D1%81%D0%B5%D0%BB%D0%B5%D0%BD%D0%B8%D1%8F%20%D0%9A%D0%BE%D1%81%D1%82%D1%80%D0%BE%D0%BC%D1%81%D0%BA%D0%BE%D0%B9%20%D0%BE%D0%B1%D0%BB%D0%B0%D1%81%D1%82%D0%B8%20%D0%B7%D0%B0%202022%20%D0%B3%D0%BE%D0%B4.pdf" TargetMode="External"/><Relationship Id="rId100" Type="http://schemas.openxmlformats.org/officeDocument/2006/relationships/hyperlink" Target="https://54.rosstat.gov.ru/news/document/215434" TargetMode="External"/><Relationship Id="rId282" Type="http://schemas.openxmlformats.org/officeDocument/2006/relationships/hyperlink" Target="http://budget.orb.ru/new/init-budg" TargetMode="External"/><Relationship Id="rId338" Type="http://schemas.openxmlformats.org/officeDocument/2006/relationships/hyperlink" Target="https://disk.yandex.ru/d/CtQ4Kla9fADj1A" TargetMode="External"/><Relationship Id="rId8" Type="http://schemas.openxmlformats.org/officeDocument/2006/relationships/hyperlink" Target="https://23.rosstat.gov.ru/population_ra" TargetMode="External"/><Relationship Id="rId142" Type="http://schemas.openxmlformats.org/officeDocument/2006/relationships/hyperlink" Target="https://budget4me-34.ru/" TargetMode="External"/><Relationship Id="rId184" Type="http://schemas.openxmlformats.org/officeDocument/2006/relationships/hyperlink" Target="http://economy.midural.ru/content/iniciativnoe-byudzhetirovanie?ysclid=ltnxn2e3ra466232683" TargetMode="External"/><Relationship Id="rId251" Type="http://schemas.openxmlformats.org/officeDocument/2006/relationships/hyperlink" Target="https://mf.avo.ru/podderzka-iniciativ-naselenia"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34.rosstat.gov.ru/population" TargetMode="External"/><Relationship Id="rId18" Type="http://schemas.openxmlformats.org/officeDocument/2006/relationships/hyperlink" Target="https://24.rosstat.gov.ru/folder/27812" TargetMode="External"/><Relationship Id="rId26" Type="http://schemas.openxmlformats.org/officeDocument/2006/relationships/hyperlink" Target="https://vologdastat.gks.ru/" TargetMode="External"/><Relationship Id="rId39" Type="http://schemas.openxmlformats.org/officeDocument/2006/relationships/hyperlink" Target="https://33.rosstat.gov.ru/demograf" TargetMode="External"/><Relationship Id="rId21" Type="http://schemas.openxmlformats.org/officeDocument/2006/relationships/hyperlink" Target="http://region-stat.plo.lan/People/Forms/ByType.aspx" TargetMode="External"/><Relationship Id="rId34" Type="http://schemas.openxmlformats.org/officeDocument/2006/relationships/hyperlink" Target="https://69.rosstat.gov.ru/folder/26784" TargetMode="External"/><Relationship Id="rId42" Type="http://schemas.openxmlformats.org/officeDocument/2006/relationships/hyperlink" Target="https://rosstat.gov.ru/compendium/document/13282" TargetMode="External"/><Relationship Id="rId47" Type="http://schemas.openxmlformats.org/officeDocument/2006/relationships/hyperlink" Target="https://28.rosstat.gov.ru/folder/28553" TargetMode="External"/><Relationship Id="rId50" Type="http://schemas.openxmlformats.org/officeDocument/2006/relationships/hyperlink" Target="https://rosstat.gov.ru/storage/mediabank/chisl_MO_01-01-2023.xlsx" TargetMode="External"/><Relationship Id="rId55" Type="http://schemas.openxmlformats.org/officeDocument/2006/relationships/drawing" Target="../drawings/drawing1.xml"/><Relationship Id="rId7" Type="http://schemas.openxmlformats.org/officeDocument/2006/relationships/hyperlink" Target="https://76.rosstat.gov.ru/storage/mediabank/chislennost_naseleniya_yaroslavskoy_oblasti.pdf" TargetMode="External"/><Relationship Id="rId2" Type="http://schemas.openxmlformats.org/officeDocument/2006/relationships/hyperlink" Target="https://kursk.ru/region/economy/page-378103/" TargetMode="External"/><Relationship Id="rId16" Type="http://schemas.openxmlformats.org/officeDocument/2006/relationships/hyperlink" Target="https://38.rosstat.gov.ru/" TargetMode="External"/><Relationship Id="rId29" Type="http://schemas.openxmlformats.org/officeDocument/2006/relationships/hyperlink" Target="https://73.rosstat.gov.ru/folder/40275" TargetMode="External"/><Relationship Id="rId11" Type="http://schemas.openxmlformats.org/officeDocument/2006/relationships/hyperlink" Target="https://27.rosstat.gov.ru/" TargetMode="External"/><Relationship Id="rId24" Type="http://schemas.openxmlformats.org/officeDocument/2006/relationships/hyperlink" Target="https://39.rosstat.gov.ru/publications_2/document/218365" TargetMode="External"/><Relationship Id="rId32" Type="http://schemas.openxmlformats.org/officeDocument/2006/relationships/hyperlink" Target="https://rosstat.gov.ru/compendium/document/13282" TargetMode="External"/><Relationship Id="rId37" Type="http://schemas.openxmlformats.org/officeDocument/2006/relationships/hyperlink" Target="https://disk.yandex.ru/i/Sznoemx_7hMJQA" TargetMode="External"/><Relationship Id="rId40" Type="http://schemas.openxmlformats.org/officeDocument/2006/relationships/hyperlink" Target="https://32.rosstat.gov.ru/" TargetMode="External"/><Relationship Id="rId45" Type="http://schemas.openxmlformats.org/officeDocument/2006/relationships/hyperlink" Target="https://22.rosstat.gov.ru/folder/219321" TargetMode="External"/><Relationship Id="rId53" Type="http://schemas.openxmlformats.org/officeDocument/2006/relationships/hyperlink" Target="https://57.rosstat.gov.ru/naselen" TargetMode="External"/><Relationship Id="rId5" Type="http://schemas.openxmlformats.org/officeDocument/2006/relationships/hyperlink" Target="https://53.rosstat.gov.ru/storage/mediabank/%D1%83%D1%82%D0%B2%20%D1%87%D0%B8%D1%81%D0%BB.%20%D0%BD%D0%B0%D1%81%D0%B5%D0%BB%D0%B5%D0%BD%D0%B8%D1%8F.%20.pdf" TargetMode="External"/><Relationship Id="rId10" Type="http://schemas.openxmlformats.org/officeDocument/2006/relationships/hyperlink" Target="https://82.rosstat.gov.ru/folder/27485" TargetMode="External"/><Relationship Id="rId19" Type="http://schemas.openxmlformats.org/officeDocument/2006/relationships/hyperlink" Target="https://25.rosstat.gov.ru/folder/27118" TargetMode="External"/><Relationship Id="rId31" Type="http://schemas.openxmlformats.org/officeDocument/2006/relationships/hyperlink" Target="https://30.rosstat.gov.ru/folder/35673" TargetMode="External"/><Relationship Id="rId44" Type="http://schemas.openxmlformats.org/officeDocument/2006/relationships/hyperlink" Target="https://55.rosstat.gov.ru/storage/mediabank/chisl_MO-2022.xlsx" TargetMode="External"/><Relationship Id="rId52" Type="http://schemas.openxmlformats.org/officeDocument/2006/relationships/hyperlink" Target="https://56.rosstat.gov.ru/folder/26298" TargetMode="External"/><Relationship Id="rId4" Type="http://schemas.openxmlformats.org/officeDocument/2006/relationships/hyperlink" Target="https://95.rosstat.gov.ru/folder/128504/document/204036" TargetMode="External"/><Relationship Id="rId9" Type="http://schemas.openxmlformats.org/officeDocument/2006/relationships/hyperlink" Target="https://rosstat.gov.ru/compendium/document/13282" TargetMode="External"/><Relationship Id="rId14" Type="http://schemas.openxmlformats.org/officeDocument/2006/relationships/hyperlink" Target="https://27.rosstat.gov.ru/folder/25028" TargetMode="External"/><Relationship Id="rId22" Type="http://schemas.openxmlformats.org/officeDocument/2006/relationships/hyperlink" Target="https://64.rosstat.gov.ru/dem" TargetMode="External"/><Relationship Id="rId27" Type="http://schemas.openxmlformats.org/officeDocument/2006/relationships/hyperlink" Target="https://29.rosstat.gov.ru/search?q=%D0%BE%D1%86%D0%B5%D0%BD%D0%BA%D0%B0+%D1%87%D0%B8%D1%81%D0%BB%D0%B5%D0%BD%D0%BD%D0%BE%D1%81%D1%82%D0%B8+%D0%BD%D0%B0%D1%81%D0%B5%D0%BB%D0%B5%D0%BD%D0%B8%D1%8F+%D0%BD%D0%B0+1+%D1%8F%D0%BD%D0%B2%D0%B0%D1%80%D1%8F+2023+%D0%B3%D0%BE%D0%B4%D0%B0" TargetMode="External"/><Relationship Id="rId30" Type="http://schemas.openxmlformats.org/officeDocument/2006/relationships/hyperlink" Target="https://74.rosstat.gov.ru/storage/mediabank/%D0%A7%D0%B8%D1%81%D0%BB%D0%B5%D0%BD%D0%BD%D0%BE%D1%81%D1%82%D1%8C%20%D0%BD%D0%B0%D1%81%D0%B5%D0%BB%D0%B5%D0%BD%D0%B8%D1%8F%20%D0%BD%D0%B0%20%D0%BD%D0%B0%D1%87%D0%B0%D0%BB%D0%BE%202023%20%D0%B3%D0%BE%D0%B4%D0%B0%20%D0%B8%20%D0%B2%20%D1%81%D1%80%D0%B5%D0%B4%D0%BD%D0%B5%D0%BC%20%D0%B7%D0%B0%202022.pd" TargetMode="External"/><Relationship Id="rId35" Type="http://schemas.openxmlformats.org/officeDocument/2006/relationships/hyperlink" Target="https://82.rosstat.gov.ru/storage/mediabank/%D0%9F%D0%BE%D0%BA%D0%B0%D0%B7%D0%B0%D1%82%D0%B5%D0%BB%D1%8C%2038(7).pdf" TargetMode="External"/><Relationship Id="rId43" Type="http://schemas.openxmlformats.org/officeDocument/2006/relationships/hyperlink" Target="https://43.rosstat.gov.ru/news_resp/document/213259" TargetMode="External"/><Relationship Id="rId48" Type="http://schemas.openxmlformats.org/officeDocument/2006/relationships/hyperlink" Target="about:blank" TargetMode="External"/><Relationship Id="rId8" Type="http://schemas.openxmlformats.org/officeDocument/2006/relationships/hyperlink" Target="https://23.rosstat.gov.ru/storage/mediabank/01.01.2023.htm" TargetMode="External"/><Relationship Id="rId51" Type="http://schemas.openxmlformats.org/officeDocument/2006/relationships/hyperlink" Target="https://60.rosstat.gov.ru/folder/23655" TargetMode="External"/><Relationship Id="rId3" Type="http://schemas.openxmlformats.org/officeDocument/2006/relationships/hyperlink" Target="https://70.rosstat.gov.ru/storage/mediabank/%D0%A7%D0%98%D0%A1%D0%9B%D0%95%D0%9D%D0%9D%D0%9E%D0%A1%D0%A2%D0%AC%20%D0%9F%D0%9E%D0%A1%D0%A2%D0%9E%D0%AF%D0%9D%D0%9D%D0%9E%D0%93%D0%9E%20%D0%9D%D0%90%D0%A1%D0%95%D0%9B%D0%95%D0%9D%D0%98%D0%AF.pdf" TargetMode="External"/><Relationship Id="rId12" Type="http://schemas.openxmlformats.org/officeDocument/2006/relationships/hyperlink" Target="https://63.rosstat.gov.ru/population" TargetMode="External"/><Relationship Id="rId17" Type="http://schemas.openxmlformats.org/officeDocument/2006/relationships/hyperlink" Target="https://12.rosstat.gov.ru/folder/27269" TargetMode="External"/><Relationship Id="rId25" Type="http://schemas.openxmlformats.org/officeDocument/2006/relationships/hyperlink" Target="https://71.rosstat.gov.ru/folder/42045" TargetMode="External"/><Relationship Id="rId33" Type="http://schemas.openxmlformats.org/officeDocument/2006/relationships/hyperlink" Target="https://59.rosstat.gov.ru/folder/160087" TargetMode="External"/><Relationship Id="rId38" Type="http://schemas.openxmlformats.org/officeDocument/2006/relationships/hyperlink" Target="https://51.rosstat.gov.ru/folder/222314" TargetMode="External"/><Relationship Id="rId46" Type="http://schemas.openxmlformats.org/officeDocument/2006/relationships/hyperlink" Target="https://16.rosstat.gov.ru/naselenie" TargetMode="External"/><Relationship Id="rId20" Type="http://schemas.openxmlformats.org/officeDocument/2006/relationships/hyperlink" Target="https://29.rosstat.gov.ru/population111" TargetMode="External"/><Relationship Id="rId41" Type="http://schemas.openxmlformats.org/officeDocument/2006/relationships/hyperlink" Target="https://77.rosstat.gov.ru/%D0%A1%D1%82%D0%B0%D1%82%D0%B8%D1%81%D1%82%D0%B8%D0%BA%D0%B0/%D0%9E%D1%84%D0%B8%D1%86%D0%B8%D0%B0%D0%BB%D1%8C%D0%BD%D0%B0%D1%8F_%D1%81%D1%82%D0%B0%D1%82%D0%B8%D1%81%D1%82%D0%B8%D0%BA%D0%B0/%D0%9C%D0%BE%D1%81%D0%BA%D0%BE%D0%B2%D1%81%D0%BA%D0%B0%D1%8F_%D0%BE%D0%B1%D0%BB%D0%B0%D1%81%D1%82%D1%8C/%D0%9D%D0%B0%D1%81%D0%B5%D0%BB%D0%B5%D0%BD%D0%B8%D0%B5" TargetMode="External"/><Relationship Id="rId54" Type="http://schemas.openxmlformats.org/officeDocument/2006/relationships/hyperlink" Target="https://03.rosstat.gov.ru/demo" TargetMode="External"/><Relationship Id="rId1" Type="http://schemas.openxmlformats.org/officeDocument/2006/relationships/hyperlink" Target="https://66.rosstat.gov.ru/folder/29698" TargetMode="External"/><Relationship Id="rId6" Type="http://schemas.openxmlformats.org/officeDocument/2006/relationships/hyperlink" Target="https://23.rosstat.gov.ru/population_ra" TargetMode="External"/><Relationship Id="rId15" Type="http://schemas.openxmlformats.org/officeDocument/2006/relationships/hyperlink" Target="https://52.rosstat.gov.ru/" TargetMode="External"/><Relationship Id="rId23" Type="http://schemas.openxmlformats.org/officeDocument/2006/relationships/hyperlink" Target="https://sakha.gks.ru/folder/32348" TargetMode="External"/><Relationship Id="rId28" Type="http://schemas.openxmlformats.org/officeDocument/2006/relationships/hyperlink" Target="https://67.rosstat.gov.ru/folder/32741" TargetMode="External"/><Relationship Id="rId36" Type="http://schemas.openxmlformats.org/officeDocument/2006/relationships/hyperlink" Target="https://rosstat.gov.ru/compendium/document/13282" TargetMode="External"/><Relationship Id="rId49" Type="http://schemas.openxmlformats.org/officeDocument/2006/relationships/hyperlink" Target="https://24.rosstat.gov.ru/folder/28037"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9D23F-79CE-5C49-B342-6304956646D8}">
  <sheetPr>
    <pageSetUpPr fitToPage="1"/>
  </sheetPr>
  <dimension ref="A1:B29"/>
  <sheetViews>
    <sheetView tabSelected="1" zoomScale="70" zoomScaleNormal="70" workbookViewId="0">
      <selection activeCell="B6" sqref="B6"/>
    </sheetView>
  </sheetViews>
  <sheetFormatPr baseColWidth="10" defaultColWidth="9.1640625" defaultRowHeight="16" x14ac:dyDescent="0.2"/>
  <cols>
    <col min="1" max="1" width="34.5" style="132" customWidth="1"/>
    <col min="2" max="2" width="161.83203125" style="132" customWidth="1"/>
    <col min="3" max="16384" width="9.1640625" style="126"/>
  </cols>
  <sheetData>
    <row r="1" spans="1:2" ht="18" customHeight="1" x14ac:dyDescent="0.2">
      <c r="A1" s="125" t="s">
        <v>11245</v>
      </c>
      <c r="B1" s="125"/>
    </row>
    <row r="2" spans="1:2" ht="48.75" customHeight="1" x14ac:dyDescent="0.2">
      <c r="A2" s="127" t="s">
        <v>11246</v>
      </c>
      <c r="B2" s="128" t="s">
        <v>11247</v>
      </c>
    </row>
    <row r="3" spans="1:2" ht="83.25" customHeight="1" x14ac:dyDescent="0.2">
      <c r="A3" s="127" t="s">
        <v>11248</v>
      </c>
      <c r="B3" s="128" t="s">
        <v>11249</v>
      </c>
    </row>
    <row r="4" spans="1:2" ht="48.75" customHeight="1" x14ac:dyDescent="0.2">
      <c r="A4" s="127" t="s">
        <v>11250</v>
      </c>
      <c r="B4" s="127" t="s">
        <v>11251</v>
      </c>
    </row>
    <row r="5" spans="1:2" ht="51" x14ac:dyDescent="0.2">
      <c r="A5" s="127" t="s">
        <v>11252</v>
      </c>
      <c r="B5" s="127" t="s">
        <v>11253</v>
      </c>
    </row>
    <row r="6" spans="1:2" ht="68" x14ac:dyDescent="0.2">
      <c r="A6" s="129" t="s">
        <v>11254</v>
      </c>
      <c r="B6" s="129" t="s">
        <v>11255</v>
      </c>
    </row>
    <row r="7" spans="1:2" ht="34" x14ac:dyDescent="0.2">
      <c r="A7" s="127" t="s">
        <v>11256</v>
      </c>
      <c r="B7" s="127" t="s">
        <v>11257</v>
      </c>
    </row>
    <row r="8" spans="1:2" ht="17" x14ac:dyDescent="0.2">
      <c r="A8" s="127" t="s">
        <v>11258</v>
      </c>
      <c r="B8" s="127" t="s">
        <v>11259</v>
      </c>
    </row>
    <row r="9" spans="1:2" ht="51" x14ac:dyDescent="0.2">
      <c r="A9" s="127" t="s">
        <v>11260</v>
      </c>
      <c r="B9" s="127" t="s">
        <v>11261</v>
      </c>
    </row>
    <row r="10" spans="1:2" ht="34" x14ac:dyDescent="0.2">
      <c r="A10" s="127" t="s">
        <v>11262</v>
      </c>
      <c r="B10" s="127" t="s">
        <v>11263</v>
      </c>
    </row>
    <row r="11" spans="1:2" ht="51" x14ac:dyDescent="0.2">
      <c r="A11" s="127" t="s">
        <v>11264</v>
      </c>
      <c r="B11" s="127" t="s">
        <v>11265</v>
      </c>
    </row>
    <row r="12" spans="1:2" ht="34" x14ac:dyDescent="0.2">
      <c r="A12" s="127" t="s">
        <v>11266</v>
      </c>
      <c r="B12" s="127" t="s">
        <v>11267</v>
      </c>
    </row>
    <row r="13" spans="1:2" ht="34" x14ac:dyDescent="0.2">
      <c r="A13" s="127" t="s">
        <v>11268</v>
      </c>
      <c r="B13" s="127" t="s">
        <v>11269</v>
      </c>
    </row>
    <row r="14" spans="1:2" ht="30.75" customHeight="1" x14ac:dyDescent="0.2">
      <c r="A14" s="127" t="s">
        <v>11270</v>
      </c>
      <c r="B14" s="127" t="s">
        <v>11271</v>
      </c>
    </row>
    <row r="15" spans="1:2" ht="55.5" customHeight="1" x14ac:dyDescent="0.2">
      <c r="A15" s="127" t="s">
        <v>11272</v>
      </c>
      <c r="B15" s="127" t="s">
        <v>11273</v>
      </c>
    </row>
    <row r="16" spans="1:2" x14ac:dyDescent="0.2">
      <c r="A16" s="125" t="s">
        <v>11274</v>
      </c>
      <c r="B16" s="125"/>
    </row>
    <row r="17" spans="1:2" ht="17" x14ac:dyDescent="0.2">
      <c r="A17" s="130" t="s">
        <v>11275</v>
      </c>
      <c r="B17" s="130" t="s">
        <v>11276</v>
      </c>
    </row>
    <row r="18" spans="1:2" ht="17" x14ac:dyDescent="0.2">
      <c r="A18" s="131" t="s">
        <v>11277</v>
      </c>
      <c r="B18" s="127" t="s">
        <v>11278</v>
      </c>
    </row>
    <row r="19" spans="1:2" ht="17" x14ac:dyDescent="0.2">
      <c r="A19" s="131" t="s">
        <v>11279</v>
      </c>
      <c r="B19" s="127" t="s">
        <v>11280</v>
      </c>
    </row>
    <row r="20" spans="1:2" ht="17" x14ac:dyDescent="0.2">
      <c r="A20" s="130" t="s">
        <v>11155</v>
      </c>
      <c r="B20" s="130" t="s">
        <v>624</v>
      </c>
    </row>
    <row r="21" spans="1:2" ht="17" x14ac:dyDescent="0.2">
      <c r="A21" s="130" t="s">
        <v>11281</v>
      </c>
      <c r="B21" s="130" t="s">
        <v>11282</v>
      </c>
    </row>
    <row r="22" spans="1:2" ht="17" x14ac:dyDescent="0.2">
      <c r="A22" s="130" t="s">
        <v>11283</v>
      </c>
      <c r="B22" s="130" t="s">
        <v>11284</v>
      </c>
    </row>
    <row r="23" spans="1:2" ht="17" x14ac:dyDescent="0.2">
      <c r="A23" s="130" t="s">
        <v>11192</v>
      </c>
      <c r="B23" s="130" t="s">
        <v>11285</v>
      </c>
    </row>
    <row r="24" spans="1:2" ht="17" x14ac:dyDescent="0.2">
      <c r="A24" s="130" t="s">
        <v>11286</v>
      </c>
      <c r="B24" s="130" t="s">
        <v>11287</v>
      </c>
    </row>
    <row r="25" spans="1:2" ht="17" x14ac:dyDescent="0.2">
      <c r="A25" s="130" t="s">
        <v>11288</v>
      </c>
      <c r="B25" s="130" t="s">
        <v>11289</v>
      </c>
    </row>
    <row r="26" spans="1:2" ht="17" x14ac:dyDescent="0.2">
      <c r="A26" s="130" t="s">
        <v>11290</v>
      </c>
      <c r="B26" s="130" t="s">
        <v>11291</v>
      </c>
    </row>
    <row r="27" spans="1:2" ht="17" x14ac:dyDescent="0.2">
      <c r="A27" s="130" t="s">
        <v>11157</v>
      </c>
      <c r="B27" s="130" t="s">
        <v>11292</v>
      </c>
    </row>
    <row r="28" spans="1:2" ht="17" x14ac:dyDescent="0.2">
      <c r="A28" s="130" t="s">
        <v>11293</v>
      </c>
      <c r="B28" s="130" t="s">
        <v>11294</v>
      </c>
    </row>
    <row r="29" spans="1:2" ht="17" x14ac:dyDescent="0.2">
      <c r="A29" s="131" t="s">
        <v>11295</v>
      </c>
      <c r="B29" s="130" t="s">
        <v>11296</v>
      </c>
    </row>
  </sheetData>
  <mergeCells count="2">
    <mergeCell ref="A1:B1"/>
    <mergeCell ref="A16:B16"/>
  </mergeCells>
  <pageMargins left="0.7" right="0.7" top="0.75" bottom="0.75" header="0.3" footer="0.3"/>
  <pageSetup paperSize="9" scale="68" fitToHeight="0"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BDE21-EB4A-5B48-90E9-DA99D8665DAB}">
  <dimension ref="A1:GB394"/>
  <sheetViews>
    <sheetView zoomScale="90" zoomScaleNormal="90" workbookViewId="0">
      <selection activeCell="B6" sqref="B6"/>
    </sheetView>
  </sheetViews>
  <sheetFormatPr baseColWidth="10" defaultColWidth="38.33203125" defaultRowHeight="74" customHeight="1" x14ac:dyDescent="0.2"/>
  <cols>
    <col min="1" max="6" width="38.33203125" style="2"/>
    <col min="7" max="7" width="51" style="2" customWidth="1"/>
    <col min="8" max="32" width="38.33203125" style="2"/>
    <col min="33" max="33" width="52.33203125" style="2" customWidth="1"/>
    <col min="34" max="40" width="38.33203125" style="2"/>
    <col min="41" max="87" width="38.33203125" style="6"/>
    <col min="88" max="16384" width="38.33203125" style="2"/>
  </cols>
  <sheetData>
    <row r="1" spans="1:184" s="5" customFormat="1" ht="154" customHeight="1" x14ac:dyDescent="0.2">
      <c r="C1" s="27" t="s">
        <v>11082</v>
      </c>
      <c r="D1" s="28" t="s">
        <v>36</v>
      </c>
      <c r="E1" s="28" t="s">
        <v>81</v>
      </c>
      <c r="F1" s="28" t="s">
        <v>88</v>
      </c>
      <c r="G1" s="28" t="s">
        <v>447</v>
      </c>
      <c r="H1" s="28" t="s">
        <v>698</v>
      </c>
      <c r="I1" s="28" t="s">
        <v>756</v>
      </c>
      <c r="J1" s="28" t="s">
        <v>757</v>
      </c>
      <c r="K1" s="28" t="s">
        <v>933</v>
      </c>
      <c r="L1" s="28" t="s">
        <v>1017</v>
      </c>
      <c r="M1" s="28" t="s">
        <v>1018</v>
      </c>
      <c r="N1" s="28" t="s">
        <v>1300</v>
      </c>
      <c r="O1" s="28" t="s">
        <v>1516</v>
      </c>
      <c r="P1" s="28" t="s">
        <v>1765</v>
      </c>
      <c r="Q1" s="28" t="s">
        <v>1956</v>
      </c>
      <c r="R1" s="28" t="s">
        <v>2243</v>
      </c>
      <c r="S1" s="28" t="s">
        <v>2446</v>
      </c>
      <c r="T1" s="28" t="s">
        <v>2528</v>
      </c>
      <c r="U1" s="28" t="s">
        <v>2603</v>
      </c>
      <c r="V1" s="28" t="s">
        <v>2975</v>
      </c>
      <c r="W1" s="28" t="s">
        <v>3137</v>
      </c>
      <c r="X1" s="28" t="s">
        <v>3143</v>
      </c>
      <c r="Y1" s="34" t="s">
        <v>3372</v>
      </c>
      <c r="Z1" s="34" t="s">
        <v>3373</v>
      </c>
      <c r="AA1" s="28" t="s">
        <v>3374</v>
      </c>
      <c r="AB1" s="28" t="s">
        <v>3375</v>
      </c>
      <c r="AC1" s="34" t="s">
        <v>3376</v>
      </c>
      <c r="AD1" s="28" t="s">
        <v>3377</v>
      </c>
      <c r="AE1" s="34" t="s">
        <v>3378</v>
      </c>
      <c r="AF1" s="28" t="s">
        <v>3379</v>
      </c>
      <c r="AG1" s="34" t="s">
        <v>3380</v>
      </c>
      <c r="AH1" s="28" t="s">
        <v>3381</v>
      </c>
      <c r="AI1" s="28" t="s">
        <v>3382</v>
      </c>
      <c r="AJ1" s="28" t="s">
        <v>3383</v>
      </c>
      <c r="AK1" s="28" t="s">
        <v>3501</v>
      </c>
      <c r="AL1" s="28" t="s">
        <v>3530</v>
      </c>
      <c r="AM1" s="28" t="s">
        <v>3531</v>
      </c>
      <c r="AN1" s="28" t="s">
        <v>3532</v>
      </c>
      <c r="AO1" s="35" t="s">
        <v>3533</v>
      </c>
      <c r="AP1" s="35" t="s">
        <v>3534</v>
      </c>
      <c r="AQ1" s="35" t="s">
        <v>3535</v>
      </c>
      <c r="AR1" s="31" t="s">
        <v>3536</v>
      </c>
      <c r="AS1" s="31" t="s">
        <v>3537</v>
      </c>
      <c r="AT1" s="31" t="s">
        <v>3538</v>
      </c>
      <c r="AU1" s="31" t="s">
        <v>3539</v>
      </c>
      <c r="AV1" s="31" t="s">
        <v>3540</v>
      </c>
      <c r="AW1" s="31" t="s">
        <v>3541</v>
      </c>
      <c r="AX1" s="31" t="s">
        <v>3542</v>
      </c>
      <c r="AY1" s="31" t="s">
        <v>3543</v>
      </c>
      <c r="AZ1" s="31" t="s">
        <v>3544</v>
      </c>
      <c r="BA1" s="31" t="s">
        <v>3545</v>
      </c>
      <c r="BB1" s="31" t="s">
        <v>3546</v>
      </c>
      <c r="BC1" s="31" t="s">
        <v>3547</v>
      </c>
      <c r="BD1" s="31" t="s">
        <v>3548</v>
      </c>
      <c r="BE1" s="31" t="s">
        <v>3549</v>
      </c>
      <c r="BF1" s="31" t="s">
        <v>3550</v>
      </c>
      <c r="BG1" s="31" t="s">
        <v>3551</v>
      </c>
      <c r="BH1" s="31" t="s">
        <v>3552</v>
      </c>
      <c r="BI1" s="31" t="s">
        <v>3553</v>
      </c>
      <c r="BJ1" s="31" t="s">
        <v>3554</v>
      </c>
      <c r="BK1" s="31" t="s">
        <v>3555</v>
      </c>
      <c r="BL1" s="35" t="s">
        <v>3556</v>
      </c>
      <c r="BM1" s="35" t="s">
        <v>3557</v>
      </c>
      <c r="BN1" s="35" t="s">
        <v>3558</v>
      </c>
      <c r="BO1" s="35" t="s">
        <v>3559</v>
      </c>
      <c r="BP1" s="35" t="s">
        <v>3560</v>
      </c>
      <c r="BQ1" s="35" t="s">
        <v>3561</v>
      </c>
      <c r="BR1" s="35" t="s">
        <v>3562</v>
      </c>
      <c r="BS1" s="35" t="s">
        <v>3563</v>
      </c>
      <c r="BT1" s="35" t="s">
        <v>3564</v>
      </c>
      <c r="BU1" s="35" t="s">
        <v>3565</v>
      </c>
      <c r="BV1" s="35" t="s">
        <v>3566</v>
      </c>
      <c r="BW1" s="35" t="s">
        <v>3567</v>
      </c>
      <c r="BX1" s="35" t="s">
        <v>3568</v>
      </c>
      <c r="BY1" s="35" t="s">
        <v>3569</v>
      </c>
      <c r="BZ1" s="35" t="s">
        <v>3570</v>
      </c>
      <c r="CA1" s="35" t="s">
        <v>3571</v>
      </c>
      <c r="CB1" s="31" t="s">
        <v>3572</v>
      </c>
      <c r="CC1" s="31" t="s">
        <v>3573</v>
      </c>
      <c r="CD1" s="31" t="s">
        <v>3574</v>
      </c>
      <c r="CE1" s="31" t="s">
        <v>3575</v>
      </c>
      <c r="CF1" s="31" t="s">
        <v>3576</v>
      </c>
      <c r="CG1" s="31" t="s">
        <v>3607</v>
      </c>
      <c r="CH1" s="31" t="s">
        <v>3608</v>
      </c>
      <c r="CI1" s="31" t="s">
        <v>11085</v>
      </c>
      <c r="CJ1" s="28" t="s">
        <v>3609</v>
      </c>
      <c r="CK1" s="28" t="s">
        <v>3610</v>
      </c>
      <c r="CL1" s="28" t="s">
        <v>3900</v>
      </c>
      <c r="CM1" s="28" t="s">
        <v>3944</v>
      </c>
      <c r="CN1" s="28" t="s">
        <v>3946</v>
      </c>
      <c r="CO1" s="28" t="s">
        <v>4082</v>
      </c>
      <c r="CP1" s="28" t="s">
        <v>4084</v>
      </c>
      <c r="CQ1" s="28" t="s">
        <v>4085</v>
      </c>
      <c r="CR1" s="28" t="s">
        <v>4106</v>
      </c>
      <c r="CS1" s="28" t="s">
        <v>4134</v>
      </c>
      <c r="CT1" s="28" t="s">
        <v>4151</v>
      </c>
      <c r="CU1" s="28" t="s">
        <v>4152</v>
      </c>
      <c r="CV1" s="28" t="s">
        <v>4153</v>
      </c>
      <c r="CW1" s="28" t="s">
        <v>4170</v>
      </c>
      <c r="CX1" s="28" t="s">
        <v>4171</v>
      </c>
      <c r="CY1" s="28" t="s">
        <v>4172</v>
      </c>
      <c r="CZ1" s="28" t="s">
        <v>4282</v>
      </c>
      <c r="DA1" s="28" t="s">
        <v>4283</v>
      </c>
      <c r="DB1" s="28" t="s">
        <v>4284</v>
      </c>
      <c r="DC1" s="28" t="s">
        <v>4417</v>
      </c>
      <c r="DD1" s="28" t="s">
        <v>4418</v>
      </c>
      <c r="DE1" s="28" t="s">
        <v>4419</v>
      </c>
      <c r="DF1" s="28" t="s">
        <v>4450</v>
      </c>
      <c r="DG1" s="28" t="s">
        <v>4451</v>
      </c>
      <c r="DH1" s="28" t="s">
        <v>4452</v>
      </c>
      <c r="DI1" s="28" t="s">
        <v>4454</v>
      </c>
      <c r="DJ1" s="28" t="s">
        <v>4455</v>
      </c>
      <c r="DK1" s="28" t="s">
        <v>4456</v>
      </c>
      <c r="DL1" s="28" t="s">
        <v>4468</v>
      </c>
      <c r="DM1" s="28" t="s">
        <v>4469</v>
      </c>
      <c r="DN1" s="28" t="s">
        <v>4470</v>
      </c>
      <c r="DO1" s="28" t="s">
        <v>4494</v>
      </c>
      <c r="DP1" s="28" t="s">
        <v>4495</v>
      </c>
      <c r="DQ1" s="28" t="s">
        <v>4496</v>
      </c>
      <c r="DR1" s="28" t="s">
        <v>4510</v>
      </c>
      <c r="DS1" s="28" t="s">
        <v>4511</v>
      </c>
      <c r="DT1" s="28" t="s">
        <v>4550</v>
      </c>
      <c r="DU1" s="28" t="s">
        <v>4582</v>
      </c>
      <c r="DV1" s="28" t="s">
        <v>4583</v>
      </c>
      <c r="DW1" s="28" t="s">
        <v>4584</v>
      </c>
      <c r="DX1" s="28" t="s">
        <v>4615</v>
      </c>
      <c r="DY1" s="28" t="s">
        <v>4616</v>
      </c>
      <c r="DZ1" s="28" t="s">
        <v>4617</v>
      </c>
      <c r="EA1" s="28" t="s">
        <v>4669</v>
      </c>
      <c r="EB1" s="28" t="s">
        <v>4670</v>
      </c>
      <c r="EC1" s="28" t="s">
        <v>4671</v>
      </c>
      <c r="ED1" s="28" t="s">
        <v>4683</v>
      </c>
      <c r="EE1" s="28" t="s">
        <v>4684</v>
      </c>
      <c r="EF1" s="28" t="s">
        <v>4685</v>
      </c>
      <c r="EG1" s="28" t="s">
        <v>4686</v>
      </c>
      <c r="EH1" s="28" t="s">
        <v>4687</v>
      </c>
      <c r="EI1" s="28" t="s">
        <v>4688</v>
      </c>
      <c r="EJ1" s="28" t="s">
        <v>4691</v>
      </c>
      <c r="EK1" s="28" t="s">
        <v>4692</v>
      </c>
      <c r="EL1" s="28" t="s">
        <v>4693</v>
      </c>
      <c r="EM1" s="28" t="s">
        <v>4761</v>
      </c>
      <c r="EN1" s="28" t="s">
        <v>4762</v>
      </c>
      <c r="EO1" s="28" t="s">
        <v>4763</v>
      </c>
      <c r="EP1" s="28" t="s">
        <v>4837</v>
      </c>
      <c r="EQ1" s="28" t="s">
        <v>4838</v>
      </c>
      <c r="ER1" s="28" t="s">
        <v>4862</v>
      </c>
      <c r="ES1" s="28" t="s">
        <v>4879</v>
      </c>
      <c r="ET1" s="28" t="s">
        <v>4880</v>
      </c>
      <c r="EU1" s="28" t="s">
        <v>4881</v>
      </c>
      <c r="EV1" s="28" t="s">
        <v>4882</v>
      </c>
      <c r="EW1" s="28" t="s">
        <v>4883</v>
      </c>
      <c r="EX1" s="28" t="s">
        <v>4884</v>
      </c>
      <c r="EY1" s="28" t="s">
        <v>4885</v>
      </c>
      <c r="EZ1" s="28" t="s">
        <v>4886</v>
      </c>
      <c r="FA1" s="28" t="s">
        <v>4887</v>
      </c>
      <c r="FB1" s="28" t="s">
        <v>4888</v>
      </c>
      <c r="FC1" s="28" t="s">
        <v>4889</v>
      </c>
      <c r="FD1" s="28" t="s">
        <v>4890</v>
      </c>
      <c r="FE1" s="28" t="s">
        <v>4891</v>
      </c>
      <c r="FF1" s="28" t="s">
        <v>4892</v>
      </c>
      <c r="FG1" s="28" t="s">
        <v>4915</v>
      </c>
      <c r="FH1" s="28" t="s">
        <v>4947</v>
      </c>
      <c r="FI1" s="28" t="s">
        <v>5184</v>
      </c>
      <c r="FJ1" s="28" t="s">
        <v>5349</v>
      </c>
      <c r="FK1" s="28" t="s">
        <v>5393</v>
      </c>
      <c r="FL1" s="28" t="s">
        <v>5418</v>
      </c>
      <c r="FM1" s="28" t="s">
        <v>5608</v>
      </c>
      <c r="FN1" s="28" t="s">
        <v>5612</v>
      </c>
      <c r="FO1" s="28" t="s">
        <v>5660</v>
      </c>
      <c r="FP1" s="28" t="s">
        <v>5666</v>
      </c>
      <c r="FQ1" s="28" t="s">
        <v>5809</v>
      </c>
      <c r="FR1" s="28" t="s">
        <v>5810</v>
      </c>
      <c r="FS1" s="28" t="s">
        <v>5811</v>
      </c>
      <c r="FT1" s="28" t="s">
        <v>6151</v>
      </c>
      <c r="FU1" s="28" t="s">
        <v>6470</v>
      </c>
      <c r="FV1" s="28" t="s">
        <v>6815</v>
      </c>
      <c r="FW1" s="28" t="s">
        <v>7156</v>
      </c>
      <c r="FX1" s="28" t="s">
        <v>7239</v>
      </c>
      <c r="FY1" s="28" t="s">
        <v>7336</v>
      </c>
      <c r="FZ1" s="28" t="s">
        <v>7434</v>
      </c>
      <c r="GA1" s="36" t="s">
        <v>7507</v>
      </c>
      <c r="GB1" s="5" t="s">
        <v>11228</v>
      </c>
    </row>
    <row r="2" spans="1:184" s="3" customFormat="1" ht="74" customHeight="1" x14ac:dyDescent="0.2">
      <c r="A2" s="97" t="s">
        <v>11166</v>
      </c>
      <c r="B2" s="97"/>
      <c r="C2" s="8"/>
      <c r="D2" s="9" t="s">
        <v>11203</v>
      </c>
      <c r="E2" s="9"/>
      <c r="F2" s="9"/>
      <c r="G2" s="9"/>
      <c r="H2" s="9"/>
      <c r="I2" s="9"/>
      <c r="J2" s="9"/>
      <c r="K2" s="9"/>
      <c r="L2" s="9"/>
      <c r="M2" s="9"/>
      <c r="N2" s="9"/>
      <c r="O2" s="9"/>
      <c r="P2" s="9"/>
      <c r="Q2" s="9"/>
      <c r="R2" s="9"/>
      <c r="S2" s="9"/>
      <c r="T2" s="9"/>
      <c r="U2" s="9"/>
      <c r="V2" s="9"/>
      <c r="W2" s="9"/>
      <c r="X2" s="9"/>
      <c r="Y2" s="33">
        <f>SUM(Y3:Y394)</f>
        <v>10110.440623190001</v>
      </c>
      <c r="Z2" s="33">
        <f>SUM(Z3:Z394)</f>
        <v>7507.4669781899947</v>
      </c>
      <c r="AA2" s="67">
        <f>Z2/Y2</f>
        <v>0.74254597380952447</v>
      </c>
      <c r="AB2" s="33"/>
      <c r="AC2" s="33">
        <f>SUM(AC3:AC394)</f>
        <v>85.764800000000037</v>
      </c>
      <c r="AD2" s="33"/>
      <c r="AE2" s="33">
        <f>SUM(AE3:AE394)</f>
        <v>2457.5350000000008</v>
      </c>
      <c r="AF2" s="33"/>
      <c r="AG2" s="33">
        <f>SUM(AG3:AG394)</f>
        <v>59.672845000000009</v>
      </c>
      <c r="AH2" s="33">
        <f t="shared" ref="AH2:AL2" si="0">SUM(AH3:AH394)</f>
        <v>1703.6599999999999</v>
      </c>
      <c r="AI2" s="33"/>
      <c r="AJ2" s="33"/>
      <c r="AK2" s="33"/>
      <c r="AL2" s="33">
        <f t="shared" si="0"/>
        <v>20.077999999999999</v>
      </c>
      <c r="AM2" s="33"/>
      <c r="AN2" s="33"/>
      <c r="AO2" s="12">
        <f t="shared" ref="AO2:CH2" si="1">SUM(AO3:AO394)</f>
        <v>6387</v>
      </c>
      <c r="AP2" s="12">
        <f t="shared" si="1"/>
        <v>5101</v>
      </c>
      <c r="AQ2" s="12">
        <f t="shared" si="1"/>
        <v>3678</v>
      </c>
      <c r="AR2" s="12">
        <f t="shared" si="1"/>
        <v>56</v>
      </c>
      <c r="AS2" s="12">
        <f t="shared" si="1"/>
        <v>740</v>
      </c>
      <c r="AT2" s="12">
        <f t="shared" si="1"/>
        <v>163</v>
      </c>
      <c r="AU2" s="12">
        <f t="shared" si="1"/>
        <v>11</v>
      </c>
      <c r="AV2" s="12">
        <f t="shared" si="1"/>
        <v>3</v>
      </c>
      <c r="AW2" s="12">
        <f t="shared" si="1"/>
        <v>63</v>
      </c>
      <c r="AX2" s="12">
        <f t="shared" si="1"/>
        <v>281</v>
      </c>
      <c r="AY2" s="12">
        <f t="shared" si="1"/>
        <v>186</v>
      </c>
      <c r="AZ2" s="12">
        <f t="shared" si="1"/>
        <v>186</v>
      </c>
      <c r="BA2" s="12">
        <f t="shared" si="1"/>
        <v>279</v>
      </c>
      <c r="BB2" s="12">
        <f t="shared" si="1"/>
        <v>369</v>
      </c>
      <c r="BC2" s="12">
        <f t="shared" si="1"/>
        <v>452</v>
      </c>
      <c r="BD2" s="12">
        <f t="shared" si="1"/>
        <v>57</v>
      </c>
      <c r="BE2" s="12">
        <f t="shared" si="1"/>
        <v>23</v>
      </c>
      <c r="BF2" s="12">
        <f t="shared" si="1"/>
        <v>95</v>
      </c>
      <c r="BG2" s="12">
        <f t="shared" si="1"/>
        <v>25</v>
      </c>
      <c r="BH2" s="12">
        <f t="shared" si="1"/>
        <v>2</v>
      </c>
      <c r="BI2" s="12">
        <f t="shared" si="1"/>
        <v>8</v>
      </c>
      <c r="BJ2" s="12">
        <f t="shared" si="1"/>
        <v>6</v>
      </c>
      <c r="BK2" s="12">
        <f t="shared" si="1"/>
        <v>341</v>
      </c>
      <c r="BL2" s="12">
        <f t="shared" si="1"/>
        <v>29.698</v>
      </c>
      <c r="BM2" s="12">
        <f t="shared" si="1"/>
        <v>11</v>
      </c>
      <c r="BN2" s="12">
        <f t="shared" si="1"/>
        <v>3</v>
      </c>
      <c r="BO2" s="12">
        <f t="shared" si="1"/>
        <v>5</v>
      </c>
      <c r="BP2" s="12">
        <f t="shared" si="1"/>
        <v>5</v>
      </c>
      <c r="BQ2" s="12">
        <f t="shared" si="1"/>
        <v>8</v>
      </c>
      <c r="BR2" s="12">
        <f t="shared" si="1"/>
        <v>6</v>
      </c>
      <c r="BS2" s="12">
        <f t="shared" si="1"/>
        <v>20</v>
      </c>
      <c r="BT2" s="12">
        <f t="shared" si="1"/>
        <v>3</v>
      </c>
      <c r="BU2" s="12">
        <f t="shared" si="1"/>
        <v>5</v>
      </c>
      <c r="BV2" s="12">
        <f t="shared" si="1"/>
        <v>4</v>
      </c>
      <c r="BW2" s="12">
        <f t="shared" si="1"/>
        <v>14</v>
      </c>
      <c r="BX2" s="12">
        <f t="shared" si="1"/>
        <v>0</v>
      </c>
      <c r="BY2" s="12">
        <f t="shared" si="1"/>
        <v>3</v>
      </c>
      <c r="BZ2" s="12">
        <f t="shared" si="1"/>
        <v>27</v>
      </c>
      <c r="CA2" s="12">
        <f t="shared" si="1"/>
        <v>134</v>
      </c>
      <c r="CB2" s="12">
        <f t="shared" si="1"/>
        <v>50</v>
      </c>
      <c r="CC2" s="12">
        <f t="shared" si="1"/>
        <v>2</v>
      </c>
      <c r="CD2" s="12">
        <f t="shared" si="1"/>
        <v>12</v>
      </c>
      <c r="CE2" s="12">
        <f t="shared" si="1"/>
        <v>12</v>
      </c>
      <c r="CF2" s="12">
        <f t="shared" si="1"/>
        <v>0</v>
      </c>
      <c r="CG2" s="12">
        <f t="shared" si="1"/>
        <v>352</v>
      </c>
      <c r="CH2" s="12">
        <f t="shared" si="1"/>
        <v>3774</v>
      </c>
      <c r="CI2" s="12">
        <f>(AR2+AS2+AT2+AU2+AV2+AW2+AX2+AY2+AZ2+BA2+BB2+BC2+BD2+BE2+BF2+BG2+BH2+BI2+BJ2+BK2+CB2+CC2+CD2+CE2+CG2)-CH2</f>
        <v>0</v>
      </c>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4"/>
      <c r="GB2" s="25"/>
    </row>
    <row r="3" spans="1:184" ht="74" customHeight="1" x14ac:dyDescent="0.2">
      <c r="C3" s="17" t="s">
        <v>11175</v>
      </c>
      <c r="D3" s="18" t="s">
        <v>37</v>
      </c>
      <c r="E3" s="18" t="s">
        <v>82</v>
      </c>
      <c r="F3" s="18" t="s">
        <v>89</v>
      </c>
      <c r="G3" s="18" t="s">
        <v>448</v>
      </c>
      <c r="H3" s="18" t="s">
        <v>699</v>
      </c>
      <c r="I3" s="18">
        <v>2023</v>
      </c>
      <c r="J3" s="18" t="s">
        <v>758</v>
      </c>
      <c r="K3" s="18" t="s">
        <v>934</v>
      </c>
      <c r="L3" s="17"/>
      <c r="M3" s="18" t="s">
        <v>699</v>
      </c>
      <c r="N3" s="17"/>
      <c r="O3" s="18" t="s">
        <v>1517</v>
      </c>
      <c r="P3" s="18" t="s">
        <v>1766</v>
      </c>
      <c r="Q3" s="18" t="s">
        <v>1957</v>
      </c>
      <c r="R3" s="18" t="s">
        <v>2244</v>
      </c>
      <c r="S3" s="18" t="s">
        <v>699</v>
      </c>
      <c r="T3" s="18" t="s">
        <v>1369</v>
      </c>
      <c r="U3" s="18" t="s">
        <v>2604</v>
      </c>
      <c r="V3" s="18" t="s">
        <v>2976</v>
      </c>
      <c r="W3" s="18" t="s">
        <v>3138</v>
      </c>
      <c r="X3" s="18" t="s">
        <v>3144</v>
      </c>
      <c r="Y3" s="21">
        <f>SUM(Z3,AC3,AE3,AG3,)</f>
        <v>1.5</v>
      </c>
      <c r="Z3" s="21">
        <v>0.9</v>
      </c>
      <c r="AA3" s="21">
        <v>60</v>
      </c>
      <c r="AB3" s="21">
        <v>0.03</v>
      </c>
      <c r="AC3" s="21">
        <v>0</v>
      </c>
      <c r="AD3" s="21">
        <v>0</v>
      </c>
      <c r="AE3" s="21">
        <v>0</v>
      </c>
      <c r="AF3" s="21">
        <v>0</v>
      </c>
      <c r="AG3" s="21">
        <v>0.6</v>
      </c>
      <c r="AH3" s="21">
        <v>40</v>
      </c>
      <c r="AI3" s="21">
        <v>1</v>
      </c>
      <c r="AJ3" s="18" t="s">
        <v>3384</v>
      </c>
      <c r="AK3" s="18" t="s">
        <v>3502</v>
      </c>
      <c r="AL3" s="21">
        <v>0</v>
      </c>
      <c r="AM3" s="21">
        <v>1.5</v>
      </c>
      <c r="AN3" s="21">
        <v>0.03</v>
      </c>
      <c r="AO3" s="22">
        <v>1</v>
      </c>
      <c r="AP3" s="22">
        <v>1</v>
      </c>
      <c r="AQ3" s="22">
        <v>1</v>
      </c>
      <c r="AR3" s="22">
        <v>0</v>
      </c>
      <c r="AS3" s="22">
        <v>0</v>
      </c>
      <c r="AT3" s="22">
        <v>0</v>
      </c>
      <c r="AU3" s="22">
        <v>0</v>
      </c>
      <c r="AV3" s="22">
        <v>0</v>
      </c>
      <c r="AW3" s="22">
        <v>0</v>
      </c>
      <c r="AX3" s="22">
        <v>0</v>
      </c>
      <c r="AY3" s="22">
        <v>0</v>
      </c>
      <c r="AZ3" s="22">
        <v>0</v>
      </c>
      <c r="BA3" s="22">
        <v>0</v>
      </c>
      <c r="BB3" s="22">
        <v>1</v>
      </c>
      <c r="BC3" s="22">
        <v>0</v>
      </c>
      <c r="BD3" s="22">
        <v>0</v>
      </c>
      <c r="BE3" s="22">
        <v>0</v>
      </c>
      <c r="BF3" s="22">
        <v>0</v>
      </c>
      <c r="BG3" s="22">
        <v>0</v>
      </c>
      <c r="BH3" s="22">
        <v>0</v>
      </c>
      <c r="BI3" s="22">
        <v>0</v>
      </c>
      <c r="BJ3" s="22">
        <v>0</v>
      </c>
      <c r="BK3" s="22">
        <v>0</v>
      </c>
      <c r="BL3" s="22">
        <v>0</v>
      </c>
      <c r="BM3" s="22">
        <v>0</v>
      </c>
      <c r="BN3" s="22">
        <v>0</v>
      </c>
      <c r="BO3" s="22">
        <v>0</v>
      </c>
      <c r="BP3" s="22">
        <v>0</v>
      </c>
      <c r="BQ3" s="22">
        <v>0</v>
      </c>
      <c r="BR3" s="22">
        <v>0</v>
      </c>
      <c r="BS3" s="22">
        <v>0</v>
      </c>
      <c r="BT3" s="22">
        <v>0</v>
      </c>
      <c r="BU3" s="22">
        <v>0</v>
      </c>
      <c r="BV3" s="22">
        <v>0</v>
      </c>
      <c r="BW3" s="22">
        <v>0</v>
      </c>
      <c r="BX3" s="22">
        <v>0</v>
      </c>
      <c r="BY3" s="22">
        <v>0</v>
      </c>
      <c r="BZ3" s="22">
        <v>0</v>
      </c>
      <c r="CA3" s="22">
        <v>0</v>
      </c>
      <c r="CB3" s="22">
        <v>0</v>
      </c>
      <c r="CC3" s="22">
        <v>0</v>
      </c>
      <c r="CD3" s="22">
        <v>0</v>
      </c>
      <c r="CE3" s="22">
        <v>0</v>
      </c>
      <c r="CF3" s="23"/>
      <c r="CG3" s="22"/>
      <c r="CH3" s="22">
        <v>1</v>
      </c>
      <c r="CI3" s="12">
        <f>(AR3+AS3+AT3+AU3+AV3+AW3+AX3+AY3+AZ3+BA3+BB3+BC3+BD3+BE3+BF3+BG3+BH3+BI3+BJ3+BK3+CB3+CC3+CD3+CE3+CG3)-CH3</f>
        <v>0</v>
      </c>
      <c r="CJ3" s="21">
        <v>0.5</v>
      </c>
      <c r="CK3" s="18" t="s">
        <v>3611</v>
      </c>
      <c r="CL3" s="17"/>
      <c r="CM3" s="18">
        <v>0</v>
      </c>
      <c r="CN3" s="18" t="s">
        <v>3947</v>
      </c>
      <c r="CO3" s="21">
        <v>120.09399999999999</v>
      </c>
      <c r="CP3" s="17"/>
      <c r="CQ3" s="17"/>
      <c r="CR3" s="17"/>
      <c r="CS3" s="17"/>
      <c r="CT3" s="17"/>
      <c r="CU3" s="18">
        <v>0</v>
      </c>
      <c r="CV3" s="18" t="s">
        <v>699</v>
      </c>
      <c r="CW3" s="18">
        <v>1</v>
      </c>
      <c r="CX3" s="17"/>
      <c r="CY3" s="17"/>
      <c r="CZ3" s="17"/>
      <c r="DA3" s="18">
        <v>1</v>
      </c>
      <c r="DB3" s="18" t="s">
        <v>4285</v>
      </c>
      <c r="DC3" s="18">
        <v>55</v>
      </c>
      <c r="DD3" s="17"/>
      <c r="DE3" s="17"/>
      <c r="DF3" s="17"/>
      <c r="DG3" s="17"/>
      <c r="DH3" s="17"/>
      <c r="DI3" s="17"/>
      <c r="DJ3" s="17"/>
      <c r="DK3" s="17"/>
      <c r="DL3" s="17"/>
      <c r="DM3" s="17"/>
      <c r="DN3" s="17"/>
      <c r="DO3" s="17"/>
      <c r="DP3" s="17"/>
      <c r="DQ3" s="17"/>
      <c r="DR3" s="17"/>
      <c r="DS3" s="18" t="s">
        <v>699</v>
      </c>
      <c r="DT3" s="18" t="s">
        <v>699</v>
      </c>
      <c r="DU3" s="18">
        <v>0</v>
      </c>
      <c r="DV3" s="17"/>
      <c r="DW3" s="17"/>
      <c r="DX3" s="17"/>
      <c r="DY3" s="18">
        <v>1</v>
      </c>
      <c r="DZ3" s="18" t="s">
        <v>4618</v>
      </c>
      <c r="EA3" s="18">
        <v>55</v>
      </c>
      <c r="EB3" s="17"/>
      <c r="EC3" s="17"/>
      <c r="ED3" s="17"/>
      <c r="EE3" s="17"/>
      <c r="EF3" s="17"/>
      <c r="EG3" s="17"/>
      <c r="EH3" s="17"/>
      <c r="EI3" s="17"/>
      <c r="EJ3" s="17"/>
      <c r="EK3" s="18">
        <v>1</v>
      </c>
      <c r="EL3" s="18" t="s">
        <v>4694</v>
      </c>
      <c r="EM3" s="18">
        <v>4</v>
      </c>
      <c r="EN3" s="17"/>
      <c r="EO3" s="17"/>
      <c r="EP3" s="17"/>
      <c r="EQ3" s="18" t="s">
        <v>699</v>
      </c>
      <c r="ER3" s="18" t="s">
        <v>699</v>
      </c>
      <c r="ES3" s="18">
        <v>0</v>
      </c>
      <c r="ET3" s="17"/>
      <c r="EU3" s="17"/>
      <c r="EV3" s="17"/>
      <c r="EW3" s="17"/>
      <c r="EX3" s="17"/>
      <c r="EY3" s="17"/>
      <c r="EZ3" s="17"/>
      <c r="FA3" s="17"/>
      <c r="FB3" s="17"/>
      <c r="FC3" s="17"/>
      <c r="FD3" s="17"/>
      <c r="FE3" s="17"/>
      <c r="FF3" s="17"/>
      <c r="FG3" s="18" t="s">
        <v>699</v>
      </c>
      <c r="FH3" s="18" t="s">
        <v>4948</v>
      </c>
      <c r="FI3" s="18" t="s">
        <v>5185</v>
      </c>
      <c r="FJ3" s="17"/>
      <c r="FK3" s="17"/>
      <c r="FL3" s="18" t="s">
        <v>5419</v>
      </c>
      <c r="FM3" s="17"/>
      <c r="FN3" s="18" t="s">
        <v>699</v>
      </c>
      <c r="FO3" s="17"/>
      <c r="FP3" s="18" t="s">
        <v>5667</v>
      </c>
      <c r="FQ3" s="18">
        <v>1</v>
      </c>
      <c r="FR3" s="18">
        <v>15</v>
      </c>
      <c r="FS3" s="18" t="s">
        <v>5812</v>
      </c>
      <c r="FT3" s="18" t="s">
        <v>6152</v>
      </c>
      <c r="FU3" s="18" t="s">
        <v>6471</v>
      </c>
      <c r="FV3" s="18" t="s">
        <v>6816</v>
      </c>
      <c r="FW3" s="18" t="s">
        <v>7157</v>
      </c>
      <c r="FX3" s="18" t="s">
        <v>7240</v>
      </c>
      <c r="FY3" s="18" t="s">
        <v>7337</v>
      </c>
      <c r="FZ3" s="18" t="s">
        <v>7435</v>
      </c>
      <c r="GA3" s="1" t="s">
        <v>7508</v>
      </c>
      <c r="GB3" s="25">
        <f>Z3/CO3*1000</f>
        <v>7.49412959848119</v>
      </c>
    </row>
    <row r="4" spans="1:184" ht="74" customHeight="1" x14ac:dyDescent="0.2">
      <c r="C4" s="17" t="s">
        <v>11175</v>
      </c>
      <c r="D4" s="18" t="s">
        <v>37</v>
      </c>
      <c r="E4" s="18" t="s">
        <v>82</v>
      </c>
      <c r="F4" s="18" t="s">
        <v>90</v>
      </c>
      <c r="G4" s="18" t="s">
        <v>449</v>
      </c>
      <c r="H4" s="18" t="s">
        <v>699</v>
      </c>
      <c r="I4" s="18">
        <v>2023</v>
      </c>
      <c r="J4" s="18" t="s">
        <v>759</v>
      </c>
      <c r="K4" s="18" t="s">
        <v>935</v>
      </c>
      <c r="L4" s="17"/>
      <c r="M4" s="18" t="s">
        <v>699</v>
      </c>
      <c r="N4" s="17"/>
      <c r="O4" s="18" t="s">
        <v>1518</v>
      </c>
      <c r="P4" s="18" t="s">
        <v>1767</v>
      </c>
      <c r="Q4" s="18" t="s">
        <v>1958</v>
      </c>
      <c r="R4" s="18" t="s">
        <v>2245</v>
      </c>
      <c r="S4" s="18" t="s">
        <v>699</v>
      </c>
      <c r="T4" s="18" t="s">
        <v>1369</v>
      </c>
      <c r="U4" s="18" t="s">
        <v>2605</v>
      </c>
      <c r="V4" s="18" t="s">
        <v>2977</v>
      </c>
      <c r="W4" s="18" t="s">
        <v>3138</v>
      </c>
      <c r="X4" s="18" t="s">
        <v>3145</v>
      </c>
      <c r="Y4" s="21">
        <f t="shared" ref="Y4:Y67" si="2">SUM(Z4,AC4,AE4,AG4,)</f>
        <v>2.5910000000000002</v>
      </c>
      <c r="Z4" s="21">
        <v>2.4910000000000001</v>
      </c>
      <c r="AA4" s="21">
        <v>96.14</v>
      </c>
      <c r="AB4" s="21">
        <v>0.08</v>
      </c>
      <c r="AC4" s="21">
        <v>0</v>
      </c>
      <c r="AD4" s="21">
        <v>0</v>
      </c>
      <c r="AE4" s="21">
        <v>0</v>
      </c>
      <c r="AF4" s="21">
        <v>0</v>
      </c>
      <c r="AG4" s="21">
        <v>0.1</v>
      </c>
      <c r="AH4" s="21">
        <v>3.86</v>
      </c>
      <c r="AI4" s="21">
        <v>1</v>
      </c>
      <c r="AJ4" s="18" t="s">
        <v>3385</v>
      </c>
      <c r="AK4" s="18" t="s">
        <v>3503</v>
      </c>
      <c r="AL4" s="21">
        <v>0</v>
      </c>
      <c r="AM4" s="21">
        <v>5.2930000000000001</v>
      </c>
      <c r="AN4" s="21">
        <v>0.14000000000000001</v>
      </c>
      <c r="AO4" s="22">
        <v>1</v>
      </c>
      <c r="AP4" s="22">
        <v>1</v>
      </c>
      <c r="AQ4" s="22">
        <v>1</v>
      </c>
      <c r="AR4" s="22">
        <v>0</v>
      </c>
      <c r="AS4" s="22">
        <v>0</v>
      </c>
      <c r="AT4" s="22">
        <v>0</v>
      </c>
      <c r="AU4" s="22">
        <v>0</v>
      </c>
      <c r="AV4" s="22">
        <v>0</v>
      </c>
      <c r="AW4" s="22">
        <v>0</v>
      </c>
      <c r="AX4" s="22">
        <v>0</v>
      </c>
      <c r="AY4" s="22">
        <v>0</v>
      </c>
      <c r="AZ4" s="22">
        <v>0</v>
      </c>
      <c r="BA4" s="22">
        <v>0</v>
      </c>
      <c r="BB4" s="22">
        <v>1</v>
      </c>
      <c r="BC4" s="22">
        <v>0</v>
      </c>
      <c r="BD4" s="22">
        <v>0</v>
      </c>
      <c r="BE4" s="22">
        <v>0</v>
      </c>
      <c r="BF4" s="22">
        <v>0</v>
      </c>
      <c r="BG4" s="22">
        <v>0</v>
      </c>
      <c r="BH4" s="22">
        <v>0</v>
      </c>
      <c r="BI4" s="22">
        <v>0</v>
      </c>
      <c r="BJ4" s="22">
        <v>0</v>
      </c>
      <c r="BK4" s="22">
        <v>0</v>
      </c>
      <c r="BL4" s="22">
        <v>0</v>
      </c>
      <c r="BM4" s="22">
        <v>0</v>
      </c>
      <c r="BN4" s="22">
        <v>0</v>
      </c>
      <c r="BO4" s="22">
        <v>0</v>
      </c>
      <c r="BP4" s="22">
        <v>0</v>
      </c>
      <c r="BQ4" s="22">
        <v>0</v>
      </c>
      <c r="BR4" s="22">
        <v>0</v>
      </c>
      <c r="BS4" s="22">
        <v>0</v>
      </c>
      <c r="BT4" s="22">
        <v>0</v>
      </c>
      <c r="BU4" s="22">
        <v>0</v>
      </c>
      <c r="BV4" s="22">
        <v>0</v>
      </c>
      <c r="BW4" s="22">
        <v>0</v>
      </c>
      <c r="BX4" s="22">
        <v>0</v>
      </c>
      <c r="BY4" s="22">
        <v>0</v>
      </c>
      <c r="BZ4" s="22">
        <v>0</v>
      </c>
      <c r="CA4" s="22">
        <v>0</v>
      </c>
      <c r="CB4" s="22">
        <v>0</v>
      </c>
      <c r="CC4" s="22">
        <v>0</v>
      </c>
      <c r="CD4" s="22">
        <v>0</v>
      </c>
      <c r="CE4" s="22">
        <v>0</v>
      </c>
      <c r="CF4" s="23"/>
      <c r="CG4" s="22">
        <v>0</v>
      </c>
      <c r="CH4" s="22">
        <v>1</v>
      </c>
      <c r="CI4" s="12">
        <f t="shared" ref="CI4:CI67" si="3">(AR4+AS4+AT4+AU4+AV4+AW4+AX4+AY4+AZ4+BA4+BB4+BC4+BD4+BE4+BF4+BG4+BH4+BI4+BJ4+BK4+CB4+CC4+CD4+CE4+CG4)-CH4</f>
        <v>0</v>
      </c>
      <c r="CJ4" s="21">
        <v>0.47799999999999998</v>
      </c>
      <c r="CK4" s="18" t="s">
        <v>3612</v>
      </c>
      <c r="CL4" s="17"/>
      <c r="CM4" s="18">
        <v>0.55000000000000004</v>
      </c>
      <c r="CN4" s="18" t="s">
        <v>3947</v>
      </c>
      <c r="CO4" s="21">
        <v>86.185000000000002</v>
      </c>
      <c r="CP4" s="17"/>
      <c r="CQ4" s="17"/>
      <c r="CR4" s="17"/>
      <c r="CS4" s="17"/>
      <c r="CT4" s="17"/>
      <c r="CU4" s="18">
        <v>15</v>
      </c>
      <c r="CV4" s="18" t="s">
        <v>4154</v>
      </c>
      <c r="CW4" s="18">
        <v>2</v>
      </c>
      <c r="CX4" s="18">
        <v>1</v>
      </c>
      <c r="CY4" s="18" t="s">
        <v>4173</v>
      </c>
      <c r="CZ4" s="18">
        <v>252</v>
      </c>
      <c r="DA4" s="18">
        <v>1</v>
      </c>
      <c r="DB4" s="18" t="s">
        <v>4286</v>
      </c>
      <c r="DC4" s="18">
        <v>35</v>
      </c>
      <c r="DD4" s="17"/>
      <c r="DE4" s="17"/>
      <c r="DF4" s="17"/>
      <c r="DG4" s="17"/>
      <c r="DH4" s="17"/>
      <c r="DI4" s="17"/>
      <c r="DJ4" s="17"/>
      <c r="DK4" s="17"/>
      <c r="DL4" s="17"/>
      <c r="DM4" s="17"/>
      <c r="DN4" s="17"/>
      <c r="DO4" s="17"/>
      <c r="DP4" s="17"/>
      <c r="DQ4" s="17"/>
      <c r="DR4" s="17"/>
      <c r="DS4" s="18" t="s">
        <v>699</v>
      </c>
      <c r="DT4" s="18" t="s">
        <v>699</v>
      </c>
      <c r="DU4" s="18">
        <v>0</v>
      </c>
      <c r="DV4" s="17"/>
      <c r="DW4" s="17"/>
      <c r="DX4" s="17"/>
      <c r="DY4" s="18">
        <v>1</v>
      </c>
      <c r="DZ4" s="18" t="s">
        <v>4619</v>
      </c>
      <c r="EA4" s="18">
        <v>26</v>
      </c>
      <c r="EB4" s="17"/>
      <c r="EC4" s="18" t="s">
        <v>4672</v>
      </c>
      <c r="ED4" s="17"/>
      <c r="EE4" s="17"/>
      <c r="EF4" s="17"/>
      <c r="EG4" s="17"/>
      <c r="EH4" s="17"/>
      <c r="EI4" s="17"/>
      <c r="EJ4" s="17"/>
      <c r="EK4" s="17"/>
      <c r="EL4" s="17"/>
      <c r="EM4" s="17"/>
      <c r="EN4" s="17"/>
      <c r="EO4" s="17"/>
      <c r="EP4" s="17"/>
      <c r="EQ4" s="18" t="s">
        <v>699</v>
      </c>
      <c r="ER4" s="18" t="s">
        <v>699</v>
      </c>
      <c r="ES4" s="18">
        <v>0</v>
      </c>
      <c r="ET4" s="17"/>
      <c r="EU4" s="17"/>
      <c r="EV4" s="17"/>
      <c r="EW4" s="17"/>
      <c r="EX4" s="17"/>
      <c r="EY4" s="17"/>
      <c r="EZ4" s="17"/>
      <c r="FA4" s="17"/>
      <c r="FB4" s="17"/>
      <c r="FC4" s="17"/>
      <c r="FD4" s="17"/>
      <c r="FE4" s="17"/>
      <c r="FF4" s="17"/>
      <c r="FG4" s="18" t="s">
        <v>699</v>
      </c>
      <c r="FH4" s="18" t="s">
        <v>4949</v>
      </c>
      <c r="FI4" s="18" t="s">
        <v>5186</v>
      </c>
      <c r="FJ4" s="17"/>
      <c r="FK4" s="17"/>
      <c r="FL4" s="18" t="s">
        <v>5420</v>
      </c>
      <c r="FM4" s="17"/>
      <c r="FN4" s="18" t="s">
        <v>699</v>
      </c>
      <c r="FO4" s="17"/>
      <c r="FP4" s="18" t="s">
        <v>5668</v>
      </c>
      <c r="FQ4" s="18">
        <v>1</v>
      </c>
      <c r="FR4" s="18">
        <v>9</v>
      </c>
      <c r="FS4" s="18" t="s">
        <v>5813</v>
      </c>
      <c r="FT4" s="18" t="s">
        <v>6153</v>
      </c>
      <c r="FU4" s="18" t="s">
        <v>6472</v>
      </c>
      <c r="FV4" s="18" t="s">
        <v>6817</v>
      </c>
      <c r="FW4" s="18" t="s">
        <v>7157</v>
      </c>
      <c r="FX4" s="18" t="s">
        <v>7240</v>
      </c>
      <c r="FY4" s="18" t="s">
        <v>7337</v>
      </c>
      <c r="FZ4" s="18" t="s">
        <v>7435</v>
      </c>
      <c r="GA4" s="1" t="s">
        <v>7509</v>
      </c>
      <c r="GB4" s="25">
        <f t="shared" ref="GB4:GB67" si="4">Z4/CO4*1000</f>
        <v>28.902941347102164</v>
      </c>
    </row>
    <row r="5" spans="1:184" ht="74" customHeight="1" x14ac:dyDescent="0.2">
      <c r="C5" s="17" t="s">
        <v>11175</v>
      </c>
      <c r="D5" s="18" t="s">
        <v>37</v>
      </c>
      <c r="E5" s="18" t="s">
        <v>83</v>
      </c>
      <c r="F5" s="18" t="s">
        <v>91</v>
      </c>
      <c r="G5" s="18" t="s">
        <v>450</v>
      </c>
      <c r="H5" s="18" t="s">
        <v>700</v>
      </c>
      <c r="I5" s="18">
        <v>2022</v>
      </c>
      <c r="J5" s="18" t="s">
        <v>760</v>
      </c>
      <c r="K5" s="18" t="s">
        <v>936</v>
      </c>
      <c r="L5" s="17"/>
      <c r="M5" s="18" t="s">
        <v>1019</v>
      </c>
      <c r="N5" s="18" t="s">
        <v>1301</v>
      </c>
      <c r="O5" s="18" t="s">
        <v>1519</v>
      </c>
      <c r="P5" s="18" t="s">
        <v>1768</v>
      </c>
      <c r="Q5" s="18" t="s">
        <v>1959</v>
      </c>
      <c r="R5" s="18" t="s">
        <v>2246</v>
      </c>
      <c r="S5" s="18" t="s">
        <v>2447</v>
      </c>
      <c r="T5" s="18" t="s">
        <v>2529</v>
      </c>
      <c r="U5" s="18" t="s">
        <v>2606</v>
      </c>
      <c r="V5" s="18" t="s">
        <v>2978</v>
      </c>
      <c r="W5" s="18" t="s">
        <v>3138</v>
      </c>
      <c r="X5" s="18" t="s">
        <v>3146</v>
      </c>
      <c r="Y5" s="21">
        <f t="shared" si="2"/>
        <v>0.95100000000000007</v>
      </c>
      <c r="Z5" s="21">
        <v>0.89900000000000002</v>
      </c>
      <c r="AA5" s="21">
        <v>94.53</v>
      </c>
      <c r="AB5" s="21">
        <v>0.05</v>
      </c>
      <c r="AC5" s="21">
        <v>0</v>
      </c>
      <c r="AD5" s="21">
        <v>0</v>
      </c>
      <c r="AE5" s="21">
        <v>0</v>
      </c>
      <c r="AF5" s="21">
        <v>0</v>
      </c>
      <c r="AG5" s="21">
        <v>5.1999999999999998E-2</v>
      </c>
      <c r="AH5" s="21">
        <v>5.47</v>
      </c>
      <c r="AI5" s="21">
        <v>1</v>
      </c>
      <c r="AJ5" s="18" t="s">
        <v>3386</v>
      </c>
      <c r="AK5" s="18" t="s">
        <v>3504</v>
      </c>
      <c r="AL5" s="21">
        <v>0</v>
      </c>
      <c r="AM5" s="21">
        <v>2</v>
      </c>
      <c r="AN5" s="21">
        <v>0.12</v>
      </c>
      <c r="AO5" s="22">
        <v>5</v>
      </c>
      <c r="AP5" s="22">
        <v>3</v>
      </c>
      <c r="AQ5" s="22">
        <v>3</v>
      </c>
      <c r="AR5" s="22">
        <v>0</v>
      </c>
      <c r="AS5" s="22">
        <v>0</v>
      </c>
      <c r="AT5" s="22">
        <v>0</v>
      </c>
      <c r="AU5" s="22">
        <v>0</v>
      </c>
      <c r="AV5" s="22">
        <v>0</v>
      </c>
      <c r="AW5" s="22">
        <v>0</v>
      </c>
      <c r="AX5" s="22">
        <v>0</v>
      </c>
      <c r="AY5" s="22">
        <v>0</v>
      </c>
      <c r="AZ5" s="22">
        <v>0</v>
      </c>
      <c r="BA5" s="22">
        <v>2</v>
      </c>
      <c r="BB5" s="22">
        <v>1</v>
      </c>
      <c r="BC5" s="22">
        <v>0</v>
      </c>
      <c r="BD5" s="22">
        <v>0</v>
      </c>
      <c r="BE5" s="22">
        <v>0</v>
      </c>
      <c r="BF5" s="22">
        <v>0</v>
      </c>
      <c r="BG5" s="22">
        <v>0</v>
      </c>
      <c r="BH5" s="22">
        <v>0</v>
      </c>
      <c r="BI5" s="22">
        <v>0</v>
      </c>
      <c r="BJ5" s="22">
        <v>0</v>
      </c>
      <c r="BK5" s="22">
        <v>0</v>
      </c>
      <c r="BL5" s="22">
        <v>0</v>
      </c>
      <c r="BM5" s="22">
        <v>0</v>
      </c>
      <c r="BN5" s="22">
        <v>0</v>
      </c>
      <c r="BO5" s="22">
        <v>0</v>
      </c>
      <c r="BP5" s="22">
        <v>0</v>
      </c>
      <c r="BQ5" s="22">
        <v>0</v>
      </c>
      <c r="BR5" s="22">
        <v>0</v>
      </c>
      <c r="BS5" s="22">
        <v>0</v>
      </c>
      <c r="BT5" s="22">
        <v>0</v>
      </c>
      <c r="BU5" s="22">
        <v>0</v>
      </c>
      <c r="BV5" s="22">
        <v>0</v>
      </c>
      <c r="BW5" s="22">
        <v>0</v>
      </c>
      <c r="BX5" s="22">
        <v>0</v>
      </c>
      <c r="BY5" s="22">
        <v>0</v>
      </c>
      <c r="BZ5" s="22">
        <v>0</v>
      </c>
      <c r="CA5" s="22">
        <v>0</v>
      </c>
      <c r="CB5" s="22">
        <v>0</v>
      </c>
      <c r="CC5" s="22">
        <v>0</v>
      </c>
      <c r="CD5" s="22">
        <v>0</v>
      </c>
      <c r="CE5" s="22">
        <v>0</v>
      </c>
      <c r="CF5" s="23"/>
      <c r="CG5" s="22">
        <v>0</v>
      </c>
      <c r="CH5" s="22">
        <v>3</v>
      </c>
      <c r="CI5" s="12">
        <f t="shared" si="3"/>
        <v>0</v>
      </c>
      <c r="CJ5" s="21">
        <v>0.42899999999999999</v>
      </c>
      <c r="CK5" s="18" t="s">
        <v>3613</v>
      </c>
      <c r="CL5" s="17"/>
      <c r="CM5" s="18">
        <v>0</v>
      </c>
      <c r="CN5" s="18" t="s">
        <v>3948</v>
      </c>
      <c r="CO5" s="21">
        <v>50.951999999999998</v>
      </c>
      <c r="CP5" s="17"/>
      <c r="CQ5" s="17"/>
      <c r="CR5" s="17"/>
      <c r="CS5" s="17"/>
      <c r="CT5" s="17"/>
      <c r="CU5" s="18">
        <v>0</v>
      </c>
      <c r="CV5" s="18" t="s">
        <v>699</v>
      </c>
      <c r="CW5" s="18">
        <v>1</v>
      </c>
      <c r="CX5" s="18">
        <v>1</v>
      </c>
      <c r="CY5" s="18" t="s">
        <v>4174</v>
      </c>
      <c r="CZ5" s="18">
        <v>174</v>
      </c>
      <c r="DA5" s="18">
        <v>1</v>
      </c>
      <c r="DB5" s="18" t="s">
        <v>4287</v>
      </c>
      <c r="DC5" s="18">
        <v>174</v>
      </c>
      <c r="DD5" s="17"/>
      <c r="DE5" s="17"/>
      <c r="DF5" s="17"/>
      <c r="DG5" s="17"/>
      <c r="DH5" s="17"/>
      <c r="DI5" s="17"/>
      <c r="DJ5" s="18">
        <v>1</v>
      </c>
      <c r="DK5" s="18" t="s">
        <v>4457</v>
      </c>
      <c r="DL5" s="18">
        <v>50</v>
      </c>
      <c r="DM5" s="17"/>
      <c r="DN5" s="17"/>
      <c r="DO5" s="17"/>
      <c r="DP5" s="17"/>
      <c r="DQ5" s="17"/>
      <c r="DR5" s="17"/>
      <c r="DS5" s="18" t="s">
        <v>699</v>
      </c>
      <c r="DT5" s="18" t="s">
        <v>699</v>
      </c>
      <c r="DU5" s="18">
        <v>0</v>
      </c>
      <c r="DV5" s="17"/>
      <c r="DW5" s="17"/>
      <c r="DX5" s="17"/>
      <c r="DY5" s="18">
        <v>1</v>
      </c>
      <c r="DZ5" s="18" t="s">
        <v>4620</v>
      </c>
      <c r="EA5" s="18">
        <v>174</v>
      </c>
      <c r="EB5" s="17"/>
      <c r="EC5" s="17"/>
      <c r="ED5" s="17"/>
      <c r="EE5" s="17"/>
      <c r="EF5" s="17"/>
      <c r="EG5" s="17"/>
      <c r="EH5" s="17"/>
      <c r="EI5" s="17"/>
      <c r="EJ5" s="17"/>
      <c r="EK5" s="18">
        <v>1</v>
      </c>
      <c r="EL5" s="18" t="s">
        <v>4695</v>
      </c>
      <c r="EM5" s="18">
        <v>9</v>
      </c>
      <c r="EN5" s="17"/>
      <c r="EO5" s="17"/>
      <c r="EP5" s="17"/>
      <c r="EQ5" s="18" t="s">
        <v>699</v>
      </c>
      <c r="ER5" s="18" t="s">
        <v>699</v>
      </c>
      <c r="ES5" s="18">
        <v>0</v>
      </c>
      <c r="ET5" s="17"/>
      <c r="EU5" s="17"/>
      <c r="EV5" s="17"/>
      <c r="EW5" s="17"/>
      <c r="EX5" s="17"/>
      <c r="EY5" s="17"/>
      <c r="EZ5" s="17"/>
      <c r="FA5" s="17"/>
      <c r="FB5" s="17"/>
      <c r="FC5" s="17"/>
      <c r="FD5" s="17"/>
      <c r="FE5" s="17"/>
      <c r="FF5" s="17"/>
      <c r="FG5" s="18" t="s">
        <v>699</v>
      </c>
      <c r="FH5" s="18" t="s">
        <v>4950</v>
      </c>
      <c r="FI5" s="18" t="s">
        <v>5187</v>
      </c>
      <c r="FJ5" s="18" t="s">
        <v>5350</v>
      </c>
      <c r="FK5" s="18" t="s">
        <v>5394</v>
      </c>
      <c r="FL5" s="18" t="s">
        <v>5421</v>
      </c>
      <c r="FM5" s="17"/>
      <c r="FN5" s="18" t="s">
        <v>699</v>
      </c>
      <c r="FO5" s="17"/>
      <c r="FP5" s="18" t="s">
        <v>5669</v>
      </c>
      <c r="FQ5" s="18">
        <v>2</v>
      </c>
      <c r="FR5" s="18">
        <v>20</v>
      </c>
      <c r="FS5" s="18" t="s">
        <v>5814</v>
      </c>
      <c r="FT5" s="18" t="s">
        <v>6154</v>
      </c>
      <c r="FU5" s="18" t="s">
        <v>6473</v>
      </c>
      <c r="FV5" s="18" t="s">
        <v>6818</v>
      </c>
      <c r="FW5" s="18" t="s">
        <v>7157</v>
      </c>
      <c r="FX5" s="18" t="s">
        <v>7240</v>
      </c>
      <c r="FY5" s="18" t="s">
        <v>7337</v>
      </c>
      <c r="FZ5" s="18" t="s">
        <v>7435</v>
      </c>
      <c r="GA5" s="1" t="s">
        <v>7510</v>
      </c>
      <c r="GB5" s="25">
        <f t="shared" si="4"/>
        <v>17.644057151829173</v>
      </c>
    </row>
    <row r="6" spans="1:184" ht="74" customHeight="1" x14ac:dyDescent="0.2">
      <c r="C6" s="17" t="s">
        <v>11175</v>
      </c>
      <c r="D6" s="18" t="s">
        <v>37</v>
      </c>
      <c r="E6" s="18" t="s">
        <v>82</v>
      </c>
      <c r="F6" s="18" t="s">
        <v>92</v>
      </c>
      <c r="G6" s="18" t="s">
        <v>451</v>
      </c>
      <c r="H6" s="18" t="s">
        <v>699</v>
      </c>
      <c r="I6" s="18">
        <v>2022</v>
      </c>
      <c r="J6" s="18" t="s">
        <v>761</v>
      </c>
      <c r="K6" s="18" t="s">
        <v>937</v>
      </c>
      <c r="L6" s="17"/>
      <c r="M6" s="18" t="s">
        <v>1020</v>
      </c>
      <c r="N6" s="18" t="s">
        <v>1302</v>
      </c>
      <c r="O6" s="18" t="s">
        <v>699</v>
      </c>
      <c r="P6" s="18" t="s">
        <v>1369</v>
      </c>
      <c r="Q6" s="18" t="s">
        <v>1960</v>
      </c>
      <c r="R6" s="18" t="s">
        <v>2247</v>
      </c>
      <c r="S6" s="18" t="s">
        <v>2448</v>
      </c>
      <c r="T6" s="18" t="s">
        <v>2530</v>
      </c>
      <c r="U6" s="18" t="s">
        <v>2607</v>
      </c>
      <c r="V6" s="18" t="s">
        <v>2607</v>
      </c>
      <c r="W6" s="18" t="s">
        <v>3139</v>
      </c>
      <c r="X6" s="18" t="s">
        <v>3147</v>
      </c>
      <c r="Y6" s="21">
        <f t="shared" si="2"/>
        <v>0.98299999999999998</v>
      </c>
      <c r="Z6" s="21">
        <v>0.98299999999999998</v>
      </c>
      <c r="AA6" s="21">
        <v>100</v>
      </c>
      <c r="AB6" s="21">
        <v>0.52</v>
      </c>
      <c r="AC6" s="21">
        <v>0</v>
      </c>
      <c r="AD6" s="21">
        <v>0</v>
      </c>
      <c r="AE6" s="21">
        <v>0</v>
      </c>
      <c r="AF6" s="21">
        <v>0</v>
      </c>
      <c r="AG6" s="21">
        <v>0</v>
      </c>
      <c r="AH6" s="21">
        <v>0</v>
      </c>
      <c r="AI6" s="21"/>
      <c r="AJ6" s="17"/>
      <c r="AK6" s="17"/>
      <c r="AL6" s="21"/>
      <c r="AM6" s="21">
        <v>1</v>
      </c>
      <c r="AN6" s="21">
        <v>0.38</v>
      </c>
      <c r="AO6" s="22">
        <v>2</v>
      </c>
      <c r="AP6" s="22">
        <v>2</v>
      </c>
      <c r="AQ6" s="22">
        <v>2</v>
      </c>
      <c r="AR6" s="22">
        <v>0</v>
      </c>
      <c r="AS6" s="22">
        <v>0</v>
      </c>
      <c r="AT6" s="22">
        <v>0</v>
      </c>
      <c r="AU6" s="22">
        <v>0</v>
      </c>
      <c r="AV6" s="22">
        <v>0</v>
      </c>
      <c r="AW6" s="22">
        <v>0</v>
      </c>
      <c r="AX6" s="22">
        <v>0</v>
      </c>
      <c r="AY6" s="22">
        <v>0</v>
      </c>
      <c r="AZ6" s="22">
        <v>0</v>
      </c>
      <c r="BA6" s="22">
        <v>1</v>
      </c>
      <c r="BB6" s="22">
        <v>0</v>
      </c>
      <c r="BC6" s="22">
        <v>0</v>
      </c>
      <c r="BD6" s="22">
        <v>0</v>
      </c>
      <c r="BE6" s="22">
        <v>0</v>
      </c>
      <c r="BF6" s="22">
        <v>1</v>
      </c>
      <c r="BG6" s="22">
        <v>0</v>
      </c>
      <c r="BH6" s="22">
        <v>0</v>
      </c>
      <c r="BI6" s="22">
        <v>0</v>
      </c>
      <c r="BJ6" s="22">
        <v>0</v>
      </c>
      <c r="BK6" s="22">
        <v>0</v>
      </c>
      <c r="BL6" s="22">
        <v>0</v>
      </c>
      <c r="BM6" s="22">
        <v>0</v>
      </c>
      <c r="BN6" s="22">
        <v>0</v>
      </c>
      <c r="BO6" s="22">
        <v>0</v>
      </c>
      <c r="BP6" s="22">
        <v>0</v>
      </c>
      <c r="BQ6" s="22">
        <v>0</v>
      </c>
      <c r="BR6" s="22">
        <v>0</v>
      </c>
      <c r="BS6" s="22">
        <v>0</v>
      </c>
      <c r="BT6" s="22">
        <v>0</v>
      </c>
      <c r="BU6" s="22">
        <v>0</v>
      </c>
      <c r="BV6" s="22">
        <v>0</v>
      </c>
      <c r="BW6" s="22">
        <v>0</v>
      </c>
      <c r="BX6" s="22">
        <v>0</v>
      </c>
      <c r="BY6" s="22">
        <v>0</v>
      </c>
      <c r="BZ6" s="22">
        <v>0</v>
      </c>
      <c r="CA6" s="22">
        <v>0</v>
      </c>
      <c r="CB6" s="22">
        <v>0</v>
      </c>
      <c r="CC6" s="22">
        <v>0</v>
      </c>
      <c r="CD6" s="22">
        <v>0</v>
      </c>
      <c r="CE6" s="22">
        <v>0</v>
      </c>
      <c r="CF6" s="23"/>
      <c r="CG6" s="22">
        <v>0</v>
      </c>
      <c r="CH6" s="22">
        <v>2</v>
      </c>
      <c r="CI6" s="12">
        <f t="shared" si="3"/>
        <v>0</v>
      </c>
      <c r="CJ6" s="21">
        <v>4</v>
      </c>
      <c r="CK6" s="18" t="s">
        <v>699</v>
      </c>
      <c r="CL6" s="17"/>
      <c r="CM6" s="18">
        <v>5.0999999999999996</v>
      </c>
      <c r="CN6" s="18" t="s">
        <v>3949</v>
      </c>
      <c r="CO6" s="21">
        <v>78.494</v>
      </c>
      <c r="CP6" s="17"/>
      <c r="CQ6" s="17"/>
      <c r="CR6" s="17"/>
      <c r="CS6" s="17"/>
      <c r="CT6" s="17"/>
      <c r="CU6" s="18">
        <v>0</v>
      </c>
      <c r="CV6" s="18" t="s">
        <v>699</v>
      </c>
      <c r="CW6" s="18">
        <v>0</v>
      </c>
      <c r="CX6" s="17"/>
      <c r="CY6" s="17"/>
      <c r="CZ6" s="17"/>
      <c r="DA6" s="17"/>
      <c r="DB6" s="17"/>
      <c r="DC6" s="17"/>
      <c r="DD6" s="18">
        <v>1</v>
      </c>
      <c r="DE6" s="18" t="s">
        <v>4420</v>
      </c>
      <c r="DF6" s="18">
        <v>44</v>
      </c>
      <c r="DG6" s="17"/>
      <c r="DH6" s="17"/>
      <c r="DI6" s="17"/>
      <c r="DJ6" s="17"/>
      <c r="DK6" s="17"/>
      <c r="DL6" s="17"/>
      <c r="DM6" s="17"/>
      <c r="DN6" s="17"/>
      <c r="DO6" s="17"/>
      <c r="DP6" s="17"/>
      <c r="DQ6" s="17"/>
      <c r="DR6" s="17"/>
      <c r="DS6" s="18" t="s">
        <v>699</v>
      </c>
      <c r="DT6" s="18" t="s">
        <v>699</v>
      </c>
      <c r="DU6" s="18">
        <v>0</v>
      </c>
      <c r="DV6" s="17"/>
      <c r="DW6" s="17"/>
      <c r="DX6" s="17"/>
      <c r="DY6" s="17"/>
      <c r="DZ6" s="17"/>
      <c r="EA6" s="17"/>
      <c r="EB6" s="18">
        <v>1</v>
      </c>
      <c r="EC6" s="18" t="s">
        <v>4420</v>
      </c>
      <c r="ED6" s="18">
        <v>44</v>
      </c>
      <c r="EE6" s="17"/>
      <c r="EF6" s="17"/>
      <c r="EG6" s="17"/>
      <c r="EH6" s="17"/>
      <c r="EI6" s="17"/>
      <c r="EJ6" s="17"/>
      <c r="EK6" s="17"/>
      <c r="EL6" s="17"/>
      <c r="EM6" s="17"/>
      <c r="EN6" s="17"/>
      <c r="EO6" s="17"/>
      <c r="EP6" s="17"/>
      <c r="EQ6" s="18" t="s">
        <v>699</v>
      </c>
      <c r="ER6" s="18" t="s">
        <v>699</v>
      </c>
      <c r="ES6" s="18">
        <v>0</v>
      </c>
      <c r="ET6" s="17"/>
      <c r="EU6" s="17"/>
      <c r="EV6" s="17"/>
      <c r="EW6" s="17"/>
      <c r="EX6" s="17"/>
      <c r="EY6" s="17"/>
      <c r="EZ6" s="17"/>
      <c r="FA6" s="17"/>
      <c r="FB6" s="17"/>
      <c r="FC6" s="17"/>
      <c r="FD6" s="17"/>
      <c r="FE6" s="17"/>
      <c r="FF6" s="17"/>
      <c r="FG6" s="18" t="s">
        <v>699</v>
      </c>
      <c r="FH6" s="18" t="s">
        <v>4951</v>
      </c>
      <c r="FI6" s="18" t="s">
        <v>5186</v>
      </c>
      <c r="FJ6" s="17"/>
      <c r="FK6" s="18" t="s">
        <v>1369</v>
      </c>
      <c r="FL6" s="18" t="s">
        <v>699</v>
      </c>
      <c r="FM6" s="17"/>
      <c r="FN6" s="18" t="s">
        <v>699</v>
      </c>
      <c r="FO6" s="17"/>
      <c r="FP6" s="18" t="s">
        <v>5625</v>
      </c>
      <c r="FQ6" s="18">
        <v>0</v>
      </c>
      <c r="FR6" s="18">
        <v>0</v>
      </c>
      <c r="FS6" s="18" t="s">
        <v>5815</v>
      </c>
      <c r="FT6" s="18" t="s">
        <v>6155</v>
      </c>
      <c r="FU6" s="18" t="s">
        <v>6474</v>
      </c>
      <c r="FV6" s="18" t="s">
        <v>6819</v>
      </c>
      <c r="FW6" s="18" t="s">
        <v>7157</v>
      </c>
      <c r="FX6" s="18" t="s">
        <v>7240</v>
      </c>
      <c r="FY6" s="18" t="s">
        <v>7337</v>
      </c>
      <c r="FZ6" s="18" t="s">
        <v>7435</v>
      </c>
      <c r="GA6" s="1" t="s">
        <v>7511</v>
      </c>
      <c r="GB6" s="25">
        <f t="shared" si="4"/>
        <v>12.523250184727495</v>
      </c>
    </row>
    <row r="7" spans="1:184" ht="74" customHeight="1" x14ac:dyDescent="0.2">
      <c r="C7" s="17" t="s">
        <v>11175</v>
      </c>
      <c r="D7" s="18" t="s">
        <v>38</v>
      </c>
      <c r="E7" s="18" t="s">
        <v>82</v>
      </c>
      <c r="F7" s="18" t="s">
        <v>93</v>
      </c>
      <c r="G7" s="18" t="s">
        <v>449</v>
      </c>
      <c r="H7" s="17"/>
      <c r="I7" s="18">
        <v>2023</v>
      </c>
      <c r="J7" s="18" t="s">
        <v>762</v>
      </c>
      <c r="K7" s="18" t="s">
        <v>936</v>
      </c>
      <c r="L7" s="17"/>
      <c r="M7" s="18" t="s">
        <v>1021</v>
      </c>
      <c r="N7" s="18" t="s">
        <v>1303</v>
      </c>
      <c r="O7" s="18" t="s">
        <v>1520</v>
      </c>
      <c r="P7" s="18" t="s">
        <v>1769</v>
      </c>
      <c r="Q7" s="18" t="s">
        <v>1961</v>
      </c>
      <c r="R7" s="18" t="s">
        <v>2248</v>
      </c>
      <c r="S7" s="17"/>
      <c r="T7" s="17"/>
      <c r="U7" s="18" t="s">
        <v>2608</v>
      </c>
      <c r="V7" s="18" t="s">
        <v>2979</v>
      </c>
      <c r="W7" s="18" t="s">
        <v>3140</v>
      </c>
      <c r="X7" s="18" t="s">
        <v>2979</v>
      </c>
      <c r="Y7" s="21">
        <f t="shared" si="2"/>
        <v>7.4480000000000004</v>
      </c>
      <c r="Z7" s="21">
        <v>7.2140000000000004</v>
      </c>
      <c r="AA7" s="21">
        <v>96.86</v>
      </c>
      <c r="AB7" s="21">
        <v>0.06</v>
      </c>
      <c r="AC7" s="21">
        <v>0</v>
      </c>
      <c r="AD7" s="21">
        <v>0</v>
      </c>
      <c r="AE7" s="21">
        <v>0</v>
      </c>
      <c r="AF7" s="21">
        <v>0</v>
      </c>
      <c r="AG7" s="21">
        <v>0.23400000000000001</v>
      </c>
      <c r="AH7" s="21">
        <v>3.14</v>
      </c>
      <c r="AI7" s="21">
        <v>1</v>
      </c>
      <c r="AJ7" s="18" t="s">
        <v>3387</v>
      </c>
      <c r="AK7" s="17"/>
      <c r="AL7" s="21">
        <v>0</v>
      </c>
      <c r="AM7" s="21">
        <v>10</v>
      </c>
      <c r="AN7" s="21">
        <v>0.04</v>
      </c>
      <c r="AO7" s="22">
        <v>10</v>
      </c>
      <c r="AP7" s="22">
        <v>8</v>
      </c>
      <c r="AQ7" s="22">
        <v>3</v>
      </c>
      <c r="AR7" s="22"/>
      <c r="AS7" s="22"/>
      <c r="AT7" s="22"/>
      <c r="AU7" s="22"/>
      <c r="AV7" s="22"/>
      <c r="AW7" s="22"/>
      <c r="AX7" s="22"/>
      <c r="AY7" s="22"/>
      <c r="AZ7" s="22"/>
      <c r="BA7" s="22">
        <v>1</v>
      </c>
      <c r="BB7" s="22">
        <v>1</v>
      </c>
      <c r="BC7" s="22"/>
      <c r="BD7" s="22"/>
      <c r="BE7" s="22">
        <v>1</v>
      </c>
      <c r="BF7" s="22"/>
      <c r="BG7" s="22"/>
      <c r="BH7" s="22"/>
      <c r="BI7" s="22"/>
      <c r="BJ7" s="22"/>
      <c r="BK7" s="22"/>
      <c r="BL7" s="22"/>
      <c r="BM7" s="22"/>
      <c r="BN7" s="22"/>
      <c r="BO7" s="22"/>
      <c r="BP7" s="22"/>
      <c r="BQ7" s="22"/>
      <c r="BR7" s="22"/>
      <c r="BS7" s="22"/>
      <c r="BT7" s="22"/>
      <c r="BU7" s="22"/>
      <c r="BV7" s="22"/>
      <c r="BW7" s="22"/>
      <c r="BX7" s="22"/>
      <c r="BY7" s="22"/>
      <c r="BZ7" s="22"/>
      <c r="CA7" s="22">
        <v>0</v>
      </c>
      <c r="CB7" s="22"/>
      <c r="CC7" s="22"/>
      <c r="CD7" s="22"/>
      <c r="CE7" s="22"/>
      <c r="CF7" s="23"/>
      <c r="CG7" s="22"/>
      <c r="CH7" s="22">
        <v>3</v>
      </c>
      <c r="CI7" s="12">
        <f t="shared" si="3"/>
        <v>0</v>
      </c>
      <c r="CJ7" s="21">
        <v>2.2890000000000001</v>
      </c>
      <c r="CK7" s="18" t="s">
        <v>3614</v>
      </c>
      <c r="CL7" s="17"/>
      <c r="CM7" s="18">
        <v>0.4</v>
      </c>
      <c r="CN7" s="18" t="s">
        <v>3950</v>
      </c>
      <c r="CO7" s="21">
        <v>571.98299999999995</v>
      </c>
      <c r="CP7" s="17"/>
      <c r="CQ7" s="17"/>
      <c r="CR7" s="17"/>
      <c r="CS7" s="17"/>
      <c r="CT7" s="17"/>
      <c r="CU7" s="17"/>
      <c r="CV7" s="17"/>
      <c r="CW7" s="18">
        <v>2</v>
      </c>
      <c r="CX7" s="18">
        <v>1</v>
      </c>
      <c r="CY7" s="18" t="s">
        <v>4175</v>
      </c>
      <c r="CZ7" s="18">
        <v>874</v>
      </c>
      <c r="DA7" s="18">
        <v>1</v>
      </c>
      <c r="DB7" s="18" t="s">
        <v>4288</v>
      </c>
      <c r="DC7" s="18">
        <v>40</v>
      </c>
      <c r="DD7" s="18">
        <v>1</v>
      </c>
      <c r="DE7" s="18" t="s">
        <v>4187</v>
      </c>
      <c r="DF7" s="18">
        <v>140</v>
      </c>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8">
        <v>1</v>
      </c>
      <c r="EO7" s="18" t="s">
        <v>4288</v>
      </c>
      <c r="EP7" s="18">
        <v>12</v>
      </c>
      <c r="EQ7" s="17"/>
      <c r="ER7" s="17"/>
      <c r="ES7" s="17"/>
      <c r="ET7" s="17"/>
      <c r="EU7" s="17"/>
      <c r="EV7" s="17"/>
      <c r="EW7" s="17"/>
      <c r="EX7" s="17"/>
      <c r="EY7" s="17"/>
      <c r="EZ7" s="17"/>
      <c r="FA7" s="17"/>
      <c r="FB7" s="17"/>
      <c r="FC7" s="17"/>
      <c r="FD7" s="17"/>
      <c r="FE7" s="17"/>
      <c r="FF7" s="17"/>
      <c r="FG7" s="17"/>
      <c r="FH7" s="18" t="s">
        <v>4952</v>
      </c>
      <c r="FI7" s="18" t="s">
        <v>5188</v>
      </c>
      <c r="FJ7" s="17"/>
      <c r="FK7" s="17"/>
      <c r="FL7" s="18" t="s">
        <v>5422</v>
      </c>
      <c r="FM7" s="17"/>
      <c r="FN7" s="18" t="s">
        <v>5613</v>
      </c>
      <c r="FO7" s="17"/>
      <c r="FP7" s="18" t="s">
        <v>5670</v>
      </c>
      <c r="FQ7" s="18">
        <v>10</v>
      </c>
      <c r="FR7" s="18">
        <v>17</v>
      </c>
      <c r="FS7" s="18" t="s">
        <v>5816</v>
      </c>
      <c r="FT7" s="18" t="s">
        <v>6156</v>
      </c>
      <c r="FU7" s="18" t="s">
        <v>6475</v>
      </c>
      <c r="FV7" s="18" t="s">
        <v>6820</v>
      </c>
      <c r="FW7" s="18" t="s">
        <v>0</v>
      </c>
      <c r="FX7" s="18" t="s">
        <v>7241</v>
      </c>
      <c r="FY7" s="18" t="s">
        <v>7338</v>
      </c>
      <c r="FZ7" s="18" t="s">
        <v>7436</v>
      </c>
      <c r="GA7" s="1" t="s">
        <v>7512</v>
      </c>
      <c r="GB7" s="25">
        <f t="shared" si="4"/>
        <v>12.612262951870949</v>
      </c>
    </row>
    <row r="8" spans="1:184" ht="74" customHeight="1" x14ac:dyDescent="0.2">
      <c r="C8" s="17" t="s">
        <v>11175</v>
      </c>
      <c r="D8" s="18" t="s">
        <v>39</v>
      </c>
      <c r="E8" s="18" t="s">
        <v>82</v>
      </c>
      <c r="F8" s="18" t="s">
        <v>94</v>
      </c>
      <c r="G8" s="18" t="s">
        <v>452</v>
      </c>
      <c r="H8" s="18" t="s">
        <v>452</v>
      </c>
      <c r="I8" s="18">
        <v>2018</v>
      </c>
      <c r="J8" s="18" t="s">
        <v>763</v>
      </c>
      <c r="K8" s="18" t="s">
        <v>936</v>
      </c>
      <c r="L8" s="17"/>
      <c r="M8" s="17"/>
      <c r="N8" s="17"/>
      <c r="O8" s="18" t="s">
        <v>1521</v>
      </c>
      <c r="P8" s="17"/>
      <c r="Q8" s="17"/>
      <c r="R8" s="17"/>
      <c r="S8" s="18" t="s">
        <v>2449</v>
      </c>
      <c r="T8" s="17"/>
      <c r="U8" s="18" t="s">
        <v>2609</v>
      </c>
      <c r="V8" s="18" t="s">
        <v>2980</v>
      </c>
      <c r="W8" s="18" t="s">
        <v>3138</v>
      </c>
      <c r="X8" s="18" t="s">
        <v>3148</v>
      </c>
      <c r="Y8" s="21">
        <f t="shared" si="2"/>
        <v>3.3050000000000006</v>
      </c>
      <c r="Z8" s="21">
        <v>2.4460000000000002</v>
      </c>
      <c r="AA8" s="21">
        <v>74.010000000000005</v>
      </c>
      <c r="AB8" s="21">
        <v>0.13</v>
      </c>
      <c r="AC8" s="21">
        <v>0.39300000000000002</v>
      </c>
      <c r="AD8" s="21">
        <v>11.89</v>
      </c>
      <c r="AE8" s="21">
        <v>0.46600000000000003</v>
      </c>
      <c r="AF8" s="21">
        <v>14.1</v>
      </c>
      <c r="AG8" s="21">
        <v>0</v>
      </c>
      <c r="AH8" s="21">
        <v>0</v>
      </c>
      <c r="AI8" s="21"/>
      <c r="AJ8" s="17"/>
      <c r="AK8" s="17"/>
      <c r="AL8" s="21"/>
      <c r="AM8" s="21">
        <v>6</v>
      </c>
      <c r="AN8" s="21">
        <v>0.27</v>
      </c>
      <c r="AO8" s="22">
        <v>11</v>
      </c>
      <c r="AP8" s="22">
        <v>11</v>
      </c>
      <c r="AQ8" s="22">
        <v>11</v>
      </c>
      <c r="AR8" s="22"/>
      <c r="AS8" s="22"/>
      <c r="AT8" s="22"/>
      <c r="AU8" s="22"/>
      <c r="AV8" s="22"/>
      <c r="AW8" s="22"/>
      <c r="AX8" s="22">
        <v>2</v>
      </c>
      <c r="AY8" s="22">
        <v>3</v>
      </c>
      <c r="AZ8" s="22">
        <v>2</v>
      </c>
      <c r="BA8" s="22"/>
      <c r="BB8" s="22"/>
      <c r="BC8" s="22">
        <v>3</v>
      </c>
      <c r="BD8" s="22">
        <v>1</v>
      </c>
      <c r="BE8" s="22"/>
      <c r="BF8" s="22"/>
      <c r="BG8" s="22"/>
      <c r="BH8" s="22"/>
      <c r="BI8" s="22"/>
      <c r="BJ8" s="22"/>
      <c r="BK8" s="22"/>
      <c r="BL8" s="22"/>
      <c r="BM8" s="22"/>
      <c r="BN8" s="22"/>
      <c r="BO8" s="22"/>
      <c r="BP8" s="22"/>
      <c r="BQ8" s="22"/>
      <c r="BR8" s="22"/>
      <c r="BS8" s="22"/>
      <c r="BT8" s="22"/>
      <c r="BU8" s="22"/>
      <c r="BV8" s="22"/>
      <c r="BW8" s="22"/>
      <c r="BX8" s="22"/>
      <c r="BY8" s="22"/>
      <c r="BZ8" s="22"/>
      <c r="CA8" s="22">
        <v>0</v>
      </c>
      <c r="CB8" s="22"/>
      <c r="CC8" s="22"/>
      <c r="CD8" s="22"/>
      <c r="CE8" s="22"/>
      <c r="CF8" s="23"/>
      <c r="CG8" s="22"/>
      <c r="CH8" s="22">
        <v>11</v>
      </c>
      <c r="CI8" s="12">
        <f t="shared" si="3"/>
        <v>0</v>
      </c>
      <c r="CJ8" s="21">
        <v>14.039</v>
      </c>
      <c r="CK8" s="18" t="s">
        <v>3615</v>
      </c>
      <c r="CL8" s="17"/>
      <c r="CM8" s="18">
        <v>60.76</v>
      </c>
      <c r="CN8" s="18" t="s">
        <v>3951</v>
      </c>
      <c r="CO8" s="21">
        <v>23.106999999999999</v>
      </c>
      <c r="CP8" s="17"/>
      <c r="CQ8" s="17"/>
      <c r="CR8" s="17"/>
      <c r="CS8" s="17"/>
      <c r="CT8" s="17"/>
      <c r="CU8" s="17"/>
      <c r="CV8" s="17"/>
      <c r="CW8" s="18">
        <v>1</v>
      </c>
      <c r="CX8" s="18">
        <v>1</v>
      </c>
      <c r="CY8" s="18" t="s">
        <v>4176</v>
      </c>
      <c r="CZ8" s="18">
        <v>1560</v>
      </c>
      <c r="DA8" s="18">
        <v>1</v>
      </c>
      <c r="DB8" s="18" t="s">
        <v>4182</v>
      </c>
      <c r="DC8" s="18">
        <v>470</v>
      </c>
      <c r="DD8" s="17"/>
      <c r="DE8" s="17"/>
      <c r="DF8" s="17"/>
      <c r="DG8" s="17"/>
      <c r="DH8" s="17"/>
      <c r="DI8" s="17"/>
      <c r="DJ8" s="17"/>
      <c r="DK8" s="17"/>
      <c r="DL8" s="17"/>
      <c r="DM8" s="17"/>
      <c r="DN8" s="17"/>
      <c r="DO8" s="17"/>
      <c r="DP8" s="17"/>
      <c r="DQ8" s="17"/>
      <c r="DR8" s="17"/>
      <c r="DS8" s="17"/>
      <c r="DT8" s="17"/>
      <c r="DU8" s="17"/>
      <c r="DV8" s="17"/>
      <c r="DW8" s="17"/>
      <c r="DX8" s="17"/>
      <c r="DY8" s="18">
        <v>1</v>
      </c>
      <c r="DZ8" s="18" t="s">
        <v>4182</v>
      </c>
      <c r="EA8" s="18">
        <v>470</v>
      </c>
      <c r="EB8" s="17"/>
      <c r="EC8" s="17"/>
      <c r="ED8" s="17"/>
      <c r="EE8" s="17"/>
      <c r="EF8" s="17"/>
      <c r="EG8" s="17"/>
      <c r="EH8" s="17"/>
      <c r="EI8" s="17"/>
      <c r="EJ8" s="17"/>
      <c r="EK8" s="17"/>
      <c r="EL8" s="17"/>
      <c r="EM8" s="17"/>
      <c r="EN8" s="18">
        <v>1</v>
      </c>
      <c r="EO8" s="18" t="s">
        <v>4764</v>
      </c>
      <c r="EP8" s="18">
        <v>8</v>
      </c>
      <c r="EQ8" s="17"/>
      <c r="ER8" s="17"/>
      <c r="ES8" s="17"/>
      <c r="ET8" s="17"/>
      <c r="EU8" s="17"/>
      <c r="EV8" s="17"/>
      <c r="EW8" s="17"/>
      <c r="EX8" s="17"/>
      <c r="EY8" s="17"/>
      <c r="EZ8" s="17"/>
      <c r="FA8" s="17"/>
      <c r="FB8" s="17"/>
      <c r="FC8" s="17"/>
      <c r="FD8" s="17"/>
      <c r="FE8" s="17"/>
      <c r="FF8" s="17"/>
      <c r="FG8" s="17"/>
      <c r="FH8" s="18" t="s">
        <v>4953</v>
      </c>
      <c r="FI8" s="17"/>
      <c r="FJ8" s="18" t="s">
        <v>4953</v>
      </c>
      <c r="FK8" s="17"/>
      <c r="FL8" s="18" t="s">
        <v>5423</v>
      </c>
      <c r="FM8" s="17"/>
      <c r="FN8" s="17"/>
      <c r="FO8" s="17"/>
      <c r="FP8" s="17"/>
      <c r="FQ8" s="17"/>
      <c r="FR8" s="17"/>
      <c r="FS8" s="18" t="s">
        <v>5817</v>
      </c>
      <c r="FT8" s="18" t="s">
        <v>6157</v>
      </c>
      <c r="FU8" s="18" t="s">
        <v>6476</v>
      </c>
      <c r="FV8" s="18" t="s">
        <v>6821</v>
      </c>
      <c r="FW8" s="18" t="s">
        <v>7158</v>
      </c>
      <c r="FX8" s="18" t="s">
        <v>7242</v>
      </c>
      <c r="FY8" s="18" t="s">
        <v>7339</v>
      </c>
      <c r="FZ8" s="18" t="s">
        <v>7437</v>
      </c>
      <c r="GA8" s="1" t="s">
        <v>7513</v>
      </c>
      <c r="GB8" s="25">
        <f t="shared" si="4"/>
        <v>105.85536850305104</v>
      </c>
    </row>
    <row r="9" spans="1:184" ht="74" customHeight="1" x14ac:dyDescent="0.2">
      <c r="C9" s="17" t="s">
        <v>11175</v>
      </c>
      <c r="D9" s="18" t="s">
        <v>39</v>
      </c>
      <c r="E9" s="18" t="s">
        <v>82</v>
      </c>
      <c r="F9" s="18" t="s">
        <v>95</v>
      </c>
      <c r="G9" s="18" t="s">
        <v>453</v>
      </c>
      <c r="H9" s="18" t="s">
        <v>453</v>
      </c>
      <c r="I9" s="18">
        <v>2023</v>
      </c>
      <c r="J9" s="18" t="s">
        <v>764</v>
      </c>
      <c r="K9" s="18" t="s">
        <v>938</v>
      </c>
      <c r="L9" s="17"/>
      <c r="M9" s="18" t="s">
        <v>1022</v>
      </c>
      <c r="N9" s="17"/>
      <c r="O9" s="17"/>
      <c r="P9" s="17"/>
      <c r="Q9" s="17"/>
      <c r="R9" s="17"/>
      <c r="S9" s="17"/>
      <c r="T9" s="17"/>
      <c r="U9" s="18" t="s">
        <v>2610</v>
      </c>
      <c r="V9" s="18" t="s">
        <v>2981</v>
      </c>
      <c r="W9" s="18" t="s">
        <v>3140</v>
      </c>
      <c r="X9" s="18" t="s">
        <v>3149</v>
      </c>
      <c r="Y9" s="21">
        <f t="shared" si="2"/>
        <v>1.3</v>
      </c>
      <c r="Z9" s="21">
        <v>1.3</v>
      </c>
      <c r="AA9" s="21">
        <v>100</v>
      </c>
      <c r="AB9" s="21">
        <v>0.17</v>
      </c>
      <c r="AC9" s="21">
        <v>0</v>
      </c>
      <c r="AD9" s="21">
        <v>0</v>
      </c>
      <c r="AE9" s="21">
        <v>0</v>
      </c>
      <c r="AF9" s="21">
        <v>0</v>
      </c>
      <c r="AG9" s="21"/>
      <c r="AH9" s="21">
        <v>0</v>
      </c>
      <c r="AI9" s="21"/>
      <c r="AJ9" s="17"/>
      <c r="AK9" s="17"/>
      <c r="AL9" s="21"/>
      <c r="AM9" s="21">
        <v>0.49099999999999999</v>
      </c>
      <c r="AN9" s="21">
        <v>4.7E-2</v>
      </c>
      <c r="AO9" s="22">
        <v>1</v>
      </c>
      <c r="AP9" s="22">
        <v>1</v>
      </c>
      <c r="AQ9" s="22">
        <v>1</v>
      </c>
      <c r="AR9" s="22"/>
      <c r="AS9" s="22"/>
      <c r="AT9" s="22"/>
      <c r="AU9" s="22"/>
      <c r="AV9" s="22"/>
      <c r="AW9" s="22"/>
      <c r="AX9" s="22"/>
      <c r="AY9" s="22"/>
      <c r="AZ9" s="22"/>
      <c r="BA9" s="22">
        <v>1</v>
      </c>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v>0</v>
      </c>
      <c r="CB9" s="22"/>
      <c r="CC9" s="22"/>
      <c r="CD9" s="22"/>
      <c r="CE9" s="22"/>
      <c r="CF9" s="23"/>
      <c r="CG9" s="22"/>
      <c r="CH9" s="22">
        <v>1</v>
      </c>
      <c r="CI9" s="12">
        <f t="shared" si="3"/>
        <v>0</v>
      </c>
      <c r="CJ9" s="21">
        <v>0.27600000000000002</v>
      </c>
      <c r="CK9" s="18" t="s">
        <v>3616</v>
      </c>
      <c r="CL9" s="17"/>
      <c r="CM9" s="18">
        <v>2.88</v>
      </c>
      <c r="CN9" s="18" t="s">
        <v>3951</v>
      </c>
      <c r="CO9" s="21">
        <v>9.5860000000000003</v>
      </c>
      <c r="CP9" s="17"/>
      <c r="CQ9" s="17"/>
      <c r="CR9" s="17"/>
      <c r="CS9" s="17"/>
      <c r="CT9" s="17"/>
      <c r="CU9" s="17"/>
      <c r="CV9" s="17"/>
      <c r="CW9" s="18">
        <v>1</v>
      </c>
      <c r="CX9" s="17"/>
      <c r="CY9" s="17"/>
      <c r="CZ9" s="17"/>
      <c r="DA9" s="18">
        <v>1</v>
      </c>
      <c r="DB9" s="18" t="s">
        <v>4289</v>
      </c>
      <c r="DC9" s="18">
        <v>69</v>
      </c>
      <c r="DD9" s="17"/>
      <c r="DE9" s="17"/>
      <c r="DF9" s="17"/>
      <c r="DG9" s="17"/>
      <c r="DH9" s="17"/>
      <c r="DI9" s="17"/>
      <c r="DJ9" s="17"/>
      <c r="DK9" s="17"/>
      <c r="DL9" s="17"/>
      <c r="DM9" s="17"/>
      <c r="DN9" s="17"/>
      <c r="DO9" s="17"/>
      <c r="DP9" s="17"/>
      <c r="DQ9" s="17"/>
      <c r="DR9" s="17"/>
      <c r="DS9" s="17"/>
      <c r="DT9" s="17"/>
      <c r="DU9" s="17"/>
      <c r="DV9" s="17"/>
      <c r="DW9" s="17"/>
      <c r="DX9" s="17"/>
      <c r="DY9" s="18">
        <v>1</v>
      </c>
      <c r="DZ9" s="18" t="s">
        <v>4289</v>
      </c>
      <c r="EA9" s="18">
        <v>69</v>
      </c>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8" t="s">
        <v>5671</v>
      </c>
      <c r="FQ9" s="18">
        <v>3</v>
      </c>
      <c r="FR9" s="18">
        <v>18</v>
      </c>
      <c r="FS9" s="18" t="s">
        <v>5818</v>
      </c>
      <c r="FT9" s="18" t="s">
        <v>6158</v>
      </c>
      <c r="FU9" s="18" t="s">
        <v>6477</v>
      </c>
      <c r="FV9" s="18" t="s">
        <v>6822</v>
      </c>
      <c r="FW9" s="18" t="s">
        <v>7158</v>
      </c>
      <c r="FX9" s="18" t="s">
        <v>7242</v>
      </c>
      <c r="FY9" s="18" t="s">
        <v>7339</v>
      </c>
      <c r="FZ9" s="18" t="s">
        <v>7437</v>
      </c>
      <c r="GA9" s="1" t="s">
        <v>7514</v>
      </c>
      <c r="GB9" s="25">
        <f t="shared" si="4"/>
        <v>135.61443772167743</v>
      </c>
    </row>
    <row r="10" spans="1:184" ht="74" customHeight="1" x14ac:dyDescent="0.2">
      <c r="C10" s="17" t="s">
        <v>11175</v>
      </c>
      <c r="D10" s="18" t="s">
        <v>39</v>
      </c>
      <c r="E10" s="18" t="s">
        <v>82</v>
      </c>
      <c r="F10" s="18" t="s">
        <v>96</v>
      </c>
      <c r="G10" s="18" t="s">
        <v>454</v>
      </c>
      <c r="H10" s="18" t="s">
        <v>701</v>
      </c>
      <c r="I10" s="18">
        <v>2019</v>
      </c>
      <c r="J10" s="18" t="s">
        <v>765</v>
      </c>
      <c r="K10" s="18" t="s">
        <v>936</v>
      </c>
      <c r="L10" s="17"/>
      <c r="M10" s="18" t="s">
        <v>1023</v>
      </c>
      <c r="N10" s="17"/>
      <c r="O10" s="17"/>
      <c r="P10" s="17"/>
      <c r="Q10" s="17"/>
      <c r="R10" s="17"/>
      <c r="S10" s="17"/>
      <c r="T10" s="17"/>
      <c r="U10" s="18" t="s">
        <v>2611</v>
      </c>
      <c r="V10" s="18" t="s">
        <v>2982</v>
      </c>
      <c r="W10" s="18" t="s">
        <v>3138</v>
      </c>
      <c r="X10" s="18" t="s">
        <v>3150</v>
      </c>
      <c r="Y10" s="21">
        <f t="shared" si="2"/>
        <v>36.730999999999995</v>
      </c>
      <c r="Z10" s="21">
        <v>18.364999999999998</v>
      </c>
      <c r="AA10" s="21">
        <v>50</v>
      </c>
      <c r="AB10" s="21">
        <v>0.03</v>
      </c>
      <c r="AC10" s="21">
        <v>7.6689999999999996</v>
      </c>
      <c r="AD10" s="21">
        <v>20.88</v>
      </c>
      <c r="AE10" s="21">
        <v>10.696999999999999</v>
      </c>
      <c r="AF10" s="21">
        <v>29.12</v>
      </c>
      <c r="AG10" s="21">
        <v>0</v>
      </c>
      <c r="AH10" s="21">
        <v>0</v>
      </c>
      <c r="AI10" s="21"/>
      <c r="AJ10" s="17"/>
      <c r="AK10" s="17"/>
      <c r="AL10" s="21"/>
      <c r="AM10" s="21">
        <v>25</v>
      </c>
      <c r="AN10" s="21">
        <v>0.03</v>
      </c>
      <c r="AO10" s="22">
        <v>82</v>
      </c>
      <c r="AP10" s="22">
        <v>82</v>
      </c>
      <c r="AQ10" s="22">
        <v>80</v>
      </c>
      <c r="AR10" s="22"/>
      <c r="AS10" s="22"/>
      <c r="AT10" s="22"/>
      <c r="AU10" s="22"/>
      <c r="AV10" s="22"/>
      <c r="AW10" s="22"/>
      <c r="AX10" s="22">
        <v>26</v>
      </c>
      <c r="AY10" s="22">
        <v>27</v>
      </c>
      <c r="AZ10" s="22">
        <v>9</v>
      </c>
      <c r="BA10" s="22"/>
      <c r="BB10" s="22">
        <v>1</v>
      </c>
      <c r="BC10" s="22">
        <v>1</v>
      </c>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v>0</v>
      </c>
      <c r="CB10" s="22"/>
      <c r="CC10" s="22"/>
      <c r="CD10" s="22"/>
      <c r="CE10" s="22"/>
      <c r="CF10" s="22" t="s">
        <v>3577</v>
      </c>
      <c r="CG10" s="22">
        <v>16</v>
      </c>
      <c r="CH10" s="22">
        <v>80</v>
      </c>
      <c r="CI10" s="12">
        <f t="shared" si="3"/>
        <v>0</v>
      </c>
      <c r="CJ10" s="21">
        <v>826.48400000000004</v>
      </c>
      <c r="CK10" s="18" t="s">
        <v>3617</v>
      </c>
      <c r="CL10" s="17"/>
      <c r="CM10" s="18">
        <v>52.2</v>
      </c>
      <c r="CN10" s="18" t="s">
        <v>3951</v>
      </c>
      <c r="CO10" s="21">
        <v>1583.307</v>
      </c>
      <c r="CP10" s="17"/>
      <c r="CQ10" s="17"/>
      <c r="CR10" s="17"/>
      <c r="CS10" s="17"/>
      <c r="CT10" s="17"/>
      <c r="CU10" s="17"/>
      <c r="CV10" s="17"/>
      <c r="CW10" s="18">
        <v>64</v>
      </c>
      <c r="CX10" s="18">
        <v>1</v>
      </c>
      <c r="CY10" s="18" t="s">
        <v>4177</v>
      </c>
      <c r="CZ10" s="18">
        <v>23583</v>
      </c>
      <c r="DA10" s="18">
        <v>1</v>
      </c>
      <c r="DB10" s="18" t="s">
        <v>4290</v>
      </c>
      <c r="DC10" s="18">
        <v>1419</v>
      </c>
      <c r="DD10" s="17"/>
      <c r="DE10" s="17"/>
      <c r="DF10" s="17"/>
      <c r="DG10" s="17"/>
      <c r="DH10" s="17"/>
      <c r="DI10" s="17"/>
      <c r="DJ10" s="17"/>
      <c r="DK10" s="17"/>
      <c r="DL10" s="17"/>
      <c r="DM10" s="17"/>
      <c r="DN10" s="17"/>
      <c r="DO10" s="17"/>
      <c r="DP10" s="17"/>
      <c r="DQ10" s="17"/>
      <c r="DR10" s="17"/>
      <c r="DS10" s="18" t="s">
        <v>4512</v>
      </c>
      <c r="DT10" s="18" t="s">
        <v>4551</v>
      </c>
      <c r="DU10" s="18">
        <v>82</v>
      </c>
      <c r="DV10" s="17"/>
      <c r="DW10" s="17"/>
      <c r="DX10" s="17"/>
      <c r="DY10" s="17"/>
      <c r="DZ10" s="17"/>
      <c r="EA10" s="17"/>
      <c r="EB10" s="17"/>
      <c r="EC10" s="17"/>
      <c r="ED10" s="17"/>
      <c r="EE10" s="17"/>
      <c r="EF10" s="17"/>
      <c r="EG10" s="17"/>
      <c r="EH10" s="17"/>
      <c r="EI10" s="17"/>
      <c r="EJ10" s="17"/>
      <c r="EK10" s="18">
        <v>1</v>
      </c>
      <c r="EL10" s="18" t="s">
        <v>4180</v>
      </c>
      <c r="EM10" s="18">
        <v>155</v>
      </c>
      <c r="EN10" s="17"/>
      <c r="EO10" s="17"/>
      <c r="EP10" s="17"/>
      <c r="EQ10" s="17"/>
      <c r="ER10" s="17"/>
      <c r="ES10" s="17"/>
      <c r="ET10" s="17"/>
      <c r="EU10" s="17"/>
      <c r="EV10" s="17"/>
      <c r="EW10" s="17"/>
      <c r="EX10" s="17"/>
      <c r="EY10" s="17"/>
      <c r="EZ10" s="17"/>
      <c r="FA10" s="17"/>
      <c r="FB10" s="17"/>
      <c r="FC10" s="17"/>
      <c r="FD10" s="17"/>
      <c r="FE10" s="17"/>
      <c r="FF10" s="17"/>
      <c r="FG10" s="17"/>
      <c r="FH10" s="18" t="s">
        <v>4954</v>
      </c>
      <c r="FI10" s="17"/>
      <c r="FJ10" s="17"/>
      <c r="FK10" s="17"/>
      <c r="FL10" s="18" t="s">
        <v>5424</v>
      </c>
      <c r="FM10" s="17"/>
      <c r="FN10" s="17"/>
      <c r="FO10" s="17"/>
      <c r="FP10" s="18" t="s">
        <v>5672</v>
      </c>
      <c r="FQ10" s="17"/>
      <c r="FR10" s="17"/>
      <c r="FS10" s="18" t="s">
        <v>5819</v>
      </c>
      <c r="FT10" s="18" t="s">
        <v>6159</v>
      </c>
      <c r="FU10" s="18" t="s">
        <v>6478</v>
      </c>
      <c r="FV10" s="18" t="s">
        <v>6823</v>
      </c>
      <c r="FW10" s="18" t="s">
        <v>7158</v>
      </c>
      <c r="FX10" s="18" t="s">
        <v>7242</v>
      </c>
      <c r="FY10" s="18" t="s">
        <v>7339</v>
      </c>
      <c r="FZ10" s="18" t="s">
        <v>7437</v>
      </c>
      <c r="GA10" s="1" t="s">
        <v>7515</v>
      </c>
      <c r="GB10" s="25">
        <f t="shared" si="4"/>
        <v>11.599140280438347</v>
      </c>
    </row>
    <row r="11" spans="1:184" ht="74" customHeight="1" x14ac:dyDescent="0.2">
      <c r="C11" s="17" t="s">
        <v>11175</v>
      </c>
      <c r="D11" s="18" t="s">
        <v>39</v>
      </c>
      <c r="E11" s="18" t="s">
        <v>82</v>
      </c>
      <c r="F11" s="18" t="s">
        <v>96</v>
      </c>
      <c r="G11" s="18" t="s">
        <v>455</v>
      </c>
      <c r="H11" s="18" t="s">
        <v>701</v>
      </c>
      <c r="I11" s="18">
        <v>2023</v>
      </c>
      <c r="J11" s="18" t="s">
        <v>766</v>
      </c>
      <c r="K11" s="18" t="s">
        <v>936</v>
      </c>
      <c r="L11" s="17"/>
      <c r="M11" s="17"/>
      <c r="N11" s="17"/>
      <c r="O11" s="18" t="s">
        <v>1522</v>
      </c>
      <c r="P11" s="17"/>
      <c r="Q11" s="17"/>
      <c r="R11" s="17"/>
      <c r="S11" s="17"/>
      <c r="T11" s="17"/>
      <c r="U11" s="18" t="s">
        <v>2611</v>
      </c>
      <c r="V11" s="18" t="s">
        <v>2983</v>
      </c>
      <c r="W11" s="18" t="s">
        <v>3140</v>
      </c>
      <c r="X11" s="18" t="s">
        <v>3151</v>
      </c>
      <c r="Y11" s="21">
        <f t="shared" si="2"/>
        <v>21.460999999999999</v>
      </c>
      <c r="Z11" s="21">
        <v>20.07</v>
      </c>
      <c r="AA11" s="21">
        <v>93.52</v>
      </c>
      <c r="AB11" s="21">
        <v>0.03</v>
      </c>
      <c r="AC11" s="21">
        <v>0</v>
      </c>
      <c r="AD11" s="21">
        <v>0</v>
      </c>
      <c r="AE11" s="21">
        <v>0</v>
      </c>
      <c r="AF11" s="21">
        <v>0</v>
      </c>
      <c r="AG11" s="21">
        <v>1.391</v>
      </c>
      <c r="AH11" s="21">
        <v>6.48</v>
      </c>
      <c r="AI11" s="21">
        <v>1</v>
      </c>
      <c r="AJ11" s="18" t="s">
        <v>3388</v>
      </c>
      <c r="AK11" s="17"/>
      <c r="AL11" s="21">
        <v>0</v>
      </c>
      <c r="AM11" s="21">
        <v>25</v>
      </c>
      <c r="AN11" s="21">
        <v>0.03</v>
      </c>
      <c r="AO11" s="22">
        <v>22</v>
      </c>
      <c r="AP11" s="22">
        <v>22</v>
      </c>
      <c r="AQ11" s="22">
        <v>14</v>
      </c>
      <c r="AR11" s="22"/>
      <c r="AS11" s="22"/>
      <c r="AT11" s="22">
        <v>1</v>
      </c>
      <c r="AU11" s="22"/>
      <c r="AV11" s="22"/>
      <c r="AW11" s="22"/>
      <c r="AX11" s="22">
        <v>7</v>
      </c>
      <c r="AY11" s="22">
        <v>3</v>
      </c>
      <c r="AZ11" s="22">
        <v>2</v>
      </c>
      <c r="BA11" s="22"/>
      <c r="BB11" s="22">
        <v>1</v>
      </c>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v>0</v>
      </c>
      <c r="CB11" s="22"/>
      <c r="CC11" s="22"/>
      <c r="CD11" s="22"/>
      <c r="CE11" s="22"/>
      <c r="CF11" s="23"/>
      <c r="CG11" s="22"/>
      <c r="CH11" s="22">
        <v>14</v>
      </c>
      <c r="CI11" s="12">
        <f t="shared" si="3"/>
        <v>0</v>
      </c>
      <c r="CJ11" s="21">
        <v>336.69099999999997</v>
      </c>
      <c r="CK11" s="18" t="s">
        <v>3618</v>
      </c>
      <c r="CL11" s="17"/>
      <c r="CM11" s="18">
        <v>21.27</v>
      </c>
      <c r="CN11" s="18" t="s">
        <v>3951</v>
      </c>
      <c r="CO11" s="21">
        <v>1583.307</v>
      </c>
      <c r="CP11" s="17"/>
      <c r="CQ11" s="17"/>
      <c r="CR11" s="17"/>
      <c r="CS11" s="17"/>
      <c r="CT11" s="17"/>
      <c r="CU11" s="17"/>
      <c r="CV11" s="17"/>
      <c r="CW11" s="18">
        <v>18</v>
      </c>
      <c r="CX11" s="18">
        <v>1</v>
      </c>
      <c r="CY11" s="18" t="s">
        <v>4178</v>
      </c>
      <c r="CZ11" s="18">
        <v>7028</v>
      </c>
      <c r="DA11" s="18">
        <v>1</v>
      </c>
      <c r="DB11" s="18" t="s">
        <v>4290</v>
      </c>
      <c r="DC11" s="18">
        <v>509</v>
      </c>
      <c r="DD11" s="17"/>
      <c r="DE11" s="17"/>
      <c r="DF11" s="17"/>
      <c r="DG11" s="17"/>
      <c r="DH11" s="17"/>
      <c r="DI11" s="17"/>
      <c r="DJ11" s="17"/>
      <c r="DK11" s="17"/>
      <c r="DL11" s="17"/>
      <c r="DM11" s="17"/>
      <c r="DN11" s="17"/>
      <c r="DO11" s="17"/>
      <c r="DP11" s="17"/>
      <c r="DQ11" s="17"/>
      <c r="DR11" s="17"/>
      <c r="DS11" s="18" t="s">
        <v>4512</v>
      </c>
      <c r="DT11" s="18" t="s">
        <v>4551</v>
      </c>
      <c r="DU11" s="18">
        <v>22</v>
      </c>
      <c r="DV11" s="17"/>
      <c r="DW11" s="17"/>
      <c r="DX11" s="17"/>
      <c r="DY11" s="17"/>
      <c r="DZ11" s="17"/>
      <c r="EA11" s="17"/>
      <c r="EB11" s="17"/>
      <c r="EC11" s="17"/>
      <c r="ED11" s="17"/>
      <c r="EE11" s="17"/>
      <c r="EF11" s="17"/>
      <c r="EG11" s="17"/>
      <c r="EH11" s="17"/>
      <c r="EI11" s="17"/>
      <c r="EJ11" s="17"/>
      <c r="EK11" s="17"/>
      <c r="EL11" s="17"/>
      <c r="EM11" s="17"/>
      <c r="EN11" s="18">
        <v>1</v>
      </c>
      <c r="EO11" s="18" t="s">
        <v>4180</v>
      </c>
      <c r="EP11" s="18">
        <v>8</v>
      </c>
      <c r="EQ11" s="17"/>
      <c r="ER11" s="17"/>
      <c r="ES11" s="17"/>
      <c r="ET11" s="17"/>
      <c r="EU11" s="17"/>
      <c r="EV11" s="17"/>
      <c r="EW11" s="17"/>
      <c r="EX11" s="17"/>
      <c r="EY11" s="17"/>
      <c r="EZ11" s="17"/>
      <c r="FA11" s="17"/>
      <c r="FB11" s="17"/>
      <c r="FC11" s="17"/>
      <c r="FD11" s="17"/>
      <c r="FE11" s="18">
        <v>1</v>
      </c>
      <c r="FF11" s="18" t="s">
        <v>4893</v>
      </c>
      <c r="FG11" s="18" t="s">
        <v>4916</v>
      </c>
      <c r="FH11" s="18" t="s">
        <v>4954</v>
      </c>
      <c r="FI11" s="17"/>
      <c r="FJ11" s="17"/>
      <c r="FK11" s="17"/>
      <c r="FL11" s="18" t="s">
        <v>5425</v>
      </c>
      <c r="FM11" s="17"/>
      <c r="FN11" s="17"/>
      <c r="FO11" s="17"/>
      <c r="FP11" s="18" t="s">
        <v>5672</v>
      </c>
      <c r="FQ11" s="17"/>
      <c r="FR11" s="17"/>
      <c r="FS11" s="18" t="s">
        <v>5819</v>
      </c>
      <c r="FT11" s="18" t="s">
        <v>6159</v>
      </c>
      <c r="FU11" s="18" t="s">
        <v>6478</v>
      </c>
      <c r="FV11" s="18" t="s">
        <v>6823</v>
      </c>
      <c r="FW11" s="18" t="s">
        <v>7158</v>
      </c>
      <c r="FX11" s="18" t="s">
        <v>7242</v>
      </c>
      <c r="FY11" s="18" t="s">
        <v>7339</v>
      </c>
      <c r="FZ11" s="18" t="s">
        <v>7437</v>
      </c>
      <c r="GA11" s="1" t="s">
        <v>7516</v>
      </c>
      <c r="GB11" s="25">
        <f t="shared" si="4"/>
        <v>12.676000295583863</v>
      </c>
    </row>
    <row r="12" spans="1:184" ht="74" customHeight="1" x14ac:dyDescent="0.2">
      <c r="C12" s="17" t="s">
        <v>11175</v>
      </c>
      <c r="D12" s="18" t="s">
        <v>39</v>
      </c>
      <c r="E12" s="18" t="s">
        <v>82</v>
      </c>
      <c r="F12" s="18" t="s">
        <v>97</v>
      </c>
      <c r="G12" s="18" t="s">
        <v>456</v>
      </c>
      <c r="H12" s="18" t="s">
        <v>687</v>
      </c>
      <c r="I12" s="18">
        <v>2017</v>
      </c>
      <c r="J12" s="18" t="s">
        <v>767</v>
      </c>
      <c r="K12" s="18" t="s">
        <v>823</v>
      </c>
      <c r="L12" s="17"/>
      <c r="M12" s="18" t="s">
        <v>1024</v>
      </c>
      <c r="N12" s="17"/>
      <c r="O12" s="17"/>
      <c r="P12" s="17"/>
      <c r="Q12" s="18" t="s">
        <v>1962</v>
      </c>
      <c r="R12" s="17"/>
      <c r="S12" s="17"/>
      <c r="T12" s="17"/>
      <c r="U12" s="18" t="s">
        <v>2612</v>
      </c>
      <c r="V12" s="18" t="s">
        <v>2984</v>
      </c>
      <c r="W12" s="18" t="s">
        <v>3138</v>
      </c>
      <c r="X12" s="18" t="s">
        <v>3152</v>
      </c>
      <c r="Y12" s="21">
        <f t="shared" si="2"/>
        <v>4.1790000000000003</v>
      </c>
      <c r="Z12" s="21">
        <v>3.7610000000000001</v>
      </c>
      <c r="AA12" s="21">
        <v>90</v>
      </c>
      <c r="AB12" s="21">
        <v>0.24</v>
      </c>
      <c r="AC12" s="21">
        <v>0</v>
      </c>
      <c r="AD12" s="21">
        <v>0</v>
      </c>
      <c r="AE12" s="21">
        <v>0</v>
      </c>
      <c r="AF12" s="21">
        <v>0</v>
      </c>
      <c r="AG12" s="21">
        <v>0.41799999999999998</v>
      </c>
      <c r="AH12" s="21">
        <v>10</v>
      </c>
      <c r="AI12" s="21"/>
      <c r="AJ12" s="17"/>
      <c r="AK12" s="17"/>
      <c r="AL12" s="21"/>
      <c r="AM12" s="21">
        <v>15.4</v>
      </c>
      <c r="AN12" s="21">
        <v>0.57999999999999996</v>
      </c>
      <c r="AO12" s="22">
        <v>1</v>
      </c>
      <c r="AP12" s="22">
        <v>1</v>
      </c>
      <c r="AQ12" s="22">
        <v>1</v>
      </c>
      <c r="AR12" s="22"/>
      <c r="AS12" s="22"/>
      <c r="AT12" s="22"/>
      <c r="AU12" s="22"/>
      <c r="AV12" s="22"/>
      <c r="AW12" s="22"/>
      <c r="AX12" s="22"/>
      <c r="AY12" s="22"/>
      <c r="AZ12" s="22"/>
      <c r="BA12" s="22">
        <v>1</v>
      </c>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v>0</v>
      </c>
      <c r="CB12" s="22"/>
      <c r="CC12" s="22"/>
      <c r="CD12" s="22"/>
      <c r="CE12" s="22"/>
      <c r="CF12" s="23"/>
      <c r="CG12" s="22"/>
      <c r="CH12" s="22">
        <v>1</v>
      </c>
      <c r="CI12" s="12">
        <f t="shared" si="3"/>
        <v>0</v>
      </c>
      <c r="CJ12" s="21">
        <v>5.2999999999999999E-2</v>
      </c>
      <c r="CK12" s="18" t="s">
        <v>3619</v>
      </c>
      <c r="CL12" s="17"/>
      <c r="CM12" s="18">
        <v>0.14000000000000001</v>
      </c>
      <c r="CN12" s="17"/>
      <c r="CO12" s="21">
        <v>36.587000000000003</v>
      </c>
      <c r="CP12" s="17"/>
      <c r="CQ12" s="17"/>
      <c r="CR12" s="17"/>
      <c r="CS12" s="17"/>
      <c r="CT12" s="17"/>
      <c r="CU12" s="17"/>
      <c r="CV12" s="17"/>
      <c r="CW12" s="18">
        <v>5</v>
      </c>
      <c r="CX12" s="17"/>
      <c r="CY12" s="17"/>
      <c r="CZ12" s="17"/>
      <c r="DA12" s="18">
        <v>1</v>
      </c>
      <c r="DB12" s="18" t="s">
        <v>4291</v>
      </c>
      <c r="DC12" s="18">
        <v>53</v>
      </c>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8">
        <v>1</v>
      </c>
      <c r="EL12" s="18" t="s">
        <v>4696</v>
      </c>
      <c r="EM12" s="18">
        <v>5</v>
      </c>
      <c r="EN12" s="17"/>
      <c r="EO12" s="17"/>
      <c r="EP12" s="17"/>
      <c r="EQ12" s="17"/>
      <c r="ER12" s="17"/>
      <c r="ES12" s="17"/>
      <c r="ET12" s="17"/>
      <c r="EU12" s="17"/>
      <c r="EV12" s="17"/>
      <c r="EW12" s="17"/>
      <c r="EX12" s="17"/>
      <c r="EY12" s="17"/>
      <c r="EZ12" s="17"/>
      <c r="FA12" s="17"/>
      <c r="FB12" s="17"/>
      <c r="FC12" s="17"/>
      <c r="FD12" s="17"/>
      <c r="FE12" s="17"/>
      <c r="FF12" s="17"/>
      <c r="FG12" s="17"/>
      <c r="FH12" s="18" t="s">
        <v>4955</v>
      </c>
      <c r="FI12" s="18" t="s">
        <v>5186</v>
      </c>
      <c r="FJ12" s="17"/>
      <c r="FK12" s="17"/>
      <c r="FL12" s="18" t="s">
        <v>5426</v>
      </c>
      <c r="FM12" s="17"/>
      <c r="FN12" s="17"/>
      <c r="FO12" s="17"/>
      <c r="FP12" s="17"/>
      <c r="FQ12" s="17"/>
      <c r="FR12" s="17"/>
      <c r="FS12" s="18" t="s">
        <v>5820</v>
      </c>
      <c r="FT12" s="18" t="s">
        <v>6160</v>
      </c>
      <c r="FU12" s="18" t="s">
        <v>6479</v>
      </c>
      <c r="FV12" s="18" t="s">
        <v>6824</v>
      </c>
      <c r="FW12" s="18" t="s">
        <v>7158</v>
      </c>
      <c r="FX12" s="18" t="s">
        <v>7242</v>
      </c>
      <c r="FY12" s="18" t="s">
        <v>7339</v>
      </c>
      <c r="FZ12" s="18" t="s">
        <v>7437</v>
      </c>
      <c r="GA12" s="1" t="s">
        <v>7517</v>
      </c>
      <c r="GB12" s="25">
        <f t="shared" si="4"/>
        <v>102.79607510864514</v>
      </c>
    </row>
    <row r="13" spans="1:184" ht="74" customHeight="1" x14ac:dyDescent="0.2">
      <c r="C13" s="17" t="s">
        <v>11175</v>
      </c>
      <c r="D13" s="18" t="s">
        <v>39</v>
      </c>
      <c r="E13" s="18" t="s">
        <v>84</v>
      </c>
      <c r="F13" s="18" t="s">
        <v>98</v>
      </c>
      <c r="G13" s="18" t="s">
        <v>457</v>
      </c>
      <c r="H13" s="17"/>
      <c r="I13" s="18">
        <v>2023</v>
      </c>
      <c r="J13" s="18" t="s">
        <v>768</v>
      </c>
      <c r="K13" s="18" t="s">
        <v>939</v>
      </c>
      <c r="L13" s="17"/>
      <c r="M13" s="18" t="s">
        <v>1025</v>
      </c>
      <c r="N13" s="17"/>
      <c r="O13" s="18" t="s">
        <v>1523</v>
      </c>
      <c r="P13" s="17"/>
      <c r="Q13" s="18" t="s">
        <v>1963</v>
      </c>
      <c r="R13" s="17"/>
      <c r="S13" s="18" t="s">
        <v>2450</v>
      </c>
      <c r="T13" s="17"/>
      <c r="U13" s="18" t="s">
        <v>2613</v>
      </c>
      <c r="V13" s="18" t="s">
        <v>2985</v>
      </c>
      <c r="W13" s="18" t="s">
        <v>3140</v>
      </c>
      <c r="X13" s="18" t="s">
        <v>3153</v>
      </c>
      <c r="Y13" s="21">
        <f t="shared" si="2"/>
        <v>0.126</v>
      </c>
      <c r="Z13" s="21">
        <v>0.112</v>
      </c>
      <c r="AA13" s="21">
        <v>88.89</v>
      </c>
      <c r="AB13" s="21">
        <v>0.01</v>
      </c>
      <c r="AC13" s="21">
        <v>0</v>
      </c>
      <c r="AD13" s="21">
        <v>0</v>
      </c>
      <c r="AE13" s="21">
        <v>0</v>
      </c>
      <c r="AF13" s="21">
        <v>0</v>
      </c>
      <c r="AG13" s="21">
        <v>1.4E-2</v>
      </c>
      <c r="AH13" s="21">
        <v>11.11</v>
      </c>
      <c r="AI13" s="21"/>
      <c r="AJ13" s="17"/>
      <c r="AK13" s="17"/>
      <c r="AL13" s="21"/>
      <c r="AM13" s="21">
        <v>0.5</v>
      </c>
      <c r="AN13" s="21">
        <v>0.02</v>
      </c>
      <c r="AO13" s="22">
        <v>1</v>
      </c>
      <c r="AP13" s="22">
        <v>1</v>
      </c>
      <c r="AQ13" s="22">
        <v>1</v>
      </c>
      <c r="AR13" s="22"/>
      <c r="AS13" s="22"/>
      <c r="AT13" s="22"/>
      <c r="AU13" s="22"/>
      <c r="AV13" s="22"/>
      <c r="AW13" s="22"/>
      <c r="AX13" s="22"/>
      <c r="AY13" s="22"/>
      <c r="AZ13" s="22"/>
      <c r="BA13" s="22"/>
      <c r="BB13" s="22"/>
      <c r="BC13" s="22">
        <v>1</v>
      </c>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v>0</v>
      </c>
      <c r="CB13" s="22"/>
      <c r="CC13" s="22"/>
      <c r="CD13" s="22"/>
      <c r="CE13" s="22"/>
      <c r="CF13" s="23"/>
      <c r="CG13" s="22"/>
      <c r="CH13" s="22">
        <v>1</v>
      </c>
      <c r="CI13" s="12">
        <f t="shared" si="3"/>
        <v>0</v>
      </c>
      <c r="CJ13" s="21">
        <v>0.29899999999999999</v>
      </c>
      <c r="CK13" s="18" t="s">
        <v>3620</v>
      </c>
      <c r="CL13" s="17"/>
      <c r="CM13" s="18">
        <v>1.46</v>
      </c>
      <c r="CN13" s="18" t="s">
        <v>3951</v>
      </c>
      <c r="CO13" s="21">
        <v>20.495000000000001</v>
      </c>
      <c r="CP13" s="17"/>
      <c r="CQ13" s="17"/>
      <c r="CR13" s="17"/>
      <c r="CS13" s="17"/>
      <c r="CT13" s="17"/>
      <c r="CU13" s="17"/>
      <c r="CV13" s="17"/>
      <c r="CW13" s="17"/>
      <c r="CX13" s="18">
        <v>1</v>
      </c>
      <c r="CY13" s="18" t="s">
        <v>4179</v>
      </c>
      <c r="CZ13" s="18">
        <v>30</v>
      </c>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8">
        <v>1</v>
      </c>
      <c r="EO13" s="18" t="s">
        <v>4765</v>
      </c>
      <c r="EP13" s="18">
        <v>14</v>
      </c>
      <c r="EQ13" s="17"/>
      <c r="ER13" s="17"/>
      <c r="ES13" s="17"/>
      <c r="ET13" s="17"/>
      <c r="EU13" s="17"/>
      <c r="EV13" s="17"/>
      <c r="EW13" s="17"/>
      <c r="EX13" s="17"/>
      <c r="EY13" s="17"/>
      <c r="EZ13" s="17"/>
      <c r="FA13" s="17"/>
      <c r="FB13" s="17"/>
      <c r="FC13" s="17"/>
      <c r="FD13" s="17"/>
      <c r="FE13" s="17"/>
      <c r="FF13" s="17"/>
      <c r="FG13" s="17"/>
      <c r="FH13" s="18" t="s">
        <v>4956</v>
      </c>
      <c r="FI13" s="17"/>
      <c r="FJ13" s="17"/>
      <c r="FK13" s="17"/>
      <c r="FL13" s="17"/>
      <c r="FM13" s="17"/>
      <c r="FN13" s="17"/>
      <c r="FO13" s="17"/>
      <c r="FP13" s="17"/>
      <c r="FQ13" s="17"/>
      <c r="FR13" s="17"/>
      <c r="FS13" s="18" t="s">
        <v>5821</v>
      </c>
      <c r="FT13" s="18" t="s">
        <v>6161</v>
      </c>
      <c r="FU13" s="18" t="s">
        <v>6480</v>
      </c>
      <c r="FV13" s="18" t="s">
        <v>6825</v>
      </c>
      <c r="FW13" s="18" t="s">
        <v>7158</v>
      </c>
      <c r="FX13" s="18" t="s">
        <v>7242</v>
      </c>
      <c r="FY13" s="18" t="s">
        <v>7339</v>
      </c>
      <c r="FZ13" s="18" t="s">
        <v>7437</v>
      </c>
      <c r="GA13" s="1" t="s">
        <v>7518</v>
      </c>
      <c r="GB13" s="25">
        <f t="shared" si="4"/>
        <v>5.4647474993900955</v>
      </c>
    </row>
    <row r="14" spans="1:184" ht="74" customHeight="1" x14ac:dyDescent="0.2">
      <c r="C14" s="17" t="s">
        <v>11175</v>
      </c>
      <c r="D14" s="18" t="s">
        <v>39</v>
      </c>
      <c r="E14" s="18" t="s">
        <v>82</v>
      </c>
      <c r="F14" s="18" t="s">
        <v>99</v>
      </c>
      <c r="G14" s="18" t="s">
        <v>449</v>
      </c>
      <c r="H14" s="17"/>
      <c r="I14" s="18">
        <v>2022</v>
      </c>
      <c r="J14" s="18" t="s">
        <v>769</v>
      </c>
      <c r="K14" s="18" t="s">
        <v>936</v>
      </c>
      <c r="L14" s="17"/>
      <c r="M14" s="18" t="s">
        <v>1026</v>
      </c>
      <c r="N14" s="17"/>
      <c r="O14" s="18" t="s">
        <v>1524</v>
      </c>
      <c r="P14" s="17"/>
      <c r="Q14" s="18" t="s">
        <v>1964</v>
      </c>
      <c r="R14" s="17"/>
      <c r="S14" s="17"/>
      <c r="T14" s="17"/>
      <c r="U14" s="18" t="s">
        <v>2614</v>
      </c>
      <c r="V14" s="18" t="s">
        <v>2986</v>
      </c>
      <c r="W14" s="18" t="s">
        <v>3138</v>
      </c>
      <c r="X14" s="18" t="s">
        <v>3154</v>
      </c>
      <c r="Y14" s="21">
        <f t="shared" si="2"/>
        <v>0.6</v>
      </c>
      <c r="Z14" s="21">
        <v>0.253</v>
      </c>
      <c r="AA14" s="21">
        <v>42.17</v>
      </c>
      <c r="AB14" s="21">
        <v>0.03</v>
      </c>
      <c r="AC14" s="21">
        <v>0</v>
      </c>
      <c r="AD14" s="21">
        <v>0</v>
      </c>
      <c r="AE14" s="21">
        <v>0</v>
      </c>
      <c r="AF14" s="21">
        <v>0</v>
      </c>
      <c r="AG14" s="21">
        <v>0.34699999999999998</v>
      </c>
      <c r="AH14" s="21">
        <v>57.83</v>
      </c>
      <c r="AI14" s="21"/>
      <c r="AJ14" s="17"/>
      <c r="AK14" s="17"/>
      <c r="AL14" s="21"/>
      <c r="AM14" s="21">
        <v>4.5990000000000002</v>
      </c>
      <c r="AN14" s="21">
        <v>0.15</v>
      </c>
      <c r="AO14" s="22">
        <v>2</v>
      </c>
      <c r="AP14" s="22">
        <v>2</v>
      </c>
      <c r="AQ14" s="22">
        <v>1</v>
      </c>
      <c r="AR14" s="22"/>
      <c r="AS14" s="22"/>
      <c r="AT14" s="22"/>
      <c r="AU14" s="22"/>
      <c r="AV14" s="22"/>
      <c r="AW14" s="22"/>
      <c r="AX14" s="22"/>
      <c r="AY14" s="22"/>
      <c r="AZ14" s="22"/>
      <c r="BA14" s="22">
        <v>1</v>
      </c>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v>0</v>
      </c>
      <c r="CB14" s="22"/>
      <c r="CC14" s="22"/>
      <c r="CD14" s="22"/>
      <c r="CE14" s="22"/>
      <c r="CF14" s="23"/>
      <c r="CG14" s="22"/>
      <c r="CH14" s="22">
        <v>1</v>
      </c>
      <c r="CI14" s="12">
        <f t="shared" si="3"/>
        <v>0</v>
      </c>
      <c r="CJ14" s="21">
        <v>1</v>
      </c>
      <c r="CK14" s="18" t="s">
        <v>3621</v>
      </c>
      <c r="CL14" s="17"/>
      <c r="CM14" s="18">
        <v>2.58</v>
      </c>
      <c r="CN14" s="18" t="s">
        <v>3951</v>
      </c>
      <c r="CO14" s="21">
        <v>38.81</v>
      </c>
      <c r="CP14" s="17"/>
      <c r="CQ14" s="17"/>
      <c r="CR14" s="17"/>
      <c r="CS14" s="17"/>
      <c r="CT14" s="17"/>
      <c r="CU14" s="17"/>
      <c r="CV14" s="17"/>
      <c r="CW14" s="17"/>
      <c r="CX14" s="17"/>
      <c r="CY14" s="17"/>
      <c r="CZ14" s="17"/>
      <c r="DA14" s="18">
        <v>1</v>
      </c>
      <c r="DB14" s="18" t="s">
        <v>4292</v>
      </c>
      <c r="DC14" s="18">
        <v>275</v>
      </c>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8">
        <v>1</v>
      </c>
      <c r="EO14" s="18" t="s">
        <v>4698</v>
      </c>
      <c r="EP14" s="18">
        <v>10</v>
      </c>
      <c r="EQ14" s="17"/>
      <c r="ER14" s="17"/>
      <c r="ES14" s="17"/>
      <c r="ET14" s="17"/>
      <c r="EU14" s="17"/>
      <c r="EV14" s="17"/>
      <c r="EW14" s="17"/>
      <c r="EX14" s="17"/>
      <c r="EY14" s="17"/>
      <c r="EZ14" s="17"/>
      <c r="FA14" s="17"/>
      <c r="FB14" s="17"/>
      <c r="FC14" s="17"/>
      <c r="FD14" s="17"/>
      <c r="FE14" s="18">
        <v>1</v>
      </c>
      <c r="FF14" s="18" t="s">
        <v>4894</v>
      </c>
      <c r="FG14" s="18" t="s">
        <v>4917</v>
      </c>
      <c r="FH14" s="18" t="s">
        <v>4894</v>
      </c>
      <c r="FI14" s="18" t="s">
        <v>5189</v>
      </c>
      <c r="FJ14" s="17"/>
      <c r="FK14" s="17"/>
      <c r="FL14" s="18" t="s">
        <v>5427</v>
      </c>
      <c r="FM14" s="17"/>
      <c r="FN14" s="17"/>
      <c r="FO14" s="17"/>
      <c r="FP14" s="17"/>
      <c r="FQ14" s="18">
        <v>0</v>
      </c>
      <c r="FR14" s="17"/>
      <c r="FS14" s="18" t="s">
        <v>5822</v>
      </c>
      <c r="FT14" s="18" t="s">
        <v>6162</v>
      </c>
      <c r="FU14" s="18" t="s">
        <v>6481</v>
      </c>
      <c r="FV14" s="18" t="s">
        <v>6826</v>
      </c>
      <c r="FW14" s="18" t="s">
        <v>7158</v>
      </c>
      <c r="FX14" s="18" t="s">
        <v>7242</v>
      </c>
      <c r="FY14" s="18" t="s">
        <v>7339</v>
      </c>
      <c r="FZ14" s="18" t="s">
        <v>7437</v>
      </c>
      <c r="GA14" s="1" t="s">
        <v>7519</v>
      </c>
      <c r="GB14" s="25">
        <f t="shared" si="4"/>
        <v>6.5189384179335219</v>
      </c>
    </row>
    <row r="15" spans="1:184" ht="74" customHeight="1" x14ac:dyDescent="0.2">
      <c r="C15" s="17" t="s">
        <v>11175</v>
      </c>
      <c r="D15" s="18" t="s">
        <v>39</v>
      </c>
      <c r="E15" s="18" t="s">
        <v>82</v>
      </c>
      <c r="F15" s="18" t="s">
        <v>100</v>
      </c>
      <c r="G15" s="18" t="s">
        <v>458</v>
      </c>
      <c r="H15" s="18" t="s">
        <v>458</v>
      </c>
      <c r="I15" s="18">
        <v>2023</v>
      </c>
      <c r="J15" s="18" t="s">
        <v>770</v>
      </c>
      <c r="K15" s="18" t="s">
        <v>940</v>
      </c>
      <c r="L15" s="17"/>
      <c r="M15" s="18" t="s">
        <v>1027</v>
      </c>
      <c r="N15" s="17"/>
      <c r="O15" s="18" t="s">
        <v>1525</v>
      </c>
      <c r="P15" s="17"/>
      <c r="Q15" s="17"/>
      <c r="R15" s="17"/>
      <c r="S15" s="17"/>
      <c r="T15" s="17"/>
      <c r="U15" s="18" t="s">
        <v>2615</v>
      </c>
      <c r="V15" s="18" t="s">
        <v>2615</v>
      </c>
      <c r="W15" s="18" t="s">
        <v>3140</v>
      </c>
      <c r="X15" s="18" t="s">
        <v>3155</v>
      </c>
      <c r="Y15" s="21">
        <f t="shared" si="2"/>
        <v>8.234</v>
      </c>
      <c r="Z15" s="21">
        <v>8.234</v>
      </c>
      <c r="AA15" s="21">
        <v>100</v>
      </c>
      <c r="AB15" s="21">
        <v>0.6</v>
      </c>
      <c r="AC15" s="21">
        <v>0</v>
      </c>
      <c r="AD15" s="21">
        <v>0</v>
      </c>
      <c r="AE15" s="21">
        <v>0</v>
      </c>
      <c r="AF15" s="21">
        <v>0</v>
      </c>
      <c r="AG15" s="21">
        <v>0</v>
      </c>
      <c r="AH15" s="21">
        <v>0</v>
      </c>
      <c r="AI15" s="21"/>
      <c r="AJ15" s="17"/>
      <c r="AK15" s="17"/>
      <c r="AL15" s="21"/>
      <c r="AM15" s="21">
        <v>10</v>
      </c>
      <c r="AN15" s="21">
        <v>0.5</v>
      </c>
      <c r="AO15" s="22">
        <v>6</v>
      </c>
      <c r="AP15" s="22">
        <v>6</v>
      </c>
      <c r="AQ15" s="22">
        <v>6</v>
      </c>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v>0</v>
      </c>
      <c r="CB15" s="22"/>
      <c r="CC15" s="22"/>
      <c r="CD15" s="22"/>
      <c r="CE15" s="22"/>
      <c r="CF15" s="22" t="s">
        <v>458</v>
      </c>
      <c r="CG15" s="22">
        <v>6</v>
      </c>
      <c r="CH15" s="22">
        <v>6</v>
      </c>
      <c r="CI15" s="12">
        <f t="shared" si="3"/>
        <v>0</v>
      </c>
      <c r="CJ15" s="21">
        <v>2.581</v>
      </c>
      <c r="CK15" s="18" t="s">
        <v>3622</v>
      </c>
      <c r="CL15" s="17"/>
      <c r="CM15" s="18">
        <v>11.72</v>
      </c>
      <c r="CN15" s="18" t="s">
        <v>3951</v>
      </c>
      <c r="CO15" s="21">
        <v>22.027000000000001</v>
      </c>
      <c r="CP15" s="17"/>
      <c r="CQ15" s="17"/>
      <c r="CR15" s="17"/>
      <c r="CS15" s="17"/>
      <c r="CT15" s="17"/>
      <c r="CU15" s="17"/>
      <c r="CV15" s="17"/>
      <c r="CW15" s="18">
        <v>2</v>
      </c>
      <c r="CX15" s="18">
        <v>1</v>
      </c>
      <c r="CY15" s="18" t="s">
        <v>4180</v>
      </c>
      <c r="CZ15" s="18">
        <v>317</v>
      </c>
      <c r="DA15" s="18">
        <v>1</v>
      </c>
      <c r="DB15" s="18" t="s">
        <v>4180</v>
      </c>
      <c r="DC15" s="18">
        <v>71</v>
      </c>
      <c r="DD15" s="17"/>
      <c r="DE15" s="17"/>
      <c r="DF15" s="17"/>
      <c r="DG15" s="17"/>
      <c r="DH15" s="17"/>
      <c r="DI15" s="17"/>
      <c r="DJ15" s="17"/>
      <c r="DK15" s="17"/>
      <c r="DL15" s="17"/>
      <c r="DM15" s="17"/>
      <c r="DN15" s="17"/>
      <c r="DO15" s="17"/>
      <c r="DP15" s="17"/>
      <c r="DQ15" s="17"/>
      <c r="DR15" s="17"/>
      <c r="DS15" s="17"/>
      <c r="DT15" s="17"/>
      <c r="DU15" s="17"/>
      <c r="DV15" s="17"/>
      <c r="DW15" s="17"/>
      <c r="DX15" s="17"/>
      <c r="DY15" s="18">
        <v>1</v>
      </c>
      <c r="DZ15" s="18" t="s">
        <v>4180</v>
      </c>
      <c r="EA15" s="18">
        <v>317</v>
      </c>
      <c r="EB15" s="17"/>
      <c r="EC15" s="17"/>
      <c r="ED15" s="17"/>
      <c r="EE15" s="17"/>
      <c r="EF15" s="17"/>
      <c r="EG15" s="17"/>
      <c r="EH15" s="17"/>
      <c r="EI15" s="17"/>
      <c r="EJ15" s="17"/>
      <c r="EK15" s="17"/>
      <c r="EL15" s="17"/>
      <c r="EM15" s="17"/>
      <c r="EN15" s="18">
        <v>1</v>
      </c>
      <c r="EO15" s="18" t="s">
        <v>4766</v>
      </c>
      <c r="EP15" s="18">
        <v>10</v>
      </c>
      <c r="EQ15" s="17"/>
      <c r="ER15" s="17"/>
      <c r="ES15" s="17"/>
      <c r="ET15" s="17"/>
      <c r="EU15" s="17"/>
      <c r="EV15" s="17"/>
      <c r="EW15" s="17"/>
      <c r="EX15" s="17"/>
      <c r="EY15" s="17"/>
      <c r="EZ15" s="17"/>
      <c r="FA15" s="17"/>
      <c r="FB15" s="17"/>
      <c r="FC15" s="17"/>
      <c r="FD15" s="17"/>
      <c r="FE15" s="17"/>
      <c r="FF15" s="17"/>
      <c r="FG15" s="17"/>
      <c r="FH15" s="18" t="s">
        <v>4957</v>
      </c>
      <c r="FI15" s="17"/>
      <c r="FJ15" s="17"/>
      <c r="FK15" s="17"/>
      <c r="FL15" s="18" t="s">
        <v>5428</v>
      </c>
      <c r="FM15" s="17"/>
      <c r="FN15" s="17"/>
      <c r="FO15" s="17"/>
      <c r="FP15" s="17"/>
      <c r="FQ15" s="17"/>
      <c r="FR15" s="17"/>
      <c r="FS15" s="18" t="s">
        <v>5823</v>
      </c>
      <c r="FT15" s="18" t="s">
        <v>6163</v>
      </c>
      <c r="FU15" s="18" t="s">
        <v>6482</v>
      </c>
      <c r="FV15" s="18" t="s">
        <v>6827</v>
      </c>
      <c r="FW15" s="18" t="s">
        <v>7158</v>
      </c>
      <c r="FX15" s="18" t="s">
        <v>7242</v>
      </c>
      <c r="FY15" s="18" t="s">
        <v>7339</v>
      </c>
      <c r="FZ15" s="18" t="s">
        <v>7437</v>
      </c>
      <c r="GA15" s="1" t="s">
        <v>7520</v>
      </c>
      <c r="GB15" s="25">
        <f t="shared" si="4"/>
        <v>373.81395559994553</v>
      </c>
    </row>
    <row r="16" spans="1:184" ht="74" customHeight="1" x14ac:dyDescent="0.2">
      <c r="C16" s="17" t="s">
        <v>11175</v>
      </c>
      <c r="D16" s="18" t="s">
        <v>40</v>
      </c>
      <c r="E16" s="18" t="s">
        <v>82</v>
      </c>
      <c r="F16" s="18" t="s">
        <v>101</v>
      </c>
      <c r="G16" s="18" t="s">
        <v>459</v>
      </c>
      <c r="H16" s="18" t="s">
        <v>459</v>
      </c>
      <c r="I16" s="18">
        <v>2022</v>
      </c>
      <c r="J16" s="18" t="s">
        <v>762</v>
      </c>
      <c r="K16" s="18" t="s">
        <v>941</v>
      </c>
      <c r="L16" s="17"/>
      <c r="M16" s="18" t="s">
        <v>1028</v>
      </c>
      <c r="N16" s="18" t="s">
        <v>1304</v>
      </c>
      <c r="O16" s="17"/>
      <c r="P16" s="17"/>
      <c r="Q16" s="18" t="s">
        <v>1965</v>
      </c>
      <c r="R16" s="18" t="s">
        <v>2249</v>
      </c>
      <c r="S16" s="17"/>
      <c r="T16" s="17"/>
      <c r="U16" s="18" t="s">
        <v>2616</v>
      </c>
      <c r="V16" s="18" t="s">
        <v>2616</v>
      </c>
      <c r="W16" s="18" t="s">
        <v>3138</v>
      </c>
      <c r="X16" s="18" t="s">
        <v>3156</v>
      </c>
      <c r="Y16" s="21">
        <f t="shared" si="2"/>
        <v>88.544999999999987</v>
      </c>
      <c r="Z16" s="21">
        <v>87.703999999999994</v>
      </c>
      <c r="AA16" s="21">
        <v>99.05</v>
      </c>
      <c r="AB16" s="21">
        <v>0.4</v>
      </c>
      <c r="AC16" s="21">
        <v>0.84099999999999997</v>
      </c>
      <c r="AD16" s="21">
        <v>0.95</v>
      </c>
      <c r="AE16" s="21">
        <v>0</v>
      </c>
      <c r="AF16" s="21">
        <v>0</v>
      </c>
      <c r="AG16" s="21">
        <v>0</v>
      </c>
      <c r="AH16" s="21">
        <v>0</v>
      </c>
      <c r="AI16" s="21"/>
      <c r="AJ16" s="17"/>
      <c r="AK16" s="17"/>
      <c r="AL16" s="21"/>
      <c r="AM16" s="21">
        <v>272.94099999999997</v>
      </c>
      <c r="AN16" s="21">
        <v>1.1000000000000001</v>
      </c>
      <c r="AO16" s="22">
        <v>36</v>
      </c>
      <c r="AP16" s="22">
        <v>0</v>
      </c>
      <c r="AQ16" s="22">
        <v>36</v>
      </c>
      <c r="AR16" s="22"/>
      <c r="AS16" s="22"/>
      <c r="AT16" s="22"/>
      <c r="AU16" s="22"/>
      <c r="AV16" s="22"/>
      <c r="AW16" s="22"/>
      <c r="AX16" s="22"/>
      <c r="AY16" s="22"/>
      <c r="AZ16" s="22"/>
      <c r="BA16" s="22">
        <v>20</v>
      </c>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v>0</v>
      </c>
      <c r="CB16" s="22"/>
      <c r="CC16" s="22"/>
      <c r="CD16" s="22"/>
      <c r="CE16" s="22"/>
      <c r="CF16" s="23"/>
      <c r="CG16" s="22"/>
      <c r="CH16" s="22">
        <v>20</v>
      </c>
      <c r="CI16" s="12">
        <f t="shared" si="3"/>
        <v>0</v>
      </c>
      <c r="CJ16" s="21">
        <v>9</v>
      </c>
      <c r="CK16" s="18" t="s">
        <v>3623</v>
      </c>
      <c r="CL16" s="17"/>
      <c r="CM16" s="18">
        <v>1.96</v>
      </c>
      <c r="CN16" s="18" t="s">
        <v>3952</v>
      </c>
      <c r="CO16" s="21">
        <v>460</v>
      </c>
      <c r="CP16" s="17"/>
      <c r="CQ16" s="17"/>
      <c r="CR16" s="17"/>
      <c r="CS16" s="17"/>
      <c r="CT16" s="17"/>
      <c r="CU16" s="17"/>
      <c r="CV16" s="17"/>
      <c r="CW16" s="18">
        <v>80</v>
      </c>
      <c r="CX16" s="17"/>
      <c r="CY16" s="18" t="s">
        <v>4181</v>
      </c>
      <c r="CZ16" s="17"/>
      <c r="DA16" s="18">
        <v>1</v>
      </c>
      <c r="DB16" s="18" t="s">
        <v>4180</v>
      </c>
      <c r="DC16" s="18">
        <v>400</v>
      </c>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8" t="s">
        <v>4839</v>
      </c>
      <c r="ER16" s="18" t="s">
        <v>4863</v>
      </c>
      <c r="ES16" s="18">
        <v>5000</v>
      </c>
      <c r="ET16" s="17"/>
      <c r="EU16" s="17"/>
      <c r="EV16" s="17"/>
      <c r="EW16" s="17"/>
      <c r="EX16" s="17"/>
      <c r="EY16" s="17"/>
      <c r="EZ16" s="17"/>
      <c r="FA16" s="17"/>
      <c r="FB16" s="17"/>
      <c r="FC16" s="17"/>
      <c r="FD16" s="17"/>
      <c r="FE16" s="17"/>
      <c r="FF16" s="17"/>
      <c r="FG16" s="17"/>
      <c r="FH16" s="18" t="s">
        <v>4958</v>
      </c>
      <c r="FI16" s="18" t="s">
        <v>5190</v>
      </c>
      <c r="FJ16" s="18" t="s">
        <v>5351</v>
      </c>
      <c r="FK16" s="17"/>
      <c r="FL16" s="18" t="s">
        <v>5429</v>
      </c>
      <c r="FM16" s="17"/>
      <c r="FN16" s="17"/>
      <c r="FO16" s="17"/>
      <c r="FP16" s="17"/>
      <c r="FQ16" s="17"/>
      <c r="FR16" s="17"/>
      <c r="FS16" s="18" t="s">
        <v>5824</v>
      </c>
      <c r="FT16" s="18" t="s">
        <v>6164</v>
      </c>
      <c r="FU16" s="18" t="s">
        <v>6483</v>
      </c>
      <c r="FV16" s="18" t="s">
        <v>6828</v>
      </c>
      <c r="FW16" s="18" t="s">
        <v>7159</v>
      </c>
      <c r="FX16" s="18" t="s">
        <v>7243</v>
      </c>
      <c r="FY16" s="18" t="s">
        <v>7340</v>
      </c>
      <c r="FZ16" s="18" t="s">
        <v>7438</v>
      </c>
      <c r="GB16" s="25">
        <f t="shared" si="4"/>
        <v>190.66086956521738</v>
      </c>
    </row>
    <row r="17" spans="3:184" ht="74" customHeight="1" x14ac:dyDescent="0.2">
      <c r="C17" s="17" t="s">
        <v>11175</v>
      </c>
      <c r="D17" s="18" t="s">
        <v>39</v>
      </c>
      <c r="E17" s="18" t="s">
        <v>82</v>
      </c>
      <c r="F17" s="18" t="s">
        <v>102</v>
      </c>
      <c r="G17" s="18" t="s">
        <v>460</v>
      </c>
      <c r="H17" s="18" t="s">
        <v>460</v>
      </c>
      <c r="I17" s="18">
        <v>2019</v>
      </c>
      <c r="J17" s="18" t="s">
        <v>771</v>
      </c>
      <c r="K17" s="18" t="s">
        <v>936</v>
      </c>
      <c r="L17" s="17"/>
      <c r="M17" s="18" t="s">
        <v>1029</v>
      </c>
      <c r="N17" s="17"/>
      <c r="O17" s="18" t="s">
        <v>1526</v>
      </c>
      <c r="P17" s="17"/>
      <c r="Q17" s="18" t="s">
        <v>1966</v>
      </c>
      <c r="R17" s="17"/>
      <c r="S17" s="18" t="s">
        <v>2451</v>
      </c>
      <c r="T17" s="17"/>
      <c r="U17" s="18" t="s">
        <v>2617</v>
      </c>
      <c r="V17" s="18" t="s">
        <v>2987</v>
      </c>
      <c r="W17" s="18" t="s">
        <v>3138</v>
      </c>
      <c r="X17" s="18" t="s">
        <v>3157</v>
      </c>
      <c r="Y17" s="21">
        <f t="shared" si="2"/>
        <v>10.899999999999999</v>
      </c>
      <c r="Z17" s="21">
        <v>8.6999999999999993</v>
      </c>
      <c r="AA17" s="21">
        <v>79.819999999999993</v>
      </c>
      <c r="AB17" s="21">
        <v>0.38</v>
      </c>
      <c r="AC17" s="21">
        <v>0</v>
      </c>
      <c r="AD17" s="21">
        <v>0</v>
      </c>
      <c r="AE17" s="21">
        <v>0</v>
      </c>
      <c r="AF17" s="21">
        <v>0</v>
      </c>
      <c r="AG17" s="21">
        <v>2.2000000000000002</v>
      </c>
      <c r="AH17" s="21">
        <v>20.18</v>
      </c>
      <c r="AI17" s="21"/>
      <c r="AJ17" s="17"/>
      <c r="AK17" s="17"/>
      <c r="AL17" s="21"/>
      <c r="AM17" s="21">
        <v>20.678999999999998</v>
      </c>
      <c r="AN17" s="21">
        <v>0.8</v>
      </c>
      <c r="AO17" s="22">
        <v>8</v>
      </c>
      <c r="AP17" s="22">
        <v>8</v>
      </c>
      <c r="AQ17" s="22">
        <v>8</v>
      </c>
      <c r="AR17" s="22"/>
      <c r="AS17" s="22"/>
      <c r="AT17" s="22"/>
      <c r="AU17" s="22"/>
      <c r="AV17" s="22"/>
      <c r="AW17" s="22"/>
      <c r="AX17" s="22">
        <v>1</v>
      </c>
      <c r="AY17" s="22"/>
      <c r="AZ17" s="22"/>
      <c r="BA17" s="22">
        <v>7</v>
      </c>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v>0</v>
      </c>
      <c r="CB17" s="22"/>
      <c r="CC17" s="22"/>
      <c r="CD17" s="22"/>
      <c r="CE17" s="22"/>
      <c r="CF17" s="23"/>
      <c r="CG17" s="22"/>
      <c r="CH17" s="22">
        <v>8</v>
      </c>
      <c r="CI17" s="12">
        <f t="shared" si="3"/>
        <v>0</v>
      </c>
      <c r="CJ17" s="21">
        <v>3.9670000000000001</v>
      </c>
      <c r="CK17" s="18" t="s">
        <v>3624</v>
      </c>
      <c r="CL17" s="17"/>
      <c r="CM17" s="18">
        <v>10.49</v>
      </c>
      <c r="CN17" s="18" t="s">
        <v>3951</v>
      </c>
      <c r="CO17" s="21">
        <v>37.805999999999997</v>
      </c>
      <c r="CP17" s="17"/>
      <c r="CQ17" s="17"/>
      <c r="CR17" s="17"/>
      <c r="CS17" s="17"/>
      <c r="CT17" s="17"/>
      <c r="CU17" s="17"/>
      <c r="CV17" s="17"/>
      <c r="CW17" s="18">
        <v>10</v>
      </c>
      <c r="CX17" s="17"/>
      <c r="CY17" s="17"/>
      <c r="CZ17" s="17"/>
      <c r="DA17" s="18">
        <v>1</v>
      </c>
      <c r="DB17" s="18" t="s">
        <v>4293</v>
      </c>
      <c r="DC17" s="18">
        <v>854</v>
      </c>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8">
        <v>1</v>
      </c>
      <c r="EO17" s="18" t="s">
        <v>4767</v>
      </c>
      <c r="EP17" s="18">
        <v>7</v>
      </c>
      <c r="EQ17" s="17"/>
      <c r="ER17" s="17"/>
      <c r="ES17" s="17"/>
      <c r="ET17" s="17"/>
      <c r="EU17" s="17"/>
      <c r="EV17" s="17"/>
      <c r="EW17" s="17"/>
      <c r="EX17" s="17"/>
      <c r="EY17" s="17"/>
      <c r="EZ17" s="17"/>
      <c r="FA17" s="17"/>
      <c r="FB17" s="17"/>
      <c r="FC17" s="17"/>
      <c r="FD17" s="17"/>
      <c r="FE17" s="17"/>
      <c r="FF17" s="17"/>
      <c r="FG17" s="17"/>
      <c r="FH17" s="18" t="s">
        <v>4959</v>
      </c>
      <c r="FI17" s="17"/>
      <c r="FJ17" s="17"/>
      <c r="FK17" s="17"/>
      <c r="FL17" s="17"/>
      <c r="FM17" s="17"/>
      <c r="FN17" s="17"/>
      <c r="FO17" s="17"/>
      <c r="FP17" s="17"/>
      <c r="FQ17" s="17"/>
      <c r="FR17" s="17"/>
      <c r="FS17" s="18" t="s">
        <v>5825</v>
      </c>
      <c r="FT17" s="18" t="s">
        <v>6165</v>
      </c>
      <c r="FU17" s="18" t="s">
        <v>6484</v>
      </c>
      <c r="FV17" s="18" t="s">
        <v>6829</v>
      </c>
      <c r="FW17" s="18" t="s">
        <v>7158</v>
      </c>
      <c r="FX17" s="18" t="s">
        <v>7242</v>
      </c>
      <c r="FY17" s="18" t="s">
        <v>7339</v>
      </c>
      <c r="FZ17" s="18" t="s">
        <v>7437</v>
      </c>
      <c r="GA17" s="1" t="s">
        <v>7521</v>
      </c>
      <c r="GB17" s="25">
        <f t="shared" si="4"/>
        <v>230.1222028249484</v>
      </c>
    </row>
    <row r="18" spans="3:184" ht="74" customHeight="1" x14ac:dyDescent="0.2">
      <c r="C18" s="17" t="s">
        <v>11175</v>
      </c>
      <c r="D18" s="18" t="s">
        <v>40</v>
      </c>
      <c r="E18" s="18" t="s">
        <v>84</v>
      </c>
      <c r="F18" s="18" t="s">
        <v>103</v>
      </c>
      <c r="G18" s="18" t="s">
        <v>461</v>
      </c>
      <c r="H18" s="18" t="s">
        <v>702</v>
      </c>
      <c r="I18" s="18">
        <v>2023</v>
      </c>
      <c r="J18" s="18" t="s">
        <v>772</v>
      </c>
      <c r="K18" s="18" t="s">
        <v>936</v>
      </c>
      <c r="L18" s="17"/>
      <c r="M18" s="18" t="s">
        <v>1030</v>
      </c>
      <c r="N18" s="18" t="s">
        <v>1305</v>
      </c>
      <c r="O18" s="18" t="s">
        <v>1527</v>
      </c>
      <c r="P18" s="18" t="s">
        <v>1770</v>
      </c>
      <c r="Q18" s="18" t="s">
        <v>1967</v>
      </c>
      <c r="R18" s="18" t="s">
        <v>2250</v>
      </c>
      <c r="S18" s="18" t="s">
        <v>1967</v>
      </c>
      <c r="T18" s="18" t="s">
        <v>2531</v>
      </c>
      <c r="U18" s="18" t="s">
        <v>2618</v>
      </c>
      <c r="V18" s="18" t="s">
        <v>2988</v>
      </c>
      <c r="W18" s="18" t="s">
        <v>3138</v>
      </c>
      <c r="X18" s="18" t="s">
        <v>3158</v>
      </c>
      <c r="Y18" s="21">
        <f t="shared" si="2"/>
        <v>1.6639999999999999</v>
      </c>
      <c r="Z18" s="21">
        <v>1.5</v>
      </c>
      <c r="AA18" s="21">
        <v>90.14</v>
      </c>
      <c r="AB18" s="21">
        <v>0</v>
      </c>
      <c r="AC18" s="21">
        <v>0.16400000000000001</v>
      </c>
      <c r="AD18" s="21">
        <v>9.86</v>
      </c>
      <c r="AE18" s="21">
        <v>0</v>
      </c>
      <c r="AF18" s="21">
        <v>0</v>
      </c>
      <c r="AG18" s="21">
        <v>0</v>
      </c>
      <c r="AH18" s="21">
        <v>0</v>
      </c>
      <c r="AI18" s="21">
        <v>1</v>
      </c>
      <c r="AJ18" s="18" t="s">
        <v>3389</v>
      </c>
      <c r="AK18" s="18" t="s">
        <v>3505</v>
      </c>
      <c r="AL18" s="21">
        <v>0</v>
      </c>
      <c r="AM18" s="21">
        <v>1.6</v>
      </c>
      <c r="AN18" s="21">
        <v>0</v>
      </c>
      <c r="AO18" s="22">
        <v>4</v>
      </c>
      <c r="AP18" s="22">
        <v>4</v>
      </c>
      <c r="AQ18" s="22">
        <v>3</v>
      </c>
      <c r="AR18" s="22"/>
      <c r="AS18" s="22"/>
      <c r="AT18" s="22"/>
      <c r="AU18" s="22"/>
      <c r="AV18" s="22"/>
      <c r="AW18" s="22"/>
      <c r="AX18" s="22"/>
      <c r="AY18" s="22"/>
      <c r="AZ18" s="22">
        <v>1</v>
      </c>
      <c r="BA18" s="22"/>
      <c r="BB18" s="22"/>
      <c r="BC18" s="22"/>
      <c r="BD18" s="22"/>
      <c r="BE18" s="22"/>
      <c r="BF18" s="22"/>
      <c r="BG18" s="22"/>
      <c r="BH18" s="22"/>
      <c r="BI18" s="22"/>
      <c r="BJ18" s="22"/>
      <c r="BK18" s="22">
        <v>3</v>
      </c>
      <c r="BL18" s="22">
        <v>1</v>
      </c>
      <c r="BM18" s="22"/>
      <c r="BN18" s="22"/>
      <c r="BO18" s="22"/>
      <c r="BP18" s="22"/>
      <c r="BQ18" s="22"/>
      <c r="BR18" s="22"/>
      <c r="BS18" s="22"/>
      <c r="BT18" s="22"/>
      <c r="BU18" s="22"/>
      <c r="BV18" s="22">
        <v>1</v>
      </c>
      <c r="BW18" s="22">
        <v>1</v>
      </c>
      <c r="BX18" s="22"/>
      <c r="BY18" s="22"/>
      <c r="BZ18" s="22"/>
      <c r="CA18" s="22">
        <v>3</v>
      </c>
      <c r="CB18" s="22"/>
      <c r="CC18" s="22"/>
      <c r="CD18" s="22"/>
      <c r="CE18" s="22"/>
      <c r="CF18" s="23"/>
      <c r="CG18" s="22"/>
      <c r="CH18" s="22">
        <v>4</v>
      </c>
      <c r="CI18" s="12">
        <f t="shared" si="3"/>
        <v>0</v>
      </c>
      <c r="CJ18" s="21">
        <v>1.3939999999999999</v>
      </c>
      <c r="CK18" s="18" t="s">
        <v>3625</v>
      </c>
      <c r="CL18" s="18" t="s">
        <v>3901</v>
      </c>
      <c r="CM18" s="18">
        <v>2.31</v>
      </c>
      <c r="CN18" s="18" t="s">
        <v>3953</v>
      </c>
      <c r="CO18" s="21">
        <v>60.244</v>
      </c>
      <c r="CP18" s="17"/>
      <c r="CQ18" s="17"/>
      <c r="CR18" s="17"/>
      <c r="CS18" s="17"/>
      <c r="CT18" s="17"/>
      <c r="CU18" s="17"/>
      <c r="CV18" s="17"/>
      <c r="CW18" s="17"/>
      <c r="CX18" s="17"/>
      <c r="CY18" s="17"/>
      <c r="CZ18" s="17"/>
      <c r="DA18" s="18">
        <v>1</v>
      </c>
      <c r="DB18" s="18" t="s">
        <v>4294</v>
      </c>
      <c r="DC18" s="18">
        <v>91</v>
      </c>
      <c r="DD18" s="17"/>
      <c r="DE18" s="18" t="s">
        <v>4421</v>
      </c>
      <c r="DF18" s="18">
        <v>509</v>
      </c>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8">
        <v>1</v>
      </c>
      <c r="EO18" s="18" t="s">
        <v>4768</v>
      </c>
      <c r="EP18" s="18">
        <v>5</v>
      </c>
      <c r="EQ18" s="17"/>
      <c r="ER18" s="17"/>
      <c r="ES18" s="17"/>
      <c r="ET18" s="17"/>
      <c r="EU18" s="17"/>
      <c r="EV18" s="17"/>
      <c r="EW18" s="17"/>
      <c r="EX18" s="17"/>
      <c r="EY18" s="17"/>
      <c r="EZ18" s="17"/>
      <c r="FA18" s="17"/>
      <c r="FB18" s="17"/>
      <c r="FC18" s="17"/>
      <c r="FD18" s="17"/>
      <c r="FE18" s="18">
        <v>1</v>
      </c>
      <c r="FF18" s="18" t="s">
        <v>4895</v>
      </c>
      <c r="FG18" s="18" t="s">
        <v>1624</v>
      </c>
      <c r="FH18" s="18" t="s">
        <v>4960</v>
      </c>
      <c r="FI18" s="18" t="s">
        <v>5191</v>
      </c>
      <c r="FJ18" s="17"/>
      <c r="FK18" s="17"/>
      <c r="FL18" s="18" t="s">
        <v>5430</v>
      </c>
      <c r="FM18" s="17"/>
      <c r="FN18" s="17"/>
      <c r="FO18" s="17"/>
      <c r="FP18" s="17"/>
      <c r="FQ18" s="17"/>
      <c r="FR18" s="17"/>
      <c r="FS18" s="18" t="s">
        <v>5826</v>
      </c>
      <c r="FT18" s="18" t="s">
        <v>6166</v>
      </c>
      <c r="FU18" s="18" t="s">
        <v>6485</v>
      </c>
      <c r="FV18" s="18" t="s">
        <v>6830</v>
      </c>
      <c r="FW18" s="18" t="s">
        <v>2</v>
      </c>
      <c r="FX18" s="18" t="s">
        <v>7243</v>
      </c>
      <c r="FY18" s="18" t="s">
        <v>7340</v>
      </c>
      <c r="FZ18" s="18" t="s">
        <v>7438</v>
      </c>
      <c r="GB18" s="25">
        <f t="shared" si="4"/>
        <v>24.898745103246796</v>
      </c>
    </row>
    <row r="19" spans="3:184" ht="74" customHeight="1" x14ac:dyDescent="0.2">
      <c r="C19" s="17" t="s">
        <v>11175</v>
      </c>
      <c r="D19" s="18" t="s">
        <v>39</v>
      </c>
      <c r="E19" s="18" t="s">
        <v>82</v>
      </c>
      <c r="F19" s="18" t="s">
        <v>104</v>
      </c>
      <c r="G19" s="18" t="s">
        <v>462</v>
      </c>
      <c r="H19" s="17"/>
      <c r="I19" s="18">
        <v>2019</v>
      </c>
      <c r="J19" s="18" t="s">
        <v>773</v>
      </c>
      <c r="K19" s="18" t="s">
        <v>936</v>
      </c>
      <c r="L19" s="17"/>
      <c r="M19" s="18" t="s">
        <v>1031</v>
      </c>
      <c r="N19" s="17"/>
      <c r="O19" s="17"/>
      <c r="P19" s="17"/>
      <c r="Q19" s="18" t="s">
        <v>1968</v>
      </c>
      <c r="R19" s="17"/>
      <c r="S19" s="18" t="s">
        <v>2452</v>
      </c>
      <c r="T19" s="17"/>
      <c r="U19" s="18" t="s">
        <v>2619</v>
      </c>
      <c r="V19" s="18" t="s">
        <v>2989</v>
      </c>
      <c r="W19" s="18" t="s">
        <v>3138</v>
      </c>
      <c r="X19" s="18" t="s">
        <v>3159</v>
      </c>
      <c r="Y19" s="21">
        <f t="shared" si="2"/>
        <v>0.13500000000000001</v>
      </c>
      <c r="Z19" s="21">
        <v>0.114</v>
      </c>
      <c r="AA19" s="21">
        <v>84.44</v>
      </c>
      <c r="AB19" s="21">
        <v>6.0000000000000001E-3</v>
      </c>
      <c r="AC19" s="21">
        <v>0</v>
      </c>
      <c r="AD19" s="21">
        <v>0</v>
      </c>
      <c r="AE19" s="21">
        <v>0</v>
      </c>
      <c r="AF19" s="21">
        <v>0</v>
      </c>
      <c r="AG19" s="21">
        <v>2.1000000000000001E-2</v>
      </c>
      <c r="AH19" s="21">
        <v>15.56</v>
      </c>
      <c r="AI19" s="21"/>
      <c r="AJ19" s="17"/>
      <c r="AK19" s="17"/>
      <c r="AL19" s="21"/>
      <c r="AM19" s="21">
        <v>0.54900000000000004</v>
      </c>
      <c r="AN19" s="21">
        <v>2.4E-2</v>
      </c>
      <c r="AO19" s="22">
        <v>1</v>
      </c>
      <c r="AP19" s="22">
        <v>1</v>
      </c>
      <c r="AQ19" s="22">
        <v>1</v>
      </c>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v>0</v>
      </c>
      <c r="CB19" s="22"/>
      <c r="CC19" s="22"/>
      <c r="CD19" s="22"/>
      <c r="CE19" s="22"/>
      <c r="CF19" s="22" t="s">
        <v>3578</v>
      </c>
      <c r="CG19" s="22">
        <v>1</v>
      </c>
      <c r="CH19" s="22">
        <v>1</v>
      </c>
      <c r="CI19" s="12">
        <f t="shared" si="3"/>
        <v>0</v>
      </c>
      <c r="CJ19" s="21">
        <v>4</v>
      </c>
      <c r="CK19" s="18" t="s">
        <v>3626</v>
      </c>
      <c r="CL19" s="17"/>
      <c r="CM19" s="18">
        <v>8.08</v>
      </c>
      <c r="CN19" s="18" t="s">
        <v>3951</v>
      </c>
      <c r="CO19" s="21">
        <v>49.484999999999999</v>
      </c>
      <c r="CP19" s="17"/>
      <c r="CQ19" s="17"/>
      <c r="CR19" s="17"/>
      <c r="CS19" s="17"/>
      <c r="CT19" s="17"/>
      <c r="CU19" s="17"/>
      <c r="CV19" s="17"/>
      <c r="CW19" s="17"/>
      <c r="CX19" s="18">
        <v>1</v>
      </c>
      <c r="CY19" s="18" t="s">
        <v>4180</v>
      </c>
      <c r="CZ19" s="18">
        <v>50</v>
      </c>
      <c r="DA19" s="18">
        <v>1</v>
      </c>
      <c r="DB19" s="18" t="s">
        <v>4180</v>
      </c>
      <c r="DC19" s="18">
        <v>50</v>
      </c>
      <c r="DD19" s="17"/>
      <c r="DE19" s="17"/>
      <c r="DF19" s="17"/>
      <c r="DG19" s="17"/>
      <c r="DH19" s="17"/>
      <c r="DI19" s="17"/>
      <c r="DJ19" s="17"/>
      <c r="DK19" s="17"/>
      <c r="DL19" s="17"/>
      <c r="DM19" s="17"/>
      <c r="DN19" s="17"/>
      <c r="DO19" s="17"/>
      <c r="DP19" s="17"/>
      <c r="DQ19" s="17"/>
      <c r="DR19" s="17"/>
      <c r="DS19" s="17"/>
      <c r="DT19" s="17"/>
      <c r="DU19" s="17"/>
      <c r="DV19" s="17"/>
      <c r="DW19" s="17"/>
      <c r="DX19" s="17"/>
      <c r="DY19" s="18">
        <v>1</v>
      </c>
      <c r="DZ19" s="18" t="s">
        <v>4302</v>
      </c>
      <c r="EA19" s="18">
        <v>50</v>
      </c>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8" t="s">
        <v>4961</v>
      </c>
      <c r="FI19" s="17"/>
      <c r="FJ19" s="17"/>
      <c r="FK19" s="17"/>
      <c r="FL19" s="18" t="s">
        <v>5431</v>
      </c>
      <c r="FM19" s="17"/>
      <c r="FN19" s="17"/>
      <c r="FO19" s="17"/>
      <c r="FP19" s="17"/>
      <c r="FQ19" s="17"/>
      <c r="FR19" s="17"/>
      <c r="FS19" s="18" t="s">
        <v>5827</v>
      </c>
      <c r="FT19" s="18" t="s">
        <v>6167</v>
      </c>
      <c r="FU19" s="18" t="s">
        <v>6486</v>
      </c>
      <c r="FV19" s="18" t="s">
        <v>6831</v>
      </c>
      <c r="FW19" s="18" t="s">
        <v>7158</v>
      </c>
      <c r="FX19" s="18" t="s">
        <v>7242</v>
      </c>
      <c r="FY19" s="18" t="s">
        <v>7339</v>
      </c>
      <c r="FZ19" s="18" t="s">
        <v>7437</v>
      </c>
      <c r="GA19" s="1" t="s">
        <v>7522</v>
      </c>
      <c r="GB19" s="25">
        <f t="shared" si="4"/>
        <v>2.3037284025462261</v>
      </c>
    </row>
    <row r="20" spans="3:184" ht="74" customHeight="1" x14ac:dyDescent="0.2">
      <c r="C20" s="17" t="s">
        <v>11175</v>
      </c>
      <c r="D20" s="18" t="s">
        <v>41</v>
      </c>
      <c r="E20" s="18" t="s">
        <v>84</v>
      </c>
      <c r="F20" s="18" t="s">
        <v>105</v>
      </c>
      <c r="G20" s="18" t="s">
        <v>463</v>
      </c>
      <c r="H20" s="17"/>
      <c r="I20" s="18">
        <v>2021</v>
      </c>
      <c r="J20" s="18" t="s">
        <v>774</v>
      </c>
      <c r="K20" s="18" t="s">
        <v>936</v>
      </c>
      <c r="L20" s="17"/>
      <c r="M20" s="18" t="s">
        <v>1032</v>
      </c>
      <c r="N20" s="18" t="s">
        <v>1306</v>
      </c>
      <c r="O20" s="17"/>
      <c r="P20" s="17"/>
      <c r="Q20" s="17"/>
      <c r="R20" s="17"/>
      <c r="S20" s="17"/>
      <c r="T20" s="17"/>
      <c r="U20" s="18" t="s">
        <v>2620</v>
      </c>
      <c r="V20" s="18" t="s">
        <v>2620</v>
      </c>
      <c r="W20" s="18" t="s">
        <v>3138</v>
      </c>
      <c r="X20" s="18" t="s">
        <v>3160</v>
      </c>
      <c r="Y20" s="21">
        <f t="shared" si="2"/>
        <v>0.22</v>
      </c>
      <c r="Z20" s="21">
        <v>0.22</v>
      </c>
      <c r="AA20" s="21">
        <v>100</v>
      </c>
      <c r="AB20" s="21">
        <v>0.09</v>
      </c>
      <c r="AC20" s="21">
        <v>0</v>
      </c>
      <c r="AD20" s="21">
        <v>0</v>
      </c>
      <c r="AE20" s="21">
        <v>0</v>
      </c>
      <c r="AF20" s="21">
        <v>0</v>
      </c>
      <c r="AG20" s="21">
        <v>0</v>
      </c>
      <c r="AH20" s="21">
        <v>0</v>
      </c>
      <c r="AI20" s="21"/>
      <c r="AJ20" s="17"/>
      <c r="AK20" s="17"/>
      <c r="AL20" s="21"/>
      <c r="AM20" s="21">
        <v>0</v>
      </c>
      <c r="AN20" s="21">
        <v>0</v>
      </c>
      <c r="AO20" s="22">
        <v>3</v>
      </c>
      <c r="AP20" s="22">
        <v>3</v>
      </c>
      <c r="AQ20" s="22">
        <v>3</v>
      </c>
      <c r="AR20" s="22">
        <v>0</v>
      </c>
      <c r="AS20" s="22">
        <v>0</v>
      </c>
      <c r="AT20" s="22">
        <v>0</v>
      </c>
      <c r="AU20" s="22">
        <v>0</v>
      </c>
      <c r="AV20" s="22">
        <v>0</v>
      </c>
      <c r="AW20" s="22">
        <v>0</v>
      </c>
      <c r="AX20" s="22">
        <v>0</v>
      </c>
      <c r="AY20" s="22">
        <v>0</v>
      </c>
      <c r="AZ20" s="22">
        <v>0</v>
      </c>
      <c r="BA20" s="22">
        <v>0</v>
      </c>
      <c r="BB20" s="22">
        <v>0</v>
      </c>
      <c r="BC20" s="22">
        <v>0</v>
      </c>
      <c r="BD20" s="22">
        <v>0</v>
      </c>
      <c r="BE20" s="22">
        <v>0</v>
      </c>
      <c r="BF20" s="22">
        <v>0</v>
      </c>
      <c r="BG20" s="22">
        <v>0</v>
      </c>
      <c r="BH20" s="22">
        <v>0</v>
      </c>
      <c r="BI20" s="22">
        <v>0</v>
      </c>
      <c r="BJ20" s="22">
        <v>0</v>
      </c>
      <c r="BK20" s="22">
        <v>3</v>
      </c>
      <c r="BL20" s="22"/>
      <c r="BM20" s="22"/>
      <c r="BN20" s="22"/>
      <c r="BO20" s="22"/>
      <c r="BP20" s="22"/>
      <c r="BQ20" s="22"/>
      <c r="BR20" s="22">
        <v>1</v>
      </c>
      <c r="BS20" s="22"/>
      <c r="BT20" s="22"/>
      <c r="BU20" s="22"/>
      <c r="BV20" s="22"/>
      <c r="BW20" s="22"/>
      <c r="BX20" s="22"/>
      <c r="BY20" s="22"/>
      <c r="BZ20" s="22">
        <v>2</v>
      </c>
      <c r="CA20" s="22">
        <v>3</v>
      </c>
      <c r="CB20" s="22">
        <v>0</v>
      </c>
      <c r="CC20" s="22">
        <v>0</v>
      </c>
      <c r="CD20" s="22">
        <v>0</v>
      </c>
      <c r="CE20" s="22">
        <v>0</v>
      </c>
      <c r="CF20" s="23"/>
      <c r="CG20" s="22">
        <v>0</v>
      </c>
      <c r="CH20" s="22">
        <v>3</v>
      </c>
      <c r="CI20" s="12">
        <f t="shared" si="3"/>
        <v>0</v>
      </c>
      <c r="CJ20" s="21">
        <v>0.115</v>
      </c>
      <c r="CK20" s="18" t="s">
        <v>3627</v>
      </c>
      <c r="CL20" s="17"/>
      <c r="CM20" s="18">
        <v>2.39</v>
      </c>
      <c r="CN20" s="18" t="s">
        <v>3954</v>
      </c>
      <c r="CO20" s="21">
        <v>4.8150000000000004</v>
      </c>
      <c r="CP20" s="17"/>
      <c r="CQ20" s="17"/>
      <c r="CR20" s="17"/>
      <c r="CS20" s="17"/>
      <c r="CT20" s="17"/>
      <c r="CU20" s="18">
        <v>0</v>
      </c>
      <c r="CV20" s="17"/>
      <c r="CW20" s="18">
        <v>1</v>
      </c>
      <c r="CX20" s="17"/>
      <c r="CY20" s="17"/>
      <c r="CZ20" s="17"/>
      <c r="DA20" s="17"/>
      <c r="DB20" s="17"/>
      <c r="DC20" s="17"/>
      <c r="DD20" s="17"/>
      <c r="DE20" s="17"/>
      <c r="DF20" s="17"/>
      <c r="DG20" s="17"/>
      <c r="DH20" s="17"/>
      <c r="DI20" s="17"/>
      <c r="DJ20" s="17"/>
      <c r="DK20" s="17"/>
      <c r="DL20" s="17"/>
      <c r="DM20" s="17"/>
      <c r="DN20" s="17"/>
      <c r="DO20" s="17"/>
      <c r="DP20" s="17"/>
      <c r="DQ20" s="17"/>
      <c r="DR20" s="17"/>
      <c r="DS20" s="18" t="s">
        <v>4513</v>
      </c>
      <c r="DT20" s="18" t="s">
        <v>4180</v>
      </c>
      <c r="DU20" s="18">
        <v>3</v>
      </c>
      <c r="DV20" s="17"/>
      <c r="DW20" s="17"/>
      <c r="DX20" s="17"/>
      <c r="DY20" s="17"/>
      <c r="DZ20" s="17"/>
      <c r="EA20" s="17"/>
      <c r="EB20" s="17"/>
      <c r="EC20" s="17"/>
      <c r="ED20" s="17"/>
      <c r="EE20" s="17"/>
      <c r="EF20" s="17"/>
      <c r="EG20" s="17"/>
      <c r="EH20" s="17"/>
      <c r="EI20" s="17"/>
      <c r="EJ20" s="17"/>
      <c r="EK20" s="17"/>
      <c r="EL20" s="17"/>
      <c r="EM20" s="17"/>
      <c r="EN20" s="18">
        <v>1</v>
      </c>
      <c r="EO20" s="18" t="s">
        <v>4180</v>
      </c>
      <c r="EP20" s="18">
        <v>3</v>
      </c>
      <c r="EQ20" s="17"/>
      <c r="ER20" s="17"/>
      <c r="ES20" s="18">
        <v>0</v>
      </c>
      <c r="ET20" s="17"/>
      <c r="EU20" s="17"/>
      <c r="EV20" s="17"/>
      <c r="EW20" s="17"/>
      <c r="EX20" s="17"/>
      <c r="EY20" s="17"/>
      <c r="EZ20" s="17"/>
      <c r="FA20" s="17"/>
      <c r="FB20" s="17"/>
      <c r="FC20" s="17"/>
      <c r="FD20" s="17"/>
      <c r="FE20" s="17"/>
      <c r="FF20" s="17"/>
      <c r="FG20" s="17"/>
      <c r="FH20" s="17"/>
      <c r="FI20" s="18" t="s">
        <v>5192</v>
      </c>
      <c r="FJ20" s="17"/>
      <c r="FK20" s="17"/>
      <c r="FL20" s="17"/>
      <c r="FM20" s="17"/>
      <c r="FN20" s="17"/>
      <c r="FO20" s="17"/>
      <c r="FP20" s="17"/>
      <c r="FQ20" s="17"/>
      <c r="FR20" s="17"/>
      <c r="FS20" s="18" t="s">
        <v>5828</v>
      </c>
      <c r="FT20" s="18" t="s">
        <v>6168</v>
      </c>
      <c r="FU20" s="18" t="s">
        <v>6487</v>
      </c>
      <c r="FV20" s="18" t="s">
        <v>6832</v>
      </c>
      <c r="FW20" s="18" t="s">
        <v>3</v>
      </c>
      <c r="FX20" s="18" t="s">
        <v>7244</v>
      </c>
      <c r="FY20" s="18" t="s">
        <v>7341</v>
      </c>
      <c r="FZ20" s="18" t="s">
        <v>7439</v>
      </c>
      <c r="GA20" s="1" t="s">
        <v>7523</v>
      </c>
      <c r="GB20" s="25">
        <f t="shared" si="4"/>
        <v>45.690550363447556</v>
      </c>
    </row>
    <row r="21" spans="3:184" ht="74" customHeight="1" x14ac:dyDescent="0.2">
      <c r="C21" s="17" t="s">
        <v>11175</v>
      </c>
      <c r="D21" s="18" t="s">
        <v>41</v>
      </c>
      <c r="E21" s="18" t="s">
        <v>85</v>
      </c>
      <c r="F21" s="18" t="s">
        <v>106</v>
      </c>
      <c r="G21" s="18" t="s">
        <v>464</v>
      </c>
      <c r="H21" s="17"/>
      <c r="I21" s="18">
        <v>2023</v>
      </c>
      <c r="J21" s="18" t="s">
        <v>775</v>
      </c>
      <c r="K21" s="18" t="s">
        <v>770</v>
      </c>
      <c r="L21" s="17"/>
      <c r="M21" s="18" t="s">
        <v>1033</v>
      </c>
      <c r="N21" s="18" t="s">
        <v>1307</v>
      </c>
      <c r="O21" s="18" t="s">
        <v>1528</v>
      </c>
      <c r="P21" s="18" t="s">
        <v>1771</v>
      </c>
      <c r="Q21" s="18" t="s">
        <v>1969</v>
      </c>
      <c r="R21" s="18" t="s">
        <v>2251</v>
      </c>
      <c r="S21" s="17"/>
      <c r="T21" s="17"/>
      <c r="U21" s="18" t="s">
        <v>2621</v>
      </c>
      <c r="V21" s="18" t="s">
        <v>2621</v>
      </c>
      <c r="W21" s="18" t="s">
        <v>3140</v>
      </c>
      <c r="X21" s="18" t="s">
        <v>3161</v>
      </c>
      <c r="Y21" s="21">
        <f t="shared" si="2"/>
        <v>0.10300000000000001</v>
      </c>
      <c r="Z21" s="21">
        <v>9.7000000000000003E-2</v>
      </c>
      <c r="AA21" s="21">
        <v>94.17</v>
      </c>
      <c r="AB21" s="21">
        <v>0.24</v>
      </c>
      <c r="AC21" s="21">
        <v>3.0000000000000001E-3</v>
      </c>
      <c r="AD21" s="21">
        <v>2.91</v>
      </c>
      <c r="AE21" s="21">
        <v>0</v>
      </c>
      <c r="AF21" s="21">
        <v>0</v>
      </c>
      <c r="AG21" s="21">
        <v>3.0000000000000001E-3</v>
      </c>
      <c r="AH21" s="21">
        <v>2.91</v>
      </c>
      <c r="AI21" s="21"/>
      <c r="AJ21" s="17"/>
      <c r="AK21" s="17"/>
      <c r="AL21" s="21"/>
      <c r="AM21" s="21">
        <v>9.7000000000000003E-2</v>
      </c>
      <c r="AN21" s="21">
        <v>0.24</v>
      </c>
      <c r="AO21" s="22">
        <v>1</v>
      </c>
      <c r="AP21" s="22">
        <v>1</v>
      </c>
      <c r="AQ21" s="22">
        <v>1</v>
      </c>
      <c r="AR21" s="22">
        <v>0</v>
      </c>
      <c r="AS21" s="22">
        <v>1</v>
      </c>
      <c r="AT21" s="22">
        <v>0</v>
      </c>
      <c r="AU21" s="22">
        <v>0</v>
      </c>
      <c r="AV21" s="22">
        <v>0</v>
      </c>
      <c r="AW21" s="22">
        <v>0</v>
      </c>
      <c r="AX21" s="22">
        <v>0</v>
      </c>
      <c r="AY21" s="22">
        <v>0</v>
      </c>
      <c r="AZ21" s="22">
        <v>0</v>
      </c>
      <c r="BA21" s="22">
        <v>0</v>
      </c>
      <c r="BB21" s="22">
        <v>0</v>
      </c>
      <c r="BC21" s="22">
        <v>0</v>
      </c>
      <c r="BD21" s="22">
        <v>0</v>
      </c>
      <c r="BE21" s="22">
        <v>0</v>
      </c>
      <c r="BF21" s="22">
        <v>0</v>
      </c>
      <c r="BG21" s="22">
        <v>0</v>
      </c>
      <c r="BH21" s="22">
        <v>0</v>
      </c>
      <c r="BI21" s="22">
        <v>0</v>
      </c>
      <c r="BJ21" s="22">
        <v>0</v>
      </c>
      <c r="BK21" s="22">
        <v>0</v>
      </c>
      <c r="BL21" s="22"/>
      <c r="BM21" s="22"/>
      <c r="BN21" s="22"/>
      <c r="BO21" s="22"/>
      <c r="BP21" s="22"/>
      <c r="BQ21" s="22"/>
      <c r="BR21" s="22"/>
      <c r="BS21" s="22"/>
      <c r="BT21" s="22"/>
      <c r="BU21" s="22"/>
      <c r="BV21" s="22"/>
      <c r="BW21" s="22"/>
      <c r="BX21" s="22"/>
      <c r="BY21" s="22"/>
      <c r="BZ21" s="22"/>
      <c r="CA21" s="22">
        <v>0</v>
      </c>
      <c r="CB21" s="22">
        <v>0</v>
      </c>
      <c r="CC21" s="22">
        <v>0</v>
      </c>
      <c r="CD21" s="22">
        <v>0</v>
      </c>
      <c r="CE21" s="22">
        <v>0</v>
      </c>
      <c r="CF21" s="23"/>
      <c r="CG21" s="22">
        <v>0</v>
      </c>
      <c r="CH21" s="22">
        <v>1</v>
      </c>
      <c r="CI21" s="12">
        <f t="shared" si="3"/>
        <v>0</v>
      </c>
      <c r="CJ21" s="21">
        <v>0.25</v>
      </c>
      <c r="CK21" s="18" t="s">
        <v>3628</v>
      </c>
      <c r="CL21" s="17"/>
      <c r="CM21" s="18">
        <v>10.28</v>
      </c>
      <c r="CN21" s="18" t="s">
        <v>3954</v>
      </c>
      <c r="CO21" s="21">
        <v>2.4319999999999999</v>
      </c>
      <c r="CP21" s="17"/>
      <c r="CQ21" s="17"/>
      <c r="CR21" s="17"/>
      <c r="CS21" s="17"/>
      <c r="CT21" s="17"/>
      <c r="CU21" s="18">
        <v>0</v>
      </c>
      <c r="CV21" s="17"/>
      <c r="CW21" s="18">
        <v>3</v>
      </c>
      <c r="CX21" s="17"/>
      <c r="CY21" s="17"/>
      <c r="CZ21" s="17"/>
      <c r="DA21" s="18">
        <v>1</v>
      </c>
      <c r="DB21" s="18" t="s">
        <v>4182</v>
      </c>
      <c r="DC21" s="18">
        <v>30</v>
      </c>
      <c r="DD21" s="17"/>
      <c r="DE21" s="17"/>
      <c r="DF21" s="17"/>
      <c r="DG21" s="18">
        <v>1</v>
      </c>
      <c r="DH21" s="18" t="s">
        <v>4182</v>
      </c>
      <c r="DI21" s="18">
        <v>3</v>
      </c>
      <c r="DJ21" s="17"/>
      <c r="DK21" s="17"/>
      <c r="DL21" s="17"/>
      <c r="DM21" s="17"/>
      <c r="DN21" s="17"/>
      <c r="DO21" s="17"/>
      <c r="DP21" s="17"/>
      <c r="DQ21" s="17"/>
      <c r="DR21" s="17"/>
      <c r="DS21" s="17"/>
      <c r="DT21" s="17"/>
      <c r="DU21" s="18">
        <v>0</v>
      </c>
      <c r="DV21" s="17"/>
      <c r="DW21" s="17"/>
      <c r="DX21" s="17"/>
      <c r="DY21" s="18">
        <v>1</v>
      </c>
      <c r="DZ21" s="18" t="s">
        <v>4182</v>
      </c>
      <c r="EA21" s="18">
        <v>400</v>
      </c>
      <c r="EB21" s="17"/>
      <c r="EC21" s="17"/>
      <c r="ED21" s="17"/>
      <c r="EE21" s="17"/>
      <c r="EF21" s="17"/>
      <c r="EG21" s="17"/>
      <c r="EH21" s="17"/>
      <c r="EI21" s="17"/>
      <c r="EJ21" s="17"/>
      <c r="EK21" s="17"/>
      <c r="EL21" s="17"/>
      <c r="EM21" s="17"/>
      <c r="EN21" s="17"/>
      <c r="EO21" s="17"/>
      <c r="EP21" s="17"/>
      <c r="EQ21" s="17"/>
      <c r="ER21" s="17"/>
      <c r="ES21" s="18">
        <v>0</v>
      </c>
      <c r="ET21" s="17"/>
      <c r="EU21" s="17"/>
      <c r="EV21" s="17"/>
      <c r="EW21" s="17"/>
      <c r="EX21" s="17"/>
      <c r="EY21" s="17"/>
      <c r="EZ21" s="17"/>
      <c r="FA21" s="17"/>
      <c r="FB21" s="17"/>
      <c r="FC21" s="17"/>
      <c r="FD21" s="17"/>
      <c r="FE21" s="17"/>
      <c r="FF21" s="17"/>
      <c r="FG21" s="17"/>
      <c r="FH21" s="18" t="s">
        <v>4962</v>
      </c>
      <c r="FI21" s="18" t="s">
        <v>5193</v>
      </c>
      <c r="FJ21" s="17"/>
      <c r="FK21" s="17"/>
      <c r="FL21" s="18" t="s">
        <v>5432</v>
      </c>
      <c r="FM21" s="17"/>
      <c r="FN21" s="17"/>
      <c r="FO21" s="17"/>
      <c r="FP21" s="18" t="s">
        <v>5673</v>
      </c>
      <c r="FQ21" s="18">
        <v>1</v>
      </c>
      <c r="FR21" s="18">
        <v>25</v>
      </c>
      <c r="FS21" s="18" t="s">
        <v>5829</v>
      </c>
      <c r="FT21" s="18" t="s">
        <v>6169</v>
      </c>
      <c r="FU21" s="18" t="s">
        <v>6488</v>
      </c>
      <c r="FV21" s="18" t="s">
        <v>6833</v>
      </c>
      <c r="FW21" s="18" t="s">
        <v>3</v>
      </c>
      <c r="FX21" s="18" t="s">
        <v>7245</v>
      </c>
      <c r="FY21" s="18" t="s">
        <v>7341</v>
      </c>
      <c r="FZ21" s="18" t="s">
        <v>7439</v>
      </c>
      <c r="GA21" s="1" t="s">
        <v>7524</v>
      </c>
      <c r="GB21" s="25">
        <f t="shared" si="4"/>
        <v>39.884868421052637</v>
      </c>
    </row>
    <row r="22" spans="3:184" ht="74" customHeight="1" x14ac:dyDescent="0.2">
      <c r="C22" s="17" t="s">
        <v>11175</v>
      </c>
      <c r="D22" s="18" t="s">
        <v>39</v>
      </c>
      <c r="E22" s="18" t="s">
        <v>82</v>
      </c>
      <c r="F22" s="18" t="s">
        <v>107</v>
      </c>
      <c r="G22" s="18" t="s">
        <v>465</v>
      </c>
      <c r="H22" s="18" t="s">
        <v>465</v>
      </c>
      <c r="I22" s="18">
        <v>2023</v>
      </c>
      <c r="J22" s="18" t="s">
        <v>776</v>
      </c>
      <c r="K22" s="18" t="s">
        <v>942</v>
      </c>
      <c r="L22" s="17"/>
      <c r="M22" s="18" t="s">
        <v>1034</v>
      </c>
      <c r="N22" s="17"/>
      <c r="O22" s="17"/>
      <c r="P22" s="17"/>
      <c r="Q22" s="18" t="s">
        <v>1970</v>
      </c>
      <c r="R22" s="17"/>
      <c r="S22" s="17"/>
      <c r="T22" s="17"/>
      <c r="U22" s="18" t="s">
        <v>2622</v>
      </c>
      <c r="V22" s="18" t="s">
        <v>2990</v>
      </c>
      <c r="W22" s="18" t="s">
        <v>3138</v>
      </c>
      <c r="X22" s="18" t="s">
        <v>3162</v>
      </c>
      <c r="Y22" s="21">
        <f t="shared" si="2"/>
        <v>85.6</v>
      </c>
      <c r="Z22" s="21">
        <v>31.9</v>
      </c>
      <c r="AA22" s="21">
        <v>37.270000000000003</v>
      </c>
      <c r="AB22" s="21">
        <v>0.62</v>
      </c>
      <c r="AC22" s="21">
        <v>6</v>
      </c>
      <c r="AD22" s="21">
        <v>7.01</v>
      </c>
      <c r="AE22" s="21">
        <v>47.7</v>
      </c>
      <c r="AF22" s="21">
        <v>55.72</v>
      </c>
      <c r="AG22" s="21">
        <v>0</v>
      </c>
      <c r="AH22" s="21">
        <v>0</v>
      </c>
      <c r="AI22" s="21"/>
      <c r="AJ22" s="17"/>
      <c r="AK22" s="17"/>
      <c r="AL22" s="21"/>
      <c r="AM22" s="21">
        <v>45</v>
      </c>
      <c r="AN22" s="21">
        <v>0.73</v>
      </c>
      <c r="AO22" s="22">
        <v>24</v>
      </c>
      <c r="AP22" s="22">
        <v>24</v>
      </c>
      <c r="AQ22" s="22">
        <v>24</v>
      </c>
      <c r="AR22" s="22"/>
      <c r="AS22" s="22"/>
      <c r="AT22" s="22"/>
      <c r="AU22" s="22"/>
      <c r="AV22" s="22"/>
      <c r="AW22" s="22"/>
      <c r="AX22" s="22"/>
      <c r="AY22" s="22"/>
      <c r="AZ22" s="22">
        <v>4</v>
      </c>
      <c r="BA22" s="22">
        <v>6</v>
      </c>
      <c r="BB22" s="22"/>
      <c r="BC22" s="22">
        <v>6</v>
      </c>
      <c r="BD22" s="22"/>
      <c r="BE22" s="22"/>
      <c r="BF22" s="22">
        <v>5</v>
      </c>
      <c r="BG22" s="22"/>
      <c r="BH22" s="22"/>
      <c r="BI22" s="22"/>
      <c r="BJ22" s="22">
        <v>2</v>
      </c>
      <c r="BK22" s="22"/>
      <c r="BL22" s="22"/>
      <c r="BM22" s="22"/>
      <c r="BN22" s="22"/>
      <c r="BO22" s="22"/>
      <c r="BP22" s="22"/>
      <c r="BQ22" s="22"/>
      <c r="BR22" s="22"/>
      <c r="BS22" s="22"/>
      <c r="BT22" s="22"/>
      <c r="BU22" s="22"/>
      <c r="BV22" s="22"/>
      <c r="BW22" s="22"/>
      <c r="BX22" s="22"/>
      <c r="BY22" s="22"/>
      <c r="BZ22" s="22"/>
      <c r="CA22" s="22">
        <v>0</v>
      </c>
      <c r="CB22" s="22"/>
      <c r="CC22" s="22"/>
      <c r="CD22" s="22">
        <v>1</v>
      </c>
      <c r="CE22" s="22"/>
      <c r="CF22" s="23"/>
      <c r="CG22" s="22"/>
      <c r="CH22" s="22">
        <v>24</v>
      </c>
      <c r="CI22" s="12">
        <f t="shared" si="3"/>
        <v>0</v>
      </c>
      <c r="CJ22" s="21">
        <v>80.489000000000004</v>
      </c>
      <c r="CK22" s="18" t="s">
        <v>3629</v>
      </c>
      <c r="CL22" s="17"/>
      <c r="CM22" s="18">
        <v>100</v>
      </c>
      <c r="CN22" s="18" t="s">
        <v>3951</v>
      </c>
      <c r="CO22" s="21">
        <v>80.489000000000004</v>
      </c>
      <c r="CP22" s="18">
        <v>1</v>
      </c>
      <c r="CQ22" s="18" t="s">
        <v>4086</v>
      </c>
      <c r="CR22" s="18" t="s">
        <v>4107</v>
      </c>
      <c r="CS22" s="18" t="s">
        <v>4135</v>
      </c>
      <c r="CT22" s="18">
        <v>3</v>
      </c>
      <c r="CU22" s="17"/>
      <c r="CV22" s="17"/>
      <c r="CW22" s="18">
        <v>10</v>
      </c>
      <c r="CX22" s="17"/>
      <c r="CY22" s="17"/>
      <c r="CZ22" s="17"/>
      <c r="DA22" s="18">
        <v>1</v>
      </c>
      <c r="DB22" s="18" t="s">
        <v>4295</v>
      </c>
      <c r="DC22" s="18">
        <v>84</v>
      </c>
      <c r="DD22" s="17"/>
      <c r="DE22" s="17"/>
      <c r="DF22" s="17"/>
      <c r="DG22" s="17"/>
      <c r="DH22" s="17"/>
      <c r="DI22" s="17"/>
      <c r="DJ22" s="17"/>
      <c r="DK22" s="17"/>
      <c r="DL22" s="17"/>
      <c r="DM22" s="17"/>
      <c r="DN22" s="17"/>
      <c r="DO22" s="17"/>
      <c r="DP22" s="18">
        <v>1</v>
      </c>
      <c r="DQ22" s="18" t="s">
        <v>4497</v>
      </c>
      <c r="DR22" s="18">
        <v>6</v>
      </c>
      <c r="DS22" s="17"/>
      <c r="DT22" s="17"/>
      <c r="DU22" s="17"/>
      <c r="DV22" s="17"/>
      <c r="DW22" s="17"/>
      <c r="DX22" s="17"/>
      <c r="DY22" s="18">
        <v>1</v>
      </c>
      <c r="DZ22" s="18" t="s">
        <v>4621</v>
      </c>
      <c r="EA22" s="18">
        <v>84</v>
      </c>
      <c r="EB22" s="17"/>
      <c r="EC22" s="17"/>
      <c r="ED22" s="17"/>
      <c r="EE22" s="17"/>
      <c r="EF22" s="17"/>
      <c r="EG22" s="17"/>
      <c r="EH22" s="17"/>
      <c r="EI22" s="17"/>
      <c r="EJ22" s="17"/>
      <c r="EK22" s="18">
        <v>1</v>
      </c>
      <c r="EL22" s="18" t="s">
        <v>4697</v>
      </c>
      <c r="EM22" s="18">
        <v>6</v>
      </c>
      <c r="EN22" s="17"/>
      <c r="EO22" s="17"/>
      <c r="EP22" s="17"/>
      <c r="EQ22" s="17"/>
      <c r="ER22" s="17"/>
      <c r="ES22" s="17"/>
      <c r="ET22" s="17"/>
      <c r="EU22" s="17"/>
      <c r="EV22" s="17"/>
      <c r="EW22" s="17"/>
      <c r="EX22" s="17"/>
      <c r="EY22" s="17"/>
      <c r="EZ22" s="17"/>
      <c r="FA22" s="17"/>
      <c r="FB22" s="17"/>
      <c r="FC22" s="17"/>
      <c r="FD22" s="17"/>
      <c r="FE22" s="17"/>
      <c r="FF22" s="17"/>
      <c r="FG22" s="17"/>
      <c r="FH22" s="18" t="s">
        <v>4963</v>
      </c>
      <c r="FI22" s="17"/>
      <c r="FJ22" s="17"/>
      <c r="FK22" s="17"/>
      <c r="FL22" s="17"/>
      <c r="FM22" s="17"/>
      <c r="FN22" s="17"/>
      <c r="FO22" s="17"/>
      <c r="FP22" s="18" t="s">
        <v>5674</v>
      </c>
      <c r="FQ22" s="18">
        <v>4</v>
      </c>
      <c r="FR22" s="18">
        <v>65</v>
      </c>
      <c r="FS22" s="18" t="s">
        <v>5830</v>
      </c>
      <c r="FT22" s="18" t="s">
        <v>6170</v>
      </c>
      <c r="FU22" s="18" t="s">
        <v>6489</v>
      </c>
      <c r="FV22" s="18" t="s">
        <v>6834</v>
      </c>
      <c r="FW22" s="18" t="s">
        <v>7158</v>
      </c>
      <c r="FX22" s="18" t="s">
        <v>7242</v>
      </c>
      <c r="FY22" s="18" t="s">
        <v>7339</v>
      </c>
      <c r="FZ22" s="18" t="s">
        <v>7437</v>
      </c>
      <c r="GA22" s="1" t="s">
        <v>7525</v>
      </c>
      <c r="GB22" s="25">
        <f t="shared" si="4"/>
        <v>396.32744847121967</v>
      </c>
    </row>
    <row r="23" spans="3:184" ht="74" customHeight="1" x14ac:dyDescent="0.2">
      <c r="C23" s="17" t="s">
        <v>11175</v>
      </c>
      <c r="D23" s="18" t="s">
        <v>41</v>
      </c>
      <c r="E23" s="18" t="s">
        <v>85</v>
      </c>
      <c r="F23" s="18" t="s">
        <v>108</v>
      </c>
      <c r="G23" s="18" t="s">
        <v>466</v>
      </c>
      <c r="H23" s="17"/>
      <c r="I23" s="18">
        <v>2023</v>
      </c>
      <c r="J23" s="18" t="s">
        <v>777</v>
      </c>
      <c r="K23" s="18" t="s">
        <v>943</v>
      </c>
      <c r="L23" s="17"/>
      <c r="M23" s="18" t="s">
        <v>1035</v>
      </c>
      <c r="N23" s="18" t="s">
        <v>1308</v>
      </c>
      <c r="O23" s="18" t="s">
        <v>1529</v>
      </c>
      <c r="P23" s="18" t="s">
        <v>1772</v>
      </c>
      <c r="Q23" s="18" t="s">
        <v>1971</v>
      </c>
      <c r="R23" s="18" t="s">
        <v>2252</v>
      </c>
      <c r="S23" s="17"/>
      <c r="T23" s="17"/>
      <c r="U23" s="18" t="s">
        <v>2623</v>
      </c>
      <c r="V23" s="18" t="s">
        <v>2623</v>
      </c>
      <c r="W23" s="18" t="s">
        <v>3140</v>
      </c>
      <c r="X23" s="18" t="s">
        <v>3163</v>
      </c>
      <c r="Y23" s="21">
        <f t="shared" si="2"/>
        <v>0.17</v>
      </c>
      <c r="Z23" s="21">
        <v>0.17</v>
      </c>
      <c r="AA23" s="21">
        <v>100</v>
      </c>
      <c r="AB23" s="21">
        <v>2E-3</v>
      </c>
      <c r="AC23" s="21">
        <v>0</v>
      </c>
      <c r="AD23" s="21">
        <v>0</v>
      </c>
      <c r="AE23" s="21">
        <v>0</v>
      </c>
      <c r="AF23" s="21">
        <v>0</v>
      </c>
      <c r="AG23" s="21">
        <v>0</v>
      </c>
      <c r="AH23" s="21">
        <v>0</v>
      </c>
      <c r="AI23" s="21"/>
      <c r="AJ23" s="17"/>
      <c r="AK23" s="17"/>
      <c r="AL23" s="21"/>
      <c r="AM23" s="21">
        <v>0.01</v>
      </c>
      <c r="AN23" s="21">
        <v>0.01</v>
      </c>
      <c r="AO23" s="22">
        <v>1</v>
      </c>
      <c r="AP23" s="22">
        <v>1</v>
      </c>
      <c r="AQ23" s="22">
        <v>1</v>
      </c>
      <c r="AR23" s="22">
        <v>0</v>
      </c>
      <c r="AS23" s="22">
        <v>0</v>
      </c>
      <c r="AT23" s="22">
        <v>0</v>
      </c>
      <c r="AU23" s="22">
        <v>0</v>
      </c>
      <c r="AV23" s="22">
        <v>0</v>
      </c>
      <c r="AW23" s="22">
        <v>0</v>
      </c>
      <c r="AX23" s="22">
        <v>0</v>
      </c>
      <c r="AY23" s="22">
        <v>0</v>
      </c>
      <c r="AZ23" s="22">
        <v>0</v>
      </c>
      <c r="BA23" s="22">
        <v>0</v>
      </c>
      <c r="BB23" s="22">
        <v>0</v>
      </c>
      <c r="BC23" s="22">
        <v>0</v>
      </c>
      <c r="BD23" s="22">
        <v>1</v>
      </c>
      <c r="BE23" s="22">
        <v>0</v>
      </c>
      <c r="BF23" s="22">
        <v>0</v>
      </c>
      <c r="BG23" s="22">
        <v>0</v>
      </c>
      <c r="BH23" s="22">
        <v>0</v>
      </c>
      <c r="BI23" s="22">
        <v>0</v>
      </c>
      <c r="BJ23" s="22">
        <v>0</v>
      </c>
      <c r="BK23" s="22">
        <v>0</v>
      </c>
      <c r="BL23" s="22"/>
      <c r="BM23" s="22"/>
      <c r="BN23" s="22"/>
      <c r="BO23" s="22"/>
      <c r="BP23" s="22"/>
      <c r="BQ23" s="22"/>
      <c r="BR23" s="22"/>
      <c r="BS23" s="22"/>
      <c r="BT23" s="22"/>
      <c r="BU23" s="22"/>
      <c r="BV23" s="22"/>
      <c r="BW23" s="22"/>
      <c r="BX23" s="22"/>
      <c r="BY23" s="22"/>
      <c r="BZ23" s="22"/>
      <c r="CA23" s="22">
        <v>0</v>
      </c>
      <c r="CB23" s="22">
        <v>0</v>
      </c>
      <c r="CC23" s="22">
        <v>0</v>
      </c>
      <c r="CD23" s="22">
        <v>0</v>
      </c>
      <c r="CE23" s="22">
        <v>0</v>
      </c>
      <c r="CF23" s="23"/>
      <c r="CG23" s="22">
        <v>0</v>
      </c>
      <c r="CH23" s="22">
        <v>1</v>
      </c>
      <c r="CI23" s="12">
        <f t="shared" si="3"/>
        <v>0</v>
      </c>
      <c r="CJ23" s="21">
        <v>0.1</v>
      </c>
      <c r="CK23" s="18" t="s">
        <v>3630</v>
      </c>
      <c r="CL23" s="17"/>
      <c r="CM23" s="18">
        <v>6.15</v>
      </c>
      <c r="CN23" s="18" t="s">
        <v>3954</v>
      </c>
      <c r="CO23" s="21">
        <v>1.625</v>
      </c>
      <c r="CP23" s="17"/>
      <c r="CQ23" s="17"/>
      <c r="CR23" s="17"/>
      <c r="CS23" s="17"/>
      <c r="CT23" s="17"/>
      <c r="CU23" s="18">
        <v>0</v>
      </c>
      <c r="CV23" s="17"/>
      <c r="CW23" s="18">
        <v>2</v>
      </c>
      <c r="CX23" s="18">
        <v>1</v>
      </c>
      <c r="CY23" s="18" t="s">
        <v>4182</v>
      </c>
      <c r="CZ23" s="18">
        <v>10</v>
      </c>
      <c r="DA23" s="17"/>
      <c r="DB23" s="17"/>
      <c r="DC23" s="17"/>
      <c r="DD23" s="18">
        <v>1</v>
      </c>
      <c r="DE23" s="18" t="s">
        <v>4422</v>
      </c>
      <c r="DF23" s="18">
        <v>1</v>
      </c>
      <c r="DG23" s="17"/>
      <c r="DH23" s="17"/>
      <c r="DI23" s="17"/>
      <c r="DJ23" s="17"/>
      <c r="DK23" s="17"/>
      <c r="DL23" s="17"/>
      <c r="DM23" s="17"/>
      <c r="DN23" s="17"/>
      <c r="DO23" s="17"/>
      <c r="DP23" s="17"/>
      <c r="DQ23" s="17"/>
      <c r="DR23" s="17"/>
      <c r="DS23" s="17"/>
      <c r="DT23" s="17"/>
      <c r="DU23" s="18">
        <v>0</v>
      </c>
      <c r="DV23" s="17"/>
      <c r="DW23" s="17"/>
      <c r="DX23" s="17"/>
      <c r="DY23" s="18">
        <v>1</v>
      </c>
      <c r="DZ23" s="18" t="s">
        <v>4622</v>
      </c>
      <c r="EA23" s="18">
        <v>220</v>
      </c>
      <c r="EB23" s="17"/>
      <c r="EC23" s="17"/>
      <c r="ED23" s="17"/>
      <c r="EE23" s="17"/>
      <c r="EF23" s="17"/>
      <c r="EG23" s="17"/>
      <c r="EH23" s="17"/>
      <c r="EI23" s="17"/>
      <c r="EJ23" s="17"/>
      <c r="EK23" s="17"/>
      <c r="EL23" s="17"/>
      <c r="EM23" s="17"/>
      <c r="EN23" s="17"/>
      <c r="EO23" s="17"/>
      <c r="EP23" s="17"/>
      <c r="EQ23" s="17"/>
      <c r="ER23" s="17"/>
      <c r="ES23" s="18">
        <v>0</v>
      </c>
      <c r="ET23" s="17"/>
      <c r="EU23" s="17"/>
      <c r="EV23" s="17"/>
      <c r="EW23" s="17"/>
      <c r="EX23" s="17"/>
      <c r="EY23" s="17"/>
      <c r="EZ23" s="17"/>
      <c r="FA23" s="17"/>
      <c r="FB23" s="17"/>
      <c r="FC23" s="17"/>
      <c r="FD23" s="17"/>
      <c r="FE23" s="17"/>
      <c r="FF23" s="17"/>
      <c r="FG23" s="17"/>
      <c r="FH23" s="18" t="s">
        <v>4964</v>
      </c>
      <c r="FI23" s="18" t="s">
        <v>5194</v>
      </c>
      <c r="FJ23" s="17"/>
      <c r="FK23" s="17"/>
      <c r="FL23" s="18" t="s">
        <v>5433</v>
      </c>
      <c r="FM23" s="17"/>
      <c r="FN23" s="18" t="s">
        <v>5614</v>
      </c>
      <c r="FO23" s="17"/>
      <c r="FP23" s="18" t="s">
        <v>5675</v>
      </c>
      <c r="FQ23" s="18">
        <v>1</v>
      </c>
      <c r="FR23" s="18">
        <v>23</v>
      </c>
      <c r="FS23" s="18" t="s">
        <v>5831</v>
      </c>
      <c r="FT23" s="18" t="s">
        <v>6171</v>
      </c>
      <c r="FU23" s="18" t="s">
        <v>6490</v>
      </c>
      <c r="FV23" s="18" t="s">
        <v>6835</v>
      </c>
      <c r="FW23" s="18" t="s">
        <v>3</v>
      </c>
      <c r="FX23" s="18" t="s">
        <v>7246</v>
      </c>
      <c r="FY23" s="18" t="s">
        <v>7341</v>
      </c>
      <c r="FZ23" s="18" t="s">
        <v>7439</v>
      </c>
      <c r="GA23" s="1" t="s">
        <v>7526</v>
      </c>
      <c r="GB23" s="25">
        <f t="shared" si="4"/>
        <v>104.61538461538463</v>
      </c>
    </row>
    <row r="24" spans="3:184" ht="74" customHeight="1" x14ac:dyDescent="0.2">
      <c r="C24" s="17" t="s">
        <v>11175</v>
      </c>
      <c r="D24" s="18" t="s">
        <v>41</v>
      </c>
      <c r="E24" s="18" t="s">
        <v>85</v>
      </c>
      <c r="F24" s="18" t="s">
        <v>109</v>
      </c>
      <c r="G24" s="18" t="s">
        <v>467</v>
      </c>
      <c r="H24" s="17"/>
      <c r="I24" s="18">
        <v>2023</v>
      </c>
      <c r="J24" s="18" t="s">
        <v>778</v>
      </c>
      <c r="K24" s="18" t="s">
        <v>845</v>
      </c>
      <c r="L24" s="17"/>
      <c r="M24" s="18" t="s">
        <v>1036</v>
      </c>
      <c r="N24" s="18" t="s">
        <v>1309</v>
      </c>
      <c r="O24" s="18" t="s">
        <v>1530</v>
      </c>
      <c r="P24" s="18" t="s">
        <v>1773</v>
      </c>
      <c r="Q24" s="18" t="s">
        <v>1972</v>
      </c>
      <c r="R24" s="18" t="s">
        <v>2253</v>
      </c>
      <c r="S24" s="17"/>
      <c r="T24" s="17"/>
      <c r="U24" s="18" t="s">
        <v>2624</v>
      </c>
      <c r="V24" s="18" t="s">
        <v>2624</v>
      </c>
      <c r="W24" s="18" t="s">
        <v>3140</v>
      </c>
      <c r="X24" s="18" t="s">
        <v>3164</v>
      </c>
      <c r="Y24" s="21">
        <f t="shared" si="2"/>
        <v>5.2000000000000005E-2</v>
      </c>
      <c r="Z24" s="21">
        <v>0.05</v>
      </c>
      <c r="AA24" s="21">
        <v>96.15</v>
      </c>
      <c r="AB24" s="21">
        <v>0.3</v>
      </c>
      <c r="AC24" s="21">
        <v>2E-3</v>
      </c>
      <c r="AD24" s="21">
        <v>3.85</v>
      </c>
      <c r="AE24" s="21">
        <v>0</v>
      </c>
      <c r="AF24" s="21">
        <v>0</v>
      </c>
      <c r="AG24" s="21">
        <v>0</v>
      </c>
      <c r="AH24" s="21">
        <v>0</v>
      </c>
      <c r="AI24" s="21"/>
      <c r="AJ24" s="17"/>
      <c r="AK24" s="17"/>
      <c r="AL24" s="21"/>
      <c r="AM24" s="21">
        <v>0.08</v>
      </c>
      <c r="AN24" s="21">
        <v>0.01</v>
      </c>
      <c r="AO24" s="22">
        <v>1</v>
      </c>
      <c r="AP24" s="22">
        <v>1</v>
      </c>
      <c r="AQ24" s="22">
        <v>1</v>
      </c>
      <c r="AR24" s="22">
        <v>0</v>
      </c>
      <c r="AS24" s="22">
        <v>0</v>
      </c>
      <c r="AT24" s="22">
        <v>1</v>
      </c>
      <c r="AU24" s="22">
        <v>0</v>
      </c>
      <c r="AV24" s="22">
        <v>0</v>
      </c>
      <c r="AW24" s="22">
        <v>0</v>
      </c>
      <c r="AX24" s="22">
        <v>0</v>
      </c>
      <c r="AY24" s="22">
        <v>0</v>
      </c>
      <c r="AZ24" s="22">
        <v>0</v>
      </c>
      <c r="BA24" s="22">
        <v>0</v>
      </c>
      <c r="BB24" s="22">
        <v>0</v>
      </c>
      <c r="BC24" s="22">
        <v>0</v>
      </c>
      <c r="BD24" s="22">
        <v>0</v>
      </c>
      <c r="BE24" s="22">
        <v>0</v>
      </c>
      <c r="BF24" s="22">
        <v>0</v>
      </c>
      <c r="BG24" s="22">
        <v>0</v>
      </c>
      <c r="BH24" s="22">
        <v>0</v>
      </c>
      <c r="BI24" s="22">
        <v>0</v>
      </c>
      <c r="BJ24" s="22">
        <v>0</v>
      </c>
      <c r="BK24" s="22">
        <v>0</v>
      </c>
      <c r="BL24" s="22"/>
      <c r="BM24" s="22"/>
      <c r="BN24" s="22"/>
      <c r="BO24" s="22"/>
      <c r="BP24" s="22"/>
      <c r="BQ24" s="22"/>
      <c r="BR24" s="22"/>
      <c r="BS24" s="22"/>
      <c r="BT24" s="22"/>
      <c r="BU24" s="22"/>
      <c r="BV24" s="22"/>
      <c r="BW24" s="22"/>
      <c r="BX24" s="22"/>
      <c r="BY24" s="22"/>
      <c r="BZ24" s="22"/>
      <c r="CA24" s="22">
        <v>0</v>
      </c>
      <c r="CB24" s="22">
        <v>0</v>
      </c>
      <c r="CC24" s="22">
        <v>0</v>
      </c>
      <c r="CD24" s="22">
        <v>0</v>
      </c>
      <c r="CE24" s="22">
        <v>0</v>
      </c>
      <c r="CF24" s="23"/>
      <c r="CG24" s="22">
        <v>0</v>
      </c>
      <c r="CH24" s="22">
        <v>1</v>
      </c>
      <c r="CI24" s="12">
        <f t="shared" si="3"/>
        <v>0</v>
      </c>
      <c r="CJ24" s="21">
        <v>1.4E-2</v>
      </c>
      <c r="CK24" s="18" t="s">
        <v>3631</v>
      </c>
      <c r="CL24" s="17"/>
      <c r="CM24" s="18">
        <v>1.18</v>
      </c>
      <c r="CN24" s="18" t="s">
        <v>3954</v>
      </c>
      <c r="CO24" s="21">
        <v>1.1859999999999999</v>
      </c>
      <c r="CP24" s="17"/>
      <c r="CQ24" s="17"/>
      <c r="CR24" s="17"/>
      <c r="CS24" s="17"/>
      <c r="CT24" s="17"/>
      <c r="CU24" s="18">
        <v>0</v>
      </c>
      <c r="CV24" s="17"/>
      <c r="CW24" s="18">
        <v>1</v>
      </c>
      <c r="CX24" s="17"/>
      <c r="CY24" s="17"/>
      <c r="CZ24" s="17"/>
      <c r="DA24" s="18">
        <v>1</v>
      </c>
      <c r="DB24" s="18" t="s">
        <v>4291</v>
      </c>
      <c r="DC24" s="18">
        <v>12</v>
      </c>
      <c r="DD24" s="17"/>
      <c r="DE24" s="17"/>
      <c r="DF24" s="17"/>
      <c r="DG24" s="17"/>
      <c r="DH24" s="17"/>
      <c r="DI24" s="17"/>
      <c r="DJ24" s="17"/>
      <c r="DK24" s="17"/>
      <c r="DL24" s="17"/>
      <c r="DM24" s="17"/>
      <c r="DN24" s="17"/>
      <c r="DO24" s="17"/>
      <c r="DP24" s="17"/>
      <c r="DQ24" s="17"/>
      <c r="DR24" s="17"/>
      <c r="DS24" s="17"/>
      <c r="DT24" s="17"/>
      <c r="DU24" s="18">
        <v>0</v>
      </c>
      <c r="DV24" s="17"/>
      <c r="DW24" s="17"/>
      <c r="DX24" s="17"/>
      <c r="DY24" s="18">
        <v>1</v>
      </c>
      <c r="DZ24" s="18" t="s">
        <v>4291</v>
      </c>
      <c r="EA24" s="18">
        <v>12</v>
      </c>
      <c r="EB24" s="17"/>
      <c r="EC24" s="17"/>
      <c r="ED24" s="17"/>
      <c r="EE24" s="17"/>
      <c r="EF24" s="17"/>
      <c r="EG24" s="17"/>
      <c r="EH24" s="17"/>
      <c r="EI24" s="17"/>
      <c r="EJ24" s="17"/>
      <c r="EK24" s="17"/>
      <c r="EL24" s="17"/>
      <c r="EM24" s="17"/>
      <c r="EN24" s="17"/>
      <c r="EO24" s="17"/>
      <c r="EP24" s="17"/>
      <c r="EQ24" s="17"/>
      <c r="ER24" s="17"/>
      <c r="ES24" s="18">
        <v>0</v>
      </c>
      <c r="ET24" s="17"/>
      <c r="EU24" s="17"/>
      <c r="EV24" s="17"/>
      <c r="EW24" s="17"/>
      <c r="EX24" s="17"/>
      <c r="EY24" s="17"/>
      <c r="EZ24" s="17"/>
      <c r="FA24" s="17"/>
      <c r="FB24" s="17"/>
      <c r="FC24" s="17"/>
      <c r="FD24" s="17"/>
      <c r="FE24" s="17"/>
      <c r="FF24" s="17"/>
      <c r="FG24" s="17"/>
      <c r="FH24" s="18" t="s">
        <v>4965</v>
      </c>
      <c r="FI24" s="18" t="s">
        <v>5195</v>
      </c>
      <c r="FJ24" s="17"/>
      <c r="FK24" s="17"/>
      <c r="FL24" s="18" t="s">
        <v>5434</v>
      </c>
      <c r="FM24" s="17"/>
      <c r="FN24" s="17"/>
      <c r="FO24" s="17"/>
      <c r="FP24" s="17"/>
      <c r="FQ24" s="17"/>
      <c r="FR24" s="18">
        <v>0</v>
      </c>
      <c r="FS24" s="18" t="s">
        <v>5832</v>
      </c>
      <c r="FT24" s="18" t="s">
        <v>6172</v>
      </c>
      <c r="FU24" s="18" t="s">
        <v>6491</v>
      </c>
      <c r="FV24" s="18" t="s">
        <v>6836</v>
      </c>
      <c r="FW24" s="18" t="s">
        <v>3</v>
      </c>
      <c r="FX24" s="18" t="s">
        <v>7245</v>
      </c>
      <c r="FY24" s="18" t="s">
        <v>7341</v>
      </c>
      <c r="FZ24" s="18" t="s">
        <v>7439</v>
      </c>
      <c r="GA24" s="1" t="s">
        <v>7527</v>
      </c>
      <c r="GB24" s="25">
        <f t="shared" si="4"/>
        <v>42.158516020236092</v>
      </c>
    </row>
    <row r="25" spans="3:184" ht="74" customHeight="1" x14ac:dyDescent="0.2">
      <c r="C25" s="17" t="s">
        <v>11175</v>
      </c>
      <c r="D25" s="18" t="s">
        <v>41</v>
      </c>
      <c r="E25" s="18" t="s">
        <v>85</v>
      </c>
      <c r="F25" s="18" t="s">
        <v>110</v>
      </c>
      <c r="G25" s="18" t="s">
        <v>468</v>
      </c>
      <c r="H25" s="17"/>
      <c r="I25" s="18">
        <v>2023</v>
      </c>
      <c r="J25" s="18" t="s">
        <v>779</v>
      </c>
      <c r="K25" s="18" t="s">
        <v>842</v>
      </c>
      <c r="L25" s="17"/>
      <c r="M25" s="18" t="s">
        <v>1037</v>
      </c>
      <c r="N25" s="18" t="s">
        <v>1310</v>
      </c>
      <c r="O25" s="18" t="s">
        <v>1531</v>
      </c>
      <c r="P25" s="18" t="s">
        <v>1774</v>
      </c>
      <c r="Q25" s="18" t="s">
        <v>1973</v>
      </c>
      <c r="R25" s="18" t="s">
        <v>2254</v>
      </c>
      <c r="S25" s="17"/>
      <c r="T25" s="17"/>
      <c r="U25" s="18" t="s">
        <v>2625</v>
      </c>
      <c r="V25" s="18" t="s">
        <v>2625</v>
      </c>
      <c r="W25" s="18" t="s">
        <v>3140</v>
      </c>
      <c r="X25" s="18" t="s">
        <v>3165</v>
      </c>
      <c r="Y25" s="21">
        <f t="shared" si="2"/>
        <v>6.3E-2</v>
      </c>
      <c r="Z25" s="21">
        <v>5.8000000000000003E-2</v>
      </c>
      <c r="AA25" s="21">
        <v>85.29</v>
      </c>
      <c r="AB25" s="21">
        <v>0.18</v>
      </c>
      <c r="AC25" s="21"/>
      <c r="AD25" s="21">
        <v>7.35</v>
      </c>
      <c r="AE25" s="21">
        <v>0</v>
      </c>
      <c r="AF25" s="21">
        <v>0</v>
      </c>
      <c r="AG25" s="21">
        <v>5.0000000000000001E-3</v>
      </c>
      <c r="AH25" s="21">
        <v>7.35</v>
      </c>
      <c r="AI25" s="21"/>
      <c r="AJ25" s="17"/>
      <c r="AK25" s="17"/>
      <c r="AL25" s="21"/>
      <c r="AM25" s="21">
        <v>0.04</v>
      </c>
      <c r="AN25" s="21">
        <v>1.6</v>
      </c>
      <c r="AO25" s="22">
        <v>1</v>
      </c>
      <c r="AP25" s="22">
        <v>1</v>
      </c>
      <c r="AQ25" s="22">
        <v>1</v>
      </c>
      <c r="AR25" s="22">
        <v>0</v>
      </c>
      <c r="AS25" s="22">
        <v>0</v>
      </c>
      <c r="AT25" s="22">
        <v>0</v>
      </c>
      <c r="AU25" s="22">
        <v>0</v>
      </c>
      <c r="AV25" s="22">
        <v>0</v>
      </c>
      <c r="AW25" s="22">
        <v>0</v>
      </c>
      <c r="AX25" s="22">
        <v>0</v>
      </c>
      <c r="AY25" s="22">
        <v>0</v>
      </c>
      <c r="AZ25" s="22">
        <v>0</v>
      </c>
      <c r="BA25" s="22">
        <v>0</v>
      </c>
      <c r="BB25" s="22">
        <v>0</v>
      </c>
      <c r="BC25" s="22">
        <v>0</v>
      </c>
      <c r="BD25" s="22">
        <v>1</v>
      </c>
      <c r="BE25" s="22">
        <v>0</v>
      </c>
      <c r="BF25" s="22">
        <v>0</v>
      </c>
      <c r="BG25" s="22">
        <v>0</v>
      </c>
      <c r="BH25" s="22">
        <v>0</v>
      </c>
      <c r="BI25" s="22">
        <v>0</v>
      </c>
      <c r="BJ25" s="22">
        <v>0</v>
      </c>
      <c r="BK25" s="22">
        <v>0</v>
      </c>
      <c r="BL25" s="22"/>
      <c r="BM25" s="22"/>
      <c r="BN25" s="22"/>
      <c r="BO25" s="22"/>
      <c r="BP25" s="22"/>
      <c r="BQ25" s="22"/>
      <c r="BR25" s="22"/>
      <c r="BS25" s="22"/>
      <c r="BT25" s="22"/>
      <c r="BU25" s="22"/>
      <c r="BV25" s="22"/>
      <c r="BW25" s="22"/>
      <c r="BX25" s="22"/>
      <c r="BY25" s="22"/>
      <c r="BZ25" s="22"/>
      <c r="CA25" s="22">
        <v>0</v>
      </c>
      <c r="CB25" s="22">
        <v>0</v>
      </c>
      <c r="CC25" s="22">
        <v>0</v>
      </c>
      <c r="CD25" s="22">
        <v>0</v>
      </c>
      <c r="CE25" s="22">
        <v>0</v>
      </c>
      <c r="CF25" s="23"/>
      <c r="CG25" s="22">
        <v>0</v>
      </c>
      <c r="CH25" s="22">
        <v>1</v>
      </c>
      <c r="CI25" s="12">
        <f t="shared" si="3"/>
        <v>0</v>
      </c>
      <c r="CJ25" s="21">
        <v>0.04</v>
      </c>
      <c r="CK25" s="18" t="s">
        <v>3632</v>
      </c>
      <c r="CL25" s="17"/>
      <c r="CM25" s="18">
        <v>2.38</v>
      </c>
      <c r="CN25" s="18" t="s">
        <v>3954</v>
      </c>
      <c r="CO25" s="21">
        <v>1.6819999999999999</v>
      </c>
      <c r="CP25" s="17"/>
      <c r="CQ25" s="17"/>
      <c r="CR25" s="17"/>
      <c r="CS25" s="17"/>
      <c r="CT25" s="17"/>
      <c r="CU25" s="18">
        <v>0</v>
      </c>
      <c r="CV25" s="17"/>
      <c r="CW25" s="18">
        <v>1</v>
      </c>
      <c r="CX25" s="17"/>
      <c r="CY25" s="17"/>
      <c r="CZ25" s="17"/>
      <c r="DA25" s="18">
        <v>1</v>
      </c>
      <c r="DB25" s="18" t="s">
        <v>4186</v>
      </c>
      <c r="DC25" s="18">
        <v>10</v>
      </c>
      <c r="DD25" s="17"/>
      <c r="DE25" s="17"/>
      <c r="DF25" s="17"/>
      <c r="DG25" s="17"/>
      <c r="DH25" s="17"/>
      <c r="DI25" s="17"/>
      <c r="DJ25" s="17"/>
      <c r="DK25" s="17"/>
      <c r="DL25" s="17"/>
      <c r="DM25" s="17"/>
      <c r="DN25" s="17"/>
      <c r="DO25" s="17"/>
      <c r="DP25" s="17"/>
      <c r="DQ25" s="17"/>
      <c r="DR25" s="17"/>
      <c r="DS25" s="17"/>
      <c r="DT25" s="17"/>
      <c r="DU25" s="18">
        <v>0</v>
      </c>
      <c r="DV25" s="17"/>
      <c r="DW25" s="17"/>
      <c r="DX25" s="17"/>
      <c r="DY25" s="18">
        <v>1</v>
      </c>
      <c r="DZ25" s="18" t="s">
        <v>4186</v>
      </c>
      <c r="EA25" s="18">
        <v>12</v>
      </c>
      <c r="EB25" s="17"/>
      <c r="EC25" s="17"/>
      <c r="ED25" s="17"/>
      <c r="EE25" s="17"/>
      <c r="EF25" s="17"/>
      <c r="EG25" s="17"/>
      <c r="EH25" s="17"/>
      <c r="EI25" s="17"/>
      <c r="EJ25" s="17"/>
      <c r="EK25" s="17"/>
      <c r="EL25" s="17"/>
      <c r="EM25" s="17"/>
      <c r="EN25" s="17"/>
      <c r="EO25" s="17"/>
      <c r="EP25" s="17"/>
      <c r="EQ25" s="17"/>
      <c r="ER25" s="17"/>
      <c r="ES25" s="18">
        <v>0</v>
      </c>
      <c r="ET25" s="17"/>
      <c r="EU25" s="17"/>
      <c r="EV25" s="17"/>
      <c r="EW25" s="17"/>
      <c r="EX25" s="17"/>
      <c r="EY25" s="17"/>
      <c r="EZ25" s="17"/>
      <c r="FA25" s="17"/>
      <c r="FB25" s="17"/>
      <c r="FC25" s="17"/>
      <c r="FD25" s="17"/>
      <c r="FE25" s="17"/>
      <c r="FF25" s="17"/>
      <c r="FG25" s="17"/>
      <c r="FH25" s="18" t="s">
        <v>4966</v>
      </c>
      <c r="FI25" s="18" t="s">
        <v>5196</v>
      </c>
      <c r="FJ25" s="17"/>
      <c r="FK25" s="17"/>
      <c r="FL25" s="18" t="s">
        <v>5435</v>
      </c>
      <c r="FM25" s="17"/>
      <c r="FN25" s="17"/>
      <c r="FO25" s="17"/>
      <c r="FP25" s="17"/>
      <c r="FQ25" s="17"/>
      <c r="FR25" s="18">
        <v>0</v>
      </c>
      <c r="FS25" s="18" t="s">
        <v>5833</v>
      </c>
      <c r="FT25" s="18" t="s">
        <v>6173</v>
      </c>
      <c r="FU25" s="18" t="s">
        <v>6492</v>
      </c>
      <c r="FV25" s="18" t="s">
        <v>6837</v>
      </c>
      <c r="FW25" s="18" t="s">
        <v>3</v>
      </c>
      <c r="FX25" s="18" t="s">
        <v>7245</v>
      </c>
      <c r="FY25" s="18" t="s">
        <v>7341</v>
      </c>
      <c r="FZ25" s="18" t="s">
        <v>7439</v>
      </c>
      <c r="GA25" s="1" t="s">
        <v>7528</v>
      </c>
      <c r="GB25" s="25">
        <f t="shared" si="4"/>
        <v>34.482758620689651</v>
      </c>
    </row>
    <row r="26" spans="3:184" ht="74" customHeight="1" x14ac:dyDescent="0.2">
      <c r="C26" s="17" t="s">
        <v>11175</v>
      </c>
      <c r="D26" s="18" t="s">
        <v>41</v>
      </c>
      <c r="E26" s="18" t="s">
        <v>85</v>
      </c>
      <c r="F26" s="18" t="s">
        <v>111</v>
      </c>
      <c r="G26" s="18" t="s">
        <v>469</v>
      </c>
      <c r="H26" s="17"/>
      <c r="I26" s="18">
        <v>2023</v>
      </c>
      <c r="J26" s="18" t="s">
        <v>780</v>
      </c>
      <c r="K26" s="18" t="s">
        <v>944</v>
      </c>
      <c r="L26" s="17"/>
      <c r="M26" s="18" t="s">
        <v>1038</v>
      </c>
      <c r="N26" s="18" t="s">
        <v>1311</v>
      </c>
      <c r="O26" s="18" t="s">
        <v>1532</v>
      </c>
      <c r="P26" s="18" t="s">
        <v>1775</v>
      </c>
      <c r="Q26" s="18" t="s">
        <v>1974</v>
      </c>
      <c r="R26" s="18" t="s">
        <v>2255</v>
      </c>
      <c r="S26" s="17"/>
      <c r="T26" s="17"/>
      <c r="U26" s="18" t="s">
        <v>2626</v>
      </c>
      <c r="V26" s="18" t="s">
        <v>2626</v>
      </c>
      <c r="W26" s="18" t="s">
        <v>3140</v>
      </c>
      <c r="X26" s="18" t="s">
        <v>3166</v>
      </c>
      <c r="Y26" s="21">
        <f t="shared" si="2"/>
        <v>0.436</v>
      </c>
      <c r="Z26" s="21">
        <v>0.25</v>
      </c>
      <c r="AA26" s="21">
        <v>57.34</v>
      </c>
      <c r="AB26" s="21">
        <v>0.01</v>
      </c>
      <c r="AC26" s="21">
        <v>0</v>
      </c>
      <c r="AD26" s="21">
        <v>0</v>
      </c>
      <c r="AE26" s="21">
        <v>0</v>
      </c>
      <c r="AF26" s="21">
        <v>0</v>
      </c>
      <c r="AG26" s="21">
        <v>0.186</v>
      </c>
      <c r="AH26" s="21">
        <v>42.66</v>
      </c>
      <c r="AI26" s="21"/>
      <c r="AJ26" s="17"/>
      <c r="AK26" s="17"/>
      <c r="AL26" s="21"/>
      <c r="AM26" s="21">
        <v>0.01</v>
      </c>
      <c r="AN26" s="21">
        <v>0</v>
      </c>
      <c r="AO26" s="22">
        <v>3</v>
      </c>
      <c r="AP26" s="22">
        <v>1</v>
      </c>
      <c r="AQ26" s="22">
        <v>1</v>
      </c>
      <c r="AR26" s="22">
        <v>0</v>
      </c>
      <c r="AS26" s="22">
        <v>0</v>
      </c>
      <c r="AT26" s="22">
        <v>0</v>
      </c>
      <c r="AU26" s="22">
        <v>0</v>
      </c>
      <c r="AV26" s="22">
        <v>0</v>
      </c>
      <c r="AW26" s="22">
        <v>0</v>
      </c>
      <c r="AX26" s="22">
        <v>0</v>
      </c>
      <c r="AY26" s="22">
        <v>0</v>
      </c>
      <c r="AZ26" s="22">
        <v>0</v>
      </c>
      <c r="BA26" s="22">
        <v>0</v>
      </c>
      <c r="BB26" s="22">
        <v>0</v>
      </c>
      <c r="BC26" s="22">
        <v>0</v>
      </c>
      <c r="BD26" s="22">
        <v>1</v>
      </c>
      <c r="BE26" s="22">
        <v>0</v>
      </c>
      <c r="BF26" s="22">
        <v>0</v>
      </c>
      <c r="BG26" s="22">
        <v>0</v>
      </c>
      <c r="BH26" s="22">
        <v>0</v>
      </c>
      <c r="BI26" s="22">
        <v>0</v>
      </c>
      <c r="BJ26" s="22">
        <v>0</v>
      </c>
      <c r="BK26" s="22">
        <v>0</v>
      </c>
      <c r="BL26" s="22"/>
      <c r="BM26" s="22"/>
      <c r="BN26" s="22"/>
      <c r="BO26" s="22"/>
      <c r="BP26" s="22"/>
      <c r="BQ26" s="22"/>
      <c r="BR26" s="22"/>
      <c r="BS26" s="22"/>
      <c r="BT26" s="22"/>
      <c r="BU26" s="22"/>
      <c r="BV26" s="22"/>
      <c r="BW26" s="22"/>
      <c r="BX26" s="22"/>
      <c r="BY26" s="22"/>
      <c r="BZ26" s="22"/>
      <c r="CA26" s="22">
        <v>0</v>
      </c>
      <c r="CB26" s="22">
        <v>0</v>
      </c>
      <c r="CC26" s="22">
        <v>0</v>
      </c>
      <c r="CD26" s="22">
        <v>0</v>
      </c>
      <c r="CE26" s="22">
        <v>0</v>
      </c>
      <c r="CF26" s="23"/>
      <c r="CG26" s="22">
        <v>0</v>
      </c>
      <c r="CH26" s="22">
        <v>1</v>
      </c>
      <c r="CI26" s="12">
        <f t="shared" si="3"/>
        <v>0</v>
      </c>
      <c r="CJ26" s="21">
        <v>0.39400000000000002</v>
      </c>
      <c r="CK26" s="18" t="s">
        <v>3633</v>
      </c>
      <c r="CL26" s="17"/>
      <c r="CM26" s="18">
        <v>41.61</v>
      </c>
      <c r="CN26" s="17"/>
      <c r="CO26" s="21">
        <v>0.94699999999999995</v>
      </c>
      <c r="CP26" s="17"/>
      <c r="CQ26" s="17"/>
      <c r="CR26" s="17"/>
      <c r="CS26" s="17"/>
      <c r="CT26" s="17"/>
      <c r="CU26" s="18">
        <v>0</v>
      </c>
      <c r="CV26" s="17"/>
      <c r="CW26" s="18">
        <v>2</v>
      </c>
      <c r="CX26" s="18">
        <v>1</v>
      </c>
      <c r="CY26" s="18" t="s">
        <v>4183</v>
      </c>
      <c r="CZ26" s="18">
        <v>3280</v>
      </c>
      <c r="DA26" s="17"/>
      <c r="DB26" s="17"/>
      <c r="DC26" s="17"/>
      <c r="DD26" s="17"/>
      <c r="DE26" s="17"/>
      <c r="DF26" s="17"/>
      <c r="DG26" s="18">
        <v>1</v>
      </c>
      <c r="DH26" s="18" t="s">
        <v>4453</v>
      </c>
      <c r="DI26" s="18">
        <v>88</v>
      </c>
      <c r="DJ26" s="17"/>
      <c r="DK26" s="17"/>
      <c r="DL26" s="17"/>
      <c r="DM26" s="17"/>
      <c r="DN26" s="17"/>
      <c r="DO26" s="17"/>
      <c r="DP26" s="17"/>
      <c r="DQ26" s="17"/>
      <c r="DR26" s="17"/>
      <c r="DS26" s="17"/>
      <c r="DT26" s="17"/>
      <c r="DU26" s="18">
        <v>0</v>
      </c>
      <c r="DV26" s="17"/>
      <c r="DW26" s="17"/>
      <c r="DX26" s="17"/>
      <c r="DY26" s="17"/>
      <c r="DZ26" s="17"/>
      <c r="EA26" s="17"/>
      <c r="EB26" s="18">
        <v>1</v>
      </c>
      <c r="EC26" s="18" t="s">
        <v>4673</v>
      </c>
      <c r="ED26" s="18">
        <v>88</v>
      </c>
      <c r="EE26" s="17"/>
      <c r="EF26" s="17"/>
      <c r="EG26" s="17"/>
      <c r="EH26" s="17"/>
      <c r="EI26" s="17"/>
      <c r="EJ26" s="17"/>
      <c r="EK26" s="17"/>
      <c r="EL26" s="17"/>
      <c r="EM26" s="17"/>
      <c r="EN26" s="17"/>
      <c r="EO26" s="17"/>
      <c r="EP26" s="17"/>
      <c r="EQ26" s="17"/>
      <c r="ER26" s="17"/>
      <c r="ES26" s="18">
        <v>0</v>
      </c>
      <c r="ET26" s="17"/>
      <c r="EU26" s="17"/>
      <c r="EV26" s="17"/>
      <c r="EW26" s="17"/>
      <c r="EX26" s="17"/>
      <c r="EY26" s="17"/>
      <c r="EZ26" s="17"/>
      <c r="FA26" s="17"/>
      <c r="FB26" s="17"/>
      <c r="FC26" s="17"/>
      <c r="FD26" s="17"/>
      <c r="FE26" s="17"/>
      <c r="FF26" s="17"/>
      <c r="FG26" s="17"/>
      <c r="FH26" s="18" t="s">
        <v>4967</v>
      </c>
      <c r="FI26" s="18" t="s">
        <v>5197</v>
      </c>
      <c r="FJ26" s="17"/>
      <c r="FK26" s="17"/>
      <c r="FL26" s="18" t="s">
        <v>5436</v>
      </c>
      <c r="FM26" s="18" t="s">
        <v>5609</v>
      </c>
      <c r="FN26" s="17"/>
      <c r="FO26" s="17"/>
      <c r="FP26" s="17"/>
      <c r="FQ26" s="17"/>
      <c r="FR26" s="18">
        <v>0</v>
      </c>
      <c r="FS26" s="18" t="s">
        <v>5834</v>
      </c>
      <c r="FT26" s="18" t="s">
        <v>6174</v>
      </c>
      <c r="FU26" s="18" t="s">
        <v>6493</v>
      </c>
      <c r="FV26" s="18" t="s">
        <v>6838</v>
      </c>
      <c r="FW26" s="18" t="s">
        <v>3</v>
      </c>
      <c r="FX26" s="18" t="s">
        <v>7245</v>
      </c>
      <c r="FY26" s="18" t="s">
        <v>7341</v>
      </c>
      <c r="FZ26" s="18" t="s">
        <v>7439</v>
      </c>
      <c r="GA26" s="1" t="s">
        <v>7529</v>
      </c>
      <c r="GB26" s="25">
        <f t="shared" si="4"/>
        <v>263.99155227032742</v>
      </c>
    </row>
    <row r="27" spans="3:184" ht="74" customHeight="1" x14ac:dyDescent="0.2">
      <c r="C27" s="17" t="s">
        <v>11175</v>
      </c>
      <c r="D27" s="18" t="s">
        <v>41</v>
      </c>
      <c r="E27" s="18" t="s">
        <v>84</v>
      </c>
      <c r="F27" s="18" t="s">
        <v>112</v>
      </c>
      <c r="G27" s="18" t="s">
        <v>470</v>
      </c>
      <c r="H27" s="18" t="s">
        <v>470</v>
      </c>
      <c r="I27" s="18">
        <v>2019</v>
      </c>
      <c r="J27" s="18" t="s">
        <v>781</v>
      </c>
      <c r="K27" s="18" t="s">
        <v>936</v>
      </c>
      <c r="L27" s="17"/>
      <c r="M27" s="18" t="s">
        <v>1039</v>
      </c>
      <c r="N27" s="18" t="s">
        <v>1312</v>
      </c>
      <c r="O27" s="17"/>
      <c r="P27" s="17"/>
      <c r="Q27" s="17"/>
      <c r="R27" s="17"/>
      <c r="S27" s="17"/>
      <c r="T27" s="17"/>
      <c r="U27" s="18" t="s">
        <v>2627</v>
      </c>
      <c r="V27" s="18" t="s">
        <v>2627</v>
      </c>
      <c r="W27" s="18" t="s">
        <v>3139</v>
      </c>
      <c r="X27" s="18" t="s">
        <v>3167</v>
      </c>
      <c r="Y27" s="21">
        <f t="shared" si="2"/>
        <v>100</v>
      </c>
      <c r="Z27" s="21">
        <v>100</v>
      </c>
      <c r="AA27" s="21">
        <v>100</v>
      </c>
      <c r="AB27" s="21">
        <v>0.02</v>
      </c>
      <c r="AC27" s="21">
        <v>0</v>
      </c>
      <c r="AD27" s="21">
        <v>0</v>
      </c>
      <c r="AE27" s="21">
        <v>0</v>
      </c>
      <c r="AF27" s="21">
        <v>0</v>
      </c>
      <c r="AG27" s="21">
        <v>0</v>
      </c>
      <c r="AH27" s="21">
        <v>0</v>
      </c>
      <c r="AI27" s="21"/>
      <c r="AJ27" s="17"/>
      <c r="AK27" s="17"/>
      <c r="AL27" s="21"/>
      <c r="AM27" s="21">
        <v>0.1</v>
      </c>
      <c r="AN27" s="21">
        <v>0.03</v>
      </c>
      <c r="AO27" s="22">
        <v>13</v>
      </c>
      <c r="AP27" s="22">
        <v>1</v>
      </c>
      <c r="AQ27" s="22">
        <v>1</v>
      </c>
      <c r="AR27" s="22">
        <v>0</v>
      </c>
      <c r="AS27" s="22">
        <v>0</v>
      </c>
      <c r="AT27" s="22">
        <v>0</v>
      </c>
      <c r="AU27" s="22">
        <v>0</v>
      </c>
      <c r="AV27" s="22">
        <v>0</v>
      </c>
      <c r="AW27" s="22">
        <v>0</v>
      </c>
      <c r="AX27" s="22">
        <v>0</v>
      </c>
      <c r="AY27" s="22">
        <v>0</v>
      </c>
      <c r="AZ27" s="22">
        <v>0</v>
      </c>
      <c r="BA27" s="22">
        <v>0</v>
      </c>
      <c r="BB27" s="22">
        <v>0</v>
      </c>
      <c r="BC27" s="22">
        <v>0</v>
      </c>
      <c r="BD27" s="22">
        <v>0</v>
      </c>
      <c r="BE27" s="22">
        <v>0</v>
      </c>
      <c r="BF27" s="22">
        <v>0</v>
      </c>
      <c r="BG27" s="22">
        <v>0</v>
      </c>
      <c r="BH27" s="22">
        <v>0</v>
      </c>
      <c r="BI27" s="22">
        <v>0</v>
      </c>
      <c r="BJ27" s="22">
        <v>0</v>
      </c>
      <c r="BK27" s="22">
        <v>1</v>
      </c>
      <c r="BL27" s="22">
        <v>1</v>
      </c>
      <c r="BM27" s="22"/>
      <c r="BN27" s="22"/>
      <c r="BO27" s="22"/>
      <c r="BP27" s="22"/>
      <c r="BQ27" s="22"/>
      <c r="BR27" s="22"/>
      <c r="BS27" s="22">
        <v>1</v>
      </c>
      <c r="BT27" s="22"/>
      <c r="BU27" s="22"/>
      <c r="BV27" s="22"/>
      <c r="BW27" s="22"/>
      <c r="BX27" s="22"/>
      <c r="BY27" s="22"/>
      <c r="BZ27" s="22">
        <v>1</v>
      </c>
      <c r="CA27" s="22">
        <v>3</v>
      </c>
      <c r="CB27" s="22">
        <v>0</v>
      </c>
      <c r="CC27" s="22">
        <v>0</v>
      </c>
      <c r="CD27" s="22">
        <v>0</v>
      </c>
      <c r="CE27" s="22">
        <v>0</v>
      </c>
      <c r="CF27" s="23"/>
      <c r="CG27" s="22">
        <v>0</v>
      </c>
      <c r="CH27" s="22">
        <v>1</v>
      </c>
      <c r="CI27" s="12">
        <f t="shared" si="3"/>
        <v>0</v>
      </c>
      <c r="CJ27" s="21">
        <v>1.71</v>
      </c>
      <c r="CK27" s="18" t="s">
        <v>3634</v>
      </c>
      <c r="CL27" s="17"/>
      <c r="CM27" s="18">
        <v>3.61</v>
      </c>
      <c r="CN27" s="18" t="s">
        <v>3954</v>
      </c>
      <c r="CO27" s="21">
        <v>47.353000000000002</v>
      </c>
      <c r="CP27" s="17"/>
      <c r="CQ27" s="17"/>
      <c r="CR27" s="17"/>
      <c r="CS27" s="17"/>
      <c r="CT27" s="17"/>
      <c r="CU27" s="18">
        <v>0</v>
      </c>
      <c r="CV27" s="17"/>
      <c r="CW27" s="18">
        <v>2</v>
      </c>
      <c r="CX27" s="18">
        <v>1</v>
      </c>
      <c r="CY27" s="18" t="s">
        <v>4184</v>
      </c>
      <c r="CZ27" s="18">
        <v>122</v>
      </c>
      <c r="DA27" s="17"/>
      <c r="DB27" s="17"/>
      <c r="DC27" s="17"/>
      <c r="DD27" s="17"/>
      <c r="DE27" s="17"/>
      <c r="DF27" s="17"/>
      <c r="DG27" s="17"/>
      <c r="DH27" s="17"/>
      <c r="DI27" s="17"/>
      <c r="DJ27" s="17"/>
      <c r="DK27" s="17"/>
      <c r="DL27" s="17"/>
      <c r="DM27" s="17"/>
      <c r="DN27" s="17"/>
      <c r="DO27" s="17"/>
      <c r="DP27" s="17"/>
      <c r="DQ27" s="17"/>
      <c r="DR27" s="17"/>
      <c r="DS27" s="17"/>
      <c r="DT27" s="17"/>
      <c r="DU27" s="18">
        <v>0</v>
      </c>
      <c r="DV27" s="17"/>
      <c r="DW27" s="17"/>
      <c r="DX27" s="17"/>
      <c r="DY27" s="18">
        <v>1</v>
      </c>
      <c r="DZ27" s="18" t="s">
        <v>4623</v>
      </c>
      <c r="EA27" s="18">
        <v>122</v>
      </c>
      <c r="EB27" s="17"/>
      <c r="EC27" s="17"/>
      <c r="ED27" s="17"/>
      <c r="EE27" s="17"/>
      <c r="EF27" s="17"/>
      <c r="EG27" s="17"/>
      <c r="EH27" s="17"/>
      <c r="EI27" s="17"/>
      <c r="EJ27" s="17"/>
      <c r="EK27" s="17"/>
      <c r="EL27" s="17"/>
      <c r="EM27" s="17"/>
      <c r="EN27" s="17"/>
      <c r="EO27" s="17"/>
      <c r="EP27" s="17"/>
      <c r="EQ27" s="17"/>
      <c r="ER27" s="17"/>
      <c r="ES27" s="18">
        <v>0</v>
      </c>
      <c r="ET27" s="17"/>
      <c r="EU27" s="17"/>
      <c r="EV27" s="17"/>
      <c r="EW27" s="17"/>
      <c r="EX27" s="17"/>
      <c r="EY27" s="17"/>
      <c r="EZ27" s="17"/>
      <c r="FA27" s="17"/>
      <c r="FB27" s="17"/>
      <c r="FC27" s="17"/>
      <c r="FD27" s="17"/>
      <c r="FE27" s="17"/>
      <c r="FF27" s="17"/>
      <c r="FG27" s="17"/>
      <c r="FH27" s="17"/>
      <c r="FI27" s="18" t="s">
        <v>5198</v>
      </c>
      <c r="FJ27" s="17"/>
      <c r="FK27" s="17"/>
      <c r="FL27" s="17"/>
      <c r="FM27" s="17"/>
      <c r="FN27" s="17"/>
      <c r="FO27" s="17"/>
      <c r="FP27" s="18" t="s">
        <v>5676</v>
      </c>
      <c r="FQ27" s="18">
        <v>885</v>
      </c>
      <c r="FR27" s="18">
        <v>11935</v>
      </c>
      <c r="FS27" s="18" t="s">
        <v>5835</v>
      </c>
      <c r="FT27" s="18" t="s">
        <v>6175</v>
      </c>
      <c r="FU27" s="18" t="s">
        <v>6494</v>
      </c>
      <c r="FV27" s="18" t="s">
        <v>6839</v>
      </c>
      <c r="FW27" s="18" t="s">
        <v>3</v>
      </c>
      <c r="FX27" s="18" t="s">
        <v>7245</v>
      </c>
      <c r="FY27" s="18" t="s">
        <v>7341</v>
      </c>
      <c r="FZ27" s="18" t="s">
        <v>7439</v>
      </c>
      <c r="GA27" s="1" t="s">
        <v>7530</v>
      </c>
      <c r="GB27" s="25">
        <f t="shared" si="4"/>
        <v>2111.7986188837031</v>
      </c>
    </row>
    <row r="28" spans="3:184" ht="74" customHeight="1" x14ac:dyDescent="0.2">
      <c r="C28" s="17" t="s">
        <v>11175</v>
      </c>
      <c r="D28" s="18" t="s">
        <v>41</v>
      </c>
      <c r="E28" s="18" t="s">
        <v>85</v>
      </c>
      <c r="F28" s="18" t="s">
        <v>113</v>
      </c>
      <c r="G28" s="18" t="s">
        <v>471</v>
      </c>
      <c r="H28" s="17"/>
      <c r="I28" s="18">
        <v>2023</v>
      </c>
      <c r="J28" s="18" t="s">
        <v>782</v>
      </c>
      <c r="K28" s="18" t="s">
        <v>827</v>
      </c>
      <c r="L28" s="17"/>
      <c r="M28" s="17"/>
      <c r="N28" s="17"/>
      <c r="O28" s="18" t="s">
        <v>1533</v>
      </c>
      <c r="P28" s="18" t="s">
        <v>1776</v>
      </c>
      <c r="Q28" s="17"/>
      <c r="R28" s="17"/>
      <c r="S28" s="17"/>
      <c r="T28" s="17"/>
      <c r="U28" s="18" t="s">
        <v>2628</v>
      </c>
      <c r="V28" s="18" t="s">
        <v>2628</v>
      </c>
      <c r="W28" s="18" t="s">
        <v>3140</v>
      </c>
      <c r="X28" s="18" t="s">
        <v>2628</v>
      </c>
      <c r="Y28" s="21">
        <f t="shared" si="2"/>
        <v>0.1</v>
      </c>
      <c r="Z28" s="21">
        <v>9.7000000000000003E-2</v>
      </c>
      <c r="AA28" s="21">
        <v>97</v>
      </c>
      <c r="AB28" s="21">
        <v>0.05</v>
      </c>
      <c r="AC28" s="21">
        <v>0</v>
      </c>
      <c r="AD28" s="21">
        <v>0</v>
      </c>
      <c r="AE28" s="21">
        <v>0</v>
      </c>
      <c r="AF28" s="21">
        <v>0</v>
      </c>
      <c r="AG28" s="21">
        <v>3.0000000000000001E-3</v>
      </c>
      <c r="AH28" s="21">
        <v>3</v>
      </c>
      <c r="AI28" s="21"/>
      <c r="AJ28" s="17"/>
      <c r="AK28" s="17"/>
      <c r="AL28" s="21"/>
      <c r="AM28" s="21">
        <v>0</v>
      </c>
      <c r="AN28" s="21">
        <v>0</v>
      </c>
      <c r="AO28" s="22">
        <v>1</v>
      </c>
      <c r="AP28" s="22">
        <v>1</v>
      </c>
      <c r="AQ28" s="22">
        <v>1</v>
      </c>
      <c r="AR28" s="22">
        <v>0</v>
      </c>
      <c r="AS28" s="22">
        <v>0</v>
      </c>
      <c r="AT28" s="22">
        <v>0</v>
      </c>
      <c r="AU28" s="22">
        <v>0</v>
      </c>
      <c r="AV28" s="22">
        <v>0</v>
      </c>
      <c r="AW28" s="22">
        <v>0</v>
      </c>
      <c r="AX28" s="22">
        <v>0</v>
      </c>
      <c r="AY28" s="22">
        <v>0</v>
      </c>
      <c r="AZ28" s="22">
        <v>0</v>
      </c>
      <c r="BA28" s="22">
        <v>0</v>
      </c>
      <c r="BB28" s="22">
        <v>0</v>
      </c>
      <c r="BC28" s="22">
        <v>0</v>
      </c>
      <c r="BD28" s="22">
        <v>0</v>
      </c>
      <c r="BE28" s="22">
        <v>1</v>
      </c>
      <c r="BF28" s="22">
        <v>0</v>
      </c>
      <c r="BG28" s="22">
        <v>0</v>
      </c>
      <c r="BH28" s="22">
        <v>0</v>
      </c>
      <c r="BI28" s="22">
        <v>0</v>
      </c>
      <c r="BJ28" s="22">
        <v>0</v>
      </c>
      <c r="BK28" s="22">
        <v>0</v>
      </c>
      <c r="BL28" s="22"/>
      <c r="BM28" s="22"/>
      <c r="BN28" s="22"/>
      <c r="BO28" s="22"/>
      <c r="BP28" s="22"/>
      <c r="BQ28" s="22"/>
      <c r="BR28" s="22"/>
      <c r="BS28" s="22"/>
      <c r="BT28" s="22"/>
      <c r="BU28" s="22"/>
      <c r="BV28" s="22"/>
      <c r="BW28" s="22"/>
      <c r="BX28" s="22"/>
      <c r="BY28" s="22"/>
      <c r="BZ28" s="22"/>
      <c r="CA28" s="22">
        <v>0</v>
      </c>
      <c r="CB28" s="22">
        <v>0</v>
      </c>
      <c r="CC28" s="22">
        <v>0</v>
      </c>
      <c r="CD28" s="22">
        <v>0</v>
      </c>
      <c r="CE28" s="22">
        <v>0</v>
      </c>
      <c r="CF28" s="23"/>
      <c r="CG28" s="22"/>
      <c r="CH28" s="22">
        <v>1</v>
      </c>
      <c r="CI28" s="12">
        <f t="shared" si="3"/>
        <v>0</v>
      </c>
      <c r="CJ28" s="21">
        <v>1.056</v>
      </c>
      <c r="CK28" s="18" t="s">
        <v>3635</v>
      </c>
      <c r="CL28" s="17"/>
      <c r="CM28" s="18">
        <v>49.51</v>
      </c>
      <c r="CN28" s="18" t="s">
        <v>3954</v>
      </c>
      <c r="CO28" s="21">
        <v>2.133</v>
      </c>
      <c r="CP28" s="17"/>
      <c r="CQ28" s="17"/>
      <c r="CR28" s="17"/>
      <c r="CS28" s="17"/>
      <c r="CT28" s="17"/>
      <c r="CU28" s="18">
        <v>2</v>
      </c>
      <c r="CV28" s="18" t="s">
        <v>4155</v>
      </c>
      <c r="CW28" s="18">
        <v>1</v>
      </c>
      <c r="CX28" s="18">
        <v>1</v>
      </c>
      <c r="CY28" s="18" t="s">
        <v>4185</v>
      </c>
      <c r="CZ28" s="18">
        <v>172</v>
      </c>
      <c r="DA28" s="18">
        <v>1</v>
      </c>
      <c r="DB28" s="18" t="s">
        <v>4296</v>
      </c>
      <c r="DC28" s="18">
        <v>134</v>
      </c>
      <c r="DD28" s="17"/>
      <c r="DE28" s="17"/>
      <c r="DF28" s="17"/>
      <c r="DG28" s="17"/>
      <c r="DH28" s="17"/>
      <c r="DI28" s="17"/>
      <c r="DJ28" s="17"/>
      <c r="DK28" s="17"/>
      <c r="DL28" s="17"/>
      <c r="DM28" s="17"/>
      <c r="DN28" s="17"/>
      <c r="DO28" s="17"/>
      <c r="DP28" s="17"/>
      <c r="DQ28" s="17"/>
      <c r="DR28" s="17"/>
      <c r="DS28" s="17"/>
      <c r="DT28" s="17"/>
      <c r="DU28" s="18">
        <v>0</v>
      </c>
      <c r="DV28" s="17"/>
      <c r="DW28" s="17"/>
      <c r="DX28" s="17"/>
      <c r="DY28" s="17"/>
      <c r="DZ28" s="17"/>
      <c r="EA28" s="17"/>
      <c r="EB28" s="18">
        <v>1</v>
      </c>
      <c r="EC28" s="18" t="s">
        <v>4674</v>
      </c>
      <c r="ED28" s="18">
        <v>134</v>
      </c>
      <c r="EE28" s="17"/>
      <c r="EF28" s="17"/>
      <c r="EG28" s="17"/>
      <c r="EH28" s="17"/>
      <c r="EI28" s="17"/>
      <c r="EJ28" s="17"/>
      <c r="EK28" s="18">
        <v>1</v>
      </c>
      <c r="EL28" s="18" t="s">
        <v>4698</v>
      </c>
      <c r="EM28" s="18">
        <v>7</v>
      </c>
      <c r="EN28" s="17"/>
      <c r="EO28" s="17"/>
      <c r="EP28" s="17"/>
      <c r="EQ28" s="17"/>
      <c r="ER28" s="17"/>
      <c r="ES28" s="18">
        <v>0</v>
      </c>
      <c r="ET28" s="17"/>
      <c r="EU28" s="17"/>
      <c r="EV28" s="17"/>
      <c r="EW28" s="17"/>
      <c r="EX28" s="17"/>
      <c r="EY28" s="17"/>
      <c r="EZ28" s="17"/>
      <c r="FA28" s="17"/>
      <c r="FB28" s="17"/>
      <c r="FC28" s="17"/>
      <c r="FD28" s="17"/>
      <c r="FE28" s="17"/>
      <c r="FF28" s="17"/>
      <c r="FG28" s="17"/>
      <c r="FH28" s="17"/>
      <c r="FI28" s="17"/>
      <c r="FJ28" s="17"/>
      <c r="FK28" s="17"/>
      <c r="FL28" s="17"/>
      <c r="FM28" s="17"/>
      <c r="FN28" s="17"/>
      <c r="FO28" s="17"/>
      <c r="FP28" s="18" t="s">
        <v>5677</v>
      </c>
      <c r="FQ28" s="18">
        <v>3</v>
      </c>
      <c r="FR28" s="18">
        <v>108</v>
      </c>
      <c r="FS28" s="18" t="s">
        <v>5836</v>
      </c>
      <c r="FT28" s="18" t="s">
        <v>6176</v>
      </c>
      <c r="FU28" s="18" t="s">
        <v>6495</v>
      </c>
      <c r="FV28" s="18" t="s">
        <v>6840</v>
      </c>
      <c r="FW28" s="18" t="s">
        <v>3</v>
      </c>
      <c r="FX28" s="18" t="s">
        <v>7245</v>
      </c>
      <c r="FY28" s="18" t="s">
        <v>7341</v>
      </c>
      <c r="FZ28" s="18" t="s">
        <v>7439</v>
      </c>
      <c r="GA28" s="1" t="s">
        <v>7531</v>
      </c>
      <c r="GB28" s="25">
        <f t="shared" si="4"/>
        <v>45.475855602437882</v>
      </c>
    </row>
    <row r="29" spans="3:184" ht="74" customHeight="1" x14ac:dyDescent="0.2">
      <c r="C29" s="17" t="s">
        <v>11175</v>
      </c>
      <c r="D29" s="18" t="s">
        <v>41</v>
      </c>
      <c r="E29" s="18" t="s">
        <v>85</v>
      </c>
      <c r="F29" s="18" t="s">
        <v>114</v>
      </c>
      <c r="G29" s="18" t="s">
        <v>472</v>
      </c>
      <c r="H29" s="17"/>
      <c r="I29" s="18">
        <v>2023</v>
      </c>
      <c r="J29" s="18" t="s">
        <v>783</v>
      </c>
      <c r="K29" s="18" t="s">
        <v>945</v>
      </c>
      <c r="L29" s="17"/>
      <c r="M29" s="18" t="s">
        <v>1040</v>
      </c>
      <c r="N29" s="18" t="s">
        <v>1313</v>
      </c>
      <c r="O29" s="18" t="s">
        <v>1534</v>
      </c>
      <c r="P29" s="18" t="s">
        <v>1777</v>
      </c>
      <c r="Q29" s="18" t="s">
        <v>1975</v>
      </c>
      <c r="R29" s="18" t="s">
        <v>2256</v>
      </c>
      <c r="S29" s="17"/>
      <c r="T29" s="17"/>
      <c r="U29" s="18" t="s">
        <v>2629</v>
      </c>
      <c r="V29" s="18" t="s">
        <v>2629</v>
      </c>
      <c r="W29" s="18" t="s">
        <v>3140</v>
      </c>
      <c r="X29" s="18" t="s">
        <v>2629</v>
      </c>
      <c r="Y29" s="21">
        <f t="shared" si="2"/>
        <v>0.1</v>
      </c>
      <c r="Z29" s="21">
        <v>9.7000000000000003E-2</v>
      </c>
      <c r="AA29" s="21">
        <v>97</v>
      </c>
      <c r="AB29" s="21">
        <v>0.01</v>
      </c>
      <c r="AC29" s="21">
        <v>3.0000000000000001E-3</v>
      </c>
      <c r="AD29" s="21">
        <v>3</v>
      </c>
      <c r="AE29" s="21">
        <v>0</v>
      </c>
      <c r="AF29" s="21">
        <v>0</v>
      </c>
      <c r="AG29" s="21">
        <v>0</v>
      </c>
      <c r="AH29" s="21">
        <v>0</v>
      </c>
      <c r="AI29" s="21"/>
      <c r="AJ29" s="17"/>
      <c r="AK29" s="17"/>
      <c r="AL29" s="21"/>
      <c r="AM29" s="21">
        <v>0.01</v>
      </c>
      <c r="AN29" s="21">
        <v>1E-3</v>
      </c>
      <c r="AO29" s="22">
        <v>1</v>
      </c>
      <c r="AP29" s="22">
        <v>1</v>
      </c>
      <c r="AQ29" s="22">
        <v>1</v>
      </c>
      <c r="AR29" s="22">
        <v>0</v>
      </c>
      <c r="AS29" s="22">
        <v>0</v>
      </c>
      <c r="AT29" s="22">
        <v>0</v>
      </c>
      <c r="AU29" s="22">
        <v>0</v>
      </c>
      <c r="AV29" s="22">
        <v>0</v>
      </c>
      <c r="AW29" s="22">
        <v>0</v>
      </c>
      <c r="AX29" s="22">
        <v>0</v>
      </c>
      <c r="AY29" s="22">
        <v>0</v>
      </c>
      <c r="AZ29" s="22">
        <v>1</v>
      </c>
      <c r="BA29" s="22">
        <v>0</v>
      </c>
      <c r="BB29" s="22">
        <v>0</v>
      </c>
      <c r="BC29" s="22">
        <v>0</v>
      </c>
      <c r="BD29" s="22">
        <v>0</v>
      </c>
      <c r="BE29" s="22">
        <v>0</v>
      </c>
      <c r="BF29" s="22">
        <v>0</v>
      </c>
      <c r="BG29" s="22">
        <v>0</v>
      </c>
      <c r="BH29" s="22">
        <v>0</v>
      </c>
      <c r="BI29" s="22">
        <v>0</v>
      </c>
      <c r="BJ29" s="22">
        <v>0</v>
      </c>
      <c r="BK29" s="22">
        <v>0</v>
      </c>
      <c r="BL29" s="22"/>
      <c r="BM29" s="22"/>
      <c r="BN29" s="22"/>
      <c r="BO29" s="22"/>
      <c r="BP29" s="22"/>
      <c r="BQ29" s="22"/>
      <c r="BR29" s="22"/>
      <c r="BS29" s="22"/>
      <c r="BT29" s="22"/>
      <c r="BU29" s="22"/>
      <c r="BV29" s="22"/>
      <c r="BW29" s="22"/>
      <c r="BX29" s="22"/>
      <c r="BY29" s="22"/>
      <c r="BZ29" s="22"/>
      <c r="CA29" s="22">
        <v>0</v>
      </c>
      <c r="CB29" s="22">
        <v>0</v>
      </c>
      <c r="CC29" s="22">
        <v>0</v>
      </c>
      <c r="CD29" s="22">
        <v>0</v>
      </c>
      <c r="CE29" s="22">
        <v>0</v>
      </c>
      <c r="CF29" s="23"/>
      <c r="CG29" s="22">
        <v>0</v>
      </c>
      <c r="CH29" s="22">
        <v>1</v>
      </c>
      <c r="CI29" s="12">
        <f t="shared" si="3"/>
        <v>0</v>
      </c>
      <c r="CJ29" s="21">
        <v>0.5</v>
      </c>
      <c r="CK29" s="18" t="s">
        <v>3636</v>
      </c>
      <c r="CL29" s="17"/>
      <c r="CM29" s="18">
        <v>32.22</v>
      </c>
      <c r="CN29" s="18" t="s">
        <v>3954</v>
      </c>
      <c r="CO29" s="21">
        <v>1.552</v>
      </c>
      <c r="CP29" s="17"/>
      <c r="CQ29" s="17"/>
      <c r="CR29" s="17"/>
      <c r="CS29" s="17"/>
      <c r="CT29" s="17"/>
      <c r="CU29" s="18">
        <v>0</v>
      </c>
      <c r="CV29" s="17"/>
      <c r="CW29" s="18">
        <v>1</v>
      </c>
      <c r="CX29" s="17"/>
      <c r="CY29" s="17"/>
      <c r="CZ29" s="17"/>
      <c r="DA29" s="18">
        <v>1</v>
      </c>
      <c r="DB29" s="18" t="s">
        <v>4291</v>
      </c>
      <c r="DC29" s="18">
        <v>500</v>
      </c>
      <c r="DD29" s="17"/>
      <c r="DE29" s="17"/>
      <c r="DF29" s="17"/>
      <c r="DG29" s="17"/>
      <c r="DH29" s="17"/>
      <c r="DI29" s="17"/>
      <c r="DJ29" s="17"/>
      <c r="DK29" s="17"/>
      <c r="DL29" s="17"/>
      <c r="DM29" s="17"/>
      <c r="DN29" s="17"/>
      <c r="DO29" s="17"/>
      <c r="DP29" s="17"/>
      <c r="DQ29" s="17"/>
      <c r="DR29" s="17"/>
      <c r="DS29" s="17"/>
      <c r="DT29" s="17"/>
      <c r="DU29" s="18">
        <v>0</v>
      </c>
      <c r="DV29" s="17"/>
      <c r="DW29" s="17"/>
      <c r="DX29" s="17"/>
      <c r="DY29" s="18">
        <v>1</v>
      </c>
      <c r="DZ29" s="18" t="s">
        <v>4624</v>
      </c>
      <c r="EA29" s="18">
        <v>500</v>
      </c>
      <c r="EB29" s="17"/>
      <c r="EC29" s="17"/>
      <c r="ED29" s="17"/>
      <c r="EE29" s="17"/>
      <c r="EF29" s="17"/>
      <c r="EG29" s="17"/>
      <c r="EH29" s="17"/>
      <c r="EI29" s="17"/>
      <c r="EJ29" s="17"/>
      <c r="EK29" s="17"/>
      <c r="EL29" s="17"/>
      <c r="EM29" s="17"/>
      <c r="EN29" s="17"/>
      <c r="EO29" s="17"/>
      <c r="EP29" s="17"/>
      <c r="EQ29" s="17"/>
      <c r="ER29" s="17"/>
      <c r="ES29" s="18">
        <v>0</v>
      </c>
      <c r="ET29" s="17"/>
      <c r="EU29" s="17"/>
      <c r="EV29" s="17"/>
      <c r="EW29" s="17"/>
      <c r="EX29" s="17"/>
      <c r="EY29" s="17"/>
      <c r="EZ29" s="17"/>
      <c r="FA29" s="17"/>
      <c r="FB29" s="17"/>
      <c r="FC29" s="17"/>
      <c r="FD29" s="17"/>
      <c r="FE29" s="17"/>
      <c r="FF29" s="17"/>
      <c r="FG29" s="17"/>
      <c r="FH29" s="18" t="s">
        <v>4968</v>
      </c>
      <c r="FI29" s="18" t="s">
        <v>5199</v>
      </c>
      <c r="FJ29" s="17"/>
      <c r="FK29" s="17"/>
      <c r="FL29" s="18" t="s">
        <v>5437</v>
      </c>
      <c r="FM29" s="17"/>
      <c r="FN29" s="17"/>
      <c r="FO29" s="17"/>
      <c r="FP29" s="17"/>
      <c r="FQ29" s="17"/>
      <c r="FR29" s="18">
        <v>0</v>
      </c>
      <c r="FS29" s="18" t="s">
        <v>5837</v>
      </c>
      <c r="FT29" s="18" t="s">
        <v>6177</v>
      </c>
      <c r="FU29" s="18" t="s">
        <v>6496</v>
      </c>
      <c r="FV29" s="18" t="s">
        <v>6841</v>
      </c>
      <c r="FW29" s="18" t="s">
        <v>3</v>
      </c>
      <c r="FX29" s="18" t="s">
        <v>7246</v>
      </c>
      <c r="FY29" s="18" t="s">
        <v>7341</v>
      </c>
      <c r="FZ29" s="18" t="s">
        <v>7439</v>
      </c>
      <c r="GA29" s="1" t="s">
        <v>7532</v>
      </c>
      <c r="GB29" s="25">
        <f t="shared" si="4"/>
        <v>62.5</v>
      </c>
    </row>
    <row r="30" spans="3:184" ht="74" customHeight="1" x14ac:dyDescent="0.2">
      <c r="C30" s="17" t="s">
        <v>11175</v>
      </c>
      <c r="D30" s="18" t="s">
        <v>42</v>
      </c>
      <c r="E30" s="18" t="s">
        <v>85</v>
      </c>
      <c r="F30" s="18" t="s">
        <v>115</v>
      </c>
      <c r="G30" s="18" t="s">
        <v>473</v>
      </c>
      <c r="H30" s="18" t="s">
        <v>473</v>
      </c>
      <c r="I30" s="18">
        <v>2017</v>
      </c>
      <c r="J30" s="18" t="s">
        <v>771</v>
      </c>
      <c r="K30" s="18" t="s">
        <v>936</v>
      </c>
      <c r="L30" s="17"/>
      <c r="M30" s="18" t="s">
        <v>1041</v>
      </c>
      <c r="N30" s="18" t="s">
        <v>1314</v>
      </c>
      <c r="O30" s="18" t="s">
        <v>1535</v>
      </c>
      <c r="P30" s="18" t="s">
        <v>1778</v>
      </c>
      <c r="Q30" s="18" t="s">
        <v>1976</v>
      </c>
      <c r="R30" s="18" t="s">
        <v>2257</v>
      </c>
      <c r="S30" s="17"/>
      <c r="T30" s="17"/>
      <c r="U30" s="18" t="s">
        <v>2630</v>
      </c>
      <c r="V30" s="18" t="s">
        <v>2630</v>
      </c>
      <c r="W30" s="18" t="s">
        <v>3138</v>
      </c>
      <c r="X30" s="18" t="s">
        <v>3168</v>
      </c>
      <c r="Y30" s="21">
        <f t="shared" si="2"/>
        <v>0.58099999999999996</v>
      </c>
      <c r="Z30" s="21">
        <v>0.51900000000000002</v>
      </c>
      <c r="AA30" s="21">
        <v>89.33</v>
      </c>
      <c r="AB30" s="21">
        <v>2.0299999999999998</v>
      </c>
      <c r="AC30" s="21">
        <v>6.2E-2</v>
      </c>
      <c r="AD30" s="21">
        <v>10.67</v>
      </c>
      <c r="AE30" s="21">
        <v>0</v>
      </c>
      <c r="AF30" s="21">
        <v>0</v>
      </c>
      <c r="AG30" s="21">
        <v>0</v>
      </c>
      <c r="AH30" s="21">
        <v>0</v>
      </c>
      <c r="AI30" s="21"/>
      <c r="AJ30" s="17"/>
      <c r="AK30" s="17"/>
      <c r="AL30" s="21"/>
      <c r="AM30" s="21">
        <v>0.25</v>
      </c>
      <c r="AN30" s="21">
        <v>0.96</v>
      </c>
      <c r="AO30" s="22">
        <v>0</v>
      </c>
      <c r="AP30" s="22">
        <v>0</v>
      </c>
      <c r="AQ30" s="22">
        <v>0</v>
      </c>
      <c r="AR30" s="22">
        <v>0</v>
      </c>
      <c r="AS30" s="22">
        <v>0</v>
      </c>
      <c r="AT30" s="22">
        <v>1</v>
      </c>
      <c r="AU30" s="22">
        <v>0</v>
      </c>
      <c r="AV30" s="22">
        <v>0</v>
      </c>
      <c r="AW30" s="22">
        <v>0</v>
      </c>
      <c r="AX30" s="22">
        <v>0</v>
      </c>
      <c r="AY30" s="22">
        <v>0</v>
      </c>
      <c r="AZ30" s="22">
        <v>0</v>
      </c>
      <c r="BA30" s="22">
        <v>0</v>
      </c>
      <c r="BB30" s="22">
        <v>0</v>
      </c>
      <c r="BC30" s="22">
        <v>0</v>
      </c>
      <c r="BD30" s="22">
        <v>0</v>
      </c>
      <c r="BE30" s="22">
        <v>0</v>
      </c>
      <c r="BF30" s="22">
        <v>0</v>
      </c>
      <c r="BG30" s="22">
        <v>0</v>
      </c>
      <c r="BH30" s="22">
        <v>0</v>
      </c>
      <c r="BI30" s="22">
        <v>0</v>
      </c>
      <c r="BJ30" s="22">
        <v>0</v>
      </c>
      <c r="BK30" s="22">
        <v>0</v>
      </c>
      <c r="BL30" s="22"/>
      <c r="BM30" s="22"/>
      <c r="BN30" s="22"/>
      <c r="BO30" s="22"/>
      <c r="BP30" s="22"/>
      <c r="BQ30" s="22"/>
      <c r="BR30" s="22"/>
      <c r="BS30" s="22"/>
      <c r="BT30" s="22"/>
      <c r="BU30" s="22"/>
      <c r="BV30" s="22"/>
      <c r="BW30" s="22"/>
      <c r="BX30" s="22"/>
      <c r="BY30" s="22"/>
      <c r="BZ30" s="22"/>
      <c r="CA30" s="22">
        <v>0</v>
      </c>
      <c r="CB30" s="22">
        <v>0</v>
      </c>
      <c r="CC30" s="22">
        <v>0</v>
      </c>
      <c r="CD30" s="22">
        <v>0</v>
      </c>
      <c r="CE30" s="22">
        <v>0</v>
      </c>
      <c r="CF30" s="23"/>
      <c r="CG30" s="22"/>
      <c r="CH30" s="22">
        <v>1</v>
      </c>
      <c r="CI30" s="12">
        <f t="shared" si="3"/>
        <v>0</v>
      </c>
      <c r="CJ30" s="21">
        <v>0.73499999999999999</v>
      </c>
      <c r="CK30" s="18" t="s">
        <v>3637</v>
      </c>
      <c r="CL30" s="17"/>
      <c r="CM30" s="18">
        <v>7.53</v>
      </c>
      <c r="CN30" s="18" t="s">
        <v>3955</v>
      </c>
      <c r="CO30" s="21">
        <v>9.7560000000000002</v>
      </c>
      <c r="CP30" s="17"/>
      <c r="CQ30" s="17"/>
      <c r="CR30" s="17"/>
      <c r="CS30" s="17"/>
      <c r="CT30" s="17"/>
      <c r="CU30" s="17"/>
      <c r="CV30" s="17"/>
      <c r="CW30" s="18">
        <v>2</v>
      </c>
      <c r="CX30" s="17"/>
      <c r="CY30" s="17"/>
      <c r="CZ30" s="17"/>
      <c r="DA30" s="17"/>
      <c r="DB30" s="17"/>
      <c r="DC30" s="17"/>
      <c r="DD30" s="17"/>
      <c r="DE30" s="17"/>
      <c r="DF30" s="17"/>
      <c r="DG30" s="17"/>
      <c r="DH30" s="17"/>
      <c r="DI30" s="17"/>
      <c r="DJ30" s="17"/>
      <c r="DK30" s="17"/>
      <c r="DL30" s="17"/>
      <c r="DM30" s="17"/>
      <c r="DN30" s="17"/>
      <c r="DO30" s="17"/>
      <c r="DP30" s="17"/>
      <c r="DQ30" s="17"/>
      <c r="DR30" s="17"/>
      <c r="DS30" s="18" t="s">
        <v>4514</v>
      </c>
      <c r="DT30" s="18" t="s">
        <v>4514</v>
      </c>
      <c r="DU30" s="18">
        <v>735</v>
      </c>
      <c r="DV30" s="17"/>
      <c r="DW30" s="17"/>
      <c r="DX30" s="17"/>
      <c r="DY30" s="17"/>
      <c r="DZ30" s="17"/>
      <c r="EA30" s="17"/>
      <c r="EB30" s="17"/>
      <c r="EC30" s="17"/>
      <c r="ED30" s="17"/>
      <c r="EE30" s="17"/>
      <c r="EF30" s="17"/>
      <c r="EG30" s="17"/>
      <c r="EH30" s="17"/>
      <c r="EI30" s="17"/>
      <c r="EJ30" s="17"/>
      <c r="EK30" s="17"/>
      <c r="EL30" s="17"/>
      <c r="EM30" s="17"/>
      <c r="EN30" s="17"/>
      <c r="EO30" s="17"/>
      <c r="EP30" s="17"/>
      <c r="EQ30" s="18" t="s">
        <v>4840</v>
      </c>
      <c r="ER30" s="18" t="s">
        <v>699</v>
      </c>
      <c r="ES30" s="18">
        <v>7</v>
      </c>
      <c r="ET30" s="17"/>
      <c r="EU30" s="17"/>
      <c r="EV30" s="17"/>
      <c r="EW30" s="17"/>
      <c r="EX30" s="17"/>
      <c r="EY30" s="17"/>
      <c r="EZ30" s="17"/>
      <c r="FA30" s="17"/>
      <c r="FB30" s="17"/>
      <c r="FC30" s="17"/>
      <c r="FD30" s="17"/>
      <c r="FE30" s="17"/>
      <c r="FF30" s="17"/>
      <c r="FG30" s="17"/>
      <c r="FH30" s="17"/>
      <c r="FI30" s="18" t="s">
        <v>5200</v>
      </c>
      <c r="FJ30" s="17"/>
      <c r="FK30" s="17"/>
      <c r="FL30" s="18" t="s">
        <v>5438</v>
      </c>
      <c r="FM30" s="17"/>
      <c r="FN30" s="17"/>
      <c r="FO30" s="17"/>
      <c r="FP30" s="17"/>
      <c r="FQ30" s="17"/>
      <c r="FR30" s="17"/>
      <c r="FS30" s="18" t="s">
        <v>5838</v>
      </c>
      <c r="FT30" s="18" t="s">
        <v>6178</v>
      </c>
      <c r="FU30" s="18" t="s">
        <v>6497</v>
      </c>
      <c r="FV30" s="18" t="s">
        <v>6842</v>
      </c>
      <c r="FW30" s="18" t="s">
        <v>4</v>
      </c>
      <c r="FX30" s="18" t="s">
        <v>7247</v>
      </c>
      <c r="FY30" s="18" t="s">
        <v>7342</v>
      </c>
      <c r="FZ30" s="18" t="s">
        <v>7440</v>
      </c>
      <c r="GB30" s="25">
        <f t="shared" si="4"/>
        <v>53.198031980319804</v>
      </c>
    </row>
    <row r="31" spans="3:184" ht="74" customHeight="1" x14ac:dyDescent="0.2">
      <c r="C31" s="17" t="s">
        <v>11175</v>
      </c>
      <c r="D31" s="18" t="s">
        <v>41</v>
      </c>
      <c r="E31" s="18" t="s">
        <v>85</v>
      </c>
      <c r="F31" s="18" t="s">
        <v>116</v>
      </c>
      <c r="G31" s="18" t="s">
        <v>474</v>
      </c>
      <c r="H31" s="17"/>
      <c r="I31" s="18">
        <v>2023</v>
      </c>
      <c r="J31" s="18" t="s">
        <v>783</v>
      </c>
      <c r="K31" s="18" t="s">
        <v>946</v>
      </c>
      <c r="L31" s="17"/>
      <c r="M31" s="18" t="s">
        <v>1042</v>
      </c>
      <c r="N31" s="18" t="s">
        <v>1315</v>
      </c>
      <c r="O31" s="18" t="s">
        <v>1536</v>
      </c>
      <c r="P31" s="18" t="s">
        <v>1779</v>
      </c>
      <c r="Q31" s="18" t="s">
        <v>1977</v>
      </c>
      <c r="R31" s="18" t="s">
        <v>2258</v>
      </c>
      <c r="S31" s="17"/>
      <c r="T31" s="17"/>
      <c r="U31" s="18" t="s">
        <v>2631</v>
      </c>
      <c r="V31" s="18" t="s">
        <v>2631</v>
      </c>
      <c r="W31" s="18" t="s">
        <v>3140</v>
      </c>
      <c r="X31" s="18" t="s">
        <v>2631</v>
      </c>
      <c r="Y31" s="21">
        <f t="shared" si="2"/>
        <v>1.4999999999999999E-2</v>
      </c>
      <c r="Z31" s="21">
        <v>1.4E-2</v>
      </c>
      <c r="AA31" s="21">
        <v>93.33</v>
      </c>
      <c r="AB31" s="21">
        <v>0.01</v>
      </c>
      <c r="AC31" s="21">
        <v>1E-3</v>
      </c>
      <c r="AD31" s="21">
        <v>6.67</v>
      </c>
      <c r="AE31" s="21">
        <v>0</v>
      </c>
      <c r="AF31" s="21">
        <v>0</v>
      </c>
      <c r="AG31" s="21">
        <v>0</v>
      </c>
      <c r="AH31" s="21">
        <v>0</v>
      </c>
      <c r="AI31" s="21"/>
      <c r="AJ31" s="17"/>
      <c r="AK31" s="17"/>
      <c r="AL31" s="21"/>
      <c r="AM31" s="21">
        <v>1.4E-2</v>
      </c>
      <c r="AN31" s="21">
        <v>0.01</v>
      </c>
      <c r="AO31" s="22">
        <v>1</v>
      </c>
      <c r="AP31" s="22">
        <v>1</v>
      </c>
      <c r="AQ31" s="22">
        <v>1</v>
      </c>
      <c r="AR31" s="22">
        <v>0</v>
      </c>
      <c r="AS31" s="22">
        <v>0</v>
      </c>
      <c r="AT31" s="22">
        <v>1</v>
      </c>
      <c r="AU31" s="22">
        <v>0</v>
      </c>
      <c r="AV31" s="22">
        <v>0</v>
      </c>
      <c r="AW31" s="22">
        <v>0</v>
      </c>
      <c r="AX31" s="22">
        <v>0</v>
      </c>
      <c r="AY31" s="22">
        <v>0</v>
      </c>
      <c r="AZ31" s="22">
        <v>0</v>
      </c>
      <c r="BA31" s="22">
        <v>0</v>
      </c>
      <c r="BB31" s="22">
        <v>0</v>
      </c>
      <c r="BC31" s="22">
        <v>0</v>
      </c>
      <c r="BD31" s="22">
        <v>0</v>
      </c>
      <c r="BE31" s="22">
        <v>0</v>
      </c>
      <c r="BF31" s="22">
        <v>0</v>
      </c>
      <c r="BG31" s="22">
        <v>0</v>
      </c>
      <c r="BH31" s="22">
        <v>0</v>
      </c>
      <c r="BI31" s="22">
        <v>0</v>
      </c>
      <c r="BJ31" s="22">
        <v>0</v>
      </c>
      <c r="BK31" s="22">
        <v>0</v>
      </c>
      <c r="BL31" s="22"/>
      <c r="BM31" s="22"/>
      <c r="BN31" s="22"/>
      <c r="BO31" s="22"/>
      <c r="BP31" s="22"/>
      <c r="BQ31" s="22"/>
      <c r="BR31" s="22"/>
      <c r="BS31" s="22"/>
      <c r="BT31" s="22"/>
      <c r="BU31" s="22"/>
      <c r="BV31" s="22"/>
      <c r="BW31" s="22"/>
      <c r="BX31" s="22"/>
      <c r="BY31" s="22"/>
      <c r="BZ31" s="22"/>
      <c r="CA31" s="22">
        <v>0</v>
      </c>
      <c r="CB31" s="22">
        <v>0</v>
      </c>
      <c r="CC31" s="22">
        <v>0</v>
      </c>
      <c r="CD31" s="22">
        <v>0</v>
      </c>
      <c r="CE31" s="22">
        <v>0</v>
      </c>
      <c r="CF31" s="23"/>
      <c r="CG31" s="22">
        <v>0</v>
      </c>
      <c r="CH31" s="22">
        <v>1</v>
      </c>
      <c r="CI31" s="12">
        <f t="shared" si="3"/>
        <v>0</v>
      </c>
      <c r="CJ31" s="21">
        <v>0.183</v>
      </c>
      <c r="CK31" s="18" t="s">
        <v>3638</v>
      </c>
      <c r="CL31" s="17"/>
      <c r="CM31" s="18">
        <v>35.67</v>
      </c>
      <c r="CN31" s="18" t="s">
        <v>3954</v>
      </c>
      <c r="CO31" s="21">
        <v>0.51300000000000001</v>
      </c>
      <c r="CP31" s="17"/>
      <c r="CQ31" s="17"/>
      <c r="CR31" s="17"/>
      <c r="CS31" s="17"/>
      <c r="CT31" s="17"/>
      <c r="CU31" s="18">
        <v>0</v>
      </c>
      <c r="CV31" s="17"/>
      <c r="CW31" s="18">
        <v>1</v>
      </c>
      <c r="CX31" s="17"/>
      <c r="CY31" s="17"/>
      <c r="CZ31" s="17"/>
      <c r="DA31" s="18">
        <v>1</v>
      </c>
      <c r="DB31" s="18" t="s">
        <v>4297</v>
      </c>
      <c r="DC31" s="18">
        <v>183</v>
      </c>
      <c r="DD31" s="17"/>
      <c r="DE31" s="17"/>
      <c r="DF31" s="17"/>
      <c r="DG31" s="17"/>
      <c r="DH31" s="17"/>
      <c r="DI31" s="17"/>
      <c r="DJ31" s="17"/>
      <c r="DK31" s="17"/>
      <c r="DL31" s="17"/>
      <c r="DM31" s="17"/>
      <c r="DN31" s="17"/>
      <c r="DO31" s="17"/>
      <c r="DP31" s="17"/>
      <c r="DQ31" s="17"/>
      <c r="DR31" s="17"/>
      <c r="DS31" s="17"/>
      <c r="DT31" s="17"/>
      <c r="DU31" s="18">
        <v>0</v>
      </c>
      <c r="DV31" s="17"/>
      <c r="DW31" s="17"/>
      <c r="DX31" s="17"/>
      <c r="DY31" s="18">
        <v>1</v>
      </c>
      <c r="DZ31" s="18" t="s">
        <v>4625</v>
      </c>
      <c r="EA31" s="18">
        <v>20</v>
      </c>
      <c r="EB31" s="17"/>
      <c r="EC31" s="17"/>
      <c r="ED31" s="17"/>
      <c r="EE31" s="17"/>
      <c r="EF31" s="17"/>
      <c r="EG31" s="17"/>
      <c r="EH31" s="17"/>
      <c r="EI31" s="17"/>
      <c r="EJ31" s="17"/>
      <c r="EK31" s="17"/>
      <c r="EL31" s="17"/>
      <c r="EM31" s="17"/>
      <c r="EN31" s="17"/>
      <c r="EO31" s="17"/>
      <c r="EP31" s="17"/>
      <c r="EQ31" s="17"/>
      <c r="ER31" s="17"/>
      <c r="ES31" s="18">
        <v>0</v>
      </c>
      <c r="ET31" s="17"/>
      <c r="EU31" s="17"/>
      <c r="EV31" s="17"/>
      <c r="EW31" s="17"/>
      <c r="EX31" s="17"/>
      <c r="EY31" s="17"/>
      <c r="EZ31" s="17"/>
      <c r="FA31" s="17"/>
      <c r="FB31" s="17"/>
      <c r="FC31" s="17"/>
      <c r="FD31" s="17"/>
      <c r="FE31" s="17"/>
      <c r="FF31" s="17"/>
      <c r="FG31" s="17"/>
      <c r="FH31" s="18" t="s">
        <v>4969</v>
      </c>
      <c r="FI31" s="18" t="s">
        <v>5201</v>
      </c>
      <c r="FJ31" s="17"/>
      <c r="FK31" s="17"/>
      <c r="FL31" s="18" t="s">
        <v>5439</v>
      </c>
      <c r="FM31" s="17"/>
      <c r="FN31" s="17"/>
      <c r="FO31" s="17"/>
      <c r="FP31" s="18" t="s">
        <v>5672</v>
      </c>
      <c r="FQ31" s="17"/>
      <c r="FR31" s="18">
        <v>0</v>
      </c>
      <c r="FS31" s="18" t="s">
        <v>5839</v>
      </c>
      <c r="FT31" s="18" t="s">
        <v>6179</v>
      </c>
      <c r="FU31" s="18" t="s">
        <v>6498</v>
      </c>
      <c r="FV31" s="18" t="s">
        <v>6843</v>
      </c>
      <c r="FW31" s="18" t="s">
        <v>3</v>
      </c>
      <c r="FX31" s="18" t="s">
        <v>7248</v>
      </c>
      <c r="FY31" s="18" t="s">
        <v>7341</v>
      </c>
      <c r="FZ31" s="18" t="s">
        <v>7439</v>
      </c>
      <c r="GA31" s="1" t="s">
        <v>7533</v>
      </c>
      <c r="GB31" s="25">
        <f t="shared" si="4"/>
        <v>27.29044834307992</v>
      </c>
    </row>
    <row r="32" spans="3:184" ht="74" customHeight="1" x14ac:dyDescent="0.2">
      <c r="C32" s="17" t="s">
        <v>11175</v>
      </c>
      <c r="D32" s="18" t="s">
        <v>41</v>
      </c>
      <c r="E32" s="18" t="s">
        <v>84</v>
      </c>
      <c r="F32" s="18" t="s">
        <v>117</v>
      </c>
      <c r="G32" s="18" t="s">
        <v>475</v>
      </c>
      <c r="H32" s="17"/>
      <c r="I32" s="18">
        <v>2020</v>
      </c>
      <c r="J32" s="18" t="s">
        <v>772</v>
      </c>
      <c r="K32" s="18" t="s">
        <v>947</v>
      </c>
      <c r="L32" s="17"/>
      <c r="M32" s="17"/>
      <c r="N32" s="17"/>
      <c r="O32" s="17"/>
      <c r="P32" s="17"/>
      <c r="Q32" s="18" t="s">
        <v>1978</v>
      </c>
      <c r="R32" s="18" t="s">
        <v>2259</v>
      </c>
      <c r="S32" s="17"/>
      <c r="T32" s="17"/>
      <c r="U32" s="18" t="s">
        <v>2632</v>
      </c>
      <c r="V32" s="18" t="s">
        <v>2991</v>
      </c>
      <c r="W32" s="18" t="s">
        <v>3140</v>
      </c>
      <c r="X32" s="18" t="s">
        <v>3169</v>
      </c>
      <c r="Y32" s="21">
        <f t="shared" si="2"/>
        <v>0.1</v>
      </c>
      <c r="Z32" s="21">
        <v>0.1</v>
      </c>
      <c r="AA32" s="21">
        <v>100</v>
      </c>
      <c r="AB32" s="21">
        <v>0.01</v>
      </c>
      <c r="AC32" s="21">
        <v>0</v>
      </c>
      <c r="AD32" s="21">
        <v>0</v>
      </c>
      <c r="AE32" s="21">
        <v>0</v>
      </c>
      <c r="AF32" s="21">
        <v>0</v>
      </c>
      <c r="AG32" s="21">
        <v>0</v>
      </c>
      <c r="AH32" s="21">
        <v>0</v>
      </c>
      <c r="AI32" s="21"/>
      <c r="AJ32" s="17"/>
      <c r="AK32" s="17"/>
      <c r="AL32" s="21"/>
      <c r="AM32" s="21">
        <v>0.1</v>
      </c>
      <c r="AN32" s="21">
        <v>0.01</v>
      </c>
      <c r="AO32" s="22">
        <v>3</v>
      </c>
      <c r="AP32" s="22">
        <v>3</v>
      </c>
      <c r="AQ32" s="22">
        <v>1</v>
      </c>
      <c r="AR32" s="22">
        <v>0</v>
      </c>
      <c r="AS32" s="22">
        <v>0</v>
      </c>
      <c r="AT32" s="22">
        <v>0</v>
      </c>
      <c r="AU32" s="22">
        <v>0</v>
      </c>
      <c r="AV32" s="22">
        <v>0</v>
      </c>
      <c r="AW32" s="22">
        <v>0</v>
      </c>
      <c r="AX32" s="22">
        <v>0</v>
      </c>
      <c r="AY32" s="22">
        <v>0</v>
      </c>
      <c r="AZ32" s="22">
        <v>0</v>
      </c>
      <c r="BA32" s="22">
        <v>0</v>
      </c>
      <c r="BB32" s="22">
        <v>0</v>
      </c>
      <c r="BC32" s="22">
        <v>0</v>
      </c>
      <c r="BD32" s="22">
        <v>0</v>
      </c>
      <c r="BE32" s="22">
        <v>0</v>
      </c>
      <c r="BF32" s="22">
        <v>0</v>
      </c>
      <c r="BG32" s="22">
        <v>0</v>
      </c>
      <c r="BH32" s="22">
        <v>0</v>
      </c>
      <c r="BI32" s="22">
        <v>0</v>
      </c>
      <c r="BJ32" s="22">
        <v>0</v>
      </c>
      <c r="BK32" s="22">
        <v>1</v>
      </c>
      <c r="BL32" s="22">
        <v>0</v>
      </c>
      <c r="BM32" s="22">
        <v>0</v>
      </c>
      <c r="BN32" s="22">
        <v>0</v>
      </c>
      <c r="BO32" s="22">
        <v>0</v>
      </c>
      <c r="BP32" s="22">
        <v>0</v>
      </c>
      <c r="BQ32" s="22">
        <v>0</v>
      </c>
      <c r="BR32" s="22">
        <v>0</v>
      </c>
      <c r="BS32" s="22">
        <v>0</v>
      </c>
      <c r="BT32" s="22">
        <v>0</v>
      </c>
      <c r="BU32" s="22">
        <v>0</v>
      </c>
      <c r="BV32" s="22">
        <v>0</v>
      </c>
      <c r="BW32" s="22">
        <v>0</v>
      </c>
      <c r="BX32" s="22">
        <v>0</v>
      </c>
      <c r="BY32" s="22">
        <v>0</v>
      </c>
      <c r="BZ32" s="22">
        <v>1</v>
      </c>
      <c r="CA32" s="22">
        <v>1</v>
      </c>
      <c r="CB32" s="22">
        <v>0</v>
      </c>
      <c r="CC32" s="22">
        <v>0</v>
      </c>
      <c r="CD32" s="22">
        <v>0</v>
      </c>
      <c r="CE32" s="22">
        <v>0</v>
      </c>
      <c r="CF32" s="23"/>
      <c r="CG32" s="22">
        <v>0</v>
      </c>
      <c r="CH32" s="22">
        <v>1</v>
      </c>
      <c r="CI32" s="12">
        <f t="shared" si="3"/>
        <v>0</v>
      </c>
      <c r="CJ32" s="21">
        <v>0.12</v>
      </c>
      <c r="CK32" s="18" t="s">
        <v>3639</v>
      </c>
      <c r="CL32" s="17"/>
      <c r="CM32" s="18">
        <v>10.31</v>
      </c>
      <c r="CN32" s="18" t="s">
        <v>3954</v>
      </c>
      <c r="CO32" s="21">
        <v>1.1639999999999999</v>
      </c>
      <c r="CP32" s="17"/>
      <c r="CQ32" s="17"/>
      <c r="CR32" s="17"/>
      <c r="CS32" s="17"/>
      <c r="CT32" s="17"/>
      <c r="CU32" s="18">
        <v>0</v>
      </c>
      <c r="CV32" s="17"/>
      <c r="CW32" s="18">
        <v>2</v>
      </c>
      <c r="CX32" s="17"/>
      <c r="CY32" s="17"/>
      <c r="CZ32" s="17"/>
      <c r="DA32" s="17"/>
      <c r="DB32" s="17"/>
      <c r="DC32" s="17"/>
      <c r="DD32" s="18">
        <v>1</v>
      </c>
      <c r="DE32" s="18" t="s">
        <v>4423</v>
      </c>
      <c r="DF32" s="18">
        <v>47</v>
      </c>
      <c r="DG32" s="17"/>
      <c r="DH32" s="17"/>
      <c r="DI32" s="17"/>
      <c r="DJ32" s="17"/>
      <c r="DK32" s="17"/>
      <c r="DL32" s="17"/>
      <c r="DM32" s="17"/>
      <c r="DN32" s="17"/>
      <c r="DO32" s="17"/>
      <c r="DP32" s="17"/>
      <c r="DQ32" s="17"/>
      <c r="DR32" s="17"/>
      <c r="DS32" s="17"/>
      <c r="DT32" s="17"/>
      <c r="DU32" s="18">
        <v>0</v>
      </c>
      <c r="DV32" s="17"/>
      <c r="DW32" s="17"/>
      <c r="DX32" s="17"/>
      <c r="DY32" s="18">
        <v>1</v>
      </c>
      <c r="DZ32" s="18" t="s">
        <v>4423</v>
      </c>
      <c r="EA32" s="18">
        <v>10</v>
      </c>
      <c r="EB32" s="17"/>
      <c r="EC32" s="17"/>
      <c r="ED32" s="17"/>
      <c r="EE32" s="17"/>
      <c r="EF32" s="17"/>
      <c r="EG32" s="17"/>
      <c r="EH32" s="18">
        <v>1</v>
      </c>
      <c r="EI32" s="18" t="s">
        <v>4180</v>
      </c>
      <c r="EJ32" s="18">
        <v>6</v>
      </c>
      <c r="EK32" s="17"/>
      <c r="EL32" s="17"/>
      <c r="EM32" s="17"/>
      <c r="EN32" s="17"/>
      <c r="EO32" s="17"/>
      <c r="EP32" s="17"/>
      <c r="EQ32" s="17"/>
      <c r="ER32" s="17"/>
      <c r="ES32" s="18">
        <v>0</v>
      </c>
      <c r="ET32" s="17"/>
      <c r="EU32" s="17"/>
      <c r="EV32" s="17"/>
      <c r="EW32" s="17"/>
      <c r="EX32" s="17"/>
      <c r="EY32" s="17"/>
      <c r="EZ32" s="17"/>
      <c r="FA32" s="17"/>
      <c r="FB32" s="17"/>
      <c r="FC32" s="17"/>
      <c r="FD32" s="17"/>
      <c r="FE32" s="17"/>
      <c r="FF32" s="17"/>
      <c r="FG32" s="17"/>
      <c r="FH32" s="17"/>
      <c r="FI32" s="18" t="s">
        <v>5202</v>
      </c>
      <c r="FJ32" s="17"/>
      <c r="FK32" s="17"/>
      <c r="FL32" s="17"/>
      <c r="FM32" s="17"/>
      <c r="FN32" s="17"/>
      <c r="FO32" s="17"/>
      <c r="FP32" s="18" t="s">
        <v>5678</v>
      </c>
      <c r="FQ32" s="18">
        <v>1</v>
      </c>
      <c r="FR32" s="18">
        <v>6</v>
      </c>
      <c r="FS32" s="18" t="s">
        <v>5840</v>
      </c>
      <c r="FT32" s="18" t="s">
        <v>6180</v>
      </c>
      <c r="FU32" s="18" t="s">
        <v>6499</v>
      </c>
      <c r="FV32" s="18" t="s">
        <v>6844</v>
      </c>
      <c r="FW32" s="18" t="s">
        <v>3</v>
      </c>
      <c r="FX32" s="18" t="s">
        <v>7249</v>
      </c>
      <c r="FY32" s="18" t="s">
        <v>7341</v>
      </c>
      <c r="FZ32" s="18" t="s">
        <v>7439</v>
      </c>
      <c r="GA32" s="1" t="s">
        <v>7534</v>
      </c>
      <c r="GB32" s="25">
        <f t="shared" si="4"/>
        <v>85.910652920962207</v>
      </c>
    </row>
    <row r="33" spans="3:184" ht="74" customHeight="1" x14ac:dyDescent="0.2">
      <c r="C33" s="17" t="s">
        <v>11175</v>
      </c>
      <c r="D33" s="18" t="s">
        <v>43</v>
      </c>
      <c r="E33" s="18" t="s">
        <v>82</v>
      </c>
      <c r="F33" s="18" t="s">
        <v>118</v>
      </c>
      <c r="G33" s="18" t="s">
        <v>476</v>
      </c>
      <c r="H33" s="18" t="s">
        <v>703</v>
      </c>
      <c r="I33" s="18">
        <v>2021</v>
      </c>
      <c r="J33" s="18" t="s">
        <v>784</v>
      </c>
      <c r="K33" s="18" t="s">
        <v>936</v>
      </c>
      <c r="L33" s="17"/>
      <c r="M33" s="18" t="s">
        <v>1043</v>
      </c>
      <c r="N33" s="18" t="s">
        <v>1316</v>
      </c>
      <c r="O33" s="17"/>
      <c r="P33" s="17"/>
      <c r="Q33" s="18" t="s">
        <v>1979</v>
      </c>
      <c r="R33" s="18" t="s">
        <v>2260</v>
      </c>
      <c r="S33" s="18" t="s">
        <v>2453</v>
      </c>
      <c r="T33" s="18" t="s">
        <v>2532</v>
      </c>
      <c r="U33" s="18" t="s">
        <v>2633</v>
      </c>
      <c r="V33" s="18" t="s">
        <v>2992</v>
      </c>
      <c r="W33" s="18" t="s">
        <v>3138</v>
      </c>
      <c r="X33" s="18" t="s">
        <v>3170</v>
      </c>
      <c r="Y33" s="21">
        <f t="shared" si="2"/>
        <v>10</v>
      </c>
      <c r="Z33" s="21">
        <v>10</v>
      </c>
      <c r="AA33" s="21">
        <v>100</v>
      </c>
      <c r="AB33" s="21">
        <v>0.05</v>
      </c>
      <c r="AC33" s="21">
        <v>0</v>
      </c>
      <c r="AD33" s="21">
        <v>0</v>
      </c>
      <c r="AE33" s="21">
        <v>0</v>
      </c>
      <c r="AF33" s="21">
        <v>0</v>
      </c>
      <c r="AG33" s="21">
        <v>0</v>
      </c>
      <c r="AH33" s="21">
        <v>0</v>
      </c>
      <c r="AI33" s="21"/>
      <c r="AJ33" s="17"/>
      <c r="AK33" s="17"/>
      <c r="AL33" s="21"/>
      <c r="AM33" s="21">
        <v>20</v>
      </c>
      <c r="AN33" s="21">
        <v>0.09</v>
      </c>
      <c r="AO33" s="22">
        <v>115</v>
      </c>
      <c r="AP33" s="22">
        <v>115</v>
      </c>
      <c r="AQ33" s="22">
        <v>27</v>
      </c>
      <c r="AR33" s="22"/>
      <c r="AS33" s="22">
        <v>3</v>
      </c>
      <c r="AT33" s="22">
        <v>3</v>
      </c>
      <c r="AU33" s="22"/>
      <c r="AV33" s="22"/>
      <c r="AW33" s="22"/>
      <c r="AX33" s="22"/>
      <c r="AY33" s="22"/>
      <c r="AZ33" s="22">
        <v>4</v>
      </c>
      <c r="BA33" s="22"/>
      <c r="BB33" s="22">
        <v>8</v>
      </c>
      <c r="BC33" s="22"/>
      <c r="BD33" s="22"/>
      <c r="BE33" s="22">
        <v>1</v>
      </c>
      <c r="BF33" s="22"/>
      <c r="BG33" s="22"/>
      <c r="BH33" s="22"/>
      <c r="BI33" s="22"/>
      <c r="BJ33" s="22"/>
      <c r="BK33" s="22"/>
      <c r="BL33" s="22"/>
      <c r="BM33" s="22"/>
      <c r="BN33" s="22"/>
      <c r="BO33" s="22"/>
      <c r="BP33" s="22"/>
      <c r="BQ33" s="22"/>
      <c r="BR33" s="22"/>
      <c r="BS33" s="22"/>
      <c r="BT33" s="22"/>
      <c r="BU33" s="22"/>
      <c r="BV33" s="22"/>
      <c r="BW33" s="22"/>
      <c r="BX33" s="22"/>
      <c r="BY33" s="22"/>
      <c r="BZ33" s="22"/>
      <c r="CA33" s="22">
        <v>0</v>
      </c>
      <c r="CB33" s="22"/>
      <c r="CC33" s="22"/>
      <c r="CD33" s="22"/>
      <c r="CE33" s="22"/>
      <c r="CF33" s="22" t="s">
        <v>3579</v>
      </c>
      <c r="CG33" s="22">
        <v>8</v>
      </c>
      <c r="CH33" s="22">
        <v>27</v>
      </c>
      <c r="CI33" s="12">
        <f t="shared" si="3"/>
        <v>0</v>
      </c>
      <c r="CJ33" s="21">
        <v>6.6890000000000001</v>
      </c>
      <c r="CK33" s="18" t="s">
        <v>3640</v>
      </c>
      <c r="CL33" s="17"/>
      <c r="CM33" s="18">
        <v>1.08</v>
      </c>
      <c r="CN33" s="18" t="s">
        <v>3956</v>
      </c>
      <c r="CO33" s="21">
        <v>617.16800000000001</v>
      </c>
      <c r="CP33" s="17"/>
      <c r="CQ33" s="17"/>
      <c r="CR33" s="17"/>
      <c r="CS33" s="17"/>
      <c r="CT33" s="17"/>
      <c r="CU33" s="18">
        <v>0</v>
      </c>
      <c r="CV33" s="17"/>
      <c r="CW33" s="18">
        <v>2</v>
      </c>
      <c r="CX33" s="17"/>
      <c r="CY33" s="17"/>
      <c r="CZ33" s="17"/>
      <c r="DA33" s="17"/>
      <c r="DB33" s="17"/>
      <c r="DC33" s="17"/>
      <c r="DD33" s="18">
        <v>1</v>
      </c>
      <c r="DE33" s="18" t="s">
        <v>3640</v>
      </c>
      <c r="DF33" s="18">
        <v>17589</v>
      </c>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8">
        <v>1</v>
      </c>
      <c r="EO33" s="18" t="s">
        <v>4769</v>
      </c>
      <c r="EP33" s="18">
        <v>9</v>
      </c>
      <c r="EQ33" s="17"/>
      <c r="ER33" s="17"/>
      <c r="ES33" s="17"/>
      <c r="ET33" s="17"/>
      <c r="EU33" s="17"/>
      <c r="EV33" s="17"/>
      <c r="EW33" s="17"/>
      <c r="EX33" s="17"/>
      <c r="EY33" s="17"/>
      <c r="EZ33" s="17"/>
      <c r="FA33" s="17"/>
      <c r="FB33" s="17"/>
      <c r="FC33" s="17"/>
      <c r="FD33" s="17"/>
      <c r="FE33" s="17"/>
      <c r="FF33" s="17"/>
      <c r="FG33" s="17"/>
      <c r="FH33" s="18" t="s">
        <v>4970</v>
      </c>
      <c r="FI33" s="17"/>
      <c r="FJ33" s="17"/>
      <c r="FK33" s="17"/>
      <c r="FL33" s="17"/>
      <c r="FM33" s="17"/>
      <c r="FN33" s="17"/>
      <c r="FO33" s="17"/>
      <c r="FP33" s="17"/>
      <c r="FQ33" s="17"/>
      <c r="FR33" s="17"/>
      <c r="FS33" s="18" t="s">
        <v>5841</v>
      </c>
      <c r="FT33" s="18" t="s">
        <v>6181</v>
      </c>
      <c r="FU33" s="18" t="s">
        <v>6500</v>
      </c>
      <c r="FV33" s="18" t="s">
        <v>6845</v>
      </c>
      <c r="FW33" s="18" t="s">
        <v>5</v>
      </c>
      <c r="FX33" s="18" t="s">
        <v>7250</v>
      </c>
      <c r="FY33" s="18" t="s">
        <v>7343</v>
      </c>
      <c r="FZ33" s="18" t="s">
        <v>7441</v>
      </c>
      <c r="GB33" s="25">
        <f t="shared" si="4"/>
        <v>16.203043579706012</v>
      </c>
    </row>
    <row r="34" spans="3:184" ht="74" customHeight="1" x14ac:dyDescent="0.2">
      <c r="C34" s="17" t="s">
        <v>11175</v>
      </c>
      <c r="D34" s="18" t="s">
        <v>43</v>
      </c>
      <c r="E34" s="18" t="s">
        <v>86</v>
      </c>
      <c r="F34" s="18" t="s">
        <v>119</v>
      </c>
      <c r="G34" s="18" t="s">
        <v>477</v>
      </c>
      <c r="H34" s="18" t="s">
        <v>704</v>
      </c>
      <c r="I34" s="18">
        <v>2023</v>
      </c>
      <c r="J34" s="18" t="s">
        <v>785</v>
      </c>
      <c r="K34" s="18" t="s">
        <v>948</v>
      </c>
      <c r="L34" s="17"/>
      <c r="M34" s="18" t="s">
        <v>1044</v>
      </c>
      <c r="N34" s="18" t="s">
        <v>1317</v>
      </c>
      <c r="O34" s="17"/>
      <c r="P34" s="17"/>
      <c r="Q34" s="17"/>
      <c r="R34" s="17"/>
      <c r="S34" s="17"/>
      <c r="T34" s="17"/>
      <c r="U34" s="18" t="s">
        <v>2634</v>
      </c>
      <c r="V34" s="18" t="s">
        <v>2634</v>
      </c>
      <c r="W34" s="18" t="s">
        <v>3138</v>
      </c>
      <c r="X34" s="18" t="s">
        <v>3171</v>
      </c>
      <c r="Y34" s="21">
        <f t="shared" si="2"/>
        <v>0.246</v>
      </c>
      <c r="Z34" s="21">
        <v>0.189</v>
      </c>
      <c r="AA34" s="21">
        <v>76.83</v>
      </c>
      <c r="AB34" s="21">
        <v>0.04</v>
      </c>
      <c r="AC34" s="21">
        <v>5.7000000000000002E-2</v>
      </c>
      <c r="AD34" s="21">
        <v>23.17</v>
      </c>
      <c r="AE34" s="21">
        <v>0</v>
      </c>
      <c r="AF34" s="21">
        <v>0</v>
      </c>
      <c r="AG34" s="21">
        <v>0</v>
      </c>
      <c r="AH34" s="21">
        <v>0</v>
      </c>
      <c r="AI34" s="21"/>
      <c r="AJ34" s="17"/>
      <c r="AK34" s="17"/>
      <c r="AL34" s="21"/>
      <c r="AM34" s="21">
        <v>0.2</v>
      </c>
      <c r="AN34" s="21">
        <v>0.04</v>
      </c>
      <c r="AO34" s="22">
        <v>2</v>
      </c>
      <c r="AP34" s="22">
        <v>2</v>
      </c>
      <c r="AQ34" s="22">
        <v>2</v>
      </c>
      <c r="AR34" s="22"/>
      <c r="AS34" s="22"/>
      <c r="AT34" s="22"/>
      <c r="AU34" s="22"/>
      <c r="AV34" s="22"/>
      <c r="AW34" s="22"/>
      <c r="AX34" s="22"/>
      <c r="AY34" s="22"/>
      <c r="AZ34" s="22"/>
      <c r="BA34" s="22"/>
      <c r="BB34" s="22"/>
      <c r="BC34" s="22">
        <v>1</v>
      </c>
      <c r="BD34" s="22"/>
      <c r="BE34" s="22"/>
      <c r="BF34" s="22">
        <v>1</v>
      </c>
      <c r="BG34" s="22"/>
      <c r="BH34" s="22"/>
      <c r="BI34" s="22"/>
      <c r="BJ34" s="22"/>
      <c r="BK34" s="22"/>
      <c r="BL34" s="22"/>
      <c r="BM34" s="22"/>
      <c r="BN34" s="22"/>
      <c r="BO34" s="22"/>
      <c r="BP34" s="22"/>
      <c r="BQ34" s="22"/>
      <c r="BR34" s="22"/>
      <c r="BS34" s="22"/>
      <c r="BT34" s="22"/>
      <c r="BU34" s="22"/>
      <c r="BV34" s="22"/>
      <c r="BW34" s="22"/>
      <c r="BX34" s="22"/>
      <c r="BY34" s="22"/>
      <c r="BZ34" s="22"/>
      <c r="CA34" s="22">
        <v>0</v>
      </c>
      <c r="CB34" s="22"/>
      <c r="CC34" s="22"/>
      <c r="CD34" s="22"/>
      <c r="CE34" s="22"/>
      <c r="CF34" s="23"/>
      <c r="CG34" s="22"/>
      <c r="CH34" s="22">
        <v>2</v>
      </c>
      <c r="CI34" s="12">
        <f t="shared" si="3"/>
        <v>0</v>
      </c>
      <c r="CJ34" s="21">
        <v>0.63100000000000001</v>
      </c>
      <c r="CK34" s="18" t="s">
        <v>3641</v>
      </c>
      <c r="CL34" s="17"/>
      <c r="CM34" s="18">
        <v>1.66</v>
      </c>
      <c r="CN34" s="18" t="s">
        <v>3957</v>
      </c>
      <c r="CO34" s="21">
        <v>37.932000000000002</v>
      </c>
      <c r="CP34" s="17"/>
      <c r="CQ34" s="17"/>
      <c r="CR34" s="17"/>
      <c r="CS34" s="17"/>
      <c r="CT34" s="17"/>
      <c r="CU34" s="17"/>
      <c r="CV34" s="17"/>
      <c r="CW34" s="17"/>
      <c r="CX34" s="17"/>
      <c r="CY34" s="17"/>
      <c r="CZ34" s="17"/>
      <c r="DA34" s="18">
        <v>1</v>
      </c>
      <c r="DB34" s="18" t="s">
        <v>4298</v>
      </c>
      <c r="DC34" s="18">
        <v>6</v>
      </c>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8">
        <v>1</v>
      </c>
      <c r="EL34" s="18" t="s">
        <v>4699</v>
      </c>
      <c r="EM34" s="18">
        <v>4</v>
      </c>
      <c r="EN34" s="17"/>
      <c r="EO34" s="17"/>
      <c r="EP34" s="17"/>
      <c r="EQ34" s="17"/>
      <c r="ER34" s="17"/>
      <c r="ES34" s="17"/>
      <c r="ET34" s="17"/>
      <c r="EU34" s="17"/>
      <c r="EV34" s="17"/>
      <c r="EW34" s="17"/>
      <c r="EX34" s="17"/>
      <c r="EY34" s="17"/>
      <c r="EZ34" s="17"/>
      <c r="FA34" s="17"/>
      <c r="FB34" s="17"/>
      <c r="FC34" s="17"/>
      <c r="FD34" s="17"/>
      <c r="FE34" s="17"/>
      <c r="FF34" s="17"/>
      <c r="FG34" s="17"/>
      <c r="FH34" s="18" t="s">
        <v>4971</v>
      </c>
      <c r="FI34" s="18" t="s">
        <v>5203</v>
      </c>
      <c r="FJ34" s="17"/>
      <c r="FK34" s="17"/>
      <c r="FL34" s="18" t="s">
        <v>5440</v>
      </c>
      <c r="FM34" s="17"/>
      <c r="FN34" s="17"/>
      <c r="FO34" s="17"/>
      <c r="FP34" s="18" t="s">
        <v>5679</v>
      </c>
      <c r="FQ34" s="18">
        <v>29</v>
      </c>
      <c r="FR34" s="18">
        <v>59</v>
      </c>
      <c r="FS34" s="18" t="s">
        <v>5842</v>
      </c>
      <c r="FT34" s="18" t="s">
        <v>6182</v>
      </c>
      <c r="FU34" s="18" t="s">
        <v>6501</v>
      </c>
      <c r="FV34" s="18" t="s">
        <v>6846</v>
      </c>
      <c r="FW34" s="18" t="s">
        <v>5</v>
      </c>
      <c r="FX34" s="18" t="s">
        <v>7250</v>
      </c>
      <c r="FY34" s="18" t="s">
        <v>7343</v>
      </c>
      <c r="FZ34" s="18" t="s">
        <v>7441</v>
      </c>
      <c r="GB34" s="25">
        <f t="shared" si="4"/>
        <v>4.9826004428978168</v>
      </c>
    </row>
    <row r="35" spans="3:184" ht="74" customHeight="1" x14ac:dyDescent="0.2">
      <c r="C35" s="17" t="s">
        <v>11175</v>
      </c>
      <c r="D35" s="18" t="s">
        <v>43</v>
      </c>
      <c r="E35" s="18" t="s">
        <v>84</v>
      </c>
      <c r="F35" s="18" t="s">
        <v>120</v>
      </c>
      <c r="G35" s="18" t="s">
        <v>478</v>
      </c>
      <c r="H35" s="18" t="s">
        <v>705</v>
      </c>
      <c r="I35" s="18">
        <v>2012</v>
      </c>
      <c r="J35" s="18" t="s">
        <v>786</v>
      </c>
      <c r="K35" s="18" t="s">
        <v>941</v>
      </c>
      <c r="L35" s="17"/>
      <c r="M35" s="18" t="s">
        <v>1045</v>
      </c>
      <c r="N35" s="18" t="s">
        <v>1318</v>
      </c>
      <c r="O35" s="18" t="s">
        <v>1537</v>
      </c>
      <c r="P35" s="18" t="s">
        <v>1780</v>
      </c>
      <c r="Q35" s="18" t="s">
        <v>1980</v>
      </c>
      <c r="R35" s="18" t="s">
        <v>2261</v>
      </c>
      <c r="S35" s="18" t="s">
        <v>2454</v>
      </c>
      <c r="T35" s="18" t="s">
        <v>2533</v>
      </c>
      <c r="U35" s="18" t="s">
        <v>2635</v>
      </c>
      <c r="V35" s="18" t="s">
        <v>2993</v>
      </c>
      <c r="W35" s="18" t="s">
        <v>3138</v>
      </c>
      <c r="X35" s="18" t="s">
        <v>3172</v>
      </c>
      <c r="Y35" s="21">
        <f t="shared" si="2"/>
        <v>0.108</v>
      </c>
      <c r="Z35" s="21">
        <v>0.108</v>
      </c>
      <c r="AA35" s="21">
        <v>100</v>
      </c>
      <c r="AB35" s="21">
        <v>0.01</v>
      </c>
      <c r="AC35" s="21">
        <v>0</v>
      </c>
      <c r="AD35" s="21">
        <v>0</v>
      </c>
      <c r="AE35" s="21">
        <v>0</v>
      </c>
      <c r="AF35" s="21">
        <v>0</v>
      </c>
      <c r="AG35" s="21">
        <v>0</v>
      </c>
      <c r="AH35" s="21">
        <v>0</v>
      </c>
      <c r="AI35" s="21">
        <v>1</v>
      </c>
      <c r="AJ35" s="18" t="s">
        <v>3390</v>
      </c>
      <c r="AK35" s="18" t="s">
        <v>3506</v>
      </c>
      <c r="AL35" s="21">
        <v>0.03</v>
      </c>
      <c r="AM35" s="21">
        <v>0.23</v>
      </c>
      <c r="AN35" s="21">
        <v>0.02</v>
      </c>
      <c r="AO35" s="22">
        <v>3</v>
      </c>
      <c r="AP35" s="22">
        <v>3</v>
      </c>
      <c r="AQ35" s="22">
        <v>3</v>
      </c>
      <c r="AR35" s="22"/>
      <c r="AS35" s="22"/>
      <c r="AT35" s="22"/>
      <c r="AU35" s="22"/>
      <c r="AV35" s="22"/>
      <c r="AW35" s="22"/>
      <c r="AX35" s="22"/>
      <c r="AY35" s="22"/>
      <c r="AZ35" s="22">
        <v>1</v>
      </c>
      <c r="BA35" s="22"/>
      <c r="BB35" s="22"/>
      <c r="BC35" s="22"/>
      <c r="BD35" s="22"/>
      <c r="BE35" s="22"/>
      <c r="BF35" s="22">
        <v>2</v>
      </c>
      <c r="BG35" s="22"/>
      <c r="BH35" s="22"/>
      <c r="BI35" s="22"/>
      <c r="BJ35" s="22"/>
      <c r="BK35" s="22"/>
      <c r="BL35" s="22"/>
      <c r="BM35" s="22"/>
      <c r="BN35" s="22"/>
      <c r="BO35" s="22"/>
      <c r="BP35" s="22"/>
      <c r="BQ35" s="22"/>
      <c r="BR35" s="22"/>
      <c r="BS35" s="22"/>
      <c r="BT35" s="22"/>
      <c r="BU35" s="22"/>
      <c r="BV35" s="22"/>
      <c r="BW35" s="22"/>
      <c r="BX35" s="22"/>
      <c r="BY35" s="22"/>
      <c r="BZ35" s="22"/>
      <c r="CA35" s="22">
        <v>0</v>
      </c>
      <c r="CB35" s="22"/>
      <c r="CC35" s="22"/>
      <c r="CD35" s="22"/>
      <c r="CE35" s="22"/>
      <c r="CF35" s="23"/>
      <c r="CG35" s="22"/>
      <c r="CH35" s="22">
        <v>3</v>
      </c>
      <c r="CI35" s="12">
        <f t="shared" si="3"/>
        <v>0</v>
      </c>
      <c r="CJ35" s="21">
        <v>1.2030000000000001</v>
      </c>
      <c r="CK35" s="18" t="s">
        <v>3642</v>
      </c>
      <c r="CL35" s="17"/>
      <c r="CM35" s="18">
        <v>5.61</v>
      </c>
      <c r="CN35" s="18" t="s">
        <v>3957</v>
      </c>
      <c r="CO35" s="21">
        <v>21.445</v>
      </c>
      <c r="CP35" s="17"/>
      <c r="CQ35" s="17"/>
      <c r="CR35" s="17"/>
      <c r="CS35" s="17"/>
      <c r="CT35" s="17"/>
      <c r="CU35" s="17"/>
      <c r="CV35" s="17"/>
      <c r="CW35" s="17"/>
      <c r="CX35" s="17"/>
      <c r="CY35" s="17"/>
      <c r="CZ35" s="17"/>
      <c r="DA35" s="17"/>
      <c r="DB35" s="17"/>
      <c r="DC35" s="17"/>
      <c r="DD35" s="18">
        <v>1</v>
      </c>
      <c r="DE35" s="18" t="s">
        <v>4424</v>
      </c>
      <c r="DF35" s="18">
        <v>51</v>
      </c>
      <c r="DG35" s="17"/>
      <c r="DH35" s="17"/>
      <c r="DI35" s="17"/>
      <c r="DJ35" s="17"/>
      <c r="DK35" s="17"/>
      <c r="DL35" s="17"/>
      <c r="DM35" s="17"/>
      <c r="DN35" s="17"/>
      <c r="DO35" s="17"/>
      <c r="DP35" s="17"/>
      <c r="DQ35" s="17"/>
      <c r="DR35" s="17"/>
      <c r="DS35" s="17"/>
      <c r="DT35" s="17"/>
      <c r="DU35" s="17"/>
      <c r="DV35" s="17"/>
      <c r="DW35" s="17"/>
      <c r="DX35" s="17"/>
      <c r="DY35" s="18">
        <v>1</v>
      </c>
      <c r="DZ35" s="18" t="s">
        <v>4424</v>
      </c>
      <c r="EA35" s="18">
        <v>183</v>
      </c>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8" t="s">
        <v>4972</v>
      </c>
      <c r="FI35" s="18" t="s">
        <v>5204</v>
      </c>
      <c r="FJ35" s="17"/>
      <c r="FK35" s="17"/>
      <c r="FL35" s="17"/>
      <c r="FM35" s="17"/>
      <c r="FN35" s="17"/>
      <c r="FO35" s="17"/>
      <c r="FP35" s="17"/>
      <c r="FQ35" s="17"/>
      <c r="FR35" s="17"/>
      <c r="FS35" s="18" t="s">
        <v>5843</v>
      </c>
      <c r="FT35" s="18" t="s">
        <v>6183</v>
      </c>
      <c r="FU35" s="18" t="s">
        <v>6502</v>
      </c>
      <c r="FV35" s="18" t="s">
        <v>6847</v>
      </c>
      <c r="FW35" s="18" t="s">
        <v>5</v>
      </c>
      <c r="FX35" s="18" t="s">
        <v>7250</v>
      </c>
      <c r="FY35" s="18" t="s">
        <v>7343</v>
      </c>
      <c r="FZ35" s="18" t="s">
        <v>7441</v>
      </c>
      <c r="GB35" s="25">
        <f t="shared" si="4"/>
        <v>5.0361389601305664</v>
      </c>
    </row>
    <row r="36" spans="3:184" ht="74" customHeight="1" x14ac:dyDescent="0.2">
      <c r="C36" s="17" t="s">
        <v>11175</v>
      </c>
      <c r="D36" s="18" t="s">
        <v>40</v>
      </c>
      <c r="E36" s="18" t="s">
        <v>85</v>
      </c>
      <c r="F36" s="18" t="s">
        <v>121</v>
      </c>
      <c r="G36" s="18" t="s">
        <v>479</v>
      </c>
      <c r="H36" s="17"/>
      <c r="I36" s="18">
        <v>2023</v>
      </c>
      <c r="J36" s="18" t="s">
        <v>787</v>
      </c>
      <c r="K36" s="18" t="s">
        <v>777</v>
      </c>
      <c r="L36" s="17"/>
      <c r="M36" s="17"/>
      <c r="N36" s="17"/>
      <c r="O36" s="18" t="s">
        <v>1538</v>
      </c>
      <c r="P36" s="17"/>
      <c r="Q36" s="18" t="s">
        <v>1981</v>
      </c>
      <c r="R36" s="17"/>
      <c r="S36" s="17"/>
      <c r="T36" s="17"/>
      <c r="U36" s="18" t="s">
        <v>2636</v>
      </c>
      <c r="V36" s="18" t="s">
        <v>2636</v>
      </c>
      <c r="W36" s="18" t="s">
        <v>3140</v>
      </c>
      <c r="X36" s="18" t="s">
        <v>3173</v>
      </c>
      <c r="Y36" s="21">
        <f t="shared" si="2"/>
        <v>0.13700000000000001</v>
      </c>
      <c r="Z36" s="21">
        <v>0.107</v>
      </c>
      <c r="AA36" s="21">
        <v>78.099999999999994</v>
      </c>
      <c r="AB36" s="21">
        <v>1.8</v>
      </c>
      <c r="AC36" s="21">
        <v>0</v>
      </c>
      <c r="AD36" s="21">
        <v>0</v>
      </c>
      <c r="AE36" s="21">
        <v>0.03</v>
      </c>
      <c r="AF36" s="21">
        <v>21.9</v>
      </c>
      <c r="AG36" s="21">
        <v>0</v>
      </c>
      <c r="AH36" s="21">
        <v>0</v>
      </c>
      <c r="AI36" s="21">
        <v>1</v>
      </c>
      <c r="AJ36" s="18" t="s">
        <v>3391</v>
      </c>
      <c r="AK36" s="17"/>
      <c r="AL36" s="21">
        <v>0.29699999999999999</v>
      </c>
      <c r="AM36" s="21">
        <v>0</v>
      </c>
      <c r="AN36" s="21">
        <v>0</v>
      </c>
      <c r="AO36" s="22">
        <v>1</v>
      </c>
      <c r="AP36" s="22">
        <v>1</v>
      </c>
      <c r="AQ36" s="22">
        <v>1</v>
      </c>
      <c r="AR36" s="22"/>
      <c r="AS36" s="22"/>
      <c r="AT36" s="22"/>
      <c r="AU36" s="22"/>
      <c r="AV36" s="22"/>
      <c r="AW36" s="22"/>
      <c r="AX36" s="22"/>
      <c r="AY36" s="22"/>
      <c r="AZ36" s="22"/>
      <c r="BA36" s="22"/>
      <c r="BB36" s="22"/>
      <c r="BC36" s="22">
        <v>1</v>
      </c>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v>0</v>
      </c>
      <c r="CB36" s="22"/>
      <c r="CC36" s="22"/>
      <c r="CD36" s="22"/>
      <c r="CE36" s="22"/>
      <c r="CF36" s="23"/>
      <c r="CG36" s="22"/>
      <c r="CH36" s="22">
        <v>1</v>
      </c>
      <c r="CI36" s="12">
        <f t="shared" si="3"/>
        <v>0</v>
      </c>
      <c r="CJ36" s="21">
        <v>0.54200000000000004</v>
      </c>
      <c r="CK36" s="18" t="s">
        <v>3643</v>
      </c>
      <c r="CL36" s="17"/>
      <c r="CM36" s="18">
        <v>100</v>
      </c>
      <c r="CN36" s="18" t="s">
        <v>3953</v>
      </c>
      <c r="CO36" s="21">
        <v>0.54200000000000004</v>
      </c>
      <c r="CP36" s="17"/>
      <c r="CQ36" s="17"/>
      <c r="CR36" s="17"/>
      <c r="CS36" s="17"/>
      <c r="CT36" s="17"/>
      <c r="CU36" s="17"/>
      <c r="CV36" s="17"/>
      <c r="CW36" s="17"/>
      <c r="CX36" s="17"/>
      <c r="CY36" s="17"/>
      <c r="CZ36" s="17"/>
      <c r="DA36" s="18">
        <v>1</v>
      </c>
      <c r="DB36" s="18" t="s">
        <v>4299</v>
      </c>
      <c r="DC36" s="18">
        <v>37</v>
      </c>
      <c r="DD36" s="17"/>
      <c r="DE36" s="17"/>
      <c r="DF36" s="17"/>
      <c r="DG36" s="17"/>
      <c r="DH36" s="17"/>
      <c r="DI36" s="17"/>
      <c r="DJ36" s="17"/>
      <c r="DK36" s="17"/>
      <c r="DL36" s="17"/>
      <c r="DM36" s="17"/>
      <c r="DN36" s="17"/>
      <c r="DO36" s="17"/>
      <c r="DP36" s="17"/>
      <c r="DQ36" s="17"/>
      <c r="DR36" s="17"/>
      <c r="DS36" s="17"/>
      <c r="DT36" s="17"/>
      <c r="DU36" s="17"/>
      <c r="DV36" s="17"/>
      <c r="DW36" s="17"/>
      <c r="DX36" s="17"/>
      <c r="DY36" s="18">
        <v>1</v>
      </c>
      <c r="DZ36" s="18" t="s">
        <v>4299</v>
      </c>
      <c r="EA36" s="18">
        <v>37</v>
      </c>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8" t="s">
        <v>4973</v>
      </c>
      <c r="FI36" s="17"/>
      <c r="FJ36" s="17"/>
      <c r="FK36" s="17"/>
      <c r="FL36" s="17"/>
      <c r="FM36" s="17"/>
      <c r="FN36" s="17"/>
      <c r="FO36" s="17"/>
      <c r="FP36" s="17"/>
      <c r="FQ36" s="17"/>
      <c r="FR36" s="17"/>
      <c r="FS36" s="18" t="s">
        <v>5844</v>
      </c>
      <c r="FT36" s="18" t="s">
        <v>6184</v>
      </c>
      <c r="FU36" s="18" t="s">
        <v>6503</v>
      </c>
      <c r="FV36" s="18" t="s">
        <v>6848</v>
      </c>
      <c r="FW36" s="18" t="s">
        <v>2</v>
      </c>
      <c r="FX36" s="18" t="s">
        <v>7243</v>
      </c>
      <c r="FY36" s="18" t="s">
        <v>7340</v>
      </c>
      <c r="FZ36" s="18" t="s">
        <v>7438</v>
      </c>
      <c r="GB36" s="25">
        <f t="shared" si="4"/>
        <v>197.41697416974168</v>
      </c>
    </row>
    <row r="37" spans="3:184" ht="74" customHeight="1" x14ac:dyDescent="0.2">
      <c r="C37" s="17" t="s">
        <v>11175</v>
      </c>
      <c r="D37" s="18" t="s">
        <v>43</v>
      </c>
      <c r="E37" s="18" t="s">
        <v>85</v>
      </c>
      <c r="F37" s="18" t="s">
        <v>122</v>
      </c>
      <c r="G37" s="18" t="s">
        <v>480</v>
      </c>
      <c r="H37" s="18" t="s">
        <v>480</v>
      </c>
      <c r="I37" s="18">
        <v>2017</v>
      </c>
      <c r="J37" s="18" t="s">
        <v>788</v>
      </c>
      <c r="K37" s="18" t="s">
        <v>949</v>
      </c>
      <c r="L37" s="17"/>
      <c r="M37" s="18" t="s">
        <v>1046</v>
      </c>
      <c r="N37" s="18" t="s">
        <v>1319</v>
      </c>
      <c r="O37" s="18" t="s">
        <v>1539</v>
      </c>
      <c r="P37" s="18" t="s">
        <v>1781</v>
      </c>
      <c r="Q37" s="18" t="s">
        <v>1982</v>
      </c>
      <c r="R37" s="18" t="s">
        <v>2262</v>
      </c>
      <c r="S37" s="18" t="s">
        <v>2455</v>
      </c>
      <c r="T37" s="18" t="s">
        <v>2534</v>
      </c>
      <c r="U37" s="18" t="s">
        <v>2637</v>
      </c>
      <c r="V37" s="18" t="s">
        <v>2637</v>
      </c>
      <c r="W37" s="18" t="s">
        <v>3140</v>
      </c>
      <c r="X37" s="18" t="s">
        <v>2637</v>
      </c>
      <c r="Y37" s="21">
        <f t="shared" si="2"/>
        <v>0.39600000000000002</v>
      </c>
      <c r="Z37" s="21">
        <v>0.01</v>
      </c>
      <c r="AA37" s="21">
        <v>2.5299999999999998</v>
      </c>
      <c r="AB37" s="21">
        <v>0.08</v>
      </c>
      <c r="AC37" s="21">
        <v>0</v>
      </c>
      <c r="AD37" s="21">
        <v>0</v>
      </c>
      <c r="AE37" s="21">
        <v>0.38600000000000001</v>
      </c>
      <c r="AF37" s="21">
        <v>97.47</v>
      </c>
      <c r="AG37" s="21">
        <v>0</v>
      </c>
      <c r="AH37" s="21">
        <v>0</v>
      </c>
      <c r="AI37" s="21"/>
      <c r="AJ37" s="17"/>
      <c r="AK37" s="17"/>
      <c r="AL37" s="21"/>
      <c r="AM37" s="21">
        <v>0.2</v>
      </c>
      <c r="AN37" s="21">
        <v>1.61</v>
      </c>
      <c r="AO37" s="22">
        <v>2</v>
      </c>
      <c r="AP37" s="22">
        <v>1</v>
      </c>
      <c r="AQ37" s="22">
        <v>1</v>
      </c>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v>0</v>
      </c>
      <c r="CB37" s="22"/>
      <c r="CC37" s="22"/>
      <c r="CD37" s="22"/>
      <c r="CE37" s="22"/>
      <c r="CF37" s="22" t="s">
        <v>3580</v>
      </c>
      <c r="CG37" s="22">
        <v>1</v>
      </c>
      <c r="CH37" s="22">
        <v>1</v>
      </c>
      <c r="CI37" s="12">
        <f t="shared" si="3"/>
        <v>0</v>
      </c>
      <c r="CJ37" s="21">
        <v>0.68</v>
      </c>
      <c r="CK37" s="18" t="s">
        <v>3644</v>
      </c>
      <c r="CL37" s="17"/>
      <c r="CM37" s="18">
        <v>100</v>
      </c>
      <c r="CN37" s="18" t="s">
        <v>3958</v>
      </c>
      <c r="CO37" s="21">
        <v>0.68</v>
      </c>
      <c r="CP37" s="17"/>
      <c r="CQ37" s="17"/>
      <c r="CR37" s="17"/>
      <c r="CS37" s="17"/>
      <c r="CT37" s="17"/>
      <c r="CU37" s="17"/>
      <c r="CV37" s="17"/>
      <c r="CW37" s="18">
        <v>1</v>
      </c>
      <c r="CX37" s="18">
        <v>1</v>
      </c>
      <c r="CY37" s="18" t="s">
        <v>4186</v>
      </c>
      <c r="CZ37" s="18">
        <v>326</v>
      </c>
      <c r="DA37" s="18">
        <v>1</v>
      </c>
      <c r="DB37" s="18" t="s">
        <v>4186</v>
      </c>
      <c r="DC37" s="18">
        <v>57</v>
      </c>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8" t="s">
        <v>4974</v>
      </c>
      <c r="FI37" s="17"/>
      <c r="FJ37" s="17"/>
      <c r="FK37" s="17"/>
      <c r="FL37" s="18" t="s">
        <v>5441</v>
      </c>
      <c r="FM37" s="17"/>
      <c r="FN37" s="17"/>
      <c r="FO37" s="17"/>
      <c r="FP37" s="17"/>
      <c r="FQ37" s="17"/>
      <c r="FR37" s="17"/>
      <c r="FS37" s="18" t="s">
        <v>5845</v>
      </c>
      <c r="FT37" s="18" t="s">
        <v>6185</v>
      </c>
      <c r="FU37" s="18" t="s">
        <v>6504</v>
      </c>
      <c r="FV37" s="18" t="s">
        <v>6849</v>
      </c>
      <c r="FW37" s="18" t="s">
        <v>5</v>
      </c>
      <c r="FX37" s="18" t="s">
        <v>7250</v>
      </c>
      <c r="FY37" s="18" t="s">
        <v>7343</v>
      </c>
      <c r="FZ37" s="18" t="s">
        <v>7441</v>
      </c>
      <c r="GB37" s="25">
        <f t="shared" si="4"/>
        <v>14.705882352941176</v>
      </c>
    </row>
    <row r="38" spans="3:184" ht="74" customHeight="1" x14ac:dyDescent="0.2">
      <c r="C38" s="17" t="s">
        <v>11175</v>
      </c>
      <c r="D38" s="18" t="s">
        <v>41</v>
      </c>
      <c r="E38" s="18" t="s">
        <v>82</v>
      </c>
      <c r="F38" s="18" t="s">
        <v>123</v>
      </c>
      <c r="G38" s="18" t="s">
        <v>481</v>
      </c>
      <c r="H38" s="18" t="s">
        <v>481</v>
      </c>
      <c r="I38" s="18">
        <v>2021</v>
      </c>
      <c r="J38" s="18" t="s">
        <v>789</v>
      </c>
      <c r="K38" s="18" t="s">
        <v>936</v>
      </c>
      <c r="L38" s="17"/>
      <c r="M38" s="18" t="s">
        <v>1047</v>
      </c>
      <c r="N38" s="18" t="s">
        <v>1320</v>
      </c>
      <c r="O38" s="17"/>
      <c r="P38" s="17"/>
      <c r="Q38" s="18" t="s">
        <v>1983</v>
      </c>
      <c r="R38" s="18" t="s">
        <v>2263</v>
      </c>
      <c r="S38" s="18" t="s">
        <v>2456</v>
      </c>
      <c r="T38" s="18" t="s">
        <v>2535</v>
      </c>
      <c r="U38" s="18" t="s">
        <v>2638</v>
      </c>
      <c r="V38" s="18" t="s">
        <v>2638</v>
      </c>
      <c r="W38" s="18" t="s">
        <v>3138</v>
      </c>
      <c r="X38" s="18" t="s">
        <v>3174</v>
      </c>
      <c r="Y38" s="21">
        <f t="shared" si="2"/>
        <v>1</v>
      </c>
      <c r="Z38" s="21">
        <v>1</v>
      </c>
      <c r="AA38" s="21">
        <v>100</v>
      </c>
      <c r="AB38" s="21">
        <v>0.01</v>
      </c>
      <c r="AC38" s="21">
        <v>0</v>
      </c>
      <c r="AD38" s="21">
        <v>0</v>
      </c>
      <c r="AE38" s="21">
        <v>0</v>
      </c>
      <c r="AF38" s="21">
        <v>0</v>
      </c>
      <c r="AG38" s="21">
        <v>0</v>
      </c>
      <c r="AH38" s="21">
        <v>0</v>
      </c>
      <c r="AI38" s="21"/>
      <c r="AJ38" s="17"/>
      <c r="AK38" s="17"/>
      <c r="AL38" s="21"/>
      <c r="AM38" s="21">
        <v>1</v>
      </c>
      <c r="AN38" s="21">
        <v>0.01</v>
      </c>
      <c r="AO38" s="22">
        <v>23</v>
      </c>
      <c r="AP38" s="22">
        <v>23</v>
      </c>
      <c r="AQ38" s="22">
        <v>5</v>
      </c>
      <c r="AR38" s="22">
        <v>0</v>
      </c>
      <c r="AS38" s="22">
        <v>0</v>
      </c>
      <c r="AT38" s="22">
        <v>0</v>
      </c>
      <c r="AU38" s="22">
        <v>0</v>
      </c>
      <c r="AV38" s="22">
        <v>0</v>
      </c>
      <c r="AW38" s="22">
        <v>0</v>
      </c>
      <c r="AX38" s="22">
        <v>0</v>
      </c>
      <c r="AY38" s="22">
        <v>0</v>
      </c>
      <c r="AZ38" s="22">
        <v>0</v>
      </c>
      <c r="BA38" s="22">
        <v>0</v>
      </c>
      <c r="BB38" s="22">
        <v>0</v>
      </c>
      <c r="BC38" s="22">
        <v>0</v>
      </c>
      <c r="BD38" s="22">
        <v>0</v>
      </c>
      <c r="BE38" s="22">
        <v>0</v>
      </c>
      <c r="BF38" s="22">
        <v>0</v>
      </c>
      <c r="BG38" s="22">
        <v>0</v>
      </c>
      <c r="BH38" s="22">
        <v>0</v>
      </c>
      <c r="BI38" s="22">
        <v>0</v>
      </c>
      <c r="BJ38" s="22">
        <v>0</v>
      </c>
      <c r="BK38" s="22">
        <v>5</v>
      </c>
      <c r="BL38" s="22">
        <v>1</v>
      </c>
      <c r="BM38" s="22">
        <v>1</v>
      </c>
      <c r="BN38" s="22"/>
      <c r="BO38" s="22"/>
      <c r="BP38" s="22"/>
      <c r="BQ38" s="22"/>
      <c r="BR38" s="22"/>
      <c r="BS38" s="22"/>
      <c r="BT38" s="22"/>
      <c r="BU38" s="22"/>
      <c r="BV38" s="22">
        <v>0</v>
      </c>
      <c r="BW38" s="22">
        <v>1</v>
      </c>
      <c r="BX38" s="22"/>
      <c r="BY38" s="22"/>
      <c r="BZ38" s="22">
        <v>2</v>
      </c>
      <c r="CA38" s="22">
        <v>5</v>
      </c>
      <c r="CB38" s="22">
        <v>0</v>
      </c>
      <c r="CC38" s="22">
        <v>0</v>
      </c>
      <c r="CD38" s="22">
        <v>0</v>
      </c>
      <c r="CE38" s="22">
        <v>0</v>
      </c>
      <c r="CF38" s="23"/>
      <c r="CG38" s="22">
        <v>0</v>
      </c>
      <c r="CH38" s="22">
        <v>5</v>
      </c>
      <c r="CI38" s="12">
        <f t="shared" si="3"/>
        <v>0</v>
      </c>
      <c r="CJ38" s="21">
        <v>5.9690000000000003</v>
      </c>
      <c r="CK38" s="18" t="s">
        <v>3645</v>
      </c>
      <c r="CL38" s="17"/>
      <c r="CM38" s="18">
        <v>2.67</v>
      </c>
      <c r="CN38" s="18" t="s">
        <v>3954</v>
      </c>
      <c r="CO38" s="21">
        <v>223.191</v>
      </c>
      <c r="CP38" s="17"/>
      <c r="CQ38" s="17"/>
      <c r="CR38" s="17"/>
      <c r="CS38" s="17"/>
      <c r="CT38" s="17"/>
      <c r="CU38" s="17"/>
      <c r="CV38" s="17"/>
      <c r="CW38" s="18">
        <v>1</v>
      </c>
      <c r="CX38" s="17"/>
      <c r="CY38" s="17"/>
      <c r="CZ38" s="17"/>
      <c r="DA38" s="17"/>
      <c r="DB38" s="17"/>
      <c r="DC38" s="17"/>
      <c r="DD38" s="17"/>
      <c r="DE38" s="17"/>
      <c r="DF38" s="17"/>
      <c r="DG38" s="17"/>
      <c r="DH38" s="17"/>
      <c r="DI38" s="17"/>
      <c r="DJ38" s="17"/>
      <c r="DK38" s="17"/>
      <c r="DL38" s="17"/>
      <c r="DM38" s="17"/>
      <c r="DN38" s="17"/>
      <c r="DO38" s="17"/>
      <c r="DP38" s="17"/>
      <c r="DQ38" s="17"/>
      <c r="DR38" s="17"/>
      <c r="DS38" s="18" t="s">
        <v>4515</v>
      </c>
      <c r="DT38" s="18" t="s">
        <v>4552</v>
      </c>
      <c r="DU38" s="18">
        <v>186</v>
      </c>
      <c r="DV38" s="17"/>
      <c r="DW38" s="17"/>
      <c r="DX38" s="17"/>
      <c r="DY38" s="17"/>
      <c r="DZ38" s="17"/>
      <c r="EA38" s="17"/>
      <c r="EB38" s="17"/>
      <c r="EC38" s="17"/>
      <c r="ED38" s="17"/>
      <c r="EE38" s="17"/>
      <c r="EF38" s="17"/>
      <c r="EG38" s="17"/>
      <c r="EH38" s="17"/>
      <c r="EI38" s="17"/>
      <c r="EJ38" s="17"/>
      <c r="EK38" s="17"/>
      <c r="EL38" s="17"/>
      <c r="EM38" s="17"/>
      <c r="EN38" s="17"/>
      <c r="EO38" s="17"/>
      <c r="EP38" s="17"/>
      <c r="EQ38" s="18" t="s">
        <v>4841</v>
      </c>
      <c r="ER38" s="18" t="s">
        <v>4864</v>
      </c>
      <c r="ES38" s="18">
        <v>42</v>
      </c>
      <c r="ET38" s="17"/>
      <c r="EU38" s="17"/>
      <c r="EV38" s="17"/>
      <c r="EW38" s="17"/>
      <c r="EX38" s="17"/>
      <c r="EY38" s="17"/>
      <c r="EZ38" s="17"/>
      <c r="FA38" s="17"/>
      <c r="FB38" s="17"/>
      <c r="FC38" s="17"/>
      <c r="FD38" s="17"/>
      <c r="FE38" s="17"/>
      <c r="FF38" s="17"/>
      <c r="FG38" s="17"/>
      <c r="FH38" s="18" t="s">
        <v>4975</v>
      </c>
      <c r="FI38" s="18" t="s">
        <v>5205</v>
      </c>
      <c r="FJ38" s="17"/>
      <c r="FK38" s="17"/>
      <c r="FL38" s="18" t="s">
        <v>5442</v>
      </c>
      <c r="FM38" s="17"/>
      <c r="FN38" s="17"/>
      <c r="FO38" s="17"/>
      <c r="FP38" s="18" t="s">
        <v>5680</v>
      </c>
      <c r="FQ38" s="18">
        <v>1</v>
      </c>
      <c r="FR38" s="18">
        <v>40</v>
      </c>
      <c r="FS38" s="18" t="s">
        <v>5846</v>
      </c>
      <c r="FT38" s="18" t="s">
        <v>6186</v>
      </c>
      <c r="FU38" s="18" t="s">
        <v>6505</v>
      </c>
      <c r="FV38" s="18" t="s">
        <v>6850</v>
      </c>
      <c r="FW38" s="18" t="s">
        <v>3</v>
      </c>
      <c r="FX38" s="18" t="s">
        <v>7246</v>
      </c>
      <c r="FY38" s="18" t="s">
        <v>7341</v>
      </c>
      <c r="FZ38" s="18" t="s">
        <v>7439</v>
      </c>
      <c r="GA38" s="1" t="s">
        <v>7535</v>
      </c>
      <c r="GB38" s="25">
        <f t="shared" si="4"/>
        <v>4.4804674023594142</v>
      </c>
    </row>
    <row r="39" spans="3:184" ht="74" customHeight="1" x14ac:dyDescent="0.2">
      <c r="C39" s="17" t="s">
        <v>11175</v>
      </c>
      <c r="D39" s="18" t="s">
        <v>44</v>
      </c>
      <c r="E39" s="18" t="s">
        <v>82</v>
      </c>
      <c r="F39" s="18" t="s">
        <v>124</v>
      </c>
      <c r="G39" s="18" t="s">
        <v>482</v>
      </c>
      <c r="H39" s="17"/>
      <c r="I39" s="18">
        <v>2021</v>
      </c>
      <c r="J39" s="18" t="s">
        <v>790</v>
      </c>
      <c r="K39" s="18" t="s">
        <v>936</v>
      </c>
      <c r="L39" s="17"/>
      <c r="M39" s="18" t="s">
        <v>1048</v>
      </c>
      <c r="N39" s="17"/>
      <c r="O39" s="18" t="s">
        <v>482</v>
      </c>
      <c r="P39" s="18" t="s">
        <v>1782</v>
      </c>
      <c r="Q39" s="18" t="s">
        <v>1984</v>
      </c>
      <c r="R39" s="17"/>
      <c r="S39" s="18" t="s">
        <v>2457</v>
      </c>
      <c r="T39" s="17"/>
      <c r="U39" s="18" t="s">
        <v>2639</v>
      </c>
      <c r="V39" s="18" t="s">
        <v>2994</v>
      </c>
      <c r="W39" s="17"/>
      <c r="X39" s="18" t="s">
        <v>3175</v>
      </c>
      <c r="Y39" s="21">
        <f t="shared" si="2"/>
        <v>1.34</v>
      </c>
      <c r="Z39" s="21">
        <v>1.3</v>
      </c>
      <c r="AA39" s="21">
        <v>97.01</v>
      </c>
      <c r="AB39" s="21">
        <v>0.02</v>
      </c>
      <c r="AC39" s="21">
        <v>0.04</v>
      </c>
      <c r="AD39" s="21">
        <v>2.99</v>
      </c>
      <c r="AE39" s="21">
        <v>0</v>
      </c>
      <c r="AF39" s="21">
        <v>0</v>
      </c>
      <c r="AG39" s="21">
        <v>0</v>
      </c>
      <c r="AH39" s="21">
        <v>0</v>
      </c>
      <c r="AI39" s="21"/>
      <c r="AJ39" s="17"/>
      <c r="AK39" s="17"/>
      <c r="AL39" s="21"/>
      <c r="AM39" s="21">
        <v>3.4</v>
      </c>
      <c r="AN39" s="21">
        <v>0.08</v>
      </c>
      <c r="AO39" s="22">
        <v>4</v>
      </c>
      <c r="AP39" s="22">
        <v>4</v>
      </c>
      <c r="AQ39" s="22">
        <v>4</v>
      </c>
      <c r="AR39" s="22"/>
      <c r="AS39" s="22"/>
      <c r="AT39" s="22"/>
      <c r="AU39" s="22"/>
      <c r="AV39" s="22"/>
      <c r="AW39" s="22"/>
      <c r="AX39" s="22"/>
      <c r="AY39" s="22"/>
      <c r="AZ39" s="22"/>
      <c r="BA39" s="22"/>
      <c r="BB39" s="22">
        <v>4</v>
      </c>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v>0</v>
      </c>
      <c r="CB39" s="22"/>
      <c r="CC39" s="22"/>
      <c r="CD39" s="22"/>
      <c r="CE39" s="22"/>
      <c r="CF39" s="23"/>
      <c r="CG39" s="22"/>
      <c r="CH39" s="22">
        <v>4</v>
      </c>
      <c r="CI39" s="12">
        <f t="shared" si="3"/>
        <v>0</v>
      </c>
      <c r="CJ39" s="21">
        <v>5.2009999999999996</v>
      </c>
      <c r="CK39" s="18" t="s">
        <v>3646</v>
      </c>
      <c r="CL39" s="17"/>
      <c r="CM39" s="18">
        <v>2.5499999999999998</v>
      </c>
      <c r="CN39" s="18" t="s">
        <v>3959</v>
      </c>
      <c r="CO39" s="21">
        <v>203.66800000000001</v>
      </c>
      <c r="CP39" s="17"/>
      <c r="CQ39" s="17"/>
      <c r="CR39" s="17"/>
      <c r="CS39" s="17"/>
      <c r="CT39" s="17"/>
      <c r="CU39" s="17"/>
      <c r="CV39" s="17"/>
      <c r="CW39" s="17"/>
      <c r="CX39" s="18">
        <v>1</v>
      </c>
      <c r="CY39" s="18" t="s">
        <v>4187</v>
      </c>
      <c r="CZ39" s="18">
        <v>840</v>
      </c>
      <c r="DA39" s="17"/>
      <c r="DB39" s="17"/>
      <c r="DC39" s="17"/>
      <c r="DD39" s="18">
        <v>1</v>
      </c>
      <c r="DE39" s="18" t="s">
        <v>4288</v>
      </c>
      <c r="DF39" s="18">
        <v>45</v>
      </c>
      <c r="DG39" s="17"/>
      <c r="DH39" s="17"/>
      <c r="DI39" s="17"/>
      <c r="DJ39" s="17"/>
      <c r="DK39" s="17"/>
      <c r="DL39" s="17"/>
      <c r="DM39" s="17"/>
      <c r="DN39" s="17"/>
      <c r="DO39" s="17"/>
      <c r="DP39" s="17"/>
      <c r="DQ39" s="17"/>
      <c r="DR39" s="17"/>
      <c r="DS39" s="17"/>
      <c r="DT39" s="17"/>
      <c r="DU39" s="17"/>
      <c r="DV39" s="17"/>
      <c r="DW39" s="17"/>
      <c r="DX39" s="17"/>
      <c r="DY39" s="17"/>
      <c r="DZ39" s="17"/>
      <c r="EA39" s="17"/>
      <c r="EB39" s="18">
        <v>1</v>
      </c>
      <c r="EC39" s="18" t="s">
        <v>4288</v>
      </c>
      <c r="ED39" s="18">
        <v>126</v>
      </c>
      <c r="EE39" s="17"/>
      <c r="EF39" s="17"/>
      <c r="EG39" s="17"/>
      <c r="EH39" s="17"/>
      <c r="EI39" s="17"/>
      <c r="EJ39" s="17"/>
      <c r="EK39" s="17"/>
      <c r="EL39" s="17"/>
      <c r="EM39" s="17"/>
      <c r="EN39" s="18">
        <v>1</v>
      </c>
      <c r="EO39" s="18" t="s">
        <v>4770</v>
      </c>
      <c r="EP39" s="18">
        <v>9</v>
      </c>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8" t="s">
        <v>5681</v>
      </c>
      <c r="FQ39" s="18">
        <v>3</v>
      </c>
      <c r="FR39" s="18">
        <v>180</v>
      </c>
      <c r="FS39" s="18" t="s">
        <v>5847</v>
      </c>
      <c r="FT39" s="18" t="s">
        <v>6187</v>
      </c>
      <c r="FU39" s="18" t="s">
        <v>6506</v>
      </c>
      <c r="FV39" s="18" t="s">
        <v>6851</v>
      </c>
      <c r="FW39" s="18" t="s">
        <v>7160</v>
      </c>
      <c r="FX39" s="18" t="s">
        <v>7251</v>
      </c>
      <c r="FY39" s="18" t="s">
        <v>7344</v>
      </c>
      <c r="FZ39" s="17"/>
      <c r="GA39" s="1" t="s">
        <v>7536</v>
      </c>
      <c r="GB39" s="25">
        <f t="shared" si="4"/>
        <v>6.382936936583067</v>
      </c>
    </row>
    <row r="40" spans="3:184" ht="74" customHeight="1" x14ac:dyDescent="0.2">
      <c r="C40" s="17" t="s">
        <v>11175</v>
      </c>
      <c r="D40" s="18" t="s">
        <v>45</v>
      </c>
      <c r="E40" s="18" t="s">
        <v>86</v>
      </c>
      <c r="F40" s="18" t="s">
        <v>125</v>
      </c>
      <c r="G40" s="18" t="s">
        <v>483</v>
      </c>
      <c r="H40" s="18" t="s">
        <v>706</v>
      </c>
      <c r="I40" s="18">
        <v>2016</v>
      </c>
      <c r="J40" s="18" t="s">
        <v>791</v>
      </c>
      <c r="K40" s="18" t="s">
        <v>937</v>
      </c>
      <c r="L40" s="17"/>
      <c r="M40" s="18" t="s">
        <v>1049</v>
      </c>
      <c r="N40" s="18" t="s">
        <v>1321</v>
      </c>
      <c r="O40" s="18" t="s">
        <v>1540</v>
      </c>
      <c r="P40" s="18" t="s">
        <v>1783</v>
      </c>
      <c r="Q40" s="18" t="s">
        <v>1985</v>
      </c>
      <c r="R40" s="18" t="s">
        <v>2264</v>
      </c>
      <c r="S40" s="18" t="s">
        <v>2458</v>
      </c>
      <c r="T40" s="18" t="s">
        <v>2536</v>
      </c>
      <c r="U40" s="18" t="s">
        <v>2640</v>
      </c>
      <c r="V40" s="18" t="s">
        <v>2640</v>
      </c>
      <c r="W40" s="18" t="s">
        <v>3140</v>
      </c>
      <c r="X40" s="18" t="s">
        <v>2640</v>
      </c>
      <c r="Y40" s="21">
        <f t="shared" si="2"/>
        <v>0.155</v>
      </c>
      <c r="Z40" s="21">
        <v>0.155</v>
      </c>
      <c r="AA40" s="21">
        <v>0</v>
      </c>
      <c r="AB40" s="21">
        <v>0.78</v>
      </c>
      <c r="AC40" s="21">
        <v>0</v>
      </c>
      <c r="AD40" s="21">
        <v>0</v>
      </c>
      <c r="AE40" s="21">
        <v>0</v>
      </c>
      <c r="AF40" s="21">
        <v>0</v>
      </c>
      <c r="AG40" s="21">
        <v>0</v>
      </c>
      <c r="AH40" s="21">
        <v>0</v>
      </c>
      <c r="AI40" s="21"/>
      <c r="AJ40" s="17"/>
      <c r="AK40" s="17"/>
      <c r="AL40" s="21"/>
      <c r="AM40" s="21">
        <v>0</v>
      </c>
      <c r="AN40" s="21">
        <v>0</v>
      </c>
      <c r="AO40" s="22">
        <v>2</v>
      </c>
      <c r="AP40" s="22">
        <v>2</v>
      </c>
      <c r="AQ40" s="22">
        <v>2</v>
      </c>
      <c r="AR40" s="22">
        <v>1</v>
      </c>
      <c r="AS40" s="22">
        <v>2</v>
      </c>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v>0</v>
      </c>
      <c r="CB40" s="22"/>
      <c r="CC40" s="22"/>
      <c r="CD40" s="22"/>
      <c r="CE40" s="22"/>
      <c r="CF40" s="23"/>
      <c r="CG40" s="22"/>
      <c r="CH40" s="22">
        <v>3</v>
      </c>
      <c r="CI40" s="12">
        <f t="shared" si="3"/>
        <v>0</v>
      </c>
      <c r="CJ40" s="21">
        <v>0.56299999999999994</v>
      </c>
      <c r="CK40" s="18" t="s">
        <v>3647</v>
      </c>
      <c r="CL40" s="17"/>
      <c r="CM40" s="18">
        <v>0</v>
      </c>
      <c r="CN40" s="18" t="s">
        <v>3960</v>
      </c>
      <c r="CO40" s="21">
        <v>4.75</v>
      </c>
      <c r="CP40" s="17"/>
      <c r="CQ40" s="17"/>
      <c r="CR40" s="17"/>
      <c r="CS40" s="17"/>
      <c r="CT40" s="17"/>
      <c r="CU40" s="17"/>
      <c r="CV40" s="17"/>
      <c r="CW40" s="17"/>
      <c r="CX40" s="17"/>
      <c r="CY40" s="17"/>
      <c r="CZ40" s="17"/>
      <c r="DA40" s="18">
        <v>1</v>
      </c>
      <c r="DB40" s="18" t="s">
        <v>4182</v>
      </c>
      <c r="DC40" s="18">
        <v>82</v>
      </c>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8">
        <v>1</v>
      </c>
      <c r="EI40" s="18" t="s">
        <v>4302</v>
      </c>
      <c r="EJ40" s="18">
        <v>8</v>
      </c>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8" t="s">
        <v>5206</v>
      </c>
      <c r="FJ40" s="17"/>
      <c r="FK40" s="18" t="s">
        <v>5395</v>
      </c>
      <c r="FL40" s="18" t="s">
        <v>5443</v>
      </c>
      <c r="FM40" s="17"/>
      <c r="FN40" s="17"/>
      <c r="FO40" s="17"/>
      <c r="FP40" s="18" t="s">
        <v>5682</v>
      </c>
      <c r="FQ40" s="18">
        <v>5</v>
      </c>
      <c r="FR40" s="18">
        <v>86</v>
      </c>
      <c r="FS40" s="18" t="s">
        <v>5848</v>
      </c>
      <c r="FT40" s="18" t="s">
        <v>6188</v>
      </c>
      <c r="FU40" s="18" t="s">
        <v>6507</v>
      </c>
      <c r="FV40" s="18" t="s">
        <v>6852</v>
      </c>
      <c r="FW40" s="18" t="s">
        <v>7161</v>
      </c>
      <c r="FX40" s="18" t="s">
        <v>7252</v>
      </c>
      <c r="FY40" s="18" t="s">
        <v>7345</v>
      </c>
      <c r="FZ40" s="18" t="s">
        <v>7442</v>
      </c>
      <c r="GB40" s="25">
        <f t="shared" si="4"/>
        <v>32.631578947368418</v>
      </c>
    </row>
    <row r="41" spans="3:184" ht="74" customHeight="1" x14ac:dyDescent="0.2">
      <c r="C41" s="17" t="s">
        <v>11175</v>
      </c>
      <c r="D41" s="18" t="s">
        <v>44</v>
      </c>
      <c r="E41" s="18" t="s">
        <v>85</v>
      </c>
      <c r="F41" s="18" t="s">
        <v>126</v>
      </c>
      <c r="G41" s="18" t="s">
        <v>462</v>
      </c>
      <c r="H41" s="18" t="s">
        <v>462</v>
      </c>
      <c r="I41" s="18">
        <v>2020</v>
      </c>
      <c r="J41" s="18" t="s">
        <v>792</v>
      </c>
      <c r="K41" s="18" t="s">
        <v>950</v>
      </c>
      <c r="L41" s="17"/>
      <c r="M41" s="17"/>
      <c r="N41" s="17"/>
      <c r="O41" s="18" t="s">
        <v>1541</v>
      </c>
      <c r="P41" s="18" t="s">
        <v>1784</v>
      </c>
      <c r="Q41" s="17"/>
      <c r="R41" s="17"/>
      <c r="S41" s="17"/>
      <c r="T41" s="17"/>
      <c r="U41" s="18" t="s">
        <v>2641</v>
      </c>
      <c r="V41" s="18" t="s">
        <v>2641</v>
      </c>
      <c r="W41" s="18" t="s">
        <v>3141</v>
      </c>
      <c r="X41" s="18" t="s">
        <v>2641</v>
      </c>
      <c r="Y41" s="21">
        <f t="shared" si="2"/>
        <v>3.2829999999999999</v>
      </c>
      <c r="Z41" s="21">
        <v>3.2829999999999999</v>
      </c>
      <c r="AA41" s="21">
        <v>100</v>
      </c>
      <c r="AB41" s="21">
        <v>7.3</v>
      </c>
      <c r="AC41" s="21">
        <v>0</v>
      </c>
      <c r="AD41" s="21">
        <v>0</v>
      </c>
      <c r="AE41" s="21">
        <v>0</v>
      </c>
      <c r="AF41" s="21">
        <v>0</v>
      </c>
      <c r="AG41" s="21">
        <v>0</v>
      </c>
      <c r="AH41" s="21">
        <v>0</v>
      </c>
      <c r="AI41" s="21"/>
      <c r="AJ41" s="17"/>
      <c r="AK41" s="17"/>
      <c r="AL41" s="21"/>
      <c r="AM41" s="21">
        <v>5.508</v>
      </c>
      <c r="AN41" s="21">
        <v>8.4</v>
      </c>
      <c r="AO41" s="22">
        <v>4</v>
      </c>
      <c r="AP41" s="22">
        <v>4</v>
      </c>
      <c r="AQ41" s="22">
        <v>3</v>
      </c>
      <c r="AR41" s="22"/>
      <c r="AS41" s="22"/>
      <c r="AT41" s="22"/>
      <c r="AU41" s="22"/>
      <c r="AV41" s="22"/>
      <c r="AW41" s="22">
        <v>2</v>
      </c>
      <c r="AX41" s="22"/>
      <c r="AY41" s="22"/>
      <c r="AZ41" s="22"/>
      <c r="BA41" s="22"/>
      <c r="BB41" s="22"/>
      <c r="BC41" s="22"/>
      <c r="BD41" s="22">
        <v>2</v>
      </c>
      <c r="BE41" s="22"/>
      <c r="BF41" s="22"/>
      <c r="BG41" s="22"/>
      <c r="BH41" s="22"/>
      <c r="BI41" s="22"/>
      <c r="BJ41" s="22"/>
      <c r="BK41" s="22"/>
      <c r="BL41" s="22"/>
      <c r="BM41" s="22"/>
      <c r="BN41" s="22"/>
      <c r="BO41" s="22"/>
      <c r="BP41" s="22"/>
      <c r="BQ41" s="22"/>
      <c r="BR41" s="22"/>
      <c r="BS41" s="22"/>
      <c r="BT41" s="22"/>
      <c r="BU41" s="22"/>
      <c r="BV41" s="22"/>
      <c r="BW41" s="22"/>
      <c r="BX41" s="22"/>
      <c r="BY41" s="22"/>
      <c r="BZ41" s="22"/>
      <c r="CA41" s="22">
        <v>0</v>
      </c>
      <c r="CB41" s="22"/>
      <c r="CC41" s="22"/>
      <c r="CD41" s="22"/>
      <c r="CE41" s="22"/>
      <c r="CF41" s="23"/>
      <c r="CG41" s="22"/>
      <c r="CH41" s="22">
        <v>4</v>
      </c>
      <c r="CI41" s="12">
        <f t="shared" si="3"/>
        <v>0</v>
      </c>
      <c r="CJ41" s="21">
        <v>4.8650000000000002</v>
      </c>
      <c r="CK41" s="18" t="s">
        <v>3648</v>
      </c>
      <c r="CL41" s="17"/>
      <c r="CM41" s="18">
        <v>100</v>
      </c>
      <c r="CN41" s="18" t="s">
        <v>3959</v>
      </c>
      <c r="CO41" s="21">
        <v>4.8650000000000002</v>
      </c>
      <c r="CP41" s="17"/>
      <c r="CQ41" s="17"/>
      <c r="CR41" s="17"/>
      <c r="CS41" s="17"/>
      <c r="CT41" s="17"/>
      <c r="CU41" s="17"/>
      <c r="CV41" s="17"/>
      <c r="CW41" s="17"/>
      <c r="CX41" s="18">
        <v>1</v>
      </c>
      <c r="CY41" s="18" t="s">
        <v>4187</v>
      </c>
      <c r="CZ41" s="18">
        <v>4044</v>
      </c>
      <c r="DA41" s="18">
        <v>1</v>
      </c>
      <c r="DB41" s="18" t="s">
        <v>4300</v>
      </c>
      <c r="DC41" s="18">
        <v>13</v>
      </c>
      <c r="DD41" s="17"/>
      <c r="DE41" s="17"/>
      <c r="DF41" s="17"/>
      <c r="DG41" s="17"/>
      <c r="DH41" s="17"/>
      <c r="DI41" s="17"/>
      <c r="DJ41" s="17"/>
      <c r="DK41" s="17"/>
      <c r="DL41" s="17"/>
      <c r="DM41" s="17"/>
      <c r="DN41" s="17"/>
      <c r="DO41" s="17"/>
      <c r="DP41" s="17"/>
      <c r="DQ41" s="17"/>
      <c r="DR41" s="17"/>
      <c r="DS41" s="17"/>
      <c r="DT41" s="17"/>
      <c r="DU41" s="17"/>
      <c r="DV41" s="17"/>
      <c r="DW41" s="17"/>
      <c r="DX41" s="17"/>
      <c r="DY41" s="18">
        <v>1</v>
      </c>
      <c r="DZ41" s="18" t="s">
        <v>4288</v>
      </c>
      <c r="EA41" s="18">
        <v>168</v>
      </c>
      <c r="EB41" s="17"/>
      <c r="EC41" s="17"/>
      <c r="ED41" s="17"/>
      <c r="EE41" s="17"/>
      <c r="EF41" s="17"/>
      <c r="EG41" s="17"/>
      <c r="EH41" s="17"/>
      <c r="EI41" s="17"/>
      <c r="EJ41" s="17"/>
      <c r="EK41" s="18">
        <v>1</v>
      </c>
      <c r="EL41" s="18" t="s">
        <v>4700</v>
      </c>
      <c r="EM41" s="18">
        <v>11</v>
      </c>
      <c r="EN41" s="17"/>
      <c r="EO41" s="17"/>
      <c r="EP41" s="17"/>
      <c r="EQ41" s="17"/>
      <c r="ER41" s="17"/>
      <c r="ES41" s="17"/>
      <c r="ET41" s="17"/>
      <c r="EU41" s="17"/>
      <c r="EV41" s="17"/>
      <c r="EW41" s="17"/>
      <c r="EX41" s="17"/>
      <c r="EY41" s="17"/>
      <c r="EZ41" s="17"/>
      <c r="FA41" s="17"/>
      <c r="FB41" s="17"/>
      <c r="FC41" s="17"/>
      <c r="FD41" s="17"/>
      <c r="FE41" s="17"/>
      <c r="FF41" s="17"/>
      <c r="FG41" s="17"/>
      <c r="FH41" s="18" t="s">
        <v>4976</v>
      </c>
      <c r="FI41" s="17"/>
      <c r="FJ41" s="17"/>
      <c r="FK41" s="17"/>
      <c r="FL41" s="18" t="s">
        <v>5444</v>
      </c>
      <c r="FM41" s="17"/>
      <c r="FN41" s="17"/>
      <c r="FO41" s="17"/>
      <c r="FP41" s="17"/>
      <c r="FQ41" s="17"/>
      <c r="FR41" s="17"/>
      <c r="FS41" s="18" t="s">
        <v>5849</v>
      </c>
      <c r="FT41" s="18" t="s">
        <v>6189</v>
      </c>
      <c r="FU41" s="18" t="s">
        <v>6508</v>
      </c>
      <c r="FV41" s="18" t="s">
        <v>6853</v>
      </c>
      <c r="FW41" s="18" t="s">
        <v>5849</v>
      </c>
      <c r="FX41" s="18" t="s">
        <v>6189</v>
      </c>
      <c r="FY41" s="18" t="s">
        <v>6508</v>
      </c>
      <c r="FZ41" s="18" t="s">
        <v>6853</v>
      </c>
      <c r="GB41" s="25">
        <f t="shared" si="4"/>
        <v>674.8201438848921</v>
      </c>
    </row>
    <row r="42" spans="3:184" ht="74" customHeight="1" x14ac:dyDescent="0.2">
      <c r="C42" s="17" t="s">
        <v>11175</v>
      </c>
      <c r="D42" s="18" t="s">
        <v>44</v>
      </c>
      <c r="E42" s="18" t="s">
        <v>85</v>
      </c>
      <c r="F42" s="18" t="s">
        <v>127</v>
      </c>
      <c r="G42" s="18" t="s">
        <v>462</v>
      </c>
      <c r="H42" s="18" t="s">
        <v>462</v>
      </c>
      <c r="I42" s="18">
        <v>2023</v>
      </c>
      <c r="J42" s="18" t="s">
        <v>793</v>
      </c>
      <c r="K42" s="18" t="s">
        <v>951</v>
      </c>
      <c r="L42" s="17"/>
      <c r="M42" s="17"/>
      <c r="N42" s="17"/>
      <c r="O42" s="18" t="s">
        <v>1542</v>
      </c>
      <c r="P42" s="17"/>
      <c r="Q42" s="17"/>
      <c r="R42" s="17"/>
      <c r="S42" s="17"/>
      <c r="T42" s="17"/>
      <c r="U42" s="18" t="s">
        <v>2642</v>
      </c>
      <c r="V42" s="18" t="s">
        <v>2642</v>
      </c>
      <c r="W42" s="17"/>
      <c r="X42" s="18" t="s">
        <v>2642</v>
      </c>
      <c r="Y42" s="21">
        <f t="shared" si="2"/>
        <v>0.216</v>
      </c>
      <c r="Z42" s="21">
        <v>0.216</v>
      </c>
      <c r="AA42" s="21">
        <v>100</v>
      </c>
      <c r="AB42" s="21">
        <v>0.13</v>
      </c>
      <c r="AC42" s="21">
        <v>0</v>
      </c>
      <c r="AD42" s="21">
        <v>0</v>
      </c>
      <c r="AE42" s="21">
        <v>0</v>
      </c>
      <c r="AF42" s="21">
        <v>0</v>
      </c>
      <c r="AG42" s="21">
        <v>0</v>
      </c>
      <c r="AH42" s="21">
        <v>0</v>
      </c>
      <c r="AI42" s="21"/>
      <c r="AJ42" s="17"/>
      <c r="AK42" s="17"/>
      <c r="AL42" s="21"/>
      <c r="AM42" s="21">
        <v>1.7</v>
      </c>
      <c r="AN42" s="21">
        <v>1</v>
      </c>
      <c r="AO42" s="22">
        <v>5</v>
      </c>
      <c r="AP42" s="22">
        <v>3</v>
      </c>
      <c r="AQ42" s="22">
        <v>3</v>
      </c>
      <c r="AR42" s="22"/>
      <c r="AS42" s="22">
        <v>1</v>
      </c>
      <c r="AT42" s="22"/>
      <c r="AU42" s="22"/>
      <c r="AV42" s="22"/>
      <c r="AW42" s="22"/>
      <c r="AX42" s="22"/>
      <c r="AY42" s="22"/>
      <c r="AZ42" s="22"/>
      <c r="BA42" s="22"/>
      <c r="BB42" s="22"/>
      <c r="BC42" s="22">
        <v>2</v>
      </c>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v>0</v>
      </c>
      <c r="CB42" s="22"/>
      <c r="CC42" s="22"/>
      <c r="CD42" s="22"/>
      <c r="CE42" s="22"/>
      <c r="CF42" s="23"/>
      <c r="CG42" s="22"/>
      <c r="CH42" s="22">
        <v>3</v>
      </c>
      <c r="CI42" s="12">
        <f t="shared" si="3"/>
        <v>0</v>
      </c>
      <c r="CJ42" s="21">
        <v>4.0510000000000002</v>
      </c>
      <c r="CK42" s="18" t="s">
        <v>3648</v>
      </c>
      <c r="CL42" s="17"/>
      <c r="CM42" s="18">
        <v>23.83</v>
      </c>
      <c r="CN42" s="17"/>
      <c r="CO42" s="21">
        <v>16.997</v>
      </c>
      <c r="CP42" s="17"/>
      <c r="CQ42" s="17"/>
      <c r="CR42" s="17"/>
      <c r="CS42" s="17"/>
      <c r="CT42" s="17"/>
      <c r="CU42" s="17"/>
      <c r="CV42" s="17"/>
      <c r="CW42" s="17"/>
      <c r="CX42" s="18">
        <v>1</v>
      </c>
      <c r="CY42" s="18" t="s">
        <v>4187</v>
      </c>
      <c r="CZ42" s="18">
        <v>3274</v>
      </c>
      <c r="DA42" s="18">
        <v>1</v>
      </c>
      <c r="DB42" s="18" t="s">
        <v>4301</v>
      </c>
      <c r="DC42" s="18">
        <v>132</v>
      </c>
      <c r="DD42" s="18">
        <v>1</v>
      </c>
      <c r="DE42" s="18" t="s">
        <v>4425</v>
      </c>
      <c r="DF42" s="18">
        <v>11</v>
      </c>
      <c r="DG42" s="17"/>
      <c r="DH42" s="17"/>
      <c r="DI42" s="17"/>
      <c r="DJ42" s="17"/>
      <c r="DK42" s="17"/>
      <c r="DL42" s="17"/>
      <c r="DM42" s="17"/>
      <c r="DN42" s="17"/>
      <c r="DO42" s="17"/>
      <c r="DP42" s="17"/>
      <c r="DQ42" s="17"/>
      <c r="DR42" s="17"/>
      <c r="DS42" s="17"/>
      <c r="DT42" s="17"/>
      <c r="DU42" s="17"/>
      <c r="DV42" s="17"/>
      <c r="DW42" s="17"/>
      <c r="DX42" s="17"/>
      <c r="DY42" s="18">
        <v>1</v>
      </c>
      <c r="DZ42" s="18" t="s">
        <v>4288</v>
      </c>
      <c r="EA42" s="18">
        <v>132</v>
      </c>
      <c r="EB42" s="17"/>
      <c r="EC42" s="17"/>
      <c r="ED42" s="17"/>
      <c r="EE42" s="17"/>
      <c r="EF42" s="17"/>
      <c r="EG42" s="17"/>
      <c r="EH42" s="17"/>
      <c r="EI42" s="17"/>
      <c r="EJ42" s="17"/>
      <c r="EK42" s="18">
        <v>1</v>
      </c>
      <c r="EL42" s="18" t="s">
        <v>4701</v>
      </c>
      <c r="EM42" s="18">
        <v>11</v>
      </c>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8" t="s">
        <v>5445</v>
      </c>
      <c r="FM42" s="17"/>
      <c r="FN42" s="17"/>
      <c r="FO42" s="17"/>
      <c r="FP42" s="17"/>
      <c r="FQ42" s="17"/>
      <c r="FR42" s="17"/>
      <c r="FS42" s="18" t="s">
        <v>5850</v>
      </c>
      <c r="FT42" s="18" t="s">
        <v>6190</v>
      </c>
      <c r="FU42" s="18" t="s">
        <v>6509</v>
      </c>
      <c r="FV42" s="18" t="s">
        <v>6854</v>
      </c>
      <c r="FW42" s="18" t="s">
        <v>5850</v>
      </c>
      <c r="FX42" s="18" t="s">
        <v>6190</v>
      </c>
      <c r="FY42" s="18" t="s">
        <v>6509</v>
      </c>
      <c r="FZ42" s="18" t="s">
        <v>6854</v>
      </c>
      <c r="GB42" s="25">
        <f t="shared" si="4"/>
        <v>12.708124963228805</v>
      </c>
    </row>
    <row r="43" spans="3:184" ht="74" customHeight="1" x14ac:dyDescent="0.2">
      <c r="C43" s="17" t="s">
        <v>11175</v>
      </c>
      <c r="D43" s="18" t="s">
        <v>45</v>
      </c>
      <c r="E43" s="18" t="s">
        <v>86</v>
      </c>
      <c r="F43" s="18" t="s">
        <v>128</v>
      </c>
      <c r="G43" s="18" t="s">
        <v>483</v>
      </c>
      <c r="H43" s="18" t="s">
        <v>483</v>
      </c>
      <c r="I43" s="18">
        <v>2016</v>
      </c>
      <c r="J43" s="18" t="s">
        <v>794</v>
      </c>
      <c r="K43" s="18" t="s">
        <v>952</v>
      </c>
      <c r="L43" s="17"/>
      <c r="M43" s="18" t="s">
        <v>1050</v>
      </c>
      <c r="N43" s="18" t="s">
        <v>1322</v>
      </c>
      <c r="O43" s="18" t="s">
        <v>1543</v>
      </c>
      <c r="P43" s="18" t="s">
        <v>1785</v>
      </c>
      <c r="Q43" s="18" t="s">
        <v>1986</v>
      </c>
      <c r="R43" s="18" t="s">
        <v>2265</v>
      </c>
      <c r="S43" s="17"/>
      <c r="T43" s="17"/>
      <c r="U43" s="18" t="s">
        <v>2643</v>
      </c>
      <c r="V43" s="18" t="s">
        <v>2643</v>
      </c>
      <c r="W43" s="18" t="s">
        <v>3140</v>
      </c>
      <c r="X43" s="18" t="s">
        <v>2643</v>
      </c>
      <c r="Y43" s="21">
        <f t="shared" si="2"/>
        <v>2</v>
      </c>
      <c r="Z43" s="21">
        <v>2</v>
      </c>
      <c r="AA43" s="21">
        <v>100</v>
      </c>
      <c r="AB43" s="21">
        <v>4</v>
      </c>
      <c r="AC43" s="21">
        <v>0</v>
      </c>
      <c r="AD43" s="21">
        <v>0</v>
      </c>
      <c r="AE43" s="21">
        <v>0</v>
      </c>
      <c r="AF43" s="21">
        <v>0</v>
      </c>
      <c r="AG43" s="21"/>
      <c r="AH43" s="21"/>
      <c r="AI43" s="21"/>
      <c r="AJ43" s="17"/>
      <c r="AK43" s="17"/>
      <c r="AL43" s="21"/>
      <c r="AM43" s="21">
        <v>2</v>
      </c>
      <c r="AN43" s="21">
        <v>3.4</v>
      </c>
      <c r="AO43" s="22">
        <v>6</v>
      </c>
      <c r="AP43" s="22">
        <v>2</v>
      </c>
      <c r="AQ43" s="22">
        <v>2</v>
      </c>
      <c r="AR43" s="22">
        <v>1</v>
      </c>
      <c r="AS43" s="22"/>
      <c r="AT43" s="22"/>
      <c r="AU43" s="22"/>
      <c r="AV43" s="22"/>
      <c r="AW43" s="22"/>
      <c r="AX43" s="22"/>
      <c r="AY43" s="22"/>
      <c r="AZ43" s="22"/>
      <c r="BA43" s="22"/>
      <c r="BB43" s="22"/>
      <c r="BC43" s="22">
        <v>2</v>
      </c>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v>0</v>
      </c>
      <c r="CB43" s="22"/>
      <c r="CC43" s="22"/>
      <c r="CD43" s="22"/>
      <c r="CE43" s="22"/>
      <c r="CF43" s="23"/>
      <c r="CG43" s="22"/>
      <c r="CH43" s="22">
        <v>3</v>
      </c>
      <c r="CI43" s="12">
        <f t="shared" si="3"/>
        <v>0</v>
      </c>
      <c r="CJ43" s="21">
        <v>11.8</v>
      </c>
      <c r="CK43" s="18" t="s">
        <v>3649</v>
      </c>
      <c r="CL43" s="17"/>
      <c r="CM43" s="18">
        <v>31.43</v>
      </c>
      <c r="CN43" s="18" t="s">
        <v>3961</v>
      </c>
      <c r="CO43" s="21">
        <v>35.6</v>
      </c>
      <c r="CP43" s="17"/>
      <c r="CQ43" s="17"/>
      <c r="CR43" s="17"/>
      <c r="CS43" s="17"/>
      <c r="CT43" s="17"/>
      <c r="CU43" s="17"/>
      <c r="CV43" s="17"/>
      <c r="CW43" s="17"/>
      <c r="CX43" s="18">
        <v>1</v>
      </c>
      <c r="CY43" s="18" t="s">
        <v>4188</v>
      </c>
      <c r="CZ43" s="18">
        <v>12</v>
      </c>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8">
        <v>1</v>
      </c>
      <c r="EI43" s="18" t="s">
        <v>4188</v>
      </c>
      <c r="EJ43" s="18">
        <v>12</v>
      </c>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8" t="s">
        <v>5207</v>
      </c>
      <c r="FJ43" s="17"/>
      <c r="FK43" s="18" t="s">
        <v>5396</v>
      </c>
      <c r="FL43" s="18" t="s">
        <v>5446</v>
      </c>
      <c r="FM43" s="17"/>
      <c r="FN43" s="17"/>
      <c r="FO43" s="17"/>
      <c r="FP43" s="18" t="s">
        <v>5683</v>
      </c>
      <c r="FQ43" s="18">
        <v>1</v>
      </c>
      <c r="FR43" s="18">
        <v>13</v>
      </c>
      <c r="FS43" s="18" t="s">
        <v>5851</v>
      </c>
      <c r="FT43" s="18" t="s">
        <v>6191</v>
      </c>
      <c r="FU43" s="18" t="s">
        <v>6510</v>
      </c>
      <c r="FV43" s="18" t="s">
        <v>6855</v>
      </c>
      <c r="FW43" s="18" t="s">
        <v>7161</v>
      </c>
      <c r="FX43" s="18" t="s">
        <v>7252</v>
      </c>
      <c r="FY43" s="18" t="s">
        <v>7345</v>
      </c>
      <c r="FZ43" s="18" t="s">
        <v>7442</v>
      </c>
      <c r="GB43" s="25">
        <f t="shared" si="4"/>
        <v>56.179775280898873</v>
      </c>
    </row>
    <row r="44" spans="3:184" ht="74" customHeight="1" x14ac:dyDescent="0.2">
      <c r="C44" s="17" t="s">
        <v>11175</v>
      </c>
      <c r="D44" s="18" t="s">
        <v>45</v>
      </c>
      <c r="E44" s="18" t="s">
        <v>86</v>
      </c>
      <c r="F44" s="18" t="s">
        <v>129</v>
      </c>
      <c r="G44" s="18" t="s">
        <v>484</v>
      </c>
      <c r="H44" s="18" t="s">
        <v>483</v>
      </c>
      <c r="I44" s="18">
        <v>2017</v>
      </c>
      <c r="J44" s="18" t="s">
        <v>795</v>
      </c>
      <c r="K44" s="18" t="s">
        <v>953</v>
      </c>
      <c r="L44" s="17"/>
      <c r="M44" s="18" t="s">
        <v>1051</v>
      </c>
      <c r="N44" s="18" t="s">
        <v>1323</v>
      </c>
      <c r="O44" s="18" t="s">
        <v>1544</v>
      </c>
      <c r="P44" s="18" t="s">
        <v>1786</v>
      </c>
      <c r="Q44" s="18" t="s">
        <v>1987</v>
      </c>
      <c r="R44" s="18" t="s">
        <v>2266</v>
      </c>
      <c r="S44" s="18" t="s">
        <v>2459</v>
      </c>
      <c r="T44" s="18" t="s">
        <v>2537</v>
      </c>
      <c r="U44" s="18" t="s">
        <v>2644</v>
      </c>
      <c r="V44" s="18" t="s">
        <v>2644</v>
      </c>
      <c r="W44" s="18" t="s">
        <v>3140</v>
      </c>
      <c r="X44" s="18" t="s">
        <v>3176</v>
      </c>
      <c r="Y44" s="21">
        <f t="shared" si="2"/>
        <v>8.2000000000000003E-2</v>
      </c>
      <c r="Z44" s="21">
        <v>8.2000000000000003E-2</v>
      </c>
      <c r="AA44" s="21">
        <v>0</v>
      </c>
      <c r="AB44" s="21">
        <v>0.1</v>
      </c>
      <c r="AC44" s="21">
        <v>0</v>
      </c>
      <c r="AD44" s="21">
        <v>0</v>
      </c>
      <c r="AE44" s="21">
        <v>0</v>
      </c>
      <c r="AF44" s="21">
        <v>0</v>
      </c>
      <c r="AG44" s="21">
        <v>0</v>
      </c>
      <c r="AH44" s="21">
        <v>0</v>
      </c>
      <c r="AI44" s="21"/>
      <c r="AJ44" s="17"/>
      <c r="AK44" s="17"/>
      <c r="AL44" s="21"/>
      <c r="AM44" s="21">
        <v>0.1</v>
      </c>
      <c r="AN44" s="21">
        <v>0.06</v>
      </c>
      <c r="AO44" s="22">
        <v>3</v>
      </c>
      <c r="AP44" s="22">
        <v>1</v>
      </c>
      <c r="AQ44" s="22">
        <v>1</v>
      </c>
      <c r="AR44" s="22"/>
      <c r="AS44" s="22">
        <v>1</v>
      </c>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v>0</v>
      </c>
      <c r="CB44" s="22"/>
      <c r="CC44" s="22"/>
      <c r="CD44" s="22"/>
      <c r="CE44" s="22"/>
      <c r="CF44" s="23"/>
      <c r="CG44" s="22"/>
      <c r="CH44" s="22">
        <v>1</v>
      </c>
      <c r="CI44" s="12">
        <f t="shared" si="3"/>
        <v>0</v>
      </c>
      <c r="CJ44" s="21">
        <v>1.5</v>
      </c>
      <c r="CK44" s="18" t="s">
        <v>3650</v>
      </c>
      <c r="CL44" s="17"/>
      <c r="CM44" s="18">
        <v>6.25</v>
      </c>
      <c r="CN44" s="18" t="s">
        <v>3962</v>
      </c>
      <c r="CO44" s="21">
        <v>16.280999999999999</v>
      </c>
      <c r="CP44" s="17"/>
      <c r="CQ44" s="17"/>
      <c r="CR44" s="17"/>
      <c r="CS44" s="17"/>
      <c r="CT44" s="17"/>
      <c r="CU44" s="17"/>
      <c r="CV44" s="17"/>
      <c r="CW44" s="17"/>
      <c r="CX44" s="17"/>
      <c r="CY44" s="17"/>
      <c r="CZ44" s="17"/>
      <c r="DA44" s="18">
        <v>1</v>
      </c>
      <c r="DB44" s="18" t="s">
        <v>4302</v>
      </c>
      <c r="DC44" s="18">
        <v>210</v>
      </c>
      <c r="DD44" s="17"/>
      <c r="DE44" s="17"/>
      <c r="DF44" s="17"/>
      <c r="DG44" s="17"/>
      <c r="DH44" s="17"/>
      <c r="DI44" s="17"/>
      <c r="DJ44" s="17"/>
      <c r="DK44" s="17"/>
      <c r="DL44" s="17"/>
      <c r="DM44" s="17"/>
      <c r="DN44" s="17"/>
      <c r="DO44" s="17"/>
      <c r="DP44" s="17"/>
      <c r="DQ44" s="17"/>
      <c r="DR44" s="17"/>
      <c r="DS44" s="17"/>
      <c r="DT44" s="17"/>
      <c r="DU44" s="17"/>
      <c r="DV44" s="17"/>
      <c r="DW44" s="17"/>
      <c r="DX44" s="17"/>
      <c r="DY44" s="18">
        <v>1</v>
      </c>
      <c r="DZ44" s="18" t="s">
        <v>4626</v>
      </c>
      <c r="EA44" s="18">
        <v>112</v>
      </c>
      <c r="EB44" s="17"/>
      <c r="EC44" s="17"/>
      <c r="ED44" s="17"/>
      <c r="EE44" s="17"/>
      <c r="EF44" s="17"/>
      <c r="EG44" s="17"/>
      <c r="EH44" s="17"/>
      <c r="EI44" s="17"/>
      <c r="EJ44" s="17"/>
      <c r="EK44" s="18">
        <v>1</v>
      </c>
      <c r="EL44" s="18" t="s">
        <v>4702</v>
      </c>
      <c r="EM44" s="18">
        <v>5</v>
      </c>
      <c r="EN44" s="17"/>
      <c r="EO44" s="17"/>
      <c r="EP44" s="17"/>
      <c r="EQ44" s="17"/>
      <c r="ER44" s="17"/>
      <c r="ES44" s="17"/>
      <c r="ET44" s="17"/>
      <c r="EU44" s="17"/>
      <c r="EV44" s="17"/>
      <c r="EW44" s="17"/>
      <c r="EX44" s="17"/>
      <c r="EY44" s="17"/>
      <c r="EZ44" s="17"/>
      <c r="FA44" s="17"/>
      <c r="FB44" s="17"/>
      <c r="FC44" s="17"/>
      <c r="FD44" s="17"/>
      <c r="FE44" s="17"/>
      <c r="FF44" s="17"/>
      <c r="FG44" s="17"/>
      <c r="FH44" s="17"/>
      <c r="FI44" s="18" t="s">
        <v>5208</v>
      </c>
      <c r="FJ44" s="17"/>
      <c r="FK44" s="17"/>
      <c r="FL44" s="18" t="s">
        <v>5447</v>
      </c>
      <c r="FM44" s="17"/>
      <c r="FN44" s="17"/>
      <c r="FO44" s="17"/>
      <c r="FP44" s="18" t="s">
        <v>5684</v>
      </c>
      <c r="FQ44" s="18">
        <v>1</v>
      </c>
      <c r="FR44" s="18">
        <v>10</v>
      </c>
      <c r="FS44" s="18" t="s">
        <v>5852</v>
      </c>
      <c r="FT44" s="18" t="s">
        <v>6192</v>
      </c>
      <c r="FU44" s="18" t="s">
        <v>6511</v>
      </c>
      <c r="FV44" s="18" t="s">
        <v>6856</v>
      </c>
      <c r="FW44" s="18" t="s">
        <v>7161</v>
      </c>
      <c r="FX44" s="18" t="s">
        <v>7252</v>
      </c>
      <c r="FY44" s="18" t="s">
        <v>7345</v>
      </c>
      <c r="FZ44" s="18" t="s">
        <v>7442</v>
      </c>
      <c r="GB44" s="25">
        <f t="shared" si="4"/>
        <v>5.0365456667280881</v>
      </c>
    </row>
    <row r="45" spans="3:184" ht="74" customHeight="1" x14ac:dyDescent="0.2">
      <c r="C45" s="17" t="s">
        <v>11175</v>
      </c>
      <c r="D45" s="18" t="s">
        <v>45</v>
      </c>
      <c r="E45" s="18" t="s">
        <v>86</v>
      </c>
      <c r="F45" s="18" t="s">
        <v>130</v>
      </c>
      <c r="G45" s="18" t="s">
        <v>483</v>
      </c>
      <c r="H45" s="18" t="s">
        <v>706</v>
      </c>
      <c r="I45" s="18">
        <v>2017</v>
      </c>
      <c r="J45" s="18" t="s">
        <v>781</v>
      </c>
      <c r="K45" s="18" t="s">
        <v>954</v>
      </c>
      <c r="L45" s="17"/>
      <c r="M45" s="18" t="s">
        <v>1052</v>
      </c>
      <c r="N45" s="18" t="s">
        <v>1324</v>
      </c>
      <c r="O45" s="18" t="s">
        <v>1545</v>
      </c>
      <c r="P45" s="18" t="s">
        <v>1787</v>
      </c>
      <c r="Q45" s="17"/>
      <c r="R45" s="17"/>
      <c r="S45" s="17"/>
      <c r="T45" s="17"/>
      <c r="U45" s="18" t="s">
        <v>2645</v>
      </c>
      <c r="V45" s="18" t="s">
        <v>2995</v>
      </c>
      <c r="W45" s="18" t="s">
        <v>3140</v>
      </c>
      <c r="X45" s="18" t="s">
        <v>3177</v>
      </c>
      <c r="Y45" s="21">
        <f t="shared" si="2"/>
        <v>0.2</v>
      </c>
      <c r="Z45" s="21">
        <v>0.2</v>
      </c>
      <c r="AA45" s="21">
        <v>0</v>
      </c>
      <c r="AB45" s="21">
        <v>0.26</v>
      </c>
      <c r="AC45" s="21">
        <v>0</v>
      </c>
      <c r="AD45" s="21">
        <v>0</v>
      </c>
      <c r="AE45" s="21">
        <v>0</v>
      </c>
      <c r="AF45" s="21">
        <v>0</v>
      </c>
      <c r="AG45" s="21">
        <v>0</v>
      </c>
      <c r="AH45" s="21">
        <v>0</v>
      </c>
      <c r="AI45" s="21"/>
      <c r="AJ45" s="17"/>
      <c r="AK45" s="17"/>
      <c r="AL45" s="21"/>
      <c r="AM45" s="21">
        <v>0</v>
      </c>
      <c r="AN45" s="21">
        <v>0</v>
      </c>
      <c r="AO45" s="22">
        <v>3</v>
      </c>
      <c r="AP45" s="22">
        <v>2</v>
      </c>
      <c r="AQ45" s="22">
        <v>1</v>
      </c>
      <c r="AR45" s="22">
        <v>1</v>
      </c>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v>0</v>
      </c>
      <c r="CB45" s="22"/>
      <c r="CC45" s="22"/>
      <c r="CD45" s="22"/>
      <c r="CE45" s="22"/>
      <c r="CF45" s="23"/>
      <c r="CG45" s="22"/>
      <c r="CH45" s="22">
        <v>1</v>
      </c>
      <c r="CI45" s="12">
        <f t="shared" si="3"/>
        <v>0</v>
      </c>
      <c r="CJ45" s="21">
        <v>0.1</v>
      </c>
      <c r="CK45" s="18" t="s">
        <v>3651</v>
      </c>
      <c r="CL45" s="17"/>
      <c r="CM45" s="18">
        <v>0</v>
      </c>
      <c r="CN45" s="18" t="s">
        <v>3961</v>
      </c>
      <c r="CO45" s="21">
        <v>6.2</v>
      </c>
      <c r="CP45" s="17"/>
      <c r="CQ45" s="17"/>
      <c r="CR45" s="17"/>
      <c r="CS45" s="17"/>
      <c r="CT45" s="17"/>
      <c r="CU45" s="17"/>
      <c r="CV45" s="17"/>
      <c r="CW45" s="17"/>
      <c r="CX45" s="17"/>
      <c r="CY45" s="17"/>
      <c r="CZ45" s="17"/>
      <c r="DA45" s="18">
        <v>1</v>
      </c>
      <c r="DB45" s="18" t="s">
        <v>4180</v>
      </c>
      <c r="DC45" s="18">
        <v>31</v>
      </c>
      <c r="DD45" s="17"/>
      <c r="DE45" s="17"/>
      <c r="DF45" s="17"/>
      <c r="DG45" s="17"/>
      <c r="DH45" s="17"/>
      <c r="DI45" s="17"/>
      <c r="DJ45" s="17"/>
      <c r="DK45" s="17"/>
      <c r="DL45" s="17"/>
      <c r="DM45" s="17"/>
      <c r="DN45" s="17"/>
      <c r="DO45" s="17"/>
      <c r="DP45" s="17"/>
      <c r="DQ45" s="17"/>
      <c r="DR45" s="17"/>
      <c r="DS45" s="17"/>
      <c r="DT45" s="17"/>
      <c r="DU45" s="17"/>
      <c r="DV45" s="17"/>
      <c r="DW45" s="17"/>
      <c r="DX45" s="17"/>
      <c r="DY45" s="18">
        <v>1</v>
      </c>
      <c r="DZ45" s="18" t="s">
        <v>4627</v>
      </c>
      <c r="EA45" s="18">
        <v>52</v>
      </c>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8" t="s">
        <v>5209</v>
      </c>
      <c r="FJ45" s="17"/>
      <c r="FK45" s="17"/>
      <c r="FL45" s="17"/>
      <c r="FM45" s="17"/>
      <c r="FN45" s="17"/>
      <c r="FO45" s="17"/>
      <c r="FP45" s="17"/>
      <c r="FQ45" s="17"/>
      <c r="FR45" s="17"/>
      <c r="FS45" s="18" t="s">
        <v>5853</v>
      </c>
      <c r="FT45" s="18" t="s">
        <v>6193</v>
      </c>
      <c r="FU45" s="18" t="s">
        <v>6512</v>
      </c>
      <c r="FV45" s="18" t="s">
        <v>6857</v>
      </c>
      <c r="FW45" s="18" t="s">
        <v>7161</v>
      </c>
      <c r="FX45" s="18" t="s">
        <v>7252</v>
      </c>
      <c r="FY45" s="18" t="s">
        <v>7345</v>
      </c>
      <c r="FZ45" s="18" t="s">
        <v>7442</v>
      </c>
      <c r="GB45" s="25">
        <f t="shared" si="4"/>
        <v>32.258064516129032</v>
      </c>
    </row>
    <row r="46" spans="3:184" ht="74" customHeight="1" x14ac:dyDescent="0.2">
      <c r="C46" s="17" t="s">
        <v>11175</v>
      </c>
      <c r="D46" s="18" t="s">
        <v>44</v>
      </c>
      <c r="E46" s="18" t="s">
        <v>86</v>
      </c>
      <c r="F46" s="18" t="s">
        <v>131</v>
      </c>
      <c r="G46" s="18" t="s">
        <v>485</v>
      </c>
      <c r="H46" s="18" t="s">
        <v>485</v>
      </c>
      <c r="I46" s="18">
        <v>2022</v>
      </c>
      <c r="J46" s="18" t="s">
        <v>796</v>
      </c>
      <c r="K46" s="18" t="s">
        <v>955</v>
      </c>
      <c r="L46" s="17"/>
      <c r="M46" s="17"/>
      <c r="N46" s="17"/>
      <c r="O46" s="18" t="s">
        <v>1546</v>
      </c>
      <c r="P46" s="17"/>
      <c r="Q46" s="18" t="s">
        <v>1546</v>
      </c>
      <c r="R46" s="17"/>
      <c r="S46" s="17"/>
      <c r="T46" s="17"/>
      <c r="U46" s="18" t="s">
        <v>2646</v>
      </c>
      <c r="V46" s="18" t="s">
        <v>2646</v>
      </c>
      <c r="W46" s="17"/>
      <c r="X46" s="18" t="s">
        <v>2646</v>
      </c>
      <c r="Y46" s="21">
        <f t="shared" si="2"/>
        <v>8.5540000000000003</v>
      </c>
      <c r="Z46" s="21">
        <v>8.5540000000000003</v>
      </c>
      <c r="AA46" s="21">
        <v>100</v>
      </c>
      <c r="AB46" s="21">
        <v>1.07</v>
      </c>
      <c r="AC46" s="21">
        <v>0</v>
      </c>
      <c r="AD46" s="21">
        <v>0</v>
      </c>
      <c r="AE46" s="21">
        <v>0</v>
      </c>
      <c r="AF46" s="21">
        <v>0</v>
      </c>
      <c r="AG46" s="21">
        <v>0</v>
      </c>
      <c r="AH46" s="21">
        <v>0</v>
      </c>
      <c r="AI46" s="21"/>
      <c r="AJ46" s="17"/>
      <c r="AK46" s="17"/>
      <c r="AL46" s="21"/>
      <c r="AM46" s="21">
        <v>0</v>
      </c>
      <c r="AN46" s="21">
        <v>0</v>
      </c>
      <c r="AO46" s="22">
        <v>6</v>
      </c>
      <c r="AP46" s="22">
        <v>6</v>
      </c>
      <c r="AQ46" s="22">
        <v>6</v>
      </c>
      <c r="AR46" s="22"/>
      <c r="AS46" s="22">
        <v>3</v>
      </c>
      <c r="AT46" s="22"/>
      <c r="AU46" s="22"/>
      <c r="AV46" s="22"/>
      <c r="AW46" s="22"/>
      <c r="AX46" s="22"/>
      <c r="AY46" s="22"/>
      <c r="AZ46" s="22"/>
      <c r="BA46" s="22">
        <v>1</v>
      </c>
      <c r="BB46" s="22">
        <v>2</v>
      </c>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v>0</v>
      </c>
      <c r="CB46" s="22"/>
      <c r="CC46" s="22"/>
      <c r="CD46" s="22"/>
      <c r="CE46" s="22"/>
      <c r="CF46" s="23"/>
      <c r="CG46" s="22"/>
      <c r="CH46" s="22">
        <v>6</v>
      </c>
      <c r="CI46" s="12">
        <f t="shared" si="3"/>
        <v>0</v>
      </c>
      <c r="CJ46" s="21">
        <v>40</v>
      </c>
      <c r="CK46" s="18" t="s">
        <v>3652</v>
      </c>
      <c r="CL46" s="17"/>
      <c r="CM46" s="18">
        <v>72.599999999999994</v>
      </c>
      <c r="CN46" s="18" t="s">
        <v>3963</v>
      </c>
      <c r="CO46" s="21">
        <v>55.1</v>
      </c>
      <c r="CP46" s="17"/>
      <c r="CQ46" s="17"/>
      <c r="CR46" s="17"/>
      <c r="CS46" s="17"/>
      <c r="CT46" s="17"/>
      <c r="CU46" s="17"/>
      <c r="CV46" s="17"/>
      <c r="CW46" s="18">
        <v>3</v>
      </c>
      <c r="CX46" s="17"/>
      <c r="CY46" s="17"/>
      <c r="CZ46" s="17"/>
      <c r="DA46" s="18">
        <v>1</v>
      </c>
      <c r="DB46" s="18" t="s">
        <v>4301</v>
      </c>
      <c r="DC46" s="18">
        <v>150</v>
      </c>
      <c r="DD46" s="18">
        <v>1</v>
      </c>
      <c r="DE46" s="18" t="s">
        <v>4301</v>
      </c>
      <c r="DF46" s="18">
        <v>60</v>
      </c>
      <c r="DG46" s="17"/>
      <c r="DH46" s="17"/>
      <c r="DI46" s="17"/>
      <c r="DJ46" s="17"/>
      <c r="DK46" s="17"/>
      <c r="DL46" s="17"/>
      <c r="DM46" s="17"/>
      <c r="DN46" s="17"/>
      <c r="DO46" s="17"/>
      <c r="DP46" s="17"/>
      <c r="DQ46" s="17"/>
      <c r="DR46" s="17"/>
      <c r="DS46" s="17"/>
      <c r="DT46" s="17"/>
      <c r="DU46" s="17"/>
      <c r="DV46" s="17"/>
      <c r="DW46" s="17"/>
      <c r="DX46" s="17"/>
      <c r="DY46" s="18">
        <v>1</v>
      </c>
      <c r="DZ46" s="18" t="s">
        <v>4301</v>
      </c>
      <c r="EA46" s="18">
        <v>100</v>
      </c>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8" t="s">
        <v>5448</v>
      </c>
      <c r="FM46" s="17"/>
      <c r="FN46" s="17"/>
      <c r="FO46" s="17"/>
      <c r="FP46" s="18" t="s">
        <v>5685</v>
      </c>
      <c r="FQ46" s="18">
        <v>1</v>
      </c>
      <c r="FR46" s="18">
        <v>5</v>
      </c>
      <c r="FS46" s="18" t="s">
        <v>5854</v>
      </c>
      <c r="FT46" s="18" t="s">
        <v>6194</v>
      </c>
      <c r="FU46" s="18" t="s">
        <v>6513</v>
      </c>
      <c r="FV46" s="18" t="s">
        <v>6858</v>
      </c>
      <c r="FW46" s="18" t="s">
        <v>7162</v>
      </c>
      <c r="FX46" s="18" t="s">
        <v>7253</v>
      </c>
      <c r="FY46" s="18" t="s">
        <v>7346</v>
      </c>
      <c r="FZ46" s="18" t="s">
        <v>7443</v>
      </c>
      <c r="GB46" s="25">
        <f t="shared" si="4"/>
        <v>155.24500907441015</v>
      </c>
    </row>
    <row r="47" spans="3:184" ht="74" customHeight="1" x14ac:dyDescent="0.2">
      <c r="C47" s="17" t="s">
        <v>11175</v>
      </c>
      <c r="D47" s="18" t="s">
        <v>46</v>
      </c>
      <c r="E47" s="18" t="s">
        <v>82</v>
      </c>
      <c r="F47" s="18" t="s">
        <v>132</v>
      </c>
      <c r="G47" s="18" t="s">
        <v>462</v>
      </c>
      <c r="H47" s="17"/>
      <c r="I47" s="18">
        <v>2021</v>
      </c>
      <c r="J47" s="18" t="s">
        <v>797</v>
      </c>
      <c r="K47" s="18" t="s">
        <v>956</v>
      </c>
      <c r="L47" s="17"/>
      <c r="M47" s="18" t="s">
        <v>1053</v>
      </c>
      <c r="N47" s="18" t="s">
        <v>1325</v>
      </c>
      <c r="O47" s="18" t="s">
        <v>1547</v>
      </c>
      <c r="P47" s="18" t="s">
        <v>1788</v>
      </c>
      <c r="Q47" s="18" t="s">
        <v>1988</v>
      </c>
      <c r="R47" s="18" t="s">
        <v>2267</v>
      </c>
      <c r="S47" s="18" t="s">
        <v>2460</v>
      </c>
      <c r="T47" s="18" t="s">
        <v>2538</v>
      </c>
      <c r="U47" s="18" t="s">
        <v>2647</v>
      </c>
      <c r="V47" s="18" t="s">
        <v>2996</v>
      </c>
      <c r="W47" s="18" t="s">
        <v>3138</v>
      </c>
      <c r="X47" s="18" t="s">
        <v>3178</v>
      </c>
      <c r="Y47" s="21">
        <f t="shared" si="2"/>
        <v>57.540999999999997</v>
      </c>
      <c r="Z47" s="21">
        <v>57.540999999999997</v>
      </c>
      <c r="AA47" s="21">
        <v>100</v>
      </c>
      <c r="AB47" s="21">
        <v>0.57999999999999996</v>
      </c>
      <c r="AC47" s="21">
        <v>0</v>
      </c>
      <c r="AD47" s="21">
        <v>0</v>
      </c>
      <c r="AE47" s="21">
        <v>0</v>
      </c>
      <c r="AF47" s="21">
        <v>0</v>
      </c>
      <c r="AG47" s="21">
        <v>0</v>
      </c>
      <c r="AH47" s="21">
        <v>0</v>
      </c>
      <c r="AI47" s="21"/>
      <c r="AJ47" s="17"/>
      <c r="AK47" s="17"/>
      <c r="AL47" s="21"/>
      <c r="AM47" s="21">
        <v>40</v>
      </c>
      <c r="AN47" s="21">
        <v>0.45</v>
      </c>
      <c r="AO47" s="22">
        <v>1</v>
      </c>
      <c r="AP47" s="22">
        <v>1</v>
      </c>
      <c r="AQ47" s="22">
        <v>1</v>
      </c>
      <c r="AR47" s="22"/>
      <c r="AS47" s="22"/>
      <c r="AT47" s="22"/>
      <c r="AU47" s="22"/>
      <c r="AV47" s="22"/>
      <c r="AW47" s="22"/>
      <c r="AX47" s="22"/>
      <c r="AY47" s="22"/>
      <c r="AZ47" s="22"/>
      <c r="BA47" s="22">
        <v>1</v>
      </c>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v>0</v>
      </c>
      <c r="CB47" s="22"/>
      <c r="CC47" s="22"/>
      <c r="CD47" s="22"/>
      <c r="CE47" s="22"/>
      <c r="CF47" s="23"/>
      <c r="CG47" s="22"/>
      <c r="CH47" s="22">
        <v>1</v>
      </c>
      <c r="CI47" s="12">
        <f t="shared" si="3"/>
        <v>0</v>
      </c>
      <c r="CJ47" s="21">
        <v>226.691</v>
      </c>
      <c r="CK47" s="18" t="s">
        <v>3653</v>
      </c>
      <c r="CL47" s="17"/>
      <c r="CM47" s="18">
        <v>100</v>
      </c>
      <c r="CN47" s="18" t="s">
        <v>3964</v>
      </c>
      <c r="CO47" s="21">
        <v>226.691</v>
      </c>
      <c r="CP47" s="17"/>
      <c r="CQ47" s="17"/>
      <c r="CR47" s="17"/>
      <c r="CS47" s="17"/>
      <c r="CT47" s="17"/>
      <c r="CU47" s="17"/>
      <c r="CV47" s="17"/>
      <c r="CW47" s="18">
        <v>3</v>
      </c>
      <c r="CX47" s="18">
        <v>1</v>
      </c>
      <c r="CY47" s="18" t="s">
        <v>4189</v>
      </c>
      <c r="CZ47" s="18">
        <v>5744</v>
      </c>
      <c r="DA47" s="18">
        <v>1</v>
      </c>
      <c r="DB47" s="18" t="s">
        <v>4288</v>
      </c>
      <c r="DC47" s="18">
        <v>10</v>
      </c>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8" t="s">
        <v>4977</v>
      </c>
      <c r="FI47" s="17"/>
      <c r="FJ47" s="18" t="s">
        <v>4977</v>
      </c>
      <c r="FK47" s="17"/>
      <c r="FL47" s="17"/>
      <c r="FM47" s="17"/>
      <c r="FN47" s="18" t="s">
        <v>4977</v>
      </c>
      <c r="FO47" s="17"/>
      <c r="FP47" s="17"/>
      <c r="FQ47" s="17"/>
      <c r="FR47" s="17"/>
      <c r="FS47" s="18" t="s">
        <v>5855</v>
      </c>
      <c r="FT47" s="18" t="s">
        <v>6195</v>
      </c>
      <c r="FU47" s="18" t="s">
        <v>6514</v>
      </c>
      <c r="FV47" s="18" t="s">
        <v>6859</v>
      </c>
      <c r="FW47" s="18" t="s">
        <v>7</v>
      </c>
      <c r="FX47" s="18" t="s">
        <v>7254</v>
      </c>
      <c r="FY47" s="18" t="s">
        <v>7347</v>
      </c>
      <c r="FZ47" s="18" t="s">
        <v>7444</v>
      </c>
      <c r="GB47" s="25">
        <f t="shared" si="4"/>
        <v>253.83010353300307</v>
      </c>
    </row>
    <row r="48" spans="3:184" ht="74" customHeight="1" x14ac:dyDescent="0.2">
      <c r="C48" s="17" t="s">
        <v>11175</v>
      </c>
      <c r="D48" s="18" t="s">
        <v>44</v>
      </c>
      <c r="E48" s="18" t="s">
        <v>85</v>
      </c>
      <c r="F48" s="18" t="s">
        <v>133</v>
      </c>
      <c r="G48" s="18" t="s">
        <v>486</v>
      </c>
      <c r="H48" s="18" t="s">
        <v>486</v>
      </c>
      <c r="I48" s="18">
        <v>2020</v>
      </c>
      <c r="J48" s="18" t="s">
        <v>798</v>
      </c>
      <c r="K48" s="18" t="s">
        <v>955</v>
      </c>
      <c r="L48" s="17"/>
      <c r="M48" s="17"/>
      <c r="N48" s="17"/>
      <c r="O48" s="18" t="s">
        <v>1548</v>
      </c>
      <c r="P48" s="18" t="s">
        <v>1789</v>
      </c>
      <c r="Q48" s="18" t="s">
        <v>1989</v>
      </c>
      <c r="R48" s="18" t="s">
        <v>2268</v>
      </c>
      <c r="S48" s="17"/>
      <c r="T48" s="17"/>
      <c r="U48" s="18" t="s">
        <v>2648</v>
      </c>
      <c r="V48" s="18" t="s">
        <v>2648</v>
      </c>
      <c r="W48" s="17"/>
      <c r="X48" s="18" t="s">
        <v>2648</v>
      </c>
      <c r="Y48" s="21">
        <f t="shared" si="2"/>
        <v>0.42</v>
      </c>
      <c r="Z48" s="21">
        <v>0.42</v>
      </c>
      <c r="AA48" s="21">
        <v>100</v>
      </c>
      <c r="AB48" s="21">
        <v>10</v>
      </c>
      <c r="AC48" s="21">
        <v>0</v>
      </c>
      <c r="AD48" s="21">
        <v>0</v>
      </c>
      <c r="AE48" s="21">
        <v>0</v>
      </c>
      <c r="AF48" s="21">
        <v>0</v>
      </c>
      <c r="AG48" s="21">
        <v>0</v>
      </c>
      <c r="AH48" s="21">
        <v>0</v>
      </c>
      <c r="AI48" s="21">
        <v>1</v>
      </c>
      <c r="AJ48" s="18" t="s">
        <v>3392</v>
      </c>
      <c r="AK48" s="17"/>
      <c r="AL48" s="21">
        <v>0</v>
      </c>
      <c r="AM48" s="21">
        <v>0.5</v>
      </c>
      <c r="AN48" s="21">
        <v>2.2000000000000002</v>
      </c>
      <c r="AO48" s="22">
        <v>7</v>
      </c>
      <c r="AP48" s="22">
        <v>7</v>
      </c>
      <c r="AQ48" s="22">
        <v>1</v>
      </c>
      <c r="AR48" s="22"/>
      <c r="AS48" s="22">
        <v>1</v>
      </c>
      <c r="AT48" s="22">
        <v>3</v>
      </c>
      <c r="AU48" s="22"/>
      <c r="AV48" s="22"/>
      <c r="AW48" s="22"/>
      <c r="AX48" s="22"/>
      <c r="AY48" s="22"/>
      <c r="AZ48" s="22"/>
      <c r="BA48" s="22">
        <v>1</v>
      </c>
      <c r="BB48" s="22">
        <v>2</v>
      </c>
      <c r="BC48" s="22"/>
      <c r="BD48" s="22"/>
      <c r="BE48" s="22"/>
      <c r="BF48" s="22"/>
      <c r="BG48" s="22"/>
      <c r="BH48" s="22"/>
      <c r="BI48" s="22">
        <v>1</v>
      </c>
      <c r="BJ48" s="22"/>
      <c r="BK48" s="22"/>
      <c r="BL48" s="22"/>
      <c r="BM48" s="22"/>
      <c r="BN48" s="22"/>
      <c r="BO48" s="22"/>
      <c r="BP48" s="22"/>
      <c r="BQ48" s="22"/>
      <c r="BR48" s="22"/>
      <c r="BS48" s="22"/>
      <c r="BT48" s="22"/>
      <c r="BU48" s="22"/>
      <c r="BV48" s="22"/>
      <c r="BW48" s="22"/>
      <c r="BX48" s="22"/>
      <c r="BY48" s="22"/>
      <c r="BZ48" s="22"/>
      <c r="CA48" s="22">
        <v>0</v>
      </c>
      <c r="CB48" s="22"/>
      <c r="CC48" s="22"/>
      <c r="CD48" s="22"/>
      <c r="CE48" s="22"/>
      <c r="CF48" s="23"/>
      <c r="CG48" s="22"/>
      <c r="CH48" s="22">
        <v>8</v>
      </c>
      <c r="CI48" s="12">
        <f t="shared" si="3"/>
        <v>0</v>
      </c>
      <c r="CJ48" s="21">
        <v>0.35</v>
      </c>
      <c r="CK48" s="18" t="s">
        <v>3654</v>
      </c>
      <c r="CL48" s="17"/>
      <c r="CM48" s="18">
        <v>14.03</v>
      </c>
      <c r="CN48" s="18" t="s">
        <v>3965</v>
      </c>
      <c r="CO48" s="21">
        <v>2.4940000000000002</v>
      </c>
      <c r="CP48" s="17"/>
      <c r="CQ48" s="17"/>
      <c r="CR48" s="17"/>
      <c r="CS48" s="17"/>
      <c r="CT48" s="17"/>
      <c r="CU48" s="17"/>
      <c r="CV48" s="17"/>
      <c r="CW48" s="18">
        <v>1</v>
      </c>
      <c r="CX48" s="18">
        <v>1</v>
      </c>
      <c r="CY48" s="18" t="s">
        <v>4187</v>
      </c>
      <c r="CZ48" s="18">
        <v>350</v>
      </c>
      <c r="DA48" s="18">
        <v>1</v>
      </c>
      <c r="DB48" s="18" t="s">
        <v>4303</v>
      </c>
      <c r="DC48" s="18">
        <v>12</v>
      </c>
      <c r="DD48" s="17"/>
      <c r="DE48" s="17"/>
      <c r="DF48" s="17"/>
      <c r="DG48" s="17"/>
      <c r="DH48" s="17"/>
      <c r="DI48" s="17"/>
      <c r="DJ48" s="17"/>
      <c r="DK48" s="17"/>
      <c r="DL48" s="17"/>
      <c r="DM48" s="17"/>
      <c r="DN48" s="17"/>
      <c r="DO48" s="17"/>
      <c r="DP48" s="17"/>
      <c r="DQ48" s="17"/>
      <c r="DR48" s="17"/>
      <c r="DS48" s="17"/>
      <c r="DT48" s="17"/>
      <c r="DU48" s="17"/>
      <c r="DV48" s="17"/>
      <c r="DW48" s="17"/>
      <c r="DX48" s="17"/>
      <c r="DY48" s="18">
        <v>1</v>
      </c>
      <c r="DZ48" s="18" t="s">
        <v>4303</v>
      </c>
      <c r="EA48" s="18">
        <v>12</v>
      </c>
      <c r="EB48" s="18">
        <v>1</v>
      </c>
      <c r="EC48" s="18" t="s">
        <v>4303</v>
      </c>
      <c r="ED48" s="18">
        <v>12</v>
      </c>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8" t="s">
        <v>5856</v>
      </c>
      <c r="FT48" s="18" t="s">
        <v>6196</v>
      </c>
      <c r="FU48" s="18" t="s">
        <v>6515</v>
      </c>
      <c r="FV48" s="18" t="s">
        <v>6860</v>
      </c>
      <c r="FW48" s="18" t="s">
        <v>7163</v>
      </c>
      <c r="FX48" s="18" t="s">
        <v>7255</v>
      </c>
      <c r="FY48" s="18" t="s">
        <v>7348</v>
      </c>
      <c r="FZ48" s="18" t="s">
        <v>7445</v>
      </c>
      <c r="GB48" s="25">
        <f t="shared" si="4"/>
        <v>168.40417000801921</v>
      </c>
    </row>
    <row r="49" spans="3:184" ht="74" customHeight="1" x14ac:dyDescent="0.2">
      <c r="C49" s="17" t="s">
        <v>11175</v>
      </c>
      <c r="D49" s="18" t="s">
        <v>46</v>
      </c>
      <c r="E49" s="18" t="s">
        <v>82</v>
      </c>
      <c r="F49" s="18" t="s">
        <v>134</v>
      </c>
      <c r="G49" s="18" t="s">
        <v>487</v>
      </c>
      <c r="H49" s="17"/>
      <c r="I49" s="18">
        <v>2023</v>
      </c>
      <c r="J49" s="18" t="s">
        <v>799</v>
      </c>
      <c r="K49" s="18" t="s">
        <v>948</v>
      </c>
      <c r="L49" s="17"/>
      <c r="M49" s="18" t="s">
        <v>1054</v>
      </c>
      <c r="N49" s="18" t="s">
        <v>1326</v>
      </c>
      <c r="O49" s="18" t="s">
        <v>1549</v>
      </c>
      <c r="P49" s="18" t="s">
        <v>1790</v>
      </c>
      <c r="Q49" s="18" t="s">
        <v>1990</v>
      </c>
      <c r="R49" s="18" t="s">
        <v>2269</v>
      </c>
      <c r="S49" s="17"/>
      <c r="T49" s="17"/>
      <c r="U49" s="18" t="s">
        <v>2649</v>
      </c>
      <c r="V49" s="18" t="s">
        <v>2649</v>
      </c>
      <c r="W49" s="18" t="s">
        <v>3140</v>
      </c>
      <c r="X49" s="18" t="s">
        <v>3179</v>
      </c>
      <c r="Y49" s="21">
        <f t="shared" si="2"/>
        <v>12.354999999999999</v>
      </c>
      <c r="Z49" s="21">
        <v>10.443</v>
      </c>
      <c r="AA49" s="21">
        <v>84.52</v>
      </c>
      <c r="AB49" s="21">
        <v>1</v>
      </c>
      <c r="AC49" s="21">
        <v>0</v>
      </c>
      <c r="AD49" s="21">
        <v>0</v>
      </c>
      <c r="AE49" s="21">
        <v>0.76</v>
      </c>
      <c r="AF49" s="21">
        <v>6.15</v>
      </c>
      <c r="AG49" s="21">
        <v>1.1519999999999999</v>
      </c>
      <c r="AH49" s="21">
        <v>8.09</v>
      </c>
      <c r="AI49" s="21">
        <v>1</v>
      </c>
      <c r="AJ49" s="18" t="s">
        <v>3393</v>
      </c>
      <c r="AK49" s="18" t="s">
        <v>3507</v>
      </c>
      <c r="AL49" s="21">
        <v>0</v>
      </c>
      <c r="AM49" s="21">
        <v>31.7</v>
      </c>
      <c r="AN49" s="21">
        <v>1.22</v>
      </c>
      <c r="AO49" s="22">
        <v>10</v>
      </c>
      <c r="AP49" s="22">
        <v>10</v>
      </c>
      <c r="AQ49" s="22">
        <v>8</v>
      </c>
      <c r="AR49" s="22">
        <v>1</v>
      </c>
      <c r="AS49" s="22">
        <v>5</v>
      </c>
      <c r="AT49" s="22"/>
      <c r="AU49" s="22"/>
      <c r="AV49" s="22"/>
      <c r="AW49" s="22"/>
      <c r="AX49" s="22"/>
      <c r="AY49" s="22"/>
      <c r="AZ49" s="22"/>
      <c r="BA49" s="22">
        <v>1</v>
      </c>
      <c r="BB49" s="22"/>
      <c r="BC49" s="22"/>
      <c r="BD49" s="22">
        <v>1</v>
      </c>
      <c r="BE49" s="22"/>
      <c r="BF49" s="22"/>
      <c r="BG49" s="22"/>
      <c r="BH49" s="22"/>
      <c r="BI49" s="22"/>
      <c r="BJ49" s="22"/>
      <c r="BK49" s="22"/>
      <c r="BL49" s="22"/>
      <c r="BM49" s="22"/>
      <c r="BN49" s="22"/>
      <c r="BO49" s="22"/>
      <c r="BP49" s="22"/>
      <c r="BQ49" s="22"/>
      <c r="BR49" s="22"/>
      <c r="BS49" s="22"/>
      <c r="BT49" s="22"/>
      <c r="BU49" s="22"/>
      <c r="BV49" s="22"/>
      <c r="BW49" s="22"/>
      <c r="BX49" s="22"/>
      <c r="BY49" s="22"/>
      <c r="BZ49" s="22"/>
      <c r="CA49" s="22">
        <v>0</v>
      </c>
      <c r="CB49" s="22"/>
      <c r="CC49" s="22"/>
      <c r="CD49" s="22"/>
      <c r="CE49" s="22"/>
      <c r="CF49" s="23"/>
      <c r="CG49" s="22"/>
      <c r="CH49" s="22">
        <v>8</v>
      </c>
      <c r="CI49" s="12">
        <f t="shared" si="3"/>
        <v>0</v>
      </c>
      <c r="CJ49" s="21">
        <v>26.838999999999999</v>
      </c>
      <c r="CK49" s="18" t="s">
        <v>3655</v>
      </c>
      <c r="CL49" s="17"/>
      <c r="CM49" s="18">
        <v>58.94</v>
      </c>
      <c r="CN49" s="18" t="s">
        <v>3964</v>
      </c>
      <c r="CO49" s="21">
        <v>45.539000000000001</v>
      </c>
      <c r="CP49" s="17"/>
      <c r="CQ49" s="17"/>
      <c r="CR49" s="17"/>
      <c r="CS49" s="17"/>
      <c r="CT49" s="17"/>
      <c r="CU49" s="17"/>
      <c r="CV49" s="17"/>
      <c r="CW49" s="18">
        <v>2</v>
      </c>
      <c r="CX49" s="18">
        <v>1</v>
      </c>
      <c r="CY49" s="18" t="s">
        <v>4189</v>
      </c>
      <c r="CZ49" s="18">
        <v>248</v>
      </c>
      <c r="DA49" s="18">
        <v>1</v>
      </c>
      <c r="DB49" s="18" t="s">
        <v>4304</v>
      </c>
      <c r="DC49" s="18">
        <v>248</v>
      </c>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8">
        <v>1</v>
      </c>
      <c r="EL49" s="18" t="s">
        <v>4703</v>
      </c>
      <c r="EM49" s="18">
        <v>9</v>
      </c>
      <c r="EN49" s="17"/>
      <c r="EO49" s="17"/>
      <c r="EP49" s="17"/>
      <c r="EQ49" s="17"/>
      <c r="ER49" s="17"/>
      <c r="ES49" s="17"/>
      <c r="ET49" s="17"/>
      <c r="EU49" s="17"/>
      <c r="EV49" s="17"/>
      <c r="EW49" s="17"/>
      <c r="EX49" s="17"/>
      <c r="EY49" s="17"/>
      <c r="EZ49" s="17"/>
      <c r="FA49" s="17"/>
      <c r="FB49" s="17"/>
      <c r="FC49" s="17"/>
      <c r="FD49" s="17"/>
      <c r="FE49" s="17"/>
      <c r="FF49" s="17"/>
      <c r="FG49" s="17"/>
      <c r="FH49" s="18" t="s">
        <v>4978</v>
      </c>
      <c r="FI49" s="18" t="s">
        <v>5210</v>
      </c>
      <c r="FJ49" s="17"/>
      <c r="FK49" s="17"/>
      <c r="FL49" s="17"/>
      <c r="FM49" s="17"/>
      <c r="FN49" s="17"/>
      <c r="FO49" s="17"/>
      <c r="FP49" s="17"/>
      <c r="FQ49" s="17"/>
      <c r="FR49" s="17"/>
      <c r="FS49" s="18" t="s">
        <v>5857</v>
      </c>
      <c r="FT49" s="18" t="s">
        <v>6197</v>
      </c>
      <c r="FU49" s="18" t="s">
        <v>6516</v>
      </c>
      <c r="FV49" s="18" t="s">
        <v>6861</v>
      </c>
      <c r="FW49" s="18" t="s">
        <v>7</v>
      </c>
      <c r="FX49" s="18" t="s">
        <v>7254</v>
      </c>
      <c r="FY49" s="18" t="s">
        <v>7347</v>
      </c>
      <c r="FZ49" s="18" t="s">
        <v>7444</v>
      </c>
      <c r="GB49" s="25">
        <f t="shared" si="4"/>
        <v>229.31992358198465</v>
      </c>
    </row>
    <row r="50" spans="3:184" ht="74" customHeight="1" x14ac:dyDescent="0.2">
      <c r="C50" s="17" t="s">
        <v>11175</v>
      </c>
      <c r="D50" s="18" t="s">
        <v>44</v>
      </c>
      <c r="E50" s="18" t="s">
        <v>85</v>
      </c>
      <c r="F50" s="18" t="s">
        <v>135</v>
      </c>
      <c r="G50" s="18" t="s">
        <v>488</v>
      </c>
      <c r="H50" s="17"/>
      <c r="I50" s="18">
        <v>2019</v>
      </c>
      <c r="J50" s="18" t="s">
        <v>800</v>
      </c>
      <c r="K50" s="18" t="s">
        <v>774</v>
      </c>
      <c r="L50" s="17"/>
      <c r="M50" s="18" t="s">
        <v>1055</v>
      </c>
      <c r="N50" s="17"/>
      <c r="O50" s="18" t="s">
        <v>1550</v>
      </c>
      <c r="P50" s="17"/>
      <c r="Q50" s="17"/>
      <c r="R50" s="17"/>
      <c r="S50" s="17"/>
      <c r="T50" s="17"/>
      <c r="U50" s="18" t="s">
        <v>2650</v>
      </c>
      <c r="V50" s="18" t="s">
        <v>2997</v>
      </c>
      <c r="W50" s="18" t="s">
        <v>3138</v>
      </c>
      <c r="X50" s="18" t="s">
        <v>3180</v>
      </c>
      <c r="Y50" s="21">
        <f t="shared" si="2"/>
        <v>4.9029999999999996</v>
      </c>
      <c r="Z50" s="21">
        <v>4.8029999999999999</v>
      </c>
      <c r="AA50" s="21">
        <v>97.96</v>
      </c>
      <c r="AB50" s="21">
        <v>30</v>
      </c>
      <c r="AC50" s="21">
        <v>0</v>
      </c>
      <c r="AD50" s="21">
        <v>0</v>
      </c>
      <c r="AE50" s="21">
        <v>0.1</v>
      </c>
      <c r="AF50" s="21">
        <v>2.04</v>
      </c>
      <c r="AG50" s="21">
        <v>0</v>
      </c>
      <c r="AH50" s="21">
        <v>0</v>
      </c>
      <c r="AI50" s="21"/>
      <c r="AJ50" s="17"/>
      <c r="AK50" s="17"/>
      <c r="AL50" s="21"/>
      <c r="AM50" s="21">
        <v>7</v>
      </c>
      <c r="AN50" s="21">
        <v>13</v>
      </c>
      <c r="AO50" s="22">
        <v>13</v>
      </c>
      <c r="AP50" s="22">
        <v>5</v>
      </c>
      <c r="AQ50" s="22">
        <v>2</v>
      </c>
      <c r="AR50" s="22"/>
      <c r="AS50" s="22">
        <v>2</v>
      </c>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v>0</v>
      </c>
      <c r="CB50" s="22"/>
      <c r="CC50" s="22"/>
      <c r="CD50" s="22"/>
      <c r="CE50" s="22"/>
      <c r="CF50" s="23"/>
      <c r="CG50" s="22"/>
      <c r="CH50" s="22">
        <v>2</v>
      </c>
      <c r="CI50" s="12">
        <f t="shared" si="3"/>
        <v>0</v>
      </c>
      <c r="CJ50" s="21">
        <v>6.2</v>
      </c>
      <c r="CK50" s="18" t="s">
        <v>3656</v>
      </c>
      <c r="CL50" s="17"/>
      <c r="CM50" s="18">
        <v>100</v>
      </c>
      <c r="CN50" s="18" t="s">
        <v>3966</v>
      </c>
      <c r="CO50" s="21">
        <v>6.2</v>
      </c>
      <c r="CP50" s="17"/>
      <c r="CQ50" s="17"/>
      <c r="CR50" s="17"/>
      <c r="CS50" s="17"/>
      <c r="CT50" s="17"/>
      <c r="CU50" s="17"/>
      <c r="CV50" s="17"/>
      <c r="CW50" s="17"/>
      <c r="CX50" s="18">
        <v>1</v>
      </c>
      <c r="CY50" s="18" t="s">
        <v>4187</v>
      </c>
      <c r="CZ50" s="18">
        <v>138</v>
      </c>
      <c r="DA50" s="18">
        <v>1</v>
      </c>
      <c r="DB50" s="18" t="s">
        <v>4301</v>
      </c>
      <c r="DC50" s="18">
        <v>138</v>
      </c>
      <c r="DD50" s="18">
        <v>1</v>
      </c>
      <c r="DE50" s="18" t="s">
        <v>4301</v>
      </c>
      <c r="DF50" s="18">
        <v>138</v>
      </c>
      <c r="DG50" s="17"/>
      <c r="DH50" s="17"/>
      <c r="DI50" s="17"/>
      <c r="DJ50" s="17"/>
      <c r="DK50" s="17"/>
      <c r="DL50" s="17"/>
      <c r="DM50" s="17"/>
      <c r="DN50" s="17"/>
      <c r="DO50" s="17"/>
      <c r="DP50" s="17"/>
      <c r="DQ50" s="17"/>
      <c r="DR50" s="17"/>
      <c r="DS50" s="17"/>
      <c r="DT50" s="17"/>
      <c r="DU50" s="17"/>
      <c r="DV50" s="17"/>
      <c r="DW50" s="17"/>
      <c r="DX50" s="17"/>
      <c r="DY50" s="18">
        <v>1</v>
      </c>
      <c r="DZ50" s="18" t="s">
        <v>4288</v>
      </c>
      <c r="EA50" s="18">
        <v>138</v>
      </c>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8" t="s">
        <v>4979</v>
      </c>
      <c r="FI50" s="17"/>
      <c r="FJ50" s="17"/>
      <c r="FK50" s="17"/>
      <c r="FL50" s="17"/>
      <c r="FM50" s="17"/>
      <c r="FN50" s="17"/>
      <c r="FO50" s="17"/>
      <c r="FP50" s="18" t="s">
        <v>5686</v>
      </c>
      <c r="FQ50" s="18">
        <v>4</v>
      </c>
      <c r="FR50" s="18">
        <v>225</v>
      </c>
      <c r="FS50" s="18" t="s">
        <v>5858</v>
      </c>
      <c r="FT50" s="18" t="s">
        <v>6198</v>
      </c>
      <c r="FU50" s="18" t="s">
        <v>6517</v>
      </c>
      <c r="FV50" s="18" t="s">
        <v>6862</v>
      </c>
      <c r="FW50" s="18" t="s">
        <v>7164</v>
      </c>
      <c r="FX50" s="18" t="s">
        <v>7256</v>
      </c>
      <c r="FY50" s="18" t="s">
        <v>7349</v>
      </c>
      <c r="FZ50" s="18" t="s">
        <v>6862</v>
      </c>
      <c r="GB50" s="25">
        <f t="shared" si="4"/>
        <v>774.67741935483866</v>
      </c>
    </row>
    <row r="51" spans="3:184" ht="74" customHeight="1" x14ac:dyDescent="0.2">
      <c r="C51" s="17" t="s">
        <v>11175</v>
      </c>
      <c r="D51" s="18" t="s">
        <v>44</v>
      </c>
      <c r="E51" s="18" t="s">
        <v>85</v>
      </c>
      <c r="F51" s="18" t="s">
        <v>136</v>
      </c>
      <c r="G51" s="18" t="s">
        <v>488</v>
      </c>
      <c r="H51" s="17"/>
      <c r="I51" s="18">
        <v>2020</v>
      </c>
      <c r="J51" s="18" t="s">
        <v>801</v>
      </c>
      <c r="K51" s="18" t="s">
        <v>957</v>
      </c>
      <c r="L51" s="17"/>
      <c r="M51" s="17"/>
      <c r="N51" s="17"/>
      <c r="O51" s="18" t="s">
        <v>1551</v>
      </c>
      <c r="P51" s="17"/>
      <c r="Q51" s="18" t="s">
        <v>1991</v>
      </c>
      <c r="R51" s="17"/>
      <c r="S51" s="17"/>
      <c r="T51" s="17"/>
      <c r="U51" s="18" t="s">
        <v>2651</v>
      </c>
      <c r="V51" s="18" t="s">
        <v>2651</v>
      </c>
      <c r="W51" s="17"/>
      <c r="X51" s="18" t="s">
        <v>2651</v>
      </c>
      <c r="Y51" s="21">
        <f t="shared" si="2"/>
        <v>0.28199999999999997</v>
      </c>
      <c r="Z51" s="21">
        <v>0.28199999999999997</v>
      </c>
      <c r="AA51" s="21">
        <v>100</v>
      </c>
      <c r="AB51" s="21">
        <v>0.66</v>
      </c>
      <c r="AC51" s="21">
        <v>0</v>
      </c>
      <c r="AD51" s="21">
        <v>0</v>
      </c>
      <c r="AE51" s="21">
        <v>0</v>
      </c>
      <c r="AF51" s="21">
        <v>0</v>
      </c>
      <c r="AG51" s="21">
        <v>0</v>
      </c>
      <c r="AH51" s="21">
        <v>0</v>
      </c>
      <c r="AI51" s="21">
        <v>1</v>
      </c>
      <c r="AJ51" s="18" t="s">
        <v>3394</v>
      </c>
      <c r="AK51" s="17"/>
      <c r="AL51" s="21">
        <v>0</v>
      </c>
      <c r="AM51" s="21">
        <v>2.5659999999999998</v>
      </c>
      <c r="AN51" s="21">
        <v>5</v>
      </c>
      <c r="AO51" s="22">
        <v>1</v>
      </c>
      <c r="AP51" s="22">
        <v>1</v>
      </c>
      <c r="AQ51" s="22">
        <v>1</v>
      </c>
      <c r="AR51" s="22"/>
      <c r="AS51" s="22"/>
      <c r="AT51" s="22">
        <v>1</v>
      </c>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v>0</v>
      </c>
      <c r="CB51" s="22"/>
      <c r="CC51" s="22"/>
      <c r="CD51" s="22"/>
      <c r="CE51" s="22"/>
      <c r="CF51" s="23"/>
      <c r="CG51" s="22"/>
      <c r="CH51" s="22">
        <v>1</v>
      </c>
      <c r="CI51" s="12">
        <f t="shared" si="3"/>
        <v>0</v>
      </c>
      <c r="CJ51" s="21">
        <v>4.8000000000000001E-2</v>
      </c>
      <c r="CK51" s="18" t="s">
        <v>3657</v>
      </c>
      <c r="CL51" s="17"/>
      <c r="CM51" s="18">
        <v>1.17</v>
      </c>
      <c r="CN51" s="18" t="s">
        <v>3967</v>
      </c>
      <c r="CO51" s="21">
        <v>4.1050000000000004</v>
      </c>
      <c r="CP51" s="17"/>
      <c r="CQ51" s="17"/>
      <c r="CR51" s="17"/>
      <c r="CS51" s="17"/>
      <c r="CT51" s="17"/>
      <c r="CU51" s="17"/>
      <c r="CV51" s="17"/>
      <c r="CW51" s="18">
        <v>3</v>
      </c>
      <c r="CX51" s="17"/>
      <c r="CY51" s="17"/>
      <c r="CZ51" s="17"/>
      <c r="DA51" s="18">
        <v>1</v>
      </c>
      <c r="DB51" s="18" t="s">
        <v>4305</v>
      </c>
      <c r="DC51" s="18">
        <v>9</v>
      </c>
      <c r="DD51" s="18">
        <v>1</v>
      </c>
      <c r="DE51" s="18" t="s">
        <v>4305</v>
      </c>
      <c r="DF51" s="18">
        <v>9</v>
      </c>
      <c r="DG51" s="17"/>
      <c r="DH51" s="17"/>
      <c r="DI51" s="17"/>
      <c r="DJ51" s="17"/>
      <c r="DK51" s="17"/>
      <c r="DL51" s="17"/>
      <c r="DM51" s="17"/>
      <c r="DN51" s="17"/>
      <c r="DO51" s="17"/>
      <c r="DP51" s="17"/>
      <c r="DQ51" s="17"/>
      <c r="DR51" s="17"/>
      <c r="DS51" s="17"/>
      <c r="DT51" s="17"/>
      <c r="DU51" s="17"/>
      <c r="DV51" s="17"/>
      <c r="DW51" s="17"/>
      <c r="DX51" s="17"/>
      <c r="DY51" s="18">
        <v>1</v>
      </c>
      <c r="DZ51" s="18" t="s">
        <v>4288</v>
      </c>
      <c r="EA51" s="18">
        <v>35</v>
      </c>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8" t="s">
        <v>5449</v>
      </c>
      <c r="FM51" s="17"/>
      <c r="FN51" s="17"/>
      <c r="FO51" s="17"/>
      <c r="FP51" s="17"/>
      <c r="FQ51" s="17"/>
      <c r="FR51" s="17"/>
      <c r="FS51" s="18" t="s">
        <v>5859</v>
      </c>
      <c r="FT51" s="18" t="s">
        <v>6199</v>
      </c>
      <c r="FU51" s="18" t="s">
        <v>6518</v>
      </c>
      <c r="FV51" s="18" t="s">
        <v>6863</v>
      </c>
      <c r="FW51" s="18" t="s">
        <v>7165</v>
      </c>
      <c r="FX51" s="18" t="s">
        <v>7257</v>
      </c>
      <c r="FY51" s="18" t="s">
        <v>7350</v>
      </c>
      <c r="FZ51" s="18" t="s">
        <v>6863</v>
      </c>
      <c r="GB51" s="25">
        <f t="shared" si="4"/>
        <v>68.696711327649197</v>
      </c>
    </row>
    <row r="52" spans="3:184" ht="74" customHeight="1" x14ac:dyDescent="0.2">
      <c r="C52" s="17" t="s">
        <v>11175</v>
      </c>
      <c r="D52" s="18" t="s">
        <v>44</v>
      </c>
      <c r="E52" s="18" t="s">
        <v>85</v>
      </c>
      <c r="F52" s="18" t="s">
        <v>137</v>
      </c>
      <c r="G52" s="18" t="s">
        <v>488</v>
      </c>
      <c r="H52" s="17"/>
      <c r="I52" s="18">
        <v>2023</v>
      </c>
      <c r="J52" s="18" t="s">
        <v>774</v>
      </c>
      <c r="K52" s="18" t="s">
        <v>948</v>
      </c>
      <c r="L52" s="17"/>
      <c r="M52" s="18" t="s">
        <v>1056</v>
      </c>
      <c r="N52" s="17"/>
      <c r="O52" s="18" t="s">
        <v>1552</v>
      </c>
      <c r="P52" s="17"/>
      <c r="Q52" s="18" t="s">
        <v>1992</v>
      </c>
      <c r="R52" s="17"/>
      <c r="S52" s="17"/>
      <c r="T52" s="17"/>
      <c r="U52" s="18" t="s">
        <v>2652</v>
      </c>
      <c r="V52" s="18" t="s">
        <v>2652</v>
      </c>
      <c r="W52" s="17"/>
      <c r="X52" s="18" t="s">
        <v>2652</v>
      </c>
      <c r="Y52" s="21">
        <f t="shared" si="2"/>
        <v>3.5999999999999997E-2</v>
      </c>
      <c r="Z52" s="21">
        <v>3.5999999999999997E-2</v>
      </c>
      <c r="AA52" s="21">
        <v>100</v>
      </c>
      <c r="AB52" s="21">
        <v>0.12</v>
      </c>
      <c r="AC52" s="21">
        <v>0</v>
      </c>
      <c r="AD52" s="21">
        <v>0</v>
      </c>
      <c r="AE52" s="21">
        <v>0</v>
      </c>
      <c r="AF52" s="21">
        <v>0</v>
      </c>
      <c r="AG52" s="21">
        <v>0</v>
      </c>
      <c r="AH52" s="21">
        <v>0</v>
      </c>
      <c r="AI52" s="21"/>
      <c r="AJ52" s="17"/>
      <c r="AK52" s="17"/>
      <c r="AL52" s="21"/>
      <c r="AM52" s="21">
        <v>0.4</v>
      </c>
      <c r="AN52" s="21">
        <v>5</v>
      </c>
      <c r="AO52" s="22">
        <v>2</v>
      </c>
      <c r="AP52" s="22">
        <v>1</v>
      </c>
      <c r="AQ52" s="22">
        <v>1</v>
      </c>
      <c r="AR52" s="22"/>
      <c r="AS52" s="22"/>
      <c r="AT52" s="22">
        <v>1</v>
      </c>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v>0</v>
      </c>
      <c r="CB52" s="22"/>
      <c r="CC52" s="22"/>
      <c r="CD52" s="22"/>
      <c r="CE52" s="22"/>
      <c r="CF52" s="23"/>
      <c r="CG52" s="22"/>
      <c r="CH52" s="22">
        <v>1</v>
      </c>
      <c r="CI52" s="12">
        <f t="shared" si="3"/>
        <v>0</v>
      </c>
      <c r="CJ52" s="21">
        <v>0.38</v>
      </c>
      <c r="CK52" s="18" t="s">
        <v>3658</v>
      </c>
      <c r="CL52" s="17"/>
      <c r="CM52" s="18">
        <v>7.43</v>
      </c>
      <c r="CN52" s="18" t="s">
        <v>3968</v>
      </c>
      <c r="CO52" s="21">
        <v>5.1120000000000001</v>
      </c>
      <c r="CP52" s="17"/>
      <c r="CQ52" s="17"/>
      <c r="CR52" s="17"/>
      <c r="CS52" s="17"/>
      <c r="CT52" s="17"/>
      <c r="CU52" s="17"/>
      <c r="CV52" s="17"/>
      <c r="CW52" s="17"/>
      <c r="CX52" s="18">
        <v>1</v>
      </c>
      <c r="CY52" s="18" t="s">
        <v>4187</v>
      </c>
      <c r="CZ52" s="18">
        <v>198</v>
      </c>
      <c r="DA52" s="18">
        <v>1</v>
      </c>
      <c r="DB52" s="18" t="s">
        <v>4301</v>
      </c>
      <c r="DC52" s="18">
        <v>10</v>
      </c>
      <c r="DD52" s="18">
        <v>1</v>
      </c>
      <c r="DE52" s="18" t="s">
        <v>4288</v>
      </c>
      <c r="DF52" s="18">
        <v>10</v>
      </c>
      <c r="DG52" s="17"/>
      <c r="DH52" s="17"/>
      <c r="DI52" s="17"/>
      <c r="DJ52" s="17"/>
      <c r="DK52" s="17"/>
      <c r="DL52" s="17"/>
      <c r="DM52" s="17"/>
      <c r="DN52" s="17"/>
      <c r="DO52" s="17"/>
      <c r="DP52" s="17"/>
      <c r="DQ52" s="17"/>
      <c r="DR52" s="17"/>
      <c r="DS52" s="17"/>
      <c r="DT52" s="17"/>
      <c r="DU52" s="17"/>
      <c r="DV52" s="17"/>
      <c r="DW52" s="17"/>
      <c r="DX52" s="17"/>
      <c r="DY52" s="18">
        <v>1</v>
      </c>
      <c r="DZ52" s="18" t="s">
        <v>4288</v>
      </c>
      <c r="EA52" s="18">
        <v>70</v>
      </c>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8" t="s">
        <v>5448</v>
      </c>
      <c r="FM52" s="17"/>
      <c r="FN52" s="17"/>
      <c r="FO52" s="17"/>
      <c r="FP52" s="17"/>
      <c r="FQ52" s="17"/>
      <c r="FR52" s="17"/>
      <c r="FS52" s="18" t="s">
        <v>5860</v>
      </c>
      <c r="FT52" s="18" t="s">
        <v>6200</v>
      </c>
      <c r="FU52" s="18" t="s">
        <v>6519</v>
      </c>
      <c r="FV52" s="18" t="s">
        <v>6864</v>
      </c>
      <c r="FW52" s="18" t="s">
        <v>7166</v>
      </c>
      <c r="FX52" s="18" t="s">
        <v>7258</v>
      </c>
      <c r="FY52" s="18" t="s">
        <v>7351</v>
      </c>
      <c r="FZ52" s="18" t="s">
        <v>6864</v>
      </c>
      <c r="GB52" s="25">
        <f t="shared" si="4"/>
        <v>7.0422535211267601</v>
      </c>
    </row>
    <row r="53" spans="3:184" ht="74" customHeight="1" x14ac:dyDescent="0.2">
      <c r="C53" s="17" t="s">
        <v>11175</v>
      </c>
      <c r="D53" s="18" t="s">
        <v>45</v>
      </c>
      <c r="E53" s="18" t="s">
        <v>86</v>
      </c>
      <c r="F53" s="18" t="s">
        <v>138</v>
      </c>
      <c r="G53" s="18" t="s">
        <v>483</v>
      </c>
      <c r="H53" s="18" t="s">
        <v>483</v>
      </c>
      <c r="I53" s="18">
        <v>2016</v>
      </c>
      <c r="J53" s="18" t="s">
        <v>802</v>
      </c>
      <c r="K53" s="18" t="s">
        <v>958</v>
      </c>
      <c r="L53" s="17"/>
      <c r="M53" s="18" t="s">
        <v>1057</v>
      </c>
      <c r="N53" s="18" t="s">
        <v>1327</v>
      </c>
      <c r="O53" s="18" t="s">
        <v>1553</v>
      </c>
      <c r="P53" s="18" t="s">
        <v>1791</v>
      </c>
      <c r="Q53" s="18" t="s">
        <v>1993</v>
      </c>
      <c r="R53" s="18" t="s">
        <v>2270</v>
      </c>
      <c r="S53" s="17"/>
      <c r="T53" s="17"/>
      <c r="U53" s="18" t="s">
        <v>2653</v>
      </c>
      <c r="V53" s="18" t="s">
        <v>2653</v>
      </c>
      <c r="W53" s="18" t="s">
        <v>3140</v>
      </c>
      <c r="X53" s="18" t="s">
        <v>3181</v>
      </c>
      <c r="Y53" s="21">
        <f t="shared" si="2"/>
        <v>0.3</v>
      </c>
      <c r="Z53" s="21">
        <v>0.3</v>
      </c>
      <c r="AA53" s="21">
        <v>0</v>
      </c>
      <c r="AB53" s="21">
        <v>0.18</v>
      </c>
      <c r="AC53" s="21">
        <v>0</v>
      </c>
      <c r="AD53" s="21">
        <v>0</v>
      </c>
      <c r="AE53" s="21">
        <v>0</v>
      </c>
      <c r="AF53" s="21">
        <v>0</v>
      </c>
      <c r="AG53" s="21">
        <v>0</v>
      </c>
      <c r="AH53" s="21">
        <v>0</v>
      </c>
      <c r="AI53" s="21"/>
      <c r="AJ53" s="17"/>
      <c r="AK53" s="17"/>
      <c r="AL53" s="21"/>
      <c r="AM53" s="21">
        <v>0.3</v>
      </c>
      <c r="AN53" s="21">
        <v>0.56999999999999995</v>
      </c>
      <c r="AO53" s="22">
        <v>10</v>
      </c>
      <c r="AP53" s="22">
        <v>10</v>
      </c>
      <c r="AQ53" s="22">
        <v>1</v>
      </c>
      <c r="AR53" s="22"/>
      <c r="AS53" s="22"/>
      <c r="AT53" s="22"/>
      <c r="AU53" s="22"/>
      <c r="AV53" s="22"/>
      <c r="AW53" s="22">
        <v>1</v>
      </c>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v>0</v>
      </c>
      <c r="CB53" s="22"/>
      <c r="CC53" s="22"/>
      <c r="CD53" s="22"/>
      <c r="CE53" s="22"/>
      <c r="CF53" s="23"/>
      <c r="CG53" s="22"/>
      <c r="CH53" s="22">
        <v>1</v>
      </c>
      <c r="CI53" s="12">
        <f t="shared" si="3"/>
        <v>0</v>
      </c>
      <c r="CJ53" s="21">
        <v>0.46899999999999997</v>
      </c>
      <c r="CK53" s="18" t="s">
        <v>3659</v>
      </c>
      <c r="CL53" s="17"/>
      <c r="CM53" s="18">
        <v>0</v>
      </c>
      <c r="CN53" s="18" t="s">
        <v>3961</v>
      </c>
      <c r="CO53" s="21">
        <v>9.1029999999999998</v>
      </c>
      <c r="CP53" s="17"/>
      <c r="CQ53" s="17"/>
      <c r="CR53" s="17"/>
      <c r="CS53" s="17"/>
      <c r="CT53" s="17"/>
      <c r="CU53" s="17"/>
      <c r="CV53" s="17"/>
      <c r="CW53" s="17"/>
      <c r="CX53" s="17"/>
      <c r="CY53" s="17"/>
      <c r="CZ53" s="17"/>
      <c r="DA53" s="18">
        <v>1</v>
      </c>
      <c r="DB53" s="18" t="s">
        <v>4306</v>
      </c>
      <c r="DC53" s="18">
        <v>10</v>
      </c>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8">
        <v>1</v>
      </c>
      <c r="EI53" s="18" t="s">
        <v>4180</v>
      </c>
      <c r="EJ53" s="18">
        <v>6</v>
      </c>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8" t="s">
        <v>5211</v>
      </c>
      <c r="FJ53" s="17"/>
      <c r="FK53" s="17"/>
      <c r="FL53" s="18" t="s">
        <v>5450</v>
      </c>
      <c r="FM53" s="17"/>
      <c r="FN53" s="17"/>
      <c r="FO53" s="17"/>
      <c r="FP53" s="17"/>
      <c r="FQ53" s="17"/>
      <c r="FR53" s="17"/>
      <c r="FS53" s="18" t="s">
        <v>5861</v>
      </c>
      <c r="FT53" s="18" t="s">
        <v>6201</v>
      </c>
      <c r="FU53" s="18" t="s">
        <v>6520</v>
      </c>
      <c r="FV53" s="18" t="s">
        <v>6865</v>
      </c>
      <c r="FW53" s="18" t="s">
        <v>7161</v>
      </c>
      <c r="FX53" s="18" t="s">
        <v>7252</v>
      </c>
      <c r="FY53" s="18" t="s">
        <v>7345</v>
      </c>
      <c r="FZ53" s="18" t="s">
        <v>7442</v>
      </c>
      <c r="GB53" s="25">
        <f t="shared" si="4"/>
        <v>32.956168296166098</v>
      </c>
    </row>
    <row r="54" spans="3:184" ht="74" customHeight="1" x14ac:dyDescent="0.2">
      <c r="C54" s="17" t="s">
        <v>11175</v>
      </c>
      <c r="D54" s="18" t="s">
        <v>46</v>
      </c>
      <c r="E54" s="18" t="s">
        <v>83</v>
      </c>
      <c r="F54" s="18" t="s">
        <v>139</v>
      </c>
      <c r="G54" s="18" t="s">
        <v>489</v>
      </c>
      <c r="H54" s="17"/>
      <c r="I54" s="18">
        <v>2022</v>
      </c>
      <c r="J54" s="18" t="s">
        <v>803</v>
      </c>
      <c r="K54" s="18" t="s">
        <v>959</v>
      </c>
      <c r="L54" s="17"/>
      <c r="M54" s="18" t="s">
        <v>1058</v>
      </c>
      <c r="N54" s="18" t="s">
        <v>1328</v>
      </c>
      <c r="O54" s="17"/>
      <c r="P54" s="17"/>
      <c r="Q54" s="18" t="s">
        <v>1994</v>
      </c>
      <c r="R54" s="18" t="s">
        <v>2271</v>
      </c>
      <c r="S54" s="17"/>
      <c r="T54" s="17"/>
      <c r="U54" s="18" t="s">
        <v>2654</v>
      </c>
      <c r="V54" s="18" t="s">
        <v>2654</v>
      </c>
      <c r="W54" s="18" t="s">
        <v>3138</v>
      </c>
      <c r="X54" s="18" t="s">
        <v>3182</v>
      </c>
      <c r="Y54" s="21">
        <f t="shared" si="2"/>
        <v>2.9409999999999998</v>
      </c>
      <c r="Z54" s="21">
        <v>2.9409999999999998</v>
      </c>
      <c r="AA54" s="21">
        <v>100</v>
      </c>
      <c r="AB54" s="21">
        <v>0.06</v>
      </c>
      <c r="AC54" s="21">
        <v>0</v>
      </c>
      <c r="AD54" s="21">
        <v>0</v>
      </c>
      <c r="AE54" s="21">
        <v>0</v>
      </c>
      <c r="AF54" s="21">
        <v>0</v>
      </c>
      <c r="AG54" s="21">
        <v>0</v>
      </c>
      <c r="AH54" s="21">
        <v>0</v>
      </c>
      <c r="AI54" s="21"/>
      <c r="AJ54" s="17"/>
      <c r="AK54" s="17"/>
      <c r="AL54" s="21"/>
      <c r="AM54" s="21">
        <v>3</v>
      </c>
      <c r="AN54" s="21">
        <v>0.06</v>
      </c>
      <c r="AO54" s="22">
        <v>8</v>
      </c>
      <c r="AP54" s="22">
        <v>8</v>
      </c>
      <c r="AQ54" s="22">
        <v>4</v>
      </c>
      <c r="AR54" s="22"/>
      <c r="AS54" s="22"/>
      <c r="AT54" s="22"/>
      <c r="AU54" s="22"/>
      <c r="AV54" s="22"/>
      <c r="AW54" s="22"/>
      <c r="AX54" s="22"/>
      <c r="AY54" s="22"/>
      <c r="AZ54" s="22"/>
      <c r="BA54" s="22"/>
      <c r="BB54" s="22"/>
      <c r="BC54" s="22"/>
      <c r="BD54" s="22"/>
      <c r="BE54" s="22"/>
      <c r="BF54" s="22"/>
      <c r="BG54" s="22"/>
      <c r="BH54" s="22"/>
      <c r="BI54" s="22"/>
      <c r="BJ54" s="22"/>
      <c r="BK54" s="22">
        <v>4</v>
      </c>
      <c r="BL54" s="22">
        <v>1</v>
      </c>
      <c r="BM54" s="22"/>
      <c r="BN54" s="22"/>
      <c r="BO54" s="22"/>
      <c r="BP54" s="22">
        <v>1</v>
      </c>
      <c r="BQ54" s="22">
        <v>1</v>
      </c>
      <c r="BR54" s="22"/>
      <c r="BS54" s="22"/>
      <c r="BT54" s="22"/>
      <c r="BU54" s="22"/>
      <c r="BV54" s="22"/>
      <c r="BW54" s="22">
        <v>1</v>
      </c>
      <c r="BX54" s="22"/>
      <c r="BY54" s="22"/>
      <c r="BZ54" s="22"/>
      <c r="CA54" s="22">
        <v>4</v>
      </c>
      <c r="CB54" s="22"/>
      <c r="CC54" s="22"/>
      <c r="CD54" s="22"/>
      <c r="CE54" s="22"/>
      <c r="CF54" s="23"/>
      <c r="CG54" s="22"/>
      <c r="CH54" s="22">
        <v>4</v>
      </c>
      <c r="CI54" s="12">
        <f t="shared" si="3"/>
        <v>0</v>
      </c>
      <c r="CJ54" s="21">
        <v>2.145</v>
      </c>
      <c r="CK54" s="18" t="s">
        <v>3660</v>
      </c>
      <c r="CL54" s="17"/>
      <c r="CM54" s="18">
        <v>1.76</v>
      </c>
      <c r="CN54" s="18" t="s">
        <v>3969</v>
      </c>
      <c r="CO54" s="21">
        <v>122.13</v>
      </c>
      <c r="CP54" s="17"/>
      <c r="CQ54" s="17"/>
      <c r="CR54" s="17"/>
      <c r="CS54" s="17"/>
      <c r="CT54" s="17"/>
      <c r="CU54" s="17"/>
      <c r="CV54" s="17"/>
      <c r="CW54" s="18">
        <v>9</v>
      </c>
      <c r="CX54" s="17"/>
      <c r="CY54" s="17"/>
      <c r="CZ54" s="17"/>
      <c r="DA54" s="17"/>
      <c r="DB54" s="17"/>
      <c r="DC54" s="17"/>
      <c r="DD54" s="17"/>
      <c r="DE54" s="17"/>
      <c r="DF54" s="17"/>
      <c r="DG54" s="17"/>
      <c r="DH54" s="17"/>
      <c r="DI54" s="17"/>
      <c r="DJ54" s="17"/>
      <c r="DK54" s="17"/>
      <c r="DL54" s="17"/>
      <c r="DM54" s="17"/>
      <c r="DN54" s="17"/>
      <c r="DO54" s="17"/>
      <c r="DP54" s="17"/>
      <c r="DQ54" s="17"/>
      <c r="DR54" s="17"/>
      <c r="DS54" s="18" t="s">
        <v>4516</v>
      </c>
      <c r="DT54" s="18" t="s">
        <v>4553</v>
      </c>
      <c r="DU54" s="18">
        <v>42</v>
      </c>
      <c r="DV54" s="17"/>
      <c r="DW54" s="17"/>
      <c r="DX54" s="17"/>
      <c r="DY54" s="17"/>
      <c r="DZ54" s="17"/>
      <c r="EA54" s="17"/>
      <c r="EB54" s="17"/>
      <c r="EC54" s="17"/>
      <c r="ED54" s="17"/>
      <c r="EE54" s="17"/>
      <c r="EF54" s="17"/>
      <c r="EG54" s="17"/>
      <c r="EH54" s="17"/>
      <c r="EI54" s="17"/>
      <c r="EJ54" s="17"/>
      <c r="EK54" s="17"/>
      <c r="EL54" s="17"/>
      <c r="EM54" s="17"/>
      <c r="EN54" s="17"/>
      <c r="EO54" s="17"/>
      <c r="EP54" s="17"/>
      <c r="EQ54" s="18" t="s">
        <v>4842</v>
      </c>
      <c r="ER54" s="18" t="s">
        <v>4865</v>
      </c>
      <c r="ES54" s="18">
        <v>10</v>
      </c>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8" t="s">
        <v>5862</v>
      </c>
      <c r="FT54" s="18" t="s">
        <v>6202</v>
      </c>
      <c r="FU54" s="18" t="s">
        <v>6521</v>
      </c>
      <c r="FV54" s="18" t="s">
        <v>6866</v>
      </c>
      <c r="FW54" s="18" t="s">
        <v>7</v>
      </c>
      <c r="FX54" s="18" t="s">
        <v>7254</v>
      </c>
      <c r="FY54" s="18" t="s">
        <v>7347</v>
      </c>
      <c r="FZ54" s="18" t="s">
        <v>7444</v>
      </c>
      <c r="GB54" s="25">
        <f t="shared" si="4"/>
        <v>24.080897404405142</v>
      </c>
    </row>
    <row r="55" spans="3:184" ht="74" customHeight="1" x14ac:dyDescent="0.2">
      <c r="C55" s="17" t="s">
        <v>11175</v>
      </c>
      <c r="D55" s="18" t="s">
        <v>47</v>
      </c>
      <c r="E55" s="18" t="s">
        <v>82</v>
      </c>
      <c r="F55" s="18" t="s">
        <v>140</v>
      </c>
      <c r="G55" s="18" t="s">
        <v>490</v>
      </c>
      <c r="H55" s="18" t="s">
        <v>490</v>
      </c>
      <c r="I55" s="18">
        <v>2021</v>
      </c>
      <c r="J55" s="18" t="s">
        <v>789</v>
      </c>
      <c r="K55" s="18" t="s">
        <v>936</v>
      </c>
      <c r="L55" s="17"/>
      <c r="M55" s="18" t="s">
        <v>1059</v>
      </c>
      <c r="N55" s="18" t="s">
        <v>1329</v>
      </c>
      <c r="O55" s="18" t="s">
        <v>1059</v>
      </c>
      <c r="P55" s="18" t="s">
        <v>1792</v>
      </c>
      <c r="Q55" s="18" t="s">
        <v>1995</v>
      </c>
      <c r="R55" s="18" t="s">
        <v>2272</v>
      </c>
      <c r="S55" s="18" t="s">
        <v>2461</v>
      </c>
      <c r="T55" s="18" t="s">
        <v>2539</v>
      </c>
      <c r="U55" s="18" t="s">
        <v>2655</v>
      </c>
      <c r="V55" s="18" t="s">
        <v>2655</v>
      </c>
      <c r="W55" s="18" t="s">
        <v>3138</v>
      </c>
      <c r="X55" s="18" t="s">
        <v>3183</v>
      </c>
      <c r="Y55" s="21">
        <f t="shared" si="2"/>
        <v>1</v>
      </c>
      <c r="Z55" s="21">
        <v>1</v>
      </c>
      <c r="AA55" s="21">
        <v>100</v>
      </c>
      <c r="AB55" s="21">
        <v>0.09</v>
      </c>
      <c r="AC55" s="21">
        <v>0</v>
      </c>
      <c r="AD55" s="21">
        <v>0</v>
      </c>
      <c r="AE55" s="21">
        <v>0</v>
      </c>
      <c r="AF55" s="21">
        <v>0</v>
      </c>
      <c r="AG55" s="21">
        <v>0</v>
      </c>
      <c r="AH55" s="21">
        <v>0</v>
      </c>
      <c r="AI55" s="21">
        <v>1</v>
      </c>
      <c r="AJ55" s="18" t="s">
        <v>3395</v>
      </c>
      <c r="AK55" s="17"/>
      <c r="AL55" s="21">
        <v>0</v>
      </c>
      <c r="AM55" s="21">
        <v>1</v>
      </c>
      <c r="AN55" s="21">
        <v>0.09</v>
      </c>
      <c r="AO55" s="22">
        <v>30</v>
      </c>
      <c r="AP55" s="22">
        <v>23</v>
      </c>
      <c r="AQ55" s="22">
        <v>12</v>
      </c>
      <c r="AR55" s="22"/>
      <c r="AS55" s="22"/>
      <c r="AT55" s="22"/>
      <c r="AU55" s="22"/>
      <c r="AV55" s="22"/>
      <c r="AW55" s="22">
        <v>4</v>
      </c>
      <c r="AX55" s="22">
        <v>1</v>
      </c>
      <c r="AY55" s="22">
        <v>2</v>
      </c>
      <c r="AZ55" s="22">
        <v>3</v>
      </c>
      <c r="BA55" s="22"/>
      <c r="BB55" s="22">
        <v>1</v>
      </c>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v>0</v>
      </c>
      <c r="CB55" s="22"/>
      <c r="CC55" s="22"/>
      <c r="CD55" s="22"/>
      <c r="CE55" s="22">
        <v>1</v>
      </c>
      <c r="CF55" s="23"/>
      <c r="CG55" s="22"/>
      <c r="CH55" s="22">
        <v>12</v>
      </c>
      <c r="CI55" s="12">
        <f t="shared" si="3"/>
        <v>0</v>
      </c>
      <c r="CJ55" s="21">
        <v>18.616</v>
      </c>
      <c r="CK55" s="18" t="s">
        <v>3661</v>
      </c>
      <c r="CL55" s="17"/>
      <c r="CM55" s="18">
        <v>39.82</v>
      </c>
      <c r="CN55" s="18" t="s">
        <v>3970</v>
      </c>
      <c r="CO55" s="21">
        <v>46.755000000000003</v>
      </c>
      <c r="CP55" s="17"/>
      <c r="CQ55" s="17"/>
      <c r="CR55" s="17"/>
      <c r="CS55" s="17"/>
      <c r="CT55" s="17"/>
      <c r="CU55" s="17"/>
      <c r="CV55" s="17"/>
      <c r="CW55" s="18">
        <v>1</v>
      </c>
      <c r="CX55" s="17"/>
      <c r="CY55" s="17"/>
      <c r="CZ55" s="17"/>
      <c r="DA55" s="17"/>
      <c r="DB55" s="17"/>
      <c r="DC55" s="17"/>
      <c r="DD55" s="17"/>
      <c r="DE55" s="17"/>
      <c r="DF55" s="17"/>
      <c r="DG55" s="17"/>
      <c r="DH55" s="17"/>
      <c r="DI55" s="17"/>
      <c r="DJ55" s="17"/>
      <c r="DK55" s="17"/>
      <c r="DL55" s="17"/>
      <c r="DM55" s="17"/>
      <c r="DN55" s="17"/>
      <c r="DO55" s="17"/>
      <c r="DP55" s="17"/>
      <c r="DQ55" s="17"/>
      <c r="DR55" s="17"/>
      <c r="DS55" s="18" t="s">
        <v>4517</v>
      </c>
      <c r="DT55" s="18" t="s">
        <v>4554</v>
      </c>
      <c r="DU55" s="18">
        <v>30</v>
      </c>
      <c r="DV55" s="17"/>
      <c r="DW55" s="17"/>
      <c r="DX55" s="17"/>
      <c r="DY55" s="17"/>
      <c r="DZ55" s="17"/>
      <c r="EA55" s="17"/>
      <c r="EB55" s="17"/>
      <c r="EC55" s="17"/>
      <c r="ED55" s="17"/>
      <c r="EE55" s="17"/>
      <c r="EF55" s="17"/>
      <c r="EG55" s="17"/>
      <c r="EH55" s="17"/>
      <c r="EI55" s="17"/>
      <c r="EJ55" s="17"/>
      <c r="EK55" s="18">
        <v>1</v>
      </c>
      <c r="EL55" s="18" t="s">
        <v>4704</v>
      </c>
      <c r="EM55" s="18">
        <v>23</v>
      </c>
      <c r="EN55" s="17"/>
      <c r="EO55" s="17"/>
      <c r="EP55" s="17"/>
      <c r="EQ55" s="17"/>
      <c r="ER55" s="17"/>
      <c r="ES55" s="17"/>
      <c r="ET55" s="17"/>
      <c r="EU55" s="17"/>
      <c r="EV55" s="17"/>
      <c r="EW55" s="17"/>
      <c r="EX55" s="17"/>
      <c r="EY55" s="17"/>
      <c r="EZ55" s="17"/>
      <c r="FA55" s="17"/>
      <c r="FB55" s="17"/>
      <c r="FC55" s="17"/>
      <c r="FD55" s="17"/>
      <c r="FE55" s="17"/>
      <c r="FF55" s="17"/>
      <c r="FG55" s="17"/>
      <c r="FH55" s="17"/>
      <c r="FI55" s="18" t="s">
        <v>5212</v>
      </c>
      <c r="FJ55" s="17"/>
      <c r="FK55" s="17"/>
      <c r="FL55" s="18" t="s">
        <v>5451</v>
      </c>
      <c r="FM55" s="17"/>
      <c r="FN55" s="17"/>
      <c r="FO55" s="18" t="s">
        <v>5661</v>
      </c>
      <c r="FP55" s="18" t="s">
        <v>5687</v>
      </c>
      <c r="FQ55" s="18">
        <v>26</v>
      </c>
      <c r="FR55" s="18">
        <v>90</v>
      </c>
      <c r="FS55" s="18" t="s">
        <v>5863</v>
      </c>
      <c r="FT55" s="18" t="s">
        <v>6203</v>
      </c>
      <c r="FU55" s="18" t="s">
        <v>6522</v>
      </c>
      <c r="FV55" s="18" t="s">
        <v>6867</v>
      </c>
      <c r="FW55" s="18" t="s">
        <v>7167</v>
      </c>
      <c r="FX55" s="18" t="s">
        <v>7259</v>
      </c>
      <c r="FY55" s="18" t="s">
        <v>6522</v>
      </c>
      <c r="FZ55" s="18" t="s">
        <v>7446</v>
      </c>
      <c r="GA55" s="1" t="s">
        <v>7537</v>
      </c>
      <c r="GB55" s="25">
        <f t="shared" si="4"/>
        <v>21.388086835632549</v>
      </c>
    </row>
    <row r="56" spans="3:184" ht="74" customHeight="1" x14ac:dyDescent="0.2">
      <c r="C56" s="17" t="s">
        <v>11175</v>
      </c>
      <c r="D56" s="18" t="s">
        <v>46</v>
      </c>
      <c r="E56" s="18" t="s">
        <v>83</v>
      </c>
      <c r="F56" s="18" t="s">
        <v>141</v>
      </c>
      <c r="G56" s="18" t="s">
        <v>491</v>
      </c>
      <c r="H56" s="17"/>
      <c r="I56" s="18">
        <v>2022</v>
      </c>
      <c r="J56" s="18" t="s">
        <v>804</v>
      </c>
      <c r="K56" s="18" t="s">
        <v>957</v>
      </c>
      <c r="L56" s="17"/>
      <c r="M56" s="18" t="s">
        <v>1060</v>
      </c>
      <c r="N56" s="18" t="s">
        <v>1330</v>
      </c>
      <c r="O56" s="18" t="s">
        <v>1554</v>
      </c>
      <c r="P56" s="18" t="s">
        <v>1793</v>
      </c>
      <c r="Q56" s="18" t="s">
        <v>1996</v>
      </c>
      <c r="R56" s="18" t="s">
        <v>2273</v>
      </c>
      <c r="S56" s="17"/>
      <c r="T56" s="17"/>
      <c r="U56" s="18" t="s">
        <v>2656</v>
      </c>
      <c r="V56" s="18" t="s">
        <v>2656</v>
      </c>
      <c r="W56" s="18" t="s">
        <v>3140</v>
      </c>
      <c r="X56" s="18" t="s">
        <v>2656</v>
      </c>
      <c r="Y56" s="21">
        <f t="shared" si="2"/>
        <v>3.4870000000000001</v>
      </c>
      <c r="Z56" s="21">
        <v>2.6030000000000002</v>
      </c>
      <c r="AA56" s="21">
        <v>74.650000000000006</v>
      </c>
      <c r="AB56" s="21">
        <v>0.21</v>
      </c>
      <c r="AC56" s="21">
        <v>0</v>
      </c>
      <c r="AD56" s="21">
        <v>0</v>
      </c>
      <c r="AE56" s="21">
        <v>0</v>
      </c>
      <c r="AF56" s="21">
        <v>0</v>
      </c>
      <c r="AG56" s="21">
        <v>0.88400000000000001</v>
      </c>
      <c r="AH56" s="21">
        <v>25.35</v>
      </c>
      <c r="AI56" s="21"/>
      <c r="AJ56" s="17"/>
      <c r="AK56" s="17"/>
      <c r="AL56" s="21"/>
      <c r="AM56" s="21">
        <v>3</v>
      </c>
      <c r="AN56" s="21">
        <v>0.18</v>
      </c>
      <c r="AO56" s="22">
        <v>5</v>
      </c>
      <c r="AP56" s="22">
        <v>5</v>
      </c>
      <c r="AQ56" s="22">
        <v>4</v>
      </c>
      <c r="AR56" s="22"/>
      <c r="AS56" s="22"/>
      <c r="AT56" s="22">
        <v>2</v>
      </c>
      <c r="AU56" s="22"/>
      <c r="AV56" s="22"/>
      <c r="AW56" s="22"/>
      <c r="AX56" s="22"/>
      <c r="AY56" s="22"/>
      <c r="AZ56" s="22">
        <v>1</v>
      </c>
      <c r="BA56" s="22"/>
      <c r="BB56" s="22"/>
      <c r="BC56" s="22">
        <v>1</v>
      </c>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v>0</v>
      </c>
      <c r="CB56" s="22"/>
      <c r="CC56" s="22"/>
      <c r="CD56" s="22"/>
      <c r="CE56" s="22"/>
      <c r="CF56" s="23"/>
      <c r="CG56" s="22"/>
      <c r="CH56" s="22">
        <v>4</v>
      </c>
      <c r="CI56" s="12">
        <f t="shared" si="3"/>
        <v>0</v>
      </c>
      <c r="CJ56" s="21">
        <v>0.39</v>
      </c>
      <c r="CK56" s="18" t="s">
        <v>3662</v>
      </c>
      <c r="CL56" s="17"/>
      <c r="CM56" s="18">
        <v>0.67</v>
      </c>
      <c r="CN56" s="18" t="s">
        <v>3964</v>
      </c>
      <c r="CO56" s="21">
        <v>58.362000000000002</v>
      </c>
      <c r="CP56" s="17"/>
      <c r="CQ56" s="17"/>
      <c r="CR56" s="17"/>
      <c r="CS56" s="17"/>
      <c r="CT56" s="17"/>
      <c r="CU56" s="17"/>
      <c r="CV56" s="17"/>
      <c r="CW56" s="18">
        <v>4</v>
      </c>
      <c r="CX56" s="18">
        <v>1</v>
      </c>
      <c r="CY56" s="18" t="s">
        <v>4190</v>
      </c>
      <c r="CZ56" s="18">
        <v>208</v>
      </c>
      <c r="DA56" s="18">
        <v>1</v>
      </c>
      <c r="DB56" s="18" t="s">
        <v>4307</v>
      </c>
      <c r="DC56" s="18">
        <v>25</v>
      </c>
      <c r="DD56" s="17"/>
      <c r="DE56" s="17"/>
      <c r="DF56" s="17"/>
      <c r="DG56" s="17"/>
      <c r="DH56" s="17"/>
      <c r="DI56" s="17"/>
      <c r="DJ56" s="17"/>
      <c r="DK56" s="17"/>
      <c r="DL56" s="17"/>
      <c r="DM56" s="17"/>
      <c r="DN56" s="17"/>
      <c r="DO56" s="17"/>
      <c r="DP56" s="18">
        <v>1</v>
      </c>
      <c r="DQ56" s="18" t="s">
        <v>4498</v>
      </c>
      <c r="DR56" s="18">
        <v>5</v>
      </c>
      <c r="DS56" s="17"/>
      <c r="DT56" s="17"/>
      <c r="DU56" s="17"/>
      <c r="DV56" s="17"/>
      <c r="DW56" s="17"/>
      <c r="DX56" s="17"/>
      <c r="DY56" s="17"/>
      <c r="DZ56" s="17"/>
      <c r="EA56" s="17"/>
      <c r="EB56" s="17"/>
      <c r="EC56" s="17"/>
      <c r="ED56" s="17"/>
      <c r="EE56" s="17"/>
      <c r="EF56" s="17"/>
      <c r="EG56" s="17"/>
      <c r="EH56" s="17"/>
      <c r="EI56" s="17"/>
      <c r="EJ56" s="17"/>
      <c r="EK56" s="17"/>
      <c r="EL56" s="17"/>
      <c r="EM56" s="17"/>
      <c r="EN56" s="18">
        <v>1</v>
      </c>
      <c r="EO56" s="18" t="s">
        <v>4771</v>
      </c>
      <c r="EP56" s="18">
        <v>5</v>
      </c>
      <c r="EQ56" s="17"/>
      <c r="ER56" s="17"/>
      <c r="ES56" s="17"/>
      <c r="ET56" s="17"/>
      <c r="EU56" s="17"/>
      <c r="EV56" s="17"/>
      <c r="EW56" s="17"/>
      <c r="EX56" s="17"/>
      <c r="EY56" s="17"/>
      <c r="EZ56" s="17"/>
      <c r="FA56" s="17"/>
      <c r="FB56" s="17"/>
      <c r="FC56" s="17"/>
      <c r="FD56" s="17"/>
      <c r="FE56" s="17"/>
      <c r="FF56" s="17"/>
      <c r="FG56" s="17"/>
      <c r="FH56" s="18" t="s">
        <v>4980</v>
      </c>
      <c r="FI56" s="17"/>
      <c r="FJ56" s="17"/>
      <c r="FK56" s="17"/>
      <c r="FL56" s="17"/>
      <c r="FM56" s="17"/>
      <c r="FN56" s="17"/>
      <c r="FO56" s="17"/>
      <c r="FP56" s="17"/>
      <c r="FQ56" s="17"/>
      <c r="FR56" s="17"/>
      <c r="FS56" s="18" t="s">
        <v>5864</v>
      </c>
      <c r="FT56" s="18" t="s">
        <v>6204</v>
      </c>
      <c r="FU56" s="18" t="s">
        <v>6523</v>
      </c>
      <c r="FV56" s="18" t="s">
        <v>6868</v>
      </c>
      <c r="FW56" s="18" t="s">
        <v>7</v>
      </c>
      <c r="FX56" s="18" t="s">
        <v>7254</v>
      </c>
      <c r="FY56" s="18" t="s">
        <v>7347</v>
      </c>
      <c r="FZ56" s="18" t="s">
        <v>7444</v>
      </c>
      <c r="GB56" s="25">
        <f t="shared" si="4"/>
        <v>44.600938967136159</v>
      </c>
    </row>
    <row r="57" spans="3:184" ht="74" customHeight="1" x14ac:dyDescent="0.2">
      <c r="C57" s="17" t="s">
        <v>11175</v>
      </c>
      <c r="D57" s="18" t="s">
        <v>44</v>
      </c>
      <c r="E57" s="18" t="s">
        <v>85</v>
      </c>
      <c r="F57" s="18" t="s">
        <v>142</v>
      </c>
      <c r="G57" s="18" t="s">
        <v>485</v>
      </c>
      <c r="H57" s="17"/>
      <c r="I57" s="18">
        <v>2023</v>
      </c>
      <c r="J57" s="18" t="s">
        <v>805</v>
      </c>
      <c r="K57" s="18" t="s">
        <v>936</v>
      </c>
      <c r="L57" s="17"/>
      <c r="M57" s="17"/>
      <c r="N57" s="17"/>
      <c r="O57" s="18" t="s">
        <v>1555</v>
      </c>
      <c r="P57" s="18" t="s">
        <v>1794</v>
      </c>
      <c r="Q57" s="18" t="s">
        <v>1997</v>
      </c>
      <c r="R57" s="18" t="s">
        <v>2274</v>
      </c>
      <c r="S57" s="17"/>
      <c r="T57" s="17"/>
      <c r="U57" s="18" t="s">
        <v>2657</v>
      </c>
      <c r="V57" s="18" t="s">
        <v>2657</v>
      </c>
      <c r="W57" s="18" t="s">
        <v>3138</v>
      </c>
      <c r="X57" s="18" t="s">
        <v>2657</v>
      </c>
      <c r="Y57" s="21">
        <f t="shared" si="2"/>
        <v>1.099</v>
      </c>
      <c r="Z57" s="21">
        <v>1.099</v>
      </c>
      <c r="AA57" s="21">
        <v>100</v>
      </c>
      <c r="AB57" s="21">
        <v>2.9</v>
      </c>
      <c r="AC57" s="21">
        <v>0</v>
      </c>
      <c r="AD57" s="21">
        <v>0</v>
      </c>
      <c r="AE57" s="21">
        <v>0</v>
      </c>
      <c r="AF57" s="21">
        <v>0</v>
      </c>
      <c r="AG57" s="21">
        <v>0</v>
      </c>
      <c r="AH57" s="21">
        <v>0</v>
      </c>
      <c r="AI57" s="21">
        <v>1</v>
      </c>
      <c r="AJ57" s="18" t="s">
        <v>3396</v>
      </c>
      <c r="AK57" s="17"/>
      <c r="AL57" s="21">
        <v>0</v>
      </c>
      <c r="AM57" s="21">
        <v>1.615</v>
      </c>
      <c r="AN57" s="21">
        <v>5</v>
      </c>
      <c r="AO57" s="22">
        <v>5</v>
      </c>
      <c r="AP57" s="22">
        <v>5</v>
      </c>
      <c r="AQ57" s="22">
        <v>5</v>
      </c>
      <c r="AR57" s="22"/>
      <c r="AS57" s="22">
        <v>3</v>
      </c>
      <c r="AT57" s="22">
        <v>2</v>
      </c>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v>0</v>
      </c>
      <c r="CB57" s="22"/>
      <c r="CC57" s="22"/>
      <c r="CD57" s="22"/>
      <c r="CE57" s="22"/>
      <c r="CF57" s="23"/>
      <c r="CG57" s="22"/>
      <c r="CH57" s="22">
        <v>5</v>
      </c>
      <c r="CI57" s="12">
        <f t="shared" si="3"/>
        <v>0</v>
      </c>
      <c r="CJ57" s="21">
        <v>5.0540000000000003</v>
      </c>
      <c r="CK57" s="18" t="s">
        <v>3663</v>
      </c>
      <c r="CL57" s="17"/>
      <c r="CM57" s="18">
        <v>79.77</v>
      </c>
      <c r="CN57" s="18" t="s">
        <v>3967</v>
      </c>
      <c r="CO57" s="21">
        <v>6.3360000000000003</v>
      </c>
      <c r="CP57" s="17"/>
      <c r="CQ57" s="17"/>
      <c r="CR57" s="17"/>
      <c r="CS57" s="17"/>
      <c r="CT57" s="17"/>
      <c r="CU57" s="17"/>
      <c r="CV57" s="17"/>
      <c r="CW57" s="18">
        <v>4</v>
      </c>
      <c r="CX57" s="18">
        <v>1</v>
      </c>
      <c r="CY57" s="18" t="s">
        <v>4188</v>
      </c>
      <c r="CZ57" s="18">
        <v>130</v>
      </c>
      <c r="DA57" s="18">
        <v>1</v>
      </c>
      <c r="DB57" s="18" t="s">
        <v>4188</v>
      </c>
      <c r="DC57" s="18">
        <v>50</v>
      </c>
      <c r="DD57" s="17"/>
      <c r="DE57" s="18" t="s">
        <v>4301</v>
      </c>
      <c r="DF57" s="17"/>
      <c r="DG57" s="17"/>
      <c r="DH57" s="17"/>
      <c r="DI57" s="17"/>
      <c r="DJ57" s="17"/>
      <c r="DK57" s="17"/>
      <c r="DL57" s="17"/>
      <c r="DM57" s="17"/>
      <c r="DN57" s="17"/>
      <c r="DO57" s="17"/>
      <c r="DP57" s="17"/>
      <c r="DQ57" s="17"/>
      <c r="DR57" s="17"/>
      <c r="DS57" s="17"/>
      <c r="DT57" s="17"/>
      <c r="DU57" s="17"/>
      <c r="DV57" s="17"/>
      <c r="DW57" s="17"/>
      <c r="DX57" s="17"/>
      <c r="DY57" s="18">
        <v>1</v>
      </c>
      <c r="DZ57" s="18" t="s">
        <v>4288</v>
      </c>
      <c r="EA57" s="18">
        <v>114</v>
      </c>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8" t="s">
        <v>4981</v>
      </c>
      <c r="FI57" s="17"/>
      <c r="FJ57" s="17"/>
      <c r="FK57" s="17"/>
      <c r="FL57" s="18" t="s">
        <v>5452</v>
      </c>
      <c r="FM57" s="17"/>
      <c r="FN57" s="17"/>
      <c r="FO57" s="17"/>
      <c r="FP57" s="17"/>
      <c r="FQ57" s="17"/>
      <c r="FR57" s="17"/>
      <c r="FS57" s="18" t="s">
        <v>5865</v>
      </c>
      <c r="FT57" s="18" t="s">
        <v>6205</v>
      </c>
      <c r="FU57" s="18" t="s">
        <v>6524</v>
      </c>
      <c r="FV57" s="18" t="s">
        <v>6869</v>
      </c>
      <c r="FW57" s="18" t="s">
        <v>7168</v>
      </c>
      <c r="FX57" s="18" t="s">
        <v>7260</v>
      </c>
      <c r="FY57" s="18" t="s">
        <v>6524</v>
      </c>
      <c r="FZ57" s="18" t="s">
        <v>6869</v>
      </c>
      <c r="GB57" s="25">
        <f t="shared" si="4"/>
        <v>173.45328282828282</v>
      </c>
    </row>
    <row r="58" spans="3:184" ht="74" customHeight="1" x14ac:dyDescent="0.2">
      <c r="C58" s="17" t="s">
        <v>11175</v>
      </c>
      <c r="D58" s="18" t="s">
        <v>44</v>
      </c>
      <c r="E58" s="18" t="s">
        <v>85</v>
      </c>
      <c r="F58" s="18" t="s">
        <v>143</v>
      </c>
      <c r="G58" s="18" t="s">
        <v>492</v>
      </c>
      <c r="H58" s="18" t="s">
        <v>492</v>
      </c>
      <c r="I58" s="18">
        <v>2020</v>
      </c>
      <c r="J58" s="18" t="s">
        <v>798</v>
      </c>
      <c r="K58" s="18" t="s">
        <v>955</v>
      </c>
      <c r="L58" s="17"/>
      <c r="M58" s="17"/>
      <c r="N58" s="17"/>
      <c r="O58" s="18" t="s">
        <v>1556</v>
      </c>
      <c r="P58" s="17"/>
      <c r="Q58" s="18" t="s">
        <v>1998</v>
      </c>
      <c r="R58" s="17"/>
      <c r="S58" s="17"/>
      <c r="T58" s="17"/>
      <c r="U58" s="18" t="s">
        <v>2658</v>
      </c>
      <c r="V58" s="18" t="s">
        <v>2658</v>
      </c>
      <c r="W58" s="17"/>
      <c r="X58" s="18" t="s">
        <v>2658</v>
      </c>
      <c r="Y58" s="21">
        <f t="shared" si="2"/>
        <v>4.181</v>
      </c>
      <c r="Z58" s="21">
        <v>4.181</v>
      </c>
      <c r="AA58" s="21">
        <v>100</v>
      </c>
      <c r="AB58" s="21">
        <v>12.1</v>
      </c>
      <c r="AC58" s="21">
        <v>0</v>
      </c>
      <c r="AD58" s="21">
        <v>0</v>
      </c>
      <c r="AE58" s="21">
        <v>0</v>
      </c>
      <c r="AF58" s="21">
        <v>0</v>
      </c>
      <c r="AG58" s="21">
        <v>0</v>
      </c>
      <c r="AH58" s="21">
        <v>0</v>
      </c>
      <c r="AI58" s="21">
        <v>1</v>
      </c>
      <c r="AJ58" s="18" t="s">
        <v>3397</v>
      </c>
      <c r="AK58" s="17"/>
      <c r="AL58" s="21">
        <v>0</v>
      </c>
      <c r="AM58" s="21">
        <v>1.8</v>
      </c>
      <c r="AN58" s="21">
        <v>5</v>
      </c>
      <c r="AO58" s="22">
        <v>6</v>
      </c>
      <c r="AP58" s="22">
        <v>6</v>
      </c>
      <c r="AQ58" s="22">
        <v>6</v>
      </c>
      <c r="AR58" s="22"/>
      <c r="AS58" s="22">
        <v>3</v>
      </c>
      <c r="AT58" s="22">
        <v>1</v>
      </c>
      <c r="AU58" s="22"/>
      <c r="AV58" s="22"/>
      <c r="AW58" s="22"/>
      <c r="AX58" s="22"/>
      <c r="AY58" s="22"/>
      <c r="AZ58" s="22"/>
      <c r="BA58" s="22"/>
      <c r="BB58" s="22">
        <v>1</v>
      </c>
      <c r="BC58" s="22">
        <v>1</v>
      </c>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v>0</v>
      </c>
      <c r="CB58" s="22"/>
      <c r="CC58" s="22"/>
      <c r="CD58" s="22"/>
      <c r="CE58" s="22"/>
      <c r="CF58" s="23"/>
      <c r="CG58" s="22"/>
      <c r="CH58" s="22">
        <v>6</v>
      </c>
      <c r="CI58" s="12">
        <f t="shared" si="3"/>
        <v>0</v>
      </c>
      <c r="CJ58" s="21">
        <v>3.0649999999999999</v>
      </c>
      <c r="CK58" s="18" t="s">
        <v>3664</v>
      </c>
      <c r="CL58" s="17"/>
      <c r="CM58" s="18">
        <v>76.34</v>
      </c>
      <c r="CN58" s="18" t="s">
        <v>3967</v>
      </c>
      <c r="CO58" s="21">
        <v>4.0149999999999997</v>
      </c>
      <c r="CP58" s="17"/>
      <c r="CQ58" s="17"/>
      <c r="CR58" s="17"/>
      <c r="CS58" s="17"/>
      <c r="CT58" s="17"/>
      <c r="CU58" s="17"/>
      <c r="CV58" s="17"/>
      <c r="CW58" s="18">
        <v>4</v>
      </c>
      <c r="CX58" s="18">
        <v>1</v>
      </c>
      <c r="CY58" s="18" t="s">
        <v>4187</v>
      </c>
      <c r="CZ58" s="18">
        <v>581</v>
      </c>
      <c r="DA58" s="18">
        <v>1</v>
      </c>
      <c r="DB58" s="18" t="s">
        <v>4308</v>
      </c>
      <c r="DC58" s="18">
        <v>30</v>
      </c>
      <c r="DD58" s="18">
        <v>1</v>
      </c>
      <c r="DE58" s="18" t="s">
        <v>4308</v>
      </c>
      <c r="DF58" s="18">
        <v>30</v>
      </c>
      <c r="DG58" s="17"/>
      <c r="DH58" s="17"/>
      <c r="DI58" s="17"/>
      <c r="DJ58" s="17"/>
      <c r="DK58" s="17"/>
      <c r="DL58" s="17"/>
      <c r="DM58" s="17"/>
      <c r="DN58" s="17"/>
      <c r="DO58" s="17"/>
      <c r="DP58" s="17"/>
      <c r="DQ58" s="17"/>
      <c r="DR58" s="17"/>
      <c r="DS58" s="17"/>
      <c r="DT58" s="17"/>
      <c r="DU58" s="17"/>
      <c r="DV58" s="17"/>
      <c r="DW58" s="17"/>
      <c r="DX58" s="17"/>
      <c r="DY58" s="18">
        <v>1</v>
      </c>
      <c r="DZ58" s="18" t="s">
        <v>4188</v>
      </c>
      <c r="EA58" s="18">
        <v>114</v>
      </c>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8" t="s">
        <v>5448</v>
      </c>
      <c r="FM58" s="17"/>
      <c r="FN58" s="17"/>
      <c r="FO58" s="17"/>
      <c r="FP58" s="18" t="s">
        <v>5685</v>
      </c>
      <c r="FQ58" s="18">
        <v>1</v>
      </c>
      <c r="FR58" s="18">
        <v>2</v>
      </c>
      <c r="FS58" s="18" t="s">
        <v>5866</v>
      </c>
      <c r="FT58" s="18" t="s">
        <v>6206</v>
      </c>
      <c r="FU58" s="18" t="s">
        <v>6525</v>
      </c>
      <c r="FV58" s="18" t="s">
        <v>6870</v>
      </c>
      <c r="FW58" s="18" t="s">
        <v>7169</v>
      </c>
      <c r="FX58" s="18" t="s">
        <v>7261</v>
      </c>
      <c r="FY58" s="18" t="s">
        <v>7352</v>
      </c>
      <c r="FZ58" s="18" t="s">
        <v>7447</v>
      </c>
      <c r="GB58" s="25">
        <f t="shared" si="4"/>
        <v>1041.3449564134496</v>
      </c>
    </row>
    <row r="59" spans="3:184" ht="74" customHeight="1" x14ac:dyDescent="0.2">
      <c r="C59" s="17" t="s">
        <v>11175</v>
      </c>
      <c r="D59" s="18" t="s">
        <v>44</v>
      </c>
      <c r="E59" s="18" t="s">
        <v>85</v>
      </c>
      <c r="F59" s="18" t="s">
        <v>144</v>
      </c>
      <c r="G59" s="18" t="s">
        <v>492</v>
      </c>
      <c r="H59" s="18" t="s">
        <v>492</v>
      </c>
      <c r="I59" s="18">
        <v>2023</v>
      </c>
      <c r="J59" s="18" t="s">
        <v>806</v>
      </c>
      <c r="K59" s="18" t="s">
        <v>960</v>
      </c>
      <c r="L59" s="17"/>
      <c r="M59" s="17"/>
      <c r="N59" s="17"/>
      <c r="O59" s="17"/>
      <c r="P59" s="17"/>
      <c r="Q59" s="18" t="s">
        <v>1999</v>
      </c>
      <c r="R59" s="17"/>
      <c r="S59" s="17"/>
      <c r="T59" s="17"/>
      <c r="U59" s="18" t="s">
        <v>2659</v>
      </c>
      <c r="V59" s="18" t="s">
        <v>2659</v>
      </c>
      <c r="W59" s="17"/>
      <c r="X59" s="18" t="s">
        <v>3184</v>
      </c>
      <c r="Y59" s="21">
        <f t="shared" si="2"/>
        <v>7.0000000000000007E-2</v>
      </c>
      <c r="Z59" s="21">
        <v>7.0000000000000007E-2</v>
      </c>
      <c r="AA59" s="21">
        <v>100</v>
      </c>
      <c r="AB59" s="21">
        <v>0.7</v>
      </c>
      <c r="AC59" s="21">
        <v>0</v>
      </c>
      <c r="AD59" s="21">
        <v>0</v>
      </c>
      <c r="AE59" s="21">
        <v>0</v>
      </c>
      <c r="AF59" s="21">
        <v>0</v>
      </c>
      <c r="AG59" s="21">
        <v>0</v>
      </c>
      <c r="AH59" s="21">
        <v>0</v>
      </c>
      <c r="AI59" s="21"/>
      <c r="AJ59" s="17"/>
      <c r="AK59" s="17"/>
      <c r="AL59" s="21"/>
      <c r="AM59" s="21">
        <v>0.2</v>
      </c>
      <c r="AN59" s="21">
        <v>1.04</v>
      </c>
      <c r="AO59" s="22">
        <v>3</v>
      </c>
      <c r="AP59" s="22">
        <v>2</v>
      </c>
      <c r="AQ59" s="22">
        <v>2</v>
      </c>
      <c r="AR59" s="22"/>
      <c r="AS59" s="22"/>
      <c r="AT59" s="22">
        <v>1</v>
      </c>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v>0</v>
      </c>
      <c r="CB59" s="22"/>
      <c r="CC59" s="22"/>
      <c r="CD59" s="22"/>
      <c r="CE59" s="22"/>
      <c r="CF59" s="23"/>
      <c r="CG59" s="22"/>
      <c r="CH59" s="22">
        <v>1</v>
      </c>
      <c r="CI59" s="12">
        <f t="shared" si="3"/>
        <v>0</v>
      </c>
      <c r="CJ59" s="21">
        <v>0.2</v>
      </c>
      <c r="CK59" s="18" t="s">
        <v>3665</v>
      </c>
      <c r="CL59" s="17"/>
      <c r="CM59" s="18">
        <v>4.74</v>
      </c>
      <c r="CN59" s="18" t="s">
        <v>3971</v>
      </c>
      <c r="CO59" s="21">
        <v>4.2190000000000003</v>
      </c>
      <c r="CP59" s="17"/>
      <c r="CQ59" s="17"/>
      <c r="CR59" s="17"/>
      <c r="CS59" s="17"/>
      <c r="CT59" s="17"/>
      <c r="CU59" s="17"/>
      <c r="CV59" s="17"/>
      <c r="CW59" s="17"/>
      <c r="CX59" s="18">
        <v>1</v>
      </c>
      <c r="CY59" s="18" t="s">
        <v>4187</v>
      </c>
      <c r="CZ59" s="18">
        <v>75</v>
      </c>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8">
        <v>1</v>
      </c>
      <c r="DZ59" s="18" t="s">
        <v>4628</v>
      </c>
      <c r="EA59" s="18">
        <v>52</v>
      </c>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8" t="s">
        <v>4982</v>
      </c>
      <c r="FI59" s="17"/>
      <c r="FJ59" s="17"/>
      <c r="FK59" s="17"/>
      <c r="FL59" s="17"/>
      <c r="FM59" s="17"/>
      <c r="FN59" s="17"/>
      <c r="FO59" s="17"/>
      <c r="FP59" s="17"/>
      <c r="FQ59" s="17"/>
      <c r="FR59" s="17"/>
      <c r="FS59" s="18" t="s">
        <v>5867</v>
      </c>
      <c r="FT59" s="18" t="s">
        <v>6207</v>
      </c>
      <c r="FU59" s="18" t="s">
        <v>6526</v>
      </c>
      <c r="FV59" s="18" t="s">
        <v>6871</v>
      </c>
      <c r="FW59" s="18" t="s">
        <v>7170</v>
      </c>
      <c r="FX59" s="18" t="s">
        <v>7262</v>
      </c>
      <c r="FY59" s="18" t="s">
        <v>7353</v>
      </c>
      <c r="FZ59" s="18" t="s">
        <v>6871</v>
      </c>
      <c r="GB59" s="25">
        <f t="shared" si="4"/>
        <v>16.591609386110452</v>
      </c>
    </row>
    <row r="60" spans="3:184" ht="74" customHeight="1" x14ac:dyDescent="0.2">
      <c r="C60" s="17" t="s">
        <v>11175</v>
      </c>
      <c r="D60" s="18" t="s">
        <v>46</v>
      </c>
      <c r="E60" s="18" t="s">
        <v>83</v>
      </c>
      <c r="F60" s="18" t="s">
        <v>141</v>
      </c>
      <c r="G60" s="18" t="s">
        <v>493</v>
      </c>
      <c r="H60" s="17"/>
      <c r="I60" s="18">
        <v>2023</v>
      </c>
      <c r="J60" s="18" t="s">
        <v>807</v>
      </c>
      <c r="K60" s="18" t="s">
        <v>774</v>
      </c>
      <c r="L60" s="17"/>
      <c r="M60" s="18" t="s">
        <v>1061</v>
      </c>
      <c r="N60" s="18" t="s">
        <v>1331</v>
      </c>
      <c r="O60" s="17"/>
      <c r="P60" s="17"/>
      <c r="Q60" s="18" t="s">
        <v>2000</v>
      </c>
      <c r="R60" s="18" t="s">
        <v>2275</v>
      </c>
      <c r="S60" s="17"/>
      <c r="T60" s="17"/>
      <c r="U60" s="18" t="s">
        <v>2660</v>
      </c>
      <c r="V60" s="18" t="s">
        <v>2660</v>
      </c>
      <c r="W60" s="18" t="s">
        <v>3138</v>
      </c>
      <c r="X60" s="18" t="s">
        <v>3185</v>
      </c>
      <c r="Y60" s="21">
        <f t="shared" si="2"/>
        <v>0.5</v>
      </c>
      <c r="Z60" s="21">
        <v>0.5</v>
      </c>
      <c r="AA60" s="21">
        <v>100</v>
      </c>
      <c r="AB60" s="21">
        <v>0.04</v>
      </c>
      <c r="AC60" s="21">
        <v>0</v>
      </c>
      <c r="AD60" s="21">
        <v>0</v>
      </c>
      <c r="AE60" s="21">
        <v>0</v>
      </c>
      <c r="AF60" s="21">
        <v>0</v>
      </c>
      <c r="AG60" s="21">
        <v>0</v>
      </c>
      <c r="AH60" s="21">
        <v>0</v>
      </c>
      <c r="AI60" s="21"/>
      <c r="AJ60" s="17"/>
      <c r="AK60" s="17"/>
      <c r="AL60" s="21"/>
      <c r="AM60" s="21">
        <v>1.5</v>
      </c>
      <c r="AN60" s="21">
        <v>0.09</v>
      </c>
      <c r="AO60" s="22">
        <v>6</v>
      </c>
      <c r="AP60" s="22">
        <v>6</v>
      </c>
      <c r="AQ60" s="22">
        <v>1</v>
      </c>
      <c r="AR60" s="22"/>
      <c r="AS60" s="22"/>
      <c r="AT60" s="22"/>
      <c r="AU60" s="22"/>
      <c r="AV60" s="22"/>
      <c r="AW60" s="22"/>
      <c r="AX60" s="22"/>
      <c r="AY60" s="22"/>
      <c r="AZ60" s="22"/>
      <c r="BA60" s="22"/>
      <c r="BB60" s="22"/>
      <c r="BC60" s="22"/>
      <c r="BD60" s="22"/>
      <c r="BE60" s="22"/>
      <c r="BF60" s="22"/>
      <c r="BG60" s="22"/>
      <c r="BH60" s="22"/>
      <c r="BI60" s="22"/>
      <c r="BJ60" s="22"/>
      <c r="BK60" s="22">
        <v>1</v>
      </c>
      <c r="BL60" s="22">
        <v>1</v>
      </c>
      <c r="BM60" s="22"/>
      <c r="BN60" s="22"/>
      <c r="BO60" s="22"/>
      <c r="BP60" s="22"/>
      <c r="BQ60" s="22"/>
      <c r="BR60" s="22"/>
      <c r="BS60" s="22"/>
      <c r="BT60" s="22"/>
      <c r="BU60" s="22"/>
      <c r="BV60" s="22"/>
      <c r="BW60" s="22"/>
      <c r="BX60" s="22"/>
      <c r="BY60" s="22"/>
      <c r="BZ60" s="22"/>
      <c r="CA60" s="22">
        <v>1</v>
      </c>
      <c r="CB60" s="22"/>
      <c r="CC60" s="22"/>
      <c r="CD60" s="22"/>
      <c r="CE60" s="22"/>
      <c r="CF60" s="23"/>
      <c r="CG60" s="22"/>
      <c r="CH60" s="22">
        <v>1</v>
      </c>
      <c r="CI60" s="12">
        <f t="shared" si="3"/>
        <v>0</v>
      </c>
      <c r="CJ60" s="21">
        <v>0.57799999999999996</v>
      </c>
      <c r="CK60" s="18" t="s">
        <v>3666</v>
      </c>
      <c r="CL60" s="17"/>
      <c r="CM60" s="18">
        <v>0.99</v>
      </c>
      <c r="CN60" s="18" t="s">
        <v>3964</v>
      </c>
      <c r="CO60" s="21">
        <v>58.362000000000002</v>
      </c>
      <c r="CP60" s="17"/>
      <c r="CQ60" s="17"/>
      <c r="CR60" s="17"/>
      <c r="CS60" s="17"/>
      <c r="CT60" s="17"/>
      <c r="CU60" s="17"/>
      <c r="CV60" s="17"/>
      <c r="CW60" s="18">
        <v>1</v>
      </c>
      <c r="CX60" s="17"/>
      <c r="CY60" s="17"/>
      <c r="CZ60" s="17"/>
      <c r="DA60" s="17"/>
      <c r="DB60" s="17"/>
      <c r="DC60" s="17"/>
      <c r="DD60" s="17"/>
      <c r="DE60" s="17"/>
      <c r="DF60" s="17"/>
      <c r="DG60" s="17"/>
      <c r="DH60" s="17"/>
      <c r="DI60" s="17"/>
      <c r="DJ60" s="17"/>
      <c r="DK60" s="17"/>
      <c r="DL60" s="17"/>
      <c r="DM60" s="17"/>
      <c r="DN60" s="17"/>
      <c r="DO60" s="17"/>
      <c r="DP60" s="17"/>
      <c r="DQ60" s="17"/>
      <c r="DR60" s="17"/>
      <c r="DS60" s="18" t="s">
        <v>4518</v>
      </c>
      <c r="DT60" s="18" t="s">
        <v>4555</v>
      </c>
      <c r="DU60" s="18">
        <v>28597</v>
      </c>
      <c r="DV60" s="18">
        <v>1</v>
      </c>
      <c r="DW60" s="18" t="s">
        <v>4555</v>
      </c>
      <c r="DX60" s="18">
        <v>28597</v>
      </c>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8" t="s">
        <v>5213</v>
      </c>
      <c r="FJ60" s="18" t="s">
        <v>5352</v>
      </c>
      <c r="FK60" s="17"/>
      <c r="FL60" s="17"/>
      <c r="FM60" s="17"/>
      <c r="FN60" s="17"/>
      <c r="FO60" s="17"/>
      <c r="FP60" s="17"/>
      <c r="FQ60" s="17"/>
      <c r="FR60" s="17"/>
      <c r="FS60" s="18" t="s">
        <v>5864</v>
      </c>
      <c r="FT60" s="18" t="s">
        <v>6204</v>
      </c>
      <c r="FU60" s="18" t="s">
        <v>6523</v>
      </c>
      <c r="FV60" s="18" t="s">
        <v>6868</v>
      </c>
      <c r="FW60" s="18" t="s">
        <v>7</v>
      </c>
      <c r="FX60" s="18" t="s">
        <v>7254</v>
      </c>
      <c r="FY60" s="18" t="s">
        <v>7347</v>
      </c>
      <c r="FZ60" s="18" t="s">
        <v>7444</v>
      </c>
      <c r="GB60" s="25">
        <f t="shared" si="4"/>
        <v>8.5672183955313379</v>
      </c>
    </row>
    <row r="61" spans="3:184" ht="74" customHeight="1" x14ac:dyDescent="0.2">
      <c r="C61" s="17" t="s">
        <v>11175</v>
      </c>
      <c r="D61" s="18" t="s">
        <v>44</v>
      </c>
      <c r="E61" s="18" t="s">
        <v>85</v>
      </c>
      <c r="F61" s="18" t="s">
        <v>145</v>
      </c>
      <c r="G61" s="18" t="s">
        <v>462</v>
      </c>
      <c r="H61" s="17"/>
      <c r="I61" s="18">
        <v>2023</v>
      </c>
      <c r="J61" s="18" t="s">
        <v>774</v>
      </c>
      <c r="K61" s="18" t="s">
        <v>961</v>
      </c>
      <c r="L61" s="17"/>
      <c r="M61" s="18" t="s">
        <v>1062</v>
      </c>
      <c r="N61" s="17"/>
      <c r="O61" s="18" t="s">
        <v>1557</v>
      </c>
      <c r="P61" s="17"/>
      <c r="Q61" s="18" t="s">
        <v>2001</v>
      </c>
      <c r="R61" s="17"/>
      <c r="S61" s="17"/>
      <c r="T61" s="17"/>
      <c r="U61" s="18" t="s">
        <v>2661</v>
      </c>
      <c r="V61" s="18" t="s">
        <v>2661</v>
      </c>
      <c r="W61" s="17"/>
      <c r="X61" s="18" t="s">
        <v>2661</v>
      </c>
      <c r="Y61" s="21">
        <f t="shared" si="2"/>
        <v>0.70599999999999996</v>
      </c>
      <c r="Z61" s="21">
        <v>0.70599999999999996</v>
      </c>
      <c r="AA61" s="21">
        <v>100</v>
      </c>
      <c r="AB61" s="21">
        <v>4.4000000000000004</v>
      </c>
      <c r="AC61" s="21">
        <v>0</v>
      </c>
      <c r="AD61" s="21">
        <v>0</v>
      </c>
      <c r="AE61" s="21">
        <v>0</v>
      </c>
      <c r="AF61" s="21">
        <v>0</v>
      </c>
      <c r="AG61" s="21">
        <v>0</v>
      </c>
      <c r="AH61" s="21">
        <v>0</v>
      </c>
      <c r="AI61" s="21"/>
      <c r="AJ61" s="17"/>
      <c r="AK61" s="17"/>
      <c r="AL61" s="21"/>
      <c r="AM61" s="21">
        <v>0.54400000000000004</v>
      </c>
      <c r="AN61" s="21">
        <v>5</v>
      </c>
      <c r="AO61" s="22">
        <v>3</v>
      </c>
      <c r="AP61" s="22">
        <v>3</v>
      </c>
      <c r="AQ61" s="22">
        <v>3</v>
      </c>
      <c r="AR61" s="22"/>
      <c r="AS61" s="22">
        <v>2</v>
      </c>
      <c r="AT61" s="22">
        <v>1</v>
      </c>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v>0</v>
      </c>
      <c r="CB61" s="22"/>
      <c r="CC61" s="22"/>
      <c r="CD61" s="22"/>
      <c r="CE61" s="22"/>
      <c r="CF61" s="23"/>
      <c r="CG61" s="22"/>
      <c r="CH61" s="22">
        <v>3</v>
      </c>
      <c r="CI61" s="12">
        <f t="shared" si="3"/>
        <v>0</v>
      </c>
      <c r="CJ61" s="21">
        <v>5.0380000000000003</v>
      </c>
      <c r="CK61" s="18" t="s">
        <v>3667</v>
      </c>
      <c r="CL61" s="17"/>
      <c r="CM61" s="18">
        <v>100</v>
      </c>
      <c r="CN61" s="18" t="s">
        <v>3972</v>
      </c>
      <c r="CO61" s="21">
        <v>5.0380000000000003</v>
      </c>
      <c r="CP61" s="17"/>
      <c r="CQ61" s="17"/>
      <c r="CR61" s="17"/>
      <c r="CS61" s="17"/>
      <c r="CT61" s="17"/>
      <c r="CU61" s="17"/>
      <c r="CV61" s="17"/>
      <c r="CW61" s="18">
        <v>2</v>
      </c>
      <c r="CX61" s="18">
        <v>1</v>
      </c>
      <c r="CY61" s="18" t="s">
        <v>4187</v>
      </c>
      <c r="CZ61" s="18">
        <v>2760</v>
      </c>
      <c r="DA61" s="18">
        <v>1</v>
      </c>
      <c r="DB61" s="18" t="s">
        <v>4301</v>
      </c>
      <c r="DC61" s="18">
        <v>370</v>
      </c>
      <c r="DD61" s="18">
        <v>1</v>
      </c>
      <c r="DE61" s="18" t="s">
        <v>4426</v>
      </c>
      <c r="DF61" s="18">
        <v>780</v>
      </c>
      <c r="DG61" s="17"/>
      <c r="DH61" s="17"/>
      <c r="DI61" s="17"/>
      <c r="DJ61" s="17"/>
      <c r="DK61" s="17"/>
      <c r="DL61" s="17"/>
      <c r="DM61" s="17"/>
      <c r="DN61" s="17"/>
      <c r="DO61" s="17"/>
      <c r="DP61" s="17"/>
      <c r="DQ61" s="17"/>
      <c r="DR61" s="17"/>
      <c r="DS61" s="17"/>
      <c r="DT61" s="17"/>
      <c r="DU61" s="17"/>
      <c r="DV61" s="17"/>
      <c r="DW61" s="17"/>
      <c r="DX61" s="17"/>
      <c r="DY61" s="18">
        <v>1</v>
      </c>
      <c r="DZ61" s="18" t="s">
        <v>4187</v>
      </c>
      <c r="EA61" s="18">
        <v>2460</v>
      </c>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8" t="s">
        <v>4983</v>
      </c>
      <c r="FI61" s="17"/>
      <c r="FJ61" s="17"/>
      <c r="FK61" s="17"/>
      <c r="FL61" s="17"/>
      <c r="FM61" s="17"/>
      <c r="FN61" s="17"/>
      <c r="FO61" s="17"/>
      <c r="FP61" s="18" t="s">
        <v>5688</v>
      </c>
      <c r="FQ61" s="18">
        <v>3</v>
      </c>
      <c r="FR61" s="18">
        <v>7</v>
      </c>
      <c r="FS61" s="18" t="s">
        <v>5868</v>
      </c>
      <c r="FT61" s="18" t="s">
        <v>6208</v>
      </c>
      <c r="FU61" s="18" t="s">
        <v>6527</v>
      </c>
      <c r="FV61" s="18" t="s">
        <v>6872</v>
      </c>
      <c r="FW61" s="18" t="s">
        <v>7171</v>
      </c>
      <c r="FX61" s="18" t="s">
        <v>7263</v>
      </c>
      <c r="FY61" s="18" t="s">
        <v>7354</v>
      </c>
      <c r="FZ61" s="18" t="s">
        <v>6872</v>
      </c>
      <c r="GB61" s="25">
        <f t="shared" si="4"/>
        <v>140.13497419610954</v>
      </c>
    </row>
    <row r="62" spans="3:184" ht="74" customHeight="1" x14ac:dyDescent="0.2">
      <c r="C62" s="17" t="s">
        <v>11175</v>
      </c>
      <c r="D62" s="18" t="s">
        <v>44</v>
      </c>
      <c r="E62" s="18" t="s">
        <v>85</v>
      </c>
      <c r="F62" s="18" t="s">
        <v>146</v>
      </c>
      <c r="G62" s="18" t="s">
        <v>462</v>
      </c>
      <c r="H62" s="17"/>
      <c r="I62" s="18">
        <v>2023</v>
      </c>
      <c r="J62" s="18" t="s">
        <v>808</v>
      </c>
      <c r="K62" s="18" t="s">
        <v>940</v>
      </c>
      <c r="L62" s="17"/>
      <c r="M62" s="18" t="s">
        <v>1063</v>
      </c>
      <c r="N62" s="17"/>
      <c r="O62" s="18" t="s">
        <v>1558</v>
      </c>
      <c r="P62" s="17"/>
      <c r="Q62" s="18" t="s">
        <v>2002</v>
      </c>
      <c r="R62" s="17"/>
      <c r="S62" s="17"/>
      <c r="T62" s="17"/>
      <c r="U62" s="18" t="s">
        <v>2662</v>
      </c>
      <c r="V62" s="18" t="s">
        <v>2662</v>
      </c>
      <c r="W62" s="17"/>
      <c r="X62" s="18" t="s">
        <v>2662</v>
      </c>
      <c r="Y62" s="21">
        <f t="shared" si="2"/>
        <v>2.0099999999999998</v>
      </c>
      <c r="Z62" s="21">
        <v>2.0099999999999998</v>
      </c>
      <c r="AA62" s="21">
        <v>100</v>
      </c>
      <c r="AB62" s="21">
        <v>6.4</v>
      </c>
      <c r="AC62" s="21">
        <v>0</v>
      </c>
      <c r="AD62" s="21">
        <v>0</v>
      </c>
      <c r="AE62" s="21">
        <v>0</v>
      </c>
      <c r="AF62" s="21">
        <v>0</v>
      </c>
      <c r="AG62" s="21">
        <v>0</v>
      </c>
      <c r="AH62" s="21">
        <v>0</v>
      </c>
      <c r="AI62" s="21"/>
      <c r="AJ62" s="17"/>
      <c r="AK62" s="17"/>
      <c r="AL62" s="21"/>
      <c r="AM62" s="21">
        <v>0.3</v>
      </c>
      <c r="AN62" s="21">
        <v>0.4</v>
      </c>
      <c r="AO62" s="22">
        <v>3</v>
      </c>
      <c r="AP62" s="22">
        <v>2</v>
      </c>
      <c r="AQ62" s="22">
        <v>2</v>
      </c>
      <c r="AR62" s="22"/>
      <c r="AS62" s="22">
        <v>1</v>
      </c>
      <c r="AT62" s="22"/>
      <c r="AU62" s="22"/>
      <c r="AV62" s="22"/>
      <c r="AW62" s="22"/>
      <c r="AX62" s="22"/>
      <c r="AY62" s="22"/>
      <c r="AZ62" s="22"/>
      <c r="BA62" s="22"/>
      <c r="BB62" s="22"/>
      <c r="BC62" s="22"/>
      <c r="BD62" s="22">
        <v>1</v>
      </c>
      <c r="BE62" s="22"/>
      <c r="BF62" s="22"/>
      <c r="BG62" s="22"/>
      <c r="BH62" s="22"/>
      <c r="BI62" s="22"/>
      <c r="BJ62" s="22"/>
      <c r="BK62" s="22"/>
      <c r="BL62" s="22"/>
      <c r="BM62" s="22"/>
      <c r="BN62" s="22"/>
      <c r="BO62" s="22"/>
      <c r="BP62" s="22"/>
      <c r="BQ62" s="22"/>
      <c r="BR62" s="22"/>
      <c r="BS62" s="22"/>
      <c r="BT62" s="22"/>
      <c r="BU62" s="22"/>
      <c r="BV62" s="22"/>
      <c r="BW62" s="22"/>
      <c r="BX62" s="22"/>
      <c r="BY62" s="22"/>
      <c r="BZ62" s="22"/>
      <c r="CA62" s="22">
        <v>0</v>
      </c>
      <c r="CB62" s="22"/>
      <c r="CC62" s="22"/>
      <c r="CD62" s="22"/>
      <c r="CE62" s="22"/>
      <c r="CF62" s="23"/>
      <c r="CG62" s="22">
        <v>1</v>
      </c>
      <c r="CH62" s="22">
        <v>3</v>
      </c>
      <c r="CI62" s="12">
        <f t="shared" si="3"/>
        <v>0</v>
      </c>
      <c r="CJ62" s="21">
        <v>1.8</v>
      </c>
      <c r="CK62" s="18" t="s">
        <v>3658</v>
      </c>
      <c r="CL62" s="17"/>
      <c r="CM62" s="18">
        <v>100</v>
      </c>
      <c r="CN62" s="18" t="s">
        <v>3973</v>
      </c>
      <c r="CO62" s="21">
        <v>1.8</v>
      </c>
      <c r="CP62" s="17"/>
      <c r="CQ62" s="17"/>
      <c r="CR62" s="17"/>
      <c r="CS62" s="17"/>
      <c r="CT62" s="17"/>
      <c r="CU62" s="17"/>
      <c r="CV62" s="17"/>
      <c r="CW62" s="17"/>
      <c r="CX62" s="17"/>
      <c r="CY62" s="17"/>
      <c r="CZ62" s="17"/>
      <c r="DA62" s="18">
        <v>1</v>
      </c>
      <c r="DB62" s="18" t="s">
        <v>4301</v>
      </c>
      <c r="DC62" s="18">
        <v>295</v>
      </c>
      <c r="DD62" s="18">
        <v>1</v>
      </c>
      <c r="DE62" s="18" t="s">
        <v>4288</v>
      </c>
      <c r="DF62" s="18">
        <v>13</v>
      </c>
      <c r="DG62" s="17"/>
      <c r="DH62" s="17"/>
      <c r="DI62" s="17"/>
      <c r="DJ62" s="17"/>
      <c r="DK62" s="17"/>
      <c r="DL62" s="17"/>
      <c r="DM62" s="17"/>
      <c r="DN62" s="17"/>
      <c r="DO62" s="17"/>
      <c r="DP62" s="17"/>
      <c r="DQ62" s="17"/>
      <c r="DR62" s="17"/>
      <c r="DS62" s="17"/>
      <c r="DT62" s="17"/>
      <c r="DU62" s="17"/>
      <c r="DV62" s="17"/>
      <c r="DW62" s="17"/>
      <c r="DX62" s="17"/>
      <c r="DY62" s="18">
        <v>1</v>
      </c>
      <c r="DZ62" s="18" t="s">
        <v>4288</v>
      </c>
      <c r="EA62" s="18">
        <v>295</v>
      </c>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8" t="s">
        <v>5688</v>
      </c>
      <c r="FQ62" s="18">
        <v>3</v>
      </c>
      <c r="FR62" s="18">
        <v>5</v>
      </c>
      <c r="FS62" s="18" t="s">
        <v>5869</v>
      </c>
      <c r="FT62" s="18" t="s">
        <v>6209</v>
      </c>
      <c r="FU62" s="18" t="s">
        <v>6528</v>
      </c>
      <c r="FV62" s="18" t="s">
        <v>6873</v>
      </c>
      <c r="FW62" s="18" t="s">
        <v>7172</v>
      </c>
      <c r="FX62" s="18" t="s">
        <v>7264</v>
      </c>
      <c r="FY62" s="18" t="s">
        <v>7355</v>
      </c>
      <c r="FZ62" s="18" t="s">
        <v>6873</v>
      </c>
      <c r="GB62" s="25">
        <f t="shared" si="4"/>
        <v>1116.6666666666665</v>
      </c>
    </row>
    <row r="63" spans="3:184" ht="74" customHeight="1" x14ac:dyDescent="0.2">
      <c r="C63" s="17" t="s">
        <v>11175</v>
      </c>
      <c r="D63" s="18" t="s">
        <v>44</v>
      </c>
      <c r="E63" s="18" t="s">
        <v>85</v>
      </c>
      <c r="F63" s="18" t="s">
        <v>147</v>
      </c>
      <c r="G63" s="18" t="s">
        <v>494</v>
      </c>
      <c r="H63" s="18" t="s">
        <v>494</v>
      </c>
      <c r="I63" s="18">
        <v>2023</v>
      </c>
      <c r="J63" s="18" t="s">
        <v>771</v>
      </c>
      <c r="K63" s="18" t="s">
        <v>936</v>
      </c>
      <c r="L63" s="17"/>
      <c r="M63" s="18" t="s">
        <v>1064</v>
      </c>
      <c r="N63" s="17"/>
      <c r="O63" s="18" t="s">
        <v>1559</v>
      </c>
      <c r="P63" s="17"/>
      <c r="Q63" s="18" t="s">
        <v>2003</v>
      </c>
      <c r="R63" s="17"/>
      <c r="S63" s="17"/>
      <c r="T63" s="17"/>
      <c r="U63" s="18" t="s">
        <v>2663</v>
      </c>
      <c r="V63" s="18" t="s">
        <v>2663</v>
      </c>
      <c r="W63" s="17"/>
      <c r="X63" s="18" t="s">
        <v>2663</v>
      </c>
      <c r="Y63" s="21">
        <f t="shared" si="2"/>
        <v>6.1</v>
      </c>
      <c r="Z63" s="21">
        <v>6.1</v>
      </c>
      <c r="AA63" s="21">
        <v>100</v>
      </c>
      <c r="AB63" s="21">
        <v>3.2</v>
      </c>
      <c r="AC63" s="21">
        <v>0</v>
      </c>
      <c r="AD63" s="21">
        <v>0</v>
      </c>
      <c r="AE63" s="21">
        <v>0</v>
      </c>
      <c r="AF63" s="21">
        <v>0</v>
      </c>
      <c r="AG63" s="21">
        <v>0</v>
      </c>
      <c r="AH63" s="21">
        <v>0</v>
      </c>
      <c r="AI63" s="21"/>
      <c r="AJ63" s="17"/>
      <c r="AK63" s="17"/>
      <c r="AL63" s="21"/>
      <c r="AM63" s="21">
        <v>5</v>
      </c>
      <c r="AN63" s="21">
        <v>0.9</v>
      </c>
      <c r="AO63" s="22">
        <v>1</v>
      </c>
      <c r="AP63" s="22">
        <v>1</v>
      </c>
      <c r="AQ63" s="22">
        <v>1</v>
      </c>
      <c r="AR63" s="22"/>
      <c r="AS63" s="22"/>
      <c r="AT63" s="22">
        <v>1</v>
      </c>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v>0</v>
      </c>
      <c r="CB63" s="22"/>
      <c r="CC63" s="22"/>
      <c r="CD63" s="22"/>
      <c r="CE63" s="22"/>
      <c r="CF63" s="23"/>
      <c r="CG63" s="22"/>
      <c r="CH63" s="22">
        <v>1</v>
      </c>
      <c r="CI63" s="12">
        <f t="shared" si="3"/>
        <v>0</v>
      </c>
      <c r="CJ63" s="21">
        <v>1</v>
      </c>
      <c r="CK63" s="18" t="s">
        <v>3668</v>
      </c>
      <c r="CL63" s="17"/>
      <c r="CM63" s="18">
        <v>4.83</v>
      </c>
      <c r="CN63" s="18" t="s">
        <v>3972</v>
      </c>
      <c r="CO63" s="21">
        <v>20.715</v>
      </c>
      <c r="CP63" s="17"/>
      <c r="CQ63" s="17"/>
      <c r="CR63" s="17"/>
      <c r="CS63" s="17"/>
      <c r="CT63" s="17"/>
      <c r="CU63" s="17"/>
      <c r="CV63" s="17"/>
      <c r="CW63" s="17"/>
      <c r="CX63" s="17"/>
      <c r="CY63" s="17"/>
      <c r="CZ63" s="17"/>
      <c r="DA63" s="17"/>
      <c r="DB63" s="17"/>
      <c r="DC63" s="17"/>
      <c r="DD63" s="18">
        <v>1</v>
      </c>
      <c r="DE63" s="18" t="s">
        <v>4288</v>
      </c>
      <c r="DF63" s="18">
        <v>20</v>
      </c>
      <c r="DG63" s="17"/>
      <c r="DH63" s="17"/>
      <c r="DI63" s="17"/>
      <c r="DJ63" s="17"/>
      <c r="DK63" s="17"/>
      <c r="DL63" s="17"/>
      <c r="DM63" s="17"/>
      <c r="DN63" s="17"/>
      <c r="DO63" s="17"/>
      <c r="DP63" s="17"/>
      <c r="DQ63" s="17"/>
      <c r="DR63" s="17"/>
      <c r="DS63" s="17"/>
      <c r="DT63" s="17"/>
      <c r="DU63" s="17"/>
      <c r="DV63" s="17"/>
      <c r="DW63" s="17"/>
      <c r="DX63" s="17"/>
      <c r="DY63" s="18">
        <v>1</v>
      </c>
      <c r="DZ63" s="18" t="s">
        <v>4288</v>
      </c>
      <c r="EA63" s="18">
        <v>20</v>
      </c>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8" t="s">
        <v>5870</v>
      </c>
      <c r="FT63" s="18" t="s">
        <v>6210</v>
      </c>
      <c r="FU63" s="18" t="s">
        <v>6529</v>
      </c>
      <c r="FV63" s="18" t="s">
        <v>6874</v>
      </c>
      <c r="FW63" s="18" t="s">
        <v>5870</v>
      </c>
      <c r="FX63" s="18" t="s">
        <v>6210</v>
      </c>
      <c r="FY63" s="18" t="s">
        <v>6529</v>
      </c>
      <c r="FZ63" s="18" t="s">
        <v>6874</v>
      </c>
      <c r="GB63" s="25">
        <f t="shared" si="4"/>
        <v>294.47260439295195</v>
      </c>
    </row>
    <row r="64" spans="3:184" ht="74" customHeight="1" x14ac:dyDescent="0.2">
      <c r="C64" s="17" t="s">
        <v>11175</v>
      </c>
      <c r="D64" s="18" t="s">
        <v>44</v>
      </c>
      <c r="E64" s="18" t="s">
        <v>85</v>
      </c>
      <c r="F64" s="18" t="s">
        <v>148</v>
      </c>
      <c r="G64" s="18" t="s">
        <v>462</v>
      </c>
      <c r="H64" s="17"/>
      <c r="I64" s="18">
        <v>2023</v>
      </c>
      <c r="J64" s="18" t="s">
        <v>787</v>
      </c>
      <c r="K64" s="18" t="s">
        <v>961</v>
      </c>
      <c r="L64" s="17"/>
      <c r="M64" s="18" t="s">
        <v>1065</v>
      </c>
      <c r="N64" s="17"/>
      <c r="O64" s="18" t="s">
        <v>1560</v>
      </c>
      <c r="P64" s="17"/>
      <c r="Q64" s="18" t="s">
        <v>2004</v>
      </c>
      <c r="R64" s="17"/>
      <c r="S64" s="17"/>
      <c r="T64" s="17"/>
      <c r="U64" s="18" t="s">
        <v>2664</v>
      </c>
      <c r="V64" s="18" t="s">
        <v>2664</v>
      </c>
      <c r="W64" s="17"/>
      <c r="X64" s="18" t="s">
        <v>2664</v>
      </c>
      <c r="Y64" s="21">
        <f t="shared" si="2"/>
        <v>1.643</v>
      </c>
      <c r="Z64" s="21">
        <v>1.643</v>
      </c>
      <c r="AA64" s="21">
        <v>100</v>
      </c>
      <c r="AB64" s="21">
        <v>2.4</v>
      </c>
      <c r="AC64" s="21">
        <v>0</v>
      </c>
      <c r="AD64" s="21">
        <v>0</v>
      </c>
      <c r="AE64" s="21">
        <v>0</v>
      </c>
      <c r="AF64" s="21">
        <v>0</v>
      </c>
      <c r="AG64" s="21">
        <v>0</v>
      </c>
      <c r="AH64" s="21">
        <v>0</v>
      </c>
      <c r="AI64" s="21"/>
      <c r="AJ64" s="17"/>
      <c r="AK64" s="17"/>
      <c r="AL64" s="21"/>
      <c r="AM64" s="21">
        <v>0.76300000000000001</v>
      </c>
      <c r="AN64" s="21">
        <v>5</v>
      </c>
      <c r="AO64" s="22">
        <v>2</v>
      </c>
      <c r="AP64" s="22">
        <v>2</v>
      </c>
      <c r="AQ64" s="22">
        <v>2</v>
      </c>
      <c r="AR64" s="22"/>
      <c r="AS64" s="22">
        <v>2</v>
      </c>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v>0</v>
      </c>
      <c r="CB64" s="22"/>
      <c r="CC64" s="22"/>
      <c r="CD64" s="22"/>
      <c r="CE64" s="22"/>
      <c r="CF64" s="23"/>
      <c r="CG64" s="22"/>
      <c r="CH64" s="22">
        <v>2</v>
      </c>
      <c r="CI64" s="12">
        <f t="shared" si="3"/>
        <v>0</v>
      </c>
      <c r="CJ64" s="21">
        <v>1.1379999999999999</v>
      </c>
      <c r="CK64" s="18" t="s">
        <v>3668</v>
      </c>
      <c r="CL64" s="17"/>
      <c r="CM64" s="18">
        <v>100</v>
      </c>
      <c r="CN64" s="18" t="s">
        <v>3972</v>
      </c>
      <c r="CO64" s="21">
        <v>1.1379999999999999</v>
      </c>
      <c r="CP64" s="17"/>
      <c r="CQ64" s="17"/>
      <c r="CR64" s="17"/>
      <c r="CS64" s="17"/>
      <c r="CT64" s="17"/>
      <c r="CU64" s="17"/>
      <c r="CV64" s="17"/>
      <c r="CW64" s="18">
        <v>2</v>
      </c>
      <c r="CX64" s="18">
        <v>1</v>
      </c>
      <c r="CY64" s="18" t="s">
        <v>4187</v>
      </c>
      <c r="CZ64" s="18">
        <v>626</v>
      </c>
      <c r="DA64" s="18">
        <v>1</v>
      </c>
      <c r="DB64" s="18" t="s">
        <v>4301</v>
      </c>
      <c r="DC64" s="18">
        <v>260</v>
      </c>
      <c r="DD64" s="18">
        <v>1</v>
      </c>
      <c r="DE64" s="18" t="s">
        <v>4426</v>
      </c>
      <c r="DF64" s="18">
        <v>366</v>
      </c>
      <c r="DG64" s="17"/>
      <c r="DH64" s="17"/>
      <c r="DI64" s="17"/>
      <c r="DJ64" s="17"/>
      <c r="DK64" s="17"/>
      <c r="DL64" s="17"/>
      <c r="DM64" s="17"/>
      <c r="DN64" s="17"/>
      <c r="DO64" s="17"/>
      <c r="DP64" s="17"/>
      <c r="DQ64" s="17"/>
      <c r="DR64" s="17"/>
      <c r="DS64" s="17"/>
      <c r="DT64" s="17"/>
      <c r="DU64" s="17"/>
      <c r="DV64" s="17"/>
      <c r="DW64" s="17"/>
      <c r="DX64" s="17"/>
      <c r="DY64" s="18">
        <v>1</v>
      </c>
      <c r="DZ64" s="18" t="s">
        <v>4187</v>
      </c>
      <c r="EA64" s="18">
        <v>626</v>
      </c>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8" t="s">
        <v>4984</v>
      </c>
      <c r="FI64" s="17"/>
      <c r="FJ64" s="17"/>
      <c r="FK64" s="17"/>
      <c r="FL64" s="17"/>
      <c r="FM64" s="17"/>
      <c r="FN64" s="17"/>
      <c r="FO64" s="17"/>
      <c r="FP64" s="18" t="s">
        <v>5688</v>
      </c>
      <c r="FQ64" s="18">
        <v>3</v>
      </c>
      <c r="FR64" s="18">
        <v>4</v>
      </c>
      <c r="FS64" s="18" t="s">
        <v>5871</v>
      </c>
      <c r="FT64" s="18" t="s">
        <v>6211</v>
      </c>
      <c r="FU64" s="18" t="s">
        <v>6530</v>
      </c>
      <c r="FV64" s="18" t="s">
        <v>6875</v>
      </c>
      <c r="FW64" s="18" t="s">
        <v>7173</v>
      </c>
      <c r="FX64" s="18" t="s">
        <v>7265</v>
      </c>
      <c r="FY64" s="18" t="s">
        <v>7356</v>
      </c>
      <c r="FZ64" s="18" t="s">
        <v>6875</v>
      </c>
      <c r="GB64" s="25">
        <f t="shared" si="4"/>
        <v>1443.7609841827771</v>
      </c>
    </row>
    <row r="65" spans="3:184" ht="74" customHeight="1" x14ac:dyDescent="0.2">
      <c r="C65" s="17" t="s">
        <v>11175</v>
      </c>
      <c r="D65" s="18" t="s">
        <v>47</v>
      </c>
      <c r="E65" s="18" t="s">
        <v>82</v>
      </c>
      <c r="F65" s="18" t="s">
        <v>149</v>
      </c>
      <c r="G65" s="18" t="s">
        <v>495</v>
      </c>
      <c r="H65" s="18" t="s">
        <v>707</v>
      </c>
      <c r="I65" s="18">
        <v>2021</v>
      </c>
      <c r="J65" s="18" t="s">
        <v>809</v>
      </c>
      <c r="K65" s="18" t="s">
        <v>962</v>
      </c>
      <c r="L65" s="17"/>
      <c r="M65" s="18" t="s">
        <v>1066</v>
      </c>
      <c r="N65" s="18" t="s">
        <v>1332</v>
      </c>
      <c r="O65" s="18" t="s">
        <v>1561</v>
      </c>
      <c r="P65" s="18" t="s">
        <v>1795</v>
      </c>
      <c r="Q65" s="18" t="s">
        <v>2005</v>
      </c>
      <c r="R65" s="18" t="s">
        <v>2276</v>
      </c>
      <c r="S65" s="18" t="s">
        <v>2462</v>
      </c>
      <c r="T65" s="18" t="s">
        <v>2540</v>
      </c>
      <c r="U65" s="18" t="s">
        <v>2665</v>
      </c>
      <c r="V65" s="18" t="s">
        <v>2998</v>
      </c>
      <c r="W65" s="18" t="s">
        <v>3138</v>
      </c>
      <c r="X65" s="18" t="s">
        <v>3186</v>
      </c>
      <c r="Y65" s="21">
        <f t="shared" si="2"/>
        <v>0.28200000000000003</v>
      </c>
      <c r="Z65" s="21">
        <v>0.26900000000000002</v>
      </c>
      <c r="AA65" s="21">
        <v>95.39</v>
      </c>
      <c r="AB65" s="21">
        <v>0.04</v>
      </c>
      <c r="AC65" s="21">
        <v>0</v>
      </c>
      <c r="AD65" s="21">
        <v>0</v>
      </c>
      <c r="AE65" s="21">
        <v>0</v>
      </c>
      <c r="AF65" s="21">
        <v>0</v>
      </c>
      <c r="AG65" s="21">
        <v>1.2999999999999999E-2</v>
      </c>
      <c r="AH65" s="21">
        <v>4.6100000000000003</v>
      </c>
      <c r="AI65" s="21">
        <v>1</v>
      </c>
      <c r="AJ65" s="18" t="s">
        <v>3398</v>
      </c>
      <c r="AK65" s="18" t="s">
        <v>3508</v>
      </c>
      <c r="AL65" s="21">
        <v>0</v>
      </c>
      <c r="AM65" s="21">
        <v>0.4</v>
      </c>
      <c r="AN65" s="21">
        <v>0.06</v>
      </c>
      <c r="AO65" s="22">
        <v>8</v>
      </c>
      <c r="AP65" s="22">
        <v>6</v>
      </c>
      <c r="AQ65" s="22">
        <v>6</v>
      </c>
      <c r="AR65" s="22"/>
      <c r="AS65" s="22"/>
      <c r="AT65" s="22"/>
      <c r="AU65" s="22"/>
      <c r="AV65" s="22"/>
      <c r="AW65" s="22"/>
      <c r="AX65" s="22"/>
      <c r="AY65" s="22">
        <v>2</v>
      </c>
      <c r="AZ65" s="22">
        <v>2</v>
      </c>
      <c r="BA65" s="22"/>
      <c r="BB65" s="22"/>
      <c r="BC65" s="22">
        <v>1</v>
      </c>
      <c r="BD65" s="22"/>
      <c r="BE65" s="22"/>
      <c r="BF65" s="22"/>
      <c r="BG65" s="22"/>
      <c r="BH65" s="22"/>
      <c r="BI65" s="22"/>
      <c r="BJ65" s="22">
        <v>1</v>
      </c>
      <c r="BK65" s="22"/>
      <c r="BL65" s="22"/>
      <c r="BM65" s="22"/>
      <c r="BN65" s="22"/>
      <c r="BO65" s="22"/>
      <c r="BP65" s="22"/>
      <c r="BQ65" s="22"/>
      <c r="BR65" s="22"/>
      <c r="BS65" s="22"/>
      <c r="BT65" s="22"/>
      <c r="BU65" s="22"/>
      <c r="BV65" s="22"/>
      <c r="BW65" s="22"/>
      <c r="BX65" s="22"/>
      <c r="BY65" s="22"/>
      <c r="BZ65" s="22"/>
      <c r="CA65" s="22">
        <v>0</v>
      </c>
      <c r="CB65" s="22"/>
      <c r="CC65" s="22"/>
      <c r="CD65" s="22"/>
      <c r="CE65" s="22"/>
      <c r="CF65" s="23"/>
      <c r="CG65" s="22"/>
      <c r="CH65" s="22">
        <v>6</v>
      </c>
      <c r="CI65" s="12">
        <f t="shared" si="3"/>
        <v>0</v>
      </c>
      <c r="CJ65" s="21">
        <v>0.65700000000000003</v>
      </c>
      <c r="CK65" s="18" t="s">
        <v>3669</v>
      </c>
      <c r="CL65" s="17"/>
      <c r="CM65" s="18">
        <v>0</v>
      </c>
      <c r="CN65" s="18" t="s">
        <v>3974</v>
      </c>
      <c r="CO65" s="21">
        <v>27.913</v>
      </c>
      <c r="CP65" s="17"/>
      <c r="CQ65" s="17"/>
      <c r="CR65" s="17"/>
      <c r="CS65" s="17"/>
      <c r="CT65" s="17"/>
      <c r="CU65" s="17"/>
      <c r="CV65" s="17"/>
      <c r="CW65" s="18">
        <v>2</v>
      </c>
      <c r="CX65" s="17"/>
      <c r="CY65" s="17"/>
      <c r="CZ65" s="17"/>
      <c r="DA65" s="18">
        <v>1</v>
      </c>
      <c r="DB65" s="18" t="s">
        <v>4309</v>
      </c>
      <c r="DC65" s="18">
        <v>206</v>
      </c>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8">
        <v>1</v>
      </c>
      <c r="EO65" s="18" t="s">
        <v>4772</v>
      </c>
      <c r="EP65" s="18">
        <v>9</v>
      </c>
      <c r="EQ65" s="17"/>
      <c r="ER65" s="17"/>
      <c r="ES65" s="17"/>
      <c r="ET65" s="17"/>
      <c r="EU65" s="17"/>
      <c r="EV65" s="17"/>
      <c r="EW65" s="17"/>
      <c r="EX65" s="17"/>
      <c r="EY65" s="17"/>
      <c r="EZ65" s="17"/>
      <c r="FA65" s="17"/>
      <c r="FB65" s="17"/>
      <c r="FC65" s="17"/>
      <c r="FD65" s="17"/>
      <c r="FE65" s="17"/>
      <c r="FF65" s="17"/>
      <c r="FG65" s="17"/>
      <c r="FH65" s="18" t="s">
        <v>4985</v>
      </c>
      <c r="FI65" s="18" t="s">
        <v>5214</v>
      </c>
      <c r="FJ65" s="18" t="s">
        <v>4985</v>
      </c>
      <c r="FK65" s="17"/>
      <c r="FL65" s="18" t="s">
        <v>5453</v>
      </c>
      <c r="FM65" s="17"/>
      <c r="FN65" s="18" t="s">
        <v>1624</v>
      </c>
      <c r="FO65" s="17"/>
      <c r="FP65" s="18" t="s">
        <v>5689</v>
      </c>
      <c r="FQ65" s="18">
        <v>40</v>
      </c>
      <c r="FR65" s="18">
        <v>40</v>
      </c>
      <c r="FS65" s="18" t="s">
        <v>5872</v>
      </c>
      <c r="FT65" s="18" t="s">
        <v>6212</v>
      </c>
      <c r="FU65" s="18" t="s">
        <v>6531</v>
      </c>
      <c r="FV65" s="18" t="s">
        <v>6876</v>
      </c>
      <c r="FW65" s="18" t="s">
        <v>7174</v>
      </c>
      <c r="FX65" s="18" t="s">
        <v>7266</v>
      </c>
      <c r="FY65" s="18" t="s">
        <v>7357</v>
      </c>
      <c r="FZ65" s="18" t="s">
        <v>7448</v>
      </c>
      <c r="GA65" s="1" t="s">
        <v>7538</v>
      </c>
      <c r="GB65" s="25">
        <f t="shared" si="4"/>
        <v>9.6370866621287572</v>
      </c>
    </row>
    <row r="66" spans="3:184" ht="74" customHeight="1" x14ac:dyDescent="0.2">
      <c r="C66" s="17" t="s">
        <v>11175</v>
      </c>
      <c r="D66" s="18" t="s">
        <v>46</v>
      </c>
      <c r="E66" s="18" t="s">
        <v>82</v>
      </c>
      <c r="F66" s="18" t="s">
        <v>150</v>
      </c>
      <c r="G66" s="18" t="s">
        <v>496</v>
      </c>
      <c r="H66" s="17"/>
      <c r="I66" s="18">
        <v>2016</v>
      </c>
      <c r="J66" s="18" t="s">
        <v>771</v>
      </c>
      <c r="K66" s="18" t="s">
        <v>827</v>
      </c>
      <c r="L66" s="17"/>
      <c r="M66" s="18" t="s">
        <v>1067</v>
      </c>
      <c r="N66" s="18" t="s">
        <v>1333</v>
      </c>
      <c r="O66" s="17"/>
      <c r="P66" s="17"/>
      <c r="Q66" s="18" t="s">
        <v>2006</v>
      </c>
      <c r="R66" s="18" t="s">
        <v>2277</v>
      </c>
      <c r="S66" s="17"/>
      <c r="T66" s="17"/>
      <c r="U66" s="18" t="s">
        <v>2666</v>
      </c>
      <c r="V66" s="18" t="s">
        <v>2999</v>
      </c>
      <c r="W66" s="18" t="s">
        <v>3140</v>
      </c>
      <c r="X66" s="18" t="s">
        <v>3187</v>
      </c>
      <c r="Y66" s="21">
        <f t="shared" si="2"/>
        <v>7.9630000000000001</v>
      </c>
      <c r="Z66" s="21">
        <v>6.4260000000000002</v>
      </c>
      <c r="AA66" s="21">
        <v>80.7</v>
      </c>
      <c r="AB66" s="21">
        <v>0.24</v>
      </c>
      <c r="AC66" s="21">
        <v>1.43</v>
      </c>
      <c r="AD66" s="21">
        <v>17.96</v>
      </c>
      <c r="AE66" s="21">
        <v>0</v>
      </c>
      <c r="AF66" s="21">
        <v>0</v>
      </c>
      <c r="AG66" s="21">
        <v>0.107</v>
      </c>
      <c r="AH66" s="21">
        <v>1.34</v>
      </c>
      <c r="AI66" s="21"/>
      <c r="AJ66" s="17"/>
      <c r="AK66" s="17"/>
      <c r="AL66" s="21"/>
      <c r="AM66" s="21">
        <v>15.781000000000001</v>
      </c>
      <c r="AN66" s="21">
        <v>0.57999999999999996</v>
      </c>
      <c r="AO66" s="22">
        <v>6</v>
      </c>
      <c r="AP66" s="22">
        <v>6</v>
      </c>
      <c r="AQ66" s="22">
        <v>6</v>
      </c>
      <c r="AR66" s="22"/>
      <c r="AS66" s="22">
        <v>6</v>
      </c>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v>0</v>
      </c>
      <c r="CB66" s="22"/>
      <c r="CC66" s="22"/>
      <c r="CD66" s="22"/>
      <c r="CE66" s="22"/>
      <c r="CF66" s="23"/>
      <c r="CG66" s="22"/>
      <c r="CH66" s="22">
        <v>6</v>
      </c>
      <c r="CI66" s="12">
        <f t="shared" si="3"/>
        <v>0</v>
      </c>
      <c r="CJ66" s="21">
        <v>0.48</v>
      </c>
      <c r="CK66" s="18" t="s">
        <v>3670</v>
      </c>
      <c r="CL66" s="17"/>
      <c r="CM66" s="18">
        <v>0.41</v>
      </c>
      <c r="CN66" s="18" t="s">
        <v>3964</v>
      </c>
      <c r="CO66" s="21">
        <v>117.831</v>
      </c>
      <c r="CP66" s="17"/>
      <c r="CQ66" s="17"/>
      <c r="CR66" s="17"/>
      <c r="CS66" s="17"/>
      <c r="CT66" s="17"/>
      <c r="CU66" s="17"/>
      <c r="CV66" s="17"/>
      <c r="CW66" s="18">
        <v>3</v>
      </c>
      <c r="CX66" s="17"/>
      <c r="CY66" s="17"/>
      <c r="CZ66" s="17"/>
      <c r="DA66" s="18">
        <v>1</v>
      </c>
      <c r="DB66" s="18" t="s">
        <v>4310</v>
      </c>
      <c r="DC66" s="18">
        <v>152</v>
      </c>
      <c r="DD66" s="17"/>
      <c r="DE66" s="17"/>
      <c r="DF66" s="17"/>
      <c r="DG66" s="17"/>
      <c r="DH66" s="17"/>
      <c r="DI66" s="17"/>
      <c r="DJ66" s="17"/>
      <c r="DK66" s="17"/>
      <c r="DL66" s="17"/>
      <c r="DM66" s="17"/>
      <c r="DN66" s="17"/>
      <c r="DO66" s="17"/>
      <c r="DP66" s="17"/>
      <c r="DQ66" s="17"/>
      <c r="DR66" s="17"/>
      <c r="DS66" s="17"/>
      <c r="DT66" s="17"/>
      <c r="DU66" s="17"/>
      <c r="DV66" s="17"/>
      <c r="DW66" s="17"/>
      <c r="DX66" s="17"/>
      <c r="DY66" s="18">
        <v>1</v>
      </c>
      <c r="DZ66" s="18" t="s">
        <v>4310</v>
      </c>
      <c r="EA66" s="18">
        <v>152</v>
      </c>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8" t="s">
        <v>5873</v>
      </c>
      <c r="FT66" s="18" t="s">
        <v>6213</v>
      </c>
      <c r="FU66" s="18" t="s">
        <v>6532</v>
      </c>
      <c r="FV66" s="18" t="s">
        <v>6877</v>
      </c>
      <c r="FW66" s="18" t="s">
        <v>7</v>
      </c>
      <c r="FX66" s="18" t="s">
        <v>7254</v>
      </c>
      <c r="FY66" s="18" t="s">
        <v>7347</v>
      </c>
      <c r="FZ66" s="18" t="s">
        <v>7444</v>
      </c>
      <c r="GB66" s="25">
        <f t="shared" si="4"/>
        <v>54.535733380859028</v>
      </c>
    </row>
    <row r="67" spans="3:184" ht="74" customHeight="1" x14ac:dyDescent="0.2">
      <c r="C67" s="17" t="s">
        <v>11175</v>
      </c>
      <c r="D67" s="18" t="s">
        <v>46</v>
      </c>
      <c r="E67" s="18" t="s">
        <v>82</v>
      </c>
      <c r="F67" s="18" t="s">
        <v>150</v>
      </c>
      <c r="G67" s="18" t="s">
        <v>497</v>
      </c>
      <c r="H67" s="17"/>
      <c r="I67" s="18">
        <v>2015</v>
      </c>
      <c r="J67" s="18" t="s">
        <v>781</v>
      </c>
      <c r="K67" s="18" t="s">
        <v>923</v>
      </c>
      <c r="L67" s="17"/>
      <c r="M67" s="18" t="s">
        <v>1068</v>
      </c>
      <c r="N67" s="18" t="s">
        <v>1334</v>
      </c>
      <c r="O67" s="17"/>
      <c r="P67" s="17"/>
      <c r="Q67" s="18" t="s">
        <v>2007</v>
      </c>
      <c r="R67" s="18" t="s">
        <v>2278</v>
      </c>
      <c r="S67" s="17"/>
      <c r="T67" s="17"/>
      <c r="U67" s="18" t="s">
        <v>2666</v>
      </c>
      <c r="V67" s="18" t="s">
        <v>3000</v>
      </c>
      <c r="W67" s="18" t="s">
        <v>3140</v>
      </c>
      <c r="X67" s="18" t="s">
        <v>3188</v>
      </c>
      <c r="Y67" s="21">
        <f t="shared" si="2"/>
        <v>0.67800000000000005</v>
      </c>
      <c r="Z67" s="21">
        <v>0.499</v>
      </c>
      <c r="AA67" s="21">
        <v>73.599999999999994</v>
      </c>
      <c r="AB67" s="21">
        <v>0.02</v>
      </c>
      <c r="AC67" s="21">
        <v>0.13600000000000001</v>
      </c>
      <c r="AD67" s="21">
        <v>20.059999999999999</v>
      </c>
      <c r="AE67" s="21">
        <v>0</v>
      </c>
      <c r="AF67" s="21">
        <v>0</v>
      </c>
      <c r="AG67" s="21">
        <v>4.2999999999999997E-2</v>
      </c>
      <c r="AH67" s="21">
        <v>6.34</v>
      </c>
      <c r="AI67" s="21"/>
      <c r="AJ67" s="17"/>
      <c r="AK67" s="17"/>
      <c r="AL67" s="21"/>
      <c r="AM67" s="21">
        <v>0.35099999999999998</v>
      </c>
      <c r="AN67" s="21">
        <v>0.01</v>
      </c>
      <c r="AO67" s="22">
        <v>5</v>
      </c>
      <c r="AP67" s="22">
        <v>5</v>
      </c>
      <c r="AQ67" s="22">
        <v>5</v>
      </c>
      <c r="AR67" s="22"/>
      <c r="AS67" s="22"/>
      <c r="AT67" s="22"/>
      <c r="AU67" s="22"/>
      <c r="AV67" s="22"/>
      <c r="AW67" s="22"/>
      <c r="AX67" s="22"/>
      <c r="AY67" s="22"/>
      <c r="AZ67" s="22"/>
      <c r="BA67" s="22"/>
      <c r="BB67" s="22">
        <v>5</v>
      </c>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v>0</v>
      </c>
      <c r="CB67" s="22"/>
      <c r="CC67" s="22"/>
      <c r="CD67" s="22"/>
      <c r="CE67" s="22"/>
      <c r="CF67" s="23"/>
      <c r="CG67" s="22"/>
      <c r="CH67" s="22">
        <v>5</v>
      </c>
      <c r="CI67" s="12">
        <f t="shared" si="3"/>
        <v>0</v>
      </c>
      <c r="CJ67" s="21">
        <v>0.60699999999999998</v>
      </c>
      <c r="CK67" s="18" t="s">
        <v>3670</v>
      </c>
      <c r="CL67" s="17"/>
      <c r="CM67" s="18">
        <v>0.52</v>
      </c>
      <c r="CN67" s="18" t="s">
        <v>3964</v>
      </c>
      <c r="CO67" s="21">
        <v>117.831</v>
      </c>
      <c r="CP67" s="17"/>
      <c r="CQ67" s="17"/>
      <c r="CR67" s="17"/>
      <c r="CS67" s="17"/>
      <c r="CT67" s="17"/>
      <c r="CU67" s="17"/>
      <c r="CV67" s="17"/>
      <c r="CW67" s="18">
        <v>3</v>
      </c>
      <c r="CX67" s="17"/>
      <c r="CY67" s="17"/>
      <c r="CZ67" s="17"/>
      <c r="DA67" s="18">
        <v>1</v>
      </c>
      <c r="DB67" s="18" t="s">
        <v>4310</v>
      </c>
      <c r="DC67" s="18">
        <v>119</v>
      </c>
      <c r="DD67" s="17"/>
      <c r="DE67" s="17"/>
      <c r="DF67" s="17"/>
      <c r="DG67" s="17"/>
      <c r="DH67" s="17"/>
      <c r="DI67" s="17"/>
      <c r="DJ67" s="17"/>
      <c r="DK67" s="17"/>
      <c r="DL67" s="17"/>
      <c r="DM67" s="17"/>
      <c r="DN67" s="17"/>
      <c r="DO67" s="17"/>
      <c r="DP67" s="17"/>
      <c r="DQ67" s="17"/>
      <c r="DR67" s="17"/>
      <c r="DS67" s="17"/>
      <c r="DT67" s="17"/>
      <c r="DU67" s="17"/>
      <c r="DV67" s="17"/>
      <c r="DW67" s="17"/>
      <c r="DX67" s="17"/>
      <c r="DY67" s="18">
        <v>1</v>
      </c>
      <c r="DZ67" s="18" t="s">
        <v>4310</v>
      </c>
      <c r="EA67" s="18">
        <v>119</v>
      </c>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8" t="s">
        <v>5873</v>
      </c>
      <c r="FT67" s="18" t="s">
        <v>6213</v>
      </c>
      <c r="FU67" s="18" t="s">
        <v>6532</v>
      </c>
      <c r="FV67" s="18" t="s">
        <v>6877</v>
      </c>
      <c r="FW67" s="18" t="s">
        <v>7</v>
      </c>
      <c r="FX67" s="18" t="s">
        <v>7254</v>
      </c>
      <c r="FY67" s="18" t="s">
        <v>7347</v>
      </c>
      <c r="FZ67" s="18" t="s">
        <v>7444</v>
      </c>
      <c r="GB67" s="25">
        <f t="shared" si="4"/>
        <v>4.2348787670477206</v>
      </c>
    </row>
    <row r="68" spans="3:184" ht="74" customHeight="1" x14ac:dyDescent="0.2">
      <c r="C68" s="17" t="s">
        <v>11175</v>
      </c>
      <c r="D68" s="18" t="s">
        <v>47</v>
      </c>
      <c r="E68" s="18" t="s">
        <v>82</v>
      </c>
      <c r="F68" s="18" t="s">
        <v>151</v>
      </c>
      <c r="G68" s="18" t="s">
        <v>498</v>
      </c>
      <c r="H68" s="18" t="s">
        <v>498</v>
      </c>
      <c r="I68" s="18">
        <v>2018</v>
      </c>
      <c r="J68" s="18" t="s">
        <v>810</v>
      </c>
      <c r="K68" s="18" t="s">
        <v>952</v>
      </c>
      <c r="L68" s="17"/>
      <c r="M68" s="18" t="s">
        <v>1069</v>
      </c>
      <c r="N68" s="18" t="s">
        <v>1335</v>
      </c>
      <c r="O68" s="18" t="s">
        <v>709</v>
      </c>
      <c r="P68" s="17"/>
      <c r="Q68" s="18" t="s">
        <v>2008</v>
      </c>
      <c r="R68" s="18" t="s">
        <v>2279</v>
      </c>
      <c r="S68" s="18" t="s">
        <v>709</v>
      </c>
      <c r="T68" s="17"/>
      <c r="U68" s="18" t="s">
        <v>2667</v>
      </c>
      <c r="V68" s="18" t="s">
        <v>2667</v>
      </c>
      <c r="W68" s="18" t="s">
        <v>3138</v>
      </c>
      <c r="X68" s="18" t="s">
        <v>3189</v>
      </c>
      <c r="Y68" s="21">
        <f t="shared" ref="Y68:Y130" si="5">SUM(Z68,AC68,AE68,AG68,)</f>
        <v>0.42499999999999999</v>
      </c>
      <c r="Z68" s="21">
        <v>0.42499999999999999</v>
      </c>
      <c r="AA68" s="21">
        <v>100</v>
      </c>
      <c r="AB68" s="21">
        <v>0.01</v>
      </c>
      <c r="AC68" s="21">
        <v>0</v>
      </c>
      <c r="AD68" s="21">
        <v>0</v>
      </c>
      <c r="AE68" s="21">
        <v>0</v>
      </c>
      <c r="AF68" s="21">
        <v>0</v>
      </c>
      <c r="AG68" s="21">
        <v>0</v>
      </c>
      <c r="AH68" s="21">
        <v>0</v>
      </c>
      <c r="AI68" s="21">
        <v>1</v>
      </c>
      <c r="AJ68" s="18" t="s">
        <v>3399</v>
      </c>
      <c r="AK68" s="17"/>
      <c r="AL68" s="21">
        <v>0.47499999999999998</v>
      </c>
      <c r="AM68" s="21">
        <v>0.39400000000000002</v>
      </c>
      <c r="AN68" s="21">
        <v>0.01</v>
      </c>
      <c r="AO68" s="22">
        <v>15</v>
      </c>
      <c r="AP68" s="22">
        <v>15</v>
      </c>
      <c r="AQ68" s="22">
        <v>10</v>
      </c>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v>0</v>
      </c>
      <c r="CB68" s="22"/>
      <c r="CC68" s="22"/>
      <c r="CD68" s="22"/>
      <c r="CE68" s="22"/>
      <c r="CF68" s="22" t="s">
        <v>3581</v>
      </c>
      <c r="CG68" s="22">
        <v>10</v>
      </c>
      <c r="CH68" s="22">
        <v>10</v>
      </c>
      <c r="CI68" s="12">
        <f t="shared" ref="CI68:CI130" si="6">(AR68+AS68+AT68+AU68+AV68+AW68+AX68+AY68+AZ68+BA68+BB68+BC68+BD68+BE68+BF68+BG68+BH68+BI68+BJ68+BK68+CB68+CC68+CD68+CE68+CG68)-CH68</f>
        <v>0</v>
      </c>
      <c r="CJ68" s="21">
        <v>19.600000000000001</v>
      </c>
      <c r="CK68" s="18" t="s">
        <v>3671</v>
      </c>
      <c r="CL68" s="17"/>
      <c r="CM68" s="18">
        <v>11.95</v>
      </c>
      <c r="CN68" s="18" t="s">
        <v>3975</v>
      </c>
      <c r="CO68" s="21">
        <v>164.066</v>
      </c>
      <c r="CP68" s="18">
        <v>1</v>
      </c>
      <c r="CQ68" s="18" t="s">
        <v>4087</v>
      </c>
      <c r="CR68" s="18" t="s">
        <v>4108</v>
      </c>
      <c r="CS68" s="18" t="s">
        <v>4136</v>
      </c>
      <c r="CT68" s="18">
        <v>4</v>
      </c>
      <c r="CU68" s="18">
        <v>45</v>
      </c>
      <c r="CV68" s="18" t="s">
        <v>4156</v>
      </c>
      <c r="CW68" s="17"/>
      <c r="CX68" s="17"/>
      <c r="CY68" s="17"/>
      <c r="CZ68" s="17"/>
      <c r="DA68" s="17"/>
      <c r="DB68" s="17"/>
      <c r="DC68" s="17"/>
      <c r="DD68" s="17"/>
      <c r="DE68" s="17"/>
      <c r="DF68" s="17"/>
      <c r="DG68" s="17"/>
      <c r="DH68" s="17"/>
      <c r="DI68" s="17"/>
      <c r="DJ68" s="17"/>
      <c r="DK68" s="17"/>
      <c r="DL68" s="17"/>
      <c r="DM68" s="17"/>
      <c r="DN68" s="17"/>
      <c r="DO68" s="17"/>
      <c r="DP68" s="17"/>
      <c r="DQ68" s="17"/>
      <c r="DR68" s="17"/>
      <c r="DS68" s="18" t="s">
        <v>4519</v>
      </c>
      <c r="DT68" s="18" t="s">
        <v>4556</v>
      </c>
      <c r="DU68" s="18">
        <v>15</v>
      </c>
      <c r="DV68" s="17"/>
      <c r="DW68" s="17"/>
      <c r="DX68" s="17"/>
      <c r="DY68" s="17"/>
      <c r="DZ68" s="17"/>
      <c r="EA68" s="17"/>
      <c r="EB68" s="17"/>
      <c r="EC68" s="17"/>
      <c r="ED68" s="17"/>
      <c r="EE68" s="17"/>
      <c r="EF68" s="17"/>
      <c r="EG68" s="17"/>
      <c r="EH68" s="17"/>
      <c r="EI68" s="17"/>
      <c r="EJ68" s="17"/>
      <c r="EK68" s="17"/>
      <c r="EL68" s="17"/>
      <c r="EM68" s="17"/>
      <c r="EN68" s="17"/>
      <c r="EO68" s="17"/>
      <c r="EP68" s="17"/>
      <c r="EQ68" s="17"/>
      <c r="ER68" s="18" t="s">
        <v>4866</v>
      </c>
      <c r="ES68" s="18">
        <v>10</v>
      </c>
      <c r="ET68" s="17"/>
      <c r="EU68" s="17"/>
      <c r="EV68" s="17"/>
      <c r="EW68" s="17"/>
      <c r="EX68" s="17"/>
      <c r="EY68" s="17"/>
      <c r="EZ68" s="17"/>
      <c r="FA68" s="17"/>
      <c r="FB68" s="17"/>
      <c r="FC68" s="17"/>
      <c r="FD68" s="17"/>
      <c r="FE68" s="17"/>
      <c r="FF68" s="17"/>
      <c r="FG68" s="17"/>
      <c r="FH68" s="18" t="s">
        <v>4986</v>
      </c>
      <c r="FI68" s="18" t="s">
        <v>5215</v>
      </c>
      <c r="FJ68" s="18" t="s">
        <v>5353</v>
      </c>
      <c r="FK68" s="18" t="s">
        <v>5397</v>
      </c>
      <c r="FL68" s="18" t="s">
        <v>5454</v>
      </c>
      <c r="FM68" s="17"/>
      <c r="FN68" s="18" t="s">
        <v>5615</v>
      </c>
      <c r="FO68" s="17"/>
      <c r="FP68" s="18" t="s">
        <v>5690</v>
      </c>
      <c r="FQ68" s="18">
        <v>63</v>
      </c>
      <c r="FR68" s="18">
        <v>162</v>
      </c>
      <c r="FS68" s="18" t="s">
        <v>5874</v>
      </c>
      <c r="FT68" s="18" t="s">
        <v>6214</v>
      </c>
      <c r="FU68" s="18" t="s">
        <v>6533</v>
      </c>
      <c r="FV68" s="17"/>
      <c r="FW68" s="18" t="s">
        <v>7175</v>
      </c>
      <c r="FX68" s="18" t="s">
        <v>7267</v>
      </c>
      <c r="FY68" s="18" t="s">
        <v>7358</v>
      </c>
      <c r="FZ68" s="18" t="s">
        <v>7449</v>
      </c>
      <c r="GA68" s="1" t="s">
        <v>7539</v>
      </c>
      <c r="GB68" s="25">
        <f t="shared" ref="GB68:GB131" si="7">Z68/CO68*1000</f>
        <v>2.5904209281630566</v>
      </c>
    </row>
    <row r="69" spans="3:184" ht="74" customHeight="1" x14ac:dyDescent="0.2">
      <c r="C69" s="17" t="s">
        <v>11175</v>
      </c>
      <c r="D69" s="18" t="s">
        <v>47</v>
      </c>
      <c r="E69" s="18" t="s">
        <v>82</v>
      </c>
      <c r="F69" s="18" t="s">
        <v>151</v>
      </c>
      <c r="G69" s="18" t="s">
        <v>499</v>
      </c>
      <c r="H69" s="18" t="s">
        <v>708</v>
      </c>
      <c r="I69" s="18">
        <v>2021</v>
      </c>
      <c r="J69" s="18" t="s">
        <v>811</v>
      </c>
      <c r="K69" s="18" t="s">
        <v>962</v>
      </c>
      <c r="L69" s="17"/>
      <c r="M69" s="18" t="s">
        <v>1070</v>
      </c>
      <c r="N69" s="18" t="s">
        <v>1336</v>
      </c>
      <c r="O69" s="18" t="s">
        <v>1562</v>
      </c>
      <c r="P69" s="18" t="s">
        <v>1796</v>
      </c>
      <c r="Q69" s="17"/>
      <c r="R69" s="17"/>
      <c r="S69" s="18" t="s">
        <v>2463</v>
      </c>
      <c r="T69" s="18" t="s">
        <v>2541</v>
      </c>
      <c r="U69" s="18" t="s">
        <v>2667</v>
      </c>
      <c r="V69" s="18" t="s">
        <v>3001</v>
      </c>
      <c r="W69" s="18" t="s">
        <v>3140</v>
      </c>
      <c r="X69" s="18" t="s">
        <v>3190</v>
      </c>
      <c r="Y69" s="21">
        <f t="shared" si="5"/>
        <v>0.9</v>
      </c>
      <c r="Z69" s="21">
        <v>0.9</v>
      </c>
      <c r="AA69" s="21">
        <v>100</v>
      </c>
      <c r="AB69" s="21">
        <v>0.02</v>
      </c>
      <c r="AC69" s="21">
        <v>0</v>
      </c>
      <c r="AD69" s="21">
        <v>0</v>
      </c>
      <c r="AE69" s="21">
        <v>0</v>
      </c>
      <c r="AF69" s="21">
        <v>0</v>
      </c>
      <c r="AG69" s="21">
        <v>0</v>
      </c>
      <c r="AH69" s="21">
        <v>0</v>
      </c>
      <c r="AI69" s="21">
        <v>1</v>
      </c>
      <c r="AJ69" s="18" t="s">
        <v>3400</v>
      </c>
      <c r="AK69" s="17"/>
      <c r="AL69" s="21">
        <v>0</v>
      </c>
      <c r="AM69" s="21">
        <v>1.5</v>
      </c>
      <c r="AN69" s="21">
        <v>0.02</v>
      </c>
      <c r="AO69" s="22">
        <v>2</v>
      </c>
      <c r="AP69" s="22">
        <v>2</v>
      </c>
      <c r="AQ69" s="22">
        <v>2</v>
      </c>
      <c r="AR69" s="22"/>
      <c r="AS69" s="22"/>
      <c r="AT69" s="22"/>
      <c r="AU69" s="22"/>
      <c r="AV69" s="22"/>
      <c r="AW69" s="22"/>
      <c r="AX69" s="22"/>
      <c r="AY69" s="22"/>
      <c r="AZ69" s="22"/>
      <c r="BA69" s="22">
        <v>2</v>
      </c>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v>0</v>
      </c>
      <c r="CB69" s="22"/>
      <c r="CC69" s="22"/>
      <c r="CD69" s="22"/>
      <c r="CE69" s="22"/>
      <c r="CF69" s="23"/>
      <c r="CG69" s="22"/>
      <c r="CH69" s="22">
        <v>2</v>
      </c>
      <c r="CI69" s="12">
        <f t="shared" si="6"/>
        <v>0</v>
      </c>
      <c r="CJ69" s="21">
        <v>2.7</v>
      </c>
      <c r="CK69" s="18" t="s">
        <v>3672</v>
      </c>
      <c r="CL69" s="17"/>
      <c r="CM69" s="18">
        <v>1.65</v>
      </c>
      <c r="CN69" s="18" t="s">
        <v>3975</v>
      </c>
      <c r="CO69" s="21">
        <v>164.066</v>
      </c>
      <c r="CP69" s="17"/>
      <c r="CQ69" s="18" t="s">
        <v>4087</v>
      </c>
      <c r="CR69" s="17"/>
      <c r="CS69" s="18" t="s">
        <v>4136</v>
      </c>
      <c r="CT69" s="18">
        <v>6</v>
      </c>
      <c r="CU69" s="17"/>
      <c r="CV69" s="18" t="s">
        <v>4157</v>
      </c>
      <c r="CW69" s="17"/>
      <c r="CX69" s="18">
        <v>1</v>
      </c>
      <c r="CY69" s="18" t="s">
        <v>4191</v>
      </c>
      <c r="CZ69" s="18">
        <v>173</v>
      </c>
      <c r="DA69" s="18">
        <v>1</v>
      </c>
      <c r="DB69" s="18" t="s">
        <v>4311</v>
      </c>
      <c r="DC69" s="18">
        <v>10</v>
      </c>
      <c r="DD69" s="18">
        <v>1</v>
      </c>
      <c r="DE69" s="18" t="s">
        <v>4427</v>
      </c>
      <c r="DF69" s="18">
        <v>40</v>
      </c>
      <c r="DG69" s="17"/>
      <c r="DH69" s="17"/>
      <c r="DI69" s="17"/>
      <c r="DJ69" s="17"/>
      <c r="DK69" s="17"/>
      <c r="DL69" s="17"/>
      <c r="DM69" s="17"/>
      <c r="DN69" s="17"/>
      <c r="DO69" s="17"/>
      <c r="DP69" s="18">
        <v>1</v>
      </c>
      <c r="DQ69" s="18" t="s">
        <v>4499</v>
      </c>
      <c r="DR69" s="18">
        <v>10</v>
      </c>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8" t="s">
        <v>4843</v>
      </c>
      <c r="ER69" s="18" t="s">
        <v>4867</v>
      </c>
      <c r="ES69" s="18">
        <v>1</v>
      </c>
      <c r="ET69" s="17"/>
      <c r="EU69" s="17"/>
      <c r="EV69" s="17"/>
      <c r="EW69" s="17"/>
      <c r="EX69" s="17"/>
      <c r="EY69" s="17"/>
      <c r="EZ69" s="17"/>
      <c r="FA69" s="17"/>
      <c r="FB69" s="17"/>
      <c r="FC69" s="17"/>
      <c r="FD69" s="17"/>
      <c r="FE69" s="17"/>
      <c r="FF69" s="17"/>
      <c r="FG69" s="17"/>
      <c r="FH69" s="18" t="s">
        <v>4987</v>
      </c>
      <c r="FI69" s="18" t="s">
        <v>5216</v>
      </c>
      <c r="FJ69" s="18" t="s">
        <v>5354</v>
      </c>
      <c r="FK69" s="18" t="s">
        <v>5398</v>
      </c>
      <c r="FL69" s="18" t="s">
        <v>5455</v>
      </c>
      <c r="FM69" s="17"/>
      <c r="FN69" s="17"/>
      <c r="FO69" s="17"/>
      <c r="FP69" s="18" t="s">
        <v>5691</v>
      </c>
      <c r="FQ69" s="18">
        <v>4</v>
      </c>
      <c r="FR69" s="18">
        <v>20</v>
      </c>
      <c r="FS69" s="18" t="s">
        <v>5874</v>
      </c>
      <c r="FT69" s="18" t="s">
        <v>6215</v>
      </c>
      <c r="FU69" s="18" t="s">
        <v>6533</v>
      </c>
      <c r="FV69" s="18" t="s">
        <v>6878</v>
      </c>
      <c r="FW69" s="18" t="s">
        <v>7175</v>
      </c>
      <c r="FX69" s="18" t="s">
        <v>7267</v>
      </c>
      <c r="FY69" s="18" t="s">
        <v>7358</v>
      </c>
      <c r="FZ69" s="18" t="s">
        <v>7449</v>
      </c>
      <c r="GA69" s="1" t="s">
        <v>7540</v>
      </c>
      <c r="GB69" s="25">
        <f t="shared" si="7"/>
        <v>5.4855972596394134</v>
      </c>
    </row>
    <row r="70" spans="3:184" ht="74" customHeight="1" x14ac:dyDescent="0.2">
      <c r="C70" s="17" t="s">
        <v>11175</v>
      </c>
      <c r="D70" s="18" t="s">
        <v>47</v>
      </c>
      <c r="E70" s="18" t="s">
        <v>82</v>
      </c>
      <c r="F70" s="18" t="s">
        <v>152</v>
      </c>
      <c r="G70" s="18" t="s">
        <v>500</v>
      </c>
      <c r="H70" s="18" t="s">
        <v>709</v>
      </c>
      <c r="I70" s="18">
        <v>2021</v>
      </c>
      <c r="J70" s="18" t="s">
        <v>812</v>
      </c>
      <c r="K70" s="18" t="s">
        <v>954</v>
      </c>
      <c r="L70" s="17"/>
      <c r="M70" s="18" t="s">
        <v>1071</v>
      </c>
      <c r="N70" s="18" t="s">
        <v>1337</v>
      </c>
      <c r="O70" s="18" t="s">
        <v>500</v>
      </c>
      <c r="P70" s="18" t="s">
        <v>1797</v>
      </c>
      <c r="Q70" s="18" t="s">
        <v>2009</v>
      </c>
      <c r="R70" s="18" t="s">
        <v>2280</v>
      </c>
      <c r="S70" s="18" t="s">
        <v>2464</v>
      </c>
      <c r="T70" s="18" t="s">
        <v>2542</v>
      </c>
      <c r="U70" s="18" t="s">
        <v>2668</v>
      </c>
      <c r="V70" s="18" t="s">
        <v>3002</v>
      </c>
      <c r="W70" s="18" t="s">
        <v>3140</v>
      </c>
      <c r="X70" s="18" t="s">
        <v>3191</v>
      </c>
      <c r="Y70" s="21">
        <f t="shared" si="5"/>
        <v>7.625</v>
      </c>
      <c r="Z70" s="21">
        <v>7.3109999999999999</v>
      </c>
      <c r="AA70" s="21">
        <v>95.88</v>
      </c>
      <c r="AB70" s="21">
        <v>0.04</v>
      </c>
      <c r="AC70" s="21">
        <v>0.06</v>
      </c>
      <c r="AD70" s="21">
        <v>0.79</v>
      </c>
      <c r="AE70" s="21">
        <v>0.254</v>
      </c>
      <c r="AF70" s="21">
        <v>3.33</v>
      </c>
      <c r="AG70" s="21">
        <v>0</v>
      </c>
      <c r="AH70" s="21">
        <v>0</v>
      </c>
      <c r="AI70" s="21">
        <v>1</v>
      </c>
      <c r="AJ70" s="18" t="s">
        <v>3401</v>
      </c>
      <c r="AK70" s="17"/>
      <c r="AL70" s="21">
        <v>0.32</v>
      </c>
      <c r="AM70" s="21">
        <v>10</v>
      </c>
      <c r="AN70" s="21">
        <v>0.1</v>
      </c>
      <c r="AO70" s="22">
        <v>6</v>
      </c>
      <c r="AP70" s="22">
        <v>5</v>
      </c>
      <c r="AQ70" s="22">
        <v>4</v>
      </c>
      <c r="AR70" s="22"/>
      <c r="AS70" s="22">
        <v>1</v>
      </c>
      <c r="AT70" s="22"/>
      <c r="AU70" s="22"/>
      <c r="AV70" s="22"/>
      <c r="AW70" s="22"/>
      <c r="AX70" s="22"/>
      <c r="AY70" s="22">
        <v>1</v>
      </c>
      <c r="AZ70" s="22"/>
      <c r="BA70" s="22">
        <v>1</v>
      </c>
      <c r="BB70" s="22"/>
      <c r="BC70" s="22">
        <v>1</v>
      </c>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v>0</v>
      </c>
      <c r="CB70" s="22"/>
      <c r="CC70" s="22"/>
      <c r="CD70" s="22"/>
      <c r="CE70" s="22"/>
      <c r="CF70" s="23"/>
      <c r="CG70" s="22"/>
      <c r="CH70" s="22">
        <v>4</v>
      </c>
      <c r="CI70" s="12">
        <f t="shared" si="6"/>
        <v>0</v>
      </c>
      <c r="CJ70" s="21">
        <v>94.102999999999994</v>
      </c>
      <c r="CK70" s="18" t="s">
        <v>3673</v>
      </c>
      <c r="CL70" s="17"/>
      <c r="CM70" s="18">
        <v>13.95</v>
      </c>
      <c r="CN70" s="18" t="s">
        <v>3976</v>
      </c>
      <c r="CO70" s="21">
        <v>674.63</v>
      </c>
      <c r="CP70" s="17"/>
      <c r="CQ70" s="17"/>
      <c r="CR70" s="17"/>
      <c r="CS70" s="17"/>
      <c r="CT70" s="17"/>
      <c r="CU70" s="18">
        <v>0</v>
      </c>
      <c r="CV70" s="17"/>
      <c r="CW70" s="18">
        <v>5</v>
      </c>
      <c r="CX70" s="18">
        <v>1</v>
      </c>
      <c r="CY70" s="18" t="s">
        <v>4192</v>
      </c>
      <c r="CZ70" s="18">
        <v>1394</v>
      </c>
      <c r="DA70" s="18">
        <v>1</v>
      </c>
      <c r="DB70" s="18" t="s">
        <v>4312</v>
      </c>
      <c r="DC70" s="18">
        <v>244</v>
      </c>
      <c r="DD70" s="18">
        <v>1</v>
      </c>
      <c r="DE70" s="18" t="s">
        <v>4312</v>
      </c>
      <c r="DF70" s="18">
        <v>1106</v>
      </c>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8">
        <v>1</v>
      </c>
      <c r="EO70" s="18" t="s">
        <v>4312</v>
      </c>
      <c r="EP70" s="18">
        <v>1</v>
      </c>
      <c r="EQ70" s="17"/>
      <c r="ER70" s="17"/>
      <c r="ES70" s="17"/>
      <c r="ET70" s="17"/>
      <c r="EU70" s="17"/>
      <c r="EV70" s="17"/>
      <c r="EW70" s="17"/>
      <c r="EX70" s="17"/>
      <c r="EY70" s="17"/>
      <c r="EZ70" s="17"/>
      <c r="FA70" s="17"/>
      <c r="FB70" s="17"/>
      <c r="FC70" s="17"/>
      <c r="FD70" s="17"/>
      <c r="FE70" s="17"/>
      <c r="FF70" s="17"/>
      <c r="FG70" s="17"/>
      <c r="FH70" s="18" t="s">
        <v>4988</v>
      </c>
      <c r="FI70" s="18" t="s">
        <v>5217</v>
      </c>
      <c r="FJ70" s="17"/>
      <c r="FK70" s="17"/>
      <c r="FL70" s="18" t="s">
        <v>709</v>
      </c>
      <c r="FM70" s="17"/>
      <c r="FN70" s="18" t="s">
        <v>709</v>
      </c>
      <c r="FO70" s="17"/>
      <c r="FP70" s="18" t="s">
        <v>5692</v>
      </c>
      <c r="FQ70" s="18">
        <v>3</v>
      </c>
      <c r="FR70" s="18">
        <v>0</v>
      </c>
      <c r="FS70" s="18" t="s">
        <v>5875</v>
      </c>
      <c r="FT70" s="18" t="s">
        <v>6216</v>
      </c>
      <c r="FU70" s="18" t="s">
        <v>6534</v>
      </c>
      <c r="FV70" s="18" t="s">
        <v>6879</v>
      </c>
      <c r="FW70" s="18" t="s">
        <v>7176</v>
      </c>
      <c r="FX70" s="18" t="s">
        <v>7268</v>
      </c>
      <c r="FY70" s="18" t="s">
        <v>7359</v>
      </c>
      <c r="FZ70" s="18" t="s">
        <v>7450</v>
      </c>
      <c r="GA70" s="1" t="s">
        <v>7541</v>
      </c>
      <c r="GB70" s="25">
        <f t="shared" si="7"/>
        <v>10.837051420778797</v>
      </c>
    </row>
    <row r="71" spans="3:184" ht="74" customHeight="1" x14ac:dyDescent="0.2">
      <c r="C71" s="17" t="s">
        <v>11175</v>
      </c>
      <c r="D71" s="18" t="s">
        <v>44</v>
      </c>
      <c r="E71" s="18" t="s">
        <v>85</v>
      </c>
      <c r="F71" s="18" t="s">
        <v>153</v>
      </c>
      <c r="G71" s="18" t="s">
        <v>501</v>
      </c>
      <c r="H71" s="18" t="s">
        <v>710</v>
      </c>
      <c r="I71" s="18">
        <v>2023</v>
      </c>
      <c r="J71" s="18" t="s">
        <v>813</v>
      </c>
      <c r="K71" s="18" t="s">
        <v>942</v>
      </c>
      <c r="L71" s="17"/>
      <c r="M71" s="17"/>
      <c r="N71" s="17"/>
      <c r="O71" s="18" t="s">
        <v>1563</v>
      </c>
      <c r="P71" s="18" t="s">
        <v>1798</v>
      </c>
      <c r="Q71" s="17"/>
      <c r="R71" s="17"/>
      <c r="S71" s="17"/>
      <c r="T71" s="17"/>
      <c r="U71" s="18" t="s">
        <v>2669</v>
      </c>
      <c r="V71" s="18" t="s">
        <v>2669</v>
      </c>
      <c r="W71" s="18" t="s">
        <v>3140</v>
      </c>
      <c r="X71" s="18" t="s">
        <v>3192</v>
      </c>
      <c r="Y71" s="21">
        <f t="shared" si="5"/>
        <v>8.5000000000000006E-2</v>
      </c>
      <c r="Z71" s="21">
        <v>8.5000000000000006E-2</v>
      </c>
      <c r="AA71" s="21">
        <v>100</v>
      </c>
      <c r="AB71" s="21">
        <v>0.21</v>
      </c>
      <c r="AC71" s="21">
        <v>0</v>
      </c>
      <c r="AD71" s="21">
        <v>0</v>
      </c>
      <c r="AE71" s="21">
        <v>0</v>
      </c>
      <c r="AF71" s="21">
        <v>0</v>
      </c>
      <c r="AG71" s="21">
        <v>0</v>
      </c>
      <c r="AH71" s="21">
        <v>0</v>
      </c>
      <c r="AI71" s="21"/>
      <c r="AJ71" s="17"/>
      <c r="AK71" s="17"/>
      <c r="AL71" s="21"/>
      <c r="AM71" s="21">
        <v>0.105</v>
      </c>
      <c r="AN71" s="21">
        <v>0.26</v>
      </c>
      <c r="AO71" s="22">
        <v>4</v>
      </c>
      <c r="AP71" s="22">
        <v>4</v>
      </c>
      <c r="AQ71" s="22">
        <v>4</v>
      </c>
      <c r="AR71" s="22"/>
      <c r="AS71" s="22"/>
      <c r="AT71" s="22">
        <v>1</v>
      </c>
      <c r="AU71" s="22"/>
      <c r="AV71" s="22"/>
      <c r="AW71" s="22"/>
      <c r="AX71" s="22"/>
      <c r="AY71" s="22"/>
      <c r="AZ71" s="22">
        <v>2</v>
      </c>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v>0</v>
      </c>
      <c r="CB71" s="22"/>
      <c r="CC71" s="22"/>
      <c r="CD71" s="22"/>
      <c r="CE71" s="22"/>
      <c r="CF71" s="22" t="s">
        <v>3582</v>
      </c>
      <c r="CG71" s="22">
        <v>1</v>
      </c>
      <c r="CH71" s="22">
        <v>4</v>
      </c>
      <c r="CI71" s="12">
        <f t="shared" si="6"/>
        <v>0</v>
      </c>
      <c r="CJ71" s="21">
        <v>0.90900000000000003</v>
      </c>
      <c r="CK71" s="18" t="s">
        <v>3674</v>
      </c>
      <c r="CL71" s="17"/>
      <c r="CM71" s="18">
        <v>13.44</v>
      </c>
      <c r="CN71" s="18" t="s">
        <v>3972</v>
      </c>
      <c r="CO71" s="21">
        <v>6.7629999999999999</v>
      </c>
      <c r="CP71" s="17"/>
      <c r="CQ71" s="17"/>
      <c r="CR71" s="17"/>
      <c r="CS71" s="17"/>
      <c r="CT71" s="17"/>
      <c r="CU71" s="17"/>
      <c r="CV71" s="17"/>
      <c r="CW71" s="17"/>
      <c r="CX71" s="18">
        <v>1</v>
      </c>
      <c r="CY71" s="18" t="s">
        <v>4187</v>
      </c>
      <c r="CZ71" s="18">
        <v>909</v>
      </c>
      <c r="DA71" s="18">
        <v>1</v>
      </c>
      <c r="DB71" s="18" t="s">
        <v>4301</v>
      </c>
      <c r="DC71" s="18">
        <v>30</v>
      </c>
      <c r="DD71" s="17"/>
      <c r="DE71" s="17"/>
      <c r="DF71" s="17"/>
      <c r="DG71" s="17"/>
      <c r="DH71" s="17"/>
      <c r="DI71" s="17"/>
      <c r="DJ71" s="17"/>
      <c r="DK71" s="17"/>
      <c r="DL71" s="17"/>
      <c r="DM71" s="17"/>
      <c r="DN71" s="17"/>
      <c r="DO71" s="17"/>
      <c r="DP71" s="17"/>
      <c r="DQ71" s="17"/>
      <c r="DR71" s="17"/>
      <c r="DS71" s="17"/>
      <c r="DT71" s="17"/>
      <c r="DU71" s="17"/>
      <c r="DV71" s="17"/>
      <c r="DW71" s="17"/>
      <c r="DX71" s="17"/>
      <c r="DY71" s="18">
        <v>1</v>
      </c>
      <c r="DZ71" s="18" t="s">
        <v>4629</v>
      </c>
      <c r="EA71" s="18">
        <v>909</v>
      </c>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8" t="s">
        <v>4989</v>
      </c>
      <c r="FI71" s="17"/>
      <c r="FJ71" s="17"/>
      <c r="FK71" s="17"/>
      <c r="FL71" s="18" t="s">
        <v>5456</v>
      </c>
      <c r="FM71" s="17"/>
      <c r="FN71" s="17"/>
      <c r="FO71" s="17"/>
      <c r="FP71" s="17"/>
      <c r="FQ71" s="17"/>
      <c r="FR71" s="17"/>
      <c r="FS71" s="18" t="s">
        <v>5876</v>
      </c>
      <c r="FT71" s="18" t="s">
        <v>6217</v>
      </c>
      <c r="FU71" s="18" t="s">
        <v>6535</v>
      </c>
      <c r="FV71" s="18" t="s">
        <v>6880</v>
      </c>
      <c r="FW71" s="18" t="s">
        <v>7177</v>
      </c>
      <c r="FX71" s="18" t="s">
        <v>7269</v>
      </c>
      <c r="FY71" s="18" t="s">
        <v>7360</v>
      </c>
      <c r="FZ71" s="18" t="s">
        <v>6880</v>
      </c>
      <c r="GB71" s="25">
        <f t="shared" si="7"/>
        <v>12.568386810587018</v>
      </c>
    </row>
    <row r="72" spans="3:184" ht="74" customHeight="1" x14ac:dyDescent="0.2">
      <c r="C72" s="17" t="s">
        <v>11175</v>
      </c>
      <c r="D72" s="18" t="s">
        <v>44</v>
      </c>
      <c r="E72" s="18" t="s">
        <v>84</v>
      </c>
      <c r="F72" s="18" t="s">
        <v>154</v>
      </c>
      <c r="G72" s="18" t="s">
        <v>502</v>
      </c>
      <c r="H72" s="17"/>
      <c r="I72" s="18">
        <v>2021</v>
      </c>
      <c r="J72" s="18" t="s">
        <v>771</v>
      </c>
      <c r="K72" s="18" t="s">
        <v>936</v>
      </c>
      <c r="L72" s="17"/>
      <c r="M72" s="18" t="s">
        <v>1072</v>
      </c>
      <c r="N72" s="17"/>
      <c r="O72" s="18" t="s">
        <v>1564</v>
      </c>
      <c r="P72" s="17"/>
      <c r="Q72" s="18" t="s">
        <v>2010</v>
      </c>
      <c r="R72" s="17"/>
      <c r="S72" s="17"/>
      <c r="T72" s="17"/>
      <c r="U72" s="18" t="s">
        <v>2670</v>
      </c>
      <c r="V72" s="18" t="s">
        <v>2670</v>
      </c>
      <c r="W72" s="17"/>
      <c r="X72" s="18" t="s">
        <v>2670</v>
      </c>
      <c r="Y72" s="21">
        <f t="shared" si="5"/>
        <v>1.1479999999999999</v>
      </c>
      <c r="Z72" s="21">
        <v>1</v>
      </c>
      <c r="AA72" s="21">
        <v>87.11</v>
      </c>
      <c r="AB72" s="21">
        <v>0.04</v>
      </c>
      <c r="AC72" s="21">
        <v>0</v>
      </c>
      <c r="AD72" s="21">
        <v>0</v>
      </c>
      <c r="AE72" s="21">
        <v>0.14799999999999999</v>
      </c>
      <c r="AF72" s="21">
        <v>12.89</v>
      </c>
      <c r="AG72" s="21">
        <v>0</v>
      </c>
      <c r="AH72" s="21">
        <v>0</v>
      </c>
      <c r="AI72" s="21">
        <v>1</v>
      </c>
      <c r="AJ72" s="18" t="s">
        <v>3402</v>
      </c>
      <c r="AK72" s="17"/>
      <c r="AL72" s="21">
        <v>0</v>
      </c>
      <c r="AM72" s="21">
        <v>1</v>
      </c>
      <c r="AN72" s="21">
        <v>0.03</v>
      </c>
      <c r="AO72" s="22">
        <v>1</v>
      </c>
      <c r="AP72" s="22">
        <v>1</v>
      </c>
      <c r="AQ72" s="22">
        <v>1</v>
      </c>
      <c r="AR72" s="22"/>
      <c r="AS72" s="22"/>
      <c r="AT72" s="22"/>
      <c r="AU72" s="22"/>
      <c r="AV72" s="22"/>
      <c r="AW72" s="22"/>
      <c r="AX72" s="22"/>
      <c r="AY72" s="22"/>
      <c r="AZ72" s="22"/>
      <c r="BA72" s="22">
        <v>1</v>
      </c>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v>0</v>
      </c>
      <c r="CB72" s="22"/>
      <c r="CC72" s="22"/>
      <c r="CD72" s="22"/>
      <c r="CE72" s="22"/>
      <c r="CF72" s="23"/>
      <c r="CG72" s="22"/>
      <c r="CH72" s="22">
        <v>1</v>
      </c>
      <c r="CI72" s="12">
        <f t="shared" si="6"/>
        <v>0</v>
      </c>
      <c r="CJ72" s="21">
        <v>1.05</v>
      </c>
      <c r="CK72" s="18" t="s">
        <v>3675</v>
      </c>
      <c r="CL72" s="17"/>
      <c r="CM72" s="18">
        <v>34.340000000000003</v>
      </c>
      <c r="CN72" s="18" t="s">
        <v>3977</v>
      </c>
      <c r="CO72" s="21">
        <v>3.0579999999999998</v>
      </c>
      <c r="CP72" s="17"/>
      <c r="CQ72" s="17"/>
      <c r="CR72" s="17"/>
      <c r="CS72" s="17"/>
      <c r="CT72" s="17"/>
      <c r="CU72" s="17"/>
      <c r="CV72" s="17"/>
      <c r="CW72" s="17"/>
      <c r="CX72" s="18">
        <v>1</v>
      </c>
      <c r="CY72" s="18" t="s">
        <v>4187</v>
      </c>
      <c r="CZ72" s="18">
        <v>595</v>
      </c>
      <c r="DA72" s="18">
        <v>1</v>
      </c>
      <c r="DB72" s="18" t="s">
        <v>4301</v>
      </c>
      <c r="DC72" s="18">
        <v>20</v>
      </c>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8">
        <v>1</v>
      </c>
      <c r="EC72" s="18" t="s">
        <v>4288</v>
      </c>
      <c r="ED72" s="18">
        <v>20</v>
      </c>
      <c r="EE72" s="17"/>
      <c r="EF72" s="17"/>
      <c r="EG72" s="17"/>
      <c r="EH72" s="17"/>
      <c r="EI72" s="17"/>
      <c r="EJ72" s="17"/>
      <c r="EK72" s="17"/>
      <c r="EL72" s="17"/>
      <c r="EM72" s="17"/>
      <c r="EN72" s="18">
        <v>1</v>
      </c>
      <c r="EO72" s="18" t="s">
        <v>4288</v>
      </c>
      <c r="EP72" s="18">
        <v>20</v>
      </c>
      <c r="EQ72" s="17"/>
      <c r="ER72" s="17"/>
      <c r="ES72" s="17"/>
      <c r="ET72" s="17"/>
      <c r="EU72" s="17"/>
      <c r="EV72" s="17"/>
      <c r="EW72" s="17"/>
      <c r="EX72" s="17"/>
      <c r="EY72" s="17"/>
      <c r="EZ72" s="17"/>
      <c r="FA72" s="17"/>
      <c r="FB72" s="17"/>
      <c r="FC72" s="17"/>
      <c r="FD72" s="17"/>
      <c r="FE72" s="17"/>
      <c r="FF72" s="17"/>
      <c r="FG72" s="17"/>
      <c r="FH72" s="17"/>
      <c r="FI72" s="18" t="s">
        <v>5218</v>
      </c>
      <c r="FJ72" s="17"/>
      <c r="FK72" s="17"/>
      <c r="FL72" s="17"/>
      <c r="FM72" s="17"/>
      <c r="FN72" s="17"/>
      <c r="FO72" s="17"/>
      <c r="FP72" s="17"/>
      <c r="FQ72" s="17"/>
      <c r="FR72" s="17"/>
      <c r="FS72" s="18" t="s">
        <v>5877</v>
      </c>
      <c r="FT72" s="18" t="s">
        <v>6218</v>
      </c>
      <c r="FU72" s="18" t="s">
        <v>6536</v>
      </c>
      <c r="FV72" s="18" t="s">
        <v>6881</v>
      </c>
      <c r="FW72" s="18" t="s">
        <v>5877</v>
      </c>
      <c r="FX72" s="18" t="s">
        <v>6218</v>
      </c>
      <c r="FY72" s="18" t="s">
        <v>6536</v>
      </c>
      <c r="FZ72" s="18" t="s">
        <v>6881</v>
      </c>
      <c r="GB72" s="25">
        <f t="shared" si="7"/>
        <v>327.01111837802489</v>
      </c>
    </row>
    <row r="73" spans="3:184" ht="74" customHeight="1" x14ac:dyDescent="0.2">
      <c r="C73" s="17" t="s">
        <v>11175</v>
      </c>
      <c r="D73" s="18" t="s">
        <v>44</v>
      </c>
      <c r="E73" s="18" t="s">
        <v>85</v>
      </c>
      <c r="F73" s="18" t="s">
        <v>155</v>
      </c>
      <c r="G73" s="18" t="s">
        <v>503</v>
      </c>
      <c r="H73" s="17"/>
      <c r="I73" s="18">
        <v>2023</v>
      </c>
      <c r="J73" s="18" t="s">
        <v>814</v>
      </c>
      <c r="K73" s="18" t="s">
        <v>959</v>
      </c>
      <c r="L73" s="17"/>
      <c r="M73" s="18" t="s">
        <v>1073</v>
      </c>
      <c r="N73" s="18" t="s">
        <v>1338</v>
      </c>
      <c r="O73" s="18" t="s">
        <v>1565</v>
      </c>
      <c r="P73" s="18" t="s">
        <v>1799</v>
      </c>
      <c r="Q73" s="18" t="s">
        <v>1073</v>
      </c>
      <c r="R73" s="18" t="s">
        <v>2281</v>
      </c>
      <c r="S73" s="18" t="s">
        <v>2465</v>
      </c>
      <c r="T73" s="18" t="s">
        <v>2543</v>
      </c>
      <c r="U73" s="18" t="s">
        <v>2671</v>
      </c>
      <c r="V73" s="18" t="s">
        <v>2671</v>
      </c>
      <c r="W73" s="17"/>
      <c r="X73" s="18" t="s">
        <v>2671</v>
      </c>
      <c r="Y73" s="21">
        <f t="shared" si="5"/>
        <v>0.1</v>
      </c>
      <c r="Z73" s="21">
        <v>0.1</v>
      </c>
      <c r="AA73" s="21">
        <v>100</v>
      </c>
      <c r="AB73" s="21">
        <v>0.31</v>
      </c>
      <c r="AC73" s="21">
        <v>0</v>
      </c>
      <c r="AD73" s="21">
        <v>0</v>
      </c>
      <c r="AE73" s="21">
        <v>0</v>
      </c>
      <c r="AF73" s="21">
        <v>0</v>
      </c>
      <c r="AG73" s="21">
        <v>0</v>
      </c>
      <c r="AH73" s="21">
        <v>0</v>
      </c>
      <c r="AI73" s="21"/>
      <c r="AJ73" s="17"/>
      <c r="AK73" s="17"/>
      <c r="AL73" s="21"/>
      <c r="AM73" s="21">
        <v>5.7000000000000002E-2</v>
      </c>
      <c r="AN73" s="21">
        <v>0.17</v>
      </c>
      <c r="AO73" s="22">
        <v>1</v>
      </c>
      <c r="AP73" s="22">
        <v>1</v>
      </c>
      <c r="AQ73" s="22">
        <v>1</v>
      </c>
      <c r="AR73" s="22"/>
      <c r="AS73" s="22"/>
      <c r="AT73" s="22"/>
      <c r="AU73" s="22"/>
      <c r="AV73" s="22"/>
      <c r="AW73" s="22"/>
      <c r="AX73" s="22"/>
      <c r="AY73" s="22"/>
      <c r="AZ73" s="22"/>
      <c r="BA73" s="22"/>
      <c r="BB73" s="22"/>
      <c r="BC73" s="22">
        <v>1</v>
      </c>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v>0</v>
      </c>
      <c r="CB73" s="22"/>
      <c r="CC73" s="22"/>
      <c r="CD73" s="22"/>
      <c r="CE73" s="22"/>
      <c r="CF73" s="23"/>
      <c r="CG73" s="22"/>
      <c r="CH73" s="22">
        <v>1</v>
      </c>
      <c r="CI73" s="12">
        <f t="shared" si="6"/>
        <v>0</v>
      </c>
      <c r="CJ73" s="21">
        <v>4.2309999999999999</v>
      </c>
      <c r="CK73" s="18" t="s">
        <v>3676</v>
      </c>
      <c r="CL73" s="17"/>
      <c r="CM73" s="18">
        <v>100</v>
      </c>
      <c r="CN73" s="18" t="s">
        <v>3978</v>
      </c>
      <c r="CO73" s="21">
        <v>4.2309999999999999</v>
      </c>
      <c r="CP73" s="17"/>
      <c r="CQ73" s="17"/>
      <c r="CR73" s="17"/>
      <c r="CS73" s="17"/>
      <c r="CT73" s="17"/>
      <c r="CU73" s="17"/>
      <c r="CV73" s="17"/>
      <c r="CW73" s="18">
        <v>2</v>
      </c>
      <c r="CX73" s="17"/>
      <c r="CY73" s="17"/>
      <c r="CZ73" s="17"/>
      <c r="DA73" s="17"/>
      <c r="DB73" s="17"/>
      <c r="DC73" s="17"/>
      <c r="DD73" s="18">
        <v>1</v>
      </c>
      <c r="DE73" s="18" t="s">
        <v>4288</v>
      </c>
      <c r="DF73" s="18">
        <v>1231</v>
      </c>
      <c r="DG73" s="17"/>
      <c r="DH73" s="17"/>
      <c r="DI73" s="17"/>
      <c r="DJ73" s="17"/>
      <c r="DK73" s="17"/>
      <c r="DL73" s="17"/>
      <c r="DM73" s="17"/>
      <c r="DN73" s="17"/>
      <c r="DO73" s="17"/>
      <c r="DP73" s="17"/>
      <c r="DQ73" s="17"/>
      <c r="DR73" s="17"/>
      <c r="DS73" s="17"/>
      <c r="DT73" s="17"/>
      <c r="DU73" s="17"/>
      <c r="DV73" s="17"/>
      <c r="DW73" s="17"/>
      <c r="DX73" s="17"/>
      <c r="DY73" s="17"/>
      <c r="DZ73" s="17"/>
      <c r="EA73" s="17"/>
      <c r="EB73" s="18">
        <v>1</v>
      </c>
      <c r="EC73" s="18" t="s">
        <v>4288</v>
      </c>
      <c r="ED73" s="18">
        <v>1231</v>
      </c>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8" t="s">
        <v>4990</v>
      </c>
      <c r="FI73" s="18" t="s">
        <v>5219</v>
      </c>
      <c r="FJ73" s="17"/>
      <c r="FK73" s="17"/>
      <c r="FL73" s="18" t="s">
        <v>5457</v>
      </c>
      <c r="FM73" s="17"/>
      <c r="FN73" s="18" t="s">
        <v>4990</v>
      </c>
      <c r="FO73" s="17"/>
      <c r="FP73" s="17"/>
      <c r="FQ73" s="17"/>
      <c r="FR73" s="17"/>
      <c r="FS73" s="18" t="s">
        <v>5878</v>
      </c>
      <c r="FT73" s="18" t="s">
        <v>6219</v>
      </c>
      <c r="FU73" s="18" t="s">
        <v>6537</v>
      </c>
      <c r="FV73" s="18" t="s">
        <v>6882</v>
      </c>
      <c r="FW73" s="18" t="s">
        <v>5878</v>
      </c>
      <c r="FX73" s="18" t="s">
        <v>6219</v>
      </c>
      <c r="FY73" s="18" t="s">
        <v>7361</v>
      </c>
      <c r="FZ73" s="18" t="s">
        <v>6882</v>
      </c>
      <c r="GB73" s="25">
        <f t="shared" si="7"/>
        <v>23.63507445048452</v>
      </c>
    </row>
    <row r="74" spans="3:184" ht="74" customHeight="1" x14ac:dyDescent="0.2">
      <c r="C74" s="17" t="s">
        <v>11175</v>
      </c>
      <c r="D74" s="18" t="s">
        <v>44</v>
      </c>
      <c r="E74" s="18" t="s">
        <v>85</v>
      </c>
      <c r="F74" s="18" t="s">
        <v>156</v>
      </c>
      <c r="G74" s="18" t="s">
        <v>504</v>
      </c>
      <c r="H74" s="17"/>
      <c r="I74" s="18">
        <v>2021</v>
      </c>
      <c r="J74" s="18" t="s">
        <v>815</v>
      </c>
      <c r="K74" s="18" t="s">
        <v>963</v>
      </c>
      <c r="L74" s="17"/>
      <c r="M74" s="17"/>
      <c r="N74" s="17"/>
      <c r="O74" s="17"/>
      <c r="P74" s="17"/>
      <c r="Q74" s="18" t="s">
        <v>2011</v>
      </c>
      <c r="R74" s="17"/>
      <c r="S74" s="17"/>
      <c r="T74" s="17"/>
      <c r="U74" s="18" t="s">
        <v>2672</v>
      </c>
      <c r="V74" s="18" t="s">
        <v>2672</v>
      </c>
      <c r="W74" s="17"/>
      <c r="X74" s="18" t="s">
        <v>2672</v>
      </c>
      <c r="Y74" s="21">
        <f t="shared" si="5"/>
        <v>1.0629999999999999</v>
      </c>
      <c r="Z74" s="21">
        <v>1.0589999999999999</v>
      </c>
      <c r="AA74" s="21">
        <v>99.62</v>
      </c>
      <c r="AB74" s="21">
        <v>6.1</v>
      </c>
      <c r="AC74" s="21">
        <v>0</v>
      </c>
      <c r="AD74" s="21">
        <v>0</v>
      </c>
      <c r="AE74" s="21">
        <v>0</v>
      </c>
      <c r="AF74" s="21">
        <v>0</v>
      </c>
      <c r="AG74" s="21">
        <v>4.0000000000000001E-3</v>
      </c>
      <c r="AH74" s="21">
        <v>0.38</v>
      </c>
      <c r="AI74" s="21"/>
      <c r="AJ74" s="17"/>
      <c r="AK74" s="17"/>
      <c r="AL74" s="21"/>
      <c r="AM74" s="21">
        <v>0.6</v>
      </c>
      <c r="AN74" s="21">
        <v>3.3</v>
      </c>
      <c r="AO74" s="22">
        <v>1</v>
      </c>
      <c r="AP74" s="22">
        <v>1</v>
      </c>
      <c r="AQ74" s="22">
        <v>1</v>
      </c>
      <c r="AR74" s="22"/>
      <c r="AS74" s="22">
        <v>1</v>
      </c>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v>0</v>
      </c>
      <c r="CB74" s="22"/>
      <c r="CC74" s="22"/>
      <c r="CD74" s="22"/>
      <c r="CE74" s="22"/>
      <c r="CF74" s="23"/>
      <c r="CG74" s="22"/>
      <c r="CH74" s="22">
        <v>1</v>
      </c>
      <c r="CI74" s="12">
        <f t="shared" si="6"/>
        <v>0</v>
      </c>
      <c r="CJ74" s="21">
        <v>1.29</v>
      </c>
      <c r="CK74" s="18" t="s">
        <v>3677</v>
      </c>
      <c r="CL74" s="17"/>
      <c r="CM74" s="18">
        <v>37.81</v>
      </c>
      <c r="CN74" s="18" t="s">
        <v>3968</v>
      </c>
      <c r="CO74" s="21">
        <v>3.4119999999999999</v>
      </c>
      <c r="CP74" s="17"/>
      <c r="CQ74" s="17"/>
      <c r="CR74" s="17"/>
      <c r="CS74" s="17"/>
      <c r="CT74" s="17"/>
      <c r="CU74" s="17"/>
      <c r="CV74" s="17"/>
      <c r="CW74" s="17"/>
      <c r="CX74" s="17"/>
      <c r="CY74" s="17"/>
      <c r="CZ74" s="17"/>
      <c r="DA74" s="18">
        <v>1</v>
      </c>
      <c r="DB74" s="18" t="s">
        <v>4301</v>
      </c>
      <c r="DC74" s="18">
        <v>20</v>
      </c>
      <c r="DD74" s="18">
        <v>1</v>
      </c>
      <c r="DE74" s="18" t="s">
        <v>4288</v>
      </c>
      <c r="DF74" s="18">
        <v>20</v>
      </c>
      <c r="DG74" s="17"/>
      <c r="DH74" s="17"/>
      <c r="DI74" s="17"/>
      <c r="DJ74" s="17"/>
      <c r="DK74" s="17"/>
      <c r="DL74" s="17"/>
      <c r="DM74" s="17"/>
      <c r="DN74" s="17"/>
      <c r="DO74" s="17"/>
      <c r="DP74" s="17"/>
      <c r="DQ74" s="17"/>
      <c r="DR74" s="17"/>
      <c r="DS74" s="17"/>
      <c r="DT74" s="17"/>
      <c r="DU74" s="17"/>
      <c r="DV74" s="17"/>
      <c r="DW74" s="17"/>
      <c r="DX74" s="17"/>
      <c r="DY74" s="17"/>
      <c r="DZ74" s="17"/>
      <c r="EA74" s="17"/>
      <c r="EB74" s="18">
        <v>1</v>
      </c>
      <c r="EC74" s="18" t="s">
        <v>4288</v>
      </c>
      <c r="ED74" s="18">
        <v>20</v>
      </c>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8" t="s">
        <v>4991</v>
      </c>
      <c r="FI74" s="17"/>
      <c r="FJ74" s="17"/>
      <c r="FK74" s="17"/>
      <c r="FL74" s="18" t="s">
        <v>5458</v>
      </c>
      <c r="FM74" s="17"/>
      <c r="FN74" s="17"/>
      <c r="FO74" s="17"/>
      <c r="FP74" s="17"/>
      <c r="FQ74" s="17"/>
      <c r="FR74" s="17"/>
      <c r="FS74" s="18" t="s">
        <v>5879</v>
      </c>
      <c r="FT74" s="18" t="s">
        <v>6220</v>
      </c>
      <c r="FU74" s="18" t="s">
        <v>6538</v>
      </c>
      <c r="FV74" s="18" t="s">
        <v>6883</v>
      </c>
      <c r="FW74" s="18" t="s">
        <v>5879</v>
      </c>
      <c r="FX74" s="18" t="s">
        <v>6220</v>
      </c>
      <c r="FY74" s="18" t="s">
        <v>6538</v>
      </c>
      <c r="FZ74" s="18" t="s">
        <v>6883</v>
      </c>
      <c r="GB74" s="25">
        <f t="shared" si="7"/>
        <v>310.37514654161782</v>
      </c>
    </row>
    <row r="75" spans="3:184" ht="74" customHeight="1" x14ac:dyDescent="0.2">
      <c r="C75" s="17" t="s">
        <v>11175</v>
      </c>
      <c r="D75" s="18" t="s">
        <v>44</v>
      </c>
      <c r="E75" s="18" t="s">
        <v>86</v>
      </c>
      <c r="F75" s="18" t="s">
        <v>157</v>
      </c>
      <c r="G75" s="18" t="s">
        <v>505</v>
      </c>
      <c r="H75" s="17"/>
      <c r="I75" s="18">
        <v>2021</v>
      </c>
      <c r="J75" s="18" t="s">
        <v>771</v>
      </c>
      <c r="K75" s="18" t="s">
        <v>936</v>
      </c>
      <c r="L75" s="17"/>
      <c r="M75" s="18" t="s">
        <v>1074</v>
      </c>
      <c r="N75" s="17"/>
      <c r="O75" s="18" t="s">
        <v>1566</v>
      </c>
      <c r="P75" s="17"/>
      <c r="Q75" s="18" t="s">
        <v>505</v>
      </c>
      <c r="R75" s="17"/>
      <c r="S75" s="17"/>
      <c r="T75" s="17"/>
      <c r="U75" s="18" t="s">
        <v>2673</v>
      </c>
      <c r="V75" s="18" t="s">
        <v>2673</v>
      </c>
      <c r="W75" s="17"/>
      <c r="X75" s="18" t="s">
        <v>2673</v>
      </c>
      <c r="Y75" s="21">
        <f t="shared" si="5"/>
        <v>0.2</v>
      </c>
      <c r="Z75" s="21">
        <v>0.2</v>
      </c>
      <c r="AA75" s="21">
        <v>100</v>
      </c>
      <c r="AB75" s="21">
        <v>0.04</v>
      </c>
      <c r="AC75" s="21">
        <v>0</v>
      </c>
      <c r="AD75" s="21">
        <v>0</v>
      </c>
      <c r="AE75" s="21">
        <v>0</v>
      </c>
      <c r="AF75" s="21">
        <v>0</v>
      </c>
      <c r="AG75" s="21">
        <v>0</v>
      </c>
      <c r="AH75" s="21">
        <v>0</v>
      </c>
      <c r="AI75" s="21">
        <v>1</v>
      </c>
      <c r="AJ75" s="18" t="s">
        <v>3403</v>
      </c>
      <c r="AK75" s="17"/>
      <c r="AL75" s="21">
        <v>0</v>
      </c>
      <c r="AM75" s="21">
        <v>0.1</v>
      </c>
      <c r="AN75" s="21">
        <v>0.02</v>
      </c>
      <c r="AO75" s="22">
        <v>2</v>
      </c>
      <c r="AP75" s="22">
        <v>1</v>
      </c>
      <c r="AQ75" s="22">
        <v>1</v>
      </c>
      <c r="AR75" s="22"/>
      <c r="AS75" s="22"/>
      <c r="AT75" s="22"/>
      <c r="AU75" s="22"/>
      <c r="AV75" s="22"/>
      <c r="AW75" s="22"/>
      <c r="AX75" s="22"/>
      <c r="AY75" s="22"/>
      <c r="AZ75" s="22"/>
      <c r="BA75" s="22">
        <v>1</v>
      </c>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v>0</v>
      </c>
      <c r="CB75" s="22"/>
      <c r="CC75" s="22"/>
      <c r="CD75" s="22"/>
      <c r="CE75" s="22"/>
      <c r="CF75" s="23"/>
      <c r="CG75" s="22"/>
      <c r="CH75" s="22">
        <v>1</v>
      </c>
      <c r="CI75" s="12">
        <f t="shared" si="6"/>
        <v>0</v>
      </c>
      <c r="CJ75" s="21">
        <v>10</v>
      </c>
      <c r="CK75" s="18" t="s">
        <v>3675</v>
      </c>
      <c r="CL75" s="17"/>
      <c r="CM75" s="18">
        <v>23.15</v>
      </c>
      <c r="CN75" s="18" t="s">
        <v>3979</v>
      </c>
      <c r="CO75" s="21">
        <v>43.204999999999998</v>
      </c>
      <c r="CP75" s="17"/>
      <c r="CQ75" s="17"/>
      <c r="CR75" s="17"/>
      <c r="CS75" s="17"/>
      <c r="CT75" s="17"/>
      <c r="CU75" s="17"/>
      <c r="CV75" s="17"/>
      <c r="CW75" s="17"/>
      <c r="CX75" s="17"/>
      <c r="CY75" s="17"/>
      <c r="CZ75" s="17"/>
      <c r="DA75" s="17"/>
      <c r="DB75" s="17"/>
      <c r="DC75" s="17"/>
      <c r="DD75" s="18">
        <v>1</v>
      </c>
      <c r="DE75" s="18" t="s">
        <v>4288</v>
      </c>
      <c r="DF75" s="18">
        <v>20</v>
      </c>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8">
        <v>1</v>
      </c>
      <c r="EO75" s="18" t="s">
        <v>4770</v>
      </c>
      <c r="EP75" s="18">
        <v>9</v>
      </c>
      <c r="EQ75" s="17"/>
      <c r="ER75" s="17"/>
      <c r="ES75" s="17"/>
      <c r="ET75" s="17"/>
      <c r="EU75" s="17"/>
      <c r="EV75" s="17"/>
      <c r="EW75" s="17"/>
      <c r="EX75" s="17"/>
      <c r="EY75" s="17"/>
      <c r="EZ75" s="17"/>
      <c r="FA75" s="17"/>
      <c r="FB75" s="17"/>
      <c r="FC75" s="17"/>
      <c r="FD75" s="17"/>
      <c r="FE75" s="17"/>
      <c r="FF75" s="17"/>
      <c r="FG75" s="17"/>
      <c r="FH75" s="17"/>
      <c r="FI75" s="18" t="s">
        <v>5220</v>
      </c>
      <c r="FJ75" s="17"/>
      <c r="FK75" s="17"/>
      <c r="FL75" s="17"/>
      <c r="FM75" s="17"/>
      <c r="FN75" s="17"/>
      <c r="FO75" s="17"/>
      <c r="FP75" s="17"/>
      <c r="FQ75" s="17"/>
      <c r="FR75" s="17"/>
      <c r="FS75" s="18" t="s">
        <v>5880</v>
      </c>
      <c r="FT75" s="18" t="s">
        <v>6221</v>
      </c>
      <c r="FU75" s="18" t="s">
        <v>6539</v>
      </c>
      <c r="FV75" s="18" t="s">
        <v>6884</v>
      </c>
      <c r="FW75" s="18" t="s">
        <v>5880</v>
      </c>
      <c r="FX75" s="18" t="s">
        <v>6221</v>
      </c>
      <c r="FY75" s="18" t="s">
        <v>6539</v>
      </c>
      <c r="FZ75" s="18" t="s">
        <v>6884</v>
      </c>
      <c r="GB75" s="25">
        <f t="shared" si="7"/>
        <v>4.6290938548779081</v>
      </c>
    </row>
    <row r="76" spans="3:184" ht="74" customHeight="1" x14ac:dyDescent="0.2">
      <c r="C76" s="17" t="s">
        <v>11175</v>
      </c>
      <c r="D76" s="18" t="s">
        <v>44</v>
      </c>
      <c r="E76" s="18" t="s">
        <v>85</v>
      </c>
      <c r="F76" s="18" t="s">
        <v>158</v>
      </c>
      <c r="G76" s="18" t="s">
        <v>506</v>
      </c>
      <c r="H76" s="17"/>
      <c r="I76" s="18">
        <v>2020</v>
      </c>
      <c r="J76" s="18" t="s">
        <v>771</v>
      </c>
      <c r="K76" s="18" t="s">
        <v>936</v>
      </c>
      <c r="L76" s="17"/>
      <c r="M76" s="18" t="s">
        <v>1075</v>
      </c>
      <c r="N76" s="17"/>
      <c r="O76" s="18" t="s">
        <v>1567</v>
      </c>
      <c r="P76" s="17"/>
      <c r="Q76" s="18" t="s">
        <v>2012</v>
      </c>
      <c r="R76" s="17"/>
      <c r="S76" s="17"/>
      <c r="T76" s="17"/>
      <c r="U76" s="18" t="s">
        <v>2674</v>
      </c>
      <c r="V76" s="18" t="s">
        <v>2674</v>
      </c>
      <c r="W76" s="18" t="s">
        <v>3142</v>
      </c>
      <c r="X76" s="18" t="s">
        <v>2674</v>
      </c>
      <c r="Y76" s="21">
        <f t="shared" si="5"/>
        <v>4.3999999999999997E-2</v>
      </c>
      <c r="Z76" s="21">
        <v>4.3999999999999997E-2</v>
      </c>
      <c r="AA76" s="21">
        <v>100</v>
      </c>
      <c r="AB76" s="21">
        <v>0.04</v>
      </c>
      <c r="AC76" s="21">
        <v>0</v>
      </c>
      <c r="AD76" s="21">
        <v>0</v>
      </c>
      <c r="AE76" s="21">
        <v>0</v>
      </c>
      <c r="AF76" s="21">
        <v>0</v>
      </c>
      <c r="AG76" s="21">
        <v>0</v>
      </c>
      <c r="AH76" s="21">
        <v>0</v>
      </c>
      <c r="AI76" s="21">
        <v>1</v>
      </c>
      <c r="AJ76" s="18" t="s">
        <v>3396</v>
      </c>
      <c r="AK76" s="17"/>
      <c r="AL76" s="21">
        <v>0</v>
      </c>
      <c r="AM76" s="21">
        <v>4.3999999999999997E-2</v>
      </c>
      <c r="AN76" s="21">
        <v>0.1</v>
      </c>
      <c r="AO76" s="22">
        <v>2</v>
      </c>
      <c r="AP76" s="22">
        <v>1</v>
      </c>
      <c r="AQ76" s="22">
        <v>1</v>
      </c>
      <c r="AR76" s="22"/>
      <c r="AS76" s="22"/>
      <c r="AT76" s="22"/>
      <c r="AU76" s="22"/>
      <c r="AV76" s="22"/>
      <c r="AW76" s="22"/>
      <c r="AX76" s="22"/>
      <c r="AY76" s="22"/>
      <c r="AZ76" s="22"/>
      <c r="BA76" s="22">
        <v>1</v>
      </c>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v>0</v>
      </c>
      <c r="CB76" s="22"/>
      <c r="CC76" s="22"/>
      <c r="CD76" s="22"/>
      <c r="CE76" s="22"/>
      <c r="CF76" s="23"/>
      <c r="CG76" s="22"/>
      <c r="CH76" s="22">
        <v>1</v>
      </c>
      <c r="CI76" s="12">
        <f t="shared" si="6"/>
        <v>0</v>
      </c>
      <c r="CJ76" s="21">
        <v>13.387</v>
      </c>
      <c r="CK76" s="18" t="s">
        <v>3675</v>
      </c>
      <c r="CL76" s="17"/>
      <c r="CM76" s="18">
        <v>100</v>
      </c>
      <c r="CN76" s="18" t="s">
        <v>3972</v>
      </c>
      <c r="CO76" s="21">
        <v>13.387</v>
      </c>
      <c r="CP76" s="17"/>
      <c r="CQ76" s="17"/>
      <c r="CR76" s="17"/>
      <c r="CS76" s="17"/>
      <c r="CT76" s="17"/>
      <c r="CU76" s="17"/>
      <c r="CV76" s="17"/>
      <c r="CW76" s="17"/>
      <c r="CX76" s="17"/>
      <c r="CY76" s="17"/>
      <c r="CZ76" s="17"/>
      <c r="DA76" s="17"/>
      <c r="DB76" s="17"/>
      <c r="DC76" s="17"/>
      <c r="DD76" s="18">
        <v>1</v>
      </c>
      <c r="DE76" s="18" t="s">
        <v>4288</v>
      </c>
      <c r="DF76" s="18">
        <v>9</v>
      </c>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8">
        <v>1</v>
      </c>
      <c r="EO76" s="18" t="s">
        <v>4288</v>
      </c>
      <c r="EP76" s="18">
        <v>9</v>
      </c>
      <c r="EQ76" s="17"/>
      <c r="ER76" s="17"/>
      <c r="ES76" s="17"/>
      <c r="ET76" s="17"/>
      <c r="EU76" s="17"/>
      <c r="EV76" s="17"/>
      <c r="EW76" s="17"/>
      <c r="EX76" s="17"/>
      <c r="EY76" s="17"/>
      <c r="EZ76" s="17"/>
      <c r="FA76" s="17"/>
      <c r="FB76" s="17"/>
      <c r="FC76" s="17"/>
      <c r="FD76" s="17"/>
      <c r="FE76" s="17"/>
      <c r="FF76" s="17"/>
      <c r="FG76" s="17"/>
      <c r="FH76" s="17"/>
      <c r="FI76" s="18" t="s">
        <v>5221</v>
      </c>
      <c r="FJ76" s="17"/>
      <c r="FK76" s="17"/>
      <c r="FL76" s="17"/>
      <c r="FM76" s="17"/>
      <c r="FN76" s="17"/>
      <c r="FO76" s="17"/>
      <c r="FP76" s="17"/>
      <c r="FQ76" s="17"/>
      <c r="FR76" s="17"/>
      <c r="FS76" s="18" t="s">
        <v>5877</v>
      </c>
      <c r="FT76" s="18" t="s">
        <v>6218</v>
      </c>
      <c r="FU76" s="18" t="s">
        <v>6536</v>
      </c>
      <c r="FV76" s="18" t="s">
        <v>6881</v>
      </c>
      <c r="FW76" s="18" t="s">
        <v>5877</v>
      </c>
      <c r="FX76" s="18" t="s">
        <v>6218</v>
      </c>
      <c r="FY76" s="18" t="s">
        <v>6536</v>
      </c>
      <c r="FZ76" s="18" t="s">
        <v>6881</v>
      </c>
      <c r="GB76" s="25">
        <f t="shared" si="7"/>
        <v>3.2867707477403449</v>
      </c>
    </row>
    <row r="77" spans="3:184" ht="74" customHeight="1" x14ac:dyDescent="0.2">
      <c r="C77" s="17" t="s">
        <v>11175</v>
      </c>
      <c r="D77" s="18" t="s">
        <v>44</v>
      </c>
      <c r="E77" s="18" t="s">
        <v>85</v>
      </c>
      <c r="F77" s="18" t="s">
        <v>159</v>
      </c>
      <c r="G77" s="18" t="s">
        <v>507</v>
      </c>
      <c r="H77" s="17"/>
      <c r="I77" s="18">
        <v>2020</v>
      </c>
      <c r="J77" s="18" t="s">
        <v>771</v>
      </c>
      <c r="K77" s="18" t="s">
        <v>936</v>
      </c>
      <c r="L77" s="17"/>
      <c r="M77" s="18" t="s">
        <v>1076</v>
      </c>
      <c r="N77" s="17"/>
      <c r="O77" s="18" t="s">
        <v>1568</v>
      </c>
      <c r="P77" s="17"/>
      <c r="Q77" s="18" t="s">
        <v>2013</v>
      </c>
      <c r="R77" s="17"/>
      <c r="S77" s="17"/>
      <c r="T77" s="17"/>
      <c r="U77" s="18" t="s">
        <v>2675</v>
      </c>
      <c r="V77" s="18" t="s">
        <v>2675</v>
      </c>
      <c r="W77" s="18" t="s">
        <v>3142</v>
      </c>
      <c r="X77" s="18" t="s">
        <v>2675</v>
      </c>
      <c r="Y77" s="21">
        <f t="shared" si="5"/>
        <v>0.27700000000000002</v>
      </c>
      <c r="Z77" s="21">
        <v>0.27700000000000002</v>
      </c>
      <c r="AA77" s="21">
        <v>100</v>
      </c>
      <c r="AB77" s="21">
        <v>0.01</v>
      </c>
      <c r="AC77" s="21">
        <v>0</v>
      </c>
      <c r="AD77" s="21">
        <v>0</v>
      </c>
      <c r="AE77" s="21">
        <v>0</v>
      </c>
      <c r="AF77" s="21">
        <v>0</v>
      </c>
      <c r="AG77" s="21">
        <v>0</v>
      </c>
      <c r="AH77" s="21">
        <v>0</v>
      </c>
      <c r="AI77" s="21">
        <v>1</v>
      </c>
      <c r="AJ77" s="18" t="s">
        <v>3404</v>
      </c>
      <c r="AK77" s="17"/>
      <c r="AL77" s="21">
        <v>0</v>
      </c>
      <c r="AM77" s="21">
        <v>0.02</v>
      </c>
      <c r="AN77" s="21">
        <v>7.0000000000000007E-2</v>
      </c>
      <c r="AO77" s="22">
        <v>3</v>
      </c>
      <c r="AP77" s="22">
        <v>3</v>
      </c>
      <c r="AQ77" s="22">
        <v>3</v>
      </c>
      <c r="AR77" s="22"/>
      <c r="AS77" s="22"/>
      <c r="AT77" s="22"/>
      <c r="AU77" s="22"/>
      <c r="AV77" s="22"/>
      <c r="AW77" s="22"/>
      <c r="AX77" s="22"/>
      <c r="AY77" s="22"/>
      <c r="AZ77" s="22"/>
      <c r="BA77" s="22"/>
      <c r="BB77" s="22"/>
      <c r="BC77" s="22">
        <v>1</v>
      </c>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v>0</v>
      </c>
      <c r="CB77" s="22"/>
      <c r="CC77" s="22"/>
      <c r="CD77" s="22"/>
      <c r="CE77" s="22"/>
      <c r="CF77" s="23"/>
      <c r="CG77" s="22"/>
      <c r="CH77" s="22">
        <v>1</v>
      </c>
      <c r="CI77" s="12">
        <f t="shared" si="6"/>
        <v>0</v>
      </c>
      <c r="CJ77" s="21">
        <v>1.046</v>
      </c>
      <c r="CK77" s="18" t="s">
        <v>3675</v>
      </c>
      <c r="CL77" s="17"/>
      <c r="CM77" s="18">
        <v>42.82</v>
      </c>
      <c r="CN77" s="18" t="s">
        <v>3972</v>
      </c>
      <c r="CO77" s="21">
        <v>2.4430000000000001</v>
      </c>
      <c r="CP77" s="17"/>
      <c r="CQ77" s="17"/>
      <c r="CR77" s="17"/>
      <c r="CS77" s="17"/>
      <c r="CT77" s="17"/>
      <c r="CU77" s="17"/>
      <c r="CV77" s="17"/>
      <c r="CW77" s="18">
        <v>1</v>
      </c>
      <c r="CX77" s="17"/>
      <c r="CY77" s="17"/>
      <c r="CZ77" s="17"/>
      <c r="DA77" s="18">
        <v>1</v>
      </c>
      <c r="DB77" s="18" t="s">
        <v>4313</v>
      </c>
      <c r="DC77" s="18">
        <v>7</v>
      </c>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8">
        <v>1</v>
      </c>
      <c r="EO77" s="18" t="s">
        <v>4773</v>
      </c>
      <c r="EP77" s="18">
        <v>9</v>
      </c>
      <c r="EQ77" s="17"/>
      <c r="ER77" s="17"/>
      <c r="ES77" s="17"/>
      <c r="ET77" s="17"/>
      <c r="EU77" s="17"/>
      <c r="EV77" s="17"/>
      <c r="EW77" s="17"/>
      <c r="EX77" s="17"/>
      <c r="EY77" s="17"/>
      <c r="EZ77" s="17"/>
      <c r="FA77" s="17"/>
      <c r="FB77" s="17"/>
      <c r="FC77" s="17"/>
      <c r="FD77" s="17"/>
      <c r="FE77" s="17"/>
      <c r="FF77" s="17"/>
      <c r="FG77" s="17"/>
      <c r="FH77" s="18" t="s">
        <v>4992</v>
      </c>
      <c r="FI77" s="17"/>
      <c r="FJ77" s="17"/>
      <c r="FK77" s="17"/>
      <c r="FL77" s="17"/>
      <c r="FM77" s="17"/>
      <c r="FN77" s="17"/>
      <c r="FO77" s="17"/>
      <c r="FP77" s="17"/>
      <c r="FQ77" s="17"/>
      <c r="FR77" s="17"/>
      <c r="FS77" s="18" t="s">
        <v>5881</v>
      </c>
      <c r="FT77" s="18" t="s">
        <v>6222</v>
      </c>
      <c r="FU77" s="18" t="s">
        <v>6540</v>
      </c>
      <c r="FV77" s="18" t="s">
        <v>6885</v>
      </c>
      <c r="FW77" s="18" t="s">
        <v>7178</v>
      </c>
      <c r="FX77" s="18" t="s">
        <v>6218</v>
      </c>
      <c r="FY77" s="18" t="s">
        <v>6536</v>
      </c>
      <c r="FZ77" s="18" t="s">
        <v>6881</v>
      </c>
      <c r="GB77" s="25">
        <f t="shared" si="7"/>
        <v>113.38518215309047</v>
      </c>
    </row>
    <row r="78" spans="3:184" ht="74" customHeight="1" x14ac:dyDescent="0.2">
      <c r="C78" s="17" t="s">
        <v>11175</v>
      </c>
      <c r="D78" s="18" t="s">
        <v>44</v>
      </c>
      <c r="E78" s="18" t="s">
        <v>85</v>
      </c>
      <c r="F78" s="18" t="s">
        <v>160</v>
      </c>
      <c r="G78" s="18" t="s">
        <v>508</v>
      </c>
      <c r="H78" s="17"/>
      <c r="I78" s="18">
        <v>2020</v>
      </c>
      <c r="J78" s="18" t="s">
        <v>771</v>
      </c>
      <c r="K78" s="18" t="s">
        <v>936</v>
      </c>
      <c r="L78" s="17"/>
      <c r="M78" s="18" t="s">
        <v>1077</v>
      </c>
      <c r="N78" s="18" t="s">
        <v>1339</v>
      </c>
      <c r="O78" s="18" t="s">
        <v>1569</v>
      </c>
      <c r="P78" s="18" t="s">
        <v>1800</v>
      </c>
      <c r="Q78" s="18" t="s">
        <v>2014</v>
      </c>
      <c r="R78" s="18" t="s">
        <v>2282</v>
      </c>
      <c r="S78" s="17"/>
      <c r="T78" s="17"/>
      <c r="U78" s="18" t="s">
        <v>2676</v>
      </c>
      <c r="V78" s="18" t="s">
        <v>2676</v>
      </c>
      <c r="W78" s="18" t="s">
        <v>3142</v>
      </c>
      <c r="X78" s="18" t="s">
        <v>2676</v>
      </c>
      <c r="Y78" s="21">
        <f t="shared" si="5"/>
        <v>2.3E-2</v>
      </c>
      <c r="Z78" s="21">
        <v>2.3E-2</v>
      </c>
      <c r="AA78" s="21">
        <v>100</v>
      </c>
      <c r="AB78" s="21">
        <v>0.1</v>
      </c>
      <c r="AC78" s="21">
        <v>0</v>
      </c>
      <c r="AD78" s="21">
        <v>0</v>
      </c>
      <c r="AE78" s="21">
        <v>0</v>
      </c>
      <c r="AF78" s="21">
        <v>0</v>
      </c>
      <c r="AG78" s="21">
        <v>0</v>
      </c>
      <c r="AH78" s="21">
        <v>0</v>
      </c>
      <c r="AI78" s="21">
        <v>1</v>
      </c>
      <c r="AJ78" s="18" t="s">
        <v>3402</v>
      </c>
      <c r="AK78" s="17"/>
      <c r="AL78" s="21">
        <v>0</v>
      </c>
      <c r="AM78" s="21">
        <v>0</v>
      </c>
      <c r="AN78" s="21">
        <v>0</v>
      </c>
      <c r="AO78" s="22">
        <v>2</v>
      </c>
      <c r="AP78" s="22">
        <v>1</v>
      </c>
      <c r="AQ78" s="22">
        <v>1</v>
      </c>
      <c r="AR78" s="22"/>
      <c r="AS78" s="22"/>
      <c r="AT78" s="22"/>
      <c r="AU78" s="22"/>
      <c r="AV78" s="22"/>
      <c r="AW78" s="22"/>
      <c r="AX78" s="22"/>
      <c r="AY78" s="22"/>
      <c r="AZ78" s="22"/>
      <c r="BA78" s="22"/>
      <c r="BB78" s="22"/>
      <c r="BC78" s="22"/>
      <c r="BD78" s="22">
        <v>1</v>
      </c>
      <c r="BE78" s="22"/>
      <c r="BF78" s="22"/>
      <c r="BG78" s="22"/>
      <c r="BH78" s="22"/>
      <c r="BI78" s="22"/>
      <c r="BJ78" s="22"/>
      <c r="BK78" s="22"/>
      <c r="BL78" s="22"/>
      <c r="BM78" s="22"/>
      <c r="BN78" s="22"/>
      <c r="BO78" s="22"/>
      <c r="BP78" s="22"/>
      <c r="BQ78" s="22"/>
      <c r="BR78" s="22"/>
      <c r="BS78" s="22"/>
      <c r="BT78" s="22"/>
      <c r="BU78" s="22"/>
      <c r="BV78" s="22"/>
      <c r="BW78" s="22"/>
      <c r="BX78" s="22"/>
      <c r="BY78" s="22"/>
      <c r="BZ78" s="22"/>
      <c r="CA78" s="22">
        <v>0</v>
      </c>
      <c r="CB78" s="22"/>
      <c r="CC78" s="22"/>
      <c r="CD78" s="22"/>
      <c r="CE78" s="22"/>
      <c r="CF78" s="23"/>
      <c r="CG78" s="22"/>
      <c r="CH78" s="22">
        <v>1</v>
      </c>
      <c r="CI78" s="12">
        <f t="shared" si="6"/>
        <v>0</v>
      </c>
      <c r="CJ78" s="21">
        <v>3.3460000000000001</v>
      </c>
      <c r="CK78" s="18" t="s">
        <v>3675</v>
      </c>
      <c r="CL78" s="17"/>
      <c r="CM78" s="18">
        <v>100</v>
      </c>
      <c r="CN78" s="18" t="s">
        <v>3972</v>
      </c>
      <c r="CO78" s="21">
        <v>3.3460000000000001</v>
      </c>
      <c r="CP78" s="17"/>
      <c r="CQ78" s="17"/>
      <c r="CR78" s="17"/>
      <c r="CS78" s="17"/>
      <c r="CT78" s="17"/>
      <c r="CU78" s="17"/>
      <c r="CV78" s="17"/>
      <c r="CW78" s="17"/>
      <c r="CX78" s="17"/>
      <c r="CY78" s="17"/>
      <c r="CZ78" s="17"/>
      <c r="DA78" s="17"/>
      <c r="DB78" s="17"/>
      <c r="DC78" s="17"/>
      <c r="DD78" s="18">
        <v>1</v>
      </c>
      <c r="DE78" s="18" t="s">
        <v>4288</v>
      </c>
      <c r="DF78" s="18">
        <v>9</v>
      </c>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8">
        <v>1</v>
      </c>
      <c r="EO78" s="18" t="s">
        <v>4288</v>
      </c>
      <c r="EP78" s="18">
        <v>7</v>
      </c>
      <c r="EQ78" s="17"/>
      <c r="ER78" s="17"/>
      <c r="ES78" s="17"/>
      <c r="ET78" s="17"/>
      <c r="EU78" s="17"/>
      <c r="EV78" s="17"/>
      <c r="EW78" s="17"/>
      <c r="EX78" s="17"/>
      <c r="EY78" s="17"/>
      <c r="EZ78" s="17"/>
      <c r="FA78" s="17"/>
      <c r="FB78" s="17"/>
      <c r="FC78" s="17"/>
      <c r="FD78" s="17"/>
      <c r="FE78" s="17"/>
      <c r="FF78" s="17"/>
      <c r="FG78" s="17"/>
      <c r="FH78" s="18" t="s">
        <v>4993</v>
      </c>
      <c r="FI78" s="17"/>
      <c r="FJ78" s="17"/>
      <c r="FK78" s="17"/>
      <c r="FL78" s="17"/>
      <c r="FM78" s="17"/>
      <c r="FN78" s="17"/>
      <c r="FO78" s="17"/>
      <c r="FP78" s="17"/>
      <c r="FQ78" s="17"/>
      <c r="FR78" s="17"/>
      <c r="FS78" s="18" t="s">
        <v>5877</v>
      </c>
      <c r="FT78" s="18" t="s">
        <v>6218</v>
      </c>
      <c r="FU78" s="18" t="s">
        <v>6536</v>
      </c>
      <c r="FV78" s="18" t="s">
        <v>6881</v>
      </c>
      <c r="FW78" s="18" t="s">
        <v>5877</v>
      </c>
      <c r="FX78" s="18" t="s">
        <v>6218</v>
      </c>
      <c r="FY78" s="18" t="s">
        <v>6536</v>
      </c>
      <c r="FZ78" s="18" t="s">
        <v>6881</v>
      </c>
      <c r="GB78" s="25">
        <f t="shared" si="7"/>
        <v>6.8738792588164968</v>
      </c>
    </row>
    <row r="79" spans="3:184" ht="74" customHeight="1" x14ac:dyDescent="0.2">
      <c r="C79" s="17" t="s">
        <v>11175</v>
      </c>
      <c r="D79" s="18" t="s">
        <v>44</v>
      </c>
      <c r="E79" s="18" t="s">
        <v>85</v>
      </c>
      <c r="F79" s="18" t="s">
        <v>161</v>
      </c>
      <c r="G79" s="18" t="s">
        <v>502</v>
      </c>
      <c r="H79" s="17"/>
      <c r="I79" s="18">
        <v>2023</v>
      </c>
      <c r="J79" s="18" t="s">
        <v>816</v>
      </c>
      <c r="K79" s="18" t="s">
        <v>787</v>
      </c>
      <c r="L79" s="17"/>
      <c r="M79" s="17"/>
      <c r="N79" s="17"/>
      <c r="O79" s="18" t="s">
        <v>1570</v>
      </c>
      <c r="P79" s="17"/>
      <c r="Q79" s="18" t="s">
        <v>2015</v>
      </c>
      <c r="R79" s="17"/>
      <c r="S79" s="17"/>
      <c r="T79" s="17"/>
      <c r="U79" s="18" t="s">
        <v>2677</v>
      </c>
      <c r="V79" s="18" t="s">
        <v>2677</v>
      </c>
      <c r="W79" s="18" t="s">
        <v>3142</v>
      </c>
      <c r="X79" s="18" t="s">
        <v>2677</v>
      </c>
      <c r="Y79" s="21">
        <f t="shared" si="5"/>
        <v>0.59899999999999998</v>
      </c>
      <c r="Z79" s="21">
        <v>0.56899999999999995</v>
      </c>
      <c r="AA79" s="21">
        <v>94.99</v>
      </c>
      <c r="AB79" s="21">
        <v>1.7</v>
      </c>
      <c r="AC79" s="21">
        <v>0</v>
      </c>
      <c r="AD79" s="21">
        <v>0</v>
      </c>
      <c r="AE79" s="21">
        <v>0.03</v>
      </c>
      <c r="AF79" s="21">
        <v>5.01</v>
      </c>
      <c r="AG79" s="21">
        <v>0</v>
      </c>
      <c r="AH79" s="21">
        <v>0</v>
      </c>
      <c r="AI79" s="21">
        <v>1</v>
      </c>
      <c r="AJ79" s="18" t="s">
        <v>3402</v>
      </c>
      <c r="AK79" s="17"/>
      <c r="AL79" s="21">
        <v>0</v>
      </c>
      <c r="AM79" s="21">
        <v>2.4</v>
      </c>
      <c r="AN79" s="21">
        <v>6.8</v>
      </c>
      <c r="AO79" s="22">
        <v>5</v>
      </c>
      <c r="AP79" s="22">
        <v>4</v>
      </c>
      <c r="AQ79" s="22">
        <v>4</v>
      </c>
      <c r="AR79" s="22"/>
      <c r="AS79" s="22">
        <v>2</v>
      </c>
      <c r="AT79" s="22"/>
      <c r="AU79" s="22"/>
      <c r="AV79" s="22"/>
      <c r="AW79" s="22"/>
      <c r="AX79" s="22"/>
      <c r="AY79" s="22"/>
      <c r="AZ79" s="22">
        <v>1</v>
      </c>
      <c r="BA79" s="22"/>
      <c r="BB79" s="22"/>
      <c r="BC79" s="22"/>
      <c r="BD79" s="22">
        <v>1</v>
      </c>
      <c r="BE79" s="22"/>
      <c r="BF79" s="22"/>
      <c r="BG79" s="22"/>
      <c r="BH79" s="22"/>
      <c r="BI79" s="22"/>
      <c r="BJ79" s="22"/>
      <c r="BK79" s="22"/>
      <c r="BL79" s="22"/>
      <c r="BM79" s="22"/>
      <c r="BN79" s="22"/>
      <c r="BO79" s="22"/>
      <c r="BP79" s="22"/>
      <c r="BQ79" s="22"/>
      <c r="BR79" s="22"/>
      <c r="BS79" s="22"/>
      <c r="BT79" s="22"/>
      <c r="BU79" s="22"/>
      <c r="BV79" s="22"/>
      <c r="BW79" s="22"/>
      <c r="BX79" s="22"/>
      <c r="BY79" s="22"/>
      <c r="BZ79" s="22"/>
      <c r="CA79" s="22">
        <v>0</v>
      </c>
      <c r="CB79" s="22"/>
      <c r="CC79" s="22"/>
      <c r="CD79" s="22"/>
      <c r="CE79" s="22"/>
      <c r="CF79" s="23"/>
      <c r="CG79" s="22"/>
      <c r="CH79" s="22">
        <v>4</v>
      </c>
      <c r="CI79" s="12">
        <f t="shared" si="6"/>
        <v>0</v>
      </c>
      <c r="CJ79" s="21">
        <v>2.2999999999999998</v>
      </c>
      <c r="CK79" s="18" t="s">
        <v>3678</v>
      </c>
      <c r="CL79" s="17"/>
      <c r="CM79" s="18">
        <v>18.850000000000001</v>
      </c>
      <c r="CN79" s="18" t="s">
        <v>3980</v>
      </c>
      <c r="CO79" s="21">
        <v>12.2</v>
      </c>
      <c r="CP79" s="17"/>
      <c r="CQ79" s="17"/>
      <c r="CR79" s="17"/>
      <c r="CS79" s="17"/>
      <c r="CT79" s="17"/>
      <c r="CU79" s="17"/>
      <c r="CV79" s="17"/>
      <c r="CW79" s="17"/>
      <c r="CX79" s="18">
        <v>1</v>
      </c>
      <c r="CY79" s="18" t="s">
        <v>4193</v>
      </c>
      <c r="CZ79" s="18">
        <v>101</v>
      </c>
      <c r="DA79" s="18">
        <v>1</v>
      </c>
      <c r="DB79" s="18" t="s">
        <v>4290</v>
      </c>
      <c r="DC79" s="18">
        <v>8</v>
      </c>
      <c r="DD79" s="18">
        <v>1</v>
      </c>
      <c r="DE79" s="18" t="s">
        <v>4428</v>
      </c>
      <c r="DF79" s="18">
        <v>101</v>
      </c>
      <c r="DG79" s="17"/>
      <c r="DH79" s="17"/>
      <c r="DI79" s="17"/>
      <c r="DJ79" s="17"/>
      <c r="DK79" s="17"/>
      <c r="DL79" s="17"/>
      <c r="DM79" s="18">
        <v>1</v>
      </c>
      <c r="DN79" s="18" t="s">
        <v>4471</v>
      </c>
      <c r="DO79" s="18">
        <v>2</v>
      </c>
      <c r="DP79" s="18">
        <v>1</v>
      </c>
      <c r="DQ79" s="18" t="s">
        <v>4500</v>
      </c>
      <c r="DR79" s="18">
        <v>8</v>
      </c>
      <c r="DS79" s="17"/>
      <c r="DT79" s="17"/>
      <c r="DU79" s="17"/>
      <c r="DV79" s="17"/>
      <c r="DW79" s="17"/>
      <c r="DX79" s="17"/>
      <c r="DY79" s="18">
        <v>1</v>
      </c>
      <c r="DZ79" s="18" t="s">
        <v>4288</v>
      </c>
      <c r="EA79" s="18">
        <v>8</v>
      </c>
      <c r="EB79" s="17"/>
      <c r="EC79" s="17"/>
      <c r="ED79" s="17"/>
      <c r="EE79" s="17"/>
      <c r="EF79" s="17"/>
      <c r="EG79" s="17"/>
      <c r="EH79" s="17"/>
      <c r="EI79" s="17"/>
      <c r="EJ79" s="17"/>
      <c r="EK79" s="18">
        <v>1</v>
      </c>
      <c r="EL79" s="18" t="s">
        <v>4705</v>
      </c>
      <c r="EM79" s="18">
        <v>7</v>
      </c>
      <c r="EN79" s="17"/>
      <c r="EO79" s="17"/>
      <c r="EP79" s="17"/>
      <c r="EQ79" s="17"/>
      <c r="ER79" s="17"/>
      <c r="ES79" s="17"/>
      <c r="ET79" s="17"/>
      <c r="EU79" s="17"/>
      <c r="EV79" s="17"/>
      <c r="EW79" s="17"/>
      <c r="EX79" s="17"/>
      <c r="EY79" s="17"/>
      <c r="EZ79" s="17"/>
      <c r="FA79" s="17"/>
      <c r="FB79" s="17"/>
      <c r="FC79" s="17"/>
      <c r="FD79" s="17"/>
      <c r="FE79" s="17"/>
      <c r="FF79" s="17"/>
      <c r="FG79" s="17"/>
      <c r="FH79" s="18" t="s">
        <v>4994</v>
      </c>
      <c r="FI79" s="18" t="s">
        <v>5222</v>
      </c>
      <c r="FJ79" s="17"/>
      <c r="FK79" s="17"/>
      <c r="FL79" s="18" t="s">
        <v>5459</v>
      </c>
      <c r="FM79" s="17"/>
      <c r="FN79" s="17"/>
      <c r="FO79" s="17"/>
      <c r="FP79" s="17"/>
      <c r="FQ79" s="17"/>
      <c r="FR79" s="17"/>
      <c r="FS79" s="18" t="s">
        <v>5882</v>
      </c>
      <c r="FT79" s="18" t="s">
        <v>6223</v>
      </c>
      <c r="FU79" s="18" t="s">
        <v>6541</v>
      </c>
      <c r="FV79" s="18" t="s">
        <v>6886</v>
      </c>
      <c r="FW79" s="18" t="s">
        <v>7179</v>
      </c>
      <c r="FX79" s="18" t="s">
        <v>7270</v>
      </c>
      <c r="FY79" s="18" t="s">
        <v>7362</v>
      </c>
      <c r="FZ79" s="18" t="s">
        <v>6886</v>
      </c>
      <c r="GB79" s="25">
        <f t="shared" si="7"/>
        <v>46.639344262295083</v>
      </c>
    </row>
    <row r="80" spans="3:184" ht="74" customHeight="1" x14ac:dyDescent="0.2">
      <c r="C80" s="17" t="s">
        <v>11175</v>
      </c>
      <c r="D80" s="18" t="s">
        <v>44</v>
      </c>
      <c r="E80" s="18" t="s">
        <v>85</v>
      </c>
      <c r="F80" s="18" t="s">
        <v>162</v>
      </c>
      <c r="G80" s="18" t="s">
        <v>509</v>
      </c>
      <c r="H80" s="17"/>
      <c r="I80" s="18">
        <v>2021</v>
      </c>
      <c r="J80" s="18" t="s">
        <v>817</v>
      </c>
      <c r="K80" s="18" t="s">
        <v>964</v>
      </c>
      <c r="L80" s="17"/>
      <c r="M80" s="17"/>
      <c r="N80" s="17"/>
      <c r="O80" s="18" t="s">
        <v>1571</v>
      </c>
      <c r="P80" s="18" t="s">
        <v>1801</v>
      </c>
      <c r="Q80" s="17"/>
      <c r="R80" s="17"/>
      <c r="S80" s="17"/>
      <c r="T80" s="17"/>
      <c r="U80" s="18" t="s">
        <v>2678</v>
      </c>
      <c r="V80" s="18" t="s">
        <v>2678</v>
      </c>
      <c r="W80" s="17"/>
      <c r="X80" s="18" t="s">
        <v>3193</v>
      </c>
      <c r="Y80" s="21">
        <f t="shared" si="5"/>
        <v>1.4</v>
      </c>
      <c r="Z80" s="21">
        <v>1.4</v>
      </c>
      <c r="AA80" s="21">
        <v>100</v>
      </c>
      <c r="AB80" s="21">
        <v>3.08</v>
      </c>
      <c r="AC80" s="21">
        <v>0</v>
      </c>
      <c r="AD80" s="21">
        <v>0</v>
      </c>
      <c r="AE80" s="21">
        <v>0</v>
      </c>
      <c r="AF80" s="21">
        <v>0</v>
      </c>
      <c r="AG80" s="21">
        <v>0</v>
      </c>
      <c r="AH80" s="21">
        <v>0</v>
      </c>
      <c r="AI80" s="21">
        <v>1</v>
      </c>
      <c r="AJ80" s="18" t="s">
        <v>3405</v>
      </c>
      <c r="AK80" s="17"/>
      <c r="AL80" s="21">
        <v>0</v>
      </c>
      <c r="AM80" s="21">
        <v>3</v>
      </c>
      <c r="AN80" s="21">
        <v>6.93</v>
      </c>
      <c r="AO80" s="22">
        <v>3</v>
      </c>
      <c r="AP80" s="22">
        <v>3</v>
      </c>
      <c r="AQ80" s="22">
        <v>3</v>
      </c>
      <c r="AR80" s="22"/>
      <c r="AS80" s="22">
        <v>1</v>
      </c>
      <c r="AT80" s="22"/>
      <c r="AU80" s="22"/>
      <c r="AV80" s="22"/>
      <c r="AW80" s="22"/>
      <c r="AX80" s="22"/>
      <c r="AY80" s="22"/>
      <c r="AZ80" s="22"/>
      <c r="BA80" s="22"/>
      <c r="BB80" s="22">
        <v>2</v>
      </c>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v>0</v>
      </c>
      <c r="CB80" s="22"/>
      <c r="CC80" s="22"/>
      <c r="CD80" s="22"/>
      <c r="CE80" s="22"/>
      <c r="CF80" s="23"/>
      <c r="CG80" s="22"/>
      <c r="CH80" s="22">
        <v>3</v>
      </c>
      <c r="CI80" s="12">
        <f t="shared" si="6"/>
        <v>0</v>
      </c>
      <c r="CJ80" s="21">
        <v>1.47</v>
      </c>
      <c r="CK80" s="18" t="s">
        <v>3679</v>
      </c>
      <c r="CL80" s="17"/>
      <c r="CM80" s="18">
        <v>15.65</v>
      </c>
      <c r="CN80" s="18" t="s">
        <v>3972</v>
      </c>
      <c r="CO80" s="21">
        <v>9.3930000000000007</v>
      </c>
      <c r="CP80" s="17"/>
      <c r="CQ80" s="17"/>
      <c r="CR80" s="17"/>
      <c r="CS80" s="17"/>
      <c r="CT80" s="17"/>
      <c r="CU80" s="17"/>
      <c r="CV80" s="17"/>
      <c r="CW80" s="17"/>
      <c r="CX80" s="17"/>
      <c r="CY80" s="17"/>
      <c r="CZ80" s="17"/>
      <c r="DA80" s="17"/>
      <c r="DB80" s="17"/>
      <c r="DC80" s="17"/>
      <c r="DD80" s="18">
        <v>1</v>
      </c>
      <c r="DE80" s="18" t="s">
        <v>4429</v>
      </c>
      <c r="DF80" s="18">
        <v>230</v>
      </c>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8">
        <v>1</v>
      </c>
      <c r="EL80" s="18" t="s">
        <v>4706</v>
      </c>
      <c r="EM80" s="18">
        <v>7</v>
      </c>
      <c r="EN80" s="17"/>
      <c r="EO80" s="17"/>
      <c r="EP80" s="17"/>
      <c r="EQ80" s="17"/>
      <c r="ER80" s="17"/>
      <c r="ES80" s="17"/>
      <c r="ET80" s="17"/>
      <c r="EU80" s="17"/>
      <c r="EV80" s="17"/>
      <c r="EW80" s="17"/>
      <c r="EX80" s="17"/>
      <c r="EY80" s="17"/>
      <c r="EZ80" s="17"/>
      <c r="FA80" s="17"/>
      <c r="FB80" s="17"/>
      <c r="FC80" s="17"/>
      <c r="FD80" s="17"/>
      <c r="FE80" s="17"/>
      <c r="FF80" s="17"/>
      <c r="FG80" s="17"/>
      <c r="FH80" s="18" t="s">
        <v>4995</v>
      </c>
      <c r="FI80" s="17"/>
      <c r="FJ80" s="17"/>
      <c r="FK80" s="17"/>
      <c r="FL80" s="17"/>
      <c r="FM80" s="17"/>
      <c r="FN80" s="17"/>
      <c r="FO80" s="17"/>
      <c r="FP80" s="17"/>
      <c r="FQ80" s="17"/>
      <c r="FR80" s="17"/>
      <c r="FS80" s="18" t="s">
        <v>5883</v>
      </c>
      <c r="FT80" s="18" t="s">
        <v>6224</v>
      </c>
      <c r="FU80" s="18" t="s">
        <v>6542</v>
      </c>
      <c r="FV80" s="18" t="s">
        <v>6887</v>
      </c>
      <c r="FW80" s="18" t="s">
        <v>7180</v>
      </c>
      <c r="FX80" s="18" t="s">
        <v>7271</v>
      </c>
      <c r="FY80" s="18" t="s">
        <v>7363</v>
      </c>
      <c r="FZ80" s="18" t="s">
        <v>7451</v>
      </c>
      <c r="GB80" s="25">
        <f t="shared" si="7"/>
        <v>149.0471627807942</v>
      </c>
    </row>
    <row r="81" spans="3:184" ht="74" customHeight="1" x14ac:dyDescent="0.2">
      <c r="C81" s="17" t="s">
        <v>11175</v>
      </c>
      <c r="D81" s="18" t="s">
        <v>47</v>
      </c>
      <c r="E81" s="18" t="s">
        <v>82</v>
      </c>
      <c r="F81" s="18" t="s">
        <v>152</v>
      </c>
      <c r="G81" s="18" t="s">
        <v>510</v>
      </c>
      <c r="H81" s="18" t="s">
        <v>711</v>
      </c>
      <c r="I81" s="18">
        <v>2023</v>
      </c>
      <c r="J81" s="18" t="s">
        <v>818</v>
      </c>
      <c r="K81" s="18" t="s">
        <v>961</v>
      </c>
      <c r="L81" s="17"/>
      <c r="M81" s="18" t="s">
        <v>1078</v>
      </c>
      <c r="N81" s="18" t="s">
        <v>1340</v>
      </c>
      <c r="O81" s="18" t="s">
        <v>500</v>
      </c>
      <c r="P81" s="18" t="s">
        <v>1802</v>
      </c>
      <c r="Q81" s="18" t="s">
        <v>2016</v>
      </c>
      <c r="R81" s="18" t="s">
        <v>2283</v>
      </c>
      <c r="S81" s="18" t="s">
        <v>709</v>
      </c>
      <c r="T81" s="17"/>
      <c r="U81" s="18" t="s">
        <v>2679</v>
      </c>
      <c r="V81" s="18" t="s">
        <v>2679</v>
      </c>
      <c r="W81" s="18" t="s">
        <v>3140</v>
      </c>
      <c r="X81" s="18" t="s">
        <v>3194</v>
      </c>
      <c r="Y81" s="21">
        <f t="shared" si="5"/>
        <v>0.496</v>
      </c>
      <c r="Z81" s="21">
        <v>0.496</v>
      </c>
      <c r="AA81" s="21">
        <v>100</v>
      </c>
      <c r="AB81" s="21">
        <v>2.7000000000000001E-3</v>
      </c>
      <c r="AC81" s="21">
        <v>0</v>
      </c>
      <c r="AD81" s="21">
        <v>0</v>
      </c>
      <c r="AE81" s="21">
        <v>0</v>
      </c>
      <c r="AF81" s="21">
        <v>0</v>
      </c>
      <c r="AG81" s="21">
        <v>0</v>
      </c>
      <c r="AH81" s="21">
        <v>0</v>
      </c>
      <c r="AI81" s="21"/>
      <c r="AJ81" s="17"/>
      <c r="AK81" s="17"/>
      <c r="AL81" s="21"/>
      <c r="AM81" s="21">
        <v>0</v>
      </c>
      <c r="AN81" s="21">
        <v>0</v>
      </c>
      <c r="AO81" s="22">
        <v>58</v>
      </c>
      <c r="AP81" s="22">
        <v>25</v>
      </c>
      <c r="AQ81" s="22">
        <v>5</v>
      </c>
      <c r="AR81" s="22"/>
      <c r="AS81" s="22"/>
      <c r="AT81" s="22"/>
      <c r="AU81" s="22"/>
      <c r="AV81" s="22"/>
      <c r="AW81" s="22"/>
      <c r="AX81" s="22"/>
      <c r="AY81" s="22"/>
      <c r="AZ81" s="22"/>
      <c r="BA81" s="22"/>
      <c r="BB81" s="22"/>
      <c r="BC81" s="22"/>
      <c r="BD81" s="22"/>
      <c r="BE81" s="22"/>
      <c r="BF81" s="22"/>
      <c r="BG81" s="22"/>
      <c r="BH81" s="22"/>
      <c r="BI81" s="22"/>
      <c r="BJ81" s="22"/>
      <c r="BK81" s="22">
        <v>5</v>
      </c>
      <c r="BL81" s="22"/>
      <c r="BM81" s="22"/>
      <c r="BN81" s="22"/>
      <c r="BO81" s="22"/>
      <c r="BP81" s="22"/>
      <c r="BQ81" s="22"/>
      <c r="BR81" s="22"/>
      <c r="BS81" s="22"/>
      <c r="BT81" s="22"/>
      <c r="BU81" s="22"/>
      <c r="BV81" s="22"/>
      <c r="BW81" s="22"/>
      <c r="BX81" s="22"/>
      <c r="BY81" s="22"/>
      <c r="BZ81" s="22"/>
      <c r="CA81" s="22">
        <v>0</v>
      </c>
      <c r="CB81" s="22"/>
      <c r="CC81" s="22"/>
      <c r="CD81" s="22"/>
      <c r="CE81" s="22"/>
      <c r="CF81" s="23"/>
      <c r="CG81" s="22"/>
      <c r="CH81" s="22">
        <v>5</v>
      </c>
      <c r="CI81" s="12">
        <f t="shared" si="6"/>
        <v>0</v>
      </c>
      <c r="CJ81" s="21">
        <v>5.3390000000000004</v>
      </c>
      <c r="CK81" s="18" t="s">
        <v>3680</v>
      </c>
      <c r="CL81" s="17"/>
      <c r="CM81" s="18">
        <v>0.74</v>
      </c>
      <c r="CN81" s="18" t="s">
        <v>3981</v>
      </c>
      <c r="CO81" s="21">
        <v>674.63</v>
      </c>
      <c r="CP81" s="18">
        <v>1</v>
      </c>
      <c r="CQ81" s="18" t="s">
        <v>4088</v>
      </c>
      <c r="CR81" s="18" t="s">
        <v>4109</v>
      </c>
      <c r="CS81" s="18" t="s">
        <v>4137</v>
      </c>
      <c r="CT81" s="18">
        <v>2</v>
      </c>
      <c r="CU81" s="18">
        <v>6</v>
      </c>
      <c r="CV81" s="18" t="s">
        <v>4158</v>
      </c>
      <c r="CW81" s="18">
        <v>1</v>
      </c>
      <c r="CX81" s="17"/>
      <c r="CY81" s="17"/>
      <c r="CZ81" s="17"/>
      <c r="DA81" s="17"/>
      <c r="DB81" s="17"/>
      <c r="DC81" s="17"/>
      <c r="DD81" s="17"/>
      <c r="DE81" s="17"/>
      <c r="DF81" s="17"/>
      <c r="DG81" s="17"/>
      <c r="DH81" s="17"/>
      <c r="DI81" s="17"/>
      <c r="DJ81" s="17"/>
      <c r="DK81" s="17"/>
      <c r="DL81" s="17"/>
      <c r="DM81" s="17"/>
      <c r="DN81" s="17"/>
      <c r="DO81" s="17"/>
      <c r="DP81" s="17"/>
      <c r="DQ81" s="17"/>
      <c r="DR81" s="17"/>
      <c r="DS81" s="18" t="s">
        <v>4520</v>
      </c>
      <c r="DT81" s="18" t="s">
        <v>4557</v>
      </c>
      <c r="DU81" s="18">
        <v>290</v>
      </c>
      <c r="DV81" s="17"/>
      <c r="DW81" s="17"/>
      <c r="DX81" s="17"/>
      <c r="DY81" s="18">
        <v>1</v>
      </c>
      <c r="DZ81" s="18" t="s">
        <v>4557</v>
      </c>
      <c r="EA81" s="18">
        <v>2348</v>
      </c>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8" t="s">
        <v>4996</v>
      </c>
      <c r="FI81" s="18" t="s">
        <v>5223</v>
      </c>
      <c r="FJ81" s="18" t="s">
        <v>5355</v>
      </c>
      <c r="FK81" s="18" t="s">
        <v>5399</v>
      </c>
      <c r="FL81" s="18" t="s">
        <v>5460</v>
      </c>
      <c r="FM81" s="17"/>
      <c r="FN81" s="18" t="s">
        <v>5616</v>
      </c>
      <c r="FO81" s="17"/>
      <c r="FP81" s="18" t="s">
        <v>5693</v>
      </c>
      <c r="FQ81" s="18">
        <v>11</v>
      </c>
      <c r="FR81" s="18">
        <v>300</v>
      </c>
      <c r="FS81" s="18" t="s">
        <v>5884</v>
      </c>
      <c r="FT81" s="18" t="s">
        <v>6225</v>
      </c>
      <c r="FU81" s="18" t="s">
        <v>6543</v>
      </c>
      <c r="FV81" s="18" t="s">
        <v>6888</v>
      </c>
      <c r="FW81" s="18" t="s">
        <v>7176</v>
      </c>
      <c r="FX81" s="17"/>
      <c r="FY81" s="18" t="s">
        <v>7364</v>
      </c>
      <c r="FZ81" s="18" t="s">
        <v>7450</v>
      </c>
      <c r="GA81" s="1" t="s">
        <v>7542</v>
      </c>
      <c r="GB81" s="25">
        <f t="shared" si="7"/>
        <v>0.73521782310303418</v>
      </c>
    </row>
    <row r="82" spans="3:184" ht="74" customHeight="1" x14ac:dyDescent="0.2">
      <c r="C82" s="17" t="s">
        <v>11175</v>
      </c>
      <c r="D82" s="18" t="s">
        <v>44</v>
      </c>
      <c r="E82" s="18" t="s">
        <v>85</v>
      </c>
      <c r="F82" s="18" t="s">
        <v>163</v>
      </c>
      <c r="G82" s="18" t="s">
        <v>502</v>
      </c>
      <c r="H82" s="17"/>
      <c r="I82" s="18">
        <v>2023</v>
      </c>
      <c r="J82" s="18" t="s">
        <v>787</v>
      </c>
      <c r="K82" s="18" t="s">
        <v>965</v>
      </c>
      <c r="L82" s="17"/>
      <c r="M82" s="17"/>
      <c r="N82" s="17"/>
      <c r="O82" s="18" t="s">
        <v>1572</v>
      </c>
      <c r="P82" s="17"/>
      <c r="Q82" s="18" t="s">
        <v>2017</v>
      </c>
      <c r="R82" s="17"/>
      <c r="S82" s="17"/>
      <c r="T82" s="17"/>
      <c r="U82" s="18" t="s">
        <v>2680</v>
      </c>
      <c r="V82" s="18" t="s">
        <v>2680</v>
      </c>
      <c r="W82" s="17"/>
      <c r="X82" s="18" t="s">
        <v>2680</v>
      </c>
      <c r="Y82" s="21">
        <f t="shared" si="5"/>
        <v>0.315</v>
      </c>
      <c r="Z82" s="21">
        <v>0.3</v>
      </c>
      <c r="AA82" s="21">
        <v>95.24</v>
      </c>
      <c r="AB82" s="21">
        <v>0.47</v>
      </c>
      <c r="AC82" s="21">
        <v>1.4999999999999999E-2</v>
      </c>
      <c r="AD82" s="21">
        <v>4.76</v>
      </c>
      <c r="AE82" s="21">
        <v>0</v>
      </c>
      <c r="AF82" s="21">
        <v>0</v>
      </c>
      <c r="AG82" s="21">
        <v>0</v>
      </c>
      <c r="AH82" s="21">
        <v>0</v>
      </c>
      <c r="AI82" s="21">
        <v>1</v>
      </c>
      <c r="AJ82" s="18" t="s">
        <v>3406</v>
      </c>
      <c r="AK82" s="17"/>
      <c r="AL82" s="21">
        <v>0.15</v>
      </c>
      <c r="AM82" s="21">
        <v>0.32500000000000001</v>
      </c>
      <c r="AN82" s="21">
        <v>0.47</v>
      </c>
      <c r="AO82" s="22">
        <v>1</v>
      </c>
      <c r="AP82" s="22">
        <v>1</v>
      </c>
      <c r="AQ82" s="22">
        <v>1</v>
      </c>
      <c r="AR82" s="22"/>
      <c r="AS82" s="22">
        <v>1</v>
      </c>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v>0</v>
      </c>
      <c r="CB82" s="22"/>
      <c r="CC82" s="22"/>
      <c r="CD82" s="22"/>
      <c r="CE82" s="22"/>
      <c r="CF82" s="23"/>
      <c r="CG82" s="22"/>
      <c r="CH82" s="22">
        <v>1</v>
      </c>
      <c r="CI82" s="12">
        <f t="shared" si="6"/>
        <v>0</v>
      </c>
      <c r="CJ82" s="21">
        <v>2.9</v>
      </c>
      <c r="CK82" s="18" t="s">
        <v>3648</v>
      </c>
      <c r="CL82" s="17"/>
      <c r="CM82" s="18">
        <v>24.9</v>
      </c>
      <c r="CN82" s="18" t="s">
        <v>3972</v>
      </c>
      <c r="CO82" s="21">
        <v>11.648</v>
      </c>
      <c r="CP82" s="17"/>
      <c r="CQ82" s="17"/>
      <c r="CR82" s="17"/>
      <c r="CS82" s="17"/>
      <c r="CT82" s="17"/>
      <c r="CU82" s="17"/>
      <c r="CV82" s="17"/>
      <c r="CW82" s="17"/>
      <c r="CX82" s="18">
        <v>1</v>
      </c>
      <c r="CY82" s="18" t="s">
        <v>4187</v>
      </c>
      <c r="CZ82" s="18">
        <v>35</v>
      </c>
      <c r="DA82" s="18">
        <v>1</v>
      </c>
      <c r="DB82" s="18" t="s">
        <v>4301</v>
      </c>
      <c r="DC82" s="18">
        <v>35</v>
      </c>
      <c r="DD82" s="17"/>
      <c r="DE82" s="17"/>
      <c r="DF82" s="17"/>
      <c r="DG82" s="17"/>
      <c r="DH82" s="17"/>
      <c r="DI82" s="17"/>
      <c r="DJ82" s="17"/>
      <c r="DK82" s="17"/>
      <c r="DL82" s="17"/>
      <c r="DM82" s="18">
        <v>1</v>
      </c>
      <c r="DN82" s="18" t="s">
        <v>4472</v>
      </c>
      <c r="DO82" s="18">
        <v>0</v>
      </c>
      <c r="DP82" s="18">
        <v>1</v>
      </c>
      <c r="DQ82" s="18" t="s">
        <v>4501</v>
      </c>
      <c r="DR82" s="18">
        <v>0</v>
      </c>
      <c r="DS82" s="17"/>
      <c r="DT82" s="17"/>
      <c r="DU82" s="17"/>
      <c r="DV82" s="17"/>
      <c r="DW82" s="17"/>
      <c r="DX82" s="17"/>
      <c r="DY82" s="18">
        <v>1</v>
      </c>
      <c r="DZ82" s="18" t="s">
        <v>4187</v>
      </c>
      <c r="EA82" s="18">
        <v>115</v>
      </c>
      <c r="EB82" s="17"/>
      <c r="EC82" s="17"/>
      <c r="ED82" s="17"/>
      <c r="EE82" s="17"/>
      <c r="EF82" s="17"/>
      <c r="EG82" s="17"/>
      <c r="EH82" s="17"/>
      <c r="EI82" s="17"/>
      <c r="EJ82" s="17"/>
      <c r="EK82" s="17"/>
      <c r="EL82" s="17"/>
      <c r="EM82" s="17"/>
      <c r="EN82" s="18">
        <v>1</v>
      </c>
      <c r="EO82" s="18" t="s">
        <v>4770</v>
      </c>
      <c r="EP82" s="18">
        <v>6</v>
      </c>
      <c r="EQ82" s="17"/>
      <c r="ER82" s="17"/>
      <c r="ES82" s="17"/>
      <c r="ET82" s="17"/>
      <c r="EU82" s="17"/>
      <c r="EV82" s="17"/>
      <c r="EW82" s="17"/>
      <c r="EX82" s="17"/>
      <c r="EY82" s="17"/>
      <c r="EZ82" s="17"/>
      <c r="FA82" s="17"/>
      <c r="FB82" s="17"/>
      <c r="FC82" s="17"/>
      <c r="FD82" s="17"/>
      <c r="FE82" s="18">
        <v>1</v>
      </c>
      <c r="FF82" s="18" t="s">
        <v>4896</v>
      </c>
      <c r="FG82" s="18" t="s">
        <v>4918</v>
      </c>
      <c r="FH82" s="18" t="s">
        <v>4997</v>
      </c>
      <c r="FI82" s="18" t="s">
        <v>5224</v>
      </c>
      <c r="FJ82" s="18" t="s">
        <v>4997</v>
      </c>
      <c r="FK82" s="17"/>
      <c r="FL82" s="18" t="s">
        <v>5461</v>
      </c>
      <c r="FM82" s="17"/>
      <c r="FN82" s="18" t="s">
        <v>4997</v>
      </c>
      <c r="FO82" s="17"/>
      <c r="FP82" s="18" t="s">
        <v>5694</v>
      </c>
      <c r="FQ82" s="18">
        <v>2</v>
      </c>
      <c r="FR82" s="18">
        <v>35</v>
      </c>
      <c r="FS82" s="18" t="s">
        <v>5885</v>
      </c>
      <c r="FT82" s="18" t="s">
        <v>6226</v>
      </c>
      <c r="FU82" s="18" t="s">
        <v>6544</v>
      </c>
      <c r="FV82" s="18" t="s">
        <v>6889</v>
      </c>
      <c r="FW82" s="18" t="s">
        <v>7181</v>
      </c>
      <c r="FX82" s="18" t="s">
        <v>7272</v>
      </c>
      <c r="FY82" s="18" t="s">
        <v>7365</v>
      </c>
      <c r="FZ82" s="18" t="s">
        <v>6889</v>
      </c>
      <c r="GB82" s="25">
        <f t="shared" si="7"/>
        <v>25.755494505494504</v>
      </c>
    </row>
    <row r="83" spans="3:184" ht="74" customHeight="1" x14ac:dyDescent="0.2">
      <c r="C83" s="17" t="s">
        <v>11175</v>
      </c>
      <c r="D83" s="18" t="s">
        <v>44</v>
      </c>
      <c r="E83" s="18" t="s">
        <v>85</v>
      </c>
      <c r="F83" s="18" t="s">
        <v>164</v>
      </c>
      <c r="G83" s="18" t="s">
        <v>502</v>
      </c>
      <c r="H83" s="18" t="s">
        <v>578</v>
      </c>
      <c r="I83" s="18">
        <v>2020</v>
      </c>
      <c r="J83" s="18" t="s">
        <v>819</v>
      </c>
      <c r="K83" s="18" t="s">
        <v>966</v>
      </c>
      <c r="L83" s="17"/>
      <c r="M83" s="17"/>
      <c r="N83" s="17"/>
      <c r="O83" s="18" t="s">
        <v>1573</v>
      </c>
      <c r="P83" s="17"/>
      <c r="Q83" s="18" t="s">
        <v>2018</v>
      </c>
      <c r="R83" s="17"/>
      <c r="S83" s="17"/>
      <c r="T83" s="17"/>
      <c r="U83" s="18" t="s">
        <v>2681</v>
      </c>
      <c r="V83" s="18" t="s">
        <v>2681</v>
      </c>
      <c r="W83" s="17"/>
      <c r="X83" s="18" t="s">
        <v>2681</v>
      </c>
      <c r="Y83" s="21">
        <f t="shared" si="5"/>
        <v>8.3000000000000004E-2</v>
      </c>
      <c r="Z83" s="21">
        <v>8.3000000000000004E-2</v>
      </c>
      <c r="AA83" s="21">
        <v>100</v>
      </c>
      <c r="AB83" s="21">
        <v>0.02</v>
      </c>
      <c r="AC83" s="21">
        <v>0</v>
      </c>
      <c r="AD83" s="21">
        <v>0</v>
      </c>
      <c r="AE83" s="21">
        <v>0</v>
      </c>
      <c r="AF83" s="21">
        <v>0</v>
      </c>
      <c r="AG83" s="21">
        <v>0</v>
      </c>
      <c r="AH83" s="21">
        <v>0</v>
      </c>
      <c r="AI83" s="21"/>
      <c r="AJ83" s="17"/>
      <c r="AK83" s="17"/>
      <c r="AL83" s="21"/>
      <c r="AM83" s="21">
        <v>1</v>
      </c>
      <c r="AN83" s="21">
        <v>1.7</v>
      </c>
      <c r="AO83" s="22">
        <v>1</v>
      </c>
      <c r="AP83" s="22">
        <v>1</v>
      </c>
      <c r="AQ83" s="22">
        <v>1</v>
      </c>
      <c r="AR83" s="22"/>
      <c r="AS83" s="22">
        <v>1</v>
      </c>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v>0</v>
      </c>
      <c r="CB83" s="22"/>
      <c r="CC83" s="22"/>
      <c r="CD83" s="22"/>
      <c r="CE83" s="22"/>
      <c r="CF83" s="23"/>
      <c r="CG83" s="22"/>
      <c r="CH83" s="22">
        <v>1</v>
      </c>
      <c r="CI83" s="12">
        <f t="shared" si="6"/>
        <v>0</v>
      </c>
      <c r="CJ83" s="21">
        <v>10.3</v>
      </c>
      <c r="CK83" s="18" t="s">
        <v>3681</v>
      </c>
      <c r="CL83" s="17"/>
      <c r="CM83" s="18">
        <v>100</v>
      </c>
      <c r="CN83" s="18" t="s">
        <v>3968</v>
      </c>
      <c r="CO83" s="21">
        <v>10.3</v>
      </c>
      <c r="CP83" s="17"/>
      <c r="CQ83" s="17"/>
      <c r="CR83" s="17"/>
      <c r="CS83" s="17"/>
      <c r="CT83" s="17"/>
      <c r="CU83" s="17"/>
      <c r="CV83" s="17"/>
      <c r="CW83" s="17"/>
      <c r="CX83" s="18">
        <v>1</v>
      </c>
      <c r="CY83" s="18" t="s">
        <v>4187</v>
      </c>
      <c r="CZ83" s="18">
        <v>650</v>
      </c>
      <c r="DA83" s="18">
        <v>1</v>
      </c>
      <c r="DB83" s="18" t="s">
        <v>4301</v>
      </c>
      <c r="DC83" s="18">
        <v>650</v>
      </c>
      <c r="DD83" s="18">
        <v>1</v>
      </c>
      <c r="DE83" s="18" t="s">
        <v>4301</v>
      </c>
      <c r="DF83" s="18">
        <v>12</v>
      </c>
      <c r="DG83" s="17"/>
      <c r="DH83" s="17"/>
      <c r="DI83" s="17"/>
      <c r="DJ83" s="17"/>
      <c r="DK83" s="17"/>
      <c r="DL83" s="17"/>
      <c r="DM83" s="17"/>
      <c r="DN83" s="17"/>
      <c r="DO83" s="17"/>
      <c r="DP83" s="17"/>
      <c r="DQ83" s="17"/>
      <c r="DR83" s="17"/>
      <c r="DS83" s="17"/>
      <c r="DT83" s="17"/>
      <c r="DU83" s="17"/>
      <c r="DV83" s="17"/>
      <c r="DW83" s="17"/>
      <c r="DX83" s="17"/>
      <c r="DY83" s="18">
        <v>1</v>
      </c>
      <c r="DZ83" s="18" t="s">
        <v>4288</v>
      </c>
      <c r="EA83" s="18">
        <v>650</v>
      </c>
      <c r="EB83" s="18">
        <v>1</v>
      </c>
      <c r="EC83" s="18" t="s">
        <v>4660</v>
      </c>
      <c r="ED83" s="18">
        <v>12</v>
      </c>
      <c r="EE83" s="17"/>
      <c r="EF83" s="17"/>
      <c r="EG83" s="17"/>
      <c r="EH83" s="17"/>
      <c r="EI83" s="17"/>
      <c r="EJ83" s="17"/>
      <c r="EK83" s="18">
        <v>1</v>
      </c>
      <c r="EL83" s="18" t="s">
        <v>4180</v>
      </c>
      <c r="EM83" s="18">
        <v>12</v>
      </c>
      <c r="EN83" s="18">
        <v>1</v>
      </c>
      <c r="EO83" s="18" t="s">
        <v>4288</v>
      </c>
      <c r="EP83" s="18">
        <v>5</v>
      </c>
      <c r="EQ83" s="17"/>
      <c r="ER83" s="17"/>
      <c r="ES83" s="17"/>
      <c r="ET83" s="17"/>
      <c r="EU83" s="17"/>
      <c r="EV83" s="17"/>
      <c r="EW83" s="17"/>
      <c r="EX83" s="17"/>
      <c r="EY83" s="17"/>
      <c r="EZ83" s="17"/>
      <c r="FA83" s="17"/>
      <c r="FB83" s="17"/>
      <c r="FC83" s="17"/>
      <c r="FD83" s="17"/>
      <c r="FE83" s="17"/>
      <c r="FF83" s="17"/>
      <c r="FG83" s="17"/>
      <c r="FH83" s="18" t="s">
        <v>4998</v>
      </c>
      <c r="FI83" s="18" t="s">
        <v>5225</v>
      </c>
      <c r="FJ83" s="17"/>
      <c r="FK83" s="17"/>
      <c r="FL83" s="17"/>
      <c r="FM83" s="17"/>
      <c r="FN83" s="17"/>
      <c r="FO83" s="17"/>
      <c r="FP83" s="17"/>
      <c r="FQ83" s="17"/>
      <c r="FR83" s="17"/>
      <c r="FS83" s="18" t="s">
        <v>5886</v>
      </c>
      <c r="FT83" s="18" t="s">
        <v>6227</v>
      </c>
      <c r="FU83" s="18" t="s">
        <v>6545</v>
      </c>
      <c r="FV83" s="18" t="s">
        <v>6890</v>
      </c>
      <c r="FW83" s="18" t="s">
        <v>7182</v>
      </c>
      <c r="FX83" s="18" t="s">
        <v>7273</v>
      </c>
      <c r="FY83" s="18" t="s">
        <v>7366</v>
      </c>
      <c r="FZ83" s="18" t="s">
        <v>7452</v>
      </c>
      <c r="GB83" s="25">
        <f t="shared" si="7"/>
        <v>8.0582524271844669</v>
      </c>
    </row>
    <row r="84" spans="3:184" ht="74" customHeight="1" x14ac:dyDescent="0.2">
      <c r="C84" s="17" t="s">
        <v>11175</v>
      </c>
      <c r="D84" s="18" t="s">
        <v>44</v>
      </c>
      <c r="E84" s="18" t="s">
        <v>85</v>
      </c>
      <c r="F84" s="18" t="s">
        <v>165</v>
      </c>
      <c r="G84" s="18" t="s">
        <v>462</v>
      </c>
      <c r="H84" s="18" t="s">
        <v>462</v>
      </c>
      <c r="I84" s="18">
        <v>2023</v>
      </c>
      <c r="J84" s="18" t="s">
        <v>820</v>
      </c>
      <c r="K84" s="18" t="s">
        <v>936</v>
      </c>
      <c r="L84" s="17"/>
      <c r="M84" s="17"/>
      <c r="N84" s="17"/>
      <c r="O84" s="18" t="s">
        <v>1574</v>
      </c>
      <c r="P84" s="18" t="s">
        <v>1803</v>
      </c>
      <c r="Q84" s="18" t="s">
        <v>2019</v>
      </c>
      <c r="R84" s="17"/>
      <c r="S84" s="17"/>
      <c r="T84" s="17"/>
      <c r="U84" s="18" t="s">
        <v>2682</v>
      </c>
      <c r="V84" s="18" t="s">
        <v>2682</v>
      </c>
      <c r="W84" s="17"/>
      <c r="X84" s="18" t="s">
        <v>2682</v>
      </c>
      <c r="Y84" s="21">
        <f t="shared" si="5"/>
        <v>1.323</v>
      </c>
      <c r="Z84" s="21">
        <v>1.3080000000000001</v>
      </c>
      <c r="AA84" s="21">
        <v>97.76</v>
      </c>
      <c r="AB84" s="21">
        <v>1.1499999999999999</v>
      </c>
      <c r="AC84" s="21"/>
      <c r="AD84" s="21">
        <v>1.1200000000000001</v>
      </c>
      <c r="AE84" s="21">
        <v>0</v>
      </c>
      <c r="AF84" s="21">
        <v>0</v>
      </c>
      <c r="AG84" s="21">
        <v>1.4999999999999999E-2</v>
      </c>
      <c r="AH84" s="21">
        <v>1.1200000000000001</v>
      </c>
      <c r="AI84" s="21">
        <v>1</v>
      </c>
      <c r="AJ84" s="18" t="s">
        <v>3407</v>
      </c>
      <c r="AK84" s="17"/>
      <c r="AL84" s="21">
        <v>0</v>
      </c>
      <c r="AM84" s="21">
        <v>1.5</v>
      </c>
      <c r="AN84" s="21">
        <v>2.2000000000000002</v>
      </c>
      <c r="AO84" s="22">
        <v>3</v>
      </c>
      <c r="AP84" s="22">
        <v>3</v>
      </c>
      <c r="AQ84" s="22">
        <v>3</v>
      </c>
      <c r="AR84" s="22"/>
      <c r="AS84" s="22">
        <v>1</v>
      </c>
      <c r="AT84" s="22">
        <v>1</v>
      </c>
      <c r="AU84" s="22"/>
      <c r="AV84" s="22"/>
      <c r="AW84" s="22"/>
      <c r="AX84" s="22"/>
      <c r="AY84" s="22"/>
      <c r="AZ84" s="22"/>
      <c r="BA84" s="22"/>
      <c r="BB84" s="22">
        <v>1</v>
      </c>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v>0</v>
      </c>
      <c r="CB84" s="22"/>
      <c r="CC84" s="22"/>
      <c r="CD84" s="22"/>
      <c r="CE84" s="22"/>
      <c r="CF84" s="23"/>
      <c r="CG84" s="22"/>
      <c r="CH84" s="22">
        <v>3</v>
      </c>
      <c r="CI84" s="12">
        <f t="shared" si="6"/>
        <v>0</v>
      </c>
      <c r="CJ84" s="21">
        <v>2.2000000000000002</v>
      </c>
      <c r="CK84" s="18" t="s">
        <v>3682</v>
      </c>
      <c r="CL84" s="17"/>
      <c r="CM84" s="18">
        <v>17.579999999999998</v>
      </c>
      <c r="CN84" s="18" t="s">
        <v>3972</v>
      </c>
      <c r="CO84" s="21">
        <v>12.516</v>
      </c>
      <c r="CP84" s="17"/>
      <c r="CQ84" s="17"/>
      <c r="CR84" s="17"/>
      <c r="CS84" s="17"/>
      <c r="CT84" s="17"/>
      <c r="CU84" s="17"/>
      <c r="CV84" s="17"/>
      <c r="CW84" s="18">
        <v>1</v>
      </c>
      <c r="CX84" s="18">
        <v>1</v>
      </c>
      <c r="CY84" s="18" t="s">
        <v>4187</v>
      </c>
      <c r="CZ84" s="18">
        <v>2192</v>
      </c>
      <c r="DA84" s="18">
        <v>1</v>
      </c>
      <c r="DB84" s="18" t="s">
        <v>4301</v>
      </c>
      <c r="DC84" s="18">
        <v>192</v>
      </c>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8">
        <v>1</v>
      </c>
      <c r="EO84" s="18" t="s">
        <v>4715</v>
      </c>
      <c r="EP84" s="18">
        <v>7</v>
      </c>
      <c r="EQ84" s="17"/>
      <c r="ER84" s="17"/>
      <c r="ES84" s="17"/>
      <c r="ET84" s="17"/>
      <c r="EU84" s="17"/>
      <c r="EV84" s="17"/>
      <c r="EW84" s="17"/>
      <c r="EX84" s="17"/>
      <c r="EY84" s="17"/>
      <c r="EZ84" s="17"/>
      <c r="FA84" s="17"/>
      <c r="FB84" s="17"/>
      <c r="FC84" s="17"/>
      <c r="FD84" s="17"/>
      <c r="FE84" s="17"/>
      <c r="FF84" s="17"/>
      <c r="FG84" s="17"/>
      <c r="FH84" s="18" t="s">
        <v>4999</v>
      </c>
      <c r="FI84" s="17"/>
      <c r="FJ84" s="17"/>
      <c r="FK84" s="17"/>
      <c r="FL84" s="18" t="s">
        <v>5462</v>
      </c>
      <c r="FM84" s="17"/>
      <c r="FN84" s="17"/>
      <c r="FO84" s="17"/>
      <c r="FP84" s="17"/>
      <c r="FQ84" s="17"/>
      <c r="FR84" s="17"/>
      <c r="FS84" s="18" t="s">
        <v>5887</v>
      </c>
      <c r="FT84" s="18" t="s">
        <v>6228</v>
      </c>
      <c r="FU84" s="18" t="s">
        <v>6546</v>
      </c>
      <c r="FV84" s="18" t="s">
        <v>6891</v>
      </c>
      <c r="FW84" s="18" t="s">
        <v>7183</v>
      </c>
      <c r="FX84" s="18" t="s">
        <v>7274</v>
      </c>
      <c r="FY84" s="18" t="s">
        <v>7367</v>
      </c>
      <c r="FZ84" s="18" t="s">
        <v>7453</v>
      </c>
      <c r="GB84" s="25">
        <f t="shared" si="7"/>
        <v>104.50623202301055</v>
      </c>
    </row>
    <row r="85" spans="3:184" ht="74" customHeight="1" x14ac:dyDescent="0.2">
      <c r="C85" s="17" t="s">
        <v>11175</v>
      </c>
      <c r="D85" s="18" t="s">
        <v>44</v>
      </c>
      <c r="E85" s="18" t="s">
        <v>85</v>
      </c>
      <c r="F85" s="18" t="s">
        <v>166</v>
      </c>
      <c r="G85" s="18" t="s">
        <v>502</v>
      </c>
      <c r="H85" s="17"/>
      <c r="I85" s="18">
        <v>2021</v>
      </c>
      <c r="J85" s="18" t="s">
        <v>821</v>
      </c>
      <c r="K85" s="18" t="s">
        <v>823</v>
      </c>
      <c r="L85" s="17"/>
      <c r="M85" s="17"/>
      <c r="N85" s="17"/>
      <c r="O85" s="18" t="s">
        <v>1575</v>
      </c>
      <c r="P85" s="17"/>
      <c r="Q85" s="18" t="s">
        <v>2020</v>
      </c>
      <c r="R85" s="17"/>
      <c r="S85" s="17"/>
      <c r="T85" s="17"/>
      <c r="U85" s="18" t="s">
        <v>2683</v>
      </c>
      <c r="V85" s="18" t="s">
        <v>2683</v>
      </c>
      <c r="W85" s="18" t="s">
        <v>3140</v>
      </c>
      <c r="X85" s="18" t="s">
        <v>2683</v>
      </c>
      <c r="Y85" s="21">
        <f t="shared" si="5"/>
        <v>2.2000000000000002</v>
      </c>
      <c r="Z85" s="21">
        <v>2.2000000000000002</v>
      </c>
      <c r="AA85" s="21">
        <v>100</v>
      </c>
      <c r="AB85" s="21">
        <v>4.4000000000000004</v>
      </c>
      <c r="AC85" s="21">
        <v>0</v>
      </c>
      <c r="AD85" s="21">
        <v>0</v>
      </c>
      <c r="AE85" s="21">
        <v>0</v>
      </c>
      <c r="AF85" s="21">
        <v>0</v>
      </c>
      <c r="AG85" s="21">
        <v>0</v>
      </c>
      <c r="AH85" s="21">
        <v>0</v>
      </c>
      <c r="AI85" s="21">
        <v>1</v>
      </c>
      <c r="AJ85" s="18" t="s">
        <v>3403</v>
      </c>
      <c r="AK85" s="17"/>
      <c r="AL85" s="21">
        <v>0</v>
      </c>
      <c r="AM85" s="21">
        <v>2.6</v>
      </c>
      <c r="AN85" s="21">
        <v>4.5999999999999996</v>
      </c>
      <c r="AO85" s="22">
        <v>3</v>
      </c>
      <c r="AP85" s="22">
        <v>3</v>
      </c>
      <c r="AQ85" s="22">
        <v>3</v>
      </c>
      <c r="AR85" s="22">
        <v>2</v>
      </c>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v>0</v>
      </c>
      <c r="CB85" s="22"/>
      <c r="CC85" s="22"/>
      <c r="CD85" s="22"/>
      <c r="CE85" s="22"/>
      <c r="CF85" s="23"/>
      <c r="CG85" s="22"/>
      <c r="CH85" s="22">
        <v>2</v>
      </c>
      <c r="CI85" s="12">
        <f t="shared" si="6"/>
        <v>0</v>
      </c>
      <c r="CJ85" s="21">
        <v>4.8</v>
      </c>
      <c r="CK85" s="18" t="s">
        <v>3674</v>
      </c>
      <c r="CL85" s="17"/>
      <c r="CM85" s="18">
        <v>49.77</v>
      </c>
      <c r="CN85" s="18" t="s">
        <v>3972</v>
      </c>
      <c r="CO85" s="21">
        <v>9.6449999999999996</v>
      </c>
      <c r="CP85" s="17"/>
      <c r="CQ85" s="17"/>
      <c r="CR85" s="17"/>
      <c r="CS85" s="17"/>
      <c r="CT85" s="17"/>
      <c r="CU85" s="17"/>
      <c r="CV85" s="17"/>
      <c r="CW85" s="17"/>
      <c r="CX85" s="18">
        <v>1</v>
      </c>
      <c r="CY85" s="18" t="s">
        <v>4194</v>
      </c>
      <c r="CZ85" s="18">
        <v>10</v>
      </c>
      <c r="DA85" s="18">
        <v>1</v>
      </c>
      <c r="DB85" s="18" t="s">
        <v>4301</v>
      </c>
      <c r="DC85" s="18">
        <v>103</v>
      </c>
      <c r="DD85" s="18">
        <v>1</v>
      </c>
      <c r="DE85" s="18" t="s">
        <v>4301</v>
      </c>
      <c r="DF85" s="18">
        <v>183</v>
      </c>
      <c r="DG85" s="17"/>
      <c r="DH85" s="17"/>
      <c r="DI85" s="17"/>
      <c r="DJ85" s="17"/>
      <c r="DK85" s="17"/>
      <c r="DL85" s="17"/>
      <c r="DM85" s="17"/>
      <c r="DN85" s="17"/>
      <c r="DO85" s="17"/>
      <c r="DP85" s="17"/>
      <c r="DQ85" s="17"/>
      <c r="DR85" s="17"/>
      <c r="DS85" s="17"/>
      <c r="DT85" s="17"/>
      <c r="DU85" s="17"/>
      <c r="DV85" s="17"/>
      <c r="DW85" s="17"/>
      <c r="DX85" s="17"/>
      <c r="DY85" s="18">
        <v>1</v>
      </c>
      <c r="DZ85" s="18" t="s">
        <v>4288</v>
      </c>
      <c r="EA85" s="18">
        <v>103</v>
      </c>
      <c r="EB85" s="18">
        <v>1</v>
      </c>
      <c r="EC85" s="18" t="s">
        <v>4288</v>
      </c>
      <c r="ED85" s="18">
        <v>183</v>
      </c>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8" t="s">
        <v>5000</v>
      </c>
      <c r="FI85" s="17"/>
      <c r="FJ85" s="18" t="s">
        <v>5356</v>
      </c>
      <c r="FK85" s="17"/>
      <c r="FL85" s="18" t="s">
        <v>5463</v>
      </c>
      <c r="FM85" s="17"/>
      <c r="FN85" s="17"/>
      <c r="FO85" s="17"/>
      <c r="FP85" s="17"/>
      <c r="FQ85" s="17"/>
      <c r="FR85" s="17"/>
      <c r="FS85" s="18" t="s">
        <v>5888</v>
      </c>
      <c r="FT85" s="18" t="s">
        <v>6229</v>
      </c>
      <c r="FU85" s="18" t="s">
        <v>6547</v>
      </c>
      <c r="FV85" s="18" t="s">
        <v>6892</v>
      </c>
      <c r="FW85" s="18" t="s">
        <v>7184</v>
      </c>
      <c r="FX85" s="18" t="s">
        <v>7275</v>
      </c>
      <c r="FY85" s="18" t="s">
        <v>7368</v>
      </c>
      <c r="FZ85" s="18" t="s">
        <v>6892</v>
      </c>
      <c r="GB85" s="25">
        <f t="shared" si="7"/>
        <v>228.09745982374292</v>
      </c>
    </row>
    <row r="86" spans="3:184" ht="74" customHeight="1" x14ac:dyDescent="0.2">
      <c r="C86" s="17" t="s">
        <v>11175</v>
      </c>
      <c r="D86" s="18" t="s">
        <v>44</v>
      </c>
      <c r="E86" s="18" t="s">
        <v>82</v>
      </c>
      <c r="F86" s="18" t="s">
        <v>167</v>
      </c>
      <c r="G86" s="18" t="s">
        <v>511</v>
      </c>
      <c r="H86" s="18" t="s">
        <v>449</v>
      </c>
      <c r="I86" s="18">
        <v>2021</v>
      </c>
      <c r="J86" s="18" t="s">
        <v>822</v>
      </c>
      <c r="K86" s="18" t="s">
        <v>967</v>
      </c>
      <c r="L86" s="17"/>
      <c r="M86" s="17"/>
      <c r="N86" s="17"/>
      <c r="O86" s="18" t="s">
        <v>1576</v>
      </c>
      <c r="P86" s="17"/>
      <c r="Q86" s="18" t="s">
        <v>2021</v>
      </c>
      <c r="R86" s="17"/>
      <c r="S86" s="17"/>
      <c r="T86" s="17"/>
      <c r="U86" s="18" t="s">
        <v>2684</v>
      </c>
      <c r="V86" s="18" t="s">
        <v>3003</v>
      </c>
      <c r="W86" s="17"/>
      <c r="X86" s="18" t="s">
        <v>3195</v>
      </c>
      <c r="Y86" s="21">
        <f t="shared" si="5"/>
        <v>30.244</v>
      </c>
      <c r="Z86" s="21">
        <v>30.039000000000001</v>
      </c>
      <c r="AA86" s="21">
        <v>99.32</v>
      </c>
      <c r="AB86" s="21">
        <v>0.04</v>
      </c>
      <c r="AC86" s="21">
        <v>0</v>
      </c>
      <c r="AD86" s="21">
        <v>0</v>
      </c>
      <c r="AE86" s="21">
        <v>0</v>
      </c>
      <c r="AF86" s="21">
        <v>0</v>
      </c>
      <c r="AG86" s="21">
        <v>0.20499999999999999</v>
      </c>
      <c r="AH86" s="21">
        <v>0.68</v>
      </c>
      <c r="AI86" s="21">
        <v>1</v>
      </c>
      <c r="AJ86" s="18" t="s">
        <v>3408</v>
      </c>
      <c r="AK86" s="17"/>
      <c r="AL86" s="21">
        <v>0</v>
      </c>
      <c r="AM86" s="21">
        <v>50.177</v>
      </c>
      <c r="AN86" s="21">
        <v>0.06</v>
      </c>
      <c r="AO86" s="22">
        <v>34</v>
      </c>
      <c r="AP86" s="22">
        <v>34</v>
      </c>
      <c r="AQ86" s="22">
        <v>14</v>
      </c>
      <c r="AR86" s="22"/>
      <c r="AS86" s="22">
        <v>1</v>
      </c>
      <c r="AT86" s="22">
        <v>2</v>
      </c>
      <c r="AU86" s="22"/>
      <c r="AV86" s="22"/>
      <c r="AW86" s="22"/>
      <c r="AX86" s="22">
        <v>1</v>
      </c>
      <c r="AY86" s="22"/>
      <c r="AZ86" s="22"/>
      <c r="BA86" s="22"/>
      <c r="BB86" s="22">
        <v>4</v>
      </c>
      <c r="BC86" s="22">
        <v>6</v>
      </c>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v>0</v>
      </c>
      <c r="CB86" s="22"/>
      <c r="CC86" s="22"/>
      <c r="CD86" s="22"/>
      <c r="CE86" s="22"/>
      <c r="CF86" s="23"/>
      <c r="CG86" s="22"/>
      <c r="CH86" s="22">
        <v>14</v>
      </c>
      <c r="CI86" s="12">
        <f t="shared" si="6"/>
        <v>0</v>
      </c>
      <c r="CJ86" s="21">
        <v>1204.9000000000001</v>
      </c>
      <c r="CK86" s="18" t="s">
        <v>3683</v>
      </c>
      <c r="CL86" s="17"/>
      <c r="CM86" s="18">
        <v>100</v>
      </c>
      <c r="CN86" s="18" t="s">
        <v>3980</v>
      </c>
      <c r="CO86" s="21">
        <v>1204.9000000000001</v>
      </c>
      <c r="CP86" s="17"/>
      <c r="CQ86" s="17"/>
      <c r="CR86" s="17"/>
      <c r="CS86" s="17"/>
      <c r="CT86" s="17"/>
      <c r="CU86" s="17"/>
      <c r="CV86" s="17"/>
      <c r="CW86" s="18">
        <v>5</v>
      </c>
      <c r="CX86" s="18">
        <v>1</v>
      </c>
      <c r="CY86" s="18" t="s">
        <v>4195</v>
      </c>
      <c r="CZ86" s="18">
        <v>180</v>
      </c>
      <c r="DA86" s="17"/>
      <c r="DB86" s="17"/>
      <c r="DC86" s="17"/>
      <c r="DD86" s="17"/>
      <c r="DE86" s="17"/>
      <c r="DF86" s="17"/>
      <c r="DG86" s="17"/>
      <c r="DH86" s="17"/>
      <c r="DI86" s="17"/>
      <c r="DJ86" s="17"/>
      <c r="DK86" s="17"/>
      <c r="DL86" s="17"/>
      <c r="DM86" s="17"/>
      <c r="DN86" s="17"/>
      <c r="DO86" s="17"/>
      <c r="DP86" s="17"/>
      <c r="DQ86" s="17"/>
      <c r="DR86" s="17"/>
      <c r="DS86" s="17"/>
      <c r="DT86" s="17"/>
      <c r="DU86" s="17"/>
      <c r="DV86" s="18">
        <v>1</v>
      </c>
      <c r="DW86" s="18" t="s">
        <v>4585</v>
      </c>
      <c r="DX86" s="18">
        <v>2568</v>
      </c>
      <c r="DY86" s="18">
        <v>1</v>
      </c>
      <c r="DZ86" s="18" t="s">
        <v>4195</v>
      </c>
      <c r="EA86" s="18">
        <v>2568</v>
      </c>
      <c r="EB86" s="17"/>
      <c r="EC86" s="17"/>
      <c r="ED86" s="17"/>
      <c r="EE86" s="17"/>
      <c r="EF86" s="17"/>
      <c r="EG86" s="17"/>
      <c r="EH86" s="17"/>
      <c r="EI86" s="17"/>
      <c r="EJ86" s="17"/>
      <c r="EK86" s="17"/>
      <c r="EL86" s="17"/>
      <c r="EM86" s="17"/>
      <c r="EN86" s="18">
        <v>1</v>
      </c>
      <c r="EO86" s="18" t="s">
        <v>4288</v>
      </c>
      <c r="EP86" s="18">
        <v>17</v>
      </c>
      <c r="EQ86" s="17"/>
      <c r="ER86" s="17"/>
      <c r="ES86" s="17"/>
      <c r="ET86" s="17"/>
      <c r="EU86" s="17"/>
      <c r="EV86" s="17"/>
      <c r="EW86" s="17"/>
      <c r="EX86" s="17"/>
      <c r="EY86" s="17"/>
      <c r="EZ86" s="17"/>
      <c r="FA86" s="17"/>
      <c r="FB86" s="17"/>
      <c r="FC86" s="17"/>
      <c r="FD86" s="17"/>
      <c r="FE86" s="17"/>
      <c r="FF86" s="17"/>
      <c r="FG86" s="17"/>
      <c r="FH86" s="18" t="s">
        <v>5001</v>
      </c>
      <c r="FI86" s="17"/>
      <c r="FJ86" s="17"/>
      <c r="FK86" s="17"/>
      <c r="FL86" s="18" t="s">
        <v>5464</v>
      </c>
      <c r="FM86" s="17"/>
      <c r="FN86" s="17"/>
      <c r="FO86" s="17"/>
      <c r="FP86" s="18" t="s">
        <v>5695</v>
      </c>
      <c r="FQ86" s="18">
        <v>45</v>
      </c>
      <c r="FR86" s="18">
        <v>1025</v>
      </c>
      <c r="FS86" s="18" t="s">
        <v>5889</v>
      </c>
      <c r="FT86" s="18" t="s">
        <v>6230</v>
      </c>
      <c r="FU86" s="18" t="s">
        <v>6548</v>
      </c>
      <c r="FV86" s="18" t="s">
        <v>6893</v>
      </c>
      <c r="FW86" s="18" t="s">
        <v>7185</v>
      </c>
      <c r="FX86" s="18" t="s">
        <v>7276</v>
      </c>
      <c r="FY86" s="18" t="s">
        <v>7369</v>
      </c>
      <c r="FZ86" s="18" t="s">
        <v>7454</v>
      </c>
      <c r="GB86" s="25">
        <f t="shared" si="7"/>
        <v>24.930699643123909</v>
      </c>
    </row>
    <row r="87" spans="3:184" ht="74" customHeight="1" x14ac:dyDescent="0.2">
      <c r="C87" s="17" t="s">
        <v>11175</v>
      </c>
      <c r="D87" s="18" t="s">
        <v>44</v>
      </c>
      <c r="E87" s="18" t="s">
        <v>84</v>
      </c>
      <c r="F87" s="18" t="s">
        <v>168</v>
      </c>
      <c r="G87" s="18" t="s">
        <v>512</v>
      </c>
      <c r="H87" s="17"/>
      <c r="I87" s="18">
        <v>2018</v>
      </c>
      <c r="J87" s="18" t="s">
        <v>823</v>
      </c>
      <c r="K87" s="18" t="s">
        <v>936</v>
      </c>
      <c r="L87" s="17"/>
      <c r="M87" s="17"/>
      <c r="N87" s="17"/>
      <c r="O87" s="18" t="s">
        <v>1577</v>
      </c>
      <c r="P87" s="17"/>
      <c r="Q87" s="18" t="s">
        <v>2022</v>
      </c>
      <c r="R87" s="17"/>
      <c r="S87" s="18" t="s">
        <v>2466</v>
      </c>
      <c r="T87" s="17"/>
      <c r="U87" s="18" t="s">
        <v>2685</v>
      </c>
      <c r="V87" s="18" t="s">
        <v>2685</v>
      </c>
      <c r="W87" s="18" t="s">
        <v>3142</v>
      </c>
      <c r="X87" s="18" t="s">
        <v>3196</v>
      </c>
      <c r="Y87" s="21">
        <f t="shared" si="5"/>
        <v>0.21</v>
      </c>
      <c r="Z87" s="21">
        <v>0.21</v>
      </c>
      <c r="AA87" s="21">
        <v>100</v>
      </c>
      <c r="AB87" s="21">
        <v>0.02</v>
      </c>
      <c r="AC87" s="21">
        <v>0</v>
      </c>
      <c r="AD87" s="21">
        <v>0</v>
      </c>
      <c r="AE87" s="21">
        <v>0</v>
      </c>
      <c r="AF87" s="21">
        <v>0</v>
      </c>
      <c r="AG87" s="21">
        <v>0</v>
      </c>
      <c r="AH87" s="21">
        <v>0</v>
      </c>
      <c r="AI87" s="21"/>
      <c r="AJ87" s="17"/>
      <c r="AK87" s="17"/>
      <c r="AL87" s="21"/>
      <c r="AM87" s="21">
        <v>0.35</v>
      </c>
      <c r="AN87" s="21">
        <v>0.02</v>
      </c>
      <c r="AO87" s="22">
        <v>3</v>
      </c>
      <c r="AP87" s="22">
        <v>3</v>
      </c>
      <c r="AQ87" s="22">
        <v>3</v>
      </c>
      <c r="AR87" s="22"/>
      <c r="AS87" s="22"/>
      <c r="AT87" s="22"/>
      <c r="AU87" s="22"/>
      <c r="AV87" s="22"/>
      <c r="AW87" s="22"/>
      <c r="AX87" s="22"/>
      <c r="AY87" s="22"/>
      <c r="AZ87" s="22"/>
      <c r="BA87" s="22">
        <v>2</v>
      </c>
      <c r="BB87" s="22">
        <v>1</v>
      </c>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v>0</v>
      </c>
      <c r="CB87" s="22"/>
      <c r="CC87" s="22"/>
      <c r="CD87" s="22"/>
      <c r="CE87" s="22"/>
      <c r="CF87" s="23"/>
      <c r="CG87" s="22"/>
      <c r="CH87" s="22">
        <v>3</v>
      </c>
      <c r="CI87" s="12">
        <f t="shared" si="6"/>
        <v>0</v>
      </c>
      <c r="CJ87" s="21">
        <v>17.670000000000002</v>
      </c>
      <c r="CK87" s="18" t="s">
        <v>3674</v>
      </c>
      <c r="CL87" s="17"/>
      <c r="CM87" s="18">
        <v>52.7</v>
      </c>
      <c r="CN87" s="18" t="s">
        <v>3972</v>
      </c>
      <c r="CO87" s="21">
        <v>33.530999999999999</v>
      </c>
      <c r="CP87" s="17"/>
      <c r="CQ87" s="17"/>
      <c r="CR87" s="17"/>
      <c r="CS87" s="17"/>
      <c r="CT87" s="17"/>
      <c r="CU87" s="17"/>
      <c r="CV87" s="17"/>
      <c r="CW87" s="18">
        <v>4</v>
      </c>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8" t="s">
        <v>5890</v>
      </c>
      <c r="FT87" s="18" t="s">
        <v>6231</v>
      </c>
      <c r="FU87" s="18" t="s">
        <v>6549</v>
      </c>
      <c r="FV87" s="18" t="s">
        <v>6894</v>
      </c>
      <c r="FW87" s="18" t="s">
        <v>7186</v>
      </c>
      <c r="FX87" s="18" t="s">
        <v>7277</v>
      </c>
      <c r="FY87" s="18" t="s">
        <v>7370</v>
      </c>
      <c r="FZ87" s="18" t="s">
        <v>7455</v>
      </c>
      <c r="GB87" s="25">
        <f t="shared" si="7"/>
        <v>6.2628612328889686</v>
      </c>
    </row>
    <row r="88" spans="3:184" ht="74" customHeight="1" x14ac:dyDescent="0.2">
      <c r="C88" s="17" t="s">
        <v>11175</v>
      </c>
      <c r="D88" s="18" t="s">
        <v>44</v>
      </c>
      <c r="E88" s="18" t="s">
        <v>85</v>
      </c>
      <c r="F88" s="18" t="s">
        <v>169</v>
      </c>
      <c r="G88" s="18" t="s">
        <v>462</v>
      </c>
      <c r="H88" s="18" t="s">
        <v>462</v>
      </c>
      <c r="I88" s="18">
        <v>2021</v>
      </c>
      <c r="J88" s="18" t="s">
        <v>824</v>
      </c>
      <c r="K88" s="18" t="s">
        <v>968</v>
      </c>
      <c r="L88" s="17"/>
      <c r="M88" s="17"/>
      <c r="N88" s="17"/>
      <c r="O88" s="18" t="s">
        <v>1578</v>
      </c>
      <c r="P88" s="17"/>
      <c r="Q88" s="18" t="s">
        <v>2023</v>
      </c>
      <c r="R88" s="17"/>
      <c r="S88" s="17"/>
      <c r="T88" s="17"/>
      <c r="U88" s="18" t="s">
        <v>2686</v>
      </c>
      <c r="V88" s="18" t="s">
        <v>3004</v>
      </c>
      <c r="W88" s="17"/>
      <c r="X88" s="18" t="s">
        <v>3004</v>
      </c>
      <c r="Y88" s="21">
        <f t="shared" si="5"/>
        <v>0.19800000000000001</v>
      </c>
      <c r="Z88" s="21">
        <v>0.19800000000000001</v>
      </c>
      <c r="AA88" s="21">
        <v>100</v>
      </c>
      <c r="AB88" s="21">
        <v>0.8</v>
      </c>
      <c r="AC88" s="21">
        <v>0</v>
      </c>
      <c r="AD88" s="21">
        <v>0</v>
      </c>
      <c r="AE88" s="21">
        <v>0</v>
      </c>
      <c r="AF88" s="21">
        <v>0</v>
      </c>
      <c r="AG88" s="21">
        <v>0</v>
      </c>
      <c r="AH88" s="21">
        <v>0</v>
      </c>
      <c r="AI88" s="21">
        <v>1</v>
      </c>
      <c r="AJ88" s="18" t="s">
        <v>3396</v>
      </c>
      <c r="AK88" s="17"/>
      <c r="AL88" s="21">
        <v>0</v>
      </c>
      <c r="AM88" s="21">
        <v>0.2</v>
      </c>
      <c r="AN88" s="21">
        <v>0.8</v>
      </c>
      <c r="AO88" s="22">
        <v>2</v>
      </c>
      <c r="AP88" s="22">
        <v>2</v>
      </c>
      <c r="AQ88" s="22">
        <v>1</v>
      </c>
      <c r="AR88" s="22"/>
      <c r="AS88" s="22"/>
      <c r="AT88" s="22">
        <v>1</v>
      </c>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v>0</v>
      </c>
      <c r="CB88" s="22"/>
      <c r="CC88" s="22"/>
      <c r="CD88" s="22"/>
      <c r="CE88" s="22"/>
      <c r="CF88" s="23"/>
      <c r="CG88" s="22"/>
      <c r="CH88" s="22">
        <v>1</v>
      </c>
      <c r="CI88" s="12">
        <f t="shared" si="6"/>
        <v>0</v>
      </c>
      <c r="CJ88" s="21">
        <v>3.8719999999999999</v>
      </c>
      <c r="CK88" s="18" t="s">
        <v>3684</v>
      </c>
      <c r="CL88" s="17"/>
      <c r="CM88" s="18">
        <v>100</v>
      </c>
      <c r="CN88" s="18" t="s">
        <v>3982</v>
      </c>
      <c r="CO88" s="21">
        <v>3.8719999999999999</v>
      </c>
      <c r="CP88" s="17"/>
      <c r="CQ88" s="17"/>
      <c r="CR88" s="17"/>
      <c r="CS88" s="17"/>
      <c r="CT88" s="17"/>
      <c r="CU88" s="17"/>
      <c r="CV88" s="17"/>
      <c r="CW88" s="17"/>
      <c r="CX88" s="18">
        <v>1</v>
      </c>
      <c r="CY88" s="18" t="s">
        <v>4195</v>
      </c>
      <c r="CZ88" s="18">
        <v>32</v>
      </c>
      <c r="DA88" s="18">
        <v>1</v>
      </c>
      <c r="DB88" s="18" t="s">
        <v>4291</v>
      </c>
      <c r="DC88" s="18">
        <v>120</v>
      </c>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8">
        <v>1</v>
      </c>
      <c r="EO88" s="18" t="s">
        <v>4770</v>
      </c>
      <c r="EP88" s="18">
        <v>5</v>
      </c>
      <c r="EQ88" s="17"/>
      <c r="ER88" s="17"/>
      <c r="ES88" s="17"/>
      <c r="ET88" s="17"/>
      <c r="EU88" s="17"/>
      <c r="EV88" s="17"/>
      <c r="EW88" s="17"/>
      <c r="EX88" s="17"/>
      <c r="EY88" s="17"/>
      <c r="EZ88" s="17"/>
      <c r="FA88" s="17"/>
      <c r="FB88" s="17"/>
      <c r="FC88" s="17"/>
      <c r="FD88" s="17"/>
      <c r="FE88" s="17"/>
      <c r="FF88" s="17"/>
      <c r="FG88" s="17"/>
      <c r="FH88" s="18" t="s">
        <v>5002</v>
      </c>
      <c r="FI88" s="17"/>
      <c r="FJ88" s="17"/>
      <c r="FK88" s="17"/>
      <c r="FL88" s="18" t="s">
        <v>5465</v>
      </c>
      <c r="FM88" s="17"/>
      <c r="FN88" s="17"/>
      <c r="FO88" s="17"/>
      <c r="FP88" s="17"/>
      <c r="FQ88" s="17"/>
      <c r="FR88" s="17"/>
      <c r="FS88" s="18" t="s">
        <v>5891</v>
      </c>
      <c r="FT88" s="18" t="s">
        <v>6232</v>
      </c>
      <c r="FU88" s="18" t="s">
        <v>6550</v>
      </c>
      <c r="FV88" s="18" t="s">
        <v>6895</v>
      </c>
      <c r="FW88" s="18" t="s">
        <v>5891</v>
      </c>
      <c r="FX88" s="18" t="s">
        <v>6232</v>
      </c>
      <c r="FY88" s="18" t="s">
        <v>6550</v>
      </c>
      <c r="FZ88" s="18" t="s">
        <v>6895</v>
      </c>
      <c r="GB88" s="25">
        <f t="shared" si="7"/>
        <v>51.13636363636364</v>
      </c>
    </row>
    <row r="89" spans="3:184" ht="74" customHeight="1" x14ac:dyDescent="0.2">
      <c r="C89" s="17" t="s">
        <v>11175</v>
      </c>
      <c r="D89" s="18" t="s">
        <v>44</v>
      </c>
      <c r="E89" s="18" t="s">
        <v>85</v>
      </c>
      <c r="F89" s="18" t="s">
        <v>170</v>
      </c>
      <c r="G89" s="18" t="s">
        <v>513</v>
      </c>
      <c r="H89" s="17"/>
      <c r="I89" s="18">
        <v>2021</v>
      </c>
      <c r="J89" s="18" t="s">
        <v>825</v>
      </c>
      <c r="K89" s="18" t="s">
        <v>967</v>
      </c>
      <c r="L89" s="17"/>
      <c r="M89" s="17"/>
      <c r="N89" s="17"/>
      <c r="O89" s="18" t="s">
        <v>1579</v>
      </c>
      <c r="P89" s="17"/>
      <c r="Q89" s="18" t="s">
        <v>2024</v>
      </c>
      <c r="R89" s="17"/>
      <c r="S89" s="17"/>
      <c r="T89" s="17"/>
      <c r="U89" s="18" t="s">
        <v>2687</v>
      </c>
      <c r="V89" s="18" t="s">
        <v>2687</v>
      </c>
      <c r="W89" s="17"/>
      <c r="X89" s="18" t="s">
        <v>2687</v>
      </c>
      <c r="Y89" s="21">
        <f t="shared" si="5"/>
        <v>1.7529999999999999</v>
      </c>
      <c r="Z89" s="21">
        <v>1.7529999999999999</v>
      </c>
      <c r="AA89" s="21">
        <v>100</v>
      </c>
      <c r="AB89" s="21">
        <v>10.79</v>
      </c>
      <c r="AC89" s="21">
        <v>0</v>
      </c>
      <c r="AD89" s="21">
        <v>0</v>
      </c>
      <c r="AE89" s="21">
        <v>0</v>
      </c>
      <c r="AF89" s="21">
        <v>0</v>
      </c>
      <c r="AG89" s="21">
        <v>0</v>
      </c>
      <c r="AH89" s="21">
        <v>0</v>
      </c>
      <c r="AI89" s="21">
        <v>1</v>
      </c>
      <c r="AJ89" s="18" t="s">
        <v>3396</v>
      </c>
      <c r="AK89" s="17"/>
      <c r="AL89" s="21">
        <v>0</v>
      </c>
      <c r="AM89" s="21">
        <v>0.2</v>
      </c>
      <c r="AN89" s="21">
        <v>0.33</v>
      </c>
      <c r="AO89" s="22">
        <v>5</v>
      </c>
      <c r="AP89" s="22">
        <v>3</v>
      </c>
      <c r="AQ89" s="22">
        <v>3</v>
      </c>
      <c r="AR89" s="22"/>
      <c r="AS89" s="22">
        <v>1</v>
      </c>
      <c r="AT89" s="22">
        <v>1</v>
      </c>
      <c r="AU89" s="22"/>
      <c r="AV89" s="22"/>
      <c r="AW89" s="22"/>
      <c r="AX89" s="22"/>
      <c r="AY89" s="22"/>
      <c r="AZ89" s="22"/>
      <c r="BA89" s="22"/>
      <c r="BB89" s="22"/>
      <c r="BC89" s="22">
        <v>1</v>
      </c>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v>0</v>
      </c>
      <c r="CB89" s="22"/>
      <c r="CC89" s="22"/>
      <c r="CD89" s="22"/>
      <c r="CE89" s="22"/>
      <c r="CF89" s="23"/>
      <c r="CG89" s="22"/>
      <c r="CH89" s="22">
        <v>3</v>
      </c>
      <c r="CI89" s="12">
        <f t="shared" si="6"/>
        <v>0</v>
      </c>
      <c r="CJ89" s="21">
        <v>3.625</v>
      </c>
      <c r="CK89" s="18" t="s">
        <v>3685</v>
      </c>
      <c r="CL89" s="17"/>
      <c r="CM89" s="18">
        <v>43.57</v>
      </c>
      <c r="CN89" s="18" t="s">
        <v>3982</v>
      </c>
      <c r="CO89" s="21">
        <v>8.32</v>
      </c>
      <c r="CP89" s="17"/>
      <c r="CQ89" s="17"/>
      <c r="CR89" s="17"/>
      <c r="CS89" s="17"/>
      <c r="CT89" s="17"/>
      <c r="CU89" s="17"/>
      <c r="CV89" s="17"/>
      <c r="CW89" s="18">
        <v>3</v>
      </c>
      <c r="CX89" s="18">
        <v>1</v>
      </c>
      <c r="CY89" s="18" t="s">
        <v>4196</v>
      </c>
      <c r="CZ89" s="18">
        <v>2025</v>
      </c>
      <c r="DA89" s="18">
        <v>1</v>
      </c>
      <c r="DB89" s="18" t="s">
        <v>4314</v>
      </c>
      <c r="DC89" s="18">
        <v>48</v>
      </c>
      <c r="DD89" s="18">
        <v>1</v>
      </c>
      <c r="DE89" s="18" t="s">
        <v>4279</v>
      </c>
      <c r="DF89" s="18">
        <v>46</v>
      </c>
      <c r="DG89" s="17"/>
      <c r="DH89" s="17"/>
      <c r="DI89" s="17"/>
      <c r="DJ89" s="17"/>
      <c r="DK89" s="17"/>
      <c r="DL89" s="17"/>
      <c r="DM89" s="17"/>
      <c r="DN89" s="17"/>
      <c r="DO89" s="17"/>
      <c r="DP89" s="18">
        <v>1</v>
      </c>
      <c r="DQ89" s="18" t="s">
        <v>4502</v>
      </c>
      <c r="DR89" s="18">
        <v>16</v>
      </c>
      <c r="DS89" s="17"/>
      <c r="DT89" s="17"/>
      <c r="DU89" s="17"/>
      <c r="DV89" s="17"/>
      <c r="DW89" s="17"/>
      <c r="DX89" s="17"/>
      <c r="DY89" s="18">
        <v>1</v>
      </c>
      <c r="DZ89" s="18" t="s">
        <v>4197</v>
      </c>
      <c r="EA89" s="18">
        <v>2025</v>
      </c>
      <c r="EB89" s="17"/>
      <c r="EC89" s="17"/>
      <c r="ED89" s="17"/>
      <c r="EE89" s="17"/>
      <c r="EF89" s="17"/>
      <c r="EG89" s="17"/>
      <c r="EH89" s="17"/>
      <c r="EI89" s="17"/>
      <c r="EJ89" s="17"/>
      <c r="EK89" s="18">
        <v>1</v>
      </c>
      <c r="EL89" s="18" t="s">
        <v>4180</v>
      </c>
      <c r="EM89" s="18">
        <v>5</v>
      </c>
      <c r="EN89" s="17"/>
      <c r="EO89" s="17"/>
      <c r="EP89" s="17"/>
      <c r="EQ89" s="17"/>
      <c r="ER89" s="17"/>
      <c r="ES89" s="17"/>
      <c r="ET89" s="17"/>
      <c r="EU89" s="17"/>
      <c r="EV89" s="17"/>
      <c r="EW89" s="17"/>
      <c r="EX89" s="17"/>
      <c r="EY89" s="17"/>
      <c r="EZ89" s="17"/>
      <c r="FA89" s="17"/>
      <c r="FB89" s="17"/>
      <c r="FC89" s="17"/>
      <c r="FD89" s="17"/>
      <c r="FE89" s="17"/>
      <c r="FF89" s="17"/>
      <c r="FG89" s="17"/>
      <c r="FH89" s="17"/>
      <c r="FI89" s="18" t="s">
        <v>5226</v>
      </c>
      <c r="FJ89" s="17"/>
      <c r="FK89" s="17"/>
      <c r="FL89" s="18" t="s">
        <v>5466</v>
      </c>
      <c r="FM89" s="17"/>
      <c r="FN89" s="18" t="s">
        <v>5617</v>
      </c>
      <c r="FO89" s="17"/>
      <c r="FP89" s="17"/>
      <c r="FQ89" s="17"/>
      <c r="FR89" s="17"/>
      <c r="FS89" s="18" t="s">
        <v>5892</v>
      </c>
      <c r="FT89" s="18" t="s">
        <v>6233</v>
      </c>
      <c r="FU89" s="18" t="s">
        <v>6551</v>
      </c>
      <c r="FV89" s="18" t="s">
        <v>6896</v>
      </c>
      <c r="FW89" s="18" t="s">
        <v>5892</v>
      </c>
      <c r="FX89" s="18" t="s">
        <v>6233</v>
      </c>
      <c r="FY89" s="18" t="s">
        <v>6551</v>
      </c>
      <c r="FZ89" s="18" t="s">
        <v>6896</v>
      </c>
      <c r="GB89" s="25">
        <f t="shared" si="7"/>
        <v>210.69711538461536</v>
      </c>
    </row>
    <row r="90" spans="3:184" ht="74" customHeight="1" x14ac:dyDescent="0.2">
      <c r="C90" s="17" t="s">
        <v>11175</v>
      </c>
      <c r="D90" s="18" t="s">
        <v>44</v>
      </c>
      <c r="E90" s="18" t="s">
        <v>86</v>
      </c>
      <c r="F90" s="18" t="s">
        <v>171</v>
      </c>
      <c r="G90" s="18" t="s">
        <v>514</v>
      </c>
      <c r="H90" s="17"/>
      <c r="I90" s="18">
        <v>2022</v>
      </c>
      <c r="J90" s="18" t="s">
        <v>796</v>
      </c>
      <c r="K90" s="18" t="s">
        <v>936</v>
      </c>
      <c r="L90" s="17"/>
      <c r="M90" s="17"/>
      <c r="N90" s="17"/>
      <c r="O90" s="18" t="s">
        <v>1580</v>
      </c>
      <c r="P90" s="17"/>
      <c r="Q90" s="18" t="s">
        <v>2025</v>
      </c>
      <c r="R90" s="17"/>
      <c r="S90" s="17"/>
      <c r="T90" s="17"/>
      <c r="U90" s="18" t="s">
        <v>171</v>
      </c>
      <c r="V90" s="18" t="s">
        <v>171</v>
      </c>
      <c r="W90" s="17"/>
      <c r="X90" s="18" t="s">
        <v>171</v>
      </c>
      <c r="Y90" s="21">
        <f t="shared" si="5"/>
        <v>0.95799999999999996</v>
      </c>
      <c r="Z90" s="21">
        <v>0.94799999999999995</v>
      </c>
      <c r="AA90" s="21">
        <v>98.96</v>
      </c>
      <c r="AB90" s="21">
        <v>0.93</v>
      </c>
      <c r="AC90" s="21">
        <v>0.01</v>
      </c>
      <c r="AD90" s="21">
        <v>1.04</v>
      </c>
      <c r="AE90" s="21">
        <v>0</v>
      </c>
      <c r="AF90" s="21">
        <v>0</v>
      </c>
      <c r="AG90" s="21">
        <v>0</v>
      </c>
      <c r="AH90" s="21">
        <v>0</v>
      </c>
      <c r="AI90" s="21"/>
      <c r="AJ90" s="17"/>
      <c r="AK90" s="17"/>
      <c r="AL90" s="21"/>
      <c r="AM90" s="21">
        <v>0</v>
      </c>
      <c r="AN90" s="21">
        <v>0</v>
      </c>
      <c r="AO90" s="22">
        <v>1</v>
      </c>
      <c r="AP90" s="22">
        <v>1</v>
      </c>
      <c r="AQ90" s="22">
        <v>1</v>
      </c>
      <c r="AR90" s="22"/>
      <c r="AS90" s="22"/>
      <c r="AT90" s="22">
        <v>1</v>
      </c>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v>0</v>
      </c>
      <c r="CB90" s="22"/>
      <c r="CC90" s="22"/>
      <c r="CD90" s="22"/>
      <c r="CE90" s="22"/>
      <c r="CF90" s="23"/>
      <c r="CG90" s="22"/>
      <c r="CH90" s="22">
        <v>1</v>
      </c>
      <c r="CI90" s="12">
        <f t="shared" si="6"/>
        <v>0</v>
      </c>
      <c r="CJ90" s="21">
        <v>0.501</v>
      </c>
      <c r="CK90" s="18" t="s">
        <v>3677</v>
      </c>
      <c r="CL90" s="17"/>
      <c r="CM90" s="18">
        <v>1.05</v>
      </c>
      <c r="CN90" s="18" t="s">
        <v>3982</v>
      </c>
      <c r="CO90" s="21">
        <v>47.851999999999997</v>
      </c>
      <c r="CP90" s="17"/>
      <c r="CQ90" s="17"/>
      <c r="CR90" s="17"/>
      <c r="CS90" s="17"/>
      <c r="CT90" s="17"/>
      <c r="CU90" s="17"/>
      <c r="CV90" s="17"/>
      <c r="CW90" s="17"/>
      <c r="CX90" s="18">
        <v>1</v>
      </c>
      <c r="CY90" s="18" t="s">
        <v>4197</v>
      </c>
      <c r="CZ90" s="18">
        <v>81</v>
      </c>
      <c r="DA90" s="18">
        <v>1</v>
      </c>
      <c r="DB90" s="18" t="s">
        <v>4301</v>
      </c>
      <c r="DC90" s="18">
        <v>8</v>
      </c>
      <c r="DD90" s="17"/>
      <c r="DE90" s="17"/>
      <c r="DF90" s="17"/>
      <c r="DG90" s="17"/>
      <c r="DH90" s="17"/>
      <c r="DI90" s="17"/>
      <c r="DJ90" s="17"/>
      <c r="DK90" s="17"/>
      <c r="DL90" s="17"/>
      <c r="DM90" s="17"/>
      <c r="DN90" s="17"/>
      <c r="DO90" s="17"/>
      <c r="DP90" s="17"/>
      <c r="DQ90" s="17"/>
      <c r="DR90" s="17"/>
      <c r="DS90" s="17"/>
      <c r="DT90" s="17"/>
      <c r="DU90" s="17"/>
      <c r="DV90" s="17"/>
      <c r="DW90" s="17"/>
      <c r="DX90" s="17"/>
      <c r="DY90" s="18">
        <v>1</v>
      </c>
      <c r="DZ90" s="18" t="s">
        <v>4630</v>
      </c>
      <c r="EA90" s="18">
        <v>81</v>
      </c>
      <c r="EB90" s="17"/>
      <c r="EC90" s="17"/>
      <c r="ED90" s="17"/>
      <c r="EE90" s="17"/>
      <c r="EF90" s="17"/>
      <c r="EG90" s="17"/>
      <c r="EH90" s="17"/>
      <c r="EI90" s="17"/>
      <c r="EJ90" s="17"/>
      <c r="EK90" s="17"/>
      <c r="EL90" s="17"/>
      <c r="EM90" s="17"/>
      <c r="EN90" s="18">
        <v>1</v>
      </c>
      <c r="EO90" s="18" t="s">
        <v>4774</v>
      </c>
      <c r="EP90" s="18">
        <v>8</v>
      </c>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8" t="s">
        <v>5617</v>
      </c>
      <c r="FO90" s="17"/>
      <c r="FP90" s="17"/>
      <c r="FQ90" s="17"/>
      <c r="FR90" s="17"/>
      <c r="FS90" s="18" t="s">
        <v>5893</v>
      </c>
      <c r="FT90" s="18" t="s">
        <v>6234</v>
      </c>
      <c r="FU90" s="18" t="s">
        <v>6552</v>
      </c>
      <c r="FV90" s="18" t="s">
        <v>6897</v>
      </c>
      <c r="FW90" s="18" t="s">
        <v>5893</v>
      </c>
      <c r="FX90" s="18" t="s">
        <v>6234</v>
      </c>
      <c r="FY90" s="18" t="s">
        <v>6552</v>
      </c>
      <c r="FZ90" s="18" t="s">
        <v>6897</v>
      </c>
      <c r="GB90" s="25">
        <f t="shared" si="7"/>
        <v>19.811084176209981</v>
      </c>
    </row>
    <row r="91" spans="3:184" ht="74" customHeight="1" x14ac:dyDescent="0.2">
      <c r="C91" s="17" t="s">
        <v>11175</v>
      </c>
      <c r="D91" s="18" t="s">
        <v>44</v>
      </c>
      <c r="E91" s="18" t="s">
        <v>85</v>
      </c>
      <c r="F91" s="18" t="s">
        <v>172</v>
      </c>
      <c r="G91" s="18" t="s">
        <v>462</v>
      </c>
      <c r="H91" s="17"/>
      <c r="I91" s="18">
        <v>2023</v>
      </c>
      <c r="J91" s="18" t="s">
        <v>826</v>
      </c>
      <c r="K91" s="18" t="s">
        <v>969</v>
      </c>
      <c r="L91" s="17"/>
      <c r="M91" s="18" t="s">
        <v>1079</v>
      </c>
      <c r="N91" s="17"/>
      <c r="O91" s="17"/>
      <c r="P91" s="17"/>
      <c r="Q91" s="18" t="s">
        <v>2026</v>
      </c>
      <c r="R91" s="17"/>
      <c r="S91" s="17"/>
      <c r="T91" s="17"/>
      <c r="U91" s="18" t="s">
        <v>2688</v>
      </c>
      <c r="V91" s="18" t="s">
        <v>2688</v>
      </c>
      <c r="W91" s="17"/>
      <c r="X91" s="18" t="s">
        <v>2688</v>
      </c>
      <c r="Y91" s="21">
        <f t="shared" si="5"/>
        <v>0.14000000000000001</v>
      </c>
      <c r="Z91" s="21">
        <v>0.14000000000000001</v>
      </c>
      <c r="AA91" s="21">
        <v>100</v>
      </c>
      <c r="AB91" s="21">
        <v>0.77</v>
      </c>
      <c r="AC91" s="21">
        <v>0</v>
      </c>
      <c r="AD91" s="21">
        <v>0</v>
      </c>
      <c r="AE91" s="21">
        <v>0</v>
      </c>
      <c r="AF91" s="21">
        <v>0</v>
      </c>
      <c r="AG91" s="21">
        <v>0</v>
      </c>
      <c r="AH91" s="21">
        <v>0</v>
      </c>
      <c r="AI91" s="21">
        <v>1</v>
      </c>
      <c r="AJ91" s="18" t="s">
        <v>3396</v>
      </c>
      <c r="AK91" s="17"/>
      <c r="AL91" s="21">
        <v>0</v>
      </c>
      <c r="AM91" s="21">
        <v>0.05</v>
      </c>
      <c r="AN91" s="21">
        <v>0.23</v>
      </c>
      <c r="AO91" s="22">
        <v>3</v>
      </c>
      <c r="AP91" s="22">
        <v>2</v>
      </c>
      <c r="AQ91" s="22">
        <v>1</v>
      </c>
      <c r="AR91" s="22"/>
      <c r="AS91" s="22"/>
      <c r="AT91" s="22">
        <v>2</v>
      </c>
      <c r="AU91" s="22"/>
      <c r="AV91" s="22"/>
      <c r="AW91" s="22"/>
      <c r="AX91" s="22"/>
      <c r="AY91" s="22"/>
      <c r="AZ91" s="22">
        <v>1</v>
      </c>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v>0</v>
      </c>
      <c r="CB91" s="22"/>
      <c r="CC91" s="22"/>
      <c r="CD91" s="22"/>
      <c r="CE91" s="22"/>
      <c r="CF91" s="23"/>
      <c r="CG91" s="22"/>
      <c r="CH91" s="22">
        <v>3</v>
      </c>
      <c r="CI91" s="12">
        <f t="shared" si="6"/>
        <v>0</v>
      </c>
      <c r="CJ91" s="21">
        <v>1.6</v>
      </c>
      <c r="CK91" s="18" t="s">
        <v>3686</v>
      </c>
      <c r="CL91" s="17"/>
      <c r="CM91" s="18">
        <v>100</v>
      </c>
      <c r="CN91" s="18" t="s">
        <v>3968</v>
      </c>
      <c r="CO91" s="21">
        <v>1.6</v>
      </c>
      <c r="CP91" s="17"/>
      <c r="CQ91" s="17"/>
      <c r="CR91" s="17"/>
      <c r="CS91" s="17"/>
      <c r="CT91" s="17"/>
      <c r="CU91" s="17"/>
      <c r="CV91" s="17"/>
      <c r="CW91" s="17"/>
      <c r="CX91" s="18">
        <v>1</v>
      </c>
      <c r="CY91" s="18" t="s">
        <v>4187</v>
      </c>
      <c r="CZ91" s="18">
        <v>228</v>
      </c>
      <c r="DA91" s="18">
        <v>1</v>
      </c>
      <c r="DB91" s="18" t="s">
        <v>4301</v>
      </c>
      <c r="DC91" s="18">
        <v>228</v>
      </c>
      <c r="DD91" s="17"/>
      <c r="DE91" s="17"/>
      <c r="DF91" s="17"/>
      <c r="DG91" s="17"/>
      <c r="DH91" s="17"/>
      <c r="DI91" s="17"/>
      <c r="DJ91" s="17"/>
      <c r="DK91" s="17"/>
      <c r="DL91" s="17"/>
      <c r="DM91" s="17"/>
      <c r="DN91" s="17"/>
      <c r="DO91" s="17"/>
      <c r="DP91" s="17"/>
      <c r="DQ91" s="17"/>
      <c r="DR91" s="17"/>
      <c r="DS91" s="17"/>
      <c r="DT91" s="17"/>
      <c r="DU91" s="17"/>
      <c r="DV91" s="17"/>
      <c r="DW91" s="17"/>
      <c r="DX91" s="17"/>
      <c r="DY91" s="18">
        <v>1</v>
      </c>
      <c r="DZ91" s="18" t="s">
        <v>4288</v>
      </c>
      <c r="EA91" s="18">
        <v>228</v>
      </c>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8" t="s">
        <v>5894</v>
      </c>
      <c r="FT91" s="18" t="s">
        <v>6235</v>
      </c>
      <c r="FU91" s="18" t="s">
        <v>6553</v>
      </c>
      <c r="FV91" s="18" t="s">
        <v>6898</v>
      </c>
      <c r="FW91" s="18" t="s">
        <v>5894</v>
      </c>
      <c r="FX91" s="18" t="s">
        <v>6235</v>
      </c>
      <c r="FY91" s="18" t="s">
        <v>6553</v>
      </c>
      <c r="FZ91" s="18" t="s">
        <v>6898</v>
      </c>
      <c r="GB91" s="25">
        <f t="shared" si="7"/>
        <v>87.500000000000014</v>
      </c>
    </row>
    <row r="92" spans="3:184" ht="74" customHeight="1" x14ac:dyDescent="0.2">
      <c r="C92" s="17" t="s">
        <v>11175</v>
      </c>
      <c r="D92" s="18" t="s">
        <v>44</v>
      </c>
      <c r="E92" s="18" t="s">
        <v>85</v>
      </c>
      <c r="F92" s="18" t="s">
        <v>173</v>
      </c>
      <c r="G92" s="18" t="s">
        <v>462</v>
      </c>
      <c r="H92" s="17"/>
      <c r="I92" s="18">
        <v>2023</v>
      </c>
      <c r="J92" s="18" t="s">
        <v>827</v>
      </c>
      <c r="K92" s="18" t="s">
        <v>970</v>
      </c>
      <c r="L92" s="17"/>
      <c r="M92" s="17"/>
      <c r="N92" s="17"/>
      <c r="O92" s="18" t="s">
        <v>1581</v>
      </c>
      <c r="P92" s="17"/>
      <c r="Q92" s="18" t="s">
        <v>2027</v>
      </c>
      <c r="R92" s="17"/>
      <c r="S92" s="17"/>
      <c r="T92" s="17"/>
      <c r="U92" s="18" t="s">
        <v>2689</v>
      </c>
      <c r="V92" s="18" t="s">
        <v>2689</v>
      </c>
      <c r="W92" s="17"/>
      <c r="X92" s="18" t="s">
        <v>2689</v>
      </c>
      <c r="Y92" s="21">
        <f t="shared" si="5"/>
        <v>0.22700000000000001</v>
      </c>
      <c r="Z92" s="21">
        <v>0.22700000000000001</v>
      </c>
      <c r="AA92" s="21">
        <v>100</v>
      </c>
      <c r="AB92" s="21">
        <v>0.1</v>
      </c>
      <c r="AC92" s="21">
        <v>0</v>
      </c>
      <c r="AD92" s="21">
        <v>0</v>
      </c>
      <c r="AE92" s="21">
        <v>0</v>
      </c>
      <c r="AF92" s="21">
        <v>0</v>
      </c>
      <c r="AG92" s="21">
        <v>0</v>
      </c>
      <c r="AH92" s="21">
        <v>0</v>
      </c>
      <c r="AI92" s="21"/>
      <c r="AJ92" s="17"/>
      <c r="AK92" s="17"/>
      <c r="AL92" s="21"/>
      <c r="AM92" s="21">
        <v>0.4</v>
      </c>
      <c r="AN92" s="21">
        <v>1.3</v>
      </c>
      <c r="AO92" s="22">
        <v>2</v>
      </c>
      <c r="AP92" s="22">
        <v>2</v>
      </c>
      <c r="AQ92" s="22">
        <v>2</v>
      </c>
      <c r="AR92" s="22"/>
      <c r="AS92" s="22"/>
      <c r="AT92" s="22">
        <v>1</v>
      </c>
      <c r="AU92" s="22"/>
      <c r="AV92" s="22"/>
      <c r="AW92" s="22"/>
      <c r="AX92" s="22"/>
      <c r="AY92" s="22"/>
      <c r="AZ92" s="22"/>
      <c r="BA92" s="22"/>
      <c r="BB92" s="22">
        <v>1</v>
      </c>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v>0</v>
      </c>
      <c r="CB92" s="22"/>
      <c r="CC92" s="22"/>
      <c r="CD92" s="22"/>
      <c r="CE92" s="22"/>
      <c r="CF92" s="23"/>
      <c r="CG92" s="22"/>
      <c r="CH92" s="22">
        <v>2</v>
      </c>
      <c r="CI92" s="12">
        <f t="shared" si="6"/>
        <v>0</v>
      </c>
      <c r="CJ92" s="21">
        <v>2.8969999999999998</v>
      </c>
      <c r="CK92" s="18" t="s">
        <v>3687</v>
      </c>
      <c r="CL92" s="17"/>
      <c r="CM92" s="18">
        <v>100</v>
      </c>
      <c r="CN92" s="18" t="s">
        <v>3972</v>
      </c>
      <c r="CO92" s="21">
        <v>2.8969999999999998</v>
      </c>
      <c r="CP92" s="17"/>
      <c r="CQ92" s="17"/>
      <c r="CR92" s="17"/>
      <c r="CS92" s="17"/>
      <c r="CT92" s="17"/>
      <c r="CU92" s="17"/>
      <c r="CV92" s="17"/>
      <c r="CW92" s="17"/>
      <c r="CX92" s="18">
        <v>1</v>
      </c>
      <c r="CY92" s="18" t="s">
        <v>4187</v>
      </c>
      <c r="CZ92" s="18">
        <v>1382</v>
      </c>
      <c r="DA92" s="18">
        <v>1</v>
      </c>
      <c r="DB92" s="18" t="s">
        <v>4288</v>
      </c>
      <c r="DC92" s="18">
        <v>22</v>
      </c>
      <c r="DD92" s="18">
        <v>1</v>
      </c>
      <c r="DE92" s="18" t="s">
        <v>4288</v>
      </c>
      <c r="DF92" s="18">
        <v>22</v>
      </c>
      <c r="DG92" s="17"/>
      <c r="DH92" s="17"/>
      <c r="DI92" s="17"/>
      <c r="DJ92" s="17"/>
      <c r="DK92" s="17"/>
      <c r="DL92" s="17"/>
      <c r="DM92" s="17"/>
      <c r="DN92" s="17"/>
      <c r="DO92" s="17"/>
      <c r="DP92" s="17"/>
      <c r="DQ92" s="17"/>
      <c r="DR92" s="17"/>
      <c r="DS92" s="17"/>
      <c r="DT92" s="17"/>
      <c r="DU92" s="17"/>
      <c r="DV92" s="17"/>
      <c r="DW92" s="17"/>
      <c r="DX92" s="17"/>
      <c r="DY92" s="18">
        <v>1</v>
      </c>
      <c r="DZ92" s="18" t="s">
        <v>4288</v>
      </c>
      <c r="EA92" s="18">
        <v>22</v>
      </c>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8" t="s">
        <v>5467</v>
      </c>
      <c r="FM92" s="17"/>
      <c r="FN92" s="17"/>
      <c r="FO92" s="17"/>
      <c r="FP92" s="17"/>
      <c r="FQ92" s="17"/>
      <c r="FR92" s="17"/>
      <c r="FS92" s="18" t="s">
        <v>5895</v>
      </c>
      <c r="FT92" s="18" t="s">
        <v>6236</v>
      </c>
      <c r="FU92" s="18" t="s">
        <v>6554</v>
      </c>
      <c r="FV92" s="18" t="s">
        <v>6899</v>
      </c>
      <c r="FW92" s="18" t="s">
        <v>7187</v>
      </c>
      <c r="FX92" s="18" t="s">
        <v>6235</v>
      </c>
      <c r="FY92" s="18" t="s">
        <v>7371</v>
      </c>
      <c r="FZ92" s="18" t="s">
        <v>6899</v>
      </c>
      <c r="GB92" s="25">
        <f t="shared" si="7"/>
        <v>78.356920952709714</v>
      </c>
    </row>
    <row r="93" spans="3:184" ht="74" customHeight="1" x14ac:dyDescent="0.2">
      <c r="C93" s="17" t="s">
        <v>11175</v>
      </c>
      <c r="D93" s="18" t="s">
        <v>44</v>
      </c>
      <c r="E93" s="18" t="s">
        <v>85</v>
      </c>
      <c r="F93" s="18" t="s">
        <v>174</v>
      </c>
      <c r="G93" s="18" t="s">
        <v>462</v>
      </c>
      <c r="H93" s="17"/>
      <c r="I93" s="18">
        <v>2022</v>
      </c>
      <c r="J93" s="18" t="s">
        <v>828</v>
      </c>
      <c r="K93" s="18" t="s">
        <v>954</v>
      </c>
      <c r="L93" s="17"/>
      <c r="M93" s="18" t="s">
        <v>1080</v>
      </c>
      <c r="N93" s="17"/>
      <c r="O93" s="17"/>
      <c r="P93" s="17"/>
      <c r="Q93" s="18" t="s">
        <v>2028</v>
      </c>
      <c r="R93" s="17"/>
      <c r="S93" s="17"/>
      <c r="T93" s="17"/>
      <c r="U93" s="18" t="s">
        <v>2690</v>
      </c>
      <c r="V93" s="18" t="s">
        <v>2690</v>
      </c>
      <c r="W93" s="17"/>
      <c r="X93" s="18" t="s">
        <v>3197</v>
      </c>
      <c r="Y93" s="21">
        <f t="shared" si="5"/>
        <v>4.5019999999999998</v>
      </c>
      <c r="Z93" s="21">
        <v>4.5019999999999998</v>
      </c>
      <c r="AA93" s="21">
        <v>100</v>
      </c>
      <c r="AB93" s="21">
        <v>11.4</v>
      </c>
      <c r="AC93" s="21">
        <v>0</v>
      </c>
      <c r="AD93" s="21">
        <v>0</v>
      </c>
      <c r="AE93" s="21">
        <v>0</v>
      </c>
      <c r="AF93" s="21">
        <v>0</v>
      </c>
      <c r="AG93" s="21">
        <v>0</v>
      </c>
      <c r="AH93" s="21">
        <v>0</v>
      </c>
      <c r="AI93" s="21">
        <v>1</v>
      </c>
      <c r="AJ93" s="18" t="s">
        <v>3403</v>
      </c>
      <c r="AK93" s="17"/>
      <c r="AL93" s="21">
        <v>0</v>
      </c>
      <c r="AM93" s="21">
        <v>0.93200000000000005</v>
      </c>
      <c r="AN93" s="21">
        <v>2.2999999999999998</v>
      </c>
      <c r="AO93" s="22">
        <v>3</v>
      </c>
      <c r="AP93" s="22">
        <v>3</v>
      </c>
      <c r="AQ93" s="22">
        <v>1</v>
      </c>
      <c r="AR93" s="22"/>
      <c r="AS93" s="22"/>
      <c r="AT93" s="22"/>
      <c r="AU93" s="22"/>
      <c r="AV93" s="22"/>
      <c r="AW93" s="22"/>
      <c r="AX93" s="22"/>
      <c r="AY93" s="22"/>
      <c r="AZ93" s="22"/>
      <c r="BA93" s="22"/>
      <c r="BB93" s="22"/>
      <c r="BC93" s="22"/>
      <c r="BD93" s="22">
        <v>1</v>
      </c>
      <c r="BE93" s="22"/>
      <c r="BF93" s="22"/>
      <c r="BG93" s="22"/>
      <c r="BH93" s="22"/>
      <c r="BI93" s="22"/>
      <c r="BJ93" s="22"/>
      <c r="BK93" s="22"/>
      <c r="BL93" s="22"/>
      <c r="BM93" s="22"/>
      <c r="BN93" s="22"/>
      <c r="BO93" s="22"/>
      <c r="BP93" s="22"/>
      <c r="BQ93" s="22"/>
      <c r="BR93" s="22"/>
      <c r="BS93" s="22"/>
      <c r="BT93" s="22"/>
      <c r="BU93" s="22"/>
      <c r="BV93" s="22"/>
      <c r="BW93" s="22"/>
      <c r="BX93" s="22"/>
      <c r="BY93" s="22"/>
      <c r="BZ93" s="22"/>
      <c r="CA93" s="22">
        <v>0</v>
      </c>
      <c r="CB93" s="22"/>
      <c r="CC93" s="22"/>
      <c r="CD93" s="22"/>
      <c r="CE93" s="22"/>
      <c r="CF93" s="23"/>
      <c r="CG93" s="22"/>
      <c r="CH93" s="22">
        <v>1</v>
      </c>
      <c r="CI93" s="12">
        <f t="shared" si="6"/>
        <v>0</v>
      </c>
      <c r="CJ93" s="21">
        <v>5.4</v>
      </c>
      <c r="CK93" s="18" t="s">
        <v>3688</v>
      </c>
      <c r="CL93" s="17"/>
      <c r="CM93" s="18">
        <v>100</v>
      </c>
      <c r="CN93" s="18" t="s">
        <v>3965</v>
      </c>
      <c r="CO93" s="21">
        <v>5.4</v>
      </c>
      <c r="CP93" s="17"/>
      <c r="CQ93" s="17"/>
      <c r="CR93" s="17"/>
      <c r="CS93" s="17"/>
      <c r="CT93" s="17"/>
      <c r="CU93" s="17"/>
      <c r="CV93" s="17"/>
      <c r="CW93" s="18">
        <v>2</v>
      </c>
      <c r="CX93" s="18">
        <v>1</v>
      </c>
      <c r="CY93" s="18" t="s">
        <v>4187</v>
      </c>
      <c r="CZ93" s="18">
        <v>2900</v>
      </c>
      <c r="DA93" s="18">
        <v>1</v>
      </c>
      <c r="DB93" s="18" t="s">
        <v>4301</v>
      </c>
      <c r="DC93" s="18">
        <v>250</v>
      </c>
      <c r="DD93" s="17"/>
      <c r="DE93" s="17"/>
      <c r="DF93" s="17"/>
      <c r="DG93" s="17"/>
      <c r="DH93" s="17"/>
      <c r="DI93" s="17"/>
      <c r="DJ93" s="17"/>
      <c r="DK93" s="17"/>
      <c r="DL93" s="17"/>
      <c r="DM93" s="17"/>
      <c r="DN93" s="17"/>
      <c r="DO93" s="17"/>
      <c r="DP93" s="17"/>
      <c r="DQ93" s="17"/>
      <c r="DR93" s="17"/>
      <c r="DS93" s="17"/>
      <c r="DT93" s="17"/>
      <c r="DU93" s="17"/>
      <c r="DV93" s="17"/>
      <c r="DW93" s="17"/>
      <c r="DX93" s="17"/>
      <c r="DY93" s="18">
        <v>1</v>
      </c>
      <c r="DZ93" s="18" t="s">
        <v>4288</v>
      </c>
      <c r="EA93" s="18">
        <v>250</v>
      </c>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8" t="s">
        <v>5003</v>
      </c>
      <c r="FI93" s="17"/>
      <c r="FJ93" s="17"/>
      <c r="FK93" s="17"/>
      <c r="FL93" s="18" t="s">
        <v>5468</v>
      </c>
      <c r="FM93" s="17"/>
      <c r="FN93" s="17"/>
      <c r="FO93" s="17"/>
      <c r="FP93" s="17"/>
      <c r="FQ93" s="17"/>
      <c r="FR93" s="17"/>
      <c r="FS93" s="18" t="s">
        <v>5896</v>
      </c>
      <c r="FT93" s="18" t="s">
        <v>6237</v>
      </c>
      <c r="FU93" s="18" t="s">
        <v>6555</v>
      </c>
      <c r="FV93" s="18" t="s">
        <v>6900</v>
      </c>
      <c r="FW93" s="18" t="s">
        <v>5896</v>
      </c>
      <c r="FX93" s="18" t="s">
        <v>6237</v>
      </c>
      <c r="FY93" s="18" t="s">
        <v>6555</v>
      </c>
      <c r="FZ93" s="18" t="s">
        <v>6900</v>
      </c>
      <c r="GB93" s="25">
        <f t="shared" si="7"/>
        <v>833.70370370370358</v>
      </c>
    </row>
    <row r="94" spans="3:184" ht="74" customHeight="1" x14ac:dyDescent="0.2">
      <c r="C94" s="17" t="s">
        <v>11175</v>
      </c>
      <c r="D94" s="18" t="s">
        <v>44</v>
      </c>
      <c r="E94" s="18" t="s">
        <v>82</v>
      </c>
      <c r="F94" s="18" t="s">
        <v>175</v>
      </c>
      <c r="G94" s="18" t="s">
        <v>515</v>
      </c>
      <c r="H94" s="18" t="s">
        <v>712</v>
      </c>
      <c r="I94" s="18">
        <v>2010</v>
      </c>
      <c r="J94" s="18" t="s">
        <v>771</v>
      </c>
      <c r="K94" s="18" t="s">
        <v>936</v>
      </c>
      <c r="L94" s="17"/>
      <c r="M94" s="17"/>
      <c r="N94" s="17"/>
      <c r="O94" s="18" t="s">
        <v>515</v>
      </c>
      <c r="P94" s="17"/>
      <c r="Q94" s="18" t="s">
        <v>2029</v>
      </c>
      <c r="R94" s="17"/>
      <c r="S94" s="17"/>
      <c r="T94" s="17"/>
      <c r="U94" s="18" t="s">
        <v>2691</v>
      </c>
      <c r="V94" s="18" t="s">
        <v>3005</v>
      </c>
      <c r="W94" s="18" t="s">
        <v>3138</v>
      </c>
      <c r="X94" s="18" t="s">
        <v>3198</v>
      </c>
      <c r="Y94" s="21">
        <f t="shared" si="5"/>
        <v>1455.94</v>
      </c>
      <c r="Z94" s="21">
        <v>1000.127</v>
      </c>
      <c r="AA94" s="21">
        <v>68.69</v>
      </c>
      <c r="AB94" s="21">
        <v>7.82</v>
      </c>
      <c r="AC94" s="21">
        <v>41.670999999999999</v>
      </c>
      <c r="AD94" s="21">
        <v>2.86</v>
      </c>
      <c r="AE94" s="21">
        <v>414.12700000000001</v>
      </c>
      <c r="AF94" s="21">
        <v>28.44</v>
      </c>
      <c r="AG94" s="21">
        <v>1.4999999999999999E-2</v>
      </c>
      <c r="AH94" s="21">
        <v>0</v>
      </c>
      <c r="AI94" s="21">
        <v>1</v>
      </c>
      <c r="AJ94" s="18" t="s">
        <v>3409</v>
      </c>
      <c r="AK94" s="17"/>
      <c r="AL94" s="21">
        <v>0</v>
      </c>
      <c r="AM94" s="21">
        <v>966.09699999999998</v>
      </c>
      <c r="AN94" s="21">
        <v>5</v>
      </c>
      <c r="AO94" s="22">
        <v>590</v>
      </c>
      <c r="AP94" s="22">
        <v>590</v>
      </c>
      <c r="AQ94" s="22">
        <v>544</v>
      </c>
      <c r="AR94" s="22"/>
      <c r="AS94" s="22">
        <v>201</v>
      </c>
      <c r="AT94" s="22">
        <v>22</v>
      </c>
      <c r="AU94" s="22"/>
      <c r="AV94" s="22"/>
      <c r="AW94" s="22"/>
      <c r="AX94" s="22">
        <v>24</v>
      </c>
      <c r="AY94" s="22">
        <v>45</v>
      </c>
      <c r="AZ94" s="22">
        <v>27</v>
      </c>
      <c r="BA94" s="22">
        <v>13</v>
      </c>
      <c r="BB94" s="22">
        <v>49</v>
      </c>
      <c r="BC94" s="22">
        <v>108</v>
      </c>
      <c r="BD94" s="22"/>
      <c r="BE94" s="22"/>
      <c r="BF94" s="22">
        <v>2</v>
      </c>
      <c r="BG94" s="22"/>
      <c r="BH94" s="22"/>
      <c r="BI94" s="22">
        <v>2</v>
      </c>
      <c r="BJ94" s="22">
        <v>3</v>
      </c>
      <c r="BK94" s="22">
        <v>32</v>
      </c>
      <c r="BL94" s="22"/>
      <c r="BM94" s="22"/>
      <c r="BN94" s="22"/>
      <c r="BO94" s="22"/>
      <c r="BP94" s="22"/>
      <c r="BQ94" s="22"/>
      <c r="BR94" s="22"/>
      <c r="BS94" s="22"/>
      <c r="BT94" s="22"/>
      <c r="BU94" s="22"/>
      <c r="BV94" s="22"/>
      <c r="BW94" s="22"/>
      <c r="BX94" s="22"/>
      <c r="BY94" s="22"/>
      <c r="BZ94" s="22"/>
      <c r="CA94" s="22">
        <v>0</v>
      </c>
      <c r="CB94" s="22">
        <v>14</v>
      </c>
      <c r="CC94" s="22"/>
      <c r="CD94" s="22"/>
      <c r="CE94" s="22">
        <v>2</v>
      </c>
      <c r="CF94" s="23"/>
      <c r="CG94" s="22"/>
      <c r="CH94" s="22">
        <v>544</v>
      </c>
      <c r="CI94" s="12">
        <f t="shared" si="6"/>
        <v>0</v>
      </c>
      <c r="CJ94" s="21">
        <v>64.611999999999995</v>
      </c>
      <c r="CK94" s="18" t="s">
        <v>3689</v>
      </c>
      <c r="CL94" s="17"/>
      <c r="CM94" s="18">
        <v>18.91</v>
      </c>
      <c r="CN94" s="18" t="s">
        <v>3983</v>
      </c>
      <c r="CO94" s="21">
        <v>341.63499999999999</v>
      </c>
      <c r="CP94" s="18">
        <v>1</v>
      </c>
      <c r="CQ94" s="18" t="s">
        <v>4089</v>
      </c>
      <c r="CR94" s="18" t="s">
        <v>4110</v>
      </c>
      <c r="CS94" s="18" t="s">
        <v>4138</v>
      </c>
      <c r="CT94" s="18">
        <v>3</v>
      </c>
      <c r="CU94" s="18">
        <v>25</v>
      </c>
      <c r="CV94" s="17"/>
      <c r="CW94" s="18">
        <v>5</v>
      </c>
      <c r="CX94" s="18">
        <v>1</v>
      </c>
      <c r="CY94" s="18" t="s">
        <v>4198</v>
      </c>
      <c r="CZ94" s="18">
        <v>327</v>
      </c>
      <c r="DA94" s="18">
        <v>1</v>
      </c>
      <c r="DB94" s="18" t="s">
        <v>4180</v>
      </c>
      <c r="DC94" s="18">
        <v>130</v>
      </c>
      <c r="DD94" s="18">
        <v>1</v>
      </c>
      <c r="DE94" s="18" t="s">
        <v>4430</v>
      </c>
      <c r="DF94" s="18">
        <v>4</v>
      </c>
      <c r="DG94" s="17"/>
      <c r="DH94" s="17"/>
      <c r="DI94" s="17"/>
      <c r="DJ94" s="17"/>
      <c r="DK94" s="17"/>
      <c r="DL94" s="17"/>
      <c r="DM94" s="17"/>
      <c r="DN94" s="17"/>
      <c r="DO94" s="17"/>
      <c r="DP94" s="17"/>
      <c r="DQ94" s="17"/>
      <c r="DR94" s="17"/>
      <c r="DS94" s="17"/>
      <c r="DT94" s="17"/>
      <c r="DU94" s="17"/>
      <c r="DV94" s="18">
        <v>1</v>
      </c>
      <c r="DW94" s="18" t="s">
        <v>4586</v>
      </c>
      <c r="DX94" s="18">
        <v>12000</v>
      </c>
      <c r="DY94" s="18">
        <v>1</v>
      </c>
      <c r="DZ94" s="18" t="s">
        <v>4631</v>
      </c>
      <c r="EA94" s="18">
        <v>530</v>
      </c>
      <c r="EB94" s="17"/>
      <c r="EC94" s="17"/>
      <c r="ED94" s="17"/>
      <c r="EE94" s="17"/>
      <c r="EF94" s="17"/>
      <c r="EG94" s="17"/>
      <c r="EH94" s="17"/>
      <c r="EI94" s="17"/>
      <c r="EJ94" s="17"/>
      <c r="EK94" s="18">
        <v>1</v>
      </c>
      <c r="EL94" s="18" t="s">
        <v>4180</v>
      </c>
      <c r="EM94" s="18">
        <v>530</v>
      </c>
      <c r="EN94" s="17"/>
      <c r="EO94" s="17"/>
      <c r="EP94" s="17"/>
      <c r="EQ94" s="17"/>
      <c r="ER94" s="17"/>
      <c r="ES94" s="17"/>
      <c r="ET94" s="17"/>
      <c r="EU94" s="17"/>
      <c r="EV94" s="17"/>
      <c r="EW94" s="17"/>
      <c r="EX94" s="17"/>
      <c r="EY94" s="17"/>
      <c r="EZ94" s="17"/>
      <c r="FA94" s="17"/>
      <c r="FB94" s="17"/>
      <c r="FC94" s="17"/>
      <c r="FD94" s="17"/>
      <c r="FE94" s="17"/>
      <c r="FF94" s="17"/>
      <c r="FG94" s="17"/>
      <c r="FH94" s="18" t="s">
        <v>5004</v>
      </c>
      <c r="FI94" s="18" t="s">
        <v>5227</v>
      </c>
      <c r="FJ94" s="18" t="s">
        <v>5357</v>
      </c>
      <c r="FK94" s="17"/>
      <c r="FL94" s="18" t="s">
        <v>5469</v>
      </c>
      <c r="FM94" s="17"/>
      <c r="FN94" s="18" t="s">
        <v>5618</v>
      </c>
      <c r="FO94" s="17"/>
      <c r="FP94" s="18" t="s">
        <v>5696</v>
      </c>
      <c r="FQ94" s="18">
        <v>38</v>
      </c>
      <c r="FR94" s="18">
        <v>8204</v>
      </c>
      <c r="FS94" s="18" t="s">
        <v>5897</v>
      </c>
      <c r="FT94" s="18" t="s">
        <v>6238</v>
      </c>
      <c r="FU94" s="18" t="s">
        <v>6556</v>
      </c>
      <c r="FV94" s="18" t="s">
        <v>6901</v>
      </c>
      <c r="FW94" s="18" t="s">
        <v>7188</v>
      </c>
      <c r="FX94" s="18" t="s">
        <v>7278</v>
      </c>
      <c r="FY94" s="18" t="s">
        <v>7372</v>
      </c>
      <c r="FZ94" s="18" t="s">
        <v>7456</v>
      </c>
      <c r="GB94" s="25">
        <f t="shared" si="7"/>
        <v>2927.4723023109459</v>
      </c>
    </row>
    <row r="95" spans="3:184" ht="74" customHeight="1" x14ac:dyDescent="0.2">
      <c r="C95" s="17" t="s">
        <v>11175</v>
      </c>
      <c r="D95" s="18" t="s">
        <v>45</v>
      </c>
      <c r="E95" s="18" t="s">
        <v>85</v>
      </c>
      <c r="F95" s="18" t="s">
        <v>176</v>
      </c>
      <c r="G95" s="18" t="s">
        <v>484</v>
      </c>
      <c r="H95" s="18" t="s">
        <v>713</v>
      </c>
      <c r="I95" s="18">
        <v>2016</v>
      </c>
      <c r="J95" s="18" t="s">
        <v>829</v>
      </c>
      <c r="K95" s="18" t="s">
        <v>938</v>
      </c>
      <c r="L95" s="17"/>
      <c r="M95" s="18" t="s">
        <v>1081</v>
      </c>
      <c r="N95" s="18" t="s">
        <v>1341</v>
      </c>
      <c r="O95" s="18" t="s">
        <v>1582</v>
      </c>
      <c r="P95" s="18" t="s">
        <v>1804</v>
      </c>
      <c r="Q95" s="17"/>
      <c r="R95" s="17"/>
      <c r="S95" s="17"/>
      <c r="T95" s="17"/>
      <c r="U95" s="18" t="s">
        <v>2692</v>
      </c>
      <c r="V95" s="18" t="s">
        <v>3006</v>
      </c>
      <c r="W95" s="18" t="s">
        <v>3140</v>
      </c>
      <c r="X95" s="18" t="s">
        <v>3199</v>
      </c>
      <c r="Y95" s="21">
        <f t="shared" si="5"/>
        <v>2.1999999999999999E-2</v>
      </c>
      <c r="Z95" s="21">
        <v>2.1999999999999999E-2</v>
      </c>
      <c r="AA95" s="21">
        <v>0</v>
      </c>
      <c r="AB95" s="21">
        <v>100</v>
      </c>
      <c r="AC95" s="21">
        <v>0</v>
      </c>
      <c r="AD95" s="21">
        <v>0</v>
      </c>
      <c r="AE95" s="21">
        <v>0</v>
      </c>
      <c r="AF95" s="21">
        <v>0</v>
      </c>
      <c r="AG95" s="21">
        <v>0</v>
      </c>
      <c r="AH95" s="21">
        <v>0</v>
      </c>
      <c r="AI95" s="21"/>
      <c r="AJ95" s="17"/>
      <c r="AK95" s="17"/>
      <c r="AL95" s="21"/>
      <c r="AM95" s="21">
        <v>0.03</v>
      </c>
      <c r="AN95" s="21">
        <v>0.02</v>
      </c>
      <c r="AO95" s="22">
        <v>2</v>
      </c>
      <c r="AP95" s="22">
        <v>1</v>
      </c>
      <c r="AQ95" s="22">
        <v>1</v>
      </c>
      <c r="AR95" s="22"/>
      <c r="AS95" s="22"/>
      <c r="AT95" s="22"/>
      <c r="AU95" s="22"/>
      <c r="AV95" s="22"/>
      <c r="AW95" s="22"/>
      <c r="AX95" s="22"/>
      <c r="AY95" s="22"/>
      <c r="AZ95" s="22"/>
      <c r="BA95" s="22"/>
      <c r="BB95" s="22"/>
      <c r="BC95" s="22">
        <v>1</v>
      </c>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v>0</v>
      </c>
      <c r="CB95" s="22"/>
      <c r="CC95" s="22"/>
      <c r="CD95" s="22"/>
      <c r="CE95" s="22"/>
      <c r="CF95" s="23"/>
      <c r="CG95" s="22"/>
      <c r="CH95" s="22">
        <v>1</v>
      </c>
      <c r="CI95" s="12">
        <f t="shared" si="6"/>
        <v>0</v>
      </c>
      <c r="CJ95" s="21">
        <v>0.75800000000000001</v>
      </c>
      <c r="CK95" s="18" t="s">
        <v>3690</v>
      </c>
      <c r="CL95" s="17"/>
      <c r="CM95" s="18">
        <v>100</v>
      </c>
      <c r="CN95" s="17"/>
      <c r="CO95" s="21">
        <v>0.75800000000000001</v>
      </c>
      <c r="CP95" s="17"/>
      <c r="CQ95" s="17"/>
      <c r="CR95" s="17"/>
      <c r="CS95" s="17"/>
      <c r="CT95" s="17"/>
      <c r="CU95" s="17"/>
      <c r="CV95" s="17"/>
      <c r="CW95" s="18">
        <v>1</v>
      </c>
      <c r="CX95" s="17"/>
      <c r="CY95" s="17"/>
      <c r="CZ95" s="17"/>
      <c r="DA95" s="18">
        <v>1</v>
      </c>
      <c r="DB95" s="18" t="s">
        <v>4302</v>
      </c>
      <c r="DC95" s="18">
        <v>5</v>
      </c>
      <c r="DD95" s="17"/>
      <c r="DE95" s="17"/>
      <c r="DF95" s="17"/>
      <c r="DG95" s="17"/>
      <c r="DH95" s="17"/>
      <c r="DI95" s="17"/>
      <c r="DJ95" s="17"/>
      <c r="DK95" s="17"/>
      <c r="DL95" s="17"/>
      <c r="DM95" s="17"/>
      <c r="DN95" s="17"/>
      <c r="DO95" s="17"/>
      <c r="DP95" s="17"/>
      <c r="DQ95" s="17"/>
      <c r="DR95" s="17"/>
      <c r="DS95" s="17"/>
      <c r="DT95" s="17"/>
      <c r="DU95" s="17"/>
      <c r="DV95" s="17"/>
      <c r="DW95" s="17"/>
      <c r="DX95" s="17"/>
      <c r="DY95" s="18">
        <v>1</v>
      </c>
      <c r="DZ95" s="18" t="s">
        <v>4302</v>
      </c>
      <c r="EA95" s="18">
        <v>25</v>
      </c>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8" t="s">
        <v>5228</v>
      </c>
      <c r="FJ95" s="17"/>
      <c r="FK95" s="17"/>
      <c r="FL95" s="18" t="s">
        <v>5470</v>
      </c>
      <c r="FM95" s="17"/>
      <c r="FN95" s="17"/>
      <c r="FO95" s="17"/>
      <c r="FP95" s="17"/>
      <c r="FQ95" s="17"/>
      <c r="FR95" s="17"/>
      <c r="FS95" s="18" t="s">
        <v>5898</v>
      </c>
      <c r="FT95" s="18" t="s">
        <v>6239</v>
      </c>
      <c r="FU95" s="18" t="s">
        <v>6557</v>
      </c>
      <c r="FV95" s="18" t="s">
        <v>6902</v>
      </c>
      <c r="FW95" s="18" t="s">
        <v>7161</v>
      </c>
      <c r="FX95" s="18" t="s">
        <v>7252</v>
      </c>
      <c r="FY95" s="18" t="s">
        <v>7345</v>
      </c>
      <c r="FZ95" s="18" t="s">
        <v>7442</v>
      </c>
      <c r="GB95" s="25">
        <f t="shared" si="7"/>
        <v>29.023746701846964</v>
      </c>
    </row>
    <row r="96" spans="3:184" ht="74" customHeight="1" x14ac:dyDescent="0.2">
      <c r="C96" s="17" t="s">
        <v>11175</v>
      </c>
      <c r="D96" s="18" t="s">
        <v>45</v>
      </c>
      <c r="E96" s="18" t="s">
        <v>85</v>
      </c>
      <c r="F96" s="18" t="s">
        <v>177</v>
      </c>
      <c r="G96" s="18" t="s">
        <v>483</v>
      </c>
      <c r="H96" s="18" t="s">
        <v>483</v>
      </c>
      <c r="I96" s="18">
        <v>2016</v>
      </c>
      <c r="J96" s="18" t="s">
        <v>774</v>
      </c>
      <c r="K96" s="18" t="s">
        <v>861</v>
      </c>
      <c r="L96" s="17"/>
      <c r="M96" s="18" t="s">
        <v>1082</v>
      </c>
      <c r="N96" s="18" t="s">
        <v>1342</v>
      </c>
      <c r="O96" s="18" t="s">
        <v>1583</v>
      </c>
      <c r="P96" s="18" t="s">
        <v>1805</v>
      </c>
      <c r="Q96" s="17"/>
      <c r="R96" s="17"/>
      <c r="S96" s="17"/>
      <c r="T96" s="17"/>
      <c r="U96" s="18" t="s">
        <v>2693</v>
      </c>
      <c r="V96" s="18" t="s">
        <v>2693</v>
      </c>
      <c r="W96" s="18" t="s">
        <v>3140</v>
      </c>
      <c r="X96" s="18" t="s">
        <v>2693</v>
      </c>
      <c r="Y96" s="21">
        <f t="shared" si="5"/>
        <v>2.5000000000000001E-2</v>
      </c>
      <c r="Z96" s="21">
        <v>2.5000000000000001E-2</v>
      </c>
      <c r="AA96" s="21">
        <v>100</v>
      </c>
      <c r="AB96" s="21">
        <v>0.02</v>
      </c>
      <c r="AC96" s="21">
        <v>0</v>
      </c>
      <c r="AD96" s="21">
        <v>0</v>
      </c>
      <c r="AE96" s="21">
        <v>0</v>
      </c>
      <c r="AF96" s="21">
        <v>0</v>
      </c>
      <c r="AG96" s="21">
        <v>0</v>
      </c>
      <c r="AH96" s="21">
        <v>0</v>
      </c>
      <c r="AI96" s="21"/>
      <c r="AJ96" s="17"/>
      <c r="AK96" s="17"/>
      <c r="AL96" s="21"/>
      <c r="AM96" s="21">
        <v>2.5000000000000001E-2</v>
      </c>
      <c r="AN96" s="21">
        <v>0.02</v>
      </c>
      <c r="AO96" s="22">
        <v>2</v>
      </c>
      <c r="AP96" s="22">
        <v>1</v>
      </c>
      <c r="AQ96" s="22">
        <v>1</v>
      </c>
      <c r="AR96" s="22"/>
      <c r="AS96" s="22"/>
      <c r="AT96" s="22">
        <v>1</v>
      </c>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v>0</v>
      </c>
      <c r="CB96" s="22"/>
      <c r="CC96" s="22"/>
      <c r="CD96" s="22"/>
      <c r="CE96" s="22"/>
      <c r="CF96" s="23"/>
      <c r="CG96" s="22"/>
      <c r="CH96" s="22">
        <v>1</v>
      </c>
      <c r="CI96" s="12">
        <f t="shared" si="6"/>
        <v>0</v>
      </c>
      <c r="CJ96" s="21">
        <v>2.0449999999999999</v>
      </c>
      <c r="CK96" s="18" t="s">
        <v>3691</v>
      </c>
      <c r="CL96" s="17"/>
      <c r="CM96" s="18">
        <v>100</v>
      </c>
      <c r="CN96" s="18" t="s">
        <v>3960</v>
      </c>
      <c r="CO96" s="21">
        <v>2.0449999999999999</v>
      </c>
      <c r="CP96" s="17"/>
      <c r="CQ96" s="17"/>
      <c r="CR96" s="17"/>
      <c r="CS96" s="17"/>
      <c r="CT96" s="17"/>
      <c r="CU96" s="17"/>
      <c r="CV96" s="17"/>
      <c r="CW96" s="18">
        <v>1</v>
      </c>
      <c r="CX96" s="17"/>
      <c r="CY96" s="17"/>
      <c r="CZ96" s="17"/>
      <c r="DA96" s="18">
        <v>1</v>
      </c>
      <c r="DB96" s="18" t="s">
        <v>4315</v>
      </c>
      <c r="DC96" s="18">
        <v>5</v>
      </c>
      <c r="DD96" s="17"/>
      <c r="DE96" s="17"/>
      <c r="DF96" s="17"/>
      <c r="DG96" s="17"/>
      <c r="DH96" s="17"/>
      <c r="DI96" s="17"/>
      <c r="DJ96" s="17"/>
      <c r="DK96" s="17"/>
      <c r="DL96" s="17"/>
      <c r="DM96" s="17"/>
      <c r="DN96" s="17"/>
      <c r="DO96" s="17"/>
      <c r="DP96" s="17"/>
      <c r="DQ96" s="17"/>
      <c r="DR96" s="17"/>
      <c r="DS96" s="17"/>
      <c r="DT96" s="17"/>
      <c r="DU96" s="17"/>
      <c r="DV96" s="17"/>
      <c r="DW96" s="17"/>
      <c r="DX96" s="17"/>
      <c r="DY96" s="18">
        <v>1</v>
      </c>
      <c r="DZ96" s="18" t="s">
        <v>4302</v>
      </c>
      <c r="EA96" s="18">
        <v>5</v>
      </c>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8" t="s">
        <v>5228</v>
      </c>
      <c r="FJ96" s="17"/>
      <c r="FK96" s="17"/>
      <c r="FL96" s="18" t="s">
        <v>5470</v>
      </c>
      <c r="FM96" s="17"/>
      <c r="FN96" s="17"/>
      <c r="FO96" s="17"/>
      <c r="FP96" s="17"/>
      <c r="FQ96" s="17"/>
      <c r="FR96" s="17"/>
      <c r="FS96" s="18" t="s">
        <v>5899</v>
      </c>
      <c r="FT96" s="18" t="s">
        <v>6240</v>
      </c>
      <c r="FU96" s="18" t="s">
        <v>6558</v>
      </c>
      <c r="FV96" s="18" t="s">
        <v>6903</v>
      </c>
      <c r="FW96" s="18" t="s">
        <v>7161</v>
      </c>
      <c r="FX96" s="18" t="s">
        <v>7252</v>
      </c>
      <c r="FY96" s="18" t="s">
        <v>7345</v>
      </c>
      <c r="FZ96" s="18" t="s">
        <v>7442</v>
      </c>
      <c r="GB96" s="25">
        <f t="shared" si="7"/>
        <v>12.224938875305625</v>
      </c>
    </row>
    <row r="97" spans="3:184" ht="74" customHeight="1" x14ac:dyDescent="0.2">
      <c r="C97" s="17" t="s">
        <v>11175</v>
      </c>
      <c r="D97" s="18" t="s">
        <v>45</v>
      </c>
      <c r="E97" s="18" t="s">
        <v>86</v>
      </c>
      <c r="F97" s="18" t="s">
        <v>178</v>
      </c>
      <c r="G97" s="18" t="s">
        <v>484</v>
      </c>
      <c r="H97" s="18" t="s">
        <v>483</v>
      </c>
      <c r="I97" s="18">
        <v>2016</v>
      </c>
      <c r="J97" s="18" t="s">
        <v>830</v>
      </c>
      <c r="K97" s="18" t="s">
        <v>774</v>
      </c>
      <c r="L97" s="17"/>
      <c r="M97" s="18" t="s">
        <v>1083</v>
      </c>
      <c r="N97" s="18" t="s">
        <v>1343</v>
      </c>
      <c r="O97" s="18" t="s">
        <v>1584</v>
      </c>
      <c r="P97" s="18" t="s">
        <v>1806</v>
      </c>
      <c r="Q97" s="17"/>
      <c r="R97" s="17"/>
      <c r="S97" s="17"/>
      <c r="T97" s="17"/>
      <c r="U97" s="18" t="s">
        <v>2694</v>
      </c>
      <c r="V97" s="18" t="s">
        <v>2694</v>
      </c>
      <c r="W97" s="18" t="s">
        <v>3140</v>
      </c>
      <c r="X97" s="18" t="s">
        <v>2694</v>
      </c>
      <c r="Y97" s="21">
        <f t="shared" si="5"/>
        <v>0.03</v>
      </c>
      <c r="Z97" s="21">
        <v>0.03</v>
      </c>
      <c r="AA97" s="21">
        <v>100</v>
      </c>
      <c r="AB97" s="21">
        <v>0.04</v>
      </c>
      <c r="AC97" s="21">
        <v>0</v>
      </c>
      <c r="AD97" s="21">
        <v>0</v>
      </c>
      <c r="AE97" s="21">
        <v>0</v>
      </c>
      <c r="AF97" s="21">
        <v>0</v>
      </c>
      <c r="AG97" s="21">
        <v>0</v>
      </c>
      <c r="AH97" s="21">
        <v>0</v>
      </c>
      <c r="AI97" s="21"/>
      <c r="AJ97" s="17"/>
      <c r="AK97" s="17"/>
      <c r="AL97" s="21"/>
      <c r="AM97" s="21">
        <v>0.1</v>
      </c>
      <c r="AN97" s="21">
        <v>0.04</v>
      </c>
      <c r="AO97" s="22">
        <v>3</v>
      </c>
      <c r="AP97" s="22">
        <v>1</v>
      </c>
      <c r="AQ97" s="22">
        <v>1</v>
      </c>
      <c r="AR97" s="22"/>
      <c r="AS97" s="22"/>
      <c r="AT97" s="22"/>
      <c r="AU97" s="22"/>
      <c r="AV97" s="22"/>
      <c r="AW97" s="22">
        <v>1</v>
      </c>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v>0</v>
      </c>
      <c r="CB97" s="22"/>
      <c r="CC97" s="22"/>
      <c r="CD97" s="22"/>
      <c r="CE97" s="22"/>
      <c r="CF97" s="23"/>
      <c r="CG97" s="22"/>
      <c r="CH97" s="22">
        <v>1</v>
      </c>
      <c r="CI97" s="12">
        <f t="shared" si="6"/>
        <v>0</v>
      </c>
      <c r="CJ97" s="21">
        <v>8.0310000000000006</v>
      </c>
      <c r="CK97" s="18" t="s">
        <v>3692</v>
      </c>
      <c r="CL97" s="17"/>
      <c r="CM97" s="18">
        <v>100</v>
      </c>
      <c r="CN97" s="18" t="s">
        <v>3960</v>
      </c>
      <c r="CO97" s="21">
        <v>8.0310000000000006</v>
      </c>
      <c r="CP97" s="17"/>
      <c r="CQ97" s="17"/>
      <c r="CR97" s="17"/>
      <c r="CS97" s="17"/>
      <c r="CT97" s="17"/>
      <c r="CU97" s="17"/>
      <c r="CV97" s="17"/>
      <c r="CW97" s="18">
        <v>1</v>
      </c>
      <c r="CX97" s="17"/>
      <c r="CY97" s="17"/>
      <c r="CZ97" s="17"/>
      <c r="DA97" s="18">
        <v>1</v>
      </c>
      <c r="DB97" s="18" t="s">
        <v>4180</v>
      </c>
      <c r="DC97" s="18">
        <v>5</v>
      </c>
      <c r="DD97" s="17"/>
      <c r="DE97" s="17"/>
      <c r="DF97" s="17"/>
      <c r="DG97" s="17"/>
      <c r="DH97" s="17"/>
      <c r="DI97" s="17"/>
      <c r="DJ97" s="17"/>
      <c r="DK97" s="17"/>
      <c r="DL97" s="17"/>
      <c r="DM97" s="17"/>
      <c r="DN97" s="17"/>
      <c r="DO97" s="17"/>
      <c r="DP97" s="17"/>
      <c r="DQ97" s="17"/>
      <c r="DR97" s="17"/>
      <c r="DS97" s="17"/>
      <c r="DT97" s="17"/>
      <c r="DU97" s="17"/>
      <c r="DV97" s="17"/>
      <c r="DW97" s="17"/>
      <c r="DX97" s="17"/>
      <c r="DY97" s="18">
        <v>1</v>
      </c>
      <c r="DZ97" s="18" t="s">
        <v>4180</v>
      </c>
      <c r="EA97" s="18">
        <v>5</v>
      </c>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8" t="s">
        <v>5228</v>
      </c>
      <c r="FJ97" s="17"/>
      <c r="FK97" s="17"/>
      <c r="FL97" s="18" t="s">
        <v>5470</v>
      </c>
      <c r="FM97" s="17"/>
      <c r="FN97" s="17"/>
      <c r="FO97" s="17"/>
      <c r="FP97" s="17"/>
      <c r="FQ97" s="17"/>
      <c r="FR97" s="17"/>
      <c r="FS97" s="18" t="s">
        <v>5900</v>
      </c>
      <c r="FT97" s="18" t="s">
        <v>6241</v>
      </c>
      <c r="FU97" s="18" t="s">
        <v>6559</v>
      </c>
      <c r="FV97" s="18" t="s">
        <v>6904</v>
      </c>
      <c r="FW97" s="18" t="s">
        <v>7161</v>
      </c>
      <c r="FX97" s="18" t="s">
        <v>7252</v>
      </c>
      <c r="FY97" s="18" t="s">
        <v>7345</v>
      </c>
      <c r="FZ97" s="18" t="s">
        <v>7442</v>
      </c>
      <c r="GB97" s="25">
        <f t="shared" si="7"/>
        <v>3.7355248412401938</v>
      </c>
    </row>
    <row r="98" spans="3:184" ht="74" customHeight="1" x14ac:dyDescent="0.2">
      <c r="C98" s="17" t="s">
        <v>11175</v>
      </c>
      <c r="D98" s="18" t="s">
        <v>45</v>
      </c>
      <c r="E98" s="18" t="s">
        <v>84</v>
      </c>
      <c r="F98" s="18" t="s">
        <v>179</v>
      </c>
      <c r="G98" s="18" t="s">
        <v>516</v>
      </c>
      <c r="H98" s="18" t="s">
        <v>714</v>
      </c>
      <c r="I98" s="18">
        <v>2019</v>
      </c>
      <c r="J98" s="18" t="s">
        <v>831</v>
      </c>
      <c r="K98" s="18" t="s">
        <v>938</v>
      </c>
      <c r="L98" s="17"/>
      <c r="M98" s="18" t="s">
        <v>1084</v>
      </c>
      <c r="N98" s="18" t="s">
        <v>1344</v>
      </c>
      <c r="O98" s="18" t="s">
        <v>1585</v>
      </c>
      <c r="P98" s="18" t="s">
        <v>1807</v>
      </c>
      <c r="Q98" s="18" t="s">
        <v>2030</v>
      </c>
      <c r="R98" s="18" t="s">
        <v>2284</v>
      </c>
      <c r="S98" s="17"/>
      <c r="T98" s="17"/>
      <c r="U98" s="18" t="s">
        <v>2695</v>
      </c>
      <c r="V98" s="18" t="s">
        <v>3007</v>
      </c>
      <c r="W98" s="18" t="s">
        <v>3138</v>
      </c>
      <c r="X98" s="18" t="s">
        <v>3200</v>
      </c>
      <c r="Y98" s="21">
        <f t="shared" si="5"/>
        <v>0.5</v>
      </c>
      <c r="Z98" s="21">
        <v>0.5</v>
      </c>
      <c r="AA98" s="21">
        <v>100</v>
      </c>
      <c r="AB98" s="21">
        <v>0.05</v>
      </c>
      <c r="AC98" s="21">
        <v>0</v>
      </c>
      <c r="AD98" s="21">
        <v>0</v>
      </c>
      <c r="AE98" s="21">
        <v>0</v>
      </c>
      <c r="AF98" s="21">
        <v>0</v>
      </c>
      <c r="AG98" s="21">
        <v>0</v>
      </c>
      <c r="AH98" s="21">
        <v>0</v>
      </c>
      <c r="AI98" s="21"/>
      <c r="AJ98" s="17"/>
      <c r="AK98" s="17"/>
      <c r="AL98" s="21"/>
      <c r="AM98" s="21">
        <v>0.5</v>
      </c>
      <c r="AN98" s="21">
        <v>0.04</v>
      </c>
      <c r="AO98" s="22">
        <v>4</v>
      </c>
      <c r="AP98" s="22">
        <v>4</v>
      </c>
      <c r="AQ98" s="22">
        <v>1</v>
      </c>
      <c r="AR98" s="22"/>
      <c r="AS98" s="22"/>
      <c r="AT98" s="22"/>
      <c r="AU98" s="22"/>
      <c r="AV98" s="22"/>
      <c r="AW98" s="22"/>
      <c r="AX98" s="22">
        <v>1</v>
      </c>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v>0</v>
      </c>
      <c r="CB98" s="22"/>
      <c r="CC98" s="22"/>
      <c r="CD98" s="22"/>
      <c r="CE98" s="22"/>
      <c r="CF98" s="23"/>
      <c r="CG98" s="22"/>
      <c r="CH98" s="22">
        <v>1</v>
      </c>
      <c r="CI98" s="12">
        <f t="shared" si="6"/>
        <v>0</v>
      </c>
      <c r="CJ98" s="21">
        <v>9.6000000000000002E-2</v>
      </c>
      <c r="CK98" s="18" t="s">
        <v>3693</v>
      </c>
      <c r="CL98" s="17"/>
      <c r="CM98" s="18">
        <v>1.68</v>
      </c>
      <c r="CN98" s="18" t="s">
        <v>3984</v>
      </c>
      <c r="CO98" s="21">
        <v>5.7240000000000002</v>
      </c>
      <c r="CP98" s="17"/>
      <c r="CQ98" s="17"/>
      <c r="CR98" s="17"/>
      <c r="CS98" s="17"/>
      <c r="CT98" s="17"/>
      <c r="CU98" s="17"/>
      <c r="CV98" s="17"/>
      <c r="CW98" s="18">
        <v>4</v>
      </c>
      <c r="CX98" s="17"/>
      <c r="CY98" s="17"/>
      <c r="CZ98" s="17"/>
      <c r="DA98" s="18">
        <v>1</v>
      </c>
      <c r="DB98" s="18" t="s">
        <v>4316</v>
      </c>
      <c r="DC98" s="18">
        <v>20</v>
      </c>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8">
        <v>1</v>
      </c>
      <c r="EI98" s="18" t="s">
        <v>4180</v>
      </c>
      <c r="EJ98" s="18">
        <v>5</v>
      </c>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8" t="s">
        <v>5229</v>
      </c>
      <c r="FJ98" s="17"/>
      <c r="FK98" s="17"/>
      <c r="FL98" s="18" t="s">
        <v>5471</v>
      </c>
      <c r="FM98" s="17"/>
      <c r="FN98" s="18" t="s">
        <v>5619</v>
      </c>
      <c r="FO98" s="17"/>
      <c r="FP98" s="18" t="s">
        <v>5697</v>
      </c>
      <c r="FQ98" s="18">
        <v>2</v>
      </c>
      <c r="FR98" s="18">
        <v>50</v>
      </c>
      <c r="FS98" s="18" t="s">
        <v>5901</v>
      </c>
      <c r="FT98" s="18" t="s">
        <v>6242</v>
      </c>
      <c r="FU98" s="18" t="s">
        <v>6560</v>
      </c>
      <c r="FV98" s="18" t="s">
        <v>6905</v>
      </c>
      <c r="FW98" s="18" t="s">
        <v>7161</v>
      </c>
      <c r="FX98" s="18" t="s">
        <v>7252</v>
      </c>
      <c r="FY98" s="18" t="s">
        <v>7345</v>
      </c>
      <c r="FZ98" s="18" t="s">
        <v>7442</v>
      </c>
      <c r="GB98" s="25">
        <f t="shared" si="7"/>
        <v>87.351502445842073</v>
      </c>
    </row>
    <row r="99" spans="3:184" ht="74" customHeight="1" x14ac:dyDescent="0.2">
      <c r="C99" s="17" t="s">
        <v>11175</v>
      </c>
      <c r="D99" s="18" t="s">
        <v>45</v>
      </c>
      <c r="E99" s="18" t="s">
        <v>82</v>
      </c>
      <c r="F99" s="18" t="s">
        <v>180</v>
      </c>
      <c r="G99" s="18" t="s">
        <v>517</v>
      </c>
      <c r="H99" s="18" t="s">
        <v>517</v>
      </c>
      <c r="I99" s="18">
        <v>2016</v>
      </c>
      <c r="J99" s="18" t="s">
        <v>771</v>
      </c>
      <c r="K99" s="18" t="s">
        <v>936</v>
      </c>
      <c r="L99" s="17"/>
      <c r="M99" s="18" t="s">
        <v>1085</v>
      </c>
      <c r="N99" s="18" t="s">
        <v>1345</v>
      </c>
      <c r="O99" s="18" t="s">
        <v>1586</v>
      </c>
      <c r="P99" s="18" t="s">
        <v>1808</v>
      </c>
      <c r="Q99" s="18" t="s">
        <v>2031</v>
      </c>
      <c r="R99" s="18" t="s">
        <v>2285</v>
      </c>
      <c r="S99" s="17"/>
      <c r="T99" s="17"/>
      <c r="U99" s="18" t="s">
        <v>2696</v>
      </c>
      <c r="V99" s="18" t="s">
        <v>3008</v>
      </c>
      <c r="W99" s="18" t="s">
        <v>3138</v>
      </c>
      <c r="X99" s="18" t="s">
        <v>3201</v>
      </c>
      <c r="Y99" s="21">
        <f t="shared" si="5"/>
        <v>25.7</v>
      </c>
      <c r="Z99" s="21">
        <v>22.3</v>
      </c>
      <c r="AA99" s="21">
        <v>86.77</v>
      </c>
      <c r="AB99" s="21">
        <v>0.1</v>
      </c>
      <c r="AC99" s="21">
        <v>0</v>
      </c>
      <c r="AD99" s="21">
        <v>0</v>
      </c>
      <c r="AE99" s="21">
        <v>0</v>
      </c>
      <c r="AF99" s="21">
        <v>0</v>
      </c>
      <c r="AG99" s="21">
        <v>3.4</v>
      </c>
      <c r="AH99" s="21">
        <v>13.23</v>
      </c>
      <c r="AI99" s="21">
        <v>1</v>
      </c>
      <c r="AJ99" s="18" t="s">
        <v>3396</v>
      </c>
      <c r="AK99" s="18" t="s">
        <v>3509</v>
      </c>
      <c r="AL99" s="21">
        <v>0</v>
      </c>
      <c r="AM99" s="21">
        <v>50</v>
      </c>
      <c r="AN99" s="21">
        <v>0.2</v>
      </c>
      <c r="AO99" s="22">
        <v>63</v>
      </c>
      <c r="AP99" s="22">
        <v>34</v>
      </c>
      <c r="AQ99" s="22">
        <v>23</v>
      </c>
      <c r="AR99" s="22">
        <v>3</v>
      </c>
      <c r="AS99" s="22"/>
      <c r="AT99" s="22"/>
      <c r="AU99" s="22"/>
      <c r="AV99" s="22"/>
      <c r="AW99" s="22"/>
      <c r="AX99" s="22"/>
      <c r="AY99" s="22">
        <v>2</v>
      </c>
      <c r="AZ99" s="22">
        <v>3</v>
      </c>
      <c r="BA99" s="22">
        <v>1</v>
      </c>
      <c r="BB99" s="22">
        <v>11</v>
      </c>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v>0</v>
      </c>
      <c r="CB99" s="22"/>
      <c r="CC99" s="22"/>
      <c r="CD99" s="22"/>
      <c r="CE99" s="22"/>
      <c r="CF99" s="23"/>
      <c r="CG99" s="22"/>
      <c r="CH99" s="22">
        <v>20</v>
      </c>
      <c r="CI99" s="12">
        <f t="shared" si="6"/>
        <v>0</v>
      </c>
      <c r="CJ99" s="21">
        <v>600</v>
      </c>
      <c r="CK99" s="18" t="s">
        <v>3694</v>
      </c>
      <c r="CL99" s="17"/>
      <c r="CM99" s="18">
        <v>94.56</v>
      </c>
      <c r="CN99" s="18" t="s">
        <v>3985</v>
      </c>
      <c r="CO99" s="21">
        <v>634.5</v>
      </c>
      <c r="CP99" s="17"/>
      <c r="CQ99" s="17"/>
      <c r="CR99" s="17"/>
      <c r="CS99" s="17"/>
      <c r="CT99" s="17"/>
      <c r="CU99" s="17"/>
      <c r="CV99" s="17"/>
      <c r="CW99" s="18">
        <v>11</v>
      </c>
      <c r="CX99" s="17"/>
      <c r="CY99" s="17"/>
      <c r="CZ99" s="17"/>
      <c r="DA99" s="18">
        <v>1</v>
      </c>
      <c r="DB99" s="18" t="s">
        <v>4317</v>
      </c>
      <c r="DC99" s="18">
        <v>1000</v>
      </c>
      <c r="DD99" s="18">
        <v>1</v>
      </c>
      <c r="DE99" s="18" t="s">
        <v>4431</v>
      </c>
      <c r="DF99" s="18">
        <v>1000</v>
      </c>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8">
        <v>1</v>
      </c>
      <c r="EO99" s="18" t="s">
        <v>4775</v>
      </c>
      <c r="EP99" s="18">
        <v>12</v>
      </c>
      <c r="EQ99" s="17"/>
      <c r="ER99" s="17"/>
      <c r="ES99" s="17"/>
      <c r="ET99" s="17"/>
      <c r="EU99" s="17"/>
      <c r="EV99" s="17"/>
      <c r="EW99" s="17"/>
      <c r="EX99" s="17"/>
      <c r="EY99" s="17"/>
      <c r="EZ99" s="17"/>
      <c r="FA99" s="17"/>
      <c r="FB99" s="17"/>
      <c r="FC99" s="17"/>
      <c r="FD99" s="17"/>
      <c r="FE99" s="17"/>
      <c r="FF99" s="17"/>
      <c r="FG99" s="17"/>
      <c r="FH99" s="17"/>
      <c r="FI99" s="18" t="s">
        <v>5230</v>
      </c>
      <c r="FJ99" s="17"/>
      <c r="FK99" s="17"/>
      <c r="FL99" s="18" t="s">
        <v>5472</v>
      </c>
      <c r="FM99" s="17"/>
      <c r="FN99" s="17"/>
      <c r="FO99" s="17"/>
      <c r="FP99" s="17"/>
      <c r="FQ99" s="17"/>
      <c r="FR99" s="17"/>
      <c r="FS99" s="18" t="s">
        <v>5902</v>
      </c>
      <c r="FT99" s="18" t="s">
        <v>6243</v>
      </c>
      <c r="FU99" s="18" t="s">
        <v>6561</v>
      </c>
      <c r="FV99" s="18" t="s">
        <v>6906</v>
      </c>
      <c r="FW99" s="18" t="s">
        <v>7161</v>
      </c>
      <c r="FX99" s="18" t="s">
        <v>7252</v>
      </c>
      <c r="FY99" s="18" t="s">
        <v>7345</v>
      </c>
      <c r="FZ99" s="18" t="s">
        <v>7442</v>
      </c>
      <c r="GB99" s="25">
        <f t="shared" si="7"/>
        <v>35.145784081954297</v>
      </c>
    </row>
    <row r="100" spans="3:184" ht="74" customHeight="1" x14ac:dyDescent="0.2">
      <c r="C100" s="17" t="s">
        <v>11175</v>
      </c>
      <c r="D100" s="18" t="s">
        <v>48</v>
      </c>
      <c r="E100" s="18" t="s">
        <v>84</v>
      </c>
      <c r="F100" s="18" t="s">
        <v>181</v>
      </c>
      <c r="G100" s="18" t="s">
        <v>518</v>
      </c>
      <c r="H100" s="18" t="s">
        <v>715</v>
      </c>
      <c r="I100" s="18">
        <v>2015</v>
      </c>
      <c r="J100" s="18" t="s">
        <v>791</v>
      </c>
      <c r="K100" s="18" t="s">
        <v>936</v>
      </c>
      <c r="L100" s="17"/>
      <c r="M100" s="18" t="s">
        <v>1086</v>
      </c>
      <c r="N100" s="18" t="s">
        <v>1346</v>
      </c>
      <c r="O100" s="18" t="s">
        <v>1587</v>
      </c>
      <c r="P100" s="18" t="s">
        <v>1809</v>
      </c>
      <c r="Q100" s="18" t="s">
        <v>2032</v>
      </c>
      <c r="R100" s="18" t="s">
        <v>2286</v>
      </c>
      <c r="S100" s="17"/>
      <c r="T100" s="17"/>
      <c r="U100" s="18" t="s">
        <v>2697</v>
      </c>
      <c r="V100" s="18" t="s">
        <v>2697</v>
      </c>
      <c r="W100" s="18" t="s">
        <v>3140</v>
      </c>
      <c r="X100" s="18" t="s">
        <v>3202</v>
      </c>
      <c r="Y100" s="21">
        <f t="shared" si="5"/>
        <v>2</v>
      </c>
      <c r="Z100" s="21">
        <v>1</v>
      </c>
      <c r="AA100" s="21">
        <v>50</v>
      </c>
      <c r="AB100" s="21">
        <v>0.12</v>
      </c>
      <c r="AC100" s="21">
        <v>1</v>
      </c>
      <c r="AD100" s="21">
        <v>50</v>
      </c>
      <c r="AE100" s="21">
        <v>0</v>
      </c>
      <c r="AF100" s="21">
        <v>0</v>
      </c>
      <c r="AG100" s="21"/>
      <c r="AH100" s="21"/>
      <c r="AI100" s="21"/>
      <c r="AJ100" s="17"/>
      <c r="AK100" s="17"/>
      <c r="AL100" s="21"/>
      <c r="AM100" s="21">
        <v>1</v>
      </c>
      <c r="AN100" s="21">
        <v>0.14000000000000001</v>
      </c>
      <c r="AO100" s="22">
        <v>8</v>
      </c>
      <c r="AP100" s="22">
        <v>0</v>
      </c>
      <c r="AQ100" s="22">
        <v>0</v>
      </c>
      <c r="AR100" s="22">
        <v>4</v>
      </c>
      <c r="AS100" s="22">
        <v>1</v>
      </c>
      <c r="AT100" s="22"/>
      <c r="AU100" s="22"/>
      <c r="AV100" s="22"/>
      <c r="AW100" s="22"/>
      <c r="AX100" s="22">
        <v>3</v>
      </c>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v>0</v>
      </c>
      <c r="CB100" s="22"/>
      <c r="CC100" s="22"/>
      <c r="CD100" s="22"/>
      <c r="CE100" s="22"/>
      <c r="CF100" s="23"/>
      <c r="CG100" s="22"/>
      <c r="CH100" s="22">
        <v>8</v>
      </c>
      <c r="CI100" s="12">
        <f t="shared" si="6"/>
        <v>0</v>
      </c>
      <c r="CJ100" s="21">
        <v>0.23499999999999999</v>
      </c>
      <c r="CK100" s="18" t="s">
        <v>3695</v>
      </c>
      <c r="CL100" s="17"/>
      <c r="CM100" s="18">
        <v>1.23</v>
      </c>
      <c r="CN100" s="18" t="s">
        <v>3986</v>
      </c>
      <c r="CO100" s="21">
        <v>19.135000000000002</v>
      </c>
      <c r="CP100" s="17"/>
      <c r="CQ100" s="17"/>
      <c r="CR100" s="17"/>
      <c r="CS100" s="17"/>
      <c r="CT100" s="17"/>
      <c r="CU100" s="17"/>
      <c r="CV100" s="17"/>
      <c r="CW100" s="18">
        <v>4</v>
      </c>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8" t="s">
        <v>4521</v>
      </c>
      <c r="DT100" s="18" t="s">
        <v>4558</v>
      </c>
      <c r="DU100" s="18">
        <v>235</v>
      </c>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8" t="s">
        <v>4844</v>
      </c>
      <c r="ER100" s="18" t="s">
        <v>4558</v>
      </c>
      <c r="ES100" s="18">
        <v>235</v>
      </c>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8" t="s">
        <v>5903</v>
      </c>
      <c r="FT100" s="18" t="s">
        <v>6244</v>
      </c>
      <c r="FU100" s="18" t="s">
        <v>6562</v>
      </c>
      <c r="FV100" s="18" t="s">
        <v>6907</v>
      </c>
      <c r="FW100" s="18" t="s">
        <v>9</v>
      </c>
      <c r="FX100" s="18" t="s">
        <v>7279</v>
      </c>
      <c r="FY100" s="18" t="s">
        <v>7373</v>
      </c>
      <c r="FZ100" s="18" t="s">
        <v>7457</v>
      </c>
      <c r="GB100" s="25">
        <f t="shared" si="7"/>
        <v>52.260256075254766</v>
      </c>
    </row>
    <row r="101" spans="3:184" ht="74" customHeight="1" x14ac:dyDescent="0.2">
      <c r="C101" s="17" t="s">
        <v>11175</v>
      </c>
      <c r="D101" s="18" t="s">
        <v>47</v>
      </c>
      <c r="E101" s="18" t="s">
        <v>82</v>
      </c>
      <c r="F101" s="18" t="s">
        <v>182</v>
      </c>
      <c r="G101" s="18" t="s">
        <v>519</v>
      </c>
      <c r="H101" s="18" t="s">
        <v>716</v>
      </c>
      <c r="I101" s="18">
        <v>2021</v>
      </c>
      <c r="J101" s="18" t="s">
        <v>832</v>
      </c>
      <c r="K101" s="18" t="s">
        <v>971</v>
      </c>
      <c r="L101" s="17"/>
      <c r="M101" s="18" t="s">
        <v>1087</v>
      </c>
      <c r="N101" s="18" t="s">
        <v>1347</v>
      </c>
      <c r="O101" s="18" t="s">
        <v>709</v>
      </c>
      <c r="P101" s="17"/>
      <c r="Q101" s="18" t="s">
        <v>709</v>
      </c>
      <c r="R101" s="17"/>
      <c r="S101" s="18" t="s">
        <v>2467</v>
      </c>
      <c r="T101" s="18" t="s">
        <v>2544</v>
      </c>
      <c r="U101" s="18" t="s">
        <v>2698</v>
      </c>
      <c r="V101" s="18" t="s">
        <v>3009</v>
      </c>
      <c r="W101" s="18" t="s">
        <v>3138</v>
      </c>
      <c r="X101" s="18" t="s">
        <v>3203</v>
      </c>
      <c r="Y101" s="21">
        <f t="shared" si="5"/>
        <v>2.0190000000000001</v>
      </c>
      <c r="Z101" s="21">
        <v>1.8979999999999999</v>
      </c>
      <c r="AA101" s="21">
        <v>94.01</v>
      </c>
      <c r="AB101" s="21">
        <v>2.7000000000000001E-3</v>
      </c>
      <c r="AC101" s="21">
        <v>0.02</v>
      </c>
      <c r="AD101" s="21">
        <v>0.99</v>
      </c>
      <c r="AE101" s="21">
        <v>0.10100000000000001</v>
      </c>
      <c r="AF101" s="21">
        <v>5</v>
      </c>
      <c r="AG101" s="21">
        <v>0</v>
      </c>
      <c r="AH101" s="21">
        <v>0</v>
      </c>
      <c r="AI101" s="21"/>
      <c r="AJ101" s="17"/>
      <c r="AK101" s="17"/>
      <c r="AL101" s="21"/>
      <c r="AM101" s="21">
        <v>6.7229999999999999</v>
      </c>
      <c r="AN101" s="21">
        <v>0</v>
      </c>
      <c r="AO101" s="22">
        <v>1</v>
      </c>
      <c r="AP101" s="22">
        <v>1</v>
      </c>
      <c r="AQ101" s="22">
        <v>1</v>
      </c>
      <c r="AR101" s="22"/>
      <c r="AS101" s="22"/>
      <c r="AT101" s="22"/>
      <c r="AU101" s="22"/>
      <c r="AV101" s="22"/>
      <c r="AW101" s="22"/>
      <c r="AX101" s="22"/>
      <c r="AY101" s="22"/>
      <c r="AZ101" s="22"/>
      <c r="BA101" s="22"/>
      <c r="BB101" s="22"/>
      <c r="BC101" s="22"/>
      <c r="BD101" s="22"/>
      <c r="BE101" s="22"/>
      <c r="BF101" s="22"/>
      <c r="BG101" s="22">
        <v>1</v>
      </c>
      <c r="BH101" s="22"/>
      <c r="BI101" s="22"/>
      <c r="BJ101" s="22"/>
      <c r="BK101" s="22"/>
      <c r="BL101" s="22"/>
      <c r="BM101" s="22"/>
      <c r="BN101" s="22"/>
      <c r="BO101" s="22"/>
      <c r="BP101" s="22"/>
      <c r="BQ101" s="22"/>
      <c r="BR101" s="22"/>
      <c r="BS101" s="22"/>
      <c r="BT101" s="22"/>
      <c r="BU101" s="22"/>
      <c r="BV101" s="22"/>
      <c r="BW101" s="22"/>
      <c r="BX101" s="22"/>
      <c r="BY101" s="22"/>
      <c r="BZ101" s="22"/>
      <c r="CA101" s="22">
        <v>0</v>
      </c>
      <c r="CB101" s="22"/>
      <c r="CC101" s="22"/>
      <c r="CD101" s="22"/>
      <c r="CE101" s="22"/>
      <c r="CF101" s="23"/>
      <c r="CG101" s="22"/>
      <c r="CH101" s="22">
        <v>1</v>
      </c>
      <c r="CI101" s="12">
        <f t="shared" si="6"/>
        <v>0</v>
      </c>
      <c r="CJ101" s="21">
        <v>33</v>
      </c>
      <c r="CK101" s="18" t="s">
        <v>3696</v>
      </c>
      <c r="CL101" s="17"/>
      <c r="CM101" s="18">
        <v>47.7</v>
      </c>
      <c r="CN101" s="18" t="s">
        <v>3987</v>
      </c>
      <c r="CO101" s="21">
        <v>69.177000000000007</v>
      </c>
      <c r="CP101" s="17"/>
      <c r="CQ101" s="17"/>
      <c r="CR101" s="17"/>
      <c r="CS101" s="17"/>
      <c r="CT101" s="17"/>
      <c r="CU101" s="17"/>
      <c r="CV101" s="17"/>
      <c r="CW101" s="17"/>
      <c r="CX101" s="17"/>
      <c r="CY101" s="17"/>
      <c r="CZ101" s="17"/>
      <c r="DA101" s="18">
        <v>1</v>
      </c>
      <c r="DB101" s="18" t="s">
        <v>4318</v>
      </c>
      <c r="DC101" s="18">
        <v>1100</v>
      </c>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8">
        <v>1</v>
      </c>
      <c r="DZ101" s="18" t="s">
        <v>4186</v>
      </c>
      <c r="EA101" s="18">
        <v>16</v>
      </c>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8" t="s">
        <v>709</v>
      </c>
      <c r="FH101" s="17"/>
      <c r="FI101" s="18" t="s">
        <v>5231</v>
      </c>
      <c r="FJ101" s="17"/>
      <c r="FK101" s="17"/>
      <c r="FL101" s="18" t="s">
        <v>5473</v>
      </c>
      <c r="FM101" s="17"/>
      <c r="FN101" s="17"/>
      <c r="FO101" s="17"/>
      <c r="FP101" s="17"/>
      <c r="FQ101" s="17"/>
      <c r="FR101" s="17"/>
      <c r="FS101" s="18" t="s">
        <v>5904</v>
      </c>
      <c r="FT101" s="18" t="s">
        <v>6245</v>
      </c>
      <c r="FU101" s="18" t="s">
        <v>6563</v>
      </c>
      <c r="FV101" s="18" t="s">
        <v>6908</v>
      </c>
      <c r="FW101" s="18" t="s">
        <v>7189</v>
      </c>
      <c r="FX101" s="18" t="s">
        <v>7280</v>
      </c>
      <c r="FY101" s="18" t="s">
        <v>7374</v>
      </c>
      <c r="FZ101" s="18" t="s">
        <v>7458</v>
      </c>
      <c r="GA101" s="1" t="s">
        <v>7543</v>
      </c>
      <c r="GB101" s="25">
        <f t="shared" si="7"/>
        <v>27.436864853925432</v>
      </c>
    </row>
    <row r="102" spans="3:184" ht="74" customHeight="1" x14ac:dyDescent="0.2">
      <c r="C102" s="17" t="s">
        <v>11175</v>
      </c>
      <c r="D102" s="18" t="s">
        <v>49</v>
      </c>
      <c r="E102" s="18" t="s">
        <v>82</v>
      </c>
      <c r="F102" s="18" t="s">
        <v>183</v>
      </c>
      <c r="G102" s="18" t="s">
        <v>520</v>
      </c>
      <c r="H102" s="17"/>
      <c r="I102" s="18">
        <v>2023</v>
      </c>
      <c r="J102" s="18" t="s">
        <v>833</v>
      </c>
      <c r="K102" s="18" t="s">
        <v>959</v>
      </c>
      <c r="L102" s="17"/>
      <c r="M102" s="18" t="s">
        <v>1088</v>
      </c>
      <c r="N102" s="18" t="s">
        <v>1348</v>
      </c>
      <c r="O102" s="18" t="s">
        <v>1588</v>
      </c>
      <c r="P102" s="18" t="s">
        <v>1810</v>
      </c>
      <c r="Q102" s="18" t="s">
        <v>2033</v>
      </c>
      <c r="R102" s="18" t="s">
        <v>2287</v>
      </c>
      <c r="S102" s="17"/>
      <c r="T102" s="17"/>
      <c r="U102" s="18" t="s">
        <v>2699</v>
      </c>
      <c r="V102" s="18" t="s">
        <v>2699</v>
      </c>
      <c r="W102" s="18" t="s">
        <v>3138</v>
      </c>
      <c r="X102" s="18" t="s">
        <v>3204</v>
      </c>
      <c r="Y102" s="21">
        <f t="shared" si="5"/>
        <v>1.016</v>
      </c>
      <c r="Z102" s="21">
        <v>1</v>
      </c>
      <c r="AA102" s="21">
        <v>98.43</v>
      </c>
      <c r="AB102" s="21">
        <v>7.0000000000000007E-2</v>
      </c>
      <c r="AC102" s="21">
        <v>1.6E-2</v>
      </c>
      <c r="AD102" s="21">
        <v>1.57</v>
      </c>
      <c r="AE102" s="21">
        <v>0</v>
      </c>
      <c r="AF102" s="21">
        <v>0</v>
      </c>
      <c r="AG102" s="21">
        <v>0</v>
      </c>
      <c r="AH102" s="21">
        <v>0</v>
      </c>
      <c r="AI102" s="21"/>
      <c r="AJ102" s="17"/>
      <c r="AK102" s="17"/>
      <c r="AL102" s="21"/>
      <c r="AM102" s="21">
        <v>1</v>
      </c>
      <c r="AN102" s="21">
        <v>7.0000000000000007E-2</v>
      </c>
      <c r="AO102" s="22">
        <v>2</v>
      </c>
      <c r="AP102" s="22">
        <v>2</v>
      </c>
      <c r="AQ102" s="22">
        <v>2</v>
      </c>
      <c r="AR102" s="22">
        <v>0</v>
      </c>
      <c r="AS102" s="22">
        <v>1</v>
      </c>
      <c r="AT102" s="22">
        <v>0</v>
      </c>
      <c r="AU102" s="22">
        <v>0</v>
      </c>
      <c r="AV102" s="22">
        <v>0</v>
      </c>
      <c r="AW102" s="22">
        <v>0</v>
      </c>
      <c r="AX102" s="22">
        <v>0</v>
      </c>
      <c r="AY102" s="22">
        <v>0</v>
      </c>
      <c r="AZ102" s="22">
        <v>0</v>
      </c>
      <c r="BA102" s="22">
        <v>0</v>
      </c>
      <c r="BB102" s="22">
        <v>0</v>
      </c>
      <c r="BC102" s="22">
        <v>1</v>
      </c>
      <c r="BD102" s="22">
        <v>0</v>
      </c>
      <c r="BE102" s="22">
        <v>0</v>
      </c>
      <c r="BF102" s="22">
        <v>0</v>
      </c>
      <c r="BG102" s="22">
        <v>0</v>
      </c>
      <c r="BH102" s="22">
        <v>0</v>
      </c>
      <c r="BI102" s="22">
        <v>0</v>
      </c>
      <c r="BJ102" s="22">
        <v>0</v>
      </c>
      <c r="BK102" s="22">
        <v>0</v>
      </c>
      <c r="BL102" s="22"/>
      <c r="BM102" s="22"/>
      <c r="BN102" s="22"/>
      <c r="BO102" s="22"/>
      <c r="BP102" s="22"/>
      <c r="BQ102" s="22"/>
      <c r="BR102" s="22"/>
      <c r="BS102" s="22"/>
      <c r="BT102" s="22"/>
      <c r="BU102" s="22"/>
      <c r="BV102" s="22"/>
      <c r="BW102" s="22"/>
      <c r="BX102" s="22"/>
      <c r="BY102" s="22"/>
      <c r="BZ102" s="22"/>
      <c r="CA102" s="22">
        <v>0</v>
      </c>
      <c r="CB102" s="22">
        <v>0</v>
      </c>
      <c r="CC102" s="22">
        <v>0</v>
      </c>
      <c r="CD102" s="22">
        <v>0</v>
      </c>
      <c r="CE102" s="22">
        <v>0</v>
      </c>
      <c r="CF102" s="23"/>
      <c r="CG102" s="22">
        <v>0</v>
      </c>
      <c r="CH102" s="22">
        <v>2</v>
      </c>
      <c r="CI102" s="12">
        <f t="shared" si="6"/>
        <v>0</v>
      </c>
      <c r="CJ102" s="21">
        <v>0.122</v>
      </c>
      <c r="CK102" s="18" t="s">
        <v>3697</v>
      </c>
      <c r="CL102" s="17"/>
      <c r="CM102" s="18">
        <v>0.52</v>
      </c>
      <c r="CN102" s="18" t="s">
        <v>3953</v>
      </c>
      <c r="CO102" s="21">
        <v>23.579000000000001</v>
      </c>
      <c r="CP102" s="17"/>
      <c r="CQ102" s="17"/>
      <c r="CR102" s="17"/>
      <c r="CS102" s="17"/>
      <c r="CT102" s="17"/>
      <c r="CU102" s="18">
        <v>0</v>
      </c>
      <c r="CV102" s="17"/>
      <c r="CW102" s="18">
        <v>0</v>
      </c>
      <c r="CX102" s="18">
        <v>1</v>
      </c>
      <c r="CY102" s="18" t="s">
        <v>4199</v>
      </c>
      <c r="CZ102" s="18">
        <v>26</v>
      </c>
      <c r="DA102" s="18">
        <v>1</v>
      </c>
      <c r="DB102" s="18" t="s">
        <v>4316</v>
      </c>
      <c r="DC102" s="18">
        <v>14</v>
      </c>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8">
        <v>1</v>
      </c>
      <c r="EL102" s="18" t="s">
        <v>4707</v>
      </c>
      <c r="EM102" s="18">
        <v>10</v>
      </c>
      <c r="EN102" s="17"/>
      <c r="EO102" s="17"/>
      <c r="EP102" s="17"/>
      <c r="EQ102" s="17"/>
      <c r="ER102" s="17"/>
      <c r="ES102" s="17"/>
      <c r="ET102" s="17"/>
      <c r="EU102" s="17"/>
      <c r="EV102" s="17"/>
      <c r="EW102" s="17"/>
      <c r="EX102" s="17"/>
      <c r="EY102" s="17"/>
      <c r="EZ102" s="17"/>
      <c r="FA102" s="17"/>
      <c r="FB102" s="17"/>
      <c r="FC102" s="17"/>
      <c r="FD102" s="17"/>
      <c r="FE102" s="17"/>
      <c r="FF102" s="17"/>
      <c r="FG102" s="17"/>
      <c r="FH102" s="18" t="s">
        <v>5005</v>
      </c>
      <c r="FI102" s="17"/>
      <c r="FJ102" s="17"/>
      <c r="FK102" s="17"/>
      <c r="FL102" s="17"/>
      <c r="FM102" s="17"/>
      <c r="FN102" s="17"/>
      <c r="FO102" s="17"/>
      <c r="FP102" s="17"/>
      <c r="FQ102" s="17"/>
      <c r="FR102" s="17"/>
      <c r="FS102" s="18" t="s">
        <v>5905</v>
      </c>
      <c r="FT102" s="18" t="s">
        <v>6246</v>
      </c>
      <c r="FU102" s="18" t="s">
        <v>6564</v>
      </c>
      <c r="FV102" s="18" t="s">
        <v>6909</v>
      </c>
      <c r="FW102" s="18" t="s">
        <v>10</v>
      </c>
      <c r="FX102" s="18" t="s">
        <v>7281</v>
      </c>
      <c r="FY102" s="18" t="s">
        <v>7375</v>
      </c>
      <c r="FZ102" s="18" t="s">
        <v>7459</v>
      </c>
      <c r="GB102" s="25">
        <f t="shared" si="7"/>
        <v>42.410619619152634</v>
      </c>
    </row>
    <row r="103" spans="3:184" ht="74" customHeight="1" x14ac:dyDescent="0.2">
      <c r="C103" s="17" t="s">
        <v>11175</v>
      </c>
      <c r="D103" s="18" t="s">
        <v>50</v>
      </c>
      <c r="E103" s="18" t="s">
        <v>84</v>
      </c>
      <c r="F103" s="18" t="s">
        <v>184</v>
      </c>
      <c r="G103" s="18" t="s">
        <v>521</v>
      </c>
      <c r="H103" s="18" t="s">
        <v>717</v>
      </c>
      <c r="I103" s="18">
        <v>2023</v>
      </c>
      <c r="J103" s="18" t="s">
        <v>788</v>
      </c>
      <c r="K103" s="18" t="s">
        <v>936</v>
      </c>
      <c r="L103" s="17"/>
      <c r="M103" s="18" t="s">
        <v>1089</v>
      </c>
      <c r="N103" s="18" t="s">
        <v>1349</v>
      </c>
      <c r="O103" s="17"/>
      <c r="P103" s="17"/>
      <c r="Q103" s="17"/>
      <c r="R103" s="17"/>
      <c r="S103" s="17"/>
      <c r="T103" s="17"/>
      <c r="U103" s="18" t="s">
        <v>2700</v>
      </c>
      <c r="V103" s="18" t="s">
        <v>3010</v>
      </c>
      <c r="W103" s="18" t="s">
        <v>3138</v>
      </c>
      <c r="X103" s="18" t="s">
        <v>3205</v>
      </c>
      <c r="Y103" s="21">
        <f t="shared" si="5"/>
        <v>4.0223000000000004</v>
      </c>
      <c r="Z103" s="21">
        <v>3.0385</v>
      </c>
      <c r="AA103" s="21">
        <v>75.540000000000006</v>
      </c>
      <c r="AB103" s="21">
        <v>0.27</v>
      </c>
      <c r="AC103" s="21">
        <v>0.49940000000000001</v>
      </c>
      <c r="AD103" s="21">
        <v>12.42</v>
      </c>
      <c r="AE103" s="21">
        <v>0.4844</v>
      </c>
      <c r="AF103" s="21">
        <v>12.04</v>
      </c>
      <c r="AG103" s="21">
        <v>0</v>
      </c>
      <c r="AH103" s="21">
        <v>0</v>
      </c>
      <c r="AI103" s="21">
        <v>1</v>
      </c>
      <c r="AJ103" s="18" t="s">
        <v>3410</v>
      </c>
      <c r="AK103" s="17"/>
      <c r="AL103" s="21">
        <v>1.081</v>
      </c>
      <c r="AM103" s="21">
        <v>5.2</v>
      </c>
      <c r="AN103" s="21">
        <v>0.5</v>
      </c>
      <c r="AO103" s="22">
        <v>7</v>
      </c>
      <c r="AP103" s="22">
        <v>7</v>
      </c>
      <c r="AQ103" s="22">
        <v>7</v>
      </c>
      <c r="AR103" s="22"/>
      <c r="AS103" s="22"/>
      <c r="AT103" s="22"/>
      <c r="AU103" s="22"/>
      <c r="AV103" s="22"/>
      <c r="AW103" s="22">
        <v>4</v>
      </c>
      <c r="AX103" s="22"/>
      <c r="AY103" s="22"/>
      <c r="AZ103" s="22"/>
      <c r="BA103" s="22"/>
      <c r="BB103" s="22"/>
      <c r="BC103" s="22">
        <v>1</v>
      </c>
      <c r="BD103" s="22">
        <v>2</v>
      </c>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v>0</v>
      </c>
      <c r="CB103" s="22"/>
      <c r="CC103" s="22"/>
      <c r="CD103" s="22"/>
      <c r="CE103" s="22"/>
      <c r="CF103" s="23"/>
      <c r="CG103" s="22"/>
      <c r="CH103" s="22">
        <v>7</v>
      </c>
      <c r="CI103" s="12">
        <f t="shared" si="6"/>
        <v>0</v>
      </c>
      <c r="CJ103" s="21">
        <v>3500</v>
      </c>
      <c r="CK103" s="18" t="s">
        <v>594</v>
      </c>
      <c r="CL103" s="17"/>
      <c r="CM103" s="18">
        <v>16.2</v>
      </c>
      <c r="CN103" s="18" t="s">
        <v>3988</v>
      </c>
      <c r="CO103" s="21">
        <v>21600</v>
      </c>
      <c r="CP103" s="17"/>
      <c r="CQ103" s="17"/>
      <c r="CR103" s="17"/>
      <c r="CS103" s="17"/>
      <c r="CT103" s="17"/>
      <c r="CU103" s="18">
        <v>0</v>
      </c>
      <c r="CV103" s="18" t="s">
        <v>594</v>
      </c>
      <c r="CW103" s="18">
        <v>0</v>
      </c>
      <c r="CX103" s="18">
        <v>1</v>
      </c>
      <c r="CY103" s="18" t="s">
        <v>4200</v>
      </c>
      <c r="CZ103" s="18">
        <v>748</v>
      </c>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8">
        <v>1</v>
      </c>
      <c r="DZ103" s="18" t="s">
        <v>4186</v>
      </c>
      <c r="EA103" s="18">
        <v>826</v>
      </c>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8" t="s">
        <v>5006</v>
      </c>
      <c r="FI103" s="18" t="s">
        <v>5232</v>
      </c>
      <c r="FJ103" s="17"/>
      <c r="FK103" s="17"/>
      <c r="FL103" s="18" t="s">
        <v>5474</v>
      </c>
      <c r="FM103" s="17"/>
      <c r="FN103" s="18" t="s">
        <v>4218</v>
      </c>
      <c r="FO103" s="17"/>
      <c r="FP103" s="18" t="s">
        <v>5698</v>
      </c>
      <c r="FQ103" s="18">
        <v>1</v>
      </c>
      <c r="FR103" s="18">
        <v>25</v>
      </c>
      <c r="FS103" s="18" t="s">
        <v>5906</v>
      </c>
      <c r="FT103" s="18" t="s">
        <v>6247</v>
      </c>
      <c r="FU103" s="18" t="s">
        <v>6565</v>
      </c>
      <c r="FV103" s="18" t="s">
        <v>6910</v>
      </c>
      <c r="FW103" s="18" t="s">
        <v>7190</v>
      </c>
      <c r="FX103" s="18" t="s">
        <v>7282</v>
      </c>
      <c r="FY103" s="18" t="s">
        <v>7376</v>
      </c>
      <c r="FZ103" s="18" t="s">
        <v>7460</v>
      </c>
      <c r="GB103" s="25">
        <f t="shared" si="7"/>
        <v>0.14067129629629629</v>
      </c>
    </row>
    <row r="104" spans="3:184" ht="74" customHeight="1" x14ac:dyDescent="0.2">
      <c r="C104" s="17" t="s">
        <v>11175</v>
      </c>
      <c r="D104" s="18" t="s">
        <v>44</v>
      </c>
      <c r="E104" s="18" t="s">
        <v>84</v>
      </c>
      <c r="F104" s="18" t="s">
        <v>185</v>
      </c>
      <c r="G104" s="18" t="s">
        <v>522</v>
      </c>
      <c r="H104" s="17"/>
      <c r="I104" s="18">
        <v>2021</v>
      </c>
      <c r="J104" s="18" t="s">
        <v>774</v>
      </c>
      <c r="K104" s="18" t="s">
        <v>941</v>
      </c>
      <c r="L104" s="17"/>
      <c r="M104" s="17"/>
      <c r="N104" s="17"/>
      <c r="O104" s="18" t="s">
        <v>1589</v>
      </c>
      <c r="P104" s="17"/>
      <c r="Q104" s="17"/>
      <c r="R104" s="17"/>
      <c r="S104" s="17"/>
      <c r="T104" s="17"/>
      <c r="U104" s="18" t="s">
        <v>2701</v>
      </c>
      <c r="V104" s="18" t="s">
        <v>3011</v>
      </c>
      <c r="W104" s="18" t="s">
        <v>3138</v>
      </c>
      <c r="X104" s="18" t="s">
        <v>3206</v>
      </c>
      <c r="Y104" s="21">
        <f t="shared" si="5"/>
        <v>1.02</v>
      </c>
      <c r="Z104" s="21">
        <v>1</v>
      </c>
      <c r="AA104" s="21">
        <v>98.04</v>
      </c>
      <c r="AB104" s="21">
        <v>0.03</v>
      </c>
      <c r="AC104" s="21">
        <v>0.01</v>
      </c>
      <c r="AD104" s="21">
        <v>0.98</v>
      </c>
      <c r="AE104" s="21">
        <v>0.01</v>
      </c>
      <c r="AF104" s="21">
        <v>0.98</v>
      </c>
      <c r="AG104" s="21">
        <v>0</v>
      </c>
      <c r="AH104" s="21">
        <v>0</v>
      </c>
      <c r="AI104" s="21"/>
      <c r="AJ104" s="17"/>
      <c r="AK104" s="17"/>
      <c r="AL104" s="21"/>
      <c r="AM104" s="21">
        <v>1</v>
      </c>
      <c r="AN104" s="21">
        <v>0.03</v>
      </c>
      <c r="AO104" s="22">
        <v>1</v>
      </c>
      <c r="AP104" s="22">
        <v>1</v>
      </c>
      <c r="AQ104" s="22">
        <v>1</v>
      </c>
      <c r="AR104" s="22"/>
      <c r="AS104" s="22"/>
      <c r="AT104" s="22"/>
      <c r="AU104" s="22"/>
      <c r="AV104" s="22"/>
      <c r="AW104" s="22"/>
      <c r="AX104" s="22">
        <v>1</v>
      </c>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v>0</v>
      </c>
      <c r="CB104" s="22"/>
      <c r="CC104" s="22"/>
      <c r="CD104" s="22"/>
      <c r="CE104" s="22"/>
      <c r="CF104" s="23"/>
      <c r="CG104" s="22"/>
      <c r="CH104" s="22">
        <v>1</v>
      </c>
      <c r="CI104" s="12">
        <f t="shared" si="6"/>
        <v>0</v>
      </c>
      <c r="CJ104" s="21">
        <v>1.3380000000000001</v>
      </c>
      <c r="CK104" s="18" t="s">
        <v>3698</v>
      </c>
      <c r="CL104" s="17"/>
      <c r="CM104" s="18">
        <v>1.0900000000000001</v>
      </c>
      <c r="CN104" s="18" t="s">
        <v>3972</v>
      </c>
      <c r="CO104" s="21">
        <v>122.54900000000001</v>
      </c>
      <c r="CP104" s="17"/>
      <c r="CQ104" s="17"/>
      <c r="CR104" s="17"/>
      <c r="CS104" s="17"/>
      <c r="CT104" s="17"/>
      <c r="CU104" s="17"/>
      <c r="CV104" s="17"/>
      <c r="CW104" s="17"/>
      <c r="CX104" s="17"/>
      <c r="CY104" s="17"/>
      <c r="CZ104" s="17"/>
      <c r="DA104" s="18">
        <v>1</v>
      </c>
      <c r="DB104" s="18" t="s">
        <v>4301</v>
      </c>
      <c r="DC104" s="18">
        <v>10</v>
      </c>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8">
        <v>1</v>
      </c>
      <c r="DZ104" s="18" t="s">
        <v>4288</v>
      </c>
      <c r="EA104" s="18">
        <v>10</v>
      </c>
      <c r="EB104" s="17"/>
      <c r="EC104" s="17"/>
      <c r="ED104" s="17"/>
      <c r="EE104" s="17"/>
      <c r="EF104" s="17"/>
      <c r="EG104" s="17"/>
      <c r="EH104" s="17"/>
      <c r="EI104" s="17"/>
      <c r="EJ104" s="17"/>
      <c r="EK104" s="18">
        <v>1</v>
      </c>
      <c r="EL104" s="18" t="s">
        <v>4180</v>
      </c>
      <c r="EM104" s="18">
        <v>7</v>
      </c>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8" t="s">
        <v>5907</v>
      </c>
      <c r="FT104" s="18" t="s">
        <v>6248</v>
      </c>
      <c r="FU104" s="18" t="s">
        <v>6566</v>
      </c>
      <c r="FV104" s="18" t="s">
        <v>6911</v>
      </c>
      <c r="FW104" s="18" t="s">
        <v>7191</v>
      </c>
      <c r="FX104" s="18" t="s">
        <v>6295</v>
      </c>
      <c r="FY104" s="18" t="s">
        <v>7377</v>
      </c>
      <c r="FZ104" s="18" t="s">
        <v>7461</v>
      </c>
      <c r="GB104" s="25">
        <f t="shared" si="7"/>
        <v>8.1600013056002076</v>
      </c>
    </row>
    <row r="105" spans="3:184" ht="74" customHeight="1" x14ac:dyDescent="0.2">
      <c r="C105" s="17" t="s">
        <v>11175</v>
      </c>
      <c r="D105" s="18" t="s">
        <v>44</v>
      </c>
      <c r="E105" s="18" t="s">
        <v>85</v>
      </c>
      <c r="F105" s="18" t="s">
        <v>186</v>
      </c>
      <c r="G105" s="18" t="s">
        <v>502</v>
      </c>
      <c r="H105" s="18" t="s">
        <v>502</v>
      </c>
      <c r="I105" s="18">
        <v>2021</v>
      </c>
      <c r="J105" s="18" t="s">
        <v>780</v>
      </c>
      <c r="K105" s="18" t="s">
        <v>972</v>
      </c>
      <c r="L105" s="17"/>
      <c r="M105" s="18" t="s">
        <v>1090</v>
      </c>
      <c r="N105" s="17"/>
      <c r="O105" s="18" t="s">
        <v>1590</v>
      </c>
      <c r="P105" s="17"/>
      <c r="Q105" s="18" t="s">
        <v>2034</v>
      </c>
      <c r="R105" s="17"/>
      <c r="S105" s="17"/>
      <c r="T105" s="17"/>
      <c r="U105" s="18" t="s">
        <v>2702</v>
      </c>
      <c r="V105" s="18" t="s">
        <v>2702</v>
      </c>
      <c r="W105" s="18" t="s">
        <v>3140</v>
      </c>
      <c r="X105" s="18" t="s">
        <v>2702</v>
      </c>
      <c r="Y105" s="21">
        <f t="shared" si="5"/>
        <v>0.01</v>
      </c>
      <c r="Z105" s="21">
        <v>0.01</v>
      </c>
      <c r="AA105" s="21">
        <v>100</v>
      </c>
      <c r="AB105" s="21">
        <v>0.01</v>
      </c>
      <c r="AC105" s="21">
        <v>0</v>
      </c>
      <c r="AD105" s="21">
        <v>0</v>
      </c>
      <c r="AE105" s="21">
        <v>0</v>
      </c>
      <c r="AF105" s="21">
        <v>0</v>
      </c>
      <c r="AG105" s="21">
        <v>0</v>
      </c>
      <c r="AH105" s="21">
        <v>0</v>
      </c>
      <c r="AI105" s="21"/>
      <c r="AJ105" s="17"/>
      <c r="AK105" s="17"/>
      <c r="AL105" s="21"/>
      <c r="AM105" s="21">
        <v>0.01</v>
      </c>
      <c r="AN105" s="21">
        <v>0.03</v>
      </c>
      <c r="AO105" s="22">
        <v>3</v>
      </c>
      <c r="AP105" s="22">
        <v>3</v>
      </c>
      <c r="AQ105" s="22">
        <v>1</v>
      </c>
      <c r="AR105" s="22"/>
      <c r="AS105" s="22"/>
      <c r="AT105" s="22"/>
      <c r="AU105" s="22"/>
      <c r="AV105" s="22"/>
      <c r="AW105" s="22"/>
      <c r="AX105" s="22"/>
      <c r="AY105" s="22"/>
      <c r="AZ105" s="22"/>
      <c r="BA105" s="22"/>
      <c r="BB105" s="22"/>
      <c r="BC105" s="22">
        <v>1</v>
      </c>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v>0</v>
      </c>
      <c r="CB105" s="22"/>
      <c r="CC105" s="22"/>
      <c r="CD105" s="22"/>
      <c r="CE105" s="22"/>
      <c r="CF105" s="23"/>
      <c r="CG105" s="22"/>
      <c r="CH105" s="22">
        <v>1</v>
      </c>
      <c r="CI105" s="12">
        <f t="shared" si="6"/>
        <v>0</v>
      </c>
      <c r="CJ105" s="21">
        <v>0.23</v>
      </c>
      <c r="CK105" s="18" t="s">
        <v>3674</v>
      </c>
      <c r="CL105" s="17"/>
      <c r="CM105" s="18">
        <v>3.76</v>
      </c>
      <c r="CN105" s="18" t="s">
        <v>3953</v>
      </c>
      <c r="CO105" s="21">
        <v>6.12</v>
      </c>
      <c r="CP105" s="17"/>
      <c r="CQ105" s="17"/>
      <c r="CR105" s="17"/>
      <c r="CS105" s="17"/>
      <c r="CT105" s="17"/>
      <c r="CU105" s="17"/>
      <c r="CV105" s="17"/>
      <c r="CW105" s="17"/>
      <c r="CX105" s="18">
        <v>1</v>
      </c>
      <c r="CY105" s="18" t="s">
        <v>4201</v>
      </c>
      <c r="CZ105" s="18">
        <v>31</v>
      </c>
      <c r="DA105" s="18">
        <v>1</v>
      </c>
      <c r="DB105" s="18" t="s">
        <v>4180</v>
      </c>
      <c r="DC105" s="18">
        <v>11</v>
      </c>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8">
        <v>1</v>
      </c>
      <c r="EO105" s="18" t="s">
        <v>4288</v>
      </c>
      <c r="EP105" s="18">
        <v>8</v>
      </c>
      <c r="EQ105" s="17"/>
      <c r="ER105" s="17"/>
      <c r="ES105" s="17"/>
      <c r="ET105" s="17"/>
      <c r="EU105" s="17"/>
      <c r="EV105" s="17"/>
      <c r="EW105" s="17"/>
      <c r="EX105" s="17"/>
      <c r="EY105" s="17"/>
      <c r="EZ105" s="17"/>
      <c r="FA105" s="17"/>
      <c r="FB105" s="17"/>
      <c r="FC105" s="17"/>
      <c r="FD105" s="17"/>
      <c r="FE105" s="17"/>
      <c r="FF105" s="17"/>
      <c r="FG105" s="17"/>
      <c r="FH105" s="18" t="s">
        <v>5007</v>
      </c>
      <c r="FI105" s="17"/>
      <c r="FJ105" s="17"/>
      <c r="FK105" s="17"/>
      <c r="FL105" s="18" t="s">
        <v>5475</v>
      </c>
      <c r="FM105" s="17"/>
      <c r="FN105" s="17"/>
      <c r="FO105" s="17"/>
      <c r="FP105" s="17"/>
      <c r="FQ105" s="17"/>
      <c r="FR105" s="17"/>
      <c r="FS105" s="18" t="s">
        <v>5908</v>
      </c>
      <c r="FT105" s="18" t="s">
        <v>6249</v>
      </c>
      <c r="FU105" s="18" t="s">
        <v>6567</v>
      </c>
      <c r="FV105" s="18" t="s">
        <v>6912</v>
      </c>
      <c r="FW105" s="18" t="s">
        <v>7192</v>
      </c>
      <c r="FX105" s="18" t="s">
        <v>7283</v>
      </c>
      <c r="FY105" s="18" t="s">
        <v>7378</v>
      </c>
      <c r="FZ105" s="18" t="s">
        <v>7462</v>
      </c>
      <c r="GB105" s="25">
        <f t="shared" si="7"/>
        <v>1.6339869281045751</v>
      </c>
    </row>
    <row r="106" spans="3:184" ht="74" customHeight="1" x14ac:dyDescent="0.2">
      <c r="C106" s="17" t="s">
        <v>11175</v>
      </c>
      <c r="D106" s="18" t="s">
        <v>44</v>
      </c>
      <c r="E106" s="18" t="s">
        <v>85</v>
      </c>
      <c r="F106" s="18" t="s">
        <v>187</v>
      </c>
      <c r="G106" s="18" t="s">
        <v>523</v>
      </c>
      <c r="H106" s="17"/>
      <c r="I106" s="18">
        <v>2023</v>
      </c>
      <c r="J106" s="18" t="s">
        <v>774</v>
      </c>
      <c r="K106" s="18" t="s">
        <v>937</v>
      </c>
      <c r="L106" s="17"/>
      <c r="M106" s="17"/>
      <c r="N106" s="17"/>
      <c r="O106" s="18" t="s">
        <v>1591</v>
      </c>
      <c r="P106" s="17"/>
      <c r="Q106" s="18" t="s">
        <v>2035</v>
      </c>
      <c r="R106" s="17"/>
      <c r="S106" s="17"/>
      <c r="T106" s="17"/>
      <c r="U106" s="18" t="s">
        <v>2703</v>
      </c>
      <c r="V106" s="18" t="s">
        <v>2703</v>
      </c>
      <c r="W106" s="17"/>
      <c r="X106" s="18" t="s">
        <v>2703</v>
      </c>
      <c r="Y106" s="21">
        <f t="shared" si="5"/>
        <v>0.32</v>
      </c>
      <c r="Z106" s="21">
        <v>0.32</v>
      </c>
      <c r="AA106" s="21">
        <v>100</v>
      </c>
      <c r="AB106" s="21">
        <v>1.19</v>
      </c>
      <c r="AC106" s="21">
        <v>0</v>
      </c>
      <c r="AD106" s="21">
        <v>0</v>
      </c>
      <c r="AE106" s="21">
        <v>0</v>
      </c>
      <c r="AF106" s="21">
        <v>0</v>
      </c>
      <c r="AG106" s="21">
        <v>0</v>
      </c>
      <c r="AH106" s="21">
        <v>0</v>
      </c>
      <c r="AI106" s="21">
        <v>1</v>
      </c>
      <c r="AJ106" s="18" t="s">
        <v>3411</v>
      </c>
      <c r="AK106" s="17"/>
      <c r="AL106" s="21">
        <v>0</v>
      </c>
      <c r="AM106" s="21">
        <v>0.2</v>
      </c>
      <c r="AN106" s="21">
        <v>1</v>
      </c>
      <c r="AO106" s="22">
        <v>4</v>
      </c>
      <c r="AP106" s="22">
        <v>2</v>
      </c>
      <c r="AQ106" s="22">
        <v>2</v>
      </c>
      <c r="AR106" s="22"/>
      <c r="AS106" s="22">
        <v>1</v>
      </c>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v>0</v>
      </c>
      <c r="CB106" s="22"/>
      <c r="CC106" s="22"/>
      <c r="CD106" s="22"/>
      <c r="CE106" s="22"/>
      <c r="CF106" s="23"/>
      <c r="CG106" s="22"/>
      <c r="CH106" s="22">
        <v>1</v>
      </c>
      <c r="CI106" s="12">
        <f t="shared" si="6"/>
        <v>0</v>
      </c>
      <c r="CJ106" s="21">
        <v>0.25</v>
      </c>
      <c r="CK106" s="18" t="s">
        <v>3674</v>
      </c>
      <c r="CL106" s="17"/>
      <c r="CM106" s="18">
        <v>9.99</v>
      </c>
      <c r="CN106" s="18" t="s">
        <v>3972</v>
      </c>
      <c r="CO106" s="21">
        <v>2.5019999999999998</v>
      </c>
      <c r="CP106" s="17"/>
      <c r="CQ106" s="17"/>
      <c r="CR106" s="17"/>
      <c r="CS106" s="17"/>
      <c r="CT106" s="17"/>
      <c r="CU106" s="17"/>
      <c r="CV106" s="17"/>
      <c r="CW106" s="17"/>
      <c r="CX106" s="17"/>
      <c r="CY106" s="17"/>
      <c r="CZ106" s="17"/>
      <c r="DA106" s="18">
        <v>1</v>
      </c>
      <c r="DB106" s="18" t="s">
        <v>4180</v>
      </c>
      <c r="DC106" s="18">
        <v>15</v>
      </c>
      <c r="DD106" s="18">
        <v>1</v>
      </c>
      <c r="DE106" s="18" t="s">
        <v>4180</v>
      </c>
      <c r="DF106" s="18">
        <v>3</v>
      </c>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8">
        <v>1</v>
      </c>
      <c r="EC106" s="18" t="s">
        <v>4675</v>
      </c>
      <c r="ED106" s="18">
        <v>25</v>
      </c>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8" t="s">
        <v>5008</v>
      </c>
      <c r="FI106" s="17"/>
      <c r="FJ106" s="17"/>
      <c r="FK106" s="17"/>
      <c r="FL106" s="17"/>
      <c r="FM106" s="17"/>
      <c r="FN106" s="17"/>
      <c r="FO106" s="17"/>
      <c r="FP106" s="17"/>
      <c r="FQ106" s="17"/>
      <c r="FR106" s="17"/>
      <c r="FS106" s="18" t="s">
        <v>5909</v>
      </c>
      <c r="FT106" s="18" t="s">
        <v>6250</v>
      </c>
      <c r="FU106" s="18" t="s">
        <v>6568</v>
      </c>
      <c r="FV106" s="18" t="s">
        <v>6913</v>
      </c>
      <c r="FW106" s="18" t="s">
        <v>5909</v>
      </c>
      <c r="FX106" s="18" t="s">
        <v>6250</v>
      </c>
      <c r="FY106" s="18" t="s">
        <v>6568</v>
      </c>
      <c r="FZ106" s="18" t="s">
        <v>6913</v>
      </c>
      <c r="GB106" s="25">
        <f t="shared" si="7"/>
        <v>127.89768185451639</v>
      </c>
    </row>
    <row r="107" spans="3:184" ht="74" customHeight="1" x14ac:dyDescent="0.2">
      <c r="C107" s="17" t="s">
        <v>11175</v>
      </c>
      <c r="D107" s="18" t="s">
        <v>44</v>
      </c>
      <c r="E107" s="18" t="s">
        <v>85</v>
      </c>
      <c r="F107" s="18" t="s">
        <v>188</v>
      </c>
      <c r="G107" s="18" t="s">
        <v>524</v>
      </c>
      <c r="H107" s="17"/>
      <c r="I107" s="18">
        <v>2023</v>
      </c>
      <c r="J107" s="18" t="s">
        <v>823</v>
      </c>
      <c r="K107" s="18" t="s">
        <v>973</v>
      </c>
      <c r="L107" s="17"/>
      <c r="M107" s="17"/>
      <c r="N107" s="17"/>
      <c r="O107" s="18" t="s">
        <v>1592</v>
      </c>
      <c r="P107" s="17"/>
      <c r="Q107" s="18" t="s">
        <v>2036</v>
      </c>
      <c r="R107" s="17"/>
      <c r="S107" s="17"/>
      <c r="T107" s="17"/>
      <c r="U107" s="18" t="s">
        <v>2704</v>
      </c>
      <c r="V107" s="18" t="s">
        <v>3012</v>
      </c>
      <c r="W107" s="18" t="s">
        <v>3138</v>
      </c>
      <c r="X107" s="18" t="s">
        <v>3207</v>
      </c>
      <c r="Y107" s="21">
        <f t="shared" si="5"/>
        <v>1.913</v>
      </c>
      <c r="Z107" s="21">
        <v>1.913</v>
      </c>
      <c r="AA107" s="21">
        <v>100</v>
      </c>
      <c r="AB107" s="21">
        <v>7.25</v>
      </c>
      <c r="AC107" s="21">
        <v>0</v>
      </c>
      <c r="AD107" s="21">
        <v>0</v>
      </c>
      <c r="AE107" s="21">
        <v>0</v>
      </c>
      <c r="AF107" s="21">
        <v>0</v>
      </c>
      <c r="AG107" s="21">
        <v>0</v>
      </c>
      <c r="AH107" s="21">
        <v>0</v>
      </c>
      <c r="AI107" s="21"/>
      <c r="AJ107" s="17"/>
      <c r="AK107" s="17"/>
      <c r="AL107" s="21"/>
      <c r="AM107" s="21">
        <v>0.1</v>
      </c>
      <c r="AN107" s="21">
        <v>0.5</v>
      </c>
      <c r="AO107" s="22">
        <v>1</v>
      </c>
      <c r="AP107" s="22">
        <v>1</v>
      </c>
      <c r="AQ107" s="22">
        <v>1</v>
      </c>
      <c r="AR107" s="22"/>
      <c r="AS107" s="22"/>
      <c r="AT107" s="22"/>
      <c r="AU107" s="22"/>
      <c r="AV107" s="22"/>
      <c r="AW107" s="22"/>
      <c r="AX107" s="22"/>
      <c r="AY107" s="22">
        <v>1</v>
      </c>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v>0</v>
      </c>
      <c r="CB107" s="22"/>
      <c r="CC107" s="22"/>
      <c r="CD107" s="22"/>
      <c r="CE107" s="22"/>
      <c r="CF107" s="23"/>
      <c r="CG107" s="22"/>
      <c r="CH107" s="22">
        <v>1</v>
      </c>
      <c r="CI107" s="12">
        <f t="shared" si="6"/>
        <v>0</v>
      </c>
      <c r="CJ107" s="21">
        <v>6.367</v>
      </c>
      <c r="CK107" s="18" t="s">
        <v>3674</v>
      </c>
      <c r="CL107" s="17"/>
      <c r="CM107" s="18">
        <v>100</v>
      </c>
      <c r="CN107" s="18" t="s">
        <v>3968</v>
      </c>
      <c r="CO107" s="21">
        <v>6.367</v>
      </c>
      <c r="CP107" s="17"/>
      <c r="CQ107" s="17"/>
      <c r="CR107" s="17"/>
      <c r="CS107" s="17"/>
      <c r="CT107" s="17"/>
      <c r="CU107" s="17"/>
      <c r="CV107" s="17"/>
      <c r="CW107" s="17"/>
      <c r="CX107" s="18">
        <v>1</v>
      </c>
      <c r="CY107" s="18" t="s">
        <v>4187</v>
      </c>
      <c r="CZ107" s="18">
        <v>396</v>
      </c>
      <c r="DA107" s="18">
        <v>1</v>
      </c>
      <c r="DB107" s="18" t="s">
        <v>4319</v>
      </c>
      <c r="DC107" s="18">
        <v>9</v>
      </c>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8">
        <v>1</v>
      </c>
      <c r="DZ107" s="18" t="s">
        <v>4195</v>
      </c>
      <c r="EA107" s="18">
        <v>396</v>
      </c>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8" t="s">
        <v>5910</v>
      </c>
      <c r="FT107" s="18" t="s">
        <v>6251</v>
      </c>
      <c r="FU107" s="18" t="s">
        <v>6569</v>
      </c>
      <c r="FV107" s="18" t="s">
        <v>6914</v>
      </c>
      <c r="FW107" s="18" t="s">
        <v>7193</v>
      </c>
      <c r="FX107" s="18" t="s">
        <v>7284</v>
      </c>
      <c r="FY107" s="18" t="s">
        <v>7379</v>
      </c>
      <c r="FZ107" s="18" t="s">
        <v>6914</v>
      </c>
      <c r="GB107" s="25">
        <f t="shared" si="7"/>
        <v>300.45547353541701</v>
      </c>
    </row>
    <row r="108" spans="3:184" ht="74" customHeight="1" x14ac:dyDescent="0.2">
      <c r="C108" s="17" t="s">
        <v>11175</v>
      </c>
      <c r="D108" s="18" t="s">
        <v>47</v>
      </c>
      <c r="E108" s="18" t="s">
        <v>85</v>
      </c>
      <c r="F108" s="18" t="s">
        <v>189</v>
      </c>
      <c r="G108" s="18" t="s">
        <v>525</v>
      </c>
      <c r="H108" s="17"/>
      <c r="I108" s="18">
        <v>2023</v>
      </c>
      <c r="J108" s="18" t="s">
        <v>770</v>
      </c>
      <c r="K108" s="18" t="s">
        <v>848</v>
      </c>
      <c r="L108" s="17"/>
      <c r="M108" s="18" t="s">
        <v>709</v>
      </c>
      <c r="N108" s="17"/>
      <c r="O108" s="18" t="s">
        <v>1593</v>
      </c>
      <c r="P108" s="18" t="s">
        <v>1811</v>
      </c>
      <c r="Q108" s="18" t="s">
        <v>2037</v>
      </c>
      <c r="R108" s="18" t="s">
        <v>2288</v>
      </c>
      <c r="S108" s="17"/>
      <c r="T108" s="17"/>
      <c r="U108" s="18" t="s">
        <v>189</v>
      </c>
      <c r="V108" s="18" t="s">
        <v>189</v>
      </c>
      <c r="W108" s="18" t="s">
        <v>3140</v>
      </c>
      <c r="X108" s="18" t="s">
        <v>189</v>
      </c>
      <c r="Y108" s="21">
        <f t="shared" si="5"/>
        <v>0.623</v>
      </c>
      <c r="Z108" s="21">
        <v>0.41</v>
      </c>
      <c r="AA108" s="21">
        <v>65.81</v>
      </c>
      <c r="AB108" s="21">
        <v>3</v>
      </c>
      <c r="AC108" s="21">
        <v>0</v>
      </c>
      <c r="AD108" s="21">
        <v>0</v>
      </c>
      <c r="AE108" s="21">
        <v>0</v>
      </c>
      <c r="AF108" s="21">
        <v>0</v>
      </c>
      <c r="AG108" s="21">
        <v>0.21299999999999999</v>
      </c>
      <c r="AH108" s="21">
        <v>34.19</v>
      </c>
      <c r="AI108" s="21"/>
      <c r="AJ108" s="17"/>
      <c r="AK108" s="17"/>
      <c r="AL108" s="21"/>
      <c r="AM108" s="21">
        <v>0</v>
      </c>
      <c r="AN108" s="21">
        <v>0</v>
      </c>
      <c r="AO108" s="22">
        <v>2</v>
      </c>
      <c r="AP108" s="22">
        <v>2</v>
      </c>
      <c r="AQ108" s="22">
        <v>2</v>
      </c>
      <c r="AR108" s="22"/>
      <c r="AS108" s="22"/>
      <c r="AT108" s="22"/>
      <c r="AU108" s="22"/>
      <c r="AV108" s="22"/>
      <c r="AW108" s="22"/>
      <c r="AX108" s="22"/>
      <c r="AY108" s="22"/>
      <c r="AZ108" s="22"/>
      <c r="BA108" s="22"/>
      <c r="BB108" s="22">
        <v>2</v>
      </c>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v>0</v>
      </c>
      <c r="CB108" s="22"/>
      <c r="CC108" s="22"/>
      <c r="CD108" s="22"/>
      <c r="CE108" s="22"/>
      <c r="CF108" s="23"/>
      <c r="CG108" s="22"/>
      <c r="CH108" s="22">
        <v>2</v>
      </c>
      <c r="CI108" s="12">
        <f t="shared" si="6"/>
        <v>0</v>
      </c>
      <c r="CJ108" s="21">
        <v>0.15</v>
      </c>
      <c r="CK108" s="18" t="s">
        <v>3699</v>
      </c>
      <c r="CL108" s="17"/>
      <c r="CM108" s="18">
        <v>18.34</v>
      </c>
      <c r="CN108" s="18" t="s">
        <v>709</v>
      </c>
      <c r="CO108" s="21">
        <v>0.81799999999999995</v>
      </c>
      <c r="CP108" s="17"/>
      <c r="CQ108" s="17"/>
      <c r="CR108" s="17"/>
      <c r="CS108" s="17"/>
      <c r="CT108" s="17"/>
      <c r="CU108" s="18">
        <v>0</v>
      </c>
      <c r="CV108" s="17"/>
      <c r="CW108" s="18">
        <v>0</v>
      </c>
      <c r="CX108" s="17"/>
      <c r="CY108" s="17"/>
      <c r="CZ108" s="17"/>
      <c r="DA108" s="18">
        <v>1</v>
      </c>
      <c r="DB108" s="18" t="s">
        <v>4320</v>
      </c>
      <c r="DC108" s="18">
        <v>25</v>
      </c>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8">
        <v>1</v>
      </c>
      <c r="DZ108" s="18" t="s">
        <v>4632</v>
      </c>
      <c r="EA108" s="18">
        <v>25</v>
      </c>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8" t="s">
        <v>5911</v>
      </c>
      <c r="FT108" s="18" t="s">
        <v>6252</v>
      </c>
      <c r="FU108" s="18" t="s">
        <v>6570</v>
      </c>
      <c r="FV108" s="18" t="s">
        <v>6915</v>
      </c>
      <c r="FW108" s="18" t="s">
        <v>5911</v>
      </c>
      <c r="FX108" s="18" t="s">
        <v>6252</v>
      </c>
      <c r="FY108" s="18" t="s">
        <v>6570</v>
      </c>
      <c r="FZ108" s="18" t="s">
        <v>6915</v>
      </c>
      <c r="GA108" s="1" t="s">
        <v>7544</v>
      </c>
      <c r="GB108" s="25">
        <f t="shared" si="7"/>
        <v>501.22249388753062</v>
      </c>
    </row>
    <row r="109" spans="3:184" ht="74" customHeight="1" x14ac:dyDescent="0.2">
      <c r="C109" s="17" t="s">
        <v>11175</v>
      </c>
      <c r="D109" s="18" t="s">
        <v>44</v>
      </c>
      <c r="E109" s="18" t="s">
        <v>86</v>
      </c>
      <c r="F109" s="18" t="s">
        <v>190</v>
      </c>
      <c r="G109" s="18" t="s">
        <v>526</v>
      </c>
      <c r="H109" s="18" t="s">
        <v>624</v>
      </c>
      <c r="I109" s="18">
        <v>2021</v>
      </c>
      <c r="J109" s="18" t="s">
        <v>834</v>
      </c>
      <c r="K109" s="18" t="s">
        <v>974</v>
      </c>
      <c r="L109" s="17"/>
      <c r="M109" s="17"/>
      <c r="N109" s="17"/>
      <c r="O109" s="18" t="s">
        <v>1594</v>
      </c>
      <c r="P109" s="17"/>
      <c r="Q109" s="17"/>
      <c r="R109" s="17"/>
      <c r="S109" s="17"/>
      <c r="T109" s="17"/>
      <c r="U109" s="18" t="s">
        <v>2705</v>
      </c>
      <c r="V109" s="18" t="s">
        <v>2705</v>
      </c>
      <c r="W109" s="17"/>
      <c r="X109" s="18" t="s">
        <v>2705</v>
      </c>
      <c r="Y109" s="21">
        <f t="shared" si="5"/>
        <v>2.7919999999999998</v>
      </c>
      <c r="Z109" s="21">
        <v>2.7919999999999998</v>
      </c>
      <c r="AA109" s="21">
        <v>100</v>
      </c>
      <c r="AB109" s="21">
        <v>0.32</v>
      </c>
      <c r="AC109" s="21">
        <v>0</v>
      </c>
      <c r="AD109" s="21">
        <v>0</v>
      </c>
      <c r="AE109" s="21">
        <v>0</v>
      </c>
      <c r="AF109" s="21">
        <v>0</v>
      </c>
      <c r="AG109" s="21">
        <v>0</v>
      </c>
      <c r="AH109" s="21">
        <v>0</v>
      </c>
      <c r="AI109" s="21"/>
      <c r="AJ109" s="17"/>
      <c r="AK109" s="17"/>
      <c r="AL109" s="21"/>
      <c r="AM109" s="21">
        <v>3</v>
      </c>
      <c r="AN109" s="21">
        <v>0.37</v>
      </c>
      <c r="AO109" s="22">
        <v>1</v>
      </c>
      <c r="AP109" s="22">
        <v>1</v>
      </c>
      <c r="AQ109" s="22">
        <v>1</v>
      </c>
      <c r="AR109" s="22"/>
      <c r="AS109" s="22"/>
      <c r="AT109" s="22"/>
      <c r="AU109" s="22"/>
      <c r="AV109" s="22"/>
      <c r="AW109" s="22"/>
      <c r="AX109" s="22"/>
      <c r="AY109" s="22"/>
      <c r="AZ109" s="22">
        <v>1</v>
      </c>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v>0</v>
      </c>
      <c r="CB109" s="22"/>
      <c r="CC109" s="22"/>
      <c r="CD109" s="22"/>
      <c r="CE109" s="22"/>
      <c r="CF109" s="23"/>
      <c r="CG109" s="22"/>
      <c r="CH109" s="22">
        <v>1</v>
      </c>
      <c r="CI109" s="12">
        <f t="shared" si="6"/>
        <v>0</v>
      </c>
      <c r="CJ109" s="21">
        <v>0.115</v>
      </c>
      <c r="CK109" s="18" t="s">
        <v>3674</v>
      </c>
      <c r="CL109" s="17"/>
      <c r="CM109" s="18">
        <v>0.19</v>
      </c>
      <c r="CN109" s="18" t="s">
        <v>3972</v>
      </c>
      <c r="CO109" s="21">
        <v>61.448999999999998</v>
      </c>
      <c r="CP109" s="17"/>
      <c r="CQ109" s="17"/>
      <c r="CR109" s="17"/>
      <c r="CS109" s="17"/>
      <c r="CT109" s="17"/>
      <c r="CU109" s="17"/>
      <c r="CV109" s="17"/>
      <c r="CW109" s="17"/>
      <c r="CX109" s="17"/>
      <c r="CY109" s="17"/>
      <c r="CZ109" s="17"/>
      <c r="DA109" s="17"/>
      <c r="DB109" s="17"/>
      <c r="DC109" s="17"/>
      <c r="DD109" s="18">
        <v>1</v>
      </c>
      <c r="DE109" s="18" t="s">
        <v>4432</v>
      </c>
      <c r="DF109" s="18">
        <v>35</v>
      </c>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8">
        <v>1</v>
      </c>
      <c r="EL109" s="18" t="s">
        <v>4708</v>
      </c>
      <c r="EM109" s="18">
        <v>11</v>
      </c>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8" t="s">
        <v>5233</v>
      </c>
      <c r="FJ109" s="17"/>
      <c r="FK109" s="17"/>
      <c r="FL109" s="17"/>
      <c r="FM109" s="17"/>
      <c r="FN109" s="17"/>
      <c r="FO109" s="17"/>
      <c r="FP109" s="17"/>
      <c r="FQ109" s="17"/>
      <c r="FR109" s="17"/>
      <c r="FS109" s="18" t="s">
        <v>5912</v>
      </c>
      <c r="FT109" s="18" t="s">
        <v>6253</v>
      </c>
      <c r="FU109" s="18" t="s">
        <v>6571</v>
      </c>
      <c r="FV109" s="18" t="s">
        <v>6916</v>
      </c>
      <c r="FW109" s="18" t="s">
        <v>7194</v>
      </c>
      <c r="FX109" s="18" t="s">
        <v>7285</v>
      </c>
      <c r="FY109" s="18" t="s">
        <v>7380</v>
      </c>
      <c r="FZ109" s="18" t="s">
        <v>7463</v>
      </c>
      <c r="GB109" s="25">
        <f t="shared" si="7"/>
        <v>45.436052661556737</v>
      </c>
    </row>
    <row r="110" spans="3:184" ht="74" customHeight="1" x14ac:dyDescent="0.2">
      <c r="C110" s="17" t="s">
        <v>11175</v>
      </c>
      <c r="D110" s="18" t="s">
        <v>44</v>
      </c>
      <c r="E110" s="18" t="s">
        <v>85</v>
      </c>
      <c r="F110" s="18" t="s">
        <v>191</v>
      </c>
      <c r="G110" s="18" t="s">
        <v>526</v>
      </c>
      <c r="H110" s="18" t="s">
        <v>624</v>
      </c>
      <c r="I110" s="18">
        <v>2022</v>
      </c>
      <c r="J110" s="18" t="s">
        <v>771</v>
      </c>
      <c r="K110" s="18" t="s">
        <v>936</v>
      </c>
      <c r="L110" s="17"/>
      <c r="M110" s="18" t="s">
        <v>1091</v>
      </c>
      <c r="N110" s="17"/>
      <c r="O110" s="18" t="s">
        <v>1595</v>
      </c>
      <c r="P110" s="17"/>
      <c r="Q110" s="17"/>
      <c r="R110" s="17"/>
      <c r="S110" s="17"/>
      <c r="T110" s="17"/>
      <c r="U110" s="18" t="s">
        <v>2706</v>
      </c>
      <c r="V110" s="18" t="s">
        <v>2706</v>
      </c>
      <c r="W110" s="17"/>
      <c r="X110" s="18" t="s">
        <v>2706</v>
      </c>
      <c r="Y110" s="21">
        <f t="shared" si="5"/>
        <v>0.46600000000000003</v>
      </c>
      <c r="Z110" s="21">
        <v>0.46600000000000003</v>
      </c>
      <c r="AA110" s="21">
        <v>100</v>
      </c>
      <c r="AB110" s="21">
        <v>1.24</v>
      </c>
      <c r="AC110" s="21">
        <v>0</v>
      </c>
      <c r="AD110" s="21">
        <v>0</v>
      </c>
      <c r="AE110" s="21">
        <v>0</v>
      </c>
      <c r="AF110" s="21">
        <v>0</v>
      </c>
      <c r="AG110" s="21">
        <v>0</v>
      </c>
      <c r="AH110" s="21">
        <v>0</v>
      </c>
      <c r="AI110" s="21">
        <v>1</v>
      </c>
      <c r="AJ110" s="18" t="s">
        <v>3412</v>
      </c>
      <c r="AK110" s="17"/>
      <c r="AL110" s="21">
        <v>0</v>
      </c>
      <c r="AM110" s="21">
        <v>0.56999999999999995</v>
      </c>
      <c r="AN110" s="21">
        <v>1.6</v>
      </c>
      <c r="AO110" s="22">
        <v>4</v>
      </c>
      <c r="AP110" s="22">
        <v>4</v>
      </c>
      <c r="AQ110" s="22">
        <v>3</v>
      </c>
      <c r="AR110" s="22"/>
      <c r="AS110" s="22"/>
      <c r="AT110" s="22"/>
      <c r="AU110" s="22"/>
      <c r="AV110" s="22"/>
      <c r="AW110" s="22"/>
      <c r="AX110" s="22"/>
      <c r="AY110" s="22"/>
      <c r="AZ110" s="22"/>
      <c r="BA110" s="22"/>
      <c r="BB110" s="22">
        <v>1</v>
      </c>
      <c r="BC110" s="22">
        <v>2</v>
      </c>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v>0</v>
      </c>
      <c r="CB110" s="22"/>
      <c r="CC110" s="22"/>
      <c r="CD110" s="22"/>
      <c r="CE110" s="22"/>
      <c r="CF110" s="23"/>
      <c r="CG110" s="22"/>
      <c r="CH110" s="22">
        <v>3</v>
      </c>
      <c r="CI110" s="12">
        <f t="shared" si="6"/>
        <v>0</v>
      </c>
      <c r="CJ110" s="21">
        <v>1.3</v>
      </c>
      <c r="CK110" s="18" t="s">
        <v>3700</v>
      </c>
      <c r="CL110" s="17"/>
      <c r="CM110" s="18">
        <v>59.99</v>
      </c>
      <c r="CN110" s="18" t="s">
        <v>3972</v>
      </c>
      <c r="CO110" s="21">
        <v>2.1669999999999998</v>
      </c>
      <c r="CP110" s="17"/>
      <c r="CQ110" s="17"/>
      <c r="CR110" s="17"/>
      <c r="CS110" s="17"/>
      <c r="CT110" s="17"/>
      <c r="CU110" s="17"/>
      <c r="CV110" s="17"/>
      <c r="CW110" s="18">
        <v>1</v>
      </c>
      <c r="CX110" s="17"/>
      <c r="CY110" s="17"/>
      <c r="CZ110" s="17"/>
      <c r="DA110" s="18">
        <v>1</v>
      </c>
      <c r="DB110" s="18" t="s">
        <v>4321</v>
      </c>
      <c r="DC110" s="18">
        <v>47</v>
      </c>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8">
        <v>1</v>
      </c>
      <c r="DZ110" s="18" t="s">
        <v>4633</v>
      </c>
      <c r="EA110" s="18">
        <v>156</v>
      </c>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8" t="s">
        <v>5009</v>
      </c>
      <c r="FI110" s="18" t="s">
        <v>5234</v>
      </c>
      <c r="FJ110" s="17"/>
      <c r="FK110" s="17"/>
      <c r="FL110" s="18" t="s">
        <v>5476</v>
      </c>
      <c r="FM110" s="17"/>
      <c r="FN110" s="17"/>
      <c r="FO110" s="17"/>
      <c r="FP110" s="17"/>
      <c r="FQ110" s="17"/>
      <c r="FR110" s="17"/>
      <c r="FS110" s="18" t="s">
        <v>5913</v>
      </c>
      <c r="FT110" s="18" t="s">
        <v>6254</v>
      </c>
      <c r="FU110" s="18" t="s">
        <v>6572</v>
      </c>
      <c r="FV110" s="18" t="s">
        <v>6917</v>
      </c>
      <c r="FW110" s="18" t="s">
        <v>7195</v>
      </c>
      <c r="FX110" s="18" t="s">
        <v>7286</v>
      </c>
      <c r="FY110" s="18" t="s">
        <v>6572</v>
      </c>
      <c r="FZ110" s="18" t="s">
        <v>6917</v>
      </c>
      <c r="GB110" s="25">
        <f t="shared" si="7"/>
        <v>215.04383940932166</v>
      </c>
    </row>
    <row r="111" spans="3:184" ht="74" customHeight="1" x14ac:dyDescent="0.2">
      <c r="C111" s="17" t="s">
        <v>11175</v>
      </c>
      <c r="D111" s="18" t="s">
        <v>44</v>
      </c>
      <c r="E111" s="18" t="s">
        <v>85</v>
      </c>
      <c r="F111" s="18" t="s">
        <v>192</v>
      </c>
      <c r="G111" s="18" t="s">
        <v>526</v>
      </c>
      <c r="H111" s="18" t="s">
        <v>624</v>
      </c>
      <c r="I111" s="18">
        <v>2022</v>
      </c>
      <c r="J111" s="18" t="s">
        <v>824</v>
      </c>
      <c r="K111" s="18" t="s">
        <v>808</v>
      </c>
      <c r="L111" s="17"/>
      <c r="M111" s="18" t="s">
        <v>1092</v>
      </c>
      <c r="N111" s="17"/>
      <c r="O111" s="18" t="s">
        <v>1596</v>
      </c>
      <c r="P111" s="17"/>
      <c r="Q111" s="17"/>
      <c r="R111" s="17"/>
      <c r="S111" s="17"/>
      <c r="T111" s="17"/>
      <c r="U111" s="18" t="s">
        <v>2707</v>
      </c>
      <c r="V111" s="18" t="s">
        <v>2707</v>
      </c>
      <c r="W111" s="18" t="s">
        <v>3142</v>
      </c>
      <c r="X111" s="18" t="s">
        <v>2707</v>
      </c>
      <c r="Y111" s="21">
        <f t="shared" si="5"/>
        <v>0.23599999999999999</v>
      </c>
      <c r="Z111" s="21">
        <v>0.23599999999999999</v>
      </c>
      <c r="AA111" s="21">
        <v>100</v>
      </c>
      <c r="AB111" s="21">
        <v>0.41</v>
      </c>
      <c r="AC111" s="21">
        <v>0</v>
      </c>
      <c r="AD111" s="21">
        <v>0</v>
      </c>
      <c r="AE111" s="21">
        <v>0</v>
      </c>
      <c r="AF111" s="21">
        <v>0</v>
      </c>
      <c r="AG111" s="21">
        <v>0</v>
      </c>
      <c r="AH111" s="21">
        <v>0</v>
      </c>
      <c r="AI111" s="21">
        <v>1</v>
      </c>
      <c r="AJ111" s="18" t="s">
        <v>3413</v>
      </c>
      <c r="AK111" s="17"/>
      <c r="AL111" s="21">
        <v>0</v>
      </c>
      <c r="AM111" s="21">
        <v>0.98</v>
      </c>
      <c r="AN111" s="21">
        <v>0.76</v>
      </c>
      <c r="AO111" s="22">
        <v>3</v>
      </c>
      <c r="AP111" s="22">
        <v>3</v>
      </c>
      <c r="AQ111" s="22">
        <v>1</v>
      </c>
      <c r="AR111" s="22"/>
      <c r="AS111" s="22"/>
      <c r="AT111" s="22"/>
      <c r="AU111" s="22"/>
      <c r="AV111" s="22"/>
      <c r="AW111" s="22"/>
      <c r="AX111" s="22"/>
      <c r="AY111" s="22"/>
      <c r="AZ111" s="22"/>
      <c r="BA111" s="22"/>
      <c r="BB111" s="22">
        <v>1</v>
      </c>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v>0</v>
      </c>
      <c r="CB111" s="22"/>
      <c r="CC111" s="22"/>
      <c r="CD111" s="22"/>
      <c r="CE111" s="22"/>
      <c r="CF111" s="23"/>
      <c r="CG111" s="22"/>
      <c r="CH111" s="22">
        <v>1</v>
      </c>
      <c r="CI111" s="12">
        <f t="shared" si="6"/>
        <v>0</v>
      </c>
      <c r="CJ111" s="21">
        <v>1.599</v>
      </c>
      <c r="CK111" s="18" t="s">
        <v>3674</v>
      </c>
      <c r="CL111" s="17"/>
      <c r="CM111" s="18">
        <v>27</v>
      </c>
      <c r="CN111" s="18" t="s">
        <v>3972</v>
      </c>
      <c r="CO111" s="21">
        <v>5.923</v>
      </c>
      <c r="CP111" s="17"/>
      <c r="CQ111" s="17"/>
      <c r="CR111" s="17"/>
      <c r="CS111" s="17"/>
      <c r="CT111" s="17"/>
      <c r="CU111" s="17"/>
      <c r="CV111" s="17"/>
      <c r="CW111" s="17"/>
      <c r="CX111" s="18">
        <v>1</v>
      </c>
      <c r="CY111" s="18" t="s">
        <v>4202</v>
      </c>
      <c r="CZ111" s="18">
        <v>825</v>
      </c>
      <c r="DA111" s="18">
        <v>1</v>
      </c>
      <c r="DB111" s="18" t="s">
        <v>4301</v>
      </c>
      <c r="DC111" s="18">
        <v>20</v>
      </c>
      <c r="DD111" s="18">
        <v>1</v>
      </c>
      <c r="DE111" s="18" t="s">
        <v>4202</v>
      </c>
      <c r="DF111" s="18">
        <v>825</v>
      </c>
      <c r="DG111" s="17"/>
      <c r="DH111" s="17"/>
      <c r="DI111" s="17"/>
      <c r="DJ111" s="17"/>
      <c r="DK111" s="17"/>
      <c r="DL111" s="17"/>
      <c r="DM111" s="17"/>
      <c r="DN111" s="17"/>
      <c r="DO111" s="17"/>
      <c r="DP111" s="17"/>
      <c r="DQ111" s="17"/>
      <c r="DR111" s="17"/>
      <c r="DS111" s="17"/>
      <c r="DT111" s="17"/>
      <c r="DU111" s="17"/>
      <c r="DV111" s="17"/>
      <c r="DW111" s="17"/>
      <c r="DX111" s="17"/>
      <c r="DY111" s="18">
        <v>1</v>
      </c>
      <c r="DZ111" s="18" t="s">
        <v>4291</v>
      </c>
      <c r="EA111" s="18">
        <v>20</v>
      </c>
      <c r="EB111" s="17"/>
      <c r="EC111" s="17"/>
      <c r="ED111" s="17"/>
      <c r="EE111" s="17"/>
      <c r="EF111" s="17"/>
      <c r="EG111" s="17"/>
      <c r="EH111" s="17"/>
      <c r="EI111" s="17"/>
      <c r="EJ111" s="17"/>
      <c r="EK111" s="17"/>
      <c r="EL111" s="17"/>
      <c r="EM111" s="17"/>
      <c r="EN111" s="18">
        <v>1</v>
      </c>
      <c r="EO111" s="18" t="s">
        <v>4715</v>
      </c>
      <c r="EP111" s="18">
        <v>5</v>
      </c>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8" t="s">
        <v>5914</v>
      </c>
      <c r="FT111" s="18" t="s">
        <v>6255</v>
      </c>
      <c r="FU111" s="18" t="s">
        <v>6573</v>
      </c>
      <c r="FV111" s="18" t="s">
        <v>6918</v>
      </c>
      <c r="FW111" s="18" t="s">
        <v>7196</v>
      </c>
      <c r="FX111" s="18" t="s">
        <v>7287</v>
      </c>
      <c r="FY111" s="18" t="s">
        <v>7381</v>
      </c>
      <c r="FZ111" s="18" t="s">
        <v>7464</v>
      </c>
      <c r="GB111" s="25">
        <f t="shared" si="7"/>
        <v>39.844673307445554</v>
      </c>
    </row>
    <row r="112" spans="3:184" ht="74" customHeight="1" x14ac:dyDescent="0.2">
      <c r="C112" s="17" t="s">
        <v>11175</v>
      </c>
      <c r="D112" s="18" t="s">
        <v>44</v>
      </c>
      <c r="E112" s="18" t="s">
        <v>85</v>
      </c>
      <c r="F112" s="18" t="s">
        <v>193</v>
      </c>
      <c r="G112" s="18" t="s">
        <v>526</v>
      </c>
      <c r="H112" s="18" t="s">
        <v>624</v>
      </c>
      <c r="I112" s="18">
        <v>2020</v>
      </c>
      <c r="J112" s="18" t="s">
        <v>781</v>
      </c>
      <c r="K112" s="18" t="s">
        <v>900</v>
      </c>
      <c r="L112" s="17"/>
      <c r="M112" s="18" t="s">
        <v>1093</v>
      </c>
      <c r="N112" s="17"/>
      <c r="O112" s="18" t="s">
        <v>1597</v>
      </c>
      <c r="P112" s="17"/>
      <c r="Q112" s="17"/>
      <c r="R112" s="17"/>
      <c r="S112" s="17"/>
      <c r="T112" s="17"/>
      <c r="U112" s="18" t="s">
        <v>2708</v>
      </c>
      <c r="V112" s="18" t="s">
        <v>3013</v>
      </c>
      <c r="W112" s="18" t="s">
        <v>3142</v>
      </c>
      <c r="X112" s="18" t="s">
        <v>3013</v>
      </c>
      <c r="Y112" s="21">
        <f t="shared" si="5"/>
        <v>0.36799999999999999</v>
      </c>
      <c r="Z112" s="21">
        <v>0.36799999999999999</v>
      </c>
      <c r="AA112" s="21">
        <v>100</v>
      </c>
      <c r="AB112" s="21">
        <v>2</v>
      </c>
      <c r="AC112" s="21">
        <v>0</v>
      </c>
      <c r="AD112" s="21">
        <v>0</v>
      </c>
      <c r="AE112" s="21">
        <v>0</v>
      </c>
      <c r="AF112" s="21">
        <v>0</v>
      </c>
      <c r="AG112" s="21">
        <v>0</v>
      </c>
      <c r="AH112" s="21">
        <v>0</v>
      </c>
      <c r="AI112" s="21"/>
      <c r="AJ112" s="17"/>
      <c r="AK112" s="17"/>
      <c r="AL112" s="21"/>
      <c r="AM112" s="21">
        <v>0.15</v>
      </c>
      <c r="AN112" s="21">
        <v>1.1000000000000001</v>
      </c>
      <c r="AO112" s="22">
        <v>3</v>
      </c>
      <c r="AP112" s="22">
        <v>3</v>
      </c>
      <c r="AQ112" s="22">
        <v>3</v>
      </c>
      <c r="AR112" s="22"/>
      <c r="AS112" s="22"/>
      <c r="AT112" s="22"/>
      <c r="AU112" s="22"/>
      <c r="AV112" s="22"/>
      <c r="AW112" s="22"/>
      <c r="AX112" s="22"/>
      <c r="AY112" s="22"/>
      <c r="AZ112" s="22"/>
      <c r="BA112" s="22"/>
      <c r="BB112" s="22"/>
      <c r="BC112" s="22">
        <v>3</v>
      </c>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v>0</v>
      </c>
      <c r="CB112" s="22"/>
      <c r="CC112" s="22"/>
      <c r="CD112" s="22"/>
      <c r="CE112" s="22"/>
      <c r="CF112" s="23"/>
      <c r="CG112" s="22"/>
      <c r="CH112" s="22">
        <v>3</v>
      </c>
      <c r="CI112" s="12">
        <f t="shared" si="6"/>
        <v>0</v>
      </c>
      <c r="CJ112" s="21">
        <v>1.1000000000000001</v>
      </c>
      <c r="CK112" s="18" t="s">
        <v>3701</v>
      </c>
      <c r="CL112" s="17"/>
      <c r="CM112" s="18">
        <v>78.010000000000005</v>
      </c>
      <c r="CN112" s="18" t="s">
        <v>3972</v>
      </c>
      <c r="CO112" s="21">
        <v>1.41</v>
      </c>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8">
        <v>1</v>
      </c>
      <c r="DN112" s="18" t="s">
        <v>4473</v>
      </c>
      <c r="DO112" s="18">
        <v>179</v>
      </c>
      <c r="DP112" s="17"/>
      <c r="DQ112" s="17"/>
      <c r="DR112" s="17"/>
      <c r="DS112" s="17"/>
      <c r="DT112" s="17"/>
      <c r="DU112" s="17"/>
      <c r="DV112" s="17"/>
      <c r="DW112" s="17"/>
      <c r="DX112" s="17"/>
      <c r="DY112" s="17"/>
      <c r="DZ112" s="17"/>
      <c r="EA112" s="17"/>
      <c r="EB112" s="18">
        <v>1</v>
      </c>
      <c r="EC112" s="18" t="s">
        <v>4676</v>
      </c>
      <c r="ED112" s="18">
        <v>23</v>
      </c>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8" t="s">
        <v>5010</v>
      </c>
      <c r="FI112" s="17"/>
      <c r="FJ112" s="18" t="s">
        <v>5358</v>
      </c>
      <c r="FK112" s="17"/>
      <c r="FL112" s="17"/>
      <c r="FM112" s="17"/>
      <c r="FN112" s="17"/>
      <c r="FO112" s="17"/>
      <c r="FP112" s="17"/>
      <c r="FQ112" s="17"/>
      <c r="FR112" s="17"/>
      <c r="FS112" s="18" t="s">
        <v>5915</v>
      </c>
      <c r="FT112" s="18" t="s">
        <v>6256</v>
      </c>
      <c r="FU112" s="18" t="s">
        <v>6574</v>
      </c>
      <c r="FV112" s="18" t="s">
        <v>6919</v>
      </c>
      <c r="FW112" s="18" t="s">
        <v>7197</v>
      </c>
      <c r="FX112" s="18" t="s">
        <v>7286</v>
      </c>
      <c r="FY112" s="18" t="s">
        <v>7382</v>
      </c>
      <c r="FZ112" s="18" t="s">
        <v>6919</v>
      </c>
      <c r="GB112" s="25">
        <f t="shared" si="7"/>
        <v>260.99290780141843</v>
      </c>
    </row>
    <row r="113" spans="3:184" ht="74" customHeight="1" x14ac:dyDescent="0.2">
      <c r="C113" s="17" t="s">
        <v>11175</v>
      </c>
      <c r="D113" s="18" t="s">
        <v>51</v>
      </c>
      <c r="E113" s="18" t="s">
        <v>82</v>
      </c>
      <c r="F113" s="18" t="s">
        <v>194</v>
      </c>
      <c r="G113" s="18" t="s">
        <v>527</v>
      </c>
      <c r="H113" s="18" t="s">
        <v>718</v>
      </c>
      <c r="I113" s="18">
        <v>2022</v>
      </c>
      <c r="J113" s="18" t="s">
        <v>835</v>
      </c>
      <c r="K113" s="18" t="s">
        <v>975</v>
      </c>
      <c r="L113" s="17"/>
      <c r="M113" s="17"/>
      <c r="N113" s="17"/>
      <c r="O113" s="18" t="s">
        <v>1598</v>
      </c>
      <c r="P113" s="18" t="s">
        <v>1812</v>
      </c>
      <c r="Q113" s="18" t="s">
        <v>2038</v>
      </c>
      <c r="R113" s="18" t="s">
        <v>2289</v>
      </c>
      <c r="S113" s="18" t="s">
        <v>2468</v>
      </c>
      <c r="T113" s="18" t="s">
        <v>2545</v>
      </c>
      <c r="U113" s="18" t="s">
        <v>2709</v>
      </c>
      <c r="V113" s="18" t="s">
        <v>3014</v>
      </c>
      <c r="W113" s="18" t="s">
        <v>3138</v>
      </c>
      <c r="X113" s="18" t="s">
        <v>3208</v>
      </c>
      <c r="Y113" s="21">
        <f t="shared" si="5"/>
        <v>8.32</v>
      </c>
      <c r="Z113" s="21">
        <v>8.11</v>
      </c>
      <c r="AA113" s="21">
        <v>97.48</v>
      </c>
      <c r="AB113" s="21">
        <v>0.2</v>
      </c>
      <c r="AC113" s="21">
        <v>0</v>
      </c>
      <c r="AD113" s="21">
        <v>0</v>
      </c>
      <c r="AE113" s="21">
        <v>0</v>
      </c>
      <c r="AF113" s="21">
        <v>0</v>
      </c>
      <c r="AG113" s="21">
        <v>0.21</v>
      </c>
      <c r="AH113" s="21">
        <v>2.52</v>
      </c>
      <c r="AI113" s="21">
        <v>1</v>
      </c>
      <c r="AJ113" s="18" t="s">
        <v>3414</v>
      </c>
      <c r="AK113" s="18" t="s">
        <v>3510</v>
      </c>
      <c r="AL113" s="21">
        <v>0</v>
      </c>
      <c r="AM113" s="21">
        <v>9.5</v>
      </c>
      <c r="AN113" s="21">
        <v>0.26</v>
      </c>
      <c r="AO113" s="22">
        <v>3</v>
      </c>
      <c r="AP113" s="22">
        <v>3</v>
      </c>
      <c r="AQ113" s="22">
        <v>3</v>
      </c>
      <c r="AR113" s="22">
        <v>0</v>
      </c>
      <c r="AS113" s="22">
        <v>0</v>
      </c>
      <c r="AT113" s="22">
        <v>0</v>
      </c>
      <c r="AU113" s="22">
        <v>0</v>
      </c>
      <c r="AV113" s="22">
        <v>0</v>
      </c>
      <c r="AW113" s="22">
        <v>0</v>
      </c>
      <c r="AX113" s="22">
        <v>0</v>
      </c>
      <c r="AY113" s="22">
        <v>0</v>
      </c>
      <c r="AZ113" s="22">
        <v>1</v>
      </c>
      <c r="BA113" s="22">
        <v>0</v>
      </c>
      <c r="BB113" s="22">
        <v>2</v>
      </c>
      <c r="BC113" s="22">
        <v>0</v>
      </c>
      <c r="BD113" s="22">
        <v>0</v>
      </c>
      <c r="BE113" s="22">
        <v>0</v>
      </c>
      <c r="BF113" s="22">
        <v>0</v>
      </c>
      <c r="BG113" s="22">
        <v>0</v>
      </c>
      <c r="BH113" s="22">
        <v>0</v>
      </c>
      <c r="BI113" s="22">
        <v>0</v>
      </c>
      <c r="BJ113" s="22">
        <v>0</v>
      </c>
      <c r="BK113" s="22">
        <v>0</v>
      </c>
      <c r="BL113" s="22">
        <v>0</v>
      </c>
      <c r="BM113" s="22">
        <v>0</v>
      </c>
      <c r="BN113" s="22">
        <v>0</v>
      </c>
      <c r="BO113" s="22">
        <v>0</v>
      </c>
      <c r="BP113" s="22">
        <v>0</v>
      </c>
      <c r="BQ113" s="22">
        <v>0</v>
      </c>
      <c r="BR113" s="22">
        <v>0</v>
      </c>
      <c r="BS113" s="22">
        <v>0</v>
      </c>
      <c r="BT113" s="22">
        <v>0</v>
      </c>
      <c r="BU113" s="22">
        <v>0</v>
      </c>
      <c r="BV113" s="22">
        <v>0</v>
      </c>
      <c r="BW113" s="22">
        <v>0</v>
      </c>
      <c r="BX113" s="22">
        <v>0</v>
      </c>
      <c r="BY113" s="22">
        <v>0</v>
      </c>
      <c r="BZ113" s="22">
        <v>0</v>
      </c>
      <c r="CA113" s="22">
        <v>0</v>
      </c>
      <c r="CB113" s="22">
        <v>0</v>
      </c>
      <c r="CC113" s="22">
        <v>0</v>
      </c>
      <c r="CD113" s="22">
        <v>0</v>
      </c>
      <c r="CE113" s="22">
        <v>0</v>
      </c>
      <c r="CF113" s="23"/>
      <c r="CG113" s="22"/>
      <c r="CH113" s="22">
        <v>3</v>
      </c>
      <c r="CI113" s="12">
        <f t="shared" si="6"/>
        <v>0</v>
      </c>
      <c r="CJ113" s="21">
        <v>1.5589999999999999</v>
      </c>
      <c r="CK113" s="18" t="s">
        <v>3702</v>
      </c>
      <c r="CL113" s="17"/>
      <c r="CM113" s="18">
        <v>0.76</v>
      </c>
      <c r="CN113" s="18" t="s">
        <v>3989</v>
      </c>
      <c r="CO113" s="21">
        <v>205.34299999999999</v>
      </c>
      <c r="CP113" s="17"/>
      <c r="CQ113" s="17"/>
      <c r="CR113" s="17"/>
      <c r="CS113" s="17"/>
      <c r="CT113" s="17"/>
      <c r="CU113" s="18">
        <v>0</v>
      </c>
      <c r="CV113" s="18" t="s">
        <v>594</v>
      </c>
      <c r="CW113" s="18">
        <v>1</v>
      </c>
      <c r="CX113" s="17"/>
      <c r="CY113" s="17"/>
      <c r="CZ113" s="17"/>
      <c r="DA113" s="18">
        <v>1</v>
      </c>
      <c r="DB113" s="18" t="s">
        <v>4322</v>
      </c>
      <c r="DC113" s="18">
        <v>773</v>
      </c>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8">
        <v>1</v>
      </c>
      <c r="EO113" s="18" t="s">
        <v>4776</v>
      </c>
      <c r="EP113" s="18">
        <v>7</v>
      </c>
      <c r="EQ113" s="17"/>
      <c r="ER113" s="17"/>
      <c r="ES113" s="17"/>
      <c r="ET113" s="17"/>
      <c r="EU113" s="17"/>
      <c r="EV113" s="17"/>
      <c r="EW113" s="17"/>
      <c r="EX113" s="17"/>
      <c r="EY113" s="17"/>
      <c r="EZ113" s="17"/>
      <c r="FA113" s="17"/>
      <c r="FB113" s="17"/>
      <c r="FC113" s="17"/>
      <c r="FD113" s="17"/>
      <c r="FE113" s="18">
        <v>1</v>
      </c>
      <c r="FF113" s="18" t="s">
        <v>4897</v>
      </c>
      <c r="FG113" s="18" t="s">
        <v>4919</v>
      </c>
      <c r="FH113" s="18" t="s">
        <v>5011</v>
      </c>
      <c r="FI113" s="18" t="s">
        <v>5235</v>
      </c>
      <c r="FJ113" s="18" t="s">
        <v>5359</v>
      </c>
      <c r="FK113" s="17"/>
      <c r="FL113" s="18" t="s">
        <v>5477</v>
      </c>
      <c r="FM113" s="17"/>
      <c r="FN113" s="18" t="s">
        <v>5359</v>
      </c>
      <c r="FO113" s="17"/>
      <c r="FP113" s="18" t="s">
        <v>5699</v>
      </c>
      <c r="FQ113" s="18">
        <v>20</v>
      </c>
      <c r="FR113" s="18">
        <v>560</v>
      </c>
      <c r="FS113" s="18" t="s">
        <v>5916</v>
      </c>
      <c r="FT113" s="18" t="s">
        <v>6257</v>
      </c>
      <c r="FU113" s="18" t="s">
        <v>6575</v>
      </c>
      <c r="FV113" s="18" t="s">
        <v>6920</v>
      </c>
      <c r="FW113" s="18" t="s">
        <v>7198</v>
      </c>
      <c r="FX113" s="18" t="s">
        <v>7288</v>
      </c>
      <c r="FY113" s="18" t="s">
        <v>7383</v>
      </c>
      <c r="FZ113" s="18" t="s">
        <v>7465</v>
      </c>
      <c r="GA113" s="1" t="s">
        <v>7545</v>
      </c>
      <c r="GB113" s="25">
        <f t="shared" si="7"/>
        <v>39.494893909215307</v>
      </c>
    </row>
    <row r="114" spans="3:184" ht="74" customHeight="1" x14ac:dyDescent="0.2">
      <c r="C114" s="17" t="s">
        <v>11175</v>
      </c>
      <c r="D114" s="18" t="s">
        <v>44</v>
      </c>
      <c r="E114" s="18" t="s">
        <v>85</v>
      </c>
      <c r="F114" s="18" t="s">
        <v>195</v>
      </c>
      <c r="G114" s="18" t="s">
        <v>526</v>
      </c>
      <c r="H114" s="18" t="s">
        <v>624</v>
      </c>
      <c r="I114" s="18">
        <v>2023</v>
      </c>
      <c r="J114" s="18" t="s">
        <v>836</v>
      </c>
      <c r="K114" s="18" t="s">
        <v>976</v>
      </c>
      <c r="L114" s="17"/>
      <c r="M114" s="17"/>
      <c r="N114" s="17"/>
      <c r="O114" s="18" t="s">
        <v>1599</v>
      </c>
      <c r="P114" s="17"/>
      <c r="Q114" s="17"/>
      <c r="R114" s="17"/>
      <c r="S114" s="17"/>
      <c r="T114" s="17"/>
      <c r="U114" s="18" t="s">
        <v>2710</v>
      </c>
      <c r="V114" s="18" t="s">
        <v>2710</v>
      </c>
      <c r="W114" s="18" t="s">
        <v>3142</v>
      </c>
      <c r="X114" s="18" t="s">
        <v>2710</v>
      </c>
      <c r="Y114" s="21">
        <f t="shared" si="5"/>
        <v>0.3</v>
      </c>
      <c r="Z114" s="21">
        <v>0.3</v>
      </c>
      <c r="AA114" s="21">
        <v>100</v>
      </c>
      <c r="AB114" s="21">
        <v>1</v>
      </c>
      <c r="AC114" s="21">
        <v>0</v>
      </c>
      <c r="AD114" s="21">
        <v>0</v>
      </c>
      <c r="AE114" s="21">
        <v>0</v>
      </c>
      <c r="AF114" s="21">
        <v>0</v>
      </c>
      <c r="AG114" s="21">
        <v>0</v>
      </c>
      <c r="AH114" s="21">
        <v>0</v>
      </c>
      <c r="AI114" s="21"/>
      <c r="AJ114" s="17"/>
      <c r="AK114" s="17"/>
      <c r="AL114" s="21"/>
      <c r="AM114" s="21">
        <v>0.3</v>
      </c>
      <c r="AN114" s="21">
        <v>2</v>
      </c>
      <c r="AO114" s="22">
        <v>3</v>
      </c>
      <c r="AP114" s="22">
        <v>3</v>
      </c>
      <c r="AQ114" s="22">
        <v>2</v>
      </c>
      <c r="AR114" s="22"/>
      <c r="AS114" s="22"/>
      <c r="AT114" s="22"/>
      <c r="AU114" s="22"/>
      <c r="AV114" s="22"/>
      <c r="AW114" s="22"/>
      <c r="AX114" s="22"/>
      <c r="AY114" s="22"/>
      <c r="AZ114" s="22"/>
      <c r="BA114" s="22"/>
      <c r="BB114" s="22"/>
      <c r="BC114" s="22">
        <v>1</v>
      </c>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v>0</v>
      </c>
      <c r="CB114" s="22"/>
      <c r="CC114" s="22"/>
      <c r="CD114" s="22"/>
      <c r="CE114" s="22"/>
      <c r="CF114" s="23"/>
      <c r="CG114" s="22"/>
      <c r="CH114" s="22">
        <v>1</v>
      </c>
      <c r="CI114" s="12">
        <f t="shared" si="6"/>
        <v>0</v>
      </c>
      <c r="CJ114" s="21">
        <v>1.796</v>
      </c>
      <c r="CK114" s="18" t="s">
        <v>3686</v>
      </c>
      <c r="CL114" s="17"/>
      <c r="CM114" s="18">
        <v>100</v>
      </c>
      <c r="CN114" s="18" t="s">
        <v>3990</v>
      </c>
      <c r="CO114" s="21">
        <v>1.796</v>
      </c>
      <c r="CP114" s="17"/>
      <c r="CQ114" s="17"/>
      <c r="CR114" s="17"/>
      <c r="CS114" s="17"/>
      <c r="CT114" s="17"/>
      <c r="CU114" s="17"/>
      <c r="CV114" s="17"/>
      <c r="CW114" s="18">
        <v>1</v>
      </c>
      <c r="CX114" s="18">
        <v>1</v>
      </c>
      <c r="CY114" s="18" t="s">
        <v>4187</v>
      </c>
      <c r="CZ114" s="18">
        <v>670</v>
      </c>
      <c r="DA114" s="18">
        <v>1</v>
      </c>
      <c r="DB114" s="18" t="s">
        <v>4323</v>
      </c>
      <c r="DC114" s="18">
        <v>10</v>
      </c>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8">
        <v>1</v>
      </c>
      <c r="DZ114" s="18" t="s">
        <v>4634</v>
      </c>
      <c r="EA114" s="18">
        <v>80</v>
      </c>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8" t="s">
        <v>5012</v>
      </c>
      <c r="FI114" s="18" t="s">
        <v>5236</v>
      </c>
      <c r="FJ114" s="17"/>
      <c r="FK114" s="17"/>
      <c r="FL114" s="18" t="s">
        <v>5478</v>
      </c>
      <c r="FM114" s="17"/>
      <c r="FN114" s="18" t="s">
        <v>5620</v>
      </c>
      <c r="FO114" s="17"/>
      <c r="FP114" s="17"/>
      <c r="FQ114" s="17"/>
      <c r="FR114" s="17"/>
      <c r="FS114" s="18" t="s">
        <v>5917</v>
      </c>
      <c r="FT114" s="18" t="s">
        <v>6250</v>
      </c>
      <c r="FU114" s="18" t="s">
        <v>6576</v>
      </c>
      <c r="FV114" s="18" t="s">
        <v>6921</v>
      </c>
      <c r="FW114" s="18" t="s">
        <v>7199</v>
      </c>
      <c r="FX114" s="18" t="s">
        <v>6267</v>
      </c>
      <c r="FY114" s="18" t="s">
        <v>6576</v>
      </c>
      <c r="FZ114" s="18" t="s">
        <v>6921</v>
      </c>
      <c r="GB114" s="25">
        <f t="shared" si="7"/>
        <v>167.03786191536747</v>
      </c>
    </row>
    <row r="115" spans="3:184" ht="74" customHeight="1" x14ac:dyDescent="0.2">
      <c r="C115" s="17" t="s">
        <v>11175</v>
      </c>
      <c r="D115" s="18" t="s">
        <v>44</v>
      </c>
      <c r="E115" s="18" t="s">
        <v>85</v>
      </c>
      <c r="F115" s="18" t="s">
        <v>196</v>
      </c>
      <c r="G115" s="18" t="s">
        <v>526</v>
      </c>
      <c r="H115" s="18" t="s">
        <v>624</v>
      </c>
      <c r="I115" s="18">
        <v>2023</v>
      </c>
      <c r="J115" s="18" t="s">
        <v>787</v>
      </c>
      <c r="K115" s="18" t="s">
        <v>936</v>
      </c>
      <c r="L115" s="17"/>
      <c r="M115" s="18" t="s">
        <v>1094</v>
      </c>
      <c r="N115" s="17"/>
      <c r="O115" s="18" t="s">
        <v>1600</v>
      </c>
      <c r="P115" s="17"/>
      <c r="Q115" s="17"/>
      <c r="R115" s="17"/>
      <c r="S115" s="17"/>
      <c r="T115" s="17"/>
      <c r="U115" s="18" t="s">
        <v>2711</v>
      </c>
      <c r="V115" s="18" t="s">
        <v>2711</v>
      </c>
      <c r="W115" s="17"/>
      <c r="X115" s="18" t="s">
        <v>2711</v>
      </c>
      <c r="Y115" s="21">
        <f t="shared" si="5"/>
        <v>0.19</v>
      </c>
      <c r="Z115" s="21">
        <v>0.19</v>
      </c>
      <c r="AA115" s="21">
        <v>100</v>
      </c>
      <c r="AB115" s="21">
        <v>0.5</v>
      </c>
      <c r="AC115" s="21">
        <v>0</v>
      </c>
      <c r="AD115" s="21">
        <v>0</v>
      </c>
      <c r="AE115" s="21">
        <v>0</v>
      </c>
      <c r="AF115" s="21">
        <v>0</v>
      </c>
      <c r="AG115" s="21">
        <v>0</v>
      </c>
      <c r="AH115" s="21">
        <v>0</v>
      </c>
      <c r="AI115" s="21">
        <v>1</v>
      </c>
      <c r="AJ115" s="18" t="s">
        <v>3415</v>
      </c>
      <c r="AK115" s="17"/>
      <c r="AL115" s="21">
        <v>0</v>
      </c>
      <c r="AM115" s="21">
        <v>0.06</v>
      </c>
      <c r="AN115" s="21">
        <v>0.17</v>
      </c>
      <c r="AO115" s="22">
        <v>2</v>
      </c>
      <c r="AP115" s="22">
        <v>2</v>
      </c>
      <c r="AQ115" s="22">
        <v>2</v>
      </c>
      <c r="AR115" s="22"/>
      <c r="AS115" s="22"/>
      <c r="AT115" s="22">
        <v>1</v>
      </c>
      <c r="AU115" s="22"/>
      <c r="AV115" s="22"/>
      <c r="AW115" s="22"/>
      <c r="AX115" s="22"/>
      <c r="AY115" s="22"/>
      <c r="AZ115" s="22"/>
      <c r="BA115" s="22"/>
      <c r="BB115" s="22"/>
      <c r="BC115" s="22">
        <v>1</v>
      </c>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v>0</v>
      </c>
      <c r="CB115" s="22"/>
      <c r="CC115" s="22"/>
      <c r="CD115" s="22"/>
      <c r="CE115" s="22"/>
      <c r="CF115" s="23"/>
      <c r="CG115" s="22"/>
      <c r="CH115" s="22">
        <v>2</v>
      </c>
      <c r="CI115" s="12">
        <f t="shared" si="6"/>
        <v>0</v>
      </c>
      <c r="CJ115" s="21">
        <v>2.194</v>
      </c>
      <c r="CK115" s="18" t="s">
        <v>3703</v>
      </c>
      <c r="CL115" s="17"/>
      <c r="CM115" s="18">
        <v>79.44</v>
      </c>
      <c r="CN115" s="18" t="s">
        <v>3972</v>
      </c>
      <c r="CO115" s="21">
        <v>2.762</v>
      </c>
      <c r="CP115" s="17"/>
      <c r="CQ115" s="17"/>
      <c r="CR115" s="17"/>
      <c r="CS115" s="17"/>
      <c r="CT115" s="17"/>
      <c r="CU115" s="17"/>
      <c r="CV115" s="17"/>
      <c r="CW115" s="18">
        <v>3</v>
      </c>
      <c r="CX115" s="17"/>
      <c r="CY115" s="17"/>
      <c r="CZ115" s="17"/>
      <c r="DA115" s="18">
        <v>1</v>
      </c>
      <c r="DB115" s="18" t="s">
        <v>4301</v>
      </c>
      <c r="DC115" s="18">
        <v>25</v>
      </c>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8">
        <v>1</v>
      </c>
      <c r="DZ115" s="18" t="s">
        <v>4635</v>
      </c>
      <c r="EA115" s="18">
        <v>853</v>
      </c>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8" t="s">
        <v>5013</v>
      </c>
      <c r="FI115" s="18" t="s">
        <v>5237</v>
      </c>
      <c r="FJ115" s="17"/>
      <c r="FK115" s="17"/>
      <c r="FL115" s="18" t="s">
        <v>5479</v>
      </c>
      <c r="FM115" s="17"/>
      <c r="FN115" s="17"/>
      <c r="FO115" s="17"/>
      <c r="FP115" s="17"/>
      <c r="FQ115" s="17"/>
      <c r="FR115" s="17"/>
      <c r="FS115" s="18" t="s">
        <v>5918</v>
      </c>
      <c r="FT115" s="18" t="s">
        <v>6250</v>
      </c>
      <c r="FU115" s="18" t="s">
        <v>6577</v>
      </c>
      <c r="FV115" s="18" t="s">
        <v>6922</v>
      </c>
      <c r="FW115" s="18" t="s">
        <v>7200</v>
      </c>
      <c r="FX115" s="18" t="s">
        <v>6220</v>
      </c>
      <c r="FY115" s="18" t="s">
        <v>6577</v>
      </c>
      <c r="FZ115" s="18" t="s">
        <v>6922</v>
      </c>
      <c r="GB115" s="25">
        <f t="shared" si="7"/>
        <v>68.790731354091236</v>
      </c>
    </row>
    <row r="116" spans="3:184" ht="74" customHeight="1" x14ac:dyDescent="0.2">
      <c r="C116" s="17" t="s">
        <v>11175</v>
      </c>
      <c r="D116" s="18" t="s">
        <v>44</v>
      </c>
      <c r="E116" s="18" t="s">
        <v>82</v>
      </c>
      <c r="F116" s="18" t="s">
        <v>197</v>
      </c>
      <c r="G116" s="18" t="s">
        <v>449</v>
      </c>
      <c r="H116" s="18" t="s">
        <v>462</v>
      </c>
      <c r="I116" s="18">
        <v>2020</v>
      </c>
      <c r="J116" s="18" t="s">
        <v>837</v>
      </c>
      <c r="K116" s="18" t="s">
        <v>941</v>
      </c>
      <c r="L116" s="17"/>
      <c r="M116" s="18" t="s">
        <v>1095</v>
      </c>
      <c r="N116" s="17"/>
      <c r="O116" s="18" t="s">
        <v>1601</v>
      </c>
      <c r="P116" s="17"/>
      <c r="Q116" s="18" t="s">
        <v>2039</v>
      </c>
      <c r="R116" s="17"/>
      <c r="S116" s="18" t="s">
        <v>2469</v>
      </c>
      <c r="T116" s="17"/>
      <c r="U116" s="18" t="s">
        <v>2712</v>
      </c>
      <c r="V116" s="18" t="s">
        <v>3015</v>
      </c>
      <c r="W116" s="18" t="s">
        <v>3140</v>
      </c>
      <c r="X116" s="18" t="s">
        <v>3209</v>
      </c>
      <c r="Y116" s="21">
        <f t="shared" si="5"/>
        <v>4111.8999999999996</v>
      </c>
      <c r="Z116" s="21">
        <v>2172.4</v>
      </c>
      <c r="AA116" s="21">
        <v>52.83</v>
      </c>
      <c r="AB116" s="21">
        <v>13.8</v>
      </c>
      <c r="AC116" s="21">
        <v>0</v>
      </c>
      <c r="AD116" s="21">
        <v>0</v>
      </c>
      <c r="AE116" s="21">
        <v>1929.5</v>
      </c>
      <c r="AF116" s="21">
        <v>46.92</v>
      </c>
      <c r="AG116" s="21">
        <v>10</v>
      </c>
      <c r="AH116" s="21">
        <v>0.24</v>
      </c>
      <c r="AI116" s="21">
        <v>1</v>
      </c>
      <c r="AJ116" s="18" t="s">
        <v>11168</v>
      </c>
      <c r="AK116" s="17"/>
      <c r="AL116" s="21">
        <v>0</v>
      </c>
      <c r="AM116" s="21">
        <v>275</v>
      </c>
      <c r="AN116" s="21">
        <v>2</v>
      </c>
      <c r="AO116" s="22">
        <v>839</v>
      </c>
      <c r="AP116" s="22">
        <v>763</v>
      </c>
      <c r="AQ116" s="22">
        <v>719</v>
      </c>
      <c r="AR116" s="22"/>
      <c r="AS116" s="22">
        <v>256</v>
      </c>
      <c r="AT116" s="22">
        <v>25</v>
      </c>
      <c r="AU116" s="22"/>
      <c r="AV116" s="22"/>
      <c r="AW116" s="22">
        <v>2</v>
      </c>
      <c r="AX116" s="22">
        <v>1</v>
      </c>
      <c r="AY116" s="22"/>
      <c r="AZ116" s="22">
        <v>2</v>
      </c>
      <c r="BA116" s="22"/>
      <c r="BB116" s="22">
        <v>102</v>
      </c>
      <c r="BC116" s="22">
        <v>41</v>
      </c>
      <c r="BD116" s="22"/>
      <c r="BE116" s="22"/>
      <c r="BF116" s="22"/>
      <c r="BG116" s="22"/>
      <c r="BH116" s="22">
        <v>1</v>
      </c>
      <c r="BI116" s="22"/>
      <c r="BJ116" s="22"/>
      <c r="BK116" s="22">
        <v>15</v>
      </c>
      <c r="BL116" s="22"/>
      <c r="BM116" s="22"/>
      <c r="BN116" s="22"/>
      <c r="BO116" s="22"/>
      <c r="BP116" s="22"/>
      <c r="BQ116" s="22"/>
      <c r="BR116" s="22"/>
      <c r="BS116" s="22"/>
      <c r="BT116" s="22"/>
      <c r="BU116" s="22"/>
      <c r="BV116" s="22"/>
      <c r="BW116" s="22"/>
      <c r="BX116" s="22"/>
      <c r="BY116" s="22"/>
      <c r="BZ116" s="22"/>
      <c r="CA116" s="22">
        <v>0</v>
      </c>
      <c r="CB116" s="22">
        <v>13</v>
      </c>
      <c r="CC116" s="22"/>
      <c r="CD116" s="22">
        <v>4</v>
      </c>
      <c r="CE116" s="22">
        <v>7</v>
      </c>
      <c r="CF116" s="22" t="s">
        <v>3583</v>
      </c>
      <c r="CG116" s="22">
        <v>250</v>
      </c>
      <c r="CH116" s="22">
        <v>719</v>
      </c>
      <c r="CI116" s="12">
        <f t="shared" si="6"/>
        <v>0</v>
      </c>
      <c r="CJ116" s="21">
        <v>561.79999999999995</v>
      </c>
      <c r="CK116" s="18" t="s">
        <v>3704</v>
      </c>
      <c r="CL116" s="17"/>
      <c r="CM116" s="18">
        <v>100</v>
      </c>
      <c r="CN116" s="18" t="s">
        <v>3991</v>
      </c>
      <c r="CO116" s="21">
        <v>561.79999999999995</v>
      </c>
      <c r="CP116" s="17"/>
      <c r="CQ116" s="17"/>
      <c r="CR116" s="17"/>
      <c r="CS116" s="17"/>
      <c r="CT116" s="17"/>
      <c r="CU116" s="17"/>
      <c r="CV116" s="17"/>
      <c r="CW116" s="17"/>
      <c r="CX116" s="18">
        <v>1</v>
      </c>
      <c r="CY116" s="18" t="s">
        <v>4203</v>
      </c>
      <c r="CZ116" s="18">
        <v>742</v>
      </c>
      <c r="DA116" s="18">
        <v>1</v>
      </c>
      <c r="DB116" s="18" t="s">
        <v>4324</v>
      </c>
      <c r="DC116" s="18">
        <v>17342</v>
      </c>
      <c r="DD116" s="18">
        <v>1</v>
      </c>
      <c r="DE116" s="18" t="s">
        <v>4203</v>
      </c>
      <c r="DF116" s="18">
        <v>32158</v>
      </c>
      <c r="DG116" s="17"/>
      <c r="DH116" s="17"/>
      <c r="DI116" s="17"/>
      <c r="DJ116" s="18">
        <v>1</v>
      </c>
      <c r="DK116" s="18" t="s">
        <v>4345</v>
      </c>
      <c r="DL116" s="18">
        <v>14300</v>
      </c>
      <c r="DM116" s="17"/>
      <c r="DN116" s="17"/>
      <c r="DO116" s="17"/>
      <c r="DP116" s="17"/>
      <c r="DQ116" s="17"/>
      <c r="DR116" s="17"/>
      <c r="DS116" s="18" t="s">
        <v>4522</v>
      </c>
      <c r="DT116" s="18" t="s">
        <v>4180</v>
      </c>
      <c r="DU116" s="18">
        <v>30</v>
      </c>
      <c r="DV116" s="18">
        <v>1</v>
      </c>
      <c r="DW116" s="18" t="s">
        <v>4587</v>
      </c>
      <c r="DX116" s="18">
        <v>39957</v>
      </c>
      <c r="DY116" s="17"/>
      <c r="DZ116" s="17"/>
      <c r="EA116" s="17"/>
      <c r="EB116" s="17"/>
      <c r="EC116" s="17"/>
      <c r="ED116" s="17"/>
      <c r="EE116" s="17"/>
      <c r="EF116" s="17"/>
      <c r="EG116" s="17"/>
      <c r="EH116" s="17"/>
      <c r="EI116" s="17"/>
      <c r="EJ116" s="17"/>
      <c r="EK116" s="18">
        <v>1</v>
      </c>
      <c r="EL116" s="18" t="s">
        <v>4709</v>
      </c>
      <c r="EM116" s="18">
        <v>20</v>
      </c>
      <c r="EN116" s="17"/>
      <c r="EO116" s="17"/>
      <c r="EP116" s="17"/>
      <c r="EQ116" s="17"/>
      <c r="ER116" s="17"/>
      <c r="ES116" s="17"/>
      <c r="ET116" s="17"/>
      <c r="EU116" s="17"/>
      <c r="EV116" s="17"/>
      <c r="EW116" s="17"/>
      <c r="EX116" s="17"/>
      <c r="EY116" s="17"/>
      <c r="EZ116" s="17"/>
      <c r="FA116" s="17"/>
      <c r="FB116" s="17"/>
      <c r="FC116" s="17"/>
      <c r="FD116" s="17"/>
      <c r="FE116" s="17"/>
      <c r="FF116" s="17"/>
      <c r="FG116" s="17"/>
      <c r="FH116" s="18" t="s">
        <v>5014</v>
      </c>
      <c r="FI116" s="18" t="s">
        <v>5238</v>
      </c>
      <c r="FJ116" s="18" t="s">
        <v>5360</v>
      </c>
      <c r="FK116" s="17"/>
      <c r="FL116" s="18" t="s">
        <v>5480</v>
      </c>
      <c r="FM116" s="17"/>
      <c r="FN116" s="17"/>
      <c r="FO116" s="17"/>
      <c r="FP116" s="18" t="s">
        <v>5700</v>
      </c>
      <c r="FQ116" s="18">
        <v>71</v>
      </c>
      <c r="FR116" s="18">
        <v>1770</v>
      </c>
      <c r="FS116" s="18" t="s">
        <v>5919</v>
      </c>
      <c r="FT116" s="18" t="s">
        <v>6258</v>
      </c>
      <c r="FU116" s="18" t="s">
        <v>6578</v>
      </c>
      <c r="FV116" s="18" t="s">
        <v>6923</v>
      </c>
      <c r="FW116" s="18" t="s">
        <v>7201</v>
      </c>
      <c r="FX116" s="18" t="s">
        <v>7289</v>
      </c>
      <c r="FY116" s="18" t="s">
        <v>7384</v>
      </c>
      <c r="FZ116" s="18" t="s">
        <v>7466</v>
      </c>
      <c r="GB116" s="25">
        <f t="shared" si="7"/>
        <v>3866.85653257387</v>
      </c>
    </row>
    <row r="117" spans="3:184" ht="74" customHeight="1" x14ac:dyDescent="0.2">
      <c r="C117" s="17" t="s">
        <v>11175</v>
      </c>
      <c r="D117" s="18" t="s">
        <v>44</v>
      </c>
      <c r="E117" s="18" t="s">
        <v>84</v>
      </c>
      <c r="F117" s="18" t="s">
        <v>198</v>
      </c>
      <c r="G117" s="18" t="s">
        <v>528</v>
      </c>
      <c r="H117" s="17"/>
      <c r="I117" s="18">
        <v>2023</v>
      </c>
      <c r="J117" s="18" t="s">
        <v>788</v>
      </c>
      <c r="K117" s="18" t="s">
        <v>954</v>
      </c>
      <c r="L117" s="17"/>
      <c r="M117" s="18" t="s">
        <v>1096</v>
      </c>
      <c r="N117" s="17"/>
      <c r="O117" s="18" t="s">
        <v>1602</v>
      </c>
      <c r="P117" s="17"/>
      <c r="Q117" s="17"/>
      <c r="R117" s="17"/>
      <c r="S117" s="17"/>
      <c r="T117" s="17"/>
      <c r="U117" s="18" t="s">
        <v>2713</v>
      </c>
      <c r="V117" s="18" t="s">
        <v>3016</v>
      </c>
      <c r="W117" s="18" t="s">
        <v>3142</v>
      </c>
      <c r="X117" s="18" t="s">
        <v>3210</v>
      </c>
      <c r="Y117" s="21">
        <f t="shared" si="5"/>
        <v>8.3209999999999997</v>
      </c>
      <c r="Z117" s="21">
        <v>8.1359999999999992</v>
      </c>
      <c r="AA117" s="21">
        <v>97.78</v>
      </c>
      <c r="AB117" s="21">
        <v>8.4</v>
      </c>
      <c r="AC117" s="21">
        <v>0.06</v>
      </c>
      <c r="AD117" s="21">
        <v>0.72</v>
      </c>
      <c r="AE117" s="21">
        <v>0.125</v>
      </c>
      <c r="AF117" s="21">
        <v>1.5</v>
      </c>
      <c r="AG117" s="21">
        <v>0</v>
      </c>
      <c r="AH117" s="21">
        <v>0</v>
      </c>
      <c r="AI117" s="21">
        <v>1</v>
      </c>
      <c r="AJ117" s="18" t="s">
        <v>3403</v>
      </c>
      <c r="AK117" s="17"/>
      <c r="AL117" s="21">
        <v>0</v>
      </c>
      <c r="AM117" s="21">
        <v>0</v>
      </c>
      <c r="AN117" s="21">
        <v>0</v>
      </c>
      <c r="AO117" s="22">
        <v>2</v>
      </c>
      <c r="AP117" s="22">
        <v>2</v>
      </c>
      <c r="AQ117" s="22">
        <v>2</v>
      </c>
      <c r="AR117" s="22"/>
      <c r="AS117" s="22"/>
      <c r="AT117" s="22"/>
      <c r="AU117" s="22"/>
      <c r="AV117" s="22"/>
      <c r="AW117" s="22"/>
      <c r="AX117" s="22"/>
      <c r="AY117" s="22"/>
      <c r="AZ117" s="22"/>
      <c r="BA117" s="22"/>
      <c r="BB117" s="22">
        <v>1</v>
      </c>
      <c r="BC117" s="22">
        <v>1</v>
      </c>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v>0</v>
      </c>
      <c r="CB117" s="22"/>
      <c r="CC117" s="22"/>
      <c r="CD117" s="22"/>
      <c r="CE117" s="22"/>
      <c r="CF117" s="23"/>
      <c r="CG117" s="22"/>
      <c r="CH117" s="22">
        <v>2</v>
      </c>
      <c r="CI117" s="12">
        <f t="shared" si="6"/>
        <v>0</v>
      </c>
      <c r="CJ117" s="21">
        <v>3.3639999999999999</v>
      </c>
      <c r="CK117" s="18" t="s">
        <v>3674</v>
      </c>
      <c r="CL117" s="17"/>
      <c r="CM117" s="18">
        <v>2.67</v>
      </c>
      <c r="CN117" s="18" t="s">
        <v>3972</v>
      </c>
      <c r="CO117" s="21">
        <v>125.83799999999999</v>
      </c>
      <c r="CP117" s="17"/>
      <c r="CQ117" s="17"/>
      <c r="CR117" s="17"/>
      <c r="CS117" s="17"/>
      <c r="CT117" s="17"/>
      <c r="CU117" s="17"/>
      <c r="CV117" s="17"/>
      <c r="CW117" s="17"/>
      <c r="CX117" s="18">
        <v>1</v>
      </c>
      <c r="CY117" s="18" t="s">
        <v>4187</v>
      </c>
      <c r="CZ117" s="18">
        <v>4965</v>
      </c>
      <c r="DA117" s="18">
        <v>1</v>
      </c>
      <c r="DB117" s="18" t="s">
        <v>4325</v>
      </c>
      <c r="DC117" s="18">
        <v>19</v>
      </c>
      <c r="DD117" s="18">
        <v>1</v>
      </c>
      <c r="DE117" s="18" t="s">
        <v>4301</v>
      </c>
      <c r="DF117" s="18">
        <v>19</v>
      </c>
      <c r="DG117" s="17"/>
      <c r="DH117" s="17"/>
      <c r="DI117" s="17"/>
      <c r="DJ117" s="17"/>
      <c r="DK117" s="17"/>
      <c r="DL117" s="17"/>
      <c r="DM117" s="17"/>
      <c r="DN117" s="17"/>
      <c r="DO117" s="17"/>
      <c r="DP117" s="17"/>
      <c r="DQ117" s="17"/>
      <c r="DR117" s="17"/>
      <c r="DS117" s="17"/>
      <c r="DT117" s="17"/>
      <c r="DU117" s="17"/>
      <c r="DV117" s="17"/>
      <c r="DW117" s="17"/>
      <c r="DX117" s="17"/>
      <c r="DY117" s="18">
        <v>1</v>
      </c>
      <c r="DZ117" s="18" t="s">
        <v>4288</v>
      </c>
      <c r="EA117" s="18">
        <v>19</v>
      </c>
      <c r="EB117" s="17"/>
      <c r="EC117" s="17"/>
      <c r="ED117" s="17"/>
      <c r="EE117" s="17"/>
      <c r="EF117" s="17"/>
      <c r="EG117" s="17"/>
      <c r="EH117" s="17"/>
      <c r="EI117" s="17"/>
      <c r="EJ117" s="17"/>
      <c r="EK117" s="18">
        <v>1</v>
      </c>
      <c r="EL117" s="18" t="s">
        <v>4180</v>
      </c>
      <c r="EM117" s="18">
        <v>18</v>
      </c>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8" t="s">
        <v>5481</v>
      </c>
      <c r="FM117" s="17"/>
      <c r="FN117" s="18" t="s">
        <v>5621</v>
      </c>
      <c r="FO117" s="17"/>
      <c r="FP117" s="18" t="s">
        <v>5701</v>
      </c>
      <c r="FQ117" s="18">
        <v>1</v>
      </c>
      <c r="FR117" s="18">
        <v>20</v>
      </c>
      <c r="FS117" s="18" t="s">
        <v>5920</v>
      </c>
      <c r="FT117" s="18" t="s">
        <v>6259</v>
      </c>
      <c r="FU117" s="18" t="s">
        <v>6579</v>
      </c>
      <c r="FV117" s="18" t="s">
        <v>6924</v>
      </c>
      <c r="FW117" s="18" t="s">
        <v>7202</v>
      </c>
      <c r="FX117" s="18" t="s">
        <v>7290</v>
      </c>
      <c r="FY117" s="18" t="s">
        <v>7385</v>
      </c>
      <c r="FZ117" s="18" t="s">
        <v>7467</v>
      </c>
      <c r="GB117" s="25">
        <f t="shared" si="7"/>
        <v>64.654555857531108</v>
      </c>
    </row>
    <row r="118" spans="3:184" ht="74" customHeight="1" x14ac:dyDescent="0.2">
      <c r="C118" s="17" t="s">
        <v>11175</v>
      </c>
      <c r="D118" s="18" t="s">
        <v>44</v>
      </c>
      <c r="E118" s="18" t="s">
        <v>85</v>
      </c>
      <c r="F118" s="18" t="s">
        <v>199</v>
      </c>
      <c r="G118" s="18" t="s">
        <v>528</v>
      </c>
      <c r="H118" s="17"/>
      <c r="I118" s="18">
        <v>2023</v>
      </c>
      <c r="J118" s="18" t="s">
        <v>771</v>
      </c>
      <c r="K118" s="18" t="s">
        <v>936</v>
      </c>
      <c r="L118" s="17"/>
      <c r="M118" s="17"/>
      <c r="N118" s="17"/>
      <c r="O118" s="17"/>
      <c r="P118" s="17"/>
      <c r="Q118" s="18" t="s">
        <v>2040</v>
      </c>
      <c r="R118" s="17"/>
      <c r="S118" s="17"/>
      <c r="T118" s="17"/>
      <c r="U118" s="18" t="s">
        <v>2714</v>
      </c>
      <c r="V118" s="18" t="s">
        <v>2714</v>
      </c>
      <c r="W118" s="17"/>
      <c r="X118" s="18" t="s">
        <v>2714</v>
      </c>
      <c r="Y118" s="21">
        <f t="shared" si="5"/>
        <v>0.17899999999999999</v>
      </c>
      <c r="Z118" s="21">
        <v>0.17899999999999999</v>
      </c>
      <c r="AA118" s="21">
        <v>100</v>
      </c>
      <c r="AB118" s="21">
        <v>0.36</v>
      </c>
      <c r="AC118" s="21">
        <v>0</v>
      </c>
      <c r="AD118" s="21">
        <v>0</v>
      </c>
      <c r="AE118" s="21">
        <v>0</v>
      </c>
      <c r="AF118" s="21">
        <v>0</v>
      </c>
      <c r="AG118" s="21">
        <v>0</v>
      </c>
      <c r="AH118" s="21">
        <v>0</v>
      </c>
      <c r="AI118" s="21"/>
      <c r="AJ118" s="17"/>
      <c r="AK118" s="17"/>
      <c r="AL118" s="21"/>
      <c r="AM118" s="21">
        <v>0.2</v>
      </c>
      <c r="AN118" s="21">
        <v>1.28</v>
      </c>
      <c r="AO118" s="22">
        <v>1</v>
      </c>
      <c r="AP118" s="22">
        <v>1</v>
      </c>
      <c r="AQ118" s="22">
        <v>1</v>
      </c>
      <c r="AR118" s="22"/>
      <c r="AS118" s="22"/>
      <c r="AT118" s="22"/>
      <c r="AU118" s="22"/>
      <c r="AV118" s="22"/>
      <c r="AW118" s="22"/>
      <c r="AX118" s="22"/>
      <c r="AY118" s="22"/>
      <c r="AZ118" s="22"/>
      <c r="BA118" s="22"/>
      <c r="BB118" s="22"/>
      <c r="BC118" s="22">
        <v>1</v>
      </c>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v>0</v>
      </c>
      <c r="CB118" s="22"/>
      <c r="CC118" s="22"/>
      <c r="CD118" s="22"/>
      <c r="CE118" s="22"/>
      <c r="CF118" s="23"/>
      <c r="CG118" s="22"/>
      <c r="CH118" s="22">
        <v>1</v>
      </c>
      <c r="CI118" s="12">
        <f t="shared" si="6"/>
        <v>0</v>
      </c>
      <c r="CJ118" s="21">
        <v>3.452</v>
      </c>
      <c r="CK118" s="18" t="s">
        <v>3686</v>
      </c>
      <c r="CL118" s="17"/>
      <c r="CM118" s="18">
        <v>69.040000000000006</v>
      </c>
      <c r="CN118" s="18" t="s">
        <v>3967</v>
      </c>
      <c r="CO118" s="21">
        <v>5</v>
      </c>
      <c r="CP118" s="17"/>
      <c r="CQ118" s="17"/>
      <c r="CR118" s="17"/>
      <c r="CS118" s="17"/>
      <c r="CT118" s="17"/>
      <c r="CU118" s="17"/>
      <c r="CV118" s="17"/>
      <c r="CW118" s="17"/>
      <c r="CX118" s="18">
        <v>1</v>
      </c>
      <c r="CY118" s="18" t="s">
        <v>4187</v>
      </c>
      <c r="CZ118" s="18">
        <v>10</v>
      </c>
      <c r="DA118" s="18">
        <v>1</v>
      </c>
      <c r="DB118" s="18" t="s">
        <v>4180</v>
      </c>
      <c r="DC118" s="18">
        <v>10</v>
      </c>
      <c r="DD118" s="18">
        <v>1</v>
      </c>
      <c r="DE118" s="18" t="s">
        <v>4288</v>
      </c>
      <c r="DF118" s="18">
        <v>10</v>
      </c>
      <c r="DG118" s="17"/>
      <c r="DH118" s="17"/>
      <c r="DI118" s="17"/>
      <c r="DJ118" s="17"/>
      <c r="DK118" s="17"/>
      <c r="DL118" s="17"/>
      <c r="DM118" s="17"/>
      <c r="DN118" s="17"/>
      <c r="DO118" s="17"/>
      <c r="DP118" s="17"/>
      <c r="DQ118" s="17"/>
      <c r="DR118" s="17"/>
      <c r="DS118" s="17"/>
      <c r="DT118" s="17"/>
      <c r="DU118" s="17"/>
      <c r="DV118" s="17"/>
      <c r="DW118" s="17"/>
      <c r="DX118" s="17"/>
      <c r="DY118" s="18">
        <v>1</v>
      </c>
      <c r="DZ118" s="18" t="s">
        <v>4288</v>
      </c>
      <c r="EA118" s="18">
        <v>10</v>
      </c>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8" t="s">
        <v>5921</v>
      </c>
      <c r="FT118" s="18" t="s">
        <v>6260</v>
      </c>
      <c r="FU118" s="18" t="s">
        <v>6580</v>
      </c>
      <c r="FV118" s="18" t="s">
        <v>6925</v>
      </c>
      <c r="FW118" s="18" t="s">
        <v>5921</v>
      </c>
      <c r="FX118" s="18" t="s">
        <v>6260</v>
      </c>
      <c r="FY118" s="18" t="s">
        <v>6580</v>
      </c>
      <c r="FZ118" s="18" t="s">
        <v>6925</v>
      </c>
      <c r="GB118" s="25">
        <f t="shared" si="7"/>
        <v>35.799999999999997</v>
      </c>
    </row>
    <row r="119" spans="3:184" ht="74" customHeight="1" x14ac:dyDescent="0.2">
      <c r="C119" s="17" t="s">
        <v>11175</v>
      </c>
      <c r="D119" s="18" t="s">
        <v>44</v>
      </c>
      <c r="E119" s="18" t="s">
        <v>85</v>
      </c>
      <c r="F119" s="18" t="s">
        <v>200</v>
      </c>
      <c r="G119" s="18" t="s">
        <v>528</v>
      </c>
      <c r="H119" s="17"/>
      <c r="I119" s="18">
        <v>2023</v>
      </c>
      <c r="J119" s="18" t="s">
        <v>838</v>
      </c>
      <c r="K119" s="18" t="s">
        <v>977</v>
      </c>
      <c r="L119" s="17"/>
      <c r="M119" s="18" t="s">
        <v>1097</v>
      </c>
      <c r="N119" s="17"/>
      <c r="O119" s="18" t="s">
        <v>1603</v>
      </c>
      <c r="P119" s="17"/>
      <c r="Q119" s="18" t="s">
        <v>2041</v>
      </c>
      <c r="R119" s="17"/>
      <c r="S119" s="17"/>
      <c r="T119" s="17"/>
      <c r="U119" s="18" t="s">
        <v>2715</v>
      </c>
      <c r="V119" s="18" t="s">
        <v>2715</v>
      </c>
      <c r="W119" s="17"/>
      <c r="X119" s="18" t="s">
        <v>2715</v>
      </c>
      <c r="Y119" s="21">
        <f t="shared" si="5"/>
        <v>0.75700000000000001</v>
      </c>
      <c r="Z119" s="21">
        <v>0.75700000000000001</v>
      </c>
      <c r="AA119" s="21">
        <v>100</v>
      </c>
      <c r="AB119" s="21">
        <v>17.5</v>
      </c>
      <c r="AC119" s="21">
        <v>0</v>
      </c>
      <c r="AD119" s="21">
        <v>0</v>
      </c>
      <c r="AE119" s="21">
        <v>0</v>
      </c>
      <c r="AF119" s="21">
        <v>0</v>
      </c>
      <c r="AG119" s="21">
        <v>0</v>
      </c>
      <c r="AH119" s="21">
        <v>0</v>
      </c>
      <c r="AI119" s="21"/>
      <c r="AJ119" s="17"/>
      <c r="AK119" s="17"/>
      <c r="AL119" s="21"/>
      <c r="AM119" s="21">
        <v>0</v>
      </c>
      <c r="AN119" s="21">
        <v>0</v>
      </c>
      <c r="AO119" s="22">
        <v>1</v>
      </c>
      <c r="AP119" s="22">
        <v>1</v>
      </c>
      <c r="AQ119" s="22">
        <v>1</v>
      </c>
      <c r="AR119" s="22"/>
      <c r="AS119" s="22">
        <v>1</v>
      </c>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v>0</v>
      </c>
      <c r="CB119" s="22"/>
      <c r="CC119" s="22"/>
      <c r="CD119" s="22"/>
      <c r="CE119" s="22"/>
      <c r="CF119" s="23"/>
      <c r="CG119" s="22"/>
      <c r="CH119" s="22">
        <v>1</v>
      </c>
      <c r="CI119" s="12">
        <f t="shared" si="6"/>
        <v>0</v>
      </c>
      <c r="CJ119" s="21">
        <v>1.7629999999999999</v>
      </c>
      <c r="CK119" s="18" t="s">
        <v>3674</v>
      </c>
      <c r="CL119" s="17"/>
      <c r="CM119" s="18">
        <v>100</v>
      </c>
      <c r="CN119" s="18" t="s">
        <v>3992</v>
      </c>
      <c r="CO119" s="21">
        <v>1.7629999999999999</v>
      </c>
      <c r="CP119" s="17"/>
      <c r="CQ119" s="17"/>
      <c r="CR119" s="17"/>
      <c r="CS119" s="17"/>
      <c r="CT119" s="17"/>
      <c r="CU119" s="17"/>
      <c r="CV119" s="17"/>
      <c r="CW119" s="18">
        <v>4</v>
      </c>
      <c r="CX119" s="18">
        <v>1</v>
      </c>
      <c r="CY119" s="18" t="s">
        <v>4187</v>
      </c>
      <c r="CZ119" s="18">
        <v>1100</v>
      </c>
      <c r="DA119" s="18">
        <v>1</v>
      </c>
      <c r="DB119" s="18" t="s">
        <v>4180</v>
      </c>
      <c r="DC119" s="18">
        <v>9</v>
      </c>
      <c r="DD119" s="18">
        <v>1</v>
      </c>
      <c r="DE119" s="18" t="s">
        <v>4288</v>
      </c>
      <c r="DF119" s="18">
        <v>9</v>
      </c>
      <c r="DG119" s="17"/>
      <c r="DH119" s="17"/>
      <c r="DI119" s="17"/>
      <c r="DJ119" s="17"/>
      <c r="DK119" s="17"/>
      <c r="DL119" s="17"/>
      <c r="DM119" s="17"/>
      <c r="DN119" s="17"/>
      <c r="DO119" s="17"/>
      <c r="DP119" s="17"/>
      <c r="DQ119" s="17"/>
      <c r="DR119" s="17"/>
      <c r="DS119" s="17"/>
      <c r="DT119" s="17"/>
      <c r="DU119" s="17"/>
      <c r="DV119" s="17"/>
      <c r="DW119" s="17"/>
      <c r="DX119" s="17"/>
      <c r="DY119" s="18">
        <v>1</v>
      </c>
      <c r="DZ119" s="18" t="s">
        <v>4288</v>
      </c>
      <c r="EA119" s="18">
        <v>9</v>
      </c>
      <c r="EB119" s="17"/>
      <c r="EC119" s="17"/>
      <c r="ED119" s="17"/>
      <c r="EE119" s="17"/>
      <c r="EF119" s="17"/>
      <c r="EG119" s="17"/>
      <c r="EH119" s="17"/>
      <c r="EI119" s="17"/>
      <c r="EJ119" s="17"/>
      <c r="EK119" s="18">
        <v>1</v>
      </c>
      <c r="EL119" s="18" t="s">
        <v>4180</v>
      </c>
      <c r="EM119" s="18">
        <v>8</v>
      </c>
      <c r="EN119" s="17"/>
      <c r="EO119" s="17"/>
      <c r="EP119" s="17"/>
      <c r="EQ119" s="17"/>
      <c r="ER119" s="17"/>
      <c r="ES119" s="17"/>
      <c r="ET119" s="17"/>
      <c r="EU119" s="17"/>
      <c r="EV119" s="17"/>
      <c r="EW119" s="17"/>
      <c r="EX119" s="17"/>
      <c r="EY119" s="17"/>
      <c r="EZ119" s="17"/>
      <c r="FA119" s="17"/>
      <c r="FB119" s="17"/>
      <c r="FC119" s="17"/>
      <c r="FD119" s="17"/>
      <c r="FE119" s="17"/>
      <c r="FF119" s="17"/>
      <c r="FG119" s="17"/>
      <c r="FH119" s="18" t="s">
        <v>5015</v>
      </c>
      <c r="FI119" s="17"/>
      <c r="FJ119" s="17"/>
      <c r="FK119" s="17"/>
      <c r="FL119" s="18" t="s">
        <v>5481</v>
      </c>
      <c r="FM119" s="17"/>
      <c r="FN119" s="18" t="s">
        <v>5621</v>
      </c>
      <c r="FO119" s="17"/>
      <c r="FP119" s="18" t="s">
        <v>5702</v>
      </c>
      <c r="FQ119" s="18">
        <v>3</v>
      </c>
      <c r="FR119" s="18">
        <v>9</v>
      </c>
      <c r="FS119" s="18" t="s">
        <v>5922</v>
      </c>
      <c r="FT119" s="18" t="s">
        <v>6261</v>
      </c>
      <c r="FU119" s="18" t="s">
        <v>6581</v>
      </c>
      <c r="FV119" s="18" t="s">
        <v>6926</v>
      </c>
      <c r="FW119" s="18" t="s">
        <v>7203</v>
      </c>
      <c r="FX119" s="18" t="s">
        <v>6220</v>
      </c>
      <c r="FY119" s="18" t="s">
        <v>7386</v>
      </c>
      <c r="FZ119" s="18" t="s">
        <v>6926</v>
      </c>
      <c r="GB119" s="25">
        <f t="shared" si="7"/>
        <v>429.38173567782189</v>
      </c>
    </row>
    <row r="120" spans="3:184" ht="74" customHeight="1" x14ac:dyDescent="0.2">
      <c r="C120" s="17" t="s">
        <v>11175</v>
      </c>
      <c r="D120" s="18" t="s">
        <v>44</v>
      </c>
      <c r="E120" s="18" t="s">
        <v>85</v>
      </c>
      <c r="F120" s="18" t="s">
        <v>201</v>
      </c>
      <c r="G120" s="18" t="s">
        <v>528</v>
      </c>
      <c r="H120" s="17"/>
      <c r="I120" s="18">
        <v>2023</v>
      </c>
      <c r="J120" s="18" t="s">
        <v>839</v>
      </c>
      <c r="K120" s="18" t="s">
        <v>911</v>
      </c>
      <c r="L120" s="17"/>
      <c r="M120" s="18" t="s">
        <v>1098</v>
      </c>
      <c r="N120" s="17"/>
      <c r="O120" s="18" t="s">
        <v>1604</v>
      </c>
      <c r="P120" s="17"/>
      <c r="Q120" s="18" t="s">
        <v>2042</v>
      </c>
      <c r="R120" s="17"/>
      <c r="S120" s="17"/>
      <c r="T120" s="17"/>
      <c r="U120" s="18" t="s">
        <v>2716</v>
      </c>
      <c r="V120" s="18" t="s">
        <v>2716</v>
      </c>
      <c r="W120" s="18" t="s">
        <v>3140</v>
      </c>
      <c r="X120" s="18" t="s">
        <v>2716</v>
      </c>
      <c r="Y120" s="21">
        <f t="shared" si="5"/>
        <v>1.9039999999999999</v>
      </c>
      <c r="Z120" s="21">
        <v>1.9039999999999999</v>
      </c>
      <c r="AA120" s="21">
        <v>100</v>
      </c>
      <c r="AB120" s="21">
        <v>1.84</v>
      </c>
      <c r="AC120" s="21">
        <v>0</v>
      </c>
      <c r="AD120" s="21">
        <v>0</v>
      </c>
      <c r="AE120" s="21">
        <v>0</v>
      </c>
      <c r="AF120" s="21">
        <v>0</v>
      </c>
      <c r="AG120" s="21">
        <v>0</v>
      </c>
      <c r="AH120" s="21">
        <v>0</v>
      </c>
      <c r="AI120" s="21"/>
      <c r="AJ120" s="17"/>
      <c r="AK120" s="17"/>
      <c r="AL120" s="21"/>
      <c r="AM120" s="21">
        <v>2.5</v>
      </c>
      <c r="AN120" s="21">
        <v>5</v>
      </c>
      <c r="AO120" s="22">
        <v>3</v>
      </c>
      <c r="AP120" s="22">
        <v>3</v>
      </c>
      <c r="AQ120" s="22">
        <v>1</v>
      </c>
      <c r="AR120" s="22"/>
      <c r="AS120" s="22">
        <v>1</v>
      </c>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v>0</v>
      </c>
      <c r="CB120" s="22"/>
      <c r="CC120" s="22"/>
      <c r="CD120" s="22"/>
      <c r="CE120" s="22"/>
      <c r="CF120" s="23"/>
      <c r="CG120" s="22"/>
      <c r="CH120" s="22">
        <v>1</v>
      </c>
      <c r="CI120" s="12">
        <f t="shared" si="6"/>
        <v>0</v>
      </c>
      <c r="CJ120" s="21">
        <v>5.6150000000000002</v>
      </c>
      <c r="CK120" s="18" t="s">
        <v>3674</v>
      </c>
      <c r="CL120" s="17"/>
      <c r="CM120" s="18">
        <v>100</v>
      </c>
      <c r="CN120" s="18" t="s">
        <v>3993</v>
      </c>
      <c r="CO120" s="21">
        <v>5.6150000000000002</v>
      </c>
      <c r="CP120" s="17"/>
      <c r="CQ120" s="17"/>
      <c r="CR120" s="17"/>
      <c r="CS120" s="17"/>
      <c r="CT120" s="17"/>
      <c r="CU120" s="17"/>
      <c r="CV120" s="17"/>
      <c r="CW120" s="17"/>
      <c r="CX120" s="18">
        <v>1</v>
      </c>
      <c r="CY120" s="18" t="s">
        <v>4187</v>
      </c>
      <c r="CZ120" s="18">
        <v>2776</v>
      </c>
      <c r="DA120" s="18">
        <v>1</v>
      </c>
      <c r="DB120" s="18" t="s">
        <v>4180</v>
      </c>
      <c r="DC120" s="18">
        <v>17</v>
      </c>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8">
        <v>1</v>
      </c>
      <c r="EL120" s="18" t="s">
        <v>4710</v>
      </c>
      <c r="EM120" s="18">
        <v>5</v>
      </c>
      <c r="EN120" s="17"/>
      <c r="EO120" s="17"/>
      <c r="EP120" s="17"/>
      <c r="EQ120" s="17"/>
      <c r="ER120" s="17"/>
      <c r="ES120" s="17"/>
      <c r="ET120" s="17"/>
      <c r="EU120" s="17"/>
      <c r="EV120" s="17"/>
      <c r="EW120" s="17"/>
      <c r="EX120" s="17"/>
      <c r="EY120" s="17"/>
      <c r="EZ120" s="17"/>
      <c r="FA120" s="17"/>
      <c r="FB120" s="17"/>
      <c r="FC120" s="17"/>
      <c r="FD120" s="17"/>
      <c r="FE120" s="17"/>
      <c r="FF120" s="17"/>
      <c r="FG120" s="17"/>
      <c r="FH120" s="18" t="s">
        <v>5016</v>
      </c>
      <c r="FI120" s="17"/>
      <c r="FJ120" s="17"/>
      <c r="FK120" s="17"/>
      <c r="FL120" s="17"/>
      <c r="FM120" s="17"/>
      <c r="FN120" s="17"/>
      <c r="FO120" s="17"/>
      <c r="FP120" s="17"/>
      <c r="FQ120" s="17"/>
      <c r="FR120" s="17"/>
      <c r="FS120" s="18" t="s">
        <v>5923</v>
      </c>
      <c r="FT120" s="18" t="s">
        <v>6262</v>
      </c>
      <c r="FU120" s="18" t="s">
        <v>6582</v>
      </c>
      <c r="FV120" s="18" t="s">
        <v>6927</v>
      </c>
      <c r="FW120" s="18" t="s">
        <v>5923</v>
      </c>
      <c r="FX120" s="18" t="s">
        <v>6262</v>
      </c>
      <c r="FY120" s="18" t="s">
        <v>6582</v>
      </c>
      <c r="FZ120" s="18" t="s">
        <v>6927</v>
      </c>
      <c r="GB120" s="25">
        <f t="shared" si="7"/>
        <v>339.09171861086372</v>
      </c>
    </row>
    <row r="121" spans="3:184" ht="74" customHeight="1" x14ac:dyDescent="0.2">
      <c r="C121" s="17" t="s">
        <v>11175</v>
      </c>
      <c r="D121" s="18" t="s">
        <v>44</v>
      </c>
      <c r="E121" s="18" t="s">
        <v>85</v>
      </c>
      <c r="F121" s="18" t="s">
        <v>202</v>
      </c>
      <c r="G121" s="18" t="s">
        <v>528</v>
      </c>
      <c r="H121" s="17"/>
      <c r="I121" s="17"/>
      <c r="J121" s="18" t="s">
        <v>830</v>
      </c>
      <c r="K121" s="18" t="s">
        <v>936</v>
      </c>
      <c r="L121" s="17"/>
      <c r="M121" s="18" t="s">
        <v>1099</v>
      </c>
      <c r="N121" s="17"/>
      <c r="O121" s="17"/>
      <c r="P121" s="17"/>
      <c r="Q121" s="18" t="s">
        <v>2043</v>
      </c>
      <c r="R121" s="17"/>
      <c r="S121" s="17"/>
      <c r="T121" s="17"/>
      <c r="U121" s="18" t="s">
        <v>2717</v>
      </c>
      <c r="V121" s="18" t="s">
        <v>2717</v>
      </c>
      <c r="W121" s="17"/>
      <c r="X121" s="18" t="s">
        <v>2717</v>
      </c>
      <c r="Y121" s="21">
        <f t="shared" si="5"/>
        <v>0.9</v>
      </c>
      <c r="Z121" s="21">
        <v>0.9</v>
      </c>
      <c r="AA121" s="21">
        <v>100</v>
      </c>
      <c r="AB121" s="21">
        <v>0.78</v>
      </c>
      <c r="AC121" s="21">
        <v>0</v>
      </c>
      <c r="AD121" s="21">
        <v>0</v>
      </c>
      <c r="AE121" s="21">
        <v>0</v>
      </c>
      <c r="AF121" s="21">
        <v>0</v>
      </c>
      <c r="AG121" s="21">
        <v>0</v>
      </c>
      <c r="AH121" s="21">
        <v>0</v>
      </c>
      <c r="AI121" s="21"/>
      <c r="AJ121" s="17"/>
      <c r="AK121" s="17"/>
      <c r="AL121" s="21"/>
      <c r="AM121" s="21">
        <v>0</v>
      </c>
      <c r="AN121" s="21">
        <v>0</v>
      </c>
      <c r="AO121" s="22">
        <v>1</v>
      </c>
      <c r="AP121" s="22">
        <v>1</v>
      </c>
      <c r="AQ121" s="22">
        <v>1</v>
      </c>
      <c r="AR121" s="22"/>
      <c r="AS121" s="22">
        <v>1</v>
      </c>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v>0</v>
      </c>
      <c r="CB121" s="22"/>
      <c r="CC121" s="22"/>
      <c r="CD121" s="22"/>
      <c r="CE121" s="22"/>
      <c r="CF121" s="23"/>
      <c r="CG121" s="22"/>
      <c r="CH121" s="22">
        <v>1</v>
      </c>
      <c r="CI121" s="12">
        <f t="shared" si="6"/>
        <v>0</v>
      </c>
      <c r="CJ121" s="21">
        <v>1.7589999999999999</v>
      </c>
      <c r="CK121" s="18" t="s">
        <v>3674</v>
      </c>
      <c r="CL121" s="17"/>
      <c r="CM121" s="18">
        <v>100</v>
      </c>
      <c r="CN121" s="18" t="s">
        <v>3968</v>
      </c>
      <c r="CO121" s="21">
        <v>1.7589999999999999</v>
      </c>
      <c r="CP121" s="17"/>
      <c r="CQ121" s="17"/>
      <c r="CR121" s="17"/>
      <c r="CS121" s="17"/>
      <c r="CT121" s="17"/>
      <c r="CU121" s="17"/>
      <c r="CV121" s="17"/>
      <c r="CW121" s="17"/>
      <c r="CX121" s="18">
        <v>1</v>
      </c>
      <c r="CY121" s="18" t="s">
        <v>4187</v>
      </c>
      <c r="CZ121" s="18">
        <v>950</v>
      </c>
      <c r="DA121" s="18">
        <v>1</v>
      </c>
      <c r="DB121" s="18" t="s">
        <v>4180</v>
      </c>
      <c r="DC121" s="18">
        <v>8</v>
      </c>
      <c r="DD121" s="18">
        <v>1</v>
      </c>
      <c r="DE121" s="18" t="s">
        <v>4288</v>
      </c>
      <c r="DF121" s="18">
        <v>8</v>
      </c>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8">
        <v>1</v>
      </c>
      <c r="EL121" s="18" t="s">
        <v>4701</v>
      </c>
      <c r="EM121" s="18">
        <v>5</v>
      </c>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8" t="s">
        <v>5924</v>
      </c>
      <c r="FT121" s="18" t="s">
        <v>6263</v>
      </c>
      <c r="FU121" s="18" t="s">
        <v>6583</v>
      </c>
      <c r="FV121" s="18" t="s">
        <v>6928</v>
      </c>
      <c r="FW121" s="18" t="s">
        <v>5924</v>
      </c>
      <c r="FX121" s="18" t="s">
        <v>6263</v>
      </c>
      <c r="FY121" s="18" t="s">
        <v>6583</v>
      </c>
      <c r="FZ121" s="18" t="s">
        <v>6928</v>
      </c>
      <c r="GB121" s="25">
        <f t="shared" si="7"/>
        <v>511.65434906196703</v>
      </c>
    </row>
    <row r="122" spans="3:184" ht="74" customHeight="1" x14ac:dyDescent="0.2">
      <c r="C122" s="17" t="s">
        <v>11175</v>
      </c>
      <c r="D122" s="18" t="s">
        <v>44</v>
      </c>
      <c r="E122" s="18" t="s">
        <v>85</v>
      </c>
      <c r="F122" s="18" t="s">
        <v>203</v>
      </c>
      <c r="G122" s="18" t="s">
        <v>528</v>
      </c>
      <c r="H122" s="17"/>
      <c r="I122" s="18">
        <v>2023</v>
      </c>
      <c r="J122" s="18" t="s">
        <v>813</v>
      </c>
      <c r="K122" s="18" t="s">
        <v>791</v>
      </c>
      <c r="L122" s="17"/>
      <c r="M122" s="18" t="s">
        <v>1100</v>
      </c>
      <c r="N122" s="17"/>
      <c r="O122" s="18" t="s">
        <v>1605</v>
      </c>
      <c r="P122" s="17"/>
      <c r="Q122" s="18" t="s">
        <v>2044</v>
      </c>
      <c r="R122" s="17"/>
      <c r="S122" s="17"/>
      <c r="T122" s="17"/>
      <c r="U122" s="18" t="s">
        <v>2718</v>
      </c>
      <c r="V122" s="18" t="s">
        <v>2718</v>
      </c>
      <c r="W122" s="17"/>
      <c r="X122" s="18" t="s">
        <v>2718</v>
      </c>
      <c r="Y122" s="21">
        <f t="shared" si="5"/>
        <v>0.68500000000000005</v>
      </c>
      <c r="Z122" s="21">
        <v>0.68</v>
      </c>
      <c r="AA122" s="21">
        <v>99.27</v>
      </c>
      <c r="AB122" s="21">
        <v>0.63</v>
      </c>
      <c r="AC122" s="21">
        <v>0</v>
      </c>
      <c r="AD122" s="21">
        <v>0</v>
      </c>
      <c r="AE122" s="21">
        <v>0</v>
      </c>
      <c r="AF122" s="21">
        <v>0</v>
      </c>
      <c r="AG122" s="21">
        <v>5.0000000000000001E-3</v>
      </c>
      <c r="AH122" s="21">
        <v>0.73</v>
      </c>
      <c r="AI122" s="21"/>
      <c r="AJ122" s="17"/>
      <c r="AK122" s="17"/>
      <c r="AL122" s="21"/>
      <c r="AM122" s="21">
        <v>1</v>
      </c>
      <c r="AN122" s="21">
        <v>1.33</v>
      </c>
      <c r="AO122" s="22">
        <v>2</v>
      </c>
      <c r="AP122" s="22">
        <v>2</v>
      </c>
      <c r="AQ122" s="22">
        <v>2</v>
      </c>
      <c r="AR122" s="22"/>
      <c r="AS122" s="22"/>
      <c r="AT122" s="22">
        <v>1</v>
      </c>
      <c r="AU122" s="22"/>
      <c r="AV122" s="22"/>
      <c r="AW122" s="22"/>
      <c r="AX122" s="22"/>
      <c r="AY122" s="22"/>
      <c r="AZ122" s="22"/>
      <c r="BA122" s="22"/>
      <c r="BB122" s="22">
        <v>1</v>
      </c>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v>0</v>
      </c>
      <c r="CB122" s="22"/>
      <c r="CC122" s="22"/>
      <c r="CD122" s="22"/>
      <c r="CE122" s="22"/>
      <c r="CF122" s="23"/>
      <c r="CG122" s="22"/>
      <c r="CH122" s="22">
        <v>2</v>
      </c>
      <c r="CI122" s="12">
        <f t="shared" si="6"/>
        <v>0</v>
      </c>
      <c r="CJ122" s="21">
        <v>2.669</v>
      </c>
      <c r="CK122" s="18" t="s">
        <v>3674</v>
      </c>
      <c r="CL122" s="17"/>
      <c r="CM122" s="18">
        <v>50</v>
      </c>
      <c r="CN122" s="18" t="s">
        <v>3968</v>
      </c>
      <c r="CO122" s="21">
        <v>5.3380000000000001</v>
      </c>
      <c r="CP122" s="17"/>
      <c r="CQ122" s="17"/>
      <c r="CR122" s="17"/>
      <c r="CS122" s="17"/>
      <c r="CT122" s="17"/>
      <c r="CU122" s="17"/>
      <c r="CV122" s="17"/>
      <c r="CW122" s="17"/>
      <c r="CX122" s="18">
        <v>1</v>
      </c>
      <c r="CY122" s="18" t="s">
        <v>4187</v>
      </c>
      <c r="CZ122" s="18">
        <v>365</v>
      </c>
      <c r="DA122" s="17"/>
      <c r="DB122" s="17"/>
      <c r="DC122" s="17"/>
      <c r="DD122" s="18">
        <v>1</v>
      </c>
      <c r="DE122" s="18" t="s">
        <v>4313</v>
      </c>
      <c r="DF122" s="18">
        <v>10</v>
      </c>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8">
        <v>1</v>
      </c>
      <c r="EO122" s="18" t="s">
        <v>4777</v>
      </c>
      <c r="EP122" s="18">
        <v>8</v>
      </c>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8" t="s">
        <v>5925</v>
      </c>
      <c r="FT122" s="18" t="s">
        <v>6220</v>
      </c>
      <c r="FU122" s="18" t="s">
        <v>6584</v>
      </c>
      <c r="FV122" s="18" t="s">
        <v>6929</v>
      </c>
      <c r="FW122" s="18" t="s">
        <v>5925</v>
      </c>
      <c r="FX122" s="18" t="s">
        <v>6220</v>
      </c>
      <c r="FY122" s="18" t="s">
        <v>6584</v>
      </c>
      <c r="FZ122" s="18" t="s">
        <v>6929</v>
      </c>
      <c r="GB122" s="25">
        <f t="shared" si="7"/>
        <v>127.38853503184713</v>
      </c>
    </row>
    <row r="123" spans="3:184" ht="74" customHeight="1" x14ac:dyDescent="0.2">
      <c r="C123" s="17" t="s">
        <v>11175</v>
      </c>
      <c r="D123" s="18" t="s">
        <v>44</v>
      </c>
      <c r="E123" s="18" t="s">
        <v>85</v>
      </c>
      <c r="F123" s="18" t="s">
        <v>204</v>
      </c>
      <c r="G123" s="18" t="s">
        <v>528</v>
      </c>
      <c r="H123" s="17"/>
      <c r="I123" s="18">
        <v>2023</v>
      </c>
      <c r="J123" s="18" t="s">
        <v>840</v>
      </c>
      <c r="K123" s="18" t="s">
        <v>886</v>
      </c>
      <c r="L123" s="17"/>
      <c r="M123" s="18" t="s">
        <v>1101</v>
      </c>
      <c r="N123" s="17"/>
      <c r="O123" s="17"/>
      <c r="P123" s="17"/>
      <c r="Q123" s="18" t="s">
        <v>2045</v>
      </c>
      <c r="R123" s="17"/>
      <c r="S123" s="17"/>
      <c r="T123" s="17"/>
      <c r="U123" s="18" t="s">
        <v>204</v>
      </c>
      <c r="V123" s="18" t="s">
        <v>3017</v>
      </c>
      <c r="W123" s="17"/>
      <c r="X123" s="18" t="s">
        <v>3017</v>
      </c>
      <c r="Y123" s="21">
        <f t="shared" si="5"/>
        <v>0.59899999999999998</v>
      </c>
      <c r="Z123" s="21">
        <v>0.59899999999999998</v>
      </c>
      <c r="AA123" s="21">
        <v>100</v>
      </c>
      <c r="AB123" s="21">
        <v>1.2</v>
      </c>
      <c r="AC123" s="21">
        <v>0</v>
      </c>
      <c r="AD123" s="21">
        <v>0</v>
      </c>
      <c r="AE123" s="21">
        <v>0</v>
      </c>
      <c r="AF123" s="21">
        <v>0</v>
      </c>
      <c r="AG123" s="21">
        <v>0</v>
      </c>
      <c r="AH123" s="21">
        <v>0</v>
      </c>
      <c r="AI123" s="21"/>
      <c r="AJ123" s="17"/>
      <c r="AK123" s="17"/>
      <c r="AL123" s="21"/>
      <c r="AM123" s="21">
        <v>0.3</v>
      </c>
      <c r="AN123" s="21">
        <v>0.4</v>
      </c>
      <c r="AO123" s="22">
        <v>2</v>
      </c>
      <c r="AP123" s="22">
        <v>2</v>
      </c>
      <c r="AQ123" s="22">
        <v>1</v>
      </c>
      <c r="AR123" s="22"/>
      <c r="AS123" s="22"/>
      <c r="AT123" s="22"/>
      <c r="AU123" s="22"/>
      <c r="AV123" s="22"/>
      <c r="AW123" s="22"/>
      <c r="AX123" s="22"/>
      <c r="AY123" s="22"/>
      <c r="AZ123" s="22">
        <v>1</v>
      </c>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v>0</v>
      </c>
      <c r="CB123" s="22"/>
      <c r="CC123" s="22"/>
      <c r="CD123" s="22"/>
      <c r="CE123" s="22"/>
      <c r="CF123" s="23"/>
      <c r="CG123" s="22"/>
      <c r="CH123" s="22">
        <v>1</v>
      </c>
      <c r="CI123" s="12">
        <f t="shared" si="6"/>
        <v>0</v>
      </c>
      <c r="CJ123" s="21">
        <v>3.9020000000000001</v>
      </c>
      <c r="CK123" s="18" t="s">
        <v>3674</v>
      </c>
      <c r="CL123" s="17"/>
      <c r="CM123" s="18">
        <v>61.94</v>
      </c>
      <c r="CN123" s="18" t="s">
        <v>3968</v>
      </c>
      <c r="CO123" s="21">
        <v>6.3</v>
      </c>
      <c r="CP123" s="17"/>
      <c r="CQ123" s="17"/>
      <c r="CR123" s="17"/>
      <c r="CS123" s="17"/>
      <c r="CT123" s="17"/>
      <c r="CU123" s="17"/>
      <c r="CV123" s="17"/>
      <c r="CW123" s="17"/>
      <c r="CX123" s="18">
        <v>1</v>
      </c>
      <c r="CY123" s="18" t="s">
        <v>4187</v>
      </c>
      <c r="CZ123" s="18">
        <v>819</v>
      </c>
      <c r="DA123" s="17"/>
      <c r="DB123" s="17"/>
      <c r="DC123" s="17"/>
      <c r="DD123" s="18">
        <v>1</v>
      </c>
      <c r="DE123" s="18" t="s">
        <v>4288</v>
      </c>
      <c r="DF123" s="18">
        <v>10</v>
      </c>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8" t="s">
        <v>5926</v>
      </c>
      <c r="FT123" s="18" t="s">
        <v>6264</v>
      </c>
      <c r="FU123" s="18" t="s">
        <v>6585</v>
      </c>
      <c r="FV123" s="18" t="s">
        <v>6930</v>
      </c>
      <c r="FW123" s="18" t="s">
        <v>5926</v>
      </c>
      <c r="FX123" s="18" t="s">
        <v>6264</v>
      </c>
      <c r="FY123" s="18" t="s">
        <v>6585</v>
      </c>
      <c r="FZ123" s="18" t="s">
        <v>6930</v>
      </c>
      <c r="GB123" s="25">
        <f t="shared" si="7"/>
        <v>95.07936507936509</v>
      </c>
    </row>
    <row r="124" spans="3:184" ht="74" customHeight="1" x14ac:dyDescent="0.2">
      <c r="C124" s="17" t="s">
        <v>11175</v>
      </c>
      <c r="D124" s="18" t="s">
        <v>47</v>
      </c>
      <c r="E124" s="18" t="s">
        <v>84</v>
      </c>
      <c r="F124" s="18" t="s">
        <v>205</v>
      </c>
      <c r="G124" s="18" t="s">
        <v>529</v>
      </c>
      <c r="H124" s="17"/>
      <c r="I124" s="18">
        <v>2023</v>
      </c>
      <c r="J124" s="18" t="s">
        <v>841</v>
      </c>
      <c r="K124" s="18" t="s">
        <v>907</v>
      </c>
      <c r="L124" s="17"/>
      <c r="M124" s="18" t="s">
        <v>1102</v>
      </c>
      <c r="N124" s="17"/>
      <c r="O124" s="18" t="s">
        <v>1606</v>
      </c>
      <c r="P124" s="17"/>
      <c r="Q124" s="18" t="s">
        <v>2046</v>
      </c>
      <c r="R124" s="17"/>
      <c r="S124" s="18" t="s">
        <v>2470</v>
      </c>
      <c r="T124" s="17"/>
      <c r="U124" s="18" t="s">
        <v>205</v>
      </c>
      <c r="V124" s="18" t="s">
        <v>205</v>
      </c>
      <c r="W124" s="18" t="s">
        <v>3140</v>
      </c>
      <c r="X124" s="18" t="s">
        <v>205</v>
      </c>
      <c r="Y124" s="21">
        <f t="shared" si="5"/>
        <v>0.626</v>
      </c>
      <c r="Z124" s="21">
        <v>0.626</v>
      </c>
      <c r="AA124" s="21">
        <v>100</v>
      </c>
      <c r="AB124" s="21">
        <v>12</v>
      </c>
      <c r="AC124" s="21">
        <v>0</v>
      </c>
      <c r="AD124" s="21">
        <v>0</v>
      </c>
      <c r="AE124" s="21">
        <v>0</v>
      </c>
      <c r="AF124" s="21">
        <v>0</v>
      </c>
      <c r="AG124" s="21">
        <v>0</v>
      </c>
      <c r="AH124" s="21">
        <v>0</v>
      </c>
      <c r="AI124" s="21">
        <v>1</v>
      </c>
      <c r="AJ124" s="18" t="s">
        <v>3416</v>
      </c>
      <c r="AK124" s="17"/>
      <c r="AL124" s="21">
        <v>0</v>
      </c>
      <c r="AM124" s="21">
        <v>0</v>
      </c>
      <c r="AN124" s="21">
        <v>0</v>
      </c>
      <c r="AO124" s="22">
        <v>1</v>
      </c>
      <c r="AP124" s="22">
        <v>1</v>
      </c>
      <c r="AQ124" s="22">
        <v>1</v>
      </c>
      <c r="AR124" s="22">
        <v>1</v>
      </c>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v>0</v>
      </c>
      <c r="CB124" s="22"/>
      <c r="CC124" s="22"/>
      <c r="CD124" s="22"/>
      <c r="CE124" s="22"/>
      <c r="CF124" s="23"/>
      <c r="CG124" s="22"/>
      <c r="CH124" s="22">
        <v>1</v>
      </c>
      <c r="CI124" s="12">
        <f t="shared" si="6"/>
        <v>0</v>
      </c>
      <c r="CJ124" s="21">
        <v>5.6000000000000001E-2</v>
      </c>
      <c r="CK124" s="18" t="s">
        <v>3705</v>
      </c>
      <c r="CL124" s="17"/>
      <c r="CM124" s="18">
        <v>12.7</v>
      </c>
      <c r="CN124" s="17"/>
      <c r="CO124" s="21">
        <v>0.441</v>
      </c>
      <c r="CP124" s="17"/>
      <c r="CQ124" s="17"/>
      <c r="CR124" s="17"/>
      <c r="CS124" s="17"/>
      <c r="CT124" s="17"/>
      <c r="CU124" s="17"/>
      <c r="CV124" s="17"/>
      <c r="CW124" s="17"/>
      <c r="CX124" s="18">
        <v>1</v>
      </c>
      <c r="CY124" s="18" t="s">
        <v>4204</v>
      </c>
      <c r="CZ124" s="18">
        <v>38</v>
      </c>
      <c r="DA124" s="18">
        <v>1</v>
      </c>
      <c r="DB124" s="18" t="s">
        <v>4326</v>
      </c>
      <c r="DC124" s="18">
        <v>18</v>
      </c>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8">
        <v>1</v>
      </c>
      <c r="DZ124" s="18" t="s">
        <v>4636</v>
      </c>
      <c r="EA124" s="18">
        <v>18</v>
      </c>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8" t="s">
        <v>5927</v>
      </c>
      <c r="FT124" s="18" t="s">
        <v>6265</v>
      </c>
      <c r="FU124" s="18" t="s">
        <v>6586</v>
      </c>
      <c r="FV124" s="18" t="s">
        <v>6931</v>
      </c>
      <c r="FW124" s="18" t="s">
        <v>5927</v>
      </c>
      <c r="FX124" s="18" t="s">
        <v>6265</v>
      </c>
      <c r="FY124" s="18" t="s">
        <v>6586</v>
      </c>
      <c r="FZ124" s="18" t="s">
        <v>6931</v>
      </c>
      <c r="GA124" s="1" t="s">
        <v>7546</v>
      </c>
      <c r="GB124" s="25">
        <f t="shared" si="7"/>
        <v>1419.5011337868482</v>
      </c>
    </row>
    <row r="125" spans="3:184" ht="74" customHeight="1" x14ac:dyDescent="0.2">
      <c r="C125" s="17" t="s">
        <v>11175</v>
      </c>
      <c r="D125" s="18" t="s">
        <v>47</v>
      </c>
      <c r="E125" s="18" t="s">
        <v>84</v>
      </c>
      <c r="F125" s="18" t="s">
        <v>206</v>
      </c>
      <c r="G125" s="18" t="s">
        <v>530</v>
      </c>
      <c r="H125" s="17"/>
      <c r="I125" s="18">
        <v>2022</v>
      </c>
      <c r="J125" s="18" t="s">
        <v>843</v>
      </c>
      <c r="K125" s="18" t="s">
        <v>975</v>
      </c>
      <c r="L125" s="17"/>
      <c r="M125" s="18" t="s">
        <v>1103</v>
      </c>
      <c r="N125" s="17"/>
      <c r="O125" s="18" t="s">
        <v>1607</v>
      </c>
      <c r="P125" s="18" t="s">
        <v>1369</v>
      </c>
      <c r="Q125" s="18" t="s">
        <v>2047</v>
      </c>
      <c r="R125" s="18" t="s">
        <v>1369</v>
      </c>
      <c r="S125" s="17"/>
      <c r="T125" s="17"/>
      <c r="U125" s="18" t="s">
        <v>2719</v>
      </c>
      <c r="V125" s="18" t="s">
        <v>2719</v>
      </c>
      <c r="W125" s="18" t="s">
        <v>3140</v>
      </c>
      <c r="X125" s="18" t="s">
        <v>3211</v>
      </c>
      <c r="Y125" s="21">
        <f t="shared" si="5"/>
        <v>0.11</v>
      </c>
      <c r="Z125" s="21">
        <v>0.11</v>
      </c>
      <c r="AA125" s="21">
        <v>100</v>
      </c>
      <c r="AB125" s="21">
        <v>0.08</v>
      </c>
      <c r="AC125" s="21">
        <v>0</v>
      </c>
      <c r="AD125" s="21">
        <v>0</v>
      </c>
      <c r="AE125" s="21">
        <v>0</v>
      </c>
      <c r="AF125" s="21">
        <v>0</v>
      </c>
      <c r="AG125" s="21">
        <v>0</v>
      </c>
      <c r="AH125" s="21">
        <v>0</v>
      </c>
      <c r="AI125" s="21">
        <v>1</v>
      </c>
      <c r="AJ125" s="18" t="s">
        <v>3417</v>
      </c>
      <c r="AK125" s="17"/>
      <c r="AL125" s="21">
        <v>0</v>
      </c>
      <c r="AM125" s="21">
        <v>1.9</v>
      </c>
      <c r="AN125" s="21">
        <v>4.5</v>
      </c>
      <c r="AO125" s="22">
        <v>1</v>
      </c>
      <c r="AP125" s="22">
        <v>1</v>
      </c>
      <c r="AQ125" s="22">
        <v>1</v>
      </c>
      <c r="AR125" s="22"/>
      <c r="AS125" s="22"/>
      <c r="AT125" s="22"/>
      <c r="AU125" s="22"/>
      <c r="AV125" s="22"/>
      <c r="AW125" s="22"/>
      <c r="AX125" s="22"/>
      <c r="AY125" s="22"/>
      <c r="AZ125" s="22"/>
      <c r="BA125" s="22"/>
      <c r="BB125" s="22"/>
      <c r="BC125" s="22"/>
      <c r="BD125" s="22">
        <v>1</v>
      </c>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v>0</v>
      </c>
      <c r="CB125" s="22"/>
      <c r="CC125" s="22"/>
      <c r="CD125" s="22"/>
      <c r="CE125" s="22"/>
      <c r="CF125" s="23"/>
      <c r="CG125" s="22"/>
      <c r="CH125" s="22">
        <v>1</v>
      </c>
      <c r="CI125" s="12">
        <f t="shared" si="6"/>
        <v>0</v>
      </c>
      <c r="CJ125" s="21">
        <v>0.74399999999999999</v>
      </c>
      <c r="CK125" s="18" t="s">
        <v>3706</v>
      </c>
      <c r="CL125" s="18" t="s">
        <v>1369</v>
      </c>
      <c r="CM125" s="18">
        <v>24.8</v>
      </c>
      <c r="CN125" s="18" t="s">
        <v>3994</v>
      </c>
      <c r="CO125" s="21">
        <v>3.08</v>
      </c>
      <c r="CP125" s="17"/>
      <c r="CQ125" s="17"/>
      <c r="CR125" s="17"/>
      <c r="CS125" s="17"/>
      <c r="CT125" s="17"/>
      <c r="CU125" s="17"/>
      <c r="CV125" s="17"/>
      <c r="CW125" s="18">
        <v>2</v>
      </c>
      <c r="CX125" s="18">
        <v>1</v>
      </c>
      <c r="CY125" s="18" t="s">
        <v>4205</v>
      </c>
      <c r="CZ125" s="18">
        <v>190</v>
      </c>
      <c r="DA125" s="18">
        <v>1</v>
      </c>
      <c r="DB125" s="18" t="s">
        <v>4327</v>
      </c>
      <c r="DC125" s="18">
        <v>32</v>
      </c>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8">
        <v>1</v>
      </c>
      <c r="EL125" s="18" t="s">
        <v>709</v>
      </c>
      <c r="EM125" s="18">
        <v>6</v>
      </c>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8" t="s">
        <v>5239</v>
      </c>
      <c r="FJ125" s="18" t="s">
        <v>5361</v>
      </c>
      <c r="FK125" s="17"/>
      <c r="FL125" s="17"/>
      <c r="FM125" s="17"/>
      <c r="FN125" s="17"/>
      <c r="FO125" s="17"/>
      <c r="FP125" s="18" t="s">
        <v>709</v>
      </c>
      <c r="FQ125" s="18">
        <v>0</v>
      </c>
      <c r="FR125" s="18">
        <v>0</v>
      </c>
      <c r="FS125" s="18" t="s">
        <v>5928</v>
      </c>
      <c r="FT125" s="18" t="s">
        <v>6266</v>
      </c>
      <c r="FU125" s="18" t="s">
        <v>6587</v>
      </c>
      <c r="FV125" s="18" t="s">
        <v>6932</v>
      </c>
      <c r="FW125" s="18" t="s">
        <v>5928</v>
      </c>
      <c r="FX125" s="18" t="s">
        <v>6266</v>
      </c>
      <c r="FY125" s="18" t="s">
        <v>6587</v>
      </c>
      <c r="FZ125" s="18" t="s">
        <v>6932</v>
      </c>
      <c r="GA125" s="1" t="s">
        <v>7548</v>
      </c>
      <c r="GB125" s="25">
        <f t="shared" si="7"/>
        <v>35.714285714285715</v>
      </c>
    </row>
    <row r="126" spans="3:184" ht="74" customHeight="1" x14ac:dyDescent="0.2">
      <c r="C126" s="17" t="s">
        <v>11175</v>
      </c>
      <c r="D126" s="18" t="s">
        <v>44</v>
      </c>
      <c r="E126" s="18" t="s">
        <v>85</v>
      </c>
      <c r="F126" s="18" t="s">
        <v>207</v>
      </c>
      <c r="G126" s="18" t="s">
        <v>531</v>
      </c>
      <c r="H126" s="17"/>
      <c r="I126" s="18">
        <v>2023</v>
      </c>
      <c r="J126" s="18" t="s">
        <v>771</v>
      </c>
      <c r="K126" s="18" t="s">
        <v>936</v>
      </c>
      <c r="L126" s="17"/>
      <c r="M126" s="17"/>
      <c r="N126" s="17"/>
      <c r="O126" s="18" t="s">
        <v>1608</v>
      </c>
      <c r="P126" s="17"/>
      <c r="Q126" s="17"/>
      <c r="R126" s="17"/>
      <c r="S126" s="17"/>
      <c r="T126" s="17"/>
      <c r="U126" s="18" t="s">
        <v>2720</v>
      </c>
      <c r="V126" s="18" t="s">
        <v>2720</v>
      </c>
      <c r="W126" s="17"/>
      <c r="X126" s="18" t="s">
        <v>2720</v>
      </c>
      <c r="Y126" s="21">
        <f t="shared" si="5"/>
        <v>1.8</v>
      </c>
      <c r="Z126" s="21">
        <v>1.8</v>
      </c>
      <c r="AA126" s="21">
        <v>100</v>
      </c>
      <c r="AB126" s="21">
        <v>11.3</v>
      </c>
      <c r="AC126" s="21">
        <v>0</v>
      </c>
      <c r="AD126" s="21">
        <v>0</v>
      </c>
      <c r="AE126" s="21">
        <v>0</v>
      </c>
      <c r="AF126" s="21">
        <v>0</v>
      </c>
      <c r="AG126" s="21">
        <v>0</v>
      </c>
      <c r="AH126" s="21">
        <v>0</v>
      </c>
      <c r="AI126" s="21"/>
      <c r="AJ126" s="17"/>
      <c r="AK126" s="17"/>
      <c r="AL126" s="21"/>
      <c r="AM126" s="21">
        <v>0.76</v>
      </c>
      <c r="AN126" s="21">
        <v>5.8</v>
      </c>
      <c r="AO126" s="22">
        <v>5</v>
      </c>
      <c r="AP126" s="22">
        <v>5</v>
      </c>
      <c r="AQ126" s="22">
        <v>5</v>
      </c>
      <c r="AR126" s="22">
        <v>1</v>
      </c>
      <c r="AS126" s="22"/>
      <c r="AT126" s="22">
        <v>1</v>
      </c>
      <c r="AU126" s="22"/>
      <c r="AV126" s="22"/>
      <c r="AW126" s="22"/>
      <c r="AX126" s="22"/>
      <c r="AY126" s="22"/>
      <c r="AZ126" s="22"/>
      <c r="BA126" s="22">
        <v>1</v>
      </c>
      <c r="BB126" s="22"/>
      <c r="BC126" s="22">
        <v>1</v>
      </c>
      <c r="BD126" s="22"/>
      <c r="BE126" s="22">
        <v>1</v>
      </c>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v>0</v>
      </c>
      <c r="CB126" s="22"/>
      <c r="CC126" s="22"/>
      <c r="CD126" s="22"/>
      <c r="CE126" s="22"/>
      <c r="CF126" s="23"/>
      <c r="CG126" s="22"/>
      <c r="CH126" s="22">
        <v>5</v>
      </c>
      <c r="CI126" s="12">
        <f t="shared" si="6"/>
        <v>0</v>
      </c>
      <c r="CJ126" s="21">
        <v>1.4</v>
      </c>
      <c r="CK126" s="18" t="s">
        <v>3674</v>
      </c>
      <c r="CL126" s="17"/>
      <c r="CM126" s="18">
        <v>100</v>
      </c>
      <c r="CN126" s="18" t="s">
        <v>3968</v>
      </c>
      <c r="CO126" s="21">
        <v>1.4</v>
      </c>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8" t="s">
        <v>4523</v>
      </c>
      <c r="DT126" s="18" t="s">
        <v>4180</v>
      </c>
      <c r="DU126" s="18">
        <v>10</v>
      </c>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8" t="s">
        <v>4523</v>
      </c>
      <c r="ER126" s="18" t="s">
        <v>4180</v>
      </c>
      <c r="ES126" s="18">
        <v>10</v>
      </c>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8" t="s">
        <v>5929</v>
      </c>
      <c r="FT126" s="18" t="s">
        <v>6267</v>
      </c>
      <c r="FU126" s="18" t="s">
        <v>6588</v>
      </c>
      <c r="FV126" s="18" t="s">
        <v>6933</v>
      </c>
      <c r="FW126" s="18" t="s">
        <v>5929</v>
      </c>
      <c r="FX126" s="18" t="s">
        <v>6267</v>
      </c>
      <c r="FY126" s="18" t="s">
        <v>6588</v>
      </c>
      <c r="FZ126" s="18" t="s">
        <v>6933</v>
      </c>
      <c r="GB126" s="25">
        <f t="shared" si="7"/>
        <v>1285.7142857142858</v>
      </c>
    </row>
    <row r="127" spans="3:184" ht="74" customHeight="1" x14ac:dyDescent="0.2">
      <c r="C127" s="17" t="s">
        <v>11175</v>
      </c>
      <c r="D127" s="18" t="s">
        <v>44</v>
      </c>
      <c r="E127" s="18" t="s">
        <v>85</v>
      </c>
      <c r="F127" s="18" t="s">
        <v>208</v>
      </c>
      <c r="G127" s="18" t="s">
        <v>532</v>
      </c>
      <c r="H127" s="17"/>
      <c r="I127" s="18">
        <v>2023</v>
      </c>
      <c r="J127" s="18" t="s">
        <v>771</v>
      </c>
      <c r="K127" s="18" t="s">
        <v>936</v>
      </c>
      <c r="L127" s="17"/>
      <c r="M127" s="18" t="s">
        <v>1104</v>
      </c>
      <c r="N127" s="17"/>
      <c r="O127" s="17"/>
      <c r="P127" s="17"/>
      <c r="Q127" s="18" t="s">
        <v>1104</v>
      </c>
      <c r="R127" s="17"/>
      <c r="S127" s="17"/>
      <c r="T127" s="17"/>
      <c r="U127" s="18" t="s">
        <v>2721</v>
      </c>
      <c r="V127" s="18" t="s">
        <v>2721</v>
      </c>
      <c r="W127" s="17"/>
      <c r="X127" s="18" t="s">
        <v>2721</v>
      </c>
      <c r="Y127" s="21">
        <f t="shared" si="5"/>
        <v>0.53</v>
      </c>
      <c r="Z127" s="21">
        <v>0.53</v>
      </c>
      <c r="AA127" s="21">
        <v>100</v>
      </c>
      <c r="AB127" s="21">
        <v>1.26</v>
      </c>
      <c r="AC127" s="21">
        <v>0</v>
      </c>
      <c r="AD127" s="21">
        <v>0</v>
      </c>
      <c r="AE127" s="21">
        <v>0</v>
      </c>
      <c r="AF127" s="21">
        <v>0</v>
      </c>
      <c r="AG127" s="21">
        <v>0</v>
      </c>
      <c r="AH127" s="21">
        <v>0</v>
      </c>
      <c r="AI127" s="21"/>
      <c r="AJ127" s="17"/>
      <c r="AK127" s="17"/>
      <c r="AL127" s="21"/>
      <c r="AM127" s="21">
        <v>0.254</v>
      </c>
      <c r="AN127" s="21">
        <v>0.85</v>
      </c>
      <c r="AO127" s="22">
        <v>8</v>
      </c>
      <c r="AP127" s="22">
        <v>8</v>
      </c>
      <c r="AQ127" s="22">
        <v>8</v>
      </c>
      <c r="AR127" s="22"/>
      <c r="AS127" s="22"/>
      <c r="AT127" s="22"/>
      <c r="AU127" s="22"/>
      <c r="AV127" s="22"/>
      <c r="AW127" s="22"/>
      <c r="AX127" s="22"/>
      <c r="AY127" s="22"/>
      <c r="AZ127" s="22"/>
      <c r="BA127" s="22">
        <v>3</v>
      </c>
      <c r="BB127" s="22">
        <v>3</v>
      </c>
      <c r="BC127" s="22"/>
      <c r="BD127" s="22">
        <v>2</v>
      </c>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v>0</v>
      </c>
      <c r="CB127" s="22"/>
      <c r="CC127" s="22"/>
      <c r="CD127" s="22"/>
      <c r="CE127" s="22"/>
      <c r="CF127" s="23"/>
      <c r="CG127" s="22"/>
      <c r="CH127" s="22">
        <v>8</v>
      </c>
      <c r="CI127" s="12">
        <f t="shared" si="6"/>
        <v>0</v>
      </c>
      <c r="CJ127" s="21">
        <v>6.7</v>
      </c>
      <c r="CK127" s="18" t="s">
        <v>3677</v>
      </c>
      <c r="CL127" s="17"/>
      <c r="CM127" s="18">
        <v>100</v>
      </c>
      <c r="CN127" s="18" t="s">
        <v>3972</v>
      </c>
      <c r="CO127" s="21">
        <v>6.7</v>
      </c>
      <c r="CP127" s="17"/>
      <c r="CQ127" s="17"/>
      <c r="CR127" s="17"/>
      <c r="CS127" s="17"/>
      <c r="CT127" s="17"/>
      <c r="CU127" s="17"/>
      <c r="CV127" s="17"/>
      <c r="CW127" s="17"/>
      <c r="CX127" s="17"/>
      <c r="CY127" s="17"/>
      <c r="CZ127" s="17"/>
      <c r="DA127" s="18">
        <v>1</v>
      </c>
      <c r="DB127" s="18" t="s">
        <v>4180</v>
      </c>
      <c r="DC127" s="18">
        <v>21</v>
      </c>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8">
        <v>1</v>
      </c>
      <c r="EC127" s="18" t="s">
        <v>4288</v>
      </c>
      <c r="ED127" s="18">
        <v>21</v>
      </c>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8" t="s">
        <v>5930</v>
      </c>
      <c r="FT127" s="18" t="s">
        <v>6268</v>
      </c>
      <c r="FU127" s="18" t="s">
        <v>6589</v>
      </c>
      <c r="FV127" s="18" t="s">
        <v>6934</v>
      </c>
      <c r="FW127" s="18" t="s">
        <v>5930</v>
      </c>
      <c r="FX127" s="18" t="s">
        <v>6268</v>
      </c>
      <c r="FY127" s="18" t="s">
        <v>6589</v>
      </c>
      <c r="FZ127" s="18" t="s">
        <v>6934</v>
      </c>
      <c r="GB127" s="25">
        <f t="shared" si="7"/>
        <v>79.104477611940297</v>
      </c>
    </row>
    <row r="128" spans="3:184" ht="74" customHeight="1" x14ac:dyDescent="0.2">
      <c r="C128" s="17" t="s">
        <v>11175</v>
      </c>
      <c r="D128" s="18" t="s">
        <v>44</v>
      </c>
      <c r="E128" s="18" t="s">
        <v>85</v>
      </c>
      <c r="F128" s="18" t="s">
        <v>209</v>
      </c>
      <c r="G128" s="18" t="s">
        <v>533</v>
      </c>
      <c r="H128" s="17"/>
      <c r="I128" s="18">
        <v>2023</v>
      </c>
      <c r="J128" s="18" t="s">
        <v>771</v>
      </c>
      <c r="K128" s="18" t="s">
        <v>936</v>
      </c>
      <c r="L128" s="17"/>
      <c r="M128" s="18" t="s">
        <v>1105</v>
      </c>
      <c r="N128" s="17"/>
      <c r="O128" s="18" t="s">
        <v>1609</v>
      </c>
      <c r="P128" s="17"/>
      <c r="Q128" s="18" t="s">
        <v>2048</v>
      </c>
      <c r="R128" s="17"/>
      <c r="S128" s="17"/>
      <c r="T128" s="17"/>
      <c r="U128" s="18" t="s">
        <v>2722</v>
      </c>
      <c r="V128" s="18" t="s">
        <v>2722</v>
      </c>
      <c r="W128" s="17"/>
      <c r="X128" s="18" t="s">
        <v>2722</v>
      </c>
      <c r="Y128" s="21">
        <f t="shared" si="5"/>
        <v>0.8</v>
      </c>
      <c r="Z128" s="21">
        <v>0.8</v>
      </c>
      <c r="AA128" s="21">
        <v>100</v>
      </c>
      <c r="AB128" s="21">
        <v>0.01</v>
      </c>
      <c r="AC128" s="21">
        <v>0</v>
      </c>
      <c r="AD128" s="21">
        <v>0</v>
      </c>
      <c r="AE128" s="21">
        <v>0</v>
      </c>
      <c r="AF128" s="21">
        <v>0</v>
      </c>
      <c r="AG128" s="21">
        <v>0</v>
      </c>
      <c r="AH128" s="21">
        <v>0</v>
      </c>
      <c r="AI128" s="21">
        <v>1</v>
      </c>
      <c r="AJ128" s="18" t="s">
        <v>3418</v>
      </c>
      <c r="AK128" s="17"/>
      <c r="AL128" s="21">
        <v>0</v>
      </c>
      <c r="AM128" s="21">
        <v>0.3</v>
      </c>
      <c r="AN128" s="21">
        <v>0.01</v>
      </c>
      <c r="AO128" s="22">
        <v>3</v>
      </c>
      <c r="AP128" s="22">
        <v>1</v>
      </c>
      <c r="AQ128" s="22">
        <v>1</v>
      </c>
      <c r="AR128" s="22"/>
      <c r="AS128" s="22"/>
      <c r="AT128" s="22"/>
      <c r="AU128" s="22"/>
      <c r="AV128" s="22"/>
      <c r="AW128" s="22"/>
      <c r="AX128" s="22"/>
      <c r="AY128" s="22"/>
      <c r="AZ128" s="22"/>
      <c r="BA128" s="22"/>
      <c r="BB128" s="22">
        <v>1</v>
      </c>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v>0</v>
      </c>
      <c r="CB128" s="22"/>
      <c r="CC128" s="22"/>
      <c r="CD128" s="22"/>
      <c r="CE128" s="22"/>
      <c r="CF128" s="23"/>
      <c r="CG128" s="22"/>
      <c r="CH128" s="22">
        <v>1</v>
      </c>
      <c r="CI128" s="12">
        <f t="shared" si="6"/>
        <v>0</v>
      </c>
      <c r="CJ128" s="21">
        <v>0.433</v>
      </c>
      <c r="CK128" s="18" t="s">
        <v>3687</v>
      </c>
      <c r="CL128" s="17"/>
      <c r="CM128" s="18">
        <v>96.22</v>
      </c>
      <c r="CN128" s="18" t="s">
        <v>3972</v>
      </c>
      <c r="CO128" s="21">
        <v>0.45</v>
      </c>
      <c r="CP128" s="17"/>
      <c r="CQ128" s="17"/>
      <c r="CR128" s="17"/>
      <c r="CS128" s="17"/>
      <c r="CT128" s="17"/>
      <c r="CU128" s="17"/>
      <c r="CV128" s="17"/>
      <c r="CW128" s="18">
        <v>20</v>
      </c>
      <c r="CX128" s="18">
        <v>1</v>
      </c>
      <c r="CY128" s="18" t="s">
        <v>4187</v>
      </c>
      <c r="CZ128" s="18">
        <v>450</v>
      </c>
      <c r="DA128" s="18">
        <v>1</v>
      </c>
      <c r="DB128" s="18" t="s">
        <v>4301</v>
      </c>
      <c r="DC128" s="18">
        <v>38</v>
      </c>
      <c r="DD128" s="18">
        <v>1</v>
      </c>
      <c r="DE128" s="18" t="s">
        <v>4301</v>
      </c>
      <c r="DF128" s="18">
        <v>40</v>
      </c>
      <c r="DG128" s="17"/>
      <c r="DH128" s="17"/>
      <c r="DI128" s="17"/>
      <c r="DJ128" s="17"/>
      <c r="DK128" s="17"/>
      <c r="DL128" s="17"/>
      <c r="DM128" s="17"/>
      <c r="DN128" s="17"/>
      <c r="DO128" s="17"/>
      <c r="DP128" s="17"/>
      <c r="DQ128" s="17"/>
      <c r="DR128" s="17"/>
      <c r="DS128" s="17"/>
      <c r="DT128" s="17"/>
      <c r="DU128" s="17"/>
      <c r="DV128" s="17"/>
      <c r="DW128" s="17"/>
      <c r="DX128" s="17"/>
      <c r="DY128" s="18">
        <v>1</v>
      </c>
      <c r="DZ128" s="18" t="s">
        <v>4288</v>
      </c>
      <c r="EA128" s="18">
        <v>460</v>
      </c>
      <c r="EB128" s="18">
        <v>1</v>
      </c>
      <c r="EC128" s="18" t="s">
        <v>4288</v>
      </c>
      <c r="ED128" s="18">
        <v>38</v>
      </c>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8" t="s">
        <v>5017</v>
      </c>
      <c r="FI128" s="17"/>
      <c r="FJ128" s="17"/>
      <c r="FK128" s="17"/>
      <c r="FL128" s="18" t="s">
        <v>5482</v>
      </c>
      <c r="FM128" s="17"/>
      <c r="FN128" s="18" t="s">
        <v>5622</v>
      </c>
      <c r="FO128" s="17"/>
      <c r="FP128" s="17"/>
      <c r="FQ128" s="17"/>
      <c r="FR128" s="17"/>
      <c r="FS128" s="18" t="s">
        <v>5931</v>
      </c>
      <c r="FT128" s="18" t="s">
        <v>6269</v>
      </c>
      <c r="FU128" s="18" t="s">
        <v>6590</v>
      </c>
      <c r="FV128" s="18" t="s">
        <v>6935</v>
      </c>
      <c r="FW128" s="18" t="s">
        <v>5931</v>
      </c>
      <c r="FX128" s="18" t="s">
        <v>6269</v>
      </c>
      <c r="FY128" s="18" t="s">
        <v>6590</v>
      </c>
      <c r="FZ128" s="18" t="s">
        <v>6935</v>
      </c>
      <c r="GB128" s="25">
        <f t="shared" si="7"/>
        <v>1777.7777777777778</v>
      </c>
    </row>
    <row r="129" spans="3:184" ht="74" customHeight="1" x14ac:dyDescent="0.2">
      <c r="C129" s="17" t="s">
        <v>11175</v>
      </c>
      <c r="D129" s="18" t="s">
        <v>44</v>
      </c>
      <c r="E129" s="18" t="s">
        <v>85</v>
      </c>
      <c r="F129" s="18" t="s">
        <v>210</v>
      </c>
      <c r="G129" s="18" t="s">
        <v>534</v>
      </c>
      <c r="H129" s="17"/>
      <c r="I129" s="18">
        <v>2023</v>
      </c>
      <c r="J129" s="18" t="s">
        <v>771</v>
      </c>
      <c r="K129" s="18" t="s">
        <v>936</v>
      </c>
      <c r="L129" s="17"/>
      <c r="M129" s="18" t="s">
        <v>1106</v>
      </c>
      <c r="N129" s="17"/>
      <c r="O129" s="18" t="s">
        <v>1610</v>
      </c>
      <c r="P129" s="17"/>
      <c r="Q129" s="18" t="s">
        <v>1106</v>
      </c>
      <c r="R129" s="17"/>
      <c r="S129" s="17"/>
      <c r="T129" s="17"/>
      <c r="U129" s="18" t="s">
        <v>2723</v>
      </c>
      <c r="V129" s="18" t="s">
        <v>2723</v>
      </c>
      <c r="W129" s="17"/>
      <c r="X129" s="18" t="s">
        <v>2723</v>
      </c>
      <c r="Y129" s="21">
        <f t="shared" si="5"/>
        <v>0.29899999999999999</v>
      </c>
      <c r="Z129" s="21">
        <v>0.29899999999999999</v>
      </c>
      <c r="AA129" s="21">
        <v>100</v>
      </c>
      <c r="AB129" s="21">
        <v>2.4</v>
      </c>
      <c r="AC129" s="21">
        <v>0</v>
      </c>
      <c r="AD129" s="21">
        <v>0</v>
      </c>
      <c r="AE129" s="21">
        <v>0</v>
      </c>
      <c r="AF129" s="21">
        <v>0</v>
      </c>
      <c r="AG129" s="21">
        <v>0</v>
      </c>
      <c r="AH129" s="21">
        <v>0</v>
      </c>
      <c r="AI129" s="21"/>
      <c r="AJ129" s="17"/>
      <c r="AK129" s="17"/>
      <c r="AL129" s="21"/>
      <c r="AM129" s="21">
        <v>0</v>
      </c>
      <c r="AN129" s="21">
        <v>0</v>
      </c>
      <c r="AO129" s="22">
        <v>3</v>
      </c>
      <c r="AP129" s="22">
        <v>1</v>
      </c>
      <c r="AQ129" s="22">
        <v>1</v>
      </c>
      <c r="AR129" s="22"/>
      <c r="AS129" s="22">
        <v>1</v>
      </c>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v>0</v>
      </c>
      <c r="CB129" s="22"/>
      <c r="CC129" s="22"/>
      <c r="CD129" s="22"/>
      <c r="CE129" s="22"/>
      <c r="CF129" s="23"/>
      <c r="CG129" s="22"/>
      <c r="CH129" s="22">
        <v>1</v>
      </c>
      <c r="CI129" s="12">
        <f t="shared" si="6"/>
        <v>0</v>
      </c>
      <c r="CJ129" s="21">
        <v>0.25</v>
      </c>
      <c r="CK129" s="18" t="s">
        <v>3687</v>
      </c>
      <c r="CL129" s="17"/>
      <c r="CM129" s="18">
        <v>16.48</v>
      </c>
      <c r="CN129" s="18" t="s">
        <v>3972</v>
      </c>
      <c r="CO129" s="21">
        <v>1.5169999999999999</v>
      </c>
      <c r="CP129" s="17"/>
      <c r="CQ129" s="17"/>
      <c r="CR129" s="17"/>
      <c r="CS129" s="17"/>
      <c r="CT129" s="17"/>
      <c r="CU129" s="17"/>
      <c r="CV129" s="17"/>
      <c r="CW129" s="17"/>
      <c r="CX129" s="18">
        <v>1</v>
      </c>
      <c r="CY129" s="18" t="s">
        <v>4187</v>
      </c>
      <c r="CZ129" s="18">
        <v>240</v>
      </c>
      <c r="DA129" s="18">
        <v>1</v>
      </c>
      <c r="DB129" s="18" t="s">
        <v>4301</v>
      </c>
      <c r="DC129" s="18">
        <v>10</v>
      </c>
      <c r="DD129" s="18">
        <v>1</v>
      </c>
      <c r="DE129" s="18" t="s">
        <v>4301</v>
      </c>
      <c r="DF129" s="18">
        <v>15</v>
      </c>
      <c r="DG129" s="17"/>
      <c r="DH129" s="17"/>
      <c r="DI129" s="17"/>
      <c r="DJ129" s="17"/>
      <c r="DK129" s="17"/>
      <c r="DL129" s="17"/>
      <c r="DM129" s="17"/>
      <c r="DN129" s="17"/>
      <c r="DO129" s="17"/>
      <c r="DP129" s="17"/>
      <c r="DQ129" s="17"/>
      <c r="DR129" s="17"/>
      <c r="DS129" s="17"/>
      <c r="DT129" s="17"/>
      <c r="DU129" s="17"/>
      <c r="DV129" s="17"/>
      <c r="DW129" s="17"/>
      <c r="DX129" s="17"/>
      <c r="DY129" s="18">
        <v>1</v>
      </c>
      <c r="DZ129" s="18" t="s">
        <v>4302</v>
      </c>
      <c r="EA129" s="18">
        <v>240</v>
      </c>
      <c r="EB129" s="18">
        <v>1</v>
      </c>
      <c r="EC129" s="18" t="s">
        <v>4302</v>
      </c>
      <c r="ED129" s="18">
        <v>10</v>
      </c>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8" t="s">
        <v>5018</v>
      </c>
      <c r="FI129" s="17"/>
      <c r="FJ129" s="17"/>
      <c r="FK129" s="17"/>
      <c r="FL129" s="18" t="s">
        <v>5482</v>
      </c>
      <c r="FM129" s="17"/>
      <c r="FN129" s="17"/>
      <c r="FO129" s="17"/>
      <c r="FP129" s="17"/>
      <c r="FQ129" s="17"/>
      <c r="FR129" s="17"/>
      <c r="FS129" s="18" t="s">
        <v>5932</v>
      </c>
      <c r="FT129" s="18" t="s">
        <v>6270</v>
      </c>
      <c r="FU129" s="18" t="s">
        <v>6591</v>
      </c>
      <c r="FV129" s="18" t="s">
        <v>6936</v>
      </c>
      <c r="FW129" s="18" t="s">
        <v>5932</v>
      </c>
      <c r="FX129" s="18" t="s">
        <v>6270</v>
      </c>
      <c r="FY129" s="18" t="s">
        <v>6591</v>
      </c>
      <c r="FZ129" s="18" t="s">
        <v>6936</v>
      </c>
      <c r="GB129" s="25">
        <f t="shared" si="7"/>
        <v>197.0995385629532</v>
      </c>
    </row>
    <row r="130" spans="3:184" ht="74" customHeight="1" x14ac:dyDescent="0.2">
      <c r="C130" s="17" t="s">
        <v>11175</v>
      </c>
      <c r="D130" s="18" t="s">
        <v>44</v>
      </c>
      <c r="E130" s="18" t="s">
        <v>85</v>
      </c>
      <c r="F130" s="18" t="s">
        <v>211</v>
      </c>
      <c r="G130" s="18" t="s">
        <v>535</v>
      </c>
      <c r="H130" s="18" t="s">
        <v>535</v>
      </c>
      <c r="I130" s="18">
        <v>2023</v>
      </c>
      <c r="J130" s="18" t="s">
        <v>771</v>
      </c>
      <c r="K130" s="18" t="s">
        <v>936</v>
      </c>
      <c r="L130" s="17"/>
      <c r="M130" s="18" t="s">
        <v>1107</v>
      </c>
      <c r="N130" s="17"/>
      <c r="O130" s="17"/>
      <c r="P130" s="17"/>
      <c r="Q130" s="18" t="s">
        <v>2049</v>
      </c>
      <c r="R130" s="17"/>
      <c r="S130" s="17"/>
      <c r="T130" s="17"/>
      <c r="U130" s="18" t="s">
        <v>2724</v>
      </c>
      <c r="V130" s="18" t="s">
        <v>2724</v>
      </c>
      <c r="W130" s="17"/>
      <c r="X130" s="18" t="s">
        <v>2724</v>
      </c>
      <c r="Y130" s="21">
        <f t="shared" si="5"/>
        <v>0.4</v>
      </c>
      <c r="Z130" s="21">
        <v>0.4</v>
      </c>
      <c r="AA130" s="21">
        <v>100</v>
      </c>
      <c r="AB130" s="21">
        <v>3.19</v>
      </c>
      <c r="AC130" s="21">
        <v>0</v>
      </c>
      <c r="AD130" s="21">
        <v>0</v>
      </c>
      <c r="AE130" s="21">
        <v>0</v>
      </c>
      <c r="AF130" s="21">
        <v>0</v>
      </c>
      <c r="AG130" s="21">
        <v>0</v>
      </c>
      <c r="AH130" s="21">
        <v>0</v>
      </c>
      <c r="AI130" s="21"/>
      <c r="AJ130" s="17"/>
      <c r="AK130" s="17"/>
      <c r="AL130" s="21"/>
      <c r="AM130" s="21">
        <v>0.65</v>
      </c>
      <c r="AN130" s="21">
        <v>4.8</v>
      </c>
      <c r="AO130" s="22">
        <v>2</v>
      </c>
      <c r="AP130" s="22">
        <v>2</v>
      </c>
      <c r="AQ130" s="22">
        <v>2</v>
      </c>
      <c r="AR130" s="22"/>
      <c r="AS130" s="22">
        <v>1</v>
      </c>
      <c r="AT130" s="22">
        <v>1</v>
      </c>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v>0</v>
      </c>
      <c r="CB130" s="22"/>
      <c r="CC130" s="22"/>
      <c r="CD130" s="22"/>
      <c r="CE130" s="22"/>
      <c r="CF130" s="23"/>
      <c r="CG130" s="22"/>
      <c r="CH130" s="22">
        <v>2</v>
      </c>
      <c r="CI130" s="12">
        <f t="shared" si="6"/>
        <v>0</v>
      </c>
      <c r="CJ130" s="21">
        <v>1.59</v>
      </c>
      <c r="CK130" s="18" t="s">
        <v>3674</v>
      </c>
      <c r="CL130" s="17"/>
      <c r="CM130" s="18">
        <v>100</v>
      </c>
      <c r="CN130" s="18" t="s">
        <v>3968</v>
      </c>
      <c r="CO130" s="21">
        <v>1.59</v>
      </c>
      <c r="CP130" s="17"/>
      <c r="CQ130" s="17"/>
      <c r="CR130" s="17"/>
      <c r="CS130" s="17"/>
      <c r="CT130" s="17"/>
      <c r="CU130" s="17"/>
      <c r="CV130" s="17"/>
      <c r="CW130" s="17"/>
      <c r="CX130" s="18">
        <v>1</v>
      </c>
      <c r="CY130" s="18" t="s">
        <v>4195</v>
      </c>
      <c r="CZ130" s="18">
        <v>190</v>
      </c>
      <c r="DA130" s="18">
        <v>1</v>
      </c>
      <c r="DB130" s="18" t="s">
        <v>4301</v>
      </c>
      <c r="DC130" s="18">
        <v>14</v>
      </c>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8">
        <v>1</v>
      </c>
      <c r="DZ130" s="18" t="s">
        <v>4288</v>
      </c>
      <c r="EA130" s="18">
        <v>110</v>
      </c>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8" t="s">
        <v>5933</v>
      </c>
      <c r="FT130" s="18" t="s">
        <v>6271</v>
      </c>
      <c r="FU130" s="18" t="s">
        <v>6592</v>
      </c>
      <c r="FV130" s="18" t="s">
        <v>6937</v>
      </c>
      <c r="FW130" s="18" t="s">
        <v>5933</v>
      </c>
      <c r="FX130" s="18" t="s">
        <v>6271</v>
      </c>
      <c r="FY130" s="18" t="s">
        <v>6592</v>
      </c>
      <c r="FZ130" s="18" t="s">
        <v>6937</v>
      </c>
      <c r="GB130" s="25">
        <f t="shared" si="7"/>
        <v>251.57232704402514</v>
      </c>
    </row>
    <row r="131" spans="3:184" ht="74" customHeight="1" x14ac:dyDescent="0.2">
      <c r="C131" s="17" t="s">
        <v>11175</v>
      </c>
      <c r="D131" s="18" t="s">
        <v>50</v>
      </c>
      <c r="E131" s="18" t="s">
        <v>84</v>
      </c>
      <c r="F131" s="18" t="s">
        <v>212</v>
      </c>
      <c r="G131" s="18" t="s">
        <v>521</v>
      </c>
      <c r="H131" s="18" t="s">
        <v>717</v>
      </c>
      <c r="I131" s="18">
        <v>2020</v>
      </c>
      <c r="J131" s="18" t="s">
        <v>804</v>
      </c>
      <c r="K131" s="18" t="s">
        <v>946</v>
      </c>
      <c r="L131" s="17"/>
      <c r="M131" s="18" t="s">
        <v>1108</v>
      </c>
      <c r="N131" s="18" t="s">
        <v>1350</v>
      </c>
      <c r="O131" s="17"/>
      <c r="P131" s="17"/>
      <c r="Q131" s="18" t="s">
        <v>2050</v>
      </c>
      <c r="R131" s="18" t="s">
        <v>2290</v>
      </c>
      <c r="S131" s="17"/>
      <c r="T131" s="17"/>
      <c r="U131" s="18" t="s">
        <v>2725</v>
      </c>
      <c r="V131" s="18" t="s">
        <v>3018</v>
      </c>
      <c r="W131" s="18" t="s">
        <v>3138</v>
      </c>
      <c r="X131" s="18" t="s">
        <v>3205</v>
      </c>
      <c r="Y131" s="21">
        <f t="shared" ref="Y131:Y194" si="8">SUM(Z131,AC131,AE131,AG131,)</f>
        <v>2.5</v>
      </c>
      <c r="Z131" s="21">
        <v>1.3</v>
      </c>
      <c r="AA131" s="21">
        <v>52</v>
      </c>
      <c r="AB131" s="21">
        <v>0.11</v>
      </c>
      <c r="AC131" s="21">
        <v>0.6</v>
      </c>
      <c r="AD131" s="21">
        <v>24</v>
      </c>
      <c r="AE131" s="21">
        <v>0.6</v>
      </c>
      <c r="AF131" s="21">
        <v>24</v>
      </c>
      <c r="AG131" s="21">
        <v>0</v>
      </c>
      <c r="AH131" s="21">
        <v>0</v>
      </c>
      <c r="AI131" s="21"/>
      <c r="AJ131" s="17"/>
      <c r="AK131" s="17"/>
      <c r="AL131" s="21"/>
      <c r="AM131" s="21">
        <v>1.5</v>
      </c>
      <c r="AN131" s="21">
        <v>0.14000000000000001</v>
      </c>
      <c r="AO131" s="22">
        <v>8</v>
      </c>
      <c r="AP131" s="22">
        <v>7</v>
      </c>
      <c r="AQ131" s="22">
        <v>7</v>
      </c>
      <c r="AR131" s="22">
        <v>1</v>
      </c>
      <c r="AS131" s="22"/>
      <c r="AT131" s="22"/>
      <c r="AU131" s="22"/>
      <c r="AV131" s="22"/>
      <c r="AW131" s="22">
        <v>1</v>
      </c>
      <c r="AX131" s="22"/>
      <c r="AY131" s="22"/>
      <c r="AZ131" s="22"/>
      <c r="BA131" s="22"/>
      <c r="BB131" s="22"/>
      <c r="BC131" s="22"/>
      <c r="BD131" s="22">
        <v>5</v>
      </c>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v>0</v>
      </c>
      <c r="CB131" s="22"/>
      <c r="CC131" s="22"/>
      <c r="CD131" s="22"/>
      <c r="CE131" s="22"/>
      <c r="CF131" s="23"/>
      <c r="CG131" s="22"/>
      <c r="CH131" s="22">
        <v>7</v>
      </c>
      <c r="CI131" s="12">
        <f t="shared" ref="CI131:CI194" si="9">(AR131+AS131+AT131+AU131+AV131+AW131+AX131+AY131+AZ131+BA131+BB131+BC131+BD131+BE131+BF131+BG131+BH131+BI131+BJ131+BK131+CB131+CC131+CD131+CE131+CG131)-CH131</f>
        <v>0</v>
      </c>
      <c r="CJ131" s="21">
        <v>3600</v>
      </c>
      <c r="CK131" s="18" t="s">
        <v>3707</v>
      </c>
      <c r="CL131" s="17"/>
      <c r="CM131" s="18">
        <v>15.25</v>
      </c>
      <c r="CN131" s="18" t="s">
        <v>3988</v>
      </c>
      <c r="CO131" s="21">
        <v>23600</v>
      </c>
      <c r="CP131" s="17"/>
      <c r="CQ131" s="17"/>
      <c r="CR131" s="17"/>
      <c r="CS131" s="17"/>
      <c r="CT131" s="17"/>
      <c r="CU131" s="17"/>
      <c r="CV131" s="17"/>
      <c r="CW131" s="18">
        <v>2</v>
      </c>
      <c r="CX131" s="17"/>
      <c r="CY131" s="17"/>
      <c r="CZ131" s="17"/>
      <c r="DA131" s="18">
        <v>1</v>
      </c>
      <c r="DB131" s="18" t="s">
        <v>4328</v>
      </c>
      <c r="DC131" s="18">
        <v>726</v>
      </c>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8">
        <v>1</v>
      </c>
      <c r="DZ131" s="18" t="s">
        <v>4637</v>
      </c>
      <c r="EA131" s="18">
        <v>726</v>
      </c>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8" t="s">
        <v>5019</v>
      </c>
      <c r="FI131" s="18" t="s">
        <v>5240</v>
      </c>
      <c r="FJ131" s="18" t="s">
        <v>5362</v>
      </c>
      <c r="FK131" s="17"/>
      <c r="FL131" s="18" t="s">
        <v>5483</v>
      </c>
      <c r="FM131" s="17"/>
      <c r="FN131" s="18" t="s">
        <v>5623</v>
      </c>
      <c r="FO131" s="17"/>
      <c r="FP131" s="18" t="s">
        <v>5703</v>
      </c>
      <c r="FQ131" s="18">
        <v>1</v>
      </c>
      <c r="FR131" s="18">
        <v>17</v>
      </c>
      <c r="FS131" s="18" t="s">
        <v>5934</v>
      </c>
      <c r="FT131" s="18" t="s">
        <v>6272</v>
      </c>
      <c r="FU131" s="18" t="s">
        <v>6593</v>
      </c>
      <c r="FV131" s="18" t="s">
        <v>6938</v>
      </c>
      <c r="FW131" s="18" t="s">
        <v>7190</v>
      </c>
      <c r="FX131" s="18" t="s">
        <v>7282</v>
      </c>
      <c r="FY131" s="18" t="s">
        <v>7376</v>
      </c>
      <c r="FZ131" s="18" t="s">
        <v>7460</v>
      </c>
      <c r="GB131" s="25">
        <f t="shared" si="7"/>
        <v>5.508474576271187E-2</v>
      </c>
    </row>
    <row r="132" spans="3:184" ht="74" customHeight="1" x14ac:dyDescent="0.2">
      <c r="C132" s="17" t="s">
        <v>11175</v>
      </c>
      <c r="D132" s="18" t="s">
        <v>44</v>
      </c>
      <c r="E132" s="18" t="s">
        <v>85</v>
      </c>
      <c r="F132" s="18" t="s">
        <v>213</v>
      </c>
      <c r="G132" s="18" t="s">
        <v>536</v>
      </c>
      <c r="H132" s="17"/>
      <c r="I132" s="18">
        <v>2023</v>
      </c>
      <c r="J132" s="18" t="s">
        <v>771</v>
      </c>
      <c r="K132" s="18" t="s">
        <v>936</v>
      </c>
      <c r="L132" s="17"/>
      <c r="M132" s="18" t="s">
        <v>1109</v>
      </c>
      <c r="N132" s="17"/>
      <c r="O132" s="17"/>
      <c r="P132" s="17"/>
      <c r="Q132" s="18" t="s">
        <v>2051</v>
      </c>
      <c r="R132" s="17"/>
      <c r="S132" s="17"/>
      <c r="T132" s="17"/>
      <c r="U132" s="18" t="s">
        <v>2726</v>
      </c>
      <c r="V132" s="18" t="s">
        <v>2726</v>
      </c>
      <c r="W132" s="17"/>
      <c r="X132" s="18" t="s">
        <v>2726</v>
      </c>
      <c r="Y132" s="21">
        <f t="shared" si="8"/>
        <v>0.68300000000000005</v>
      </c>
      <c r="Z132" s="21">
        <v>0.68300000000000005</v>
      </c>
      <c r="AA132" s="21">
        <v>100</v>
      </c>
      <c r="AB132" s="21">
        <v>3.54</v>
      </c>
      <c r="AC132" s="21">
        <v>0</v>
      </c>
      <c r="AD132" s="21">
        <v>0</v>
      </c>
      <c r="AE132" s="21">
        <v>0</v>
      </c>
      <c r="AF132" s="21">
        <v>0</v>
      </c>
      <c r="AG132" s="21">
        <v>0</v>
      </c>
      <c r="AH132" s="21">
        <v>0</v>
      </c>
      <c r="AI132" s="21"/>
      <c r="AJ132" s="17"/>
      <c r="AK132" s="17"/>
      <c r="AL132" s="21"/>
      <c r="AM132" s="21">
        <v>0.5</v>
      </c>
      <c r="AN132" s="21">
        <v>2.98</v>
      </c>
      <c r="AO132" s="22">
        <v>2</v>
      </c>
      <c r="AP132" s="22">
        <v>2</v>
      </c>
      <c r="AQ132" s="22">
        <v>2</v>
      </c>
      <c r="AR132" s="22"/>
      <c r="AS132" s="22">
        <v>1</v>
      </c>
      <c r="AT132" s="22">
        <v>1</v>
      </c>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v>0</v>
      </c>
      <c r="CB132" s="22"/>
      <c r="CC132" s="22"/>
      <c r="CD132" s="22"/>
      <c r="CE132" s="22"/>
      <c r="CF132" s="23"/>
      <c r="CG132" s="22"/>
      <c r="CH132" s="22">
        <v>2</v>
      </c>
      <c r="CI132" s="12">
        <f t="shared" si="9"/>
        <v>0</v>
      </c>
      <c r="CJ132" s="21">
        <v>1.3560000000000001</v>
      </c>
      <c r="CK132" s="18" t="s">
        <v>3708</v>
      </c>
      <c r="CL132" s="17"/>
      <c r="CM132" s="18">
        <v>66.05</v>
      </c>
      <c r="CN132" s="18" t="s">
        <v>3968</v>
      </c>
      <c r="CO132" s="21">
        <v>2.0529999999999999</v>
      </c>
      <c r="CP132" s="17"/>
      <c r="CQ132" s="17"/>
      <c r="CR132" s="17"/>
      <c r="CS132" s="17"/>
      <c r="CT132" s="17"/>
      <c r="CU132" s="17"/>
      <c r="CV132" s="17"/>
      <c r="CW132" s="17"/>
      <c r="CX132" s="18">
        <v>1</v>
      </c>
      <c r="CY132" s="18" t="s">
        <v>4187</v>
      </c>
      <c r="CZ132" s="18">
        <v>922</v>
      </c>
      <c r="DA132" s="18">
        <v>1</v>
      </c>
      <c r="DB132" s="18" t="s">
        <v>4180</v>
      </c>
      <c r="DC132" s="18">
        <v>65</v>
      </c>
      <c r="DD132" s="18">
        <v>1</v>
      </c>
      <c r="DE132" s="18" t="s">
        <v>4288</v>
      </c>
      <c r="DF132" s="18">
        <v>15</v>
      </c>
      <c r="DG132" s="17"/>
      <c r="DH132" s="17"/>
      <c r="DI132" s="17"/>
      <c r="DJ132" s="17"/>
      <c r="DK132" s="17"/>
      <c r="DL132" s="17"/>
      <c r="DM132" s="17"/>
      <c r="DN132" s="17"/>
      <c r="DO132" s="17"/>
      <c r="DP132" s="17"/>
      <c r="DQ132" s="17"/>
      <c r="DR132" s="17"/>
      <c r="DS132" s="17"/>
      <c r="DT132" s="17"/>
      <c r="DU132" s="17"/>
      <c r="DV132" s="17"/>
      <c r="DW132" s="17"/>
      <c r="DX132" s="17"/>
      <c r="DY132" s="18">
        <v>1</v>
      </c>
      <c r="DZ132" s="18" t="s">
        <v>4288</v>
      </c>
      <c r="EA132" s="18">
        <v>65</v>
      </c>
      <c r="EB132" s="18">
        <v>1</v>
      </c>
      <c r="EC132" s="18" t="s">
        <v>4288</v>
      </c>
      <c r="ED132" s="18">
        <v>15</v>
      </c>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8" t="s">
        <v>5935</v>
      </c>
      <c r="FT132" s="18" t="s">
        <v>6273</v>
      </c>
      <c r="FU132" s="18" t="s">
        <v>6594</v>
      </c>
      <c r="FV132" s="18" t="s">
        <v>6939</v>
      </c>
      <c r="FW132" s="18" t="s">
        <v>5935</v>
      </c>
      <c r="FX132" s="18" t="s">
        <v>6273</v>
      </c>
      <c r="FY132" s="18" t="s">
        <v>6594</v>
      </c>
      <c r="FZ132" s="18" t="s">
        <v>6939</v>
      </c>
      <c r="GB132" s="25">
        <f t="shared" ref="GB132:GB195" si="10">Z132/CO132*1000</f>
        <v>332.68387725280081</v>
      </c>
    </row>
    <row r="133" spans="3:184" ht="74" customHeight="1" x14ac:dyDescent="0.2">
      <c r="C133" s="17" t="s">
        <v>11175</v>
      </c>
      <c r="D133" s="18" t="s">
        <v>44</v>
      </c>
      <c r="E133" s="18" t="s">
        <v>85</v>
      </c>
      <c r="F133" s="18" t="s">
        <v>214</v>
      </c>
      <c r="G133" s="18" t="s">
        <v>537</v>
      </c>
      <c r="H133" s="18" t="s">
        <v>537</v>
      </c>
      <c r="I133" s="18">
        <v>2023</v>
      </c>
      <c r="J133" s="18" t="s">
        <v>771</v>
      </c>
      <c r="K133" s="18" t="s">
        <v>936</v>
      </c>
      <c r="L133" s="17"/>
      <c r="M133" s="18" t="s">
        <v>1110</v>
      </c>
      <c r="N133" s="17"/>
      <c r="O133" s="17"/>
      <c r="P133" s="17"/>
      <c r="Q133" s="17"/>
      <c r="R133" s="17"/>
      <c r="S133" s="17"/>
      <c r="T133" s="17"/>
      <c r="U133" s="18" t="s">
        <v>2727</v>
      </c>
      <c r="V133" s="18" t="s">
        <v>2727</v>
      </c>
      <c r="W133" s="17"/>
      <c r="X133" s="18" t="s">
        <v>2727</v>
      </c>
      <c r="Y133" s="21">
        <f t="shared" si="8"/>
        <v>0.5</v>
      </c>
      <c r="Z133" s="21">
        <v>0.5</v>
      </c>
      <c r="AA133" s="21">
        <v>100</v>
      </c>
      <c r="AB133" s="21">
        <v>4.5999999999999996</v>
      </c>
      <c r="AC133" s="21">
        <v>0</v>
      </c>
      <c r="AD133" s="21">
        <v>0</v>
      </c>
      <c r="AE133" s="21">
        <v>0</v>
      </c>
      <c r="AF133" s="21">
        <v>0</v>
      </c>
      <c r="AG133" s="21">
        <v>0</v>
      </c>
      <c r="AH133" s="21">
        <v>0</v>
      </c>
      <c r="AI133" s="21"/>
      <c r="AJ133" s="17"/>
      <c r="AK133" s="17"/>
      <c r="AL133" s="21"/>
      <c r="AM133" s="21">
        <v>0</v>
      </c>
      <c r="AN133" s="21">
        <v>0</v>
      </c>
      <c r="AO133" s="22">
        <v>3</v>
      </c>
      <c r="AP133" s="22">
        <v>3</v>
      </c>
      <c r="AQ133" s="22">
        <v>3</v>
      </c>
      <c r="AR133" s="22"/>
      <c r="AS133" s="22">
        <v>1</v>
      </c>
      <c r="AT133" s="22">
        <v>2</v>
      </c>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v>0</v>
      </c>
      <c r="CB133" s="22"/>
      <c r="CC133" s="22"/>
      <c r="CD133" s="22"/>
      <c r="CE133" s="22"/>
      <c r="CF133" s="23"/>
      <c r="CG133" s="22"/>
      <c r="CH133" s="22">
        <v>3</v>
      </c>
      <c r="CI133" s="12">
        <f t="shared" si="9"/>
        <v>0</v>
      </c>
      <c r="CJ133" s="21">
        <v>1</v>
      </c>
      <c r="CK133" s="18" t="s">
        <v>3687</v>
      </c>
      <c r="CL133" s="17"/>
      <c r="CM133" s="18">
        <v>44.6</v>
      </c>
      <c r="CN133" s="18" t="s">
        <v>3967</v>
      </c>
      <c r="CO133" s="21">
        <v>2.242</v>
      </c>
      <c r="CP133" s="17"/>
      <c r="CQ133" s="17"/>
      <c r="CR133" s="17"/>
      <c r="CS133" s="17"/>
      <c r="CT133" s="17"/>
      <c r="CU133" s="17"/>
      <c r="CV133" s="17"/>
      <c r="CW133" s="17"/>
      <c r="CX133" s="17"/>
      <c r="CY133" s="17"/>
      <c r="CZ133" s="17"/>
      <c r="DA133" s="18">
        <v>1</v>
      </c>
      <c r="DB133" s="18" t="s">
        <v>4180</v>
      </c>
      <c r="DC133" s="18">
        <v>30</v>
      </c>
      <c r="DD133" s="18">
        <v>1</v>
      </c>
      <c r="DE133" s="18" t="s">
        <v>4288</v>
      </c>
      <c r="DF133" s="18">
        <v>10</v>
      </c>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8">
        <v>1</v>
      </c>
      <c r="EC133" s="18" t="s">
        <v>4288</v>
      </c>
      <c r="ED133" s="18">
        <v>10</v>
      </c>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8" t="s">
        <v>5936</v>
      </c>
      <c r="FT133" s="18" t="s">
        <v>6274</v>
      </c>
      <c r="FU133" s="18" t="s">
        <v>6595</v>
      </c>
      <c r="FV133" s="18" t="s">
        <v>6940</v>
      </c>
      <c r="FW133" s="18" t="s">
        <v>5936</v>
      </c>
      <c r="FX133" s="18" t="s">
        <v>6274</v>
      </c>
      <c r="FY133" s="18" t="s">
        <v>6595</v>
      </c>
      <c r="FZ133" s="18" t="s">
        <v>6940</v>
      </c>
      <c r="GB133" s="25">
        <f t="shared" si="10"/>
        <v>223.01516503122212</v>
      </c>
    </row>
    <row r="134" spans="3:184" ht="74" customHeight="1" x14ac:dyDescent="0.2">
      <c r="C134" s="17" t="s">
        <v>11175</v>
      </c>
      <c r="D134" s="18" t="s">
        <v>44</v>
      </c>
      <c r="E134" s="18" t="s">
        <v>85</v>
      </c>
      <c r="F134" s="18" t="s">
        <v>215</v>
      </c>
      <c r="G134" s="18" t="s">
        <v>531</v>
      </c>
      <c r="H134" s="17"/>
      <c r="I134" s="18">
        <v>2023</v>
      </c>
      <c r="J134" s="18" t="s">
        <v>771</v>
      </c>
      <c r="K134" s="18" t="s">
        <v>936</v>
      </c>
      <c r="L134" s="17"/>
      <c r="M134" s="17"/>
      <c r="N134" s="17"/>
      <c r="O134" s="18" t="s">
        <v>1611</v>
      </c>
      <c r="P134" s="17"/>
      <c r="Q134" s="17"/>
      <c r="R134" s="17"/>
      <c r="S134" s="17"/>
      <c r="T134" s="17"/>
      <c r="U134" s="18" t="s">
        <v>2728</v>
      </c>
      <c r="V134" s="18" t="s">
        <v>2728</v>
      </c>
      <c r="W134" s="17"/>
      <c r="X134" s="18" t="s">
        <v>2728</v>
      </c>
      <c r="Y134" s="21">
        <f t="shared" si="8"/>
        <v>0.89400000000000002</v>
      </c>
      <c r="Z134" s="21">
        <v>0.89400000000000002</v>
      </c>
      <c r="AA134" s="21">
        <v>100</v>
      </c>
      <c r="AB134" s="21">
        <v>3.9</v>
      </c>
      <c r="AC134" s="21">
        <v>0</v>
      </c>
      <c r="AD134" s="21">
        <v>0</v>
      </c>
      <c r="AE134" s="21">
        <v>0</v>
      </c>
      <c r="AF134" s="21">
        <v>0</v>
      </c>
      <c r="AG134" s="21">
        <v>0</v>
      </c>
      <c r="AH134" s="21">
        <v>0</v>
      </c>
      <c r="AI134" s="21"/>
      <c r="AJ134" s="17"/>
      <c r="AK134" s="17"/>
      <c r="AL134" s="21"/>
      <c r="AM134" s="21">
        <v>0.27300000000000002</v>
      </c>
      <c r="AN134" s="21">
        <v>1.6</v>
      </c>
      <c r="AO134" s="22">
        <v>7</v>
      </c>
      <c r="AP134" s="22">
        <v>7</v>
      </c>
      <c r="AQ134" s="22">
        <v>7</v>
      </c>
      <c r="AR134" s="22"/>
      <c r="AS134" s="22">
        <v>1</v>
      </c>
      <c r="AT134" s="22">
        <v>1</v>
      </c>
      <c r="AU134" s="22"/>
      <c r="AV134" s="22"/>
      <c r="AW134" s="22"/>
      <c r="AX134" s="22"/>
      <c r="AY134" s="22"/>
      <c r="AZ134" s="22"/>
      <c r="BA134" s="22">
        <v>1</v>
      </c>
      <c r="BB134" s="22">
        <v>1</v>
      </c>
      <c r="BC134" s="22">
        <v>1</v>
      </c>
      <c r="BD134" s="22"/>
      <c r="BE134" s="22">
        <v>1</v>
      </c>
      <c r="BF134" s="22">
        <v>1</v>
      </c>
      <c r="BG134" s="22"/>
      <c r="BH134" s="22"/>
      <c r="BI134" s="22"/>
      <c r="BJ134" s="22"/>
      <c r="BK134" s="22"/>
      <c r="BL134" s="22"/>
      <c r="BM134" s="22"/>
      <c r="BN134" s="22"/>
      <c r="BO134" s="22"/>
      <c r="BP134" s="22"/>
      <c r="BQ134" s="22"/>
      <c r="BR134" s="22"/>
      <c r="BS134" s="22"/>
      <c r="BT134" s="22"/>
      <c r="BU134" s="22"/>
      <c r="BV134" s="22"/>
      <c r="BW134" s="22"/>
      <c r="BX134" s="22"/>
      <c r="BY134" s="22"/>
      <c r="BZ134" s="22"/>
      <c r="CA134" s="22">
        <v>0</v>
      </c>
      <c r="CB134" s="22"/>
      <c r="CC134" s="22"/>
      <c r="CD134" s="22"/>
      <c r="CE134" s="22"/>
      <c r="CF134" s="23"/>
      <c r="CG134" s="22"/>
      <c r="CH134" s="22">
        <v>7</v>
      </c>
      <c r="CI134" s="12">
        <f t="shared" si="9"/>
        <v>0</v>
      </c>
      <c r="CJ134" s="21">
        <v>1.956</v>
      </c>
      <c r="CK134" s="18" t="s">
        <v>3687</v>
      </c>
      <c r="CL134" s="17"/>
      <c r="CM134" s="18">
        <v>100</v>
      </c>
      <c r="CN134" s="18" t="s">
        <v>3972</v>
      </c>
      <c r="CO134" s="21">
        <v>1.956</v>
      </c>
      <c r="CP134" s="17"/>
      <c r="CQ134" s="17"/>
      <c r="CR134" s="17"/>
      <c r="CS134" s="17"/>
      <c r="CT134" s="17"/>
      <c r="CU134" s="17"/>
      <c r="CV134" s="17"/>
      <c r="CW134" s="17"/>
      <c r="CX134" s="17"/>
      <c r="CY134" s="17"/>
      <c r="CZ134" s="17"/>
      <c r="DA134" s="17"/>
      <c r="DB134" s="17"/>
      <c r="DC134" s="17"/>
      <c r="DD134" s="18">
        <v>1</v>
      </c>
      <c r="DE134" s="18" t="s">
        <v>4288</v>
      </c>
      <c r="DF134" s="18">
        <v>15</v>
      </c>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8" t="s">
        <v>5937</v>
      </c>
      <c r="FT134" s="18" t="s">
        <v>6275</v>
      </c>
      <c r="FU134" s="18" t="s">
        <v>6596</v>
      </c>
      <c r="FV134" s="18" t="s">
        <v>6941</v>
      </c>
      <c r="FW134" s="18" t="s">
        <v>5937</v>
      </c>
      <c r="FX134" s="18" t="s">
        <v>6275</v>
      </c>
      <c r="FY134" s="18" t="s">
        <v>6596</v>
      </c>
      <c r="FZ134" s="18" t="s">
        <v>6941</v>
      </c>
      <c r="GB134" s="25">
        <f t="shared" si="10"/>
        <v>457.05521472392638</v>
      </c>
    </row>
    <row r="135" spans="3:184" ht="74" customHeight="1" x14ac:dyDescent="0.2">
      <c r="C135" s="17" t="s">
        <v>11175</v>
      </c>
      <c r="D135" s="18" t="s">
        <v>44</v>
      </c>
      <c r="E135" s="18" t="s">
        <v>85</v>
      </c>
      <c r="F135" s="18" t="s">
        <v>216</v>
      </c>
      <c r="G135" s="18" t="s">
        <v>538</v>
      </c>
      <c r="H135" s="17"/>
      <c r="I135" s="18">
        <v>2023</v>
      </c>
      <c r="J135" s="18" t="s">
        <v>771</v>
      </c>
      <c r="K135" s="18" t="s">
        <v>936</v>
      </c>
      <c r="L135" s="17"/>
      <c r="M135" s="18" t="s">
        <v>1111</v>
      </c>
      <c r="N135" s="17"/>
      <c r="O135" s="17"/>
      <c r="P135" s="17"/>
      <c r="Q135" s="18" t="s">
        <v>2052</v>
      </c>
      <c r="R135" s="17"/>
      <c r="S135" s="17"/>
      <c r="T135" s="17"/>
      <c r="U135" s="18" t="s">
        <v>2729</v>
      </c>
      <c r="V135" s="18" t="s">
        <v>2729</v>
      </c>
      <c r="W135" s="17"/>
      <c r="X135" s="18" t="s">
        <v>2729</v>
      </c>
      <c r="Y135" s="21">
        <f t="shared" si="8"/>
        <v>14.135</v>
      </c>
      <c r="Z135" s="21">
        <v>14.135</v>
      </c>
      <c r="AA135" s="21">
        <v>100</v>
      </c>
      <c r="AB135" s="21">
        <v>15.44</v>
      </c>
      <c r="AC135" s="21">
        <v>0</v>
      </c>
      <c r="AD135" s="21">
        <v>0</v>
      </c>
      <c r="AE135" s="21">
        <v>0</v>
      </c>
      <c r="AF135" s="21">
        <v>0</v>
      </c>
      <c r="AG135" s="21">
        <v>0</v>
      </c>
      <c r="AH135" s="21">
        <v>0</v>
      </c>
      <c r="AI135" s="21"/>
      <c r="AJ135" s="17"/>
      <c r="AK135" s="17"/>
      <c r="AL135" s="21"/>
      <c r="AM135" s="21">
        <v>0.36</v>
      </c>
      <c r="AN135" s="21">
        <v>0.3</v>
      </c>
      <c r="AO135" s="22">
        <v>34</v>
      </c>
      <c r="AP135" s="22">
        <v>34</v>
      </c>
      <c r="AQ135" s="22">
        <v>34</v>
      </c>
      <c r="AR135" s="22"/>
      <c r="AS135" s="22">
        <v>4</v>
      </c>
      <c r="AT135" s="22"/>
      <c r="AU135" s="22"/>
      <c r="AV135" s="22"/>
      <c r="AW135" s="22">
        <v>6</v>
      </c>
      <c r="AX135" s="22"/>
      <c r="AY135" s="22"/>
      <c r="AZ135" s="22"/>
      <c r="BA135" s="22">
        <v>7</v>
      </c>
      <c r="BB135" s="22">
        <v>5</v>
      </c>
      <c r="BC135" s="22">
        <v>7</v>
      </c>
      <c r="BD135" s="22">
        <v>5</v>
      </c>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v>0</v>
      </c>
      <c r="CB135" s="22"/>
      <c r="CC135" s="22"/>
      <c r="CD135" s="22"/>
      <c r="CE135" s="22"/>
      <c r="CF135" s="23"/>
      <c r="CG135" s="22"/>
      <c r="CH135" s="22">
        <v>34</v>
      </c>
      <c r="CI135" s="12">
        <f t="shared" si="9"/>
        <v>0</v>
      </c>
      <c r="CJ135" s="21">
        <v>13.228</v>
      </c>
      <c r="CK135" s="18" t="s">
        <v>3674</v>
      </c>
      <c r="CL135" s="17"/>
      <c r="CM135" s="18">
        <v>100</v>
      </c>
      <c r="CN135" s="18" t="s">
        <v>3995</v>
      </c>
      <c r="CO135" s="21">
        <v>13.228</v>
      </c>
      <c r="CP135" s="17"/>
      <c r="CQ135" s="17"/>
      <c r="CR135" s="17"/>
      <c r="CS135" s="17"/>
      <c r="CT135" s="17"/>
      <c r="CU135" s="17"/>
      <c r="CV135" s="17"/>
      <c r="CW135" s="17"/>
      <c r="CX135" s="18">
        <v>1</v>
      </c>
      <c r="CY135" s="18" t="s">
        <v>4187</v>
      </c>
      <c r="CZ135" s="18">
        <v>1037</v>
      </c>
      <c r="DA135" s="18">
        <v>1</v>
      </c>
      <c r="DB135" s="18" t="s">
        <v>4290</v>
      </c>
      <c r="DC135" s="18">
        <v>24</v>
      </c>
      <c r="DD135" s="18">
        <v>1</v>
      </c>
      <c r="DE135" s="18" t="s">
        <v>4428</v>
      </c>
      <c r="DF135" s="18">
        <v>24</v>
      </c>
      <c r="DG135" s="17"/>
      <c r="DH135" s="17"/>
      <c r="DI135" s="17"/>
      <c r="DJ135" s="17"/>
      <c r="DK135" s="17"/>
      <c r="DL135" s="17"/>
      <c r="DM135" s="17"/>
      <c r="DN135" s="17"/>
      <c r="DO135" s="17"/>
      <c r="DP135" s="17"/>
      <c r="DQ135" s="17"/>
      <c r="DR135" s="17"/>
      <c r="DS135" s="17"/>
      <c r="DT135" s="17"/>
      <c r="DU135" s="17"/>
      <c r="DV135" s="17"/>
      <c r="DW135" s="17"/>
      <c r="DX135" s="17"/>
      <c r="DY135" s="18">
        <v>1</v>
      </c>
      <c r="DZ135" s="18" t="s">
        <v>4288</v>
      </c>
      <c r="EA135" s="18">
        <v>24</v>
      </c>
      <c r="EB135" s="18">
        <v>1</v>
      </c>
      <c r="EC135" s="18" t="s">
        <v>4288</v>
      </c>
      <c r="ED135" s="18">
        <v>24</v>
      </c>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17"/>
      <c r="FG135" s="17"/>
      <c r="FH135" s="18" t="s">
        <v>5020</v>
      </c>
      <c r="FI135" s="17"/>
      <c r="FJ135" s="17"/>
      <c r="FK135" s="17"/>
      <c r="FL135" s="18" t="s">
        <v>5484</v>
      </c>
      <c r="FM135" s="17"/>
      <c r="FN135" s="17"/>
      <c r="FO135" s="17"/>
      <c r="FP135" s="17"/>
      <c r="FQ135" s="17"/>
      <c r="FR135" s="17"/>
      <c r="FS135" s="18" t="s">
        <v>5938</v>
      </c>
      <c r="FT135" s="18" t="s">
        <v>6276</v>
      </c>
      <c r="FU135" s="18" t="s">
        <v>6597</v>
      </c>
      <c r="FV135" s="18" t="s">
        <v>6942</v>
      </c>
      <c r="FW135" s="18" t="s">
        <v>5938</v>
      </c>
      <c r="FX135" s="18" t="s">
        <v>6276</v>
      </c>
      <c r="FY135" s="18" t="s">
        <v>6597</v>
      </c>
      <c r="FZ135" s="18" t="s">
        <v>6942</v>
      </c>
      <c r="GB135" s="25">
        <f t="shared" si="10"/>
        <v>1068.5666767462958</v>
      </c>
    </row>
    <row r="136" spans="3:184" ht="74" customHeight="1" x14ac:dyDescent="0.2">
      <c r="C136" s="17" t="s">
        <v>11175</v>
      </c>
      <c r="D136" s="18" t="s">
        <v>50</v>
      </c>
      <c r="E136" s="18" t="s">
        <v>84</v>
      </c>
      <c r="F136" s="18" t="s">
        <v>217</v>
      </c>
      <c r="G136" s="18" t="s">
        <v>521</v>
      </c>
      <c r="H136" s="18" t="s">
        <v>717</v>
      </c>
      <c r="I136" s="18">
        <v>2023</v>
      </c>
      <c r="J136" s="18" t="s">
        <v>772</v>
      </c>
      <c r="K136" s="18" t="s">
        <v>936</v>
      </c>
      <c r="L136" s="17"/>
      <c r="M136" s="18" t="s">
        <v>1112</v>
      </c>
      <c r="N136" s="18" t="s">
        <v>1351</v>
      </c>
      <c r="O136" s="17"/>
      <c r="P136" s="17"/>
      <c r="Q136" s="17"/>
      <c r="R136" s="17"/>
      <c r="S136" s="17"/>
      <c r="T136" s="17"/>
      <c r="U136" s="18" t="s">
        <v>2730</v>
      </c>
      <c r="V136" s="18" t="s">
        <v>3019</v>
      </c>
      <c r="W136" s="18" t="s">
        <v>3142</v>
      </c>
      <c r="X136" s="18" t="s">
        <v>3205</v>
      </c>
      <c r="Y136" s="21">
        <f t="shared" si="8"/>
        <v>1.2213000000000001</v>
      </c>
      <c r="Z136" s="21">
        <v>1.117</v>
      </c>
      <c r="AA136" s="21">
        <v>91.46</v>
      </c>
      <c r="AB136" s="21">
        <v>5.5E-2</v>
      </c>
      <c r="AC136" s="21">
        <v>6.4699999999999994E-2</v>
      </c>
      <c r="AD136" s="21">
        <v>5.3</v>
      </c>
      <c r="AE136" s="21">
        <v>3.9600000000000003E-2</v>
      </c>
      <c r="AF136" s="21">
        <v>3.24</v>
      </c>
      <c r="AG136" s="21">
        <v>0</v>
      </c>
      <c r="AH136" s="21">
        <v>0</v>
      </c>
      <c r="AI136" s="21"/>
      <c r="AJ136" s="17"/>
      <c r="AK136" s="17"/>
      <c r="AL136" s="21"/>
      <c r="AM136" s="21">
        <v>0.9</v>
      </c>
      <c r="AN136" s="21">
        <v>0.04</v>
      </c>
      <c r="AO136" s="22">
        <v>8</v>
      </c>
      <c r="AP136" s="22">
        <v>3</v>
      </c>
      <c r="AQ136" s="22">
        <v>3</v>
      </c>
      <c r="AR136" s="22">
        <v>1</v>
      </c>
      <c r="AS136" s="22"/>
      <c r="AT136" s="22">
        <v>1</v>
      </c>
      <c r="AU136" s="22"/>
      <c r="AV136" s="22"/>
      <c r="AW136" s="22"/>
      <c r="AX136" s="22"/>
      <c r="AY136" s="22"/>
      <c r="AZ136" s="22"/>
      <c r="BA136" s="22"/>
      <c r="BB136" s="22">
        <v>1</v>
      </c>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v>0</v>
      </c>
      <c r="CB136" s="22"/>
      <c r="CC136" s="22"/>
      <c r="CD136" s="22"/>
      <c r="CE136" s="22"/>
      <c r="CF136" s="23"/>
      <c r="CG136" s="22"/>
      <c r="CH136" s="22">
        <v>3</v>
      </c>
      <c r="CI136" s="12">
        <f t="shared" si="9"/>
        <v>0</v>
      </c>
      <c r="CJ136" s="21">
        <v>500</v>
      </c>
      <c r="CK136" s="18" t="s">
        <v>3709</v>
      </c>
      <c r="CL136" s="17"/>
      <c r="CM136" s="18">
        <v>1.02</v>
      </c>
      <c r="CN136" s="18" t="s">
        <v>3988</v>
      </c>
      <c r="CO136" s="21">
        <v>49148</v>
      </c>
      <c r="CP136" s="17"/>
      <c r="CQ136" s="17"/>
      <c r="CR136" s="17"/>
      <c r="CS136" s="17"/>
      <c r="CT136" s="17"/>
      <c r="CU136" s="17"/>
      <c r="CV136" s="17"/>
      <c r="CW136" s="18">
        <v>3</v>
      </c>
      <c r="CX136" s="18">
        <v>1</v>
      </c>
      <c r="CY136" s="18" t="s">
        <v>4206</v>
      </c>
      <c r="CZ136" s="18">
        <v>93</v>
      </c>
      <c r="DA136" s="18">
        <v>1</v>
      </c>
      <c r="DB136" s="18" t="s">
        <v>4329</v>
      </c>
      <c r="DC136" s="18">
        <v>152</v>
      </c>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8">
        <v>1</v>
      </c>
      <c r="DZ136" s="18" t="s">
        <v>4288</v>
      </c>
      <c r="EA136" s="18">
        <v>118</v>
      </c>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8" t="s">
        <v>5021</v>
      </c>
      <c r="FI136" s="18" t="s">
        <v>5241</v>
      </c>
      <c r="FJ136" s="17"/>
      <c r="FK136" s="17"/>
      <c r="FL136" s="17"/>
      <c r="FM136" s="17"/>
      <c r="FN136" s="17"/>
      <c r="FO136" s="17"/>
      <c r="FP136" s="18" t="s">
        <v>5704</v>
      </c>
      <c r="FQ136" s="18">
        <v>3</v>
      </c>
      <c r="FR136" s="18">
        <v>152</v>
      </c>
      <c r="FS136" s="18" t="s">
        <v>5939</v>
      </c>
      <c r="FT136" s="18" t="s">
        <v>6277</v>
      </c>
      <c r="FU136" s="18" t="s">
        <v>6598</v>
      </c>
      <c r="FV136" s="18" t="s">
        <v>6943</v>
      </c>
      <c r="FW136" s="18" t="s">
        <v>7190</v>
      </c>
      <c r="FX136" s="18" t="s">
        <v>7282</v>
      </c>
      <c r="FY136" s="18" t="s">
        <v>7376</v>
      </c>
      <c r="FZ136" s="18" t="s">
        <v>7460</v>
      </c>
      <c r="GB136" s="25">
        <f t="shared" si="10"/>
        <v>2.2727272727272724E-2</v>
      </c>
    </row>
    <row r="137" spans="3:184" ht="74" customHeight="1" x14ac:dyDescent="0.2">
      <c r="C137" s="17" t="s">
        <v>11175</v>
      </c>
      <c r="D137" s="18" t="s">
        <v>44</v>
      </c>
      <c r="E137" s="18" t="s">
        <v>85</v>
      </c>
      <c r="F137" s="18" t="s">
        <v>218</v>
      </c>
      <c r="G137" s="18" t="s">
        <v>539</v>
      </c>
      <c r="H137" s="17"/>
      <c r="I137" s="18">
        <v>2021</v>
      </c>
      <c r="J137" s="18" t="s">
        <v>798</v>
      </c>
      <c r="K137" s="18" t="s">
        <v>978</v>
      </c>
      <c r="L137" s="17"/>
      <c r="M137" s="18" t="s">
        <v>1113</v>
      </c>
      <c r="N137" s="17"/>
      <c r="O137" s="18" t="s">
        <v>1612</v>
      </c>
      <c r="P137" s="17"/>
      <c r="Q137" s="18" t="s">
        <v>2053</v>
      </c>
      <c r="R137" s="17"/>
      <c r="S137" s="17"/>
      <c r="T137" s="17"/>
      <c r="U137" s="18" t="s">
        <v>2731</v>
      </c>
      <c r="V137" s="18" t="s">
        <v>3020</v>
      </c>
      <c r="W137" s="17"/>
      <c r="X137" s="18" t="s">
        <v>2731</v>
      </c>
      <c r="Y137" s="21">
        <f t="shared" si="8"/>
        <v>0.5</v>
      </c>
      <c r="Z137" s="21">
        <v>0.5</v>
      </c>
      <c r="AA137" s="21">
        <v>100</v>
      </c>
      <c r="AB137" s="21">
        <v>0.45</v>
      </c>
      <c r="AC137" s="21">
        <v>0</v>
      </c>
      <c r="AD137" s="21">
        <v>0</v>
      </c>
      <c r="AE137" s="21">
        <v>0</v>
      </c>
      <c r="AF137" s="21">
        <v>0</v>
      </c>
      <c r="AG137" s="21">
        <v>0</v>
      </c>
      <c r="AH137" s="21">
        <v>0</v>
      </c>
      <c r="AI137" s="21"/>
      <c r="AJ137" s="17"/>
      <c r="AK137" s="17"/>
      <c r="AL137" s="21"/>
      <c r="AM137" s="21">
        <v>0.13700000000000001</v>
      </c>
      <c r="AN137" s="21">
        <v>0.12</v>
      </c>
      <c r="AO137" s="22">
        <v>2</v>
      </c>
      <c r="AP137" s="22">
        <v>1</v>
      </c>
      <c r="AQ137" s="22">
        <v>1</v>
      </c>
      <c r="AR137" s="22"/>
      <c r="AS137" s="22"/>
      <c r="AT137" s="22"/>
      <c r="AU137" s="22"/>
      <c r="AV137" s="22"/>
      <c r="AW137" s="22"/>
      <c r="AX137" s="22"/>
      <c r="AY137" s="22"/>
      <c r="AZ137" s="22"/>
      <c r="BA137" s="22"/>
      <c r="BB137" s="22"/>
      <c r="BC137" s="22"/>
      <c r="BD137" s="22">
        <v>1</v>
      </c>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v>0</v>
      </c>
      <c r="CB137" s="22"/>
      <c r="CC137" s="22"/>
      <c r="CD137" s="22"/>
      <c r="CE137" s="22"/>
      <c r="CF137" s="23"/>
      <c r="CG137" s="22"/>
      <c r="CH137" s="22">
        <v>1</v>
      </c>
      <c r="CI137" s="12">
        <f t="shared" si="9"/>
        <v>0</v>
      </c>
      <c r="CJ137" s="21">
        <v>17.363</v>
      </c>
      <c r="CK137" s="18" t="s">
        <v>3687</v>
      </c>
      <c r="CL137" s="17"/>
      <c r="CM137" s="18">
        <v>100</v>
      </c>
      <c r="CN137" s="18" t="s">
        <v>3968</v>
      </c>
      <c r="CO137" s="21">
        <v>17.363</v>
      </c>
      <c r="CP137" s="17"/>
      <c r="CQ137" s="17"/>
      <c r="CR137" s="17"/>
      <c r="CS137" s="17"/>
      <c r="CT137" s="17"/>
      <c r="CU137" s="17"/>
      <c r="CV137" s="17"/>
      <c r="CW137" s="17"/>
      <c r="CX137" s="18">
        <v>1</v>
      </c>
      <c r="CY137" s="18" t="s">
        <v>4187</v>
      </c>
      <c r="CZ137" s="18">
        <v>538</v>
      </c>
      <c r="DA137" s="18">
        <v>1</v>
      </c>
      <c r="DB137" s="18" t="s">
        <v>4301</v>
      </c>
      <c r="DC137" s="18">
        <v>25</v>
      </c>
      <c r="DD137" s="17"/>
      <c r="DE137" s="17"/>
      <c r="DF137" s="17"/>
      <c r="DG137" s="17"/>
      <c r="DH137" s="17"/>
      <c r="DI137" s="17"/>
      <c r="DJ137" s="17"/>
      <c r="DK137" s="17"/>
      <c r="DL137" s="17"/>
      <c r="DM137" s="17"/>
      <c r="DN137" s="17"/>
      <c r="DO137" s="17"/>
      <c r="DP137" s="17"/>
      <c r="DQ137" s="17"/>
      <c r="DR137" s="17"/>
      <c r="DS137" s="18" t="s">
        <v>4524</v>
      </c>
      <c r="DT137" s="18" t="s">
        <v>4559</v>
      </c>
      <c r="DU137" s="18">
        <v>10</v>
      </c>
      <c r="DV137" s="17"/>
      <c r="DW137" s="17"/>
      <c r="DX137" s="17"/>
      <c r="DY137" s="17"/>
      <c r="DZ137" s="17"/>
      <c r="EA137" s="17"/>
      <c r="EB137" s="17"/>
      <c r="EC137" s="17"/>
      <c r="ED137" s="17"/>
      <c r="EE137" s="17"/>
      <c r="EF137" s="17"/>
      <c r="EG137" s="17"/>
      <c r="EH137" s="17"/>
      <c r="EI137" s="17"/>
      <c r="EJ137" s="17"/>
      <c r="EK137" s="18">
        <v>1</v>
      </c>
      <c r="EL137" s="18" t="s">
        <v>4180</v>
      </c>
      <c r="EM137" s="18">
        <v>6</v>
      </c>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8" t="s">
        <v>5485</v>
      </c>
      <c r="FM137" s="17"/>
      <c r="FN137" s="18" t="s">
        <v>5622</v>
      </c>
      <c r="FO137" s="17"/>
      <c r="FP137" s="17"/>
      <c r="FQ137" s="17"/>
      <c r="FR137" s="17"/>
      <c r="FS137" s="18" t="s">
        <v>5940</v>
      </c>
      <c r="FT137" s="18" t="s">
        <v>6278</v>
      </c>
      <c r="FU137" s="18" t="s">
        <v>6599</v>
      </c>
      <c r="FV137" s="18" t="s">
        <v>6944</v>
      </c>
      <c r="FW137" s="18" t="s">
        <v>7204</v>
      </c>
      <c r="FX137" s="18" t="s">
        <v>7291</v>
      </c>
      <c r="FY137" s="18" t="s">
        <v>7387</v>
      </c>
      <c r="FZ137" s="18" t="s">
        <v>6944</v>
      </c>
      <c r="GB137" s="25">
        <f t="shared" si="10"/>
        <v>28.796866900881188</v>
      </c>
    </row>
    <row r="138" spans="3:184" ht="74" customHeight="1" x14ac:dyDescent="0.2">
      <c r="C138" s="17" t="s">
        <v>11175</v>
      </c>
      <c r="D138" s="18" t="s">
        <v>44</v>
      </c>
      <c r="E138" s="18" t="s">
        <v>85</v>
      </c>
      <c r="F138" s="18" t="s">
        <v>219</v>
      </c>
      <c r="G138" s="18" t="s">
        <v>540</v>
      </c>
      <c r="H138" s="17"/>
      <c r="I138" s="18">
        <v>2022</v>
      </c>
      <c r="J138" s="18" t="s">
        <v>771</v>
      </c>
      <c r="K138" s="18" t="s">
        <v>954</v>
      </c>
      <c r="L138" s="17"/>
      <c r="M138" s="17"/>
      <c r="N138" s="17"/>
      <c r="O138" s="18" t="s">
        <v>1613</v>
      </c>
      <c r="P138" s="17"/>
      <c r="Q138" s="18" t="s">
        <v>2054</v>
      </c>
      <c r="R138" s="17"/>
      <c r="S138" s="17"/>
      <c r="T138" s="17"/>
      <c r="U138" s="18" t="s">
        <v>2732</v>
      </c>
      <c r="V138" s="18" t="s">
        <v>2732</v>
      </c>
      <c r="W138" s="18" t="s">
        <v>3140</v>
      </c>
      <c r="X138" s="18" t="s">
        <v>2732</v>
      </c>
      <c r="Y138" s="21">
        <f t="shared" si="8"/>
        <v>2.3860000000000001</v>
      </c>
      <c r="Z138" s="21">
        <v>2.08</v>
      </c>
      <c r="AA138" s="21">
        <v>87.18</v>
      </c>
      <c r="AB138" s="21">
        <v>4.5</v>
      </c>
      <c r="AC138" s="21">
        <v>0.30599999999999999</v>
      </c>
      <c r="AD138" s="21">
        <v>12.82</v>
      </c>
      <c r="AE138" s="21">
        <v>0</v>
      </c>
      <c r="AF138" s="21">
        <v>0</v>
      </c>
      <c r="AG138" s="21">
        <v>0</v>
      </c>
      <c r="AH138" s="21">
        <v>0</v>
      </c>
      <c r="AI138" s="21"/>
      <c r="AJ138" s="17"/>
      <c r="AK138" s="17"/>
      <c r="AL138" s="21"/>
      <c r="AM138" s="21">
        <v>2</v>
      </c>
      <c r="AN138" s="21">
        <v>2</v>
      </c>
      <c r="AO138" s="22">
        <v>4</v>
      </c>
      <c r="AP138" s="22">
        <v>4</v>
      </c>
      <c r="AQ138" s="22">
        <v>4</v>
      </c>
      <c r="AR138" s="22"/>
      <c r="AS138" s="22">
        <v>4</v>
      </c>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v>0</v>
      </c>
      <c r="CB138" s="22"/>
      <c r="CC138" s="22"/>
      <c r="CD138" s="22"/>
      <c r="CE138" s="22"/>
      <c r="CF138" s="23"/>
      <c r="CG138" s="22"/>
      <c r="CH138" s="22">
        <v>4</v>
      </c>
      <c r="CI138" s="12">
        <f t="shared" si="9"/>
        <v>0</v>
      </c>
      <c r="CJ138" s="21">
        <v>5.2359999999999998</v>
      </c>
      <c r="CK138" s="18" t="s">
        <v>3674</v>
      </c>
      <c r="CL138" s="17"/>
      <c r="CM138" s="18">
        <v>100</v>
      </c>
      <c r="CN138" s="18" t="s">
        <v>3996</v>
      </c>
      <c r="CO138" s="21">
        <v>5.2359999999999998</v>
      </c>
      <c r="CP138" s="17"/>
      <c r="CQ138" s="17"/>
      <c r="CR138" s="17"/>
      <c r="CS138" s="17"/>
      <c r="CT138" s="17"/>
      <c r="CU138" s="17"/>
      <c r="CV138" s="17"/>
      <c r="CW138" s="17"/>
      <c r="CX138" s="18">
        <v>1</v>
      </c>
      <c r="CY138" s="18" t="s">
        <v>4187</v>
      </c>
      <c r="CZ138" s="18">
        <v>2365</v>
      </c>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8">
        <v>1</v>
      </c>
      <c r="EC138" s="18" t="s">
        <v>4288</v>
      </c>
      <c r="ED138" s="18">
        <v>320</v>
      </c>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8" t="s">
        <v>5941</v>
      </c>
      <c r="FT138" s="18" t="s">
        <v>6279</v>
      </c>
      <c r="FU138" s="18" t="s">
        <v>6600</v>
      </c>
      <c r="FV138" s="18" t="s">
        <v>6945</v>
      </c>
      <c r="FW138" s="18" t="s">
        <v>7205</v>
      </c>
      <c r="FX138" s="18" t="s">
        <v>7292</v>
      </c>
      <c r="FY138" s="18" t="s">
        <v>7388</v>
      </c>
      <c r="FZ138" s="18" t="s">
        <v>7468</v>
      </c>
      <c r="GB138" s="25">
        <f t="shared" si="10"/>
        <v>397.24980901451494</v>
      </c>
    </row>
    <row r="139" spans="3:184" ht="74" customHeight="1" x14ac:dyDescent="0.2">
      <c r="C139" s="17" t="s">
        <v>11175</v>
      </c>
      <c r="D139" s="18" t="s">
        <v>51</v>
      </c>
      <c r="E139" s="18" t="s">
        <v>83</v>
      </c>
      <c r="F139" s="18" t="s">
        <v>220</v>
      </c>
      <c r="G139" s="18" t="s">
        <v>541</v>
      </c>
      <c r="H139" s="18" t="s">
        <v>699</v>
      </c>
      <c r="I139" s="18">
        <v>2023</v>
      </c>
      <c r="J139" s="18" t="s">
        <v>844</v>
      </c>
      <c r="K139" s="18" t="s">
        <v>979</v>
      </c>
      <c r="L139" s="17"/>
      <c r="M139" s="18" t="s">
        <v>541</v>
      </c>
      <c r="N139" s="18" t="s">
        <v>1352</v>
      </c>
      <c r="O139" s="18" t="s">
        <v>699</v>
      </c>
      <c r="P139" s="17"/>
      <c r="Q139" s="18" t="s">
        <v>2055</v>
      </c>
      <c r="R139" s="18" t="s">
        <v>2291</v>
      </c>
      <c r="S139" s="18" t="s">
        <v>699</v>
      </c>
      <c r="T139" s="17"/>
      <c r="U139" s="18" t="s">
        <v>2733</v>
      </c>
      <c r="V139" s="18" t="s">
        <v>2733</v>
      </c>
      <c r="W139" s="18" t="s">
        <v>3138</v>
      </c>
      <c r="X139" s="18" t="s">
        <v>3212</v>
      </c>
      <c r="Y139" s="21">
        <f t="shared" si="8"/>
        <v>4.9290000000000003</v>
      </c>
      <c r="Z139" s="21">
        <v>4.9290000000000003</v>
      </c>
      <c r="AA139" s="21">
        <v>100</v>
      </c>
      <c r="AB139" s="21">
        <v>1</v>
      </c>
      <c r="AC139" s="21">
        <v>0</v>
      </c>
      <c r="AD139" s="21">
        <v>0</v>
      </c>
      <c r="AE139" s="21">
        <v>0</v>
      </c>
      <c r="AF139" s="21">
        <v>0</v>
      </c>
      <c r="AG139" s="21">
        <v>0</v>
      </c>
      <c r="AH139" s="21">
        <v>0</v>
      </c>
      <c r="AI139" s="21">
        <v>1</v>
      </c>
      <c r="AJ139" s="18" t="s">
        <v>3419</v>
      </c>
      <c r="AK139" s="18" t="s">
        <v>3511</v>
      </c>
      <c r="AL139" s="21">
        <v>0</v>
      </c>
      <c r="AM139" s="21">
        <v>1</v>
      </c>
      <c r="AN139" s="21">
        <v>1</v>
      </c>
      <c r="AO139" s="22">
        <v>3</v>
      </c>
      <c r="AP139" s="22">
        <v>3</v>
      </c>
      <c r="AQ139" s="22">
        <v>1</v>
      </c>
      <c r="AR139" s="22">
        <v>0</v>
      </c>
      <c r="AS139" s="22">
        <v>1</v>
      </c>
      <c r="AT139" s="22">
        <v>0</v>
      </c>
      <c r="AU139" s="22">
        <v>0</v>
      </c>
      <c r="AV139" s="22">
        <v>0</v>
      </c>
      <c r="AW139" s="22">
        <v>0</v>
      </c>
      <c r="AX139" s="22">
        <v>0</v>
      </c>
      <c r="AY139" s="22">
        <v>0</v>
      </c>
      <c r="AZ139" s="22">
        <v>0</v>
      </c>
      <c r="BA139" s="22">
        <v>0</v>
      </c>
      <c r="BB139" s="22">
        <v>0</v>
      </c>
      <c r="BC139" s="22">
        <v>0</v>
      </c>
      <c r="BD139" s="22">
        <v>0</v>
      </c>
      <c r="BE139" s="22">
        <v>0</v>
      </c>
      <c r="BF139" s="22">
        <v>0</v>
      </c>
      <c r="BG139" s="22">
        <v>0</v>
      </c>
      <c r="BH139" s="22">
        <v>0</v>
      </c>
      <c r="BI139" s="22">
        <v>0</v>
      </c>
      <c r="BJ139" s="22">
        <v>0</v>
      </c>
      <c r="BK139" s="22">
        <v>0</v>
      </c>
      <c r="BL139" s="22">
        <v>0</v>
      </c>
      <c r="BM139" s="22">
        <v>0</v>
      </c>
      <c r="BN139" s="22">
        <v>0</v>
      </c>
      <c r="BO139" s="22">
        <v>0</v>
      </c>
      <c r="BP139" s="22">
        <v>0</v>
      </c>
      <c r="BQ139" s="22">
        <v>0</v>
      </c>
      <c r="BR139" s="22">
        <v>0</v>
      </c>
      <c r="BS139" s="22">
        <v>0</v>
      </c>
      <c r="BT139" s="22">
        <v>0</v>
      </c>
      <c r="BU139" s="22">
        <v>0</v>
      </c>
      <c r="BV139" s="22">
        <v>0</v>
      </c>
      <c r="BW139" s="22">
        <v>0</v>
      </c>
      <c r="BX139" s="22">
        <v>0</v>
      </c>
      <c r="BY139" s="22">
        <v>0</v>
      </c>
      <c r="BZ139" s="22">
        <v>0</v>
      </c>
      <c r="CA139" s="22">
        <v>0</v>
      </c>
      <c r="CB139" s="22">
        <v>0</v>
      </c>
      <c r="CC139" s="22">
        <v>0</v>
      </c>
      <c r="CD139" s="22">
        <v>0</v>
      </c>
      <c r="CE139" s="22">
        <v>0</v>
      </c>
      <c r="CF139" s="23"/>
      <c r="CG139" s="22">
        <v>0</v>
      </c>
      <c r="CH139" s="22">
        <v>1</v>
      </c>
      <c r="CI139" s="12">
        <f t="shared" si="9"/>
        <v>0</v>
      </c>
      <c r="CJ139" s="21">
        <v>3</v>
      </c>
      <c r="CK139" s="18" t="s">
        <v>3710</v>
      </c>
      <c r="CL139" s="17"/>
      <c r="CM139" s="18">
        <v>24.69</v>
      </c>
      <c r="CN139" s="18" t="s">
        <v>3997</v>
      </c>
      <c r="CO139" s="21">
        <v>12.15</v>
      </c>
      <c r="CP139" s="17"/>
      <c r="CQ139" s="17"/>
      <c r="CR139" s="17"/>
      <c r="CS139" s="17"/>
      <c r="CT139" s="17"/>
      <c r="CU139" s="18">
        <v>0</v>
      </c>
      <c r="CV139" s="18" t="s">
        <v>594</v>
      </c>
      <c r="CW139" s="18">
        <v>3</v>
      </c>
      <c r="CX139" s="18">
        <v>1</v>
      </c>
      <c r="CY139" s="18" t="s">
        <v>4207</v>
      </c>
      <c r="CZ139" s="18">
        <v>16</v>
      </c>
      <c r="DA139" s="18">
        <v>1</v>
      </c>
      <c r="DB139" s="18" t="s">
        <v>4207</v>
      </c>
      <c r="DC139" s="18">
        <v>16</v>
      </c>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8">
        <v>1</v>
      </c>
      <c r="EO139" s="18" t="s">
        <v>4778</v>
      </c>
      <c r="EP139" s="18">
        <v>11</v>
      </c>
      <c r="EQ139" s="17"/>
      <c r="ER139" s="17"/>
      <c r="ES139" s="17"/>
      <c r="ET139" s="17"/>
      <c r="EU139" s="17"/>
      <c r="EV139" s="17"/>
      <c r="EW139" s="17"/>
      <c r="EX139" s="17"/>
      <c r="EY139" s="17"/>
      <c r="EZ139" s="17"/>
      <c r="FA139" s="17"/>
      <c r="FB139" s="17"/>
      <c r="FC139" s="17"/>
      <c r="FD139" s="17"/>
      <c r="FE139" s="17"/>
      <c r="FF139" s="17"/>
      <c r="FG139" s="18" t="s">
        <v>699</v>
      </c>
      <c r="FH139" s="18" t="s">
        <v>5022</v>
      </c>
      <c r="FI139" s="18" t="s">
        <v>5242</v>
      </c>
      <c r="FJ139" s="18" t="s">
        <v>5022</v>
      </c>
      <c r="FK139" s="17"/>
      <c r="FL139" s="18" t="s">
        <v>5486</v>
      </c>
      <c r="FM139" s="17"/>
      <c r="FN139" s="17"/>
      <c r="FO139" s="17"/>
      <c r="FP139" s="18" t="s">
        <v>5705</v>
      </c>
      <c r="FQ139" s="18">
        <v>0</v>
      </c>
      <c r="FR139" s="18">
        <v>0</v>
      </c>
      <c r="FS139" s="18" t="s">
        <v>5942</v>
      </c>
      <c r="FT139" s="18" t="s">
        <v>6280</v>
      </c>
      <c r="FU139" s="18" t="s">
        <v>6601</v>
      </c>
      <c r="FV139" s="18" t="s">
        <v>6946</v>
      </c>
      <c r="FW139" s="18" t="s">
        <v>7198</v>
      </c>
      <c r="FX139" s="18" t="s">
        <v>7288</v>
      </c>
      <c r="FY139" s="18" t="s">
        <v>7383</v>
      </c>
      <c r="FZ139" s="18" t="s">
        <v>7465</v>
      </c>
      <c r="GA139" s="1" t="s">
        <v>7549</v>
      </c>
      <c r="GB139" s="25">
        <f t="shared" si="10"/>
        <v>405.67901234567904</v>
      </c>
    </row>
    <row r="140" spans="3:184" ht="74" customHeight="1" x14ac:dyDescent="0.2">
      <c r="C140" s="17" t="s">
        <v>11175</v>
      </c>
      <c r="D140" s="18" t="s">
        <v>51</v>
      </c>
      <c r="E140" s="18" t="s">
        <v>82</v>
      </c>
      <c r="F140" s="18" t="s">
        <v>221</v>
      </c>
      <c r="G140" s="18" t="s">
        <v>542</v>
      </c>
      <c r="H140" s="18" t="s">
        <v>719</v>
      </c>
      <c r="I140" s="18">
        <v>2021</v>
      </c>
      <c r="J140" s="18" t="s">
        <v>845</v>
      </c>
      <c r="K140" s="18" t="s">
        <v>883</v>
      </c>
      <c r="L140" s="17"/>
      <c r="M140" s="18" t="s">
        <v>1114</v>
      </c>
      <c r="N140" s="18" t="s">
        <v>1353</v>
      </c>
      <c r="O140" s="18" t="s">
        <v>1614</v>
      </c>
      <c r="P140" s="18" t="s">
        <v>1813</v>
      </c>
      <c r="Q140" s="18" t="s">
        <v>2056</v>
      </c>
      <c r="R140" s="18" t="s">
        <v>2292</v>
      </c>
      <c r="S140" s="18" t="s">
        <v>594</v>
      </c>
      <c r="T140" s="17"/>
      <c r="U140" s="18" t="s">
        <v>2734</v>
      </c>
      <c r="V140" s="18" t="s">
        <v>3021</v>
      </c>
      <c r="W140" s="18" t="s">
        <v>3140</v>
      </c>
      <c r="X140" s="18" t="s">
        <v>3213</v>
      </c>
      <c r="Y140" s="21">
        <f t="shared" si="8"/>
        <v>0.61199999999999999</v>
      </c>
      <c r="Z140" s="21">
        <v>0.61199999999999999</v>
      </c>
      <c r="AA140" s="21">
        <v>100</v>
      </c>
      <c r="AB140" s="21">
        <v>0.08</v>
      </c>
      <c r="AC140" s="21">
        <v>0</v>
      </c>
      <c r="AD140" s="21">
        <v>0</v>
      </c>
      <c r="AE140" s="21">
        <v>0</v>
      </c>
      <c r="AF140" s="21">
        <v>0</v>
      </c>
      <c r="AG140" s="21">
        <v>0</v>
      </c>
      <c r="AH140" s="21">
        <v>0</v>
      </c>
      <c r="AI140" s="21"/>
      <c r="AJ140" s="17"/>
      <c r="AK140" s="17"/>
      <c r="AL140" s="21"/>
      <c r="AM140" s="21">
        <v>0.6</v>
      </c>
      <c r="AN140" s="21">
        <v>0.08</v>
      </c>
      <c r="AO140" s="22">
        <v>13</v>
      </c>
      <c r="AP140" s="22">
        <v>6</v>
      </c>
      <c r="AQ140" s="22">
        <v>3</v>
      </c>
      <c r="AR140" s="22">
        <v>0</v>
      </c>
      <c r="AS140" s="22">
        <v>2</v>
      </c>
      <c r="AT140" s="22">
        <v>1</v>
      </c>
      <c r="AU140" s="22">
        <v>0</v>
      </c>
      <c r="AV140" s="22">
        <v>0</v>
      </c>
      <c r="AW140" s="22">
        <v>0</v>
      </c>
      <c r="AX140" s="22">
        <v>0</v>
      </c>
      <c r="AY140" s="22">
        <v>0</v>
      </c>
      <c r="AZ140" s="22">
        <v>0</v>
      </c>
      <c r="BA140" s="22">
        <v>0</v>
      </c>
      <c r="BB140" s="22">
        <v>0</v>
      </c>
      <c r="BC140" s="22">
        <v>0</v>
      </c>
      <c r="BD140" s="22">
        <v>0</v>
      </c>
      <c r="BE140" s="22">
        <v>0</v>
      </c>
      <c r="BF140" s="22">
        <v>0</v>
      </c>
      <c r="BG140" s="22">
        <v>0</v>
      </c>
      <c r="BH140" s="22">
        <v>0</v>
      </c>
      <c r="BI140" s="22">
        <v>0</v>
      </c>
      <c r="BJ140" s="22">
        <v>0</v>
      </c>
      <c r="BK140" s="22">
        <v>0</v>
      </c>
      <c r="BL140" s="22">
        <v>0</v>
      </c>
      <c r="BM140" s="22">
        <v>0</v>
      </c>
      <c r="BN140" s="22">
        <v>0</v>
      </c>
      <c r="BO140" s="22">
        <v>0</v>
      </c>
      <c r="BP140" s="22">
        <v>0</v>
      </c>
      <c r="BQ140" s="22">
        <v>0</v>
      </c>
      <c r="BR140" s="22">
        <v>0</v>
      </c>
      <c r="BS140" s="22">
        <v>0</v>
      </c>
      <c r="BT140" s="22">
        <v>0</v>
      </c>
      <c r="BU140" s="22">
        <v>0</v>
      </c>
      <c r="BV140" s="22">
        <v>0</v>
      </c>
      <c r="BW140" s="22">
        <v>0</v>
      </c>
      <c r="BX140" s="22">
        <v>0</v>
      </c>
      <c r="BY140" s="22">
        <v>0</v>
      </c>
      <c r="BZ140" s="22">
        <v>0</v>
      </c>
      <c r="CA140" s="22">
        <v>0</v>
      </c>
      <c r="CB140" s="22">
        <v>0</v>
      </c>
      <c r="CC140" s="22">
        <v>0</v>
      </c>
      <c r="CD140" s="22">
        <v>0</v>
      </c>
      <c r="CE140" s="22">
        <v>0</v>
      </c>
      <c r="CF140" s="23"/>
      <c r="CG140" s="22">
        <v>0</v>
      </c>
      <c r="CH140" s="22">
        <v>3</v>
      </c>
      <c r="CI140" s="12">
        <f t="shared" si="9"/>
        <v>0</v>
      </c>
      <c r="CJ140" s="21">
        <v>2.98</v>
      </c>
      <c r="CK140" s="18" t="s">
        <v>3711</v>
      </c>
      <c r="CL140" s="17"/>
      <c r="CM140" s="18">
        <v>8.49</v>
      </c>
      <c r="CN140" s="18" t="s">
        <v>3997</v>
      </c>
      <c r="CO140" s="21">
        <v>35.095999999999997</v>
      </c>
      <c r="CP140" s="18">
        <v>1</v>
      </c>
      <c r="CQ140" s="18" t="s">
        <v>4090</v>
      </c>
      <c r="CR140" s="18" t="s">
        <v>4111</v>
      </c>
      <c r="CS140" s="18" t="s">
        <v>4139</v>
      </c>
      <c r="CT140" s="18">
        <v>16</v>
      </c>
      <c r="CU140" s="18">
        <v>8</v>
      </c>
      <c r="CV140" s="18" t="s">
        <v>4159</v>
      </c>
      <c r="CW140" s="18">
        <v>10</v>
      </c>
      <c r="CX140" s="17"/>
      <c r="CY140" s="17"/>
      <c r="CZ140" s="17"/>
      <c r="DA140" s="18">
        <v>1</v>
      </c>
      <c r="DB140" s="18" t="s">
        <v>4330</v>
      </c>
      <c r="DC140" s="18">
        <v>172</v>
      </c>
      <c r="DD140" s="17"/>
      <c r="DE140" s="17"/>
      <c r="DF140" s="17"/>
      <c r="DG140" s="17"/>
      <c r="DH140" s="17"/>
      <c r="DI140" s="17"/>
      <c r="DJ140" s="17"/>
      <c r="DK140" s="17"/>
      <c r="DL140" s="17"/>
      <c r="DM140" s="17"/>
      <c r="DN140" s="17"/>
      <c r="DO140" s="17"/>
      <c r="DP140" s="17"/>
      <c r="DQ140" s="17"/>
      <c r="DR140" s="17"/>
      <c r="DS140" s="17"/>
      <c r="DT140" s="17"/>
      <c r="DU140" s="17"/>
      <c r="DV140" s="18">
        <v>1</v>
      </c>
      <c r="DW140" s="18" t="s">
        <v>4588</v>
      </c>
      <c r="DX140" s="18">
        <v>2916</v>
      </c>
      <c r="DY140" s="17"/>
      <c r="DZ140" s="17"/>
      <c r="EA140" s="17"/>
      <c r="EB140" s="17"/>
      <c r="EC140" s="17"/>
      <c r="ED140" s="17"/>
      <c r="EE140" s="17"/>
      <c r="EF140" s="17"/>
      <c r="EG140" s="17"/>
      <c r="EH140" s="17"/>
      <c r="EI140" s="17"/>
      <c r="EJ140" s="17"/>
      <c r="EK140" s="17"/>
      <c r="EL140" s="17"/>
      <c r="EM140" s="17"/>
      <c r="EN140" s="18">
        <v>1</v>
      </c>
      <c r="EO140" s="18" t="s">
        <v>4779</v>
      </c>
      <c r="EP140" s="18">
        <v>10</v>
      </c>
      <c r="EQ140" s="17"/>
      <c r="ER140" s="17"/>
      <c r="ES140" s="17"/>
      <c r="ET140" s="17"/>
      <c r="EU140" s="17"/>
      <c r="EV140" s="17"/>
      <c r="EW140" s="17"/>
      <c r="EX140" s="17"/>
      <c r="EY140" s="17"/>
      <c r="EZ140" s="17"/>
      <c r="FA140" s="17"/>
      <c r="FB140" s="17"/>
      <c r="FC140" s="17"/>
      <c r="FD140" s="17"/>
      <c r="FE140" s="18">
        <v>1</v>
      </c>
      <c r="FF140" s="18" t="s">
        <v>4897</v>
      </c>
      <c r="FG140" s="18" t="s">
        <v>4920</v>
      </c>
      <c r="FH140" s="18" t="s">
        <v>5023</v>
      </c>
      <c r="FI140" s="18" t="s">
        <v>5243</v>
      </c>
      <c r="FJ140" s="18" t="s">
        <v>5363</v>
      </c>
      <c r="FK140" s="18" t="s">
        <v>5400</v>
      </c>
      <c r="FL140" s="18" t="s">
        <v>5487</v>
      </c>
      <c r="FM140" s="17"/>
      <c r="FN140" s="18" t="s">
        <v>5624</v>
      </c>
      <c r="FO140" s="17"/>
      <c r="FP140" s="18" t="s">
        <v>5706</v>
      </c>
      <c r="FQ140" s="18">
        <v>7</v>
      </c>
      <c r="FR140" s="18">
        <v>190</v>
      </c>
      <c r="FS140" s="18" t="s">
        <v>5943</v>
      </c>
      <c r="FT140" s="18" t="s">
        <v>6281</v>
      </c>
      <c r="FU140" s="18" t="s">
        <v>6602</v>
      </c>
      <c r="FV140" s="18" t="s">
        <v>6947</v>
      </c>
      <c r="FW140" s="18" t="s">
        <v>7198</v>
      </c>
      <c r="FX140" s="18" t="s">
        <v>7293</v>
      </c>
      <c r="FY140" s="18" t="s">
        <v>7383</v>
      </c>
      <c r="FZ140" s="18" t="s">
        <v>7465</v>
      </c>
      <c r="GA140" s="1" t="s">
        <v>7550</v>
      </c>
      <c r="GB140" s="25">
        <f t="shared" si="10"/>
        <v>17.437884659220426</v>
      </c>
    </row>
    <row r="141" spans="3:184" ht="74" customHeight="1" x14ac:dyDescent="0.2">
      <c r="C141" s="17" t="s">
        <v>11175</v>
      </c>
      <c r="D141" s="18" t="s">
        <v>51</v>
      </c>
      <c r="E141" s="18" t="s">
        <v>84</v>
      </c>
      <c r="F141" s="18" t="s">
        <v>222</v>
      </c>
      <c r="G141" s="18" t="s">
        <v>543</v>
      </c>
      <c r="H141" s="18" t="s">
        <v>720</v>
      </c>
      <c r="I141" s="18">
        <v>2022</v>
      </c>
      <c r="J141" s="18" t="s">
        <v>846</v>
      </c>
      <c r="K141" s="18" t="s">
        <v>953</v>
      </c>
      <c r="L141" s="17"/>
      <c r="M141" s="18" t="s">
        <v>1115</v>
      </c>
      <c r="N141" s="18" t="s">
        <v>1354</v>
      </c>
      <c r="O141" s="18" t="s">
        <v>1615</v>
      </c>
      <c r="P141" s="18" t="s">
        <v>1814</v>
      </c>
      <c r="Q141" s="18" t="s">
        <v>2057</v>
      </c>
      <c r="R141" s="18" t="s">
        <v>2293</v>
      </c>
      <c r="S141" s="18" t="s">
        <v>594</v>
      </c>
      <c r="T141" s="17"/>
      <c r="U141" s="18" t="s">
        <v>2735</v>
      </c>
      <c r="V141" s="18" t="s">
        <v>3022</v>
      </c>
      <c r="W141" s="18" t="s">
        <v>3138</v>
      </c>
      <c r="X141" s="18" t="s">
        <v>3214</v>
      </c>
      <c r="Y141" s="21">
        <f t="shared" si="8"/>
        <v>0.8</v>
      </c>
      <c r="Z141" s="21">
        <v>0.8</v>
      </c>
      <c r="AA141" s="21">
        <v>100</v>
      </c>
      <c r="AB141" s="21">
        <v>0.12</v>
      </c>
      <c r="AC141" s="21">
        <v>0</v>
      </c>
      <c r="AD141" s="21">
        <v>0</v>
      </c>
      <c r="AE141" s="21">
        <v>0</v>
      </c>
      <c r="AF141" s="21">
        <v>0</v>
      </c>
      <c r="AG141" s="21">
        <v>0</v>
      </c>
      <c r="AH141" s="21">
        <v>0</v>
      </c>
      <c r="AI141" s="21">
        <v>1</v>
      </c>
      <c r="AJ141" s="18" t="s">
        <v>3420</v>
      </c>
      <c r="AK141" s="17"/>
      <c r="AL141" s="21">
        <v>0</v>
      </c>
      <c r="AM141" s="21">
        <v>1.1200000000000001</v>
      </c>
      <c r="AN141" s="21">
        <v>0.15</v>
      </c>
      <c r="AO141" s="22">
        <v>1</v>
      </c>
      <c r="AP141" s="22">
        <v>1</v>
      </c>
      <c r="AQ141" s="22">
        <v>1</v>
      </c>
      <c r="AR141" s="22">
        <v>0</v>
      </c>
      <c r="AS141" s="22">
        <v>0</v>
      </c>
      <c r="AT141" s="22">
        <v>0</v>
      </c>
      <c r="AU141" s="22">
        <v>0</v>
      </c>
      <c r="AV141" s="22">
        <v>0</v>
      </c>
      <c r="AW141" s="22">
        <v>0</v>
      </c>
      <c r="AX141" s="22">
        <v>1</v>
      </c>
      <c r="AY141" s="22">
        <v>0</v>
      </c>
      <c r="AZ141" s="22">
        <v>0</v>
      </c>
      <c r="BA141" s="22">
        <v>0</v>
      </c>
      <c r="BB141" s="22">
        <v>0</v>
      </c>
      <c r="BC141" s="22">
        <v>0</v>
      </c>
      <c r="BD141" s="22">
        <v>0</v>
      </c>
      <c r="BE141" s="22">
        <v>0</v>
      </c>
      <c r="BF141" s="22">
        <v>0</v>
      </c>
      <c r="BG141" s="22">
        <v>0</v>
      </c>
      <c r="BH141" s="22">
        <v>0</v>
      </c>
      <c r="BI141" s="22">
        <v>0</v>
      </c>
      <c r="BJ141" s="22">
        <v>0</v>
      </c>
      <c r="BK141" s="22">
        <v>0</v>
      </c>
      <c r="BL141" s="22">
        <v>0</v>
      </c>
      <c r="BM141" s="22">
        <v>0</v>
      </c>
      <c r="BN141" s="22">
        <v>0</v>
      </c>
      <c r="BO141" s="22">
        <v>0</v>
      </c>
      <c r="BP141" s="22">
        <v>0</v>
      </c>
      <c r="BQ141" s="22">
        <v>0</v>
      </c>
      <c r="BR141" s="22">
        <v>0</v>
      </c>
      <c r="BS141" s="22">
        <v>0</v>
      </c>
      <c r="BT141" s="22">
        <v>0</v>
      </c>
      <c r="BU141" s="22">
        <v>0</v>
      </c>
      <c r="BV141" s="22">
        <v>0</v>
      </c>
      <c r="BW141" s="22">
        <v>0</v>
      </c>
      <c r="BX141" s="22">
        <v>0</v>
      </c>
      <c r="BY141" s="22">
        <v>0</v>
      </c>
      <c r="BZ141" s="22">
        <v>0</v>
      </c>
      <c r="CA141" s="22">
        <v>0</v>
      </c>
      <c r="CB141" s="22">
        <v>0</v>
      </c>
      <c r="CC141" s="22">
        <v>0</v>
      </c>
      <c r="CD141" s="22">
        <v>0</v>
      </c>
      <c r="CE141" s="22">
        <v>0</v>
      </c>
      <c r="CF141" s="23"/>
      <c r="CG141" s="22">
        <v>0</v>
      </c>
      <c r="CH141" s="22">
        <v>1</v>
      </c>
      <c r="CI141" s="12">
        <f t="shared" si="9"/>
        <v>0</v>
      </c>
      <c r="CJ141" s="21">
        <v>1.877</v>
      </c>
      <c r="CK141" s="18" t="s">
        <v>3712</v>
      </c>
      <c r="CL141" s="18" t="s">
        <v>3902</v>
      </c>
      <c r="CM141" s="18">
        <v>23.39</v>
      </c>
      <c r="CN141" s="18" t="s">
        <v>3997</v>
      </c>
      <c r="CO141" s="21">
        <v>8.0259999999999998</v>
      </c>
      <c r="CP141" s="17"/>
      <c r="CQ141" s="17"/>
      <c r="CR141" s="17"/>
      <c r="CS141" s="17"/>
      <c r="CT141" s="17"/>
      <c r="CU141" s="18">
        <v>0</v>
      </c>
      <c r="CV141" s="18" t="s">
        <v>594</v>
      </c>
      <c r="CW141" s="18">
        <v>1</v>
      </c>
      <c r="CX141" s="17"/>
      <c r="CY141" s="17"/>
      <c r="CZ141" s="17"/>
      <c r="DA141" s="18">
        <v>1</v>
      </c>
      <c r="DB141" s="18" t="s">
        <v>4331</v>
      </c>
      <c r="DC141" s="18">
        <v>11</v>
      </c>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8" t="s">
        <v>4845</v>
      </c>
      <c r="ER141" s="18" t="s">
        <v>4868</v>
      </c>
      <c r="ES141" s="18">
        <v>11</v>
      </c>
      <c r="ET141" s="17"/>
      <c r="EU141" s="17"/>
      <c r="EV141" s="17"/>
      <c r="EW141" s="17"/>
      <c r="EX141" s="17"/>
      <c r="EY141" s="17"/>
      <c r="EZ141" s="17"/>
      <c r="FA141" s="17"/>
      <c r="FB141" s="17"/>
      <c r="FC141" s="17"/>
      <c r="FD141" s="17"/>
      <c r="FE141" s="17"/>
      <c r="FF141" s="17"/>
      <c r="FG141" s="18" t="s">
        <v>699</v>
      </c>
      <c r="FH141" s="18" t="s">
        <v>5024</v>
      </c>
      <c r="FI141" s="18" t="s">
        <v>5244</v>
      </c>
      <c r="FJ141" s="17"/>
      <c r="FK141" s="17"/>
      <c r="FL141" s="18" t="s">
        <v>5488</v>
      </c>
      <c r="FM141" s="17"/>
      <c r="FN141" s="18" t="s">
        <v>5625</v>
      </c>
      <c r="FO141" s="17"/>
      <c r="FP141" s="18" t="s">
        <v>5705</v>
      </c>
      <c r="FQ141" s="17"/>
      <c r="FR141" s="17"/>
      <c r="FS141" s="18" t="s">
        <v>5944</v>
      </c>
      <c r="FT141" s="18" t="s">
        <v>6282</v>
      </c>
      <c r="FU141" s="18" t="s">
        <v>6603</v>
      </c>
      <c r="FV141" s="18" t="s">
        <v>6948</v>
      </c>
      <c r="FW141" s="18" t="s">
        <v>7198</v>
      </c>
      <c r="FX141" s="18" t="s">
        <v>7288</v>
      </c>
      <c r="FY141" s="18" t="s">
        <v>7383</v>
      </c>
      <c r="FZ141" s="18" t="s">
        <v>7465</v>
      </c>
      <c r="GA141" s="1" t="s">
        <v>7551</v>
      </c>
      <c r="GB141" s="25">
        <f t="shared" si="10"/>
        <v>99.676052828308002</v>
      </c>
    </row>
    <row r="142" spans="3:184" ht="74" customHeight="1" x14ac:dyDescent="0.2">
      <c r="C142" s="17" t="s">
        <v>11175</v>
      </c>
      <c r="D142" s="18" t="s">
        <v>51</v>
      </c>
      <c r="E142" s="18" t="s">
        <v>84</v>
      </c>
      <c r="F142" s="18" t="s">
        <v>223</v>
      </c>
      <c r="G142" s="18" t="s">
        <v>544</v>
      </c>
      <c r="H142" s="18" t="s">
        <v>721</v>
      </c>
      <c r="I142" s="18">
        <v>2023</v>
      </c>
      <c r="J142" s="18" t="s">
        <v>847</v>
      </c>
      <c r="K142" s="18" t="s">
        <v>942</v>
      </c>
      <c r="L142" s="17"/>
      <c r="M142" s="18" t="s">
        <v>1116</v>
      </c>
      <c r="N142" s="18" t="s">
        <v>1355</v>
      </c>
      <c r="O142" s="18" t="s">
        <v>1616</v>
      </c>
      <c r="P142" s="18" t="s">
        <v>1815</v>
      </c>
      <c r="Q142" s="18" t="s">
        <v>2058</v>
      </c>
      <c r="R142" s="18" t="s">
        <v>1369</v>
      </c>
      <c r="S142" s="18" t="s">
        <v>699</v>
      </c>
      <c r="T142" s="18" t="s">
        <v>1369</v>
      </c>
      <c r="U142" s="18" t="s">
        <v>2736</v>
      </c>
      <c r="V142" s="18" t="s">
        <v>3023</v>
      </c>
      <c r="W142" s="18" t="s">
        <v>3140</v>
      </c>
      <c r="X142" s="18" t="s">
        <v>3215</v>
      </c>
      <c r="Y142" s="21">
        <f t="shared" si="8"/>
        <v>4.3689999999999998</v>
      </c>
      <c r="Z142" s="21">
        <v>4.3449999999999998</v>
      </c>
      <c r="AA142" s="21">
        <v>99.45</v>
      </c>
      <c r="AB142" s="21">
        <v>0.12</v>
      </c>
      <c r="AC142" s="21">
        <v>0</v>
      </c>
      <c r="AD142" s="21">
        <v>0</v>
      </c>
      <c r="AE142" s="21">
        <v>2.4E-2</v>
      </c>
      <c r="AF142" s="21">
        <v>0.55000000000000004</v>
      </c>
      <c r="AG142" s="21">
        <v>0</v>
      </c>
      <c r="AH142" s="21">
        <v>0</v>
      </c>
      <c r="AI142" s="21"/>
      <c r="AJ142" s="17"/>
      <c r="AK142" s="17"/>
      <c r="AL142" s="21"/>
      <c r="AM142" s="21">
        <v>0</v>
      </c>
      <c r="AN142" s="21">
        <v>0</v>
      </c>
      <c r="AO142" s="22">
        <v>6</v>
      </c>
      <c r="AP142" s="22">
        <v>6</v>
      </c>
      <c r="AQ142" s="22">
        <v>2</v>
      </c>
      <c r="AR142" s="22">
        <v>0</v>
      </c>
      <c r="AS142" s="22">
        <v>1</v>
      </c>
      <c r="AT142" s="22">
        <v>0</v>
      </c>
      <c r="AU142" s="22">
        <v>0</v>
      </c>
      <c r="AV142" s="22">
        <v>0</v>
      </c>
      <c r="AW142" s="22">
        <v>0</v>
      </c>
      <c r="AX142" s="22">
        <v>0</v>
      </c>
      <c r="AY142" s="22">
        <v>0</v>
      </c>
      <c r="AZ142" s="22">
        <v>1</v>
      </c>
      <c r="BA142" s="22">
        <v>0</v>
      </c>
      <c r="BB142" s="22">
        <v>0</v>
      </c>
      <c r="BC142" s="22">
        <v>0</v>
      </c>
      <c r="BD142" s="22">
        <v>0</v>
      </c>
      <c r="BE142" s="22">
        <v>0</v>
      </c>
      <c r="BF142" s="22">
        <v>0</v>
      </c>
      <c r="BG142" s="22">
        <v>0</v>
      </c>
      <c r="BH142" s="22">
        <v>0</v>
      </c>
      <c r="BI142" s="22">
        <v>0</v>
      </c>
      <c r="BJ142" s="22">
        <v>0</v>
      </c>
      <c r="BK142" s="22">
        <v>0</v>
      </c>
      <c r="BL142" s="22">
        <v>0</v>
      </c>
      <c r="BM142" s="22">
        <v>0</v>
      </c>
      <c r="BN142" s="22">
        <v>0</v>
      </c>
      <c r="BO142" s="22">
        <v>0</v>
      </c>
      <c r="BP142" s="22">
        <v>0</v>
      </c>
      <c r="BQ142" s="22">
        <v>0</v>
      </c>
      <c r="BR142" s="22">
        <v>0</v>
      </c>
      <c r="BS142" s="22">
        <v>0</v>
      </c>
      <c r="BT142" s="22">
        <v>0</v>
      </c>
      <c r="BU142" s="22">
        <v>0</v>
      </c>
      <c r="BV142" s="22">
        <v>0</v>
      </c>
      <c r="BW142" s="22">
        <v>0</v>
      </c>
      <c r="BX142" s="22">
        <v>0</v>
      </c>
      <c r="BY142" s="22">
        <v>0</v>
      </c>
      <c r="BZ142" s="22">
        <v>0</v>
      </c>
      <c r="CA142" s="22">
        <v>0</v>
      </c>
      <c r="CB142" s="22">
        <v>0</v>
      </c>
      <c r="CC142" s="22">
        <v>0</v>
      </c>
      <c r="CD142" s="22">
        <v>0</v>
      </c>
      <c r="CE142" s="22">
        <v>0</v>
      </c>
      <c r="CF142" s="23"/>
      <c r="CG142" s="22">
        <v>0</v>
      </c>
      <c r="CH142" s="22">
        <v>2</v>
      </c>
      <c r="CI142" s="12">
        <f t="shared" si="9"/>
        <v>0</v>
      </c>
      <c r="CJ142" s="21">
        <v>0.78</v>
      </c>
      <c r="CK142" s="18" t="s">
        <v>3713</v>
      </c>
      <c r="CL142" s="17"/>
      <c r="CM142" s="18">
        <v>1.92</v>
      </c>
      <c r="CN142" s="18" t="s">
        <v>3997</v>
      </c>
      <c r="CO142" s="21">
        <v>40.668999999999997</v>
      </c>
      <c r="CP142" s="17"/>
      <c r="CQ142" s="17"/>
      <c r="CR142" s="17"/>
      <c r="CS142" s="17"/>
      <c r="CT142" s="17"/>
      <c r="CU142" s="18">
        <v>0</v>
      </c>
      <c r="CV142" s="18" t="s">
        <v>594</v>
      </c>
      <c r="CW142" s="18">
        <v>1</v>
      </c>
      <c r="CX142" s="17"/>
      <c r="CY142" s="17"/>
      <c r="CZ142" s="17"/>
      <c r="DA142" s="18">
        <v>1</v>
      </c>
      <c r="DB142" s="18" t="s">
        <v>4332</v>
      </c>
      <c r="DC142" s="18">
        <v>138</v>
      </c>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8">
        <v>1</v>
      </c>
      <c r="EO142" s="18" t="s">
        <v>4780</v>
      </c>
      <c r="EP142" s="18">
        <v>9</v>
      </c>
      <c r="EQ142" s="17"/>
      <c r="ER142" s="17"/>
      <c r="ES142" s="17"/>
      <c r="ET142" s="17"/>
      <c r="EU142" s="17"/>
      <c r="EV142" s="17"/>
      <c r="EW142" s="17"/>
      <c r="EX142" s="17"/>
      <c r="EY142" s="17"/>
      <c r="EZ142" s="17"/>
      <c r="FA142" s="17"/>
      <c r="FB142" s="17"/>
      <c r="FC142" s="17"/>
      <c r="FD142" s="17"/>
      <c r="FE142" s="17"/>
      <c r="FF142" s="17"/>
      <c r="FG142" s="18" t="s">
        <v>4921</v>
      </c>
      <c r="FH142" s="18" t="s">
        <v>5025</v>
      </c>
      <c r="FI142" s="18" t="s">
        <v>5245</v>
      </c>
      <c r="FJ142" s="17"/>
      <c r="FK142" s="17"/>
      <c r="FL142" s="18" t="s">
        <v>5489</v>
      </c>
      <c r="FM142" s="17"/>
      <c r="FN142" s="18" t="s">
        <v>699</v>
      </c>
      <c r="FO142" s="17"/>
      <c r="FP142" s="18" t="s">
        <v>5625</v>
      </c>
      <c r="FQ142" s="17"/>
      <c r="FR142" s="17"/>
      <c r="FS142" s="18" t="s">
        <v>5945</v>
      </c>
      <c r="FT142" s="18" t="s">
        <v>6283</v>
      </c>
      <c r="FU142" s="18" t="s">
        <v>6604</v>
      </c>
      <c r="FV142" s="18" t="s">
        <v>6949</v>
      </c>
      <c r="FW142" s="18" t="s">
        <v>7198</v>
      </c>
      <c r="FX142" s="18" t="s">
        <v>7288</v>
      </c>
      <c r="FY142" s="18" t="s">
        <v>7383</v>
      </c>
      <c r="FZ142" s="18" t="s">
        <v>7465</v>
      </c>
      <c r="GA142" s="1" t="s">
        <v>7552</v>
      </c>
      <c r="GB142" s="25">
        <f t="shared" si="10"/>
        <v>106.83813223831419</v>
      </c>
    </row>
    <row r="143" spans="3:184" ht="74" customHeight="1" x14ac:dyDescent="0.2">
      <c r="C143" s="17" t="s">
        <v>11175</v>
      </c>
      <c r="D143" s="18" t="s">
        <v>47</v>
      </c>
      <c r="E143" s="18" t="s">
        <v>84</v>
      </c>
      <c r="F143" s="18" t="s">
        <v>224</v>
      </c>
      <c r="G143" s="18" t="s">
        <v>545</v>
      </c>
      <c r="H143" s="17"/>
      <c r="I143" s="18">
        <v>2023</v>
      </c>
      <c r="J143" s="18" t="s">
        <v>848</v>
      </c>
      <c r="K143" s="18" t="s">
        <v>980</v>
      </c>
      <c r="L143" s="17"/>
      <c r="M143" s="18" t="s">
        <v>1117</v>
      </c>
      <c r="N143" s="18" t="s">
        <v>1356</v>
      </c>
      <c r="O143" s="18" t="s">
        <v>1617</v>
      </c>
      <c r="P143" s="17"/>
      <c r="Q143" s="18" t="s">
        <v>2046</v>
      </c>
      <c r="R143" s="17"/>
      <c r="S143" s="18" t="s">
        <v>2471</v>
      </c>
      <c r="T143" s="17"/>
      <c r="U143" s="18" t="s">
        <v>224</v>
      </c>
      <c r="V143" s="18" t="s">
        <v>224</v>
      </c>
      <c r="W143" s="18" t="s">
        <v>3140</v>
      </c>
      <c r="X143" s="18" t="s">
        <v>224</v>
      </c>
      <c r="Y143" s="21">
        <f t="shared" si="8"/>
        <v>0.16400000000000001</v>
      </c>
      <c r="Z143" s="21">
        <v>0.16400000000000001</v>
      </c>
      <c r="AA143" s="21">
        <v>0</v>
      </c>
      <c r="AB143" s="21">
        <v>2.5</v>
      </c>
      <c r="AC143" s="21">
        <v>0</v>
      </c>
      <c r="AD143" s="21">
        <v>0</v>
      </c>
      <c r="AE143" s="21">
        <v>0</v>
      </c>
      <c r="AF143" s="21">
        <v>0</v>
      </c>
      <c r="AG143" s="21">
        <v>0</v>
      </c>
      <c r="AH143" s="21">
        <v>0</v>
      </c>
      <c r="AI143" s="21">
        <v>1</v>
      </c>
      <c r="AJ143" s="18" t="s">
        <v>3421</v>
      </c>
      <c r="AK143" s="17"/>
      <c r="AL143" s="21">
        <v>0</v>
      </c>
      <c r="AM143" s="21">
        <v>0</v>
      </c>
      <c r="AN143" s="21">
        <v>0</v>
      </c>
      <c r="AO143" s="22">
        <v>1</v>
      </c>
      <c r="AP143" s="22">
        <v>1</v>
      </c>
      <c r="AQ143" s="22">
        <v>1</v>
      </c>
      <c r="AR143" s="22"/>
      <c r="AS143" s="22"/>
      <c r="AT143" s="22"/>
      <c r="AU143" s="22"/>
      <c r="AV143" s="22"/>
      <c r="AW143" s="22"/>
      <c r="AX143" s="22"/>
      <c r="AY143" s="22"/>
      <c r="AZ143" s="22"/>
      <c r="BA143" s="22"/>
      <c r="BB143" s="22">
        <v>1</v>
      </c>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v>0</v>
      </c>
      <c r="CB143" s="22"/>
      <c r="CC143" s="22"/>
      <c r="CD143" s="22"/>
      <c r="CE143" s="22"/>
      <c r="CF143" s="23"/>
      <c r="CG143" s="22"/>
      <c r="CH143" s="22">
        <v>1</v>
      </c>
      <c r="CI143" s="12">
        <f t="shared" si="9"/>
        <v>0</v>
      </c>
      <c r="CJ143" s="21">
        <v>0.5</v>
      </c>
      <c r="CK143" s="18" t="s">
        <v>3714</v>
      </c>
      <c r="CL143" s="17"/>
      <c r="CM143" s="18">
        <v>91.74</v>
      </c>
      <c r="CN143" s="17"/>
      <c r="CO143" s="21">
        <v>0.54500000000000004</v>
      </c>
      <c r="CP143" s="17"/>
      <c r="CQ143" s="17"/>
      <c r="CR143" s="17"/>
      <c r="CS143" s="17"/>
      <c r="CT143" s="17"/>
      <c r="CU143" s="17"/>
      <c r="CV143" s="17"/>
      <c r="CW143" s="17"/>
      <c r="CX143" s="18">
        <v>1</v>
      </c>
      <c r="CY143" s="18" t="s">
        <v>4208</v>
      </c>
      <c r="CZ143" s="18">
        <v>50</v>
      </c>
      <c r="DA143" s="18">
        <v>1</v>
      </c>
      <c r="DB143" s="18" t="s">
        <v>4333</v>
      </c>
      <c r="DC143" s="18">
        <v>50</v>
      </c>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8">
        <v>1</v>
      </c>
      <c r="DZ143" s="18" t="s">
        <v>4333</v>
      </c>
      <c r="EA143" s="18">
        <v>50</v>
      </c>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8" t="s">
        <v>5946</v>
      </c>
      <c r="FT143" s="18" t="s">
        <v>6284</v>
      </c>
      <c r="FU143" s="18" t="s">
        <v>6605</v>
      </c>
      <c r="FV143" s="18" t="s">
        <v>6950</v>
      </c>
      <c r="FW143" s="18" t="s">
        <v>5946</v>
      </c>
      <c r="FX143" s="18" t="s">
        <v>6284</v>
      </c>
      <c r="FY143" s="18" t="s">
        <v>6605</v>
      </c>
      <c r="FZ143" s="18" t="s">
        <v>6950</v>
      </c>
      <c r="GA143" s="1" t="s">
        <v>7553</v>
      </c>
      <c r="GB143" s="25">
        <f t="shared" si="10"/>
        <v>300.91743119266056</v>
      </c>
    </row>
    <row r="144" spans="3:184" ht="74" customHeight="1" x14ac:dyDescent="0.2">
      <c r="C144" s="17" t="s">
        <v>11175</v>
      </c>
      <c r="D144" s="18" t="s">
        <v>51</v>
      </c>
      <c r="E144" s="18" t="s">
        <v>83</v>
      </c>
      <c r="F144" s="18" t="s">
        <v>225</v>
      </c>
      <c r="G144" s="18" t="s">
        <v>546</v>
      </c>
      <c r="H144" s="18" t="s">
        <v>546</v>
      </c>
      <c r="I144" s="18">
        <v>2022</v>
      </c>
      <c r="J144" s="18" t="s">
        <v>849</v>
      </c>
      <c r="K144" s="18" t="s">
        <v>811</v>
      </c>
      <c r="L144" s="17"/>
      <c r="M144" s="18" t="s">
        <v>1118</v>
      </c>
      <c r="N144" s="18" t="s">
        <v>1357</v>
      </c>
      <c r="O144" s="18" t="s">
        <v>1618</v>
      </c>
      <c r="P144" s="18" t="s">
        <v>1816</v>
      </c>
      <c r="Q144" s="18" t="s">
        <v>2059</v>
      </c>
      <c r="R144" s="18" t="s">
        <v>2294</v>
      </c>
      <c r="S144" s="18" t="s">
        <v>2472</v>
      </c>
      <c r="T144" s="18" t="s">
        <v>2546</v>
      </c>
      <c r="U144" s="18" t="s">
        <v>2737</v>
      </c>
      <c r="V144" s="18" t="s">
        <v>3024</v>
      </c>
      <c r="W144" s="18" t="s">
        <v>3140</v>
      </c>
      <c r="X144" s="18" t="s">
        <v>3216</v>
      </c>
      <c r="Y144" s="21">
        <f t="shared" si="8"/>
        <v>0.99</v>
      </c>
      <c r="Z144" s="21">
        <v>0.96</v>
      </c>
      <c r="AA144" s="21">
        <v>96.97</v>
      </c>
      <c r="AB144" s="21">
        <v>7.0000000000000007E-2</v>
      </c>
      <c r="AC144" s="21">
        <v>0</v>
      </c>
      <c r="AD144" s="21">
        <v>0</v>
      </c>
      <c r="AE144" s="21">
        <v>0</v>
      </c>
      <c r="AF144" s="21">
        <v>0</v>
      </c>
      <c r="AG144" s="21">
        <v>0.03</v>
      </c>
      <c r="AH144" s="21">
        <v>3.03</v>
      </c>
      <c r="AI144" s="21"/>
      <c r="AJ144" s="17"/>
      <c r="AK144" s="17"/>
      <c r="AL144" s="21"/>
      <c r="AM144" s="21">
        <v>1</v>
      </c>
      <c r="AN144" s="21">
        <v>0.06</v>
      </c>
      <c r="AO144" s="22">
        <v>1</v>
      </c>
      <c r="AP144" s="22">
        <v>1</v>
      </c>
      <c r="AQ144" s="22">
        <v>1</v>
      </c>
      <c r="AR144" s="22">
        <v>0</v>
      </c>
      <c r="AS144" s="22">
        <v>1</v>
      </c>
      <c r="AT144" s="22">
        <v>0</v>
      </c>
      <c r="AU144" s="22">
        <v>0</v>
      </c>
      <c r="AV144" s="22">
        <v>0</v>
      </c>
      <c r="AW144" s="22">
        <v>0</v>
      </c>
      <c r="AX144" s="22">
        <v>0</v>
      </c>
      <c r="AY144" s="22">
        <v>0</v>
      </c>
      <c r="AZ144" s="22">
        <v>0</v>
      </c>
      <c r="BA144" s="22">
        <v>0</v>
      </c>
      <c r="BB144" s="22">
        <v>0</v>
      </c>
      <c r="BC144" s="22">
        <v>0</v>
      </c>
      <c r="BD144" s="22">
        <v>0</v>
      </c>
      <c r="BE144" s="22">
        <v>0</v>
      </c>
      <c r="BF144" s="22">
        <v>0</v>
      </c>
      <c r="BG144" s="22">
        <v>0</v>
      </c>
      <c r="BH144" s="22">
        <v>0</v>
      </c>
      <c r="BI144" s="22">
        <v>0</v>
      </c>
      <c r="BJ144" s="22">
        <v>0</v>
      </c>
      <c r="BK144" s="22">
        <v>0</v>
      </c>
      <c r="BL144" s="22">
        <v>0</v>
      </c>
      <c r="BM144" s="22">
        <v>0</v>
      </c>
      <c r="BN144" s="22">
        <v>0</v>
      </c>
      <c r="BO144" s="22">
        <v>0</v>
      </c>
      <c r="BP144" s="22">
        <v>0</v>
      </c>
      <c r="BQ144" s="22">
        <v>0</v>
      </c>
      <c r="BR144" s="22">
        <v>0</v>
      </c>
      <c r="BS144" s="22">
        <v>0</v>
      </c>
      <c r="BT144" s="22">
        <v>0</v>
      </c>
      <c r="BU144" s="22">
        <v>0</v>
      </c>
      <c r="BV144" s="22">
        <v>0</v>
      </c>
      <c r="BW144" s="22">
        <v>0</v>
      </c>
      <c r="BX144" s="22">
        <v>0</v>
      </c>
      <c r="BY144" s="22">
        <v>0</v>
      </c>
      <c r="BZ144" s="22">
        <v>0</v>
      </c>
      <c r="CA144" s="22">
        <v>0</v>
      </c>
      <c r="CB144" s="22">
        <v>0</v>
      </c>
      <c r="CC144" s="22">
        <v>0</v>
      </c>
      <c r="CD144" s="22">
        <v>0</v>
      </c>
      <c r="CE144" s="22">
        <v>0</v>
      </c>
      <c r="CF144" s="23"/>
      <c r="CG144" s="22">
        <v>0</v>
      </c>
      <c r="CH144" s="22">
        <v>1</v>
      </c>
      <c r="CI144" s="12">
        <f t="shared" si="9"/>
        <v>0</v>
      </c>
      <c r="CJ144" s="21">
        <v>12.170999999999999</v>
      </c>
      <c r="CK144" s="18" t="s">
        <v>3715</v>
      </c>
      <c r="CL144" s="17"/>
      <c r="CM144" s="18">
        <v>56.82</v>
      </c>
      <c r="CN144" s="18" t="s">
        <v>3997</v>
      </c>
      <c r="CO144" s="21">
        <v>21.420999999999999</v>
      </c>
      <c r="CP144" s="17"/>
      <c r="CQ144" s="17"/>
      <c r="CR144" s="17"/>
      <c r="CS144" s="17"/>
      <c r="CT144" s="17"/>
      <c r="CU144" s="18">
        <v>0</v>
      </c>
      <c r="CV144" s="18" t="s">
        <v>594</v>
      </c>
      <c r="CW144" s="18">
        <v>1</v>
      </c>
      <c r="CX144" s="17"/>
      <c r="CY144" s="17"/>
      <c r="CZ144" s="17"/>
      <c r="DA144" s="18">
        <v>1</v>
      </c>
      <c r="DB144" s="18" t="s">
        <v>4182</v>
      </c>
      <c r="DC144" s="18">
        <v>11</v>
      </c>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8">
        <v>1</v>
      </c>
      <c r="DZ144" s="18" t="s">
        <v>4182</v>
      </c>
      <c r="EA144" s="18">
        <v>11</v>
      </c>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8" t="s">
        <v>594</v>
      </c>
      <c r="FH144" s="18" t="s">
        <v>5026</v>
      </c>
      <c r="FI144" s="17"/>
      <c r="FJ144" s="18" t="s">
        <v>5026</v>
      </c>
      <c r="FK144" s="17"/>
      <c r="FL144" s="18" t="s">
        <v>5490</v>
      </c>
      <c r="FM144" s="17"/>
      <c r="FN144" s="18" t="s">
        <v>5625</v>
      </c>
      <c r="FO144" s="17"/>
      <c r="FP144" s="18" t="s">
        <v>5625</v>
      </c>
      <c r="FQ144" s="17"/>
      <c r="FR144" s="17"/>
      <c r="FS144" s="18" t="s">
        <v>5947</v>
      </c>
      <c r="FT144" s="18" t="s">
        <v>6285</v>
      </c>
      <c r="FU144" s="18" t="s">
        <v>6606</v>
      </c>
      <c r="FV144" s="18" t="s">
        <v>6951</v>
      </c>
      <c r="FW144" s="18" t="s">
        <v>7198</v>
      </c>
      <c r="FX144" s="18" t="s">
        <v>7288</v>
      </c>
      <c r="FY144" s="18" t="s">
        <v>7383</v>
      </c>
      <c r="FZ144" s="18" t="s">
        <v>7465</v>
      </c>
      <c r="GA144" s="1" t="s">
        <v>7554</v>
      </c>
      <c r="GB144" s="25">
        <f t="shared" si="10"/>
        <v>44.815834928341346</v>
      </c>
    </row>
    <row r="145" spans="3:184" ht="74" customHeight="1" x14ac:dyDescent="0.2">
      <c r="C145" s="17" t="s">
        <v>11175</v>
      </c>
      <c r="D145" s="18" t="s">
        <v>51</v>
      </c>
      <c r="E145" s="18" t="s">
        <v>83</v>
      </c>
      <c r="F145" s="18" t="s">
        <v>225</v>
      </c>
      <c r="G145" s="18" t="s">
        <v>547</v>
      </c>
      <c r="H145" s="18" t="s">
        <v>547</v>
      </c>
      <c r="I145" s="18">
        <v>2022</v>
      </c>
      <c r="J145" s="18" t="s">
        <v>783</v>
      </c>
      <c r="K145" s="18" t="s">
        <v>811</v>
      </c>
      <c r="L145" s="17"/>
      <c r="M145" s="18" t="s">
        <v>1119</v>
      </c>
      <c r="N145" s="18" t="s">
        <v>1358</v>
      </c>
      <c r="O145" s="18" t="s">
        <v>1618</v>
      </c>
      <c r="P145" s="18" t="s">
        <v>1817</v>
      </c>
      <c r="Q145" s="18" t="s">
        <v>2059</v>
      </c>
      <c r="R145" s="18" t="s">
        <v>2295</v>
      </c>
      <c r="S145" s="18" t="s">
        <v>2472</v>
      </c>
      <c r="T145" s="18" t="s">
        <v>2547</v>
      </c>
      <c r="U145" s="18" t="s">
        <v>2737</v>
      </c>
      <c r="V145" s="18" t="s">
        <v>3024</v>
      </c>
      <c r="W145" s="18" t="s">
        <v>3140</v>
      </c>
      <c r="X145" s="18" t="s">
        <v>3217</v>
      </c>
      <c r="Y145" s="21">
        <f t="shared" si="8"/>
        <v>0.1</v>
      </c>
      <c r="Z145" s="21">
        <v>9.7000000000000003E-2</v>
      </c>
      <c r="AA145" s="21">
        <v>97</v>
      </c>
      <c r="AB145" s="21">
        <v>7.0000000000000001E-3</v>
      </c>
      <c r="AC145" s="21">
        <v>0</v>
      </c>
      <c r="AD145" s="21">
        <v>0</v>
      </c>
      <c r="AE145" s="21">
        <v>0</v>
      </c>
      <c r="AF145" s="21">
        <v>0</v>
      </c>
      <c r="AG145" s="21">
        <v>3.0000000000000001E-3</v>
      </c>
      <c r="AH145" s="21">
        <v>3</v>
      </c>
      <c r="AI145" s="21"/>
      <c r="AJ145" s="17"/>
      <c r="AK145" s="17"/>
      <c r="AL145" s="21"/>
      <c r="AM145" s="21">
        <v>1</v>
      </c>
      <c r="AN145" s="21">
        <v>0.06</v>
      </c>
      <c r="AO145" s="22">
        <v>2</v>
      </c>
      <c r="AP145" s="22">
        <v>2</v>
      </c>
      <c r="AQ145" s="22">
        <v>2</v>
      </c>
      <c r="AR145" s="22">
        <v>2</v>
      </c>
      <c r="AS145" s="22">
        <v>0</v>
      </c>
      <c r="AT145" s="22">
        <v>0</v>
      </c>
      <c r="AU145" s="22">
        <v>0</v>
      </c>
      <c r="AV145" s="22">
        <v>0</v>
      </c>
      <c r="AW145" s="22">
        <v>0</v>
      </c>
      <c r="AX145" s="22">
        <v>0</v>
      </c>
      <c r="AY145" s="22">
        <v>0</v>
      </c>
      <c r="AZ145" s="22">
        <v>0</v>
      </c>
      <c r="BA145" s="22">
        <v>0</v>
      </c>
      <c r="BB145" s="22">
        <v>0</v>
      </c>
      <c r="BC145" s="22">
        <v>0</v>
      </c>
      <c r="BD145" s="22">
        <v>0</v>
      </c>
      <c r="BE145" s="22">
        <v>0</v>
      </c>
      <c r="BF145" s="22">
        <v>0</v>
      </c>
      <c r="BG145" s="22">
        <v>0</v>
      </c>
      <c r="BH145" s="22">
        <v>0</v>
      </c>
      <c r="BI145" s="22">
        <v>0</v>
      </c>
      <c r="BJ145" s="22">
        <v>0</v>
      </c>
      <c r="BK145" s="22">
        <v>0</v>
      </c>
      <c r="BL145" s="22">
        <v>0</v>
      </c>
      <c r="BM145" s="22">
        <v>0</v>
      </c>
      <c r="BN145" s="22">
        <v>0</v>
      </c>
      <c r="BO145" s="22">
        <v>0</v>
      </c>
      <c r="BP145" s="22">
        <v>0</v>
      </c>
      <c r="BQ145" s="22">
        <v>0</v>
      </c>
      <c r="BR145" s="22">
        <v>0</v>
      </c>
      <c r="BS145" s="22">
        <v>0</v>
      </c>
      <c r="BT145" s="22">
        <v>0</v>
      </c>
      <c r="BU145" s="22">
        <v>0</v>
      </c>
      <c r="BV145" s="22">
        <v>0</v>
      </c>
      <c r="BW145" s="22">
        <v>0</v>
      </c>
      <c r="BX145" s="22">
        <v>0</v>
      </c>
      <c r="BY145" s="22">
        <v>0</v>
      </c>
      <c r="BZ145" s="22">
        <v>0</v>
      </c>
      <c r="CA145" s="22">
        <v>0</v>
      </c>
      <c r="CB145" s="22">
        <v>0</v>
      </c>
      <c r="CC145" s="22">
        <v>0</v>
      </c>
      <c r="CD145" s="22">
        <v>0</v>
      </c>
      <c r="CE145" s="22">
        <v>0</v>
      </c>
      <c r="CF145" s="23"/>
      <c r="CG145" s="22">
        <v>0</v>
      </c>
      <c r="CH145" s="22">
        <v>2</v>
      </c>
      <c r="CI145" s="12">
        <f t="shared" si="9"/>
        <v>0</v>
      </c>
      <c r="CJ145" s="21">
        <v>0.23400000000000001</v>
      </c>
      <c r="CK145" s="18" t="s">
        <v>3716</v>
      </c>
      <c r="CL145" s="17"/>
      <c r="CM145" s="18">
        <v>1.0900000000000001</v>
      </c>
      <c r="CN145" s="18" t="s">
        <v>3997</v>
      </c>
      <c r="CO145" s="21">
        <v>21.420999999999999</v>
      </c>
      <c r="CP145" s="17"/>
      <c r="CQ145" s="17"/>
      <c r="CR145" s="17"/>
      <c r="CS145" s="17"/>
      <c r="CT145" s="17"/>
      <c r="CU145" s="18">
        <v>0</v>
      </c>
      <c r="CV145" s="18" t="s">
        <v>594</v>
      </c>
      <c r="CW145" s="18">
        <v>1</v>
      </c>
      <c r="CX145" s="17"/>
      <c r="CY145" s="17"/>
      <c r="CZ145" s="17"/>
      <c r="DA145" s="18">
        <v>1</v>
      </c>
      <c r="DB145" s="18" t="s">
        <v>4182</v>
      </c>
      <c r="DC145" s="18">
        <v>12</v>
      </c>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8">
        <v>1</v>
      </c>
      <c r="DZ145" s="18" t="s">
        <v>4182</v>
      </c>
      <c r="EA145" s="18">
        <v>12</v>
      </c>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8" t="s">
        <v>699</v>
      </c>
      <c r="FH145" s="18" t="s">
        <v>5026</v>
      </c>
      <c r="FI145" s="17"/>
      <c r="FJ145" s="18" t="s">
        <v>5026</v>
      </c>
      <c r="FK145" s="17"/>
      <c r="FL145" s="18" t="s">
        <v>5490</v>
      </c>
      <c r="FM145" s="17"/>
      <c r="FN145" s="18" t="s">
        <v>687</v>
      </c>
      <c r="FO145" s="17"/>
      <c r="FP145" s="18" t="s">
        <v>687</v>
      </c>
      <c r="FQ145" s="17"/>
      <c r="FR145" s="17"/>
      <c r="FS145" s="18" t="s">
        <v>5947</v>
      </c>
      <c r="FT145" s="18" t="s">
        <v>6285</v>
      </c>
      <c r="FU145" s="18" t="s">
        <v>6606</v>
      </c>
      <c r="FV145" s="18" t="s">
        <v>6951</v>
      </c>
      <c r="FW145" s="18" t="s">
        <v>7198</v>
      </c>
      <c r="FX145" s="18" t="s">
        <v>7288</v>
      </c>
      <c r="FY145" s="18" t="s">
        <v>7383</v>
      </c>
      <c r="FZ145" s="18" t="s">
        <v>7465</v>
      </c>
      <c r="GA145" s="1" t="s">
        <v>7555</v>
      </c>
      <c r="GB145" s="25">
        <f t="shared" si="10"/>
        <v>4.5282666542178234</v>
      </c>
    </row>
    <row r="146" spans="3:184" ht="74" customHeight="1" x14ac:dyDescent="0.2">
      <c r="C146" s="17" t="s">
        <v>11175</v>
      </c>
      <c r="D146" s="18" t="s">
        <v>51</v>
      </c>
      <c r="E146" s="18" t="s">
        <v>83</v>
      </c>
      <c r="F146" s="18" t="s">
        <v>225</v>
      </c>
      <c r="G146" s="18" t="s">
        <v>548</v>
      </c>
      <c r="H146" s="18" t="s">
        <v>548</v>
      </c>
      <c r="I146" s="18">
        <v>2022</v>
      </c>
      <c r="J146" s="18" t="s">
        <v>783</v>
      </c>
      <c r="K146" s="18" t="s">
        <v>968</v>
      </c>
      <c r="L146" s="17"/>
      <c r="M146" s="18" t="s">
        <v>1120</v>
      </c>
      <c r="N146" s="18" t="s">
        <v>1359</v>
      </c>
      <c r="O146" s="18" t="s">
        <v>1618</v>
      </c>
      <c r="P146" s="18" t="s">
        <v>1818</v>
      </c>
      <c r="Q146" s="18" t="s">
        <v>2059</v>
      </c>
      <c r="R146" s="18" t="s">
        <v>2296</v>
      </c>
      <c r="S146" s="18" t="s">
        <v>2472</v>
      </c>
      <c r="T146" s="18" t="s">
        <v>2548</v>
      </c>
      <c r="U146" s="18" t="s">
        <v>2737</v>
      </c>
      <c r="V146" s="18" t="s">
        <v>3024</v>
      </c>
      <c r="W146" s="18" t="s">
        <v>3140</v>
      </c>
      <c r="X146" s="18" t="s">
        <v>3217</v>
      </c>
      <c r="Y146" s="21">
        <f t="shared" si="8"/>
        <v>0.23700000000000002</v>
      </c>
      <c r="Z146" s="21">
        <v>0.23</v>
      </c>
      <c r="AA146" s="21">
        <v>97.05</v>
      </c>
      <c r="AB146" s="21">
        <v>0.02</v>
      </c>
      <c r="AC146" s="21">
        <v>0</v>
      </c>
      <c r="AD146" s="21">
        <v>0</v>
      </c>
      <c r="AE146" s="21">
        <v>0</v>
      </c>
      <c r="AF146" s="21">
        <v>0</v>
      </c>
      <c r="AG146" s="21">
        <v>7.0000000000000001E-3</v>
      </c>
      <c r="AH146" s="21">
        <v>2.95</v>
      </c>
      <c r="AI146" s="21"/>
      <c r="AJ146" s="17"/>
      <c r="AK146" s="17"/>
      <c r="AL146" s="21"/>
      <c r="AM146" s="21">
        <v>1</v>
      </c>
      <c r="AN146" s="21">
        <v>0.06</v>
      </c>
      <c r="AO146" s="22">
        <v>2</v>
      </c>
      <c r="AP146" s="22">
        <v>2</v>
      </c>
      <c r="AQ146" s="22">
        <v>2</v>
      </c>
      <c r="AR146" s="22">
        <v>2</v>
      </c>
      <c r="AS146" s="22">
        <v>0</v>
      </c>
      <c r="AT146" s="22">
        <v>0</v>
      </c>
      <c r="AU146" s="22">
        <v>0</v>
      </c>
      <c r="AV146" s="22">
        <v>0</v>
      </c>
      <c r="AW146" s="22">
        <v>0</v>
      </c>
      <c r="AX146" s="22">
        <v>0</v>
      </c>
      <c r="AY146" s="22">
        <v>0</v>
      </c>
      <c r="AZ146" s="22">
        <v>0</v>
      </c>
      <c r="BA146" s="22">
        <v>0</v>
      </c>
      <c r="BB146" s="22">
        <v>0</v>
      </c>
      <c r="BC146" s="22">
        <v>0</v>
      </c>
      <c r="BD146" s="22">
        <v>0</v>
      </c>
      <c r="BE146" s="22">
        <v>0</v>
      </c>
      <c r="BF146" s="22">
        <v>0</v>
      </c>
      <c r="BG146" s="22">
        <v>0</v>
      </c>
      <c r="BH146" s="22">
        <v>0</v>
      </c>
      <c r="BI146" s="22">
        <v>0</v>
      </c>
      <c r="BJ146" s="22">
        <v>0</v>
      </c>
      <c r="BK146" s="22">
        <v>0</v>
      </c>
      <c r="BL146" s="22">
        <v>0</v>
      </c>
      <c r="BM146" s="22">
        <v>0</v>
      </c>
      <c r="BN146" s="22">
        <v>0</v>
      </c>
      <c r="BO146" s="22">
        <v>0</v>
      </c>
      <c r="BP146" s="22">
        <v>0</v>
      </c>
      <c r="BQ146" s="22">
        <v>0</v>
      </c>
      <c r="BR146" s="22">
        <v>0</v>
      </c>
      <c r="BS146" s="22">
        <v>0</v>
      </c>
      <c r="BT146" s="22">
        <v>0</v>
      </c>
      <c r="BU146" s="22">
        <v>0</v>
      </c>
      <c r="BV146" s="22">
        <v>0</v>
      </c>
      <c r="BW146" s="22">
        <v>0</v>
      </c>
      <c r="BX146" s="22">
        <v>0</v>
      </c>
      <c r="BY146" s="22">
        <v>0</v>
      </c>
      <c r="BZ146" s="22">
        <v>0</v>
      </c>
      <c r="CA146" s="22">
        <v>0</v>
      </c>
      <c r="CB146" s="22">
        <v>0</v>
      </c>
      <c r="CC146" s="22">
        <v>0</v>
      </c>
      <c r="CD146" s="22">
        <v>0</v>
      </c>
      <c r="CE146" s="22">
        <v>0</v>
      </c>
      <c r="CF146" s="23"/>
      <c r="CG146" s="22">
        <v>0</v>
      </c>
      <c r="CH146" s="22">
        <v>2</v>
      </c>
      <c r="CI146" s="12">
        <f t="shared" si="9"/>
        <v>0</v>
      </c>
      <c r="CJ146" s="21">
        <v>0.376</v>
      </c>
      <c r="CK146" s="18" t="s">
        <v>3716</v>
      </c>
      <c r="CL146" s="17"/>
      <c r="CM146" s="18">
        <v>1.76</v>
      </c>
      <c r="CN146" s="18" t="s">
        <v>3997</v>
      </c>
      <c r="CO146" s="21">
        <v>21.420999999999999</v>
      </c>
      <c r="CP146" s="17"/>
      <c r="CQ146" s="17"/>
      <c r="CR146" s="17"/>
      <c r="CS146" s="17"/>
      <c r="CT146" s="17"/>
      <c r="CU146" s="18">
        <v>0</v>
      </c>
      <c r="CV146" s="18" t="s">
        <v>594</v>
      </c>
      <c r="CW146" s="18">
        <v>1</v>
      </c>
      <c r="CX146" s="17"/>
      <c r="CY146" s="17"/>
      <c r="CZ146" s="17"/>
      <c r="DA146" s="18">
        <v>1</v>
      </c>
      <c r="DB146" s="18" t="s">
        <v>4182</v>
      </c>
      <c r="DC146" s="18">
        <v>12</v>
      </c>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8">
        <v>1</v>
      </c>
      <c r="DZ146" s="18" t="s">
        <v>4182</v>
      </c>
      <c r="EA146" s="18">
        <v>12</v>
      </c>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8" t="s">
        <v>594</v>
      </c>
      <c r="FH146" s="18" t="s">
        <v>5026</v>
      </c>
      <c r="FI146" s="17"/>
      <c r="FJ146" s="18" t="s">
        <v>5026</v>
      </c>
      <c r="FK146" s="17"/>
      <c r="FL146" s="18" t="s">
        <v>5490</v>
      </c>
      <c r="FM146" s="17"/>
      <c r="FN146" s="18" t="s">
        <v>687</v>
      </c>
      <c r="FO146" s="17"/>
      <c r="FP146" s="18" t="s">
        <v>5625</v>
      </c>
      <c r="FQ146" s="17"/>
      <c r="FR146" s="17"/>
      <c r="FS146" s="18" t="s">
        <v>5947</v>
      </c>
      <c r="FT146" s="18" t="s">
        <v>6285</v>
      </c>
      <c r="FU146" s="18" t="s">
        <v>6606</v>
      </c>
      <c r="FV146" s="18" t="s">
        <v>6951</v>
      </c>
      <c r="FW146" s="18" t="s">
        <v>7198</v>
      </c>
      <c r="FX146" s="18" t="s">
        <v>7288</v>
      </c>
      <c r="FY146" s="18" t="s">
        <v>7383</v>
      </c>
      <c r="FZ146" s="18" t="s">
        <v>7465</v>
      </c>
      <c r="GA146" s="1" t="s">
        <v>7556</v>
      </c>
      <c r="GB146" s="25">
        <f t="shared" si="10"/>
        <v>10.737127118248448</v>
      </c>
    </row>
    <row r="147" spans="3:184" ht="74" customHeight="1" x14ac:dyDescent="0.2">
      <c r="C147" s="17" t="s">
        <v>11175</v>
      </c>
      <c r="D147" s="18" t="s">
        <v>47</v>
      </c>
      <c r="E147" s="18" t="s">
        <v>84</v>
      </c>
      <c r="F147" s="18" t="s">
        <v>226</v>
      </c>
      <c r="G147" s="18" t="s">
        <v>549</v>
      </c>
      <c r="H147" s="18" t="s">
        <v>549</v>
      </c>
      <c r="I147" s="18">
        <v>2021</v>
      </c>
      <c r="J147" s="18" t="s">
        <v>850</v>
      </c>
      <c r="K147" s="18" t="s">
        <v>981</v>
      </c>
      <c r="L147" s="17"/>
      <c r="M147" s="18" t="s">
        <v>1121</v>
      </c>
      <c r="N147" s="17"/>
      <c r="O147" s="18" t="s">
        <v>1619</v>
      </c>
      <c r="P147" s="17"/>
      <c r="Q147" s="18" t="s">
        <v>2060</v>
      </c>
      <c r="R147" s="17"/>
      <c r="S147" s="18" t="s">
        <v>2473</v>
      </c>
      <c r="T147" s="17"/>
      <c r="U147" s="18" t="s">
        <v>2738</v>
      </c>
      <c r="V147" s="18" t="s">
        <v>3025</v>
      </c>
      <c r="W147" s="18" t="s">
        <v>3138</v>
      </c>
      <c r="X147" s="18" t="s">
        <v>3218</v>
      </c>
      <c r="Y147" s="21">
        <f t="shared" si="8"/>
        <v>6.1379999999999999</v>
      </c>
      <c r="Z147" s="21">
        <v>6.1379999999999999</v>
      </c>
      <c r="AA147" s="21">
        <v>100</v>
      </c>
      <c r="AB147" s="21">
        <v>10.119999999999999</v>
      </c>
      <c r="AC147" s="21">
        <v>0</v>
      </c>
      <c r="AD147" s="21">
        <v>0</v>
      </c>
      <c r="AE147" s="21">
        <v>0</v>
      </c>
      <c r="AF147" s="21">
        <v>0</v>
      </c>
      <c r="AG147" s="21">
        <v>0</v>
      </c>
      <c r="AH147" s="21">
        <v>0</v>
      </c>
      <c r="AI147" s="21">
        <v>1</v>
      </c>
      <c r="AJ147" s="18" t="s">
        <v>3422</v>
      </c>
      <c r="AK147" s="17"/>
      <c r="AL147" s="21">
        <v>0</v>
      </c>
      <c r="AM147" s="21">
        <v>12.135999999999999</v>
      </c>
      <c r="AN147" s="21">
        <v>18.690000000000001</v>
      </c>
      <c r="AO147" s="22">
        <v>15</v>
      </c>
      <c r="AP147" s="22">
        <v>15</v>
      </c>
      <c r="AQ147" s="22">
        <v>15</v>
      </c>
      <c r="AR147" s="22"/>
      <c r="AS147" s="22"/>
      <c r="AT147" s="22"/>
      <c r="AU147" s="22"/>
      <c r="AV147" s="22"/>
      <c r="AW147" s="22"/>
      <c r="AX147" s="22">
        <v>14</v>
      </c>
      <c r="AY147" s="22"/>
      <c r="AZ147" s="22">
        <v>1</v>
      </c>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v>0</v>
      </c>
      <c r="CB147" s="22"/>
      <c r="CC147" s="22"/>
      <c r="CD147" s="22"/>
      <c r="CE147" s="22"/>
      <c r="CF147" s="23"/>
      <c r="CG147" s="22"/>
      <c r="CH147" s="22">
        <v>15</v>
      </c>
      <c r="CI147" s="12">
        <f t="shared" si="9"/>
        <v>0</v>
      </c>
      <c r="CJ147" s="21">
        <v>4.9459999999999997</v>
      </c>
      <c r="CK147" s="18" t="s">
        <v>3717</v>
      </c>
      <c r="CL147" s="17"/>
      <c r="CM147" s="18">
        <v>16.489999999999998</v>
      </c>
      <c r="CN147" s="18" t="s">
        <v>3998</v>
      </c>
      <c r="CO147" s="21">
        <v>30.535</v>
      </c>
      <c r="CP147" s="17"/>
      <c r="CQ147" s="17"/>
      <c r="CR147" s="17"/>
      <c r="CS147" s="17"/>
      <c r="CT147" s="17"/>
      <c r="CU147" s="17"/>
      <c r="CV147" s="17"/>
      <c r="CW147" s="18">
        <v>10</v>
      </c>
      <c r="CX147" s="17"/>
      <c r="CY147" s="17"/>
      <c r="CZ147" s="17"/>
      <c r="DA147" s="18">
        <v>1</v>
      </c>
      <c r="DB147" s="18" t="s">
        <v>4334</v>
      </c>
      <c r="DC147" s="18">
        <v>2515</v>
      </c>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8" t="s">
        <v>5027</v>
      </c>
      <c r="FI147" s="17"/>
      <c r="FJ147" s="17"/>
      <c r="FK147" s="17"/>
      <c r="FL147" s="18" t="s">
        <v>5491</v>
      </c>
      <c r="FM147" s="17"/>
      <c r="FN147" s="17"/>
      <c r="FO147" s="17"/>
      <c r="FP147" s="17"/>
      <c r="FQ147" s="17"/>
      <c r="FR147" s="17"/>
      <c r="FS147" s="18" t="s">
        <v>5948</v>
      </c>
      <c r="FT147" s="18" t="s">
        <v>6286</v>
      </c>
      <c r="FU147" s="18" t="s">
        <v>6607</v>
      </c>
      <c r="FV147" s="18" t="s">
        <v>6952</v>
      </c>
      <c r="FW147" s="18" t="s">
        <v>7206</v>
      </c>
      <c r="FX147" s="18" t="s">
        <v>7294</v>
      </c>
      <c r="FY147" s="18" t="s">
        <v>7389</v>
      </c>
      <c r="FZ147" s="18" t="s">
        <v>7469</v>
      </c>
      <c r="GA147" s="1" t="s">
        <v>7557</v>
      </c>
      <c r="GB147" s="25">
        <f t="shared" si="10"/>
        <v>201.01522842639594</v>
      </c>
    </row>
    <row r="148" spans="3:184" ht="74" customHeight="1" x14ac:dyDescent="0.2">
      <c r="C148" s="17" t="s">
        <v>11175</v>
      </c>
      <c r="D148" s="18" t="s">
        <v>51</v>
      </c>
      <c r="E148" s="18" t="s">
        <v>82</v>
      </c>
      <c r="F148" s="18" t="s">
        <v>227</v>
      </c>
      <c r="G148" s="18" t="s">
        <v>550</v>
      </c>
      <c r="H148" s="18" t="s">
        <v>550</v>
      </c>
      <c r="I148" s="18">
        <v>2022</v>
      </c>
      <c r="J148" s="18" t="s">
        <v>851</v>
      </c>
      <c r="K148" s="18" t="s">
        <v>936</v>
      </c>
      <c r="L148" s="17"/>
      <c r="M148" s="18" t="s">
        <v>1122</v>
      </c>
      <c r="N148" s="18" t="s">
        <v>1360</v>
      </c>
      <c r="O148" s="18" t="s">
        <v>1620</v>
      </c>
      <c r="P148" s="18" t="s">
        <v>1819</v>
      </c>
      <c r="Q148" s="18" t="s">
        <v>550</v>
      </c>
      <c r="R148" s="18" t="s">
        <v>2297</v>
      </c>
      <c r="S148" s="18" t="s">
        <v>699</v>
      </c>
      <c r="T148" s="17"/>
      <c r="U148" s="18" t="s">
        <v>2739</v>
      </c>
      <c r="V148" s="18" t="s">
        <v>3026</v>
      </c>
      <c r="W148" s="18" t="s">
        <v>3138</v>
      </c>
      <c r="X148" s="18" t="s">
        <v>3219</v>
      </c>
      <c r="Y148" s="21">
        <f t="shared" si="8"/>
        <v>6.27</v>
      </c>
      <c r="Z148" s="21">
        <v>6.21</v>
      </c>
      <c r="AA148" s="21">
        <v>99.04</v>
      </c>
      <c r="AB148" s="21">
        <v>0.09</v>
      </c>
      <c r="AC148" s="21">
        <v>0.06</v>
      </c>
      <c r="AD148" s="21">
        <v>0.96</v>
      </c>
      <c r="AE148" s="21">
        <v>0</v>
      </c>
      <c r="AF148" s="21">
        <v>0</v>
      </c>
      <c r="AG148" s="21">
        <v>0</v>
      </c>
      <c r="AH148" s="21">
        <v>0</v>
      </c>
      <c r="AI148" s="21"/>
      <c r="AJ148" s="17"/>
      <c r="AK148" s="17"/>
      <c r="AL148" s="21"/>
      <c r="AM148" s="21">
        <v>12.425000000000001</v>
      </c>
      <c r="AN148" s="21">
        <v>0.18</v>
      </c>
      <c r="AO148" s="22">
        <v>13</v>
      </c>
      <c r="AP148" s="22">
        <v>13</v>
      </c>
      <c r="AQ148" s="22">
        <v>13</v>
      </c>
      <c r="AR148" s="22">
        <v>0</v>
      </c>
      <c r="AS148" s="22">
        <v>0</v>
      </c>
      <c r="AT148" s="22">
        <v>0</v>
      </c>
      <c r="AU148" s="22">
        <v>0</v>
      </c>
      <c r="AV148" s="22">
        <v>0</v>
      </c>
      <c r="AW148" s="22">
        <v>0</v>
      </c>
      <c r="AX148" s="22">
        <v>0</v>
      </c>
      <c r="AY148" s="22">
        <v>0</v>
      </c>
      <c r="AZ148" s="22">
        <v>0</v>
      </c>
      <c r="BA148" s="22">
        <v>9</v>
      </c>
      <c r="BB148" s="22">
        <v>0</v>
      </c>
      <c r="BC148" s="22">
        <v>0</v>
      </c>
      <c r="BD148" s="22">
        <v>0</v>
      </c>
      <c r="BE148" s="22">
        <v>4</v>
      </c>
      <c r="BF148" s="22">
        <v>0</v>
      </c>
      <c r="BG148" s="22">
        <v>0</v>
      </c>
      <c r="BH148" s="22">
        <v>0</v>
      </c>
      <c r="BI148" s="22">
        <v>0</v>
      </c>
      <c r="BJ148" s="22">
        <v>0</v>
      </c>
      <c r="BK148" s="22">
        <v>0</v>
      </c>
      <c r="BL148" s="22">
        <v>0</v>
      </c>
      <c r="BM148" s="22">
        <v>0</v>
      </c>
      <c r="BN148" s="22">
        <v>0</v>
      </c>
      <c r="BO148" s="22">
        <v>0</v>
      </c>
      <c r="BP148" s="22">
        <v>0</v>
      </c>
      <c r="BQ148" s="22">
        <v>0</v>
      </c>
      <c r="BR148" s="22">
        <v>0</v>
      </c>
      <c r="BS148" s="22">
        <v>0</v>
      </c>
      <c r="BT148" s="22">
        <v>0</v>
      </c>
      <c r="BU148" s="22">
        <v>0</v>
      </c>
      <c r="BV148" s="22">
        <v>0</v>
      </c>
      <c r="BW148" s="22">
        <v>0</v>
      </c>
      <c r="BX148" s="22">
        <v>0</v>
      </c>
      <c r="BY148" s="22">
        <v>0</v>
      </c>
      <c r="BZ148" s="22">
        <v>0</v>
      </c>
      <c r="CA148" s="22">
        <v>0</v>
      </c>
      <c r="CB148" s="22">
        <v>0</v>
      </c>
      <c r="CC148" s="22">
        <v>0</v>
      </c>
      <c r="CD148" s="22">
        <v>0</v>
      </c>
      <c r="CE148" s="22">
        <v>0</v>
      </c>
      <c r="CF148" s="23"/>
      <c r="CG148" s="22">
        <v>0</v>
      </c>
      <c r="CH148" s="22">
        <v>13</v>
      </c>
      <c r="CI148" s="12">
        <f t="shared" si="9"/>
        <v>0</v>
      </c>
      <c r="CJ148" s="21">
        <v>4.5199999999999996</v>
      </c>
      <c r="CK148" s="18" t="s">
        <v>3718</v>
      </c>
      <c r="CL148" s="17"/>
      <c r="CM148" s="18">
        <v>3.3</v>
      </c>
      <c r="CN148" s="18" t="s">
        <v>3997</v>
      </c>
      <c r="CO148" s="21">
        <v>137.13999999999999</v>
      </c>
      <c r="CP148" s="17"/>
      <c r="CQ148" s="17"/>
      <c r="CR148" s="17"/>
      <c r="CS148" s="17"/>
      <c r="CT148" s="17"/>
      <c r="CU148" s="18">
        <v>0</v>
      </c>
      <c r="CV148" s="18" t="s">
        <v>699</v>
      </c>
      <c r="CW148" s="18">
        <v>3</v>
      </c>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8" t="s">
        <v>4525</v>
      </c>
      <c r="DT148" s="18" t="s">
        <v>4560</v>
      </c>
      <c r="DU148" s="18">
        <v>13</v>
      </c>
      <c r="DV148" s="17"/>
      <c r="DW148" s="17"/>
      <c r="DX148" s="17"/>
      <c r="DY148" s="17"/>
      <c r="DZ148" s="17"/>
      <c r="EA148" s="17"/>
      <c r="EB148" s="17"/>
      <c r="EC148" s="17"/>
      <c r="ED148" s="17"/>
      <c r="EE148" s="17"/>
      <c r="EF148" s="17"/>
      <c r="EG148" s="17"/>
      <c r="EH148" s="17"/>
      <c r="EI148" s="17"/>
      <c r="EJ148" s="17"/>
      <c r="EK148" s="18">
        <v>1</v>
      </c>
      <c r="EL148" s="18" t="s">
        <v>4180</v>
      </c>
      <c r="EM148" s="18">
        <v>9</v>
      </c>
      <c r="EN148" s="17"/>
      <c r="EO148" s="17"/>
      <c r="EP148" s="17"/>
      <c r="EQ148" s="17"/>
      <c r="ER148" s="17"/>
      <c r="ES148" s="17"/>
      <c r="ET148" s="17"/>
      <c r="EU148" s="17"/>
      <c r="EV148" s="17"/>
      <c r="EW148" s="17"/>
      <c r="EX148" s="17"/>
      <c r="EY148" s="17"/>
      <c r="EZ148" s="17"/>
      <c r="FA148" s="17"/>
      <c r="FB148" s="17"/>
      <c r="FC148" s="17"/>
      <c r="FD148" s="17"/>
      <c r="FE148" s="17"/>
      <c r="FF148" s="17"/>
      <c r="FG148" s="18" t="s">
        <v>699</v>
      </c>
      <c r="FH148" s="18" t="s">
        <v>5028</v>
      </c>
      <c r="FI148" s="17"/>
      <c r="FJ148" s="17"/>
      <c r="FK148" s="17"/>
      <c r="FL148" s="18" t="s">
        <v>687</v>
      </c>
      <c r="FM148" s="17"/>
      <c r="FN148" s="18" t="s">
        <v>687</v>
      </c>
      <c r="FO148" s="17"/>
      <c r="FP148" s="18" t="s">
        <v>687</v>
      </c>
      <c r="FQ148" s="17"/>
      <c r="FR148" s="17"/>
      <c r="FS148" s="18" t="s">
        <v>5949</v>
      </c>
      <c r="FT148" s="18" t="s">
        <v>6287</v>
      </c>
      <c r="FU148" s="18" t="s">
        <v>6608</v>
      </c>
      <c r="FV148" s="18" t="s">
        <v>6953</v>
      </c>
      <c r="FW148" s="18" t="s">
        <v>7198</v>
      </c>
      <c r="FX148" s="18" t="s">
        <v>7288</v>
      </c>
      <c r="FY148" s="18" t="s">
        <v>7383</v>
      </c>
      <c r="FZ148" s="18" t="s">
        <v>7465</v>
      </c>
      <c r="GA148" s="1" t="s">
        <v>7558</v>
      </c>
      <c r="GB148" s="25">
        <f t="shared" si="10"/>
        <v>45.28219337902874</v>
      </c>
    </row>
    <row r="149" spans="3:184" ht="74" customHeight="1" x14ac:dyDescent="0.2">
      <c r="C149" s="17" t="s">
        <v>11175</v>
      </c>
      <c r="D149" s="18" t="s">
        <v>47</v>
      </c>
      <c r="E149" s="18" t="s">
        <v>84</v>
      </c>
      <c r="F149" s="18" t="s">
        <v>228</v>
      </c>
      <c r="G149" s="18" t="s">
        <v>551</v>
      </c>
      <c r="H149" s="17"/>
      <c r="I149" s="18">
        <v>2023</v>
      </c>
      <c r="J149" s="18" t="s">
        <v>852</v>
      </c>
      <c r="K149" s="18" t="s">
        <v>760</v>
      </c>
      <c r="L149" s="17"/>
      <c r="M149" s="17"/>
      <c r="N149" s="17"/>
      <c r="O149" s="18" t="s">
        <v>1621</v>
      </c>
      <c r="P149" s="18" t="s">
        <v>1820</v>
      </c>
      <c r="Q149" s="18" t="s">
        <v>2061</v>
      </c>
      <c r="R149" s="18" t="s">
        <v>2298</v>
      </c>
      <c r="S149" s="17"/>
      <c r="T149" s="17"/>
      <c r="U149" s="18" t="s">
        <v>2740</v>
      </c>
      <c r="V149" s="18" t="s">
        <v>2740</v>
      </c>
      <c r="W149" s="18" t="s">
        <v>3140</v>
      </c>
      <c r="X149" s="18" t="s">
        <v>2740</v>
      </c>
      <c r="Y149" s="21">
        <f t="shared" si="8"/>
        <v>0.10300000000000001</v>
      </c>
      <c r="Z149" s="21">
        <v>0.1</v>
      </c>
      <c r="AA149" s="21">
        <v>97.09</v>
      </c>
      <c r="AB149" s="21">
        <v>0.28999999999999998</v>
      </c>
      <c r="AC149" s="21">
        <v>0</v>
      </c>
      <c r="AD149" s="21">
        <v>0</v>
      </c>
      <c r="AE149" s="21">
        <v>0</v>
      </c>
      <c r="AF149" s="21">
        <v>0</v>
      </c>
      <c r="AG149" s="21">
        <v>3.0000000000000001E-3</v>
      </c>
      <c r="AH149" s="21">
        <v>2.91</v>
      </c>
      <c r="AI149" s="21"/>
      <c r="AJ149" s="17"/>
      <c r="AK149" s="17"/>
      <c r="AL149" s="21"/>
      <c r="AM149" s="21">
        <v>0.2</v>
      </c>
      <c r="AN149" s="21">
        <v>0.56000000000000005</v>
      </c>
      <c r="AO149" s="22">
        <v>1</v>
      </c>
      <c r="AP149" s="22">
        <v>1</v>
      </c>
      <c r="AQ149" s="22">
        <v>1</v>
      </c>
      <c r="AR149" s="22"/>
      <c r="AS149" s="22"/>
      <c r="AT149" s="22"/>
      <c r="AU149" s="22"/>
      <c r="AV149" s="22"/>
      <c r="AW149" s="22"/>
      <c r="AX149" s="22"/>
      <c r="AY149" s="22"/>
      <c r="AZ149" s="22"/>
      <c r="BA149" s="22"/>
      <c r="BB149" s="22">
        <v>1</v>
      </c>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v>0</v>
      </c>
      <c r="CB149" s="22"/>
      <c r="CC149" s="22"/>
      <c r="CD149" s="22"/>
      <c r="CE149" s="22"/>
      <c r="CF149" s="23"/>
      <c r="CG149" s="22"/>
      <c r="CH149" s="22">
        <v>1</v>
      </c>
      <c r="CI149" s="12">
        <f t="shared" si="9"/>
        <v>0</v>
      </c>
      <c r="CJ149" s="21">
        <v>7.4999999999999997E-2</v>
      </c>
      <c r="CK149" s="18" t="s">
        <v>3719</v>
      </c>
      <c r="CL149" s="18" t="s">
        <v>3903</v>
      </c>
      <c r="CM149" s="18">
        <v>0</v>
      </c>
      <c r="CN149" s="18" t="s">
        <v>3999</v>
      </c>
      <c r="CO149" s="21">
        <v>5.149</v>
      </c>
      <c r="CP149" s="17"/>
      <c r="CQ149" s="17"/>
      <c r="CR149" s="17"/>
      <c r="CS149" s="17"/>
      <c r="CT149" s="17"/>
      <c r="CU149" s="17"/>
      <c r="CV149" s="17"/>
      <c r="CW149" s="17"/>
      <c r="CX149" s="17"/>
      <c r="CY149" s="17"/>
      <c r="CZ149" s="17"/>
      <c r="DA149" s="18">
        <v>1</v>
      </c>
      <c r="DB149" s="18" t="s">
        <v>4335</v>
      </c>
      <c r="DC149" s="18">
        <v>43</v>
      </c>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8" t="s">
        <v>5029</v>
      </c>
      <c r="FI149" s="17"/>
      <c r="FJ149" s="17"/>
      <c r="FK149" s="17"/>
      <c r="FL149" s="17"/>
      <c r="FM149" s="17"/>
      <c r="FN149" s="17"/>
      <c r="FO149" s="17"/>
      <c r="FP149" s="17"/>
      <c r="FQ149" s="17"/>
      <c r="FR149" s="17"/>
      <c r="FS149" s="18" t="s">
        <v>5950</v>
      </c>
      <c r="FT149" s="18" t="s">
        <v>6288</v>
      </c>
      <c r="FU149" s="18" t="s">
        <v>6609</v>
      </c>
      <c r="FV149" s="18" t="s">
        <v>6954</v>
      </c>
      <c r="FW149" s="18" t="s">
        <v>5950</v>
      </c>
      <c r="FX149" s="17"/>
      <c r="FY149" s="18" t="s">
        <v>6609</v>
      </c>
      <c r="FZ149" s="18" t="s">
        <v>6954</v>
      </c>
      <c r="GA149" s="1" t="s">
        <v>7559</v>
      </c>
      <c r="GB149" s="25">
        <f t="shared" si="10"/>
        <v>19.421246844047388</v>
      </c>
    </row>
    <row r="150" spans="3:184" ht="74" customHeight="1" x14ac:dyDescent="0.2">
      <c r="C150" s="17" t="s">
        <v>11175</v>
      </c>
      <c r="D150" s="18" t="s">
        <v>52</v>
      </c>
      <c r="E150" s="18" t="s">
        <v>82</v>
      </c>
      <c r="F150" s="18" t="s">
        <v>229</v>
      </c>
      <c r="G150" s="18" t="s">
        <v>552</v>
      </c>
      <c r="H150" s="18" t="s">
        <v>722</v>
      </c>
      <c r="I150" s="18">
        <v>2018</v>
      </c>
      <c r="J150" s="18" t="s">
        <v>771</v>
      </c>
      <c r="K150" s="18" t="s">
        <v>936</v>
      </c>
      <c r="L150" s="17"/>
      <c r="M150" s="18" t="s">
        <v>1123</v>
      </c>
      <c r="N150" s="18" t="s">
        <v>1361</v>
      </c>
      <c r="O150" s="18" t="s">
        <v>1622</v>
      </c>
      <c r="P150" s="18" t="s">
        <v>1821</v>
      </c>
      <c r="Q150" s="18" t="s">
        <v>1123</v>
      </c>
      <c r="R150" s="18" t="s">
        <v>2299</v>
      </c>
      <c r="S150" s="18" t="s">
        <v>699</v>
      </c>
      <c r="T150" s="17"/>
      <c r="U150" s="18" t="s">
        <v>2741</v>
      </c>
      <c r="V150" s="18" t="s">
        <v>2741</v>
      </c>
      <c r="W150" s="18" t="s">
        <v>3138</v>
      </c>
      <c r="X150" s="18" t="s">
        <v>3220</v>
      </c>
      <c r="Y150" s="21">
        <f t="shared" si="8"/>
        <v>7.7</v>
      </c>
      <c r="Z150" s="21">
        <v>7.7</v>
      </c>
      <c r="AA150" s="21">
        <v>100</v>
      </c>
      <c r="AB150" s="21">
        <v>0.67</v>
      </c>
      <c r="AC150" s="21">
        <v>0</v>
      </c>
      <c r="AD150" s="21">
        <v>0</v>
      </c>
      <c r="AE150" s="21">
        <v>0</v>
      </c>
      <c r="AF150" s="21">
        <v>0</v>
      </c>
      <c r="AG150" s="21">
        <v>0</v>
      </c>
      <c r="AH150" s="21">
        <v>0</v>
      </c>
      <c r="AI150" s="21"/>
      <c r="AJ150" s="17"/>
      <c r="AK150" s="17"/>
      <c r="AL150" s="21"/>
      <c r="AM150" s="21">
        <v>2</v>
      </c>
      <c r="AN150" s="21">
        <v>0.19</v>
      </c>
      <c r="AO150" s="22">
        <v>0</v>
      </c>
      <c r="AP150" s="22">
        <v>1</v>
      </c>
      <c r="AQ150" s="22">
        <v>1</v>
      </c>
      <c r="AR150" s="22">
        <v>0</v>
      </c>
      <c r="AS150" s="22">
        <v>0</v>
      </c>
      <c r="AT150" s="22">
        <v>0</v>
      </c>
      <c r="AU150" s="22">
        <v>0</v>
      </c>
      <c r="AV150" s="22">
        <v>0</v>
      </c>
      <c r="AW150" s="22">
        <v>0</v>
      </c>
      <c r="AX150" s="22">
        <v>0</v>
      </c>
      <c r="AY150" s="22">
        <v>0</v>
      </c>
      <c r="AZ150" s="22">
        <v>0</v>
      </c>
      <c r="BA150" s="22">
        <v>0</v>
      </c>
      <c r="BB150" s="22">
        <v>0</v>
      </c>
      <c r="BC150" s="22">
        <v>3</v>
      </c>
      <c r="BD150" s="22">
        <v>0</v>
      </c>
      <c r="BE150" s="22">
        <v>0</v>
      </c>
      <c r="BF150" s="22">
        <v>0</v>
      </c>
      <c r="BG150" s="22">
        <v>0</v>
      </c>
      <c r="BH150" s="22">
        <v>0</v>
      </c>
      <c r="BI150" s="22">
        <v>0</v>
      </c>
      <c r="BJ150" s="22">
        <v>0</v>
      </c>
      <c r="BK150" s="22">
        <v>0</v>
      </c>
      <c r="BL150" s="22">
        <v>0</v>
      </c>
      <c r="BM150" s="22">
        <v>0</v>
      </c>
      <c r="BN150" s="22">
        <v>0</v>
      </c>
      <c r="BO150" s="22">
        <v>0</v>
      </c>
      <c r="BP150" s="22">
        <v>0</v>
      </c>
      <c r="BQ150" s="22">
        <v>0</v>
      </c>
      <c r="BR150" s="22">
        <v>0</v>
      </c>
      <c r="BS150" s="22">
        <v>0</v>
      </c>
      <c r="BT150" s="22">
        <v>0</v>
      </c>
      <c r="BU150" s="22">
        <v>0</v>
      </c>
      <c r="BV150" s="22">
        <v>0</v>
      </c>
      <c r="BW150" s="22">
        <v>0</v>
      </c>
      <c r="BX150" s="22">
        <v>0</v>
      </c>
      <c r="BY150" s="22">
        <v>0</v>
      </c>
      <c r="BZ150" s="22">
        <v>0</v>
      </c>
      <c r="CA150" s="22">
        <v>0</v>
      </c>
      <c r="CB150" s="22">
        <v>0</v>
      </c>
      <c r="CC150" s="22">
        <v>0</v>
      </c>
      <c r="CD150" s="22">
        <v>0</v>
      </c>
      <c r="CE150" s="22">
        <v>0</v>
      </c>
      <c r="CF150" s="23"/>
      <c r="CG150" s="22">
        <v>0</v>
      </c>
      <c r="CH150" s="22">
        <v>3</v>
      </c>
      <c r="CI150" s="12">
        <f t="shared" si="9"/>
        <v>0</v>
      </c>
      <c r="CJ150" s="21">
        <v>2.9020000000000001</v>
      </c>
      <c r="CK150" s="18" t="s">
        <v>3720</v>
      </c>
      <c r="CL150" s="17"/>
      <c r="CM150" s="18">
        <v>10.52</v>
      </c>
      <c r="CN150" s="18" t="s">
        <v>4000</v>
      </c>
      <c r="CO150" s="21">
        <v>27.591999999999999</v>
      </c>
      <c r="CP150" s="17"/>
      <c r="CQ150" s="17"/>
      <c r="CR150" s="17"/>
      <c r="CS150" s="17"/>
      <c r="CT150" s="17"/>
      <c r="CU150" s="18">
        <v>0</v>
      </c>
      <c r="CV150" s="18" t="s">
        <v>699</v>
      </c>
      <c r="CW150" s="18">
        <v>0</v>
      </c>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8" t="s">
        <v>699</v>
      </c>
      <c r="DT150" s="18" t="s">
        <v>699</v>
      </c>
      <c r="DU150" s="18">
        <v>0</v>
      </c>
      <c r="DV150" s="18">
        <v>1</v>
      </c>
      <c r="DW150" s="18" t="s">
        <v>4589</v>
      </c>
      <c r="DX150" s="18">
        <v>2493</v>
      </c>
      <c r="DY150" s="17"/>
      <c r="DZ150" s="17"/>
      <c r="EA150" s="17"/>
      <c r="EB150" s="17"/>
      <c r="EC150" s="17"/>
      <c r="ED150" s="17"/>
      <c r="EE150" s="17"/>
      <c r="EF150" s="17"/>
      <c r="EG150" s="17"/>
      <c r="EH150" s="17"/>
      <c r="EI150" s="17"/>
      <c r="EJ150" s="17"/>
      <c r="EK150" s="18">
        <v>1</v>
      </c>
      <c r="EL150" s="18" t="s">
        <v>4711</v>
      </c>
      <c r="EM150" s="18">
        <v>15</v>
      </c>
      <c r="EN150" s="17"/>
      <c r="EO150" s="17"/>
      <c r="EP150" s="17"/>
      <c r="EQ150" s="18" t="s">
        <v>699</v>
      </c>
      <c r="ER150" s="18" t="s">
        <v>699</v>
      </c>
      <c r="ES150" s="18">
        <v>0</v>
      </c>
      <c r="ET150" s="17"/>
      <c r="EU150" s="17"/>
      <c r="EV150" s="17"/>
      <c r="EW150" s="17"/>
      <c r="EX150" s="17"/>
      <c r="EY150" s="17"/>
      <c r="EZ150" s="17"/>
      <c r="FA150" s="17"/>
      <c r="FB150" s="17"/>
      <c r="FC150" s="17"/>
      <c r="FD150" s="17"/>
      <c r="FE150" s="17"/>
      <c r="FF150" s="17"/>
      <c r="FG150" s="18" t="s">
        <v>699</v>
      </c>
      <c r="FH150" s="18" t="s">
        <v>699</v>
      </c>
      <c r="FI150" s="18" t="s">
        <v>5242</v>
      </c>
      <c r="FJ150" s="17"/>
      <c r="FK150" s="17"/>
      <c r="FL150" s="18" t="s">
        <v>699</v>
      </c>
      <c r="FM150" s="17"/>
      <c r="FN150" s="18" t="s">
        <v>699</v>
      </c>
      <c r="FO150" s="17"/>
      <c r="FP150" s="18" t="s">
        <v>699</v>
      </c>
      <c r="FQ150" s="18">
        <v>0</v>
      </c>
      <c r="FR150" s="18">
        <v>0</v>
      </c>
      <c r="FS150" s="18" t="s">
        <v>5951</v>
      </c>
      <c r="FT150" s="18" t="s">
        <v>6289</v>
      </c>
      <c r="FU150" s="18" t="s">
        <v>6610</v>
      </c>
      <c r="FV150" s="18" t="s">
        <v>6955</v>
      </c>
      <c r="FW150" s="18" t="s">
        <v>12</v>
      </c>
      <c r="FX150" s="18" t="s">
        <v>7295</v>
      </c>
      <c r="FY150" s="18" t="s">
        <v>7390</v>
      </c>
      <c r="FZ150" s="18" t="s">
        <v>7470</v>
      </c>
      <c r="GB150" s="25">
        <f t="shared" si="10"/>
        <v>279.06639605682807</v>
      </c>
    </row>
    <row r="151" spans="3:184" ht="74" customHeight="1" x14ac:dyDescent="0.2">
      <c r="C151" s="17" t="s">
        <v>11175</v>
      </c>
      <c r="D151" s="18" t="s">
        <v>52</v>
      </c>
      <c r="E151" s="18" t="s">
        <v>83</v>
      </c>
      <c r="F151" s="18" t="s">
        <v>230</v>
      </c>
      <c r="G151" s="18" t="s">
        <v>553</v>
      </c>
      <c r="H151" s="18" t="s">
        <v>578</v>
      </c>
      <c r="I151" s="18">
        <v>2020</v>
      </c>
      <c r="J151" s="18" t="s">
        <v>771</v>
      </c>
      <c r="K151" s="18" t="s">
        <v>936</v>
      </c>
      <c r="L151" s="17"/>
      <c r="M151" s="18" t="s">
        <v>1124</v>
      </c>
      <c r="N151" s="18" t="s">
        <v>1362</v>
      </c>
      <c r="O151" s="18" t="s">
        <v>1623</v>
      </c>
      <c r="P151" s="18" t="s">
        <v>1822</v>
      </c>
      <c r="Q151" s="18" t="s">
        <v>2062</v>
      </c>
      <c r="R151" s="18" t="s">
        <v>2300</v>
      </c>
      <c r="S151" s="18" t="s">
        <v>699</v>
      </c>
      <c r="T151" s="17"/>
      <c r="U151" s="18" t="s">
        <v>2742</v>
      </c>
      <c r="V151" s="18" t="s">
        <v>2742</v>
      </c>
      <c r="W151" s="18" t="s">
        <v>3140</v>
      </c>
      <c r="X151" s="18" t="s">
        <v>3221</v>
      </c>
      <c r="Y151" s="21">
        <f t="shared" si="8"/>
        <v>0.8</v>
      </c>
      <c r="Z151" s="21">
        <v>0.8</v>
      </c>
      <c r="AA151" s="21">
        <v>100</v>
      </c>
      <c r="AB151" s="21">
        <v>0.06</v>
      </c>
      <c r="AC151" s="21">
        <v>0</v>
      </c>
      <c r="AD151" s="21">
        <v>0</v>
      </c>
      <c r="AE151" s="21">
        <v>0</v>
      </c>
      <c r="AF151" s="21">
        <v>0</v>
      </c>
      <c r="AG151" s="21">
        <v>0</v>
      </c>
      <c r="AH151" s="21">
        <v>0</v>
      </c>
      <c r="AI151" s="21">
        <v>1</v>
      </c>
      <c r="AJ151" s="18" t="s">
        <v>3423</v>
      </c>
      <c r="AK151" s="17"/>
      <c r="AL151" s="21">
        <v>0</v>
      </c>
      <c r="AM151" s="21">
        <v>1</v>
      </c>
      <c r="AN151" s="21">
        <v>0.05</v>
      </c>
      <c r="AO151" s="22">
        <v>2</v>
      </c>
      <c r="AP151" s="22">
        <v>2</v>
      </c>
      <c r="AQ151" s="22">
        <v>2</v>
      </c>
      <c r="AR151" s="22">
        <v>0</v>
      </c>
      <c r="AS151" s="22">
        <v>0</v>
      </c>
      <c r="AT151" s="22">
        <v>0</v>
      </c>
      <c r="AU151" s="22">
        <v>0</v>
      </c>
      <c r="AV151" s="22">
        <v>0</v>
      </c>
      <c r="AW151" s="22">
        <v>0</v>
      </c>
      <c r="AX151" s="22">
        <v>0</v>
      </c>
      <c r="AY151" s="22">
        <v>0</v>
      </c>
      <c r="AZ151" s="22">
        <v>0</v>
      </c>
      <c r="BA151" s="22">
        <v>0</v>
      </c>
      <c r="BB151" s="22">
        <v>0</v>
      </c>
      <c r="BC151" s="22">
        <v>2</v>
      </c>
      <c r="BD151" s="22">
        <v>0</v>
      </c>
      <c r="BE151" s="22">
        <v>0</v>
      </c>
      <c r="BF151" s="22">
        <v>0</v>
      </c>
      <c r="BG151" s="22">
        <v>0</v>
      </c>
      <c r="BH151" s="22">
        <v>0</v>
      </c>
      <c r="BI151" s="22">
        <v>0</v>
      </c>
      <c r="BJ151" s="22">
        <v>0</v>
      </c>
      <c r="BK151" s="22">
        <v>0</v>
      </c>
      <c r="BL151" s="22">
        <v>0</v>
      </c>
      <c r="BM151" s="22">
        <v>0</v>
      </c>
      <c r="BN151" s="22">
        <v>0</v>
      </c>
      <c r="BO151" s="22">
        <v>0</v>
      </c>
      <c r="BP151" s="22">
        <v>0</v>
      </c>
      <c r="BQ151" s="22">
        <v>0</v>
      </c>
      <c r="BR151" s="22">
        <v>0</v>
      </c>
      <c r="BS151" s="22">
        <v>0</v>
      </c>
      <c r="BT151" s="22">
        <v>0</v>
      </c>
      <c r="BU151" s="22">
        <v>0</v>
      </c>
      <c r="BV151" s="22">
        <v>0</v>
      </c>
      <c r="BW151" s="22">
        <v>0</v>
      </c>
      <c r="BX151" s="22">
        <v>0</v>
      </c>
      <c r="BY151" s="22">
        <v>0</v>
      </c>
      <c r="BZ151" s="22">
        <v>0</v>
      </c>
      <c r="CA151" s="22">
        <v>0</v>
      </c>
      <c r="CB151" s="22">
        <v>0</v>
      </c>
      <c r="CC151" s="22">
        <v>0</v>
      </c>
      <c r="CD151" s="22">
        <v>0</v>
      </c>
      <c r="CE151" s="22">
        <v>0</v>
      </c>
      <c r="CF151" s="23"/>
      <c r="CG151" s="22">
        <v>0</v>
      </c>
      <c r="CH151" s="22">
        <v>2</v>
      </c>
      <c r="CI151" s="12">
        <f t="shared" si="9"/>
        <v>0</v>
      </c>
      <c r="CJ151" s="21">
        <v>218</v>
      </c>
      <c r="CK151" s="18" t="s">
        <v>3721</v>
      </c>
      <c r="CL151" s="17"/>
      <c r="CM151" s="18">
        <v>0.74</v>
      </c>
      <c r="CN151" s="18" t="s">
        <v>4001</v>
      </c>
      <c r="CO151" s="21">
        <v>29.256</v>
      </c>
      <c r="CP151" s="18">
        <v>1</v>
      </c>
      <c r="CQ151" s="18" t="s">
        <v>4091</v>
      </c>
      <c r="CR151" s="18" t="s">
        <v>4112</v>
      </c>
      <c r="CS151" s="18" t="s">
        <v>4138</v>
      </c>
      <c r="CT151" s="18">
        <v>1</v>
      </c>
      <c r="CU151" s="18">
        <v>0</v>
      </c>
      <c r="CV151" s="18" t="s">
        <v>699</v>
      </c>
      <c r="CW151" s="18">
        <v>1</v>
      </c>
      <c r="CX151" s="18">
        <v>1</v>
      </c>
      <c r="CY151" s="18" t="s">
        <v>4179</v>
      </c>
      <c r="CZ151" s="18">
        <v>86</v>
      </c>
      <c r="DA151" s="18">
        <v>1</v>
      </c>
      <c r="DB151" s="18" t="s">
        <v>4302</v>
      </c>
      <c r="DC151" s="18">
        <v>20</v>
      </c>
      <c r="DD151" s="17"/>
      <c r="DE151" s="17"/>
      <c r="DF151" s="17"/>
      <c r="DG151" s="17"/>
      <c r="DH151" s="17"/>
      <c r="DI151" s="17"/>
      <c r="DJ151" s="17"/>
      <c r="DK151" s="17"/>
      <c r="DL151" s="17"/>
      <c r="DM151" s="17"/>
      <c r="DN151" s="17"/>
      <c r="DO151" s="17"/>
      <c r="DP151" s="17"/>
      <c r="DQ151" s="17"/>
      <c r="DR151" s="17"/>
      <c r="DS151" s="18" t="s">
        <v>699</v>
      </c>
      <c r="DT151" s="18" t="s">
        <v>699</v>
      </c>
      <c r="DU151" s="18">
        <v>0</v>
      </c>
      <c r="DV151" s="17"/>
      <c r="DW151" s="17"/>
      <c r="DX151" s="17"/>
      <c r="DY151" s="18">
        <v>1</v>
      </c>
      <c r="DZ151" s="18" t="s">
        <v>4302</v>
      </c>
      <c r="EA151" s="18">
        <v>86</v>
      </c>
      <c r="EB151" s="17"/>
      <c r="EC151" s="17"/>
      <c r="ED151" s="17"/>
      <c r="EE151" s="17"/>
      <c r="EF151" s="17"/>
      <c r="EG151" s="17"/>
      <c r="EH151" s="17"/>
      <c r="EI151" s="17"/>
      <c r="EJ151" s="17"/>
      <c r="EK151" s="17"/>
      <c r="EL151" s="17"/>
      <c r="EM151" s="17"/>
      <c r="EN151" s="18">
        <v>1</v>
      </c>
      <c r="EO151" s="18" t="s">
        <v>4698</v>
      </c>
      <c r="EP151" s="18">
        <v>5</v>
      </c>
      <c r="EQ151" s="18" t="s">
        <v>699</v>
      </c>
      <c r="ER151" s="18" t="s">
        <v>699</v>
      </c>
      <c r="ES151" s="18">
        <v>0</v>
      </c>
      <c r="ET151" s="17"/>
      <c r="EU151" s="17"/>
      <c r="EV151" s="17"/>
      <c r="EW151" s="17"/>
      <c r="EX151" s="17"/>
      <c r="EY151" s="17"/>
      <c r="EZ151" s="17"/>
      <c r="FA151" s="17"/>
      <c r="FB151" s="17"/>
      <c r="FC151" s="17"/>
      <c r="FD151" s="17"/>
      <c r="FE151" s="18">
        <v>1</v>
      </c>
      <c r="FF151" s="18" t="s">
        <v>4898</v>
      </c>
      <c r="FG151" s="18" t="s">
        <v>699</v>
      </c>
      <c r="FH151" s="18" t="s">
        <v>5030</v>
      </c>
      <c r="FI151" s="18" t="s">
        <v>5246</v>
      </c>
      <c r="FJ151" s="17"/>
      <c r="FK151" s="17"/>
      <c r="FL151" s="18" t="s">
        <v>5030</v>
      </c>
      <c r="FM151" s="17"/>
      <c r="FN151" s="18" t="s">
        <v>699</v>
      </c>
      <c r="FO151" s="17"/>
      <c r="FP151" s="18" t="s">
        <v>5707</v>
      </c>
      <c r="FQ151" s="18">
        <v>6</v>
      </c>
      <c r="FR151" s="18">
        <v>4</v>
      </c>
      <c r="FS151" s="18" t="s">
        <v>5952</v>
      </c>
      <c r="FT151" s="18" t="s">
        <v>6290</v>
      </c>
      <c r="FU151" s="18" t="s">
        <v>6611</v>
      </c>
      <c r="FV151" s="18" t="s">
        <v>6956</v>
      </c>
      <c r="FW151" s="18" t="s">
        <v>12</v>
      </c>
      <c r="FX151" s="18" t="s">
        <v>7295</v>
      </c>
      <c r="FY151" s="18" t="s">
        <v>7390</v>
      </c>
      <c r="FZ151" s="18" t="s">
        <v>7470</v>
      </c>
      <c r="GB151" s="25">
        <f t="shared" si="10"/>
        <v>27.344818156959256</v>
      </c>
    </row>
    <row r="152" spans="3:184" ht="74" customHeight="1" x14ac:dyDescent="0.2">
      <c r="C152" s="17" t="s">
        <v>11175</v>
      </c>
      <c r="D152" s="18" t="s">
        <v>52</v>
      </c>
      <c r="E152" s="18" t="s">
        <v>82</v>
      </c>
      <c r="F152" s="18" t="s">
        <v>231</v>
      </c>
      <c r="G152" s="18" t="s">
        <v>554</v>
      </c>
      <c r="H152" s="18" t="s">
        <v>723</v>
      </c>
      <c r="I152" s="18">
        <v>2023</v>
      </c>
      <c r="J152" s="18" t="s">
        <v>853</v>
      </c>
      <c r="K152" s="18" t="s">
        <v>942</v>
      </c>
      <c r="L152" s="17"/>
      <c r="M152" s="18" t="s">
        <v>1125</v>
      </c>
      <c r="N152" s="18" t="s">
        <v>1363</v>
      </c>
      <c r="O152" s="18" t="s">
        <v>1128</v>
      </c>
      <c r="P152" s="17"/>
      <c r="Q152" s="18" t="s">
        <v>2063</v>
      </c>
      <c r="R152" s="18" t="s">
        <v>2301</v>
      </c>
      <c r="S152" s="18" t="s">
        <v>1128</v>
      </c>
      <c r="T152" s="17"/>
      <c r="U152" s="18" t="s">
        <v>2743</v>
      </c>
      <c r="V152" s="18" t="s">
        <v>2743</v>
      </c>
      <c r="W152" s="18" t="s">
        <v>3139</v>
      </c>
      <c r="X152" s="18" t="s">
        <v>3222</v>
      </c>
      <c r="Y152" s="21">
        <f t="shared" si="8"/>
        <v>15.586</v>
      </c>
      <c r="Z152" s="21">
        <v>15</v>
      </c>
      <c r="AA152" s="21">
        <v>96.24</v>
      </c>
      <c r="AB152" s="21">
        <v>100</v>
      </c>
      <c r="AC152" s="21">
        <v>0</v>
      </c>
      <c r="AD152" s="21">
        <v>0</v>
      </c>
      <c r="AE152" s="21">
        <v>0.58599999999999997</v>
      </c>
      <c r="AF152" s="21">
        <v>3.76</v>
      </c>
      <c r="AG152" s="21">
        <v>0</v>
      </c>
      <c r="AH152" s="21">
        <v>0</v>
      </c>
      <c r="AI152" s="21"/>
      <c r="AJ152" s="17"/>
      <c r="AK152" s="17"/>
      <c r="AL152" s="21"/>
      <c r="AM152" s="21">
        <v>15</v>
      </c>
      <c r="AN152" s="21">
        <v>0.06</v>
      </c>
      <c r="AO152" s="22">
        <v>132</v>
      </c>
      <c r="AP152" s="22">
        <v>132</v>
      </c>
      <c r="AQ152" s="22">
        <v>50</v>
      </c>
      <c r="AR152" s="22">
        <v>0</v>
      </c>
      <c r="AS152" s="22">
        <v>0</v>
      </c>
      <c r="AT152" s="22">
        <v>0</v>
      </c>
      <c r="AU152" s="22">
        <v>0</v>
      </c>
      <c r="AV152" s="22">
        <v>0</v>
      </c>
      <c r="AW152" s="22">
        <v>0</v>
      </c>
      <c r="AX152" s="22">
        <v>0</v>
      </c>
      <c r="AY152" s="22">
        <v>0</v>
      </c>
      <c r="AZ152" s="22">
        <v>0</v>
      </c>
      <c r="BA152" s="22">
        <v>0</v>
      </c>
      <c r="BB152" s="22">
        <v>0</v>
      </c>
      <c r="BC152" s="22"/>
      <c r="BD152" s="22">
        <v>0</v>
      </c>
      <c r="BE152" s="22">
        <v>0</v>
      </c>
      <c r="BF152" s="22">
        <v>0</v>
      </c>
      <c r="BG152" s="22">
        <v>0</v>
      </c>
      <c r="BH152" s="22">
        <v>0</v>
      </c>
      <c r="BI152" s="22">
        <v>0</v>
      </c>
      <c r="BJ152" s="22">
        <v>0</v>
      </c>
      <c r="BK152" s="22">
        <v>50</v>
      </c>
      <c r="BL152" s="22">
        <v>13</v>
      </c>
      <c r="BM152" s="22">
        <v>8</v>
      </c>
      <c r="BN152" s="22">
        <v>1</v>
      </c>
      <c r="BO152" s="22">
        <v>0</v>
      </c>
      <c r="BP152" s="22">
        <v>0</v>
      </c>
      <c r="BQ152" s="22">
        <v>0</v>
      </c>
      <c r="BR152" s="22">
        <v>0</v>
      </c>
      <c r="BS152" s="22">
        <v>7</v>
      </c>
      <c r="BT152" s="22">
        <v>0</v>
      </c>
      <c r="BU152" s="22">
        <v>2</v>
      </c>
      <c r="BV152" s="22">
        <v>0</v>
      </c>
      <c r="BW152" s="22">
        <v>8</v>
      </c>
      <c r="BX152" s="22">
        <v>0</v>
      </c>
      <c r="BY152" s="22">
        <v>0</v>
      </c>
      <c r="BZ152" s="22">
        <v>11</v>
      </c>
      <c r="CA152" s="22">
        <v>50</v>
      </c>
      <c r="CB152" s="22">
        <v>0</v>
      </c>
      <c r="CC152" s="22">
        <v>0</v>
      </c>
      <c r="CD152" s="22">
        <v>0</v>
      </c>
      <c r="CE152" s="22">
        <v>0</v>
      </c>
      <c r="CF152" s="23"/>
      <c r="CG152" s="22">
        <v>0</v>
      </c>
      <c r="CH152" s="22">
        <v>50</v>
      </c>
      <c r="CI152" s="12">
        <f t="shared" si="9"/>
        <v>0</v>
      </c>
      <c r="CJ152" s="21">
        <v>0</v>
      </c>
      <c r="CK152" s="18" t="s">
        <v>699</v>
      </c>
      <c r="CL152" s="17"/>
      <c r="CM152" s="18">
        <v>0</v>
      </c>
      <c r="CN152" s="18" t="s">
        <v>4000</v>
      </c>
      <c r="CO152" s="21">
        <v>489.73500000000001</v>
      </c>
      <c r="CP152" s="18">
        <v>1</v>
      </c>
      <c r="CQ152" s="18" t="s">
        <v>4092</v>
      </c>
      <c r="CR152" s="18" t="s">
        <v>4113</v>
      </c>
      <c r="CS152" s="18" t="s">
        <v>4140</v>
      </c>
      <c r="CT152" s="18">
        <v>3</v>
      </c>
      <c r="CU152" s="18">
        <v>0</v>
      </c>
      <c r="CV152" s="18" t="s">
        <v>699</v>
      </c>
      <c r="CW152" s="18">
        <v>1</v>
      </c>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8" t="s">
        <v>4526</v>
      </c>
      <c r="DT152" s="18" t="s">
        <v>4561</v>
      </c>
      <c r="DU152" s="18">
        <v>50</v>
      </c>
      <c r="DV152" s="18">
        <v>1</v>
      </c>
      <c r="DW152" s="18" t="s">
        <v>4590</v>
      </c>
      <c r="DX152" s="18">
        <v>350</v>
      </c>
      <c r="DY152" s="18">
        <v>1</v>
      </c>
      <c r="DZ152" s="18" t="s">
        <v>4638</v>
      </c>
      <c r="EA152" s="18">
        <v>50</v>
      </c>
      <c r="EB152" s="17"/>
      <c r="EC152" s="17"/>
      <c r="ED152" s="17"/>
      <c r="EE152" s="17"/>
      <c r="EF152" s="17"/>
      <c r="EG152" s="17"/>
      <c r="EH152" s="17"/>
      <c r="EI152" s="17"/>
      <c r="EJ152" s="17"/>
      <c r="EK152" s="17"/>
      <c r="EL152" s="17"/>
      <c r="EM152" s="17"/>
      <c r="EN152" s="17"/>
      <c r="EO152" s="17"/>
      <c r="EP152" s="17"/>
      <c r="EQ152" s="18" t="s">
        <v>699</v>
      </c>
      <c r="ER152" s="18" t="s">
        <v>699</v>
      </c>
      <c r="ES152" s="18">
        <v>0</v>
      </c>
      <c r="ET152" s="17"/>
      <c r="EU152" s="17"/>
      <c r="EV152" s="17"/>
      <c r="EW152" s="17"/>
      <c r="EX152" s="17"/>
      <c r="EY152" s="17"/>
      <c r="EZ152" s="17"/>
      <c r="FA152" s="17"/>
      <c r="FB152" s="17"/>
      <c r="FC152" s="17"/>
      <c r="FD152" s="17"/>
      <c r="FE152" s="17"/>
      <c r="FF152" s="17"/>
      <c r="FG152" s="18" t="s">
        <v>699</v>
      </c>
      <c r="FH152" s="18" t="s">
        <v>5031</v>
      </c>
      <c r="FI152" s="18" t="s">
        <v>5242</v>
      </c>
      <c r="FJ152" s="18" t="s">
        <v>5364</v>
      </c>
      <c r="FK152" s="17"/>
      <c r="FL152" s="18" t="s">
        <v>5492</v>
      </c>
      <c r="FM152" s="17"/>
      <c r="FN152" s="18" t="s">
        <v>699</v>
      </c>
      <c r="FO152" s="17"/>
      <c r="FP152" s="18" t="s">
        <v>5708</v>
      </c>
      <c r="FQ152" s="18">
        <v>45</v>
      </c>
      <c r="FR152" s="18">
        <v>150</v>
      </c>
      <c r="FS152" s="18" t="s">
        <v>5953</v>
      </c>
      <c r="FT152" s="18" t="s">
        <v>6291</v>
      </c>
      <c r="FU152" s="18" t="s">
        <v>6612</v>
      </c>
      <c r="FV152" s="18" t="s">
        <v>6957</v>
      </c>
      <c r="FW152" s="18" t="s">
        <v>12</v>
      </c>
      <c r="FX152" s="18" t="s">
        <v>7295</v>
      </c>
      <c r="FY152" s="18" t="s">
        <v>7390</v>
      </c>
      <c r="FZ152" s="18" t="s">
        <v>7470</v>
      </c>
      <c r="GB152" s="25">
        <f t="shared" si="10"/>
        <v>30.628809458176363</v>
      </c>
    </row>
    <row r="153" spans="3:184" ht="74" customHeight="1" x14ac:dyDescent="0.2">
      <c r="C153" s="17" t="s">
        <v>11175</v>
      </c>
      <c r="D153" s="18" t="s">
        <v>50</v>
      </c>
      <c r="E153" s="18" t="s">
        <v>84</v>
      </c>
      <c r="F153" s="18" t="s">
        <v>232</v>
      </c>
      <c r="G153" s="18" t="s">
        <v>521</v>
      </c>
      <c r="H153" s="18" t="s">
        <v>717</v>
      </c>
      <c r="I153" s="18">
        <v>2021</v>
      </c>
      <c r="J153" s="18" t="s">
        <v>788</v>
      </c>
      <c r="K153" s="18" t="s">
        <v>982</v>
      </c>
      <c r="L153" s="17"/>
      <c r="M153" s="18" t="s">
        <v>1126</v>
      </c>
      <c r="N153" s="18" t="s">
        <v>1364</v>
      </c>
      <c r="O153" s="17"/>
      <c r="P153" s="17"/>
      <c r="Q153" s="17"/>
      <c r="R153" s="17"/>
      <c r="S153" s="17"/>
      <c r="T153" s="17"/>
      <c r="U153" s="18" t="s">
        <v>2744</v>
      </c>
      <c r="V153" s="18" t="s">
        <v>3027</v>
      </c>
      <c r="W153" s="18" t="s">
        <v>3138</v>
      </c>
      <c r="X153" s="18" t="s">
        <v>3205</v>
      </c>
      <c r="Y153" s="21">
        <f t="shared" si="8"/>
        <v>0.40699999999999997</v>
      </c>
      <c r="Z153" s="21">
        <v>0.32500000000000001</v>
      </c>
      <c r="AA153" s="21">
        <v>79.849999999999994</v>
      </c>
      <c r="AB153" s="21">
        <v>0.03</v>
      </c>
      <c r="AC153" s="21">
        <v>4.1000000000000002E-2</v>
      </c>
      <c r="AD153" s="21">
        <v>10.07</v>
      </c>
      <c r="AE153" s="21">
        <v>4.1000000000000002E-2</v>
      </c>
      <c r="AF153" s="21">
        <v>10.07</v>
      </c>
      <c r="AG153" s="21">
        <v>0</v>
      </c>
      <c r="AH153" s="21">
        <v>0</v>
      </c>
      <c r="AI153" s="21">
        <v>1</v>
      </c>
      <c r="AJ153" s="18" t="s">
        <v>594</v>
      </c>
      <c r="AK153" s="17"/>
      <c r="AL153" s="21">
        <v>5.3999999999999999E-2</v>
      </c>
      <c r="AM153" s="21">
        <v>0</v>
      </c>
      <c r="AN153" s="21">
        <v>0</v>
      </c>
      <c r="AO153" s="22">
        <v>7</v>
      </c>
      <c r="AP153" s="22">
        <v>7</v>
      </c>
      <c r="AQ153" s="22">
        <v>7</v>
      </c>
      <c r="AR153" s="22"/>
      <c r="AS153" s="22"/>
      <c r="AT153" s="22">
        <v>7</v>
      </c>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v>0</v>
      </c>
      <c r="CB153" s="22"/>
      <c r="CC153" s="22"/>
      <c r="CD153" s="22"/>
      <c r="CE153" s="22"/>
      <c r="CF153" s="23"/>
      <c r="CG153" s="22"/>
      <c r="CH153" s="22">
        <v>7</v>
      </c>
      <c r="CI153" s="12">
        <f t="shared" si="9"/>
        <v>0</v>
      </c>
      <c r="CJ153" s="21">
        <v>236</v>
      </c>
      <c r="CK153" s="18" t="s">
        <v>594</v>
      </c>
      <c r="CL153" s="17"/>
      <c r="CM153" s="18">
        <v>1.41</v>
      </c>
      <c r="CN153" s="18" t="s">
        <v>3988</v>
      </c>
      <c r="CO153" s="21">
        <v>16744</v>
      </c>
      <c r="CP153" s="17"/>
      <c r="CQ153" s="17"/>
      <c r="CR153" s="17"/>
      <c r="CS153" s="17"/>
      <c r="CT153" s="17"/>
      <c r="CU153" s="18">
        <v>0</v>
      </c>
      <c r="CV153" s="17"/>
      <c r="CW153" s="17"/>
      <c r="CX153" s="18">
        <v>1</v>
      </c>
      <c r="CY153" s="18" t="s">
        <v>4209</v>
      </c>
      <c r="CZ153" s="18">
        <v>219</v>
      </c>
      <c r="DA153" s="18">
        <v>1</v>
      </c>
      <c r="DB153" s="18" t="s">
        <v>4288</v>
      </c>
      <c r="DC153" s="18">
        <v>155</v>
      </c>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8" t="s">
        <v>5247</v>
      </c>
      <c r="FJ153" s="17"/>
      <c r="FK153" s="17"/>
      <c r="FL153" s="17"/>
      <c r="FM153" s="17"/>
      <c r="FN153" s="17"/>
      <c r="FO153" s="17"/>
      <c r="FP153" s="18" t="s">
        <v>5704</v>
      </c>
      <c r="FQ153" s="18">
        <v>5</v>
      </c>
      <c r="FR153" s="18">
        <v>170</v>
      </c>
      <c r="FS153" s="18" t="s">
        <v>5954</v>
      </c>
      <c r="FT153" s="18" t="s">
        <v>6292</v>
      </c>
      <c r="FU153" s="18" t="s">
        <v>6613</v>
      </c>
      <c r="FV153" s="18" t="s">
        <v>6958</v>
      </c>
      <c r="FW153" s="18" t="s">
        <v>7190</v>
      </c>
      <c r="FX153" s="18" t="s">
        <v>7282</v>
      </c>
      <c r="FY153" s="18" t="s">
        <v>7376</v>
      </c>
      <c r="FZ153" s="18" t="s">
        <v>7460</v>
      </c>
      <c r="GB153" s="25">
        <f t="shared" si="10"/>
        <v>1.940993788819876E-2</v>
      </c>
    </row>
    <row r="154" spans="3:184" ht="74" customHeight="1" x14ac:dyDescent="0.2">
      <c r="C154" s="17" t="s">
        <v>11175</v>
      </c>
      <c r="D154" s="18" t="s">
        <v>53</v>
      </c>
      <c r="E154" s="18" t="s">
        <v>84</v>
      </c>
      <c r="F154" s="18" t="s">
        <v>233</v>
      </c>
      <c r="G154" s="18" t="s">
        <v>555</v>
      </c>
      <c r="H154" s="18" t="s">
        <v>724</v>
      </c>
      <c r="I154" s="18">
        <v>2023</v>
      </c>
      <c r="J154" s="18" t="s">
        <v>854</v>
      </c>
      <c r="K154" s="18" t="s">
        <v>983</v>
      </c>
      <c r="L154" s="17"/>
      <c r="M154" s="18" t="s">
        <v>1127</v>
      </c>
      <c r="N154" s="18" t="s">
        <v>1365</v>
      </c>
      <c r="O154" s="18" t="s">
        <v>1624</v>
      </c>
      <c r="P154" s="17"/>
      <c r="Q154" s="18" t="s">
        <v>2064</v>
      </c>
      <c r="R154" s="18" t="s">
        <v>2302</v>
      </c>
      <c r="S154" s="18" t="s">
        <v>699</v>
      </c>
      <c r="T154" s="17"/>
      <c r="U154" s="18" t="s">
        <v>2745</v>
      </c>
      <c r="V154" s="18" t="s">
        <v>3028</v>
      </c>
      <c r="W154" s="18" t="s">
        <v>3142</v>
      </c>
      <c r="X154" s="18" t="s">
        <v>2745</v>
      </c>
      <c r="Y154" s="21">
        <f t="shared" si="8"/>
        <v>5</v>
      </c>
      <c r="Z154" s="21">
        <v>4.5</v>
      </c>
      <c r="AA154" s="21">
        <v>90</v>
      </c>
      <c r="AB154" s="21">
        <v>0.2</v>
      </c>
      <c r="AC154" s="21">
        <v>0</v>
      </c>
      <c r="AD154" s="21">
        <v>0</v>
      </c>
      <c r="AE154" s="21">
        <v>0.5</v>
      </c>
      <c r="AF154" s="21">
        <v>10</v>
      </c>
      <c r="AG154" s="21">
        <v>0</v>
      </c>
      <c r="AH154" s="21">
        <v>0</v>
      </c>
      <c r="AI154" s="21"/>
      <c r="AJ154" s="17"/>
      <c r="AK154" s="17"/>
      <c r="AL154" s="21"/>
      <c r="AM154" s="21">
        <v>0</v>
      </c>
      <c r="AN154" s="21">
        <v>0</v>
      </c>
      <c r="AO154" s="22">
        <v>1</v>
      </c>
      <c r="AP154" s="22">
        <v>1</v>
      </c>
      <c r="AQ154" s="22">
        <v>1</v>
      </c>
      <c r="AR154" s="22"/>
      <c r="AS154" s="22"/>
      <c r="AT154" s="22"/>
      <c r="AU154" s="22"/>
      <c r="AV154" s="22"/>
      <c r="AW154" s="22"/>
      <c r="AX154" s="22"/>
      <c r="AY154" s="22"/>
      <c r="AZ154" s="22"/>
      <c r="BA154" s="22"/>
      <c r="BB154" s="22"/>
      <c r="BC154" s="22"/>
      <c r="BD154" s="22"/>
      <c r="BE154" s="22"/>
      <c r="BF154" s="22"/>
      <c r="BG154" s="22"/>
      <c r="BH154" s="22"/>
      <c r="BI154" s="22"/>
      <c r="BJ154" s="22"/>
      <c r="BK154" s="22">
        <v>1</v>
      </c>
      <c r="BL154" s="22"/>
      <c r="BM154" s="22"/>
      <c r="BN154" s="22"/>
      <c r="BO154" s="22"/>
      <c r="BP154" s="22"/>
      <c r="BQ154" s="22"/>
      <c r="BR154" s="22"/>
      <c r="BS154" s="22"/>
      <c r="BT154" s="22"/>
      <c r="BU154" s="22"/>
      <c r="BV154" s="22"/>
      <c r="BW154" s="22"/>
      <c r="BX154" s="22"/>
      <c r="BY154" s="22"/>
      <c r="BZ154" s="22"/>
      <c r="CA154" s="22">
        <v>0</v>
      </c>
      <c r="CB154" s="22"/>
      <c r="CC154" s="22"/>
      <c r="CD154" s="22"/>
      <c r="CE154" s="22"/>
      <c r="CF154" s="23"/>
      <c r="CG154" s="22"/>
      <c r="CH154" s="22">
        <v>1</v>
      </c>
      <c r="CI154" s="12">
        <f t="shared" si="9"/>
        <v>0</v>
      </c>
      <c r="CJ154" s="21">
        <v>1.014</v>
      </c>
      <c r="CK154" s="18" t="s">
        <v>3722</v>
      </c>
      <c r="CL154" s="17"/>
      <c r="CM154" s="18">
        <v>2.82</v>
      </c>
      <c r="CN154" s="17"/>
      <c r="CO154" s="21">
        <v>35.93</v>
      </c>
      <c r="CP154" s="17"/>
      <c r="CQ154" s="17"/>
      <c r="CR154" s="17"/>
      <c r="CS154" s="17"/>
      <c r="CT154" s="17"/>
      <c r="CU154" s="17"/>
      <c r="CV154" s="17"/>
      <c r="CW154" s="17"/>
      <c r="CX154" s="18">
        <v>1</v>
      </c>
      <c r="CY154" s="18" t="s">
        <v>4210</v>
      </c>
      <c r="CZ154" s="18">
        <v>75</v>
      </c>
      <c r="DA154" s="17"/>
      <c r="DB154" s="17"/>
      <c r="DC154" s="17"/>
      <c r="DD154" s="17"/>
      <c r="DE154" s="17"/>
      <c r="DF154" s="17"/>
      <c r="DG154" s="17"/>
      <c r="DH154" s="17"/>
      <c r="DI154" s="17"/>
      <c r="DJ154" s="17"/>
      <c r="DK154" s="17"/>
      <c r="DL154" s="17"/>
      <c r="DM154" s="17"/>
      <c r="DN154" s="17"/>
      <c r="DO154" s="17"/>
      <c r="DP154" s="17"/>
      <c r="DQ154" s="17"/>
      <c r="DR154" s="17"/>
      <c r="DS154" s="17"/>
      <c r="DT154" s="17"/>
      <c r="DU154" s="18">
        <v>0</v>
      </c>
      <c r="DV154" s="17"/>
      <c r="DW154" s="17"/>
      <c r="DX154" s="17"/>
      <c r="DY154" s="18">
        <v>1</v>
      </c>
      <c r="DZ154" s="18" t="s">
        <v>4210</v>
      </c>
      <c r="EA154" s="18">
        <v>75</v>
      </c>
      <c r="EB154" s="17"/>
      <c r="EC154" s="17"/>
      <c r="ED154" s="17"/>
      <c r="EE154" s="17"/>
      <c r="EF154" s="17"/>
      <c r="EG154" s="17"/>
      <c r="EH154" s="17"/>
      <c r="EI154" s="17"/>
      <c r="EJ154" s="17"/>
      <c r="EK154" s="17"/>
      <c r="EL154" s="17"/>
      <c r="EM154" s="17"/>
      <c r="EN154" s="17"/>
      <c r="EO154" s="17"/>
      <c r="EP154" s="17"/>
      <c r="EQ154" s="17"/>
      <c r="ER154" s="17"/>
      <c r="ES154" s="17"/>
      <c r="ET154" s="17"/>
      <c r="EU154" s="17"/>
      <c r="EV154" s="17"/>
      <c r="EW154" s="17"/>
      <c r="EX154" s="17"/>
      <c r="EY154" s="17"/>
      <c r="EZ154" s="17"/>
      <c r="FA154" s="17"/>
      <c r="FB154" s="17"/>
      <c r="FC154" s="17"/>
      <c r="FD154" s="17"/>
      <c r="FE154" s="17"/>
      <c r="FF154" s="17"/>
      <c r="FG154" s="17"/>
      <c r="FH154" s="18" t="s">
        <v>5032</v>
      </c>
      <c r="FI154" s="17"/>
      <c r="FJ154" s="17"/>
      <c r="FK154" s="17"/>
      <c r="FL154" s="17"/>
      <c r="FM154" s="17"/>
      <c r="FN154" s="17"/>
      <c r="FO154" s="17"/>
      <c r="FP154" s="18" t="s">
        <v>5709</v>
      </c>
      <c r="FQ154" s="18">
        <v>1</v>
      </c>
      <c r="FR154" s="18">
        <v>2</v>
      </c>
      <c r="FS154" s="18" t="s">
        <v>5955</v>
      </c>
      <c r="FT154" s="18" t="s">
        <v>6293</v>
      </c>
      <c r="FU154" s="18" t="s">
        <v>6614</v>
      </c>
      <c r="FV154" s="18" t="s">
        <v>6959</v>
      </c>
      <c r="FW154" s="18" t="s">
        <v>7207</v>
      </c>
      <c r="FX154" s="18" t="s">
        <v>7296</v>
      </c>
      <c r="FY154" s="18" t="s">
        <v>7391</v>
      </c>
      <c r="FZ154" s="18" t="s">
        <v>7471</v>
      </c>
      <c r="GB154" s="25">
        <f t="shared" si="10"/>
        <v>125.24352908433065</v>
      </c>
    </row>
    <row r="155" spans="3:184" ht="74" customHeight="1" x14ac:dyDescent="0.2">
      <c r="C155" s="17" t="s">
        <v>11175</v>
      </c>
      <c r="D155" s="18" t="s">
        <v>47</v>
      </c>
      <c r="E155" s="18" t="s">
        <v>84</v>
      </c>
      <c r="F155" s="18" t="s">
        <v>228</v>
      </c>
      <c r="G155" s="18" t="s">
        <v>556</v>
      </c>
      <c r="H155" s="17"/>
      <c r="I155" s="18">
        <v>2023</v>
      </c>
      <c r="J155" s="18" t="s">
        <v>852</v>
      </c>
      <c r="K155" s="18" t="s">
        <v>984</v>
      </c>
      <c r="L155" s="17"/>
      <c r="M155" s="17"/>
      <c r="N155" s="17"/>
      <c r="O155" s="18" t="s">
        <v>1621</v>
      </c>
      <c r="P155" s="18" t="s">
        <v>1823</v>
      </c>
      <c r="Q155" s="18" t="s">
        <v>2061</v>
      </c>
      <c r="R155" s="18" t="s">
        <v>2303</v>
      </c>
      <c r="S155" s="17"/>
      <c r="T155" s="17"/>
      <c r="U155" s="18" t="s">
        <v>2740</v>
      </c>
      <c r="V155" s="18" t="s">
        <v>2740</v>
      </c>
      <c r="W155" s="18" t="s">
        <v>3140</v>
      </c>
      <c r="X155" s="18" t="s">
        <v>2740</v>
      </c>
      <c r="Y155" s="21">
        <f t="shared" si="8"/>
        <v>3.3000000000000002E-2</v>
      </c>
      <c r="Z155" s="21">
        <v>0.03</v>
      </c>
      <c r="AA155" s="21">
        <v>90.91</v>
      </c>
      <c r="AB155" s="21">
        <v>0.08</v>
      </c>
      <c r="AC155" s="21">
        <v>0</v>
      </c>
      <c r="AD155" s="21">
        <v>0</v>
      </c>
      <c r="AE155" s="21">
        <v>0</v>
      </c>
      <c r="AF155" s="21">
        <v>0</v>
      </c>
      <c r="AG155" s="21">
        <v>3.0000000000000001E-3</v>
      </c>
      <c r="AH155" s="21">
        <v>9.09</v>
      </c>
      <c r="AI155" s="21"/>
      <c r="AJ155" s="17"/>
      <c r="AK155" s="17"/>
      <c r="AL155" s="21"/>
      <c r="AM155" s="21">
        <v>0.2</v>
      </c>
      <c r="AN155" s="21">
        <v>0.56000000000000005</v>
      </c>
      <c r="AO155" s="22">
        <v>1</v>
      </c>
      <c r="AP155" s="22">
        <v>1</v>
      </c>
      <c r="AQ155" s="22">
        <v>1</v>
      </c>
      <c r="AR155" s="22"/>
      <c r="AS155" s="22"/>
      <c r="AT155" s="22"/>
      <c r="AU155" s="22"/>
      <c r="AV155" s="22"/>
      <c r="AW155" s="22"/>
      <c r="AX155" s="22"/>
      <c r="AY155" s="22"/>
      <c r="AZ155" s="22"/>
      <c r="BA155" s="22">
        <v>1</v>
      </c>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v>0</v>
      </c>
      <c r="CB155" s="22"/>
      <c r="CC155" s="22"/>
      <c r="CD155" s="22"/>
      <c r="CE155" s="22"/>
      <c r="CF155" s="23"/>
      <c r="CG155" s="22"/>
      <c r="CH155" s="22">
        <v>1</v>
      </c>
      <c r="CI155" s="12">
        <f t="shared" si="9"/>
        <v>0</v>
      </c>
      <c r="CJ155" s="21">
        <v>6.2E-2</v>
      </c>
      <c r="CK155" s="18" t="s">
        <v>3723</v>
      </c>
      <c r="CL155" s="18" t="s">
        <v>3904</v>
      </c>
      <c r="CM155" s="18">
        <v>1.24</v>
      </c>
      <c r="CN155" s="18" t="s">
        <v>3999</v>
      </c>
      <c r="CO155" s="21">
        <v>5.149</v>
      </c>
      <c r="CP155" s="17"/>
      <c r="CQ155" s="17"/>
      <c r="CR155" s="17"/>
      <c r="CS155" s="17"/>
      <c r="CT155" s="17"/>
      <c r="CU155" s="17"/>
      <c r="CV155" s="17"/>
      <c r="CW155" s="17"/>
      <c r="CX155" s="17"/>
      <c r="CY155" s="17"/>
      <c r="CZ155" s="17"/>
      <c r="DA155" s="18">
        <v>1</v>
      </c>
      <c r="DB155" s="18" t="s">
        <v>4335</v>
      </c>
      <c r="DC155" s="18">
        <v>52</v>
      </c>
      <c r="DD155" s="17"/>
      <c r="DE155" s="17"/>
      <c r="DF155" s="17"/>
      <c r="DG155" s="17"/>
      <c r="DH155" s="17"/>
      <c r="DI155" s="17"/>
      <c r="DJ155" s="17"/>
      <c r="DK155" s="17"/>
      <c r="DL155" s="17"/>
      <c r="DM155" s="17"/>
      <c r="DN155" s="17"/>
      <c r="DO155" s="17"/>
      <c r="DP155" s="17"/>
      <c r="DQ155" s="17"/>
      <c r="DR155" s="17"/>
      <c r="DS155" s="17"/>
      <c r="DT155" s="17"/>
      <c r="DU155" s="17"/>
      <c r="DV155" s="17"/>
      <c r="DW155" s="17"/>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c r="FB155" s="17"/>
      <c r="FC155" s="17"/>
      <c r="FD155" s="17"/>
      <c r="FE155" s="17"/>
      <c r="FF155" s="17"/>
      <c r="FG155" s="17"/>
      <c r="FH155" s="18" t="s">
        <v>5029</v>
      </c>
      <c r="FI155" s="17"/>
      <c r="FJ155" s="17"/>
      <c r="FK155" s="17"/>
      <c r="FL155" s="17"/>
      <c r="FM155" s="17"/>
      <c r="FN155" s="17"/>
      <c r="FO155" s="17"/>
      <c r="FP155" s="17"/>
      <c r="FQ155" s="17"/>
      <c r="FR155" s="17"/>
      <c r="FS155" s="18" t="s">
        <v>5950</v>
      </c>
      <c r="FT155" s="18" t="s">
        <v>6288</v>
      </c>
      <c r="FU155" s="18" t="s">
        <v>6609</v>
      </c>
      <c r="FV155" s="18" t="s">
        <v>6954</v>
      </c>
      <c r="FW155" s="18" t="s">
        <v>5950</v>
      </c>
      <c r="FX155" s="18" t="s">
        <v>6288</v>
      </c>
      <c r="FY155" s="18" t="s">
        <v>6609</v>
      </c>
      <c r="FZ155" s="18" t="s">
        <v>6954</v>
      </c>
      <c r="GA155" s="1" t="s">
        <v>7560</v>
      </c>
      <c r="GB155" s="25">
        <f t="shared" si="10"/>
        <v>5.8263740532142165</v>
      </c>
    </row>
    <row r="156" spans="3:184" ht="74" customHeight="1" x14ac:dyDescent="0.2">
      <c r="C156" s="17" t="s">
        <v>11175</v>
      </c>
      <c r="D156" s="18" t="s">
        <v>52</v>
      </c>
      <c r="E156" s="18" t="s">
        <v>82</v>
      </c>
      <c r="F156" s="18" t="s">
        <v>234</v>
      </c>
      <c r="G156" s="18" t="s">
        <v>557</v>
      </c>
      <c r="H156" s="18" t="s">
        <v>557</v>
      </c>
      <c r="I156" s="18">
        <v>2021</v>
      </c>
      <c r="J156" s="18" t="s">
        <v>771</v>
      </c>
      <c r="K156" s="18" t="s">
        <v>883</v>
      </c>
      <c r="L156" s="17"/>
      <c r="M156" s="18" t="s">
        <v>1128</v>
      </c>
      <c r="N156" s="17"/>
      <c r="O156" s="18" t="s">
        <v>1625</v>
      </c>
      <c r="P156" s="18" t="s">
        <v>1824</v>
      </c>
      <c r="Q156" s="18" t="s">
        <v>2065</v>
      </c>
      <c r="R156" s="17"/>
      <c r="S156" s="18" t="s">
        <v>1128</v>
      </c>
      <c r="T156" s="17"/>
      <c r="U156" s="18" t="s">
        <v>2746</v>
      </c>
      <c r="V156" s="18" t="s">
        <v>3029</v>
      </c>
      <c r="W156" s="18" t="s">
        <v>3140</v>
      </c>
      <c r="X156" s="18" t="s">
        <v>3223</v>
      </c>
      <c r="Y156" s="21">
        <f t="shared" si="8"/>
        <v>0.98799999999999999</v>
      </c>
      <c r="Z156" s="21">
        <v>0.98799999999999999</v>
      </c>
      <c r="AA156" s="21">
        <v>100</v>
      </c>
      <c r="AB156" s="21">
        <v>0.09</v>
      </c>
      <c r="AC156" s="21">
        <v>0</v>
      </c>
      <c r="AD156" s="21">
        <v>0</v>
      </c>
      <c r="AE156" s="21">
        <v>0</v>
      </c>
      <c r="AF156" s="21">
        <v>0</v>
      </c>
      <c r="AG156" s="21">
        <v>0</v>
      </c>
      <c r="AH156" s="21">
        <v>0</v>
      </c>
      <c r="AI156" s="21"/>
      <c r="AJ156" s="17"/>
      <c r="AK156" s="17"/>
      <c r="AL156" s="21"/>
      <c r="AM156" s="21">
        <v>0</v>
      </c>
      <c r="AN156" s="21">
        <v>0</v>
      </c>
      <c r="AO156" s="22">
        <v>3</v>
      </c>
      <c r="AP156" s="22">
        <v>3</v>
      </c>
      <c r="AQ156" s="22">
        <v>3</v>
      </c>
      <c r="AR156" s="22">
        <v>0</v>
      </c>
      <c r="AS156" s="22">
        <v>0</v>
      </c>
      <c r="AT156" s="22">
        <v>0</v>
      </c>
      <c r="AU156" s="22">
        <v>0</v>
      </c>
      <c r="AV156" s="22">
        <v>0</v>
      </c>
      <c r="AW156" s="22">
        <v>0</v>
      </c>
      <c r="AX156" s="22">
        <v>0</v>
      </c>
      <c r="AY156" s="22">
        <v>0</v>
      </c>
      <c r="AZ156" s="22">
        <v>0</v>
      </c>
      <c r="BA156" s="22">
        <v>0</v>
      </c>
      <c r="BB156" s="22">
        <v>1</v>
      </c>
      <c r="BC156" s="22">
        <v>0</v>
      </c>
      <c r="BD156" s="22">
        <v>0</v>
      </c>
      <c r="BE156" s="22">
        <v>0</v>
      </c>
      <c r="BF156" s="22">
        <v>0</v>
      </c>
      <c r="BG156" s="22">
        <v>0</v>
      </c>
      <c r="BH156" s="22">
        <v>0</v>
      </c>
      <c r="BI156" s="22">
        <v>0</v>
      </c>
      <c r="BJ156" s="22">
        <v>0</v>
      </c>
      <c r="BK156" s="22">
        <v>0</v>
      </c>
      <c r="BL156" s="22">
        <v>0</v>
      </c>
      <c r="BM156" s="22">
        <v>0</v>
      </c>
      <c r="BN156" s="22">
        <v>0</v>
      </c>
      <c r="BO156" s="22">
        <v>0</v>
      </c>
      <c r="BP156" s="22">
        <v>0</v>
      </c>
      <c r="BQ156" s="22">
        <v>0</v>
      </c>
      <c r="BR156" s="22">
        <v>0</v>
      </c>
      <c r="BS156" s="22">
        <v>0</v>
      </c>
      <c r="BT156" s="22">
        <v>0</v>
      </c>
      <c r="BU156" s="22">
        <v>0</v>
      </c>
      <c r="BV156" s="22">
        <v>0</v>
      </c>
      <c r="BW156" s="22">
        <v>0</v>
      </c>
      <c r="BX156" s="22">
        <v>0</v>
      </c>
      <c r="BY156" s="22">
        <v>0</v>
      </c>
      <c r="BZ156" s="22">
        <v>0</v>
      </c>
      <c r="CA156" s="22">
        <v>0</v>
      </c>
      <c r="CB156" s="22">
        <v>0</v>
      </c>
      <c r="CC156" s="22">
        <v>0</v>
      </c>
      <c r="CD156" s="22">
        <v>0</v>
      </c>
      <c r="CE156" s="22">
        <v>0</v>
      </c>
      <c r="CF156" s="23"/>
      <c r="CG156" s="22">
        <v>0</v>
      </c>
      <c r="CH156" s="22">
        <v>1</v>
      </c>
      <c r="CI156" s="12">
        <f t="shared" si="9"/>
        <v>0</v>
      </c>
      <c r="CJ156" s="21">
        <v>3.5000000000000003E-2</v>
      </c>
      <c r="CK156" s="18" t="s">
        <v>3724</v>
      </c>
      <c r="CL156" s="17"/>
      <c r="CM156" s="18">
        <v>0.09</v>
      </c>
      <c r="CN156" s="18" t="s">
        <v>4000</v>
      </c>
      <c r="CO156" s="21">
        <v>38.613999999999997</v>
      </c>
      <c r="CP156" s="17"/>
      <c r="CQ156" s="17"/>
      <c r="CR156" s="17"/>
      <c r="CS156" s="17"/>
      <c r="CT156" s="17"/>
      <c r="CU156" s="18">
        <v>0</v>
      </c>
      <c r="CV156" s="18" t="s">
        <v>699</v>
      </c>
      <c r="CW156" s="18">
        <v>0</v>
      </c>
      <c r="CX156" s="18">
        <v>1</v>
      </c>
      <c r="CY156" s="18" t="s">
        <v>4211</v>
      </c>
      <c r="CZ156" s="18">
        <v>19</v>
      </c>
      <c r="DA156" s="17"/>
      <c r="DB156" s="17"/>
      <c r="DC156" s="17"/>
      <c r="DD156" s="17"/>
      <c r="DE156" s="17"/>
      <c r="DF156" s="17"/>
      <c r="DG156" s="17"/>
      <c r="DH156" s="17"/>
      <c r="DI156" s="17"/>
      <c r="DJ156" s="17"/>
      <c r="DK156" s="17"/>
      <c r="DL156" s="17"/>
      <c r="DM156" s="17"/>
      <c r="DN156" s="17"/>
      <c r="DO156" s="17"/>
      <c r="DP156" s="17"/>
      <c r="DQ156" s="17"/>
      <c r="DR156" s="17"/>
      <c r="DS156" s="18" t="s">
        <v>699</v>
      </c>
      <c r="DT156" s="18" t="s">
        <v>699</v>
      </c>
      <c r="DU156" s="18">
        <v>0</v>
      </c>
      <c r="DV156" s="17"/>
      <c r="DW156" s="17"/>
      <c r="DX156" s="17"/>
      <c r="DY156" s="17"/>
      <c r="DZ156" s="17"/>
      <c r="EA156" s="17"/>
      <c r="EB156" s="17"/>
      <c r="EC156" s="17"/>
      <c r="ED156" s="17"/>
      <c r="EE156" s="17"/>
      <c r="EF156" s="17"/>
      <c r="EG156" s="17"/>
      <c r="EH156" s="17"/>
      <c r="EI156" s="17"/>
      <c r="EJ156" s="17"/>
      <c r="EK156" s="17"/>
      <c r="EL156" s="17"/>
      <c r="EM156" s="17"/>
      <c r="EN156" s="18">
        <v>1</v>
      </c>
      <c r="EO156" s="18" t="s">
        <v>4781</v>
      </c>
      <c r="EP156" s="18">
        <v>9</v>
      </c>
      <c r="EQ156" s="18" t="s">
        <v>699</v>
      </c>
      <c r="ER156" s="18" t="s">
        <v>699</v>
      </c>
      <c r="ES156" s="18">
        <v>0</v>
      </c>
      <c r="ET156" s="17"/>
      <c r="EU156" s="17"/>
      <c r="EV156" s="17"/>
      <c r="EW156" s="17"/>
      <c r="EX156" s="17"/>
      <c r="EY156" s="17"/>
      <c r="EZ156" s="17"/>
      <c r="FA156" s="17"/>
      <c r="FB156" s="17"/>
      <c r="FC156" s="17"/>
      <c r="FD156" s="17"/>
      <c r="FE156" s="17"/>
      <c r="FF156" s="17"/>
      <c r="FG156" s="18" t="s">
        <v>699</v>
      </c>
      <c r="FH156" s="18" t="s">
        <v>5033</v>
      </c>
      <c r="FI156" s="18" t="s">
        <v>5242</v>
      </c>
      <c r="FJ156" s="17"/>
      <c r="FK156" s="17"/>
      <c r="FL156" s="18" t="s">
        <v>699</v>
      </c>
      <c r="FM156" s="17"/>
      <c r="FN156" s="18" t="s">
        <v>699</v>
      </c>
      <c r="FO156" s="17"/>
      <c r="FP156" s="18" t="s">
        <v>699</v>
      </c>
      <c r="FQ156" s="18">
        <v>0</v>
      </c>
      <c r="FR156" s="18">
        <v>0</v>
      </c>
      <c r="FS156" s="18" t="s">
        <v>5956</v>
      </c>
      <c r="FT156" s="18" t="s">
        <v>6294</v>
      </c>
      <c r="FU156" s="18" t="s">
        <v>6615</v>
      </c>
      <c r="FV156" s="18" t="s">
        <v>6960</v>
      </c>
      <c r="FW156" s="18" t="s">
        <v>12</v>
      </c>
      <c r="FX156" s="18" t="s">
        <v>7295</v>
      </c>
      <c r="FY156" s="18" t="s">
        <v>7390</v>
      </c>
      <c r="FZ156" s="18" t="s">
        <v>7470</v>
      </c>
      <c r="GB156" s="25">
        <f t="shared" si="10"/>
        <v>25.586574817423735</v>
      </c>
    </row>
    <row r="157" spans="3:184" ht="74" customHeight="1" x14ac:dyDescent="0.2">
      <c r="C157" s="17" t="s">
        <v>11175</v>
      </c>
      <c r="D157" s="18" t="s">
        <v>47</v>
      </c>
      <c r="E157" s="18" t="s">
        <v>84</v>
      </c>
      <c r="F157" s="18" t="s">
        <v>228</v>
      </c>
      <c r="G157" s="18" t="s">
        <v>558</v>
      </c>
      <c r="H157" s="17"/>
      <c r="I157" s="18">
        <v>2023</v>
      </c>
      <c r="J157" s="18" t="s">
        <v>852</v>
      </c>
      <c r="K157" s="18" t="s">
        <v>984</v>
      </c>
      <c r="L157" s="17"/>
      <c r="M157" s="17"/>
      <c r="N157" s="17"/>
      <c r="O157" s="18" t="s">
        <v>1621</v>
      </c>
      <c r="P157" s="18" t="s">
        <v>1825</v>
      </c>
      <c r="Q157" s="18" t="s">
        <v>2061</v>
      </c>
      <c r="R157" s="18" t="s">
        <v>2304</v>
      </c>
      <c r="S157" s="17"/>
      <c r="T157" s="17"/>
      <c r="U157" s="18" t="s">
        <v>2740</v>
      </c>
      <c r="V157" s="18" t="s">
        <v>2740</v>
      </c>
      <c r="W157" s="18" t="s">
        <v>3140</v>
      </c>
      <c r="X157" s="18" t="s">
        <v>2740</v>
      </c>
      <c r="Y157" s="21">
        <f t="shared" si="8"/>
        <v>6.3E-2</v>
      </c>
      <c r="Z157" s="21">
        <v>0.06</v>
      </c>
      <c r="AA157" s="21">
        <v>95.24</v>
      </c>
      <c r="AB157" s="21">
        <v>0.17</v>
      </c>
      <c r="AC157" s="21">
        <v>0</v>
      </c>
      <c r="AD157" s="21">
        <v>0</v>
      </c>
      <c r="AE157" s="21">
        <v>0</v>
      </c>
      <c r="AF157" s="21">
        <v>0</v>
      </c>
      <c r="AG157" s="21">
        <v>3.0000000000000001E-3</v>
      </c>
      <c r="AH157" s="21">
        <v>4.76</v>
      </c>
      <c r="AI157" s="21"/>
      <c r="AJ157" s="17"/>
      <c r="AK157" s="17"/>
      <c r="AL157" s="21"/>
      <c r="AM157" s="21">
        <v>0.2</v>
      </c>
      <c r="AN157" s="21">
        <v>0.56000000000000005</v>
      </c>
      <c r="AO157" s="22">
        <v>1</v>
      </c>
      <c r="AP157" s="22">
        <v>1</v>
      </c>
      <c r="AQ157" s="22">
        <v>1</v>
      </c>
      <c r="AR157" s="22"/>
      <c r="AS157" s="22"/>
      <c r="AT157" s="22"/>
      <c r="AU157" s="22"/>
      <c r="AV157" s="22"/>
      <c r="AW157" s="22"/>
      <c r="AX157" s="22"/>
      <c r="AY157" s="22"/>
      <c r="AZ157" s="22"/>
      <c r="BA157" s="22">
        <v>1</v>
      </c>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v>0</v>
      </c>
      <c r="CB157" s="22"/>
      <c r="CC157" s="22"/>
      <c r="CD157" s="22"/>
      <c r="CE157" s="22"/>
      <c r="CF157" s="23"/>
      <c r="CG157" s="22"/>
      <c r="CH157" s="22">
        <v>1</v>
      </c>
      <c r="CI157" s="12">
        <f t="shared" si="9"/>
        <v>0</v>
      </c>
      <c r="CJ157" s="21">
        <v>0.12</v>
      </c>
      <c r="CK157" s="18" t="s">
        <v>3723</v>
      </c>
      <c r="CL157" s="18" t="s">
        <v>3905</v>
      </c>
      <c r="CM157" s="18">
        <v>2.33</v>
      </c>
      <c r="CN157" s="18" t="s">
        <v>3999</v>
      </c>
      <c r="CO157" s="21">
        <v>5.149</v>
      </c>
      <c r="CP157" s="17"/>
      <c r="CQ157" s="17"/>
      <c r="CR157" s="17"/>
      <c r="CS157" s="17"/>
      <c r="CT157" s="17"/>
      <c r="CU157" s="17"/>
      <c r="CV157" s="17"/>
      <c r="CW157" s="17"/>
      <c r="CX157" s="17"/>
      <c r="CY157" s="17"/>
      <c r="CZ157" s="17"/>
      <c r="DA157" s="18">
        <v>1</v>
      </c>
      <c r="DB157" s="18" t="s">
        <v>4335</v>
      </c>
      <c r="DC157" s="18">
        <v>52</v>
      </c>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8" t="s">
        <v>5029</v>
      </c>
      <c r="FI157" s="17"/>
      <c r="FJ157" s="17"/>
      <c r="FK157" s="17"/>
      <c r="FL157" s="17"/>
      <c r="FM157" s="17"/>
      <c r="FN157" s="17"/>
      <c r="FO157" s="17"/>
      <c r="FP157" s="17"/>
      <c r="FQ157" s="17"/>
      <c r="FR157" s="17"/>
      <c r="FS157" s="18" t="s">
        <v>5950</v>
      </c>
      <c r="FT157" s="18" t="s">
        <v>6288</v>
      </c>
      <c r="FU157" s="18" t="s">
        <v>6609</v>
      </c>
      <c r="FV157" s="18" t="s">
        <v>6954</v>
      </c>
      <c r="FW157" s="18" t="s">
        <v>5950</v>
      </c>
      <c r="FX157" s="18" t="s">
        <v>6288</v>
      </c>
      <c r="FY157" s="18" t="s">
        <v>6609</v>
      </c>
      <c r="FZ157" s="18" t="s">
        <v>6954</v>
      </c>
      <c r="GA157" s="1" t="s">
        <v>7561</v>
      </c>
      <c r="GB157" s="25">
        <f t="shared" si="10"/>
        <v>11.652748106428433</v>
      </c>
    </row>
    <row r="158" spans="3:184" ht="74" customHeight="1" x14ac:dyDescent="0.2">
      <c r="C158" s="17" t="s">
        <v>11175</v>
      </c>
      <c r="D158" s="18" t="s">
        <v>50</v>
      </c>
      <c r="E158" s="18" t="s">
        <v>84</v>
      </c>
      <c r="F158" s="18" t="s">
        <v>235</v>
      </c>
      <c r="G158" s="18" t="s">
        <v>521</v>
      </c>
      <c r="H158" s="18" t="s">
        <v>717</v>
      </c>
      <c r="I158" s="18">
        <v>2021</v>
      </c>
      <c r="J158" s="18" t="s">
        <v>798</v>
      </c>
      <c r="K158" s="18" t="s">
        <v>985</v>
      </c>
      <c r="L158" s="17"/>
      <c r="M158" s="18" t="s">
        <v>1129</v>
      </c>
      <c r="N158" s="18" t="s">
        <v>1366</v>
      </c>
      <c r="O158" s="18" t="s">
        <v>1626</v>
      </c>
      <c r="P158" s="18" t="s">
        <v>1826</v>
      </c>
      <c r="Q158" s="18" t="s">
        <v>2066</v>
      </c>
      <c r="R158" s="18" t="s">
        <v>2305</v>
      </c>
      <c r="S158" s="17"/>
      <c r="T158" s="17"/>
      <c r="U158" s="18" t="s">
        <v>2747</v>
      </c>
      <c r="V158" s="18" t="s">
        <v>3030</v>
      </c>
      <c r="W158" s="18" t="s">
        <v>3138</v>
      </c>
      <c r="X158" s="18" t="s">
        <v>3205</v>
      </c>
      <c r="Y158" s="21">
        <f t="shared" si="8"/>
        <v>1.6160000000000001</v>
      </c>
      <c r="Z158" s="21">
        <v>1.4319999999999999</v>
      </c>
      <c r="AA158" s="21">
        <v>88.61</v>
      </c>
      <c r="AB158" s="21">
        <v>7.0000000000000007E-2</v>
      </c>
      <c r="AC158" s="21">
        <v>9.1999999999999998E-2</v>
      </c>
      <c r="AD158" s="21">
        <v>5.69</v>
      </c>
      <c r="AE158" s="21">
        <v>9.1999999999999998E-2</v>
      </c>
      <c r="AF158" s="21">
        <v>5.69</v>
      </c>
      <c r="AG158" s="21"/>
      <c r="AH158" s="21"/>
      <c r="AI158" s="21">
        <v>1</v>
      </c>
      <c r="AJ158" s="18" t="s">
        <v>3424</v>
      </c>
      <c r="AK158" s="17"/>
      <c r="AL158" s="21">
        <v>0.17799999999999999</v>
      </c>
      <c r="AM158" s="21">
        <v>1.8</v>
      </c>
      <c r="AN158" s="21">
        <v>7.0000000000000007E-2</v>
      </c>
      <c r="AO158" s="22">
        <v>13</v>
      </c>
      <c r="AP158" s="22">
        <v>5</v>
      </c>
      <c r="AQ158" s="22">
        <v>5</v>
      </c>
      <c r="AR158" s="22"/>
      <c r="AS158" s="22"/>
      <c r="AT158" s="22"/>
      <c r="AU158" s="22"/>
      <c r="AV158" s="22"/>
      <c r="AW158" s="22">
        <v>2</v>
      </c>
      <c r="AX158" s="22"/>
      <c r="AY158" s="22"/>
      <c r="AZ158" s="22"/>
      <c r="BA158" s="22"/>
      <c r="BB158" s="22">
        <v>1</v>
      </c>
      <c r="BC158" s="22"/>
      <c r="BD158" s="22">
        <v>2</v>
      </c>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v>0</v>
      </c>
      <c r="CB158" s="22"/>
      <c r="CC158" s="22"/>
      <c r="CD158" s="22"/>
      <c r="CE158" s="22"/>
      <c r="CF158" s="23"/>
      <c r="CG158" s="22"/>
      <c r="CH158" s="22">
        <v>5</v>
      </c>
      <c r="CI158" s="12">
        <f t="shared" si="9"/>
        <v>0</v>
      </c>
      <c r="CJ158" s="21">
        <v>2103</v>
      </c>
      <c r="CK158" s="18" t="s">
        <v>3725</v>
      </c>
      <c r="CL158" s="17"/>
      <c r="CM158" s="18">
        <v>2.61</v>
      </c>
      <c r="CN158" s="18" t="s">
        <v>4002</v>
      </c>
      <c r="CO158" s="21">
        <v>80565</v>
      </c>
      <c r="CP158" s="17"/>
      <c r="CQ158" s="17"/>
      <c r="CR158" s="17"/>
      <c r="CS158" s="17"/>
      <c r="CT158" s="17"/>
      <c r="CU158" s="17"/>
      <c r="CV158" s="17"/>
      <c r="CW158" s="18">
        <v>8</v>
      </c>
      <c r="CX158" s="18">
        <v>1</v>
      </c>
      <c r="CY158" s="18" t="s">
        <v>4212</v>
      </c>
      <c r="CZ158" s="18">
        <v>370</v>
      </c>
      <c r="DA158" s="18">
        <v>1</v>
      </c>
      <c r="DB158" s="18" t="s">
        <v>4336</v>
      </c>
      <c r="DC158" s="18">
        <v>508</v>
      </c>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8">
        <v>1</v>
      </c>
      <c r="DZ158" s="18" t="s">
        <v>4639</v>
      </c>
      <c r="EA158" s="18">
        <v>186</v>
      </c>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7"/>
      <c r="FH158" s="18" t="s">
        <v>5034</v>
      </c>
      <c r="FI158" s="17"/>
      <c r="FJ158" s="17"/>
      <c r="FK158" s="17"/>
      <c r="FL158" s="17"/>
      <c r="FM158" s="17"/>
      <c r="FN158" s="17"/>
      <c r="FO158" s="17"/>
      <c r="FP158" s="18" t="s">
        <v>5710</v>
      </c>
      <c r="FQ158" s="18">
        <v>1</v>
      </c>
      <c r="FR158" s="18">
        <v>17</v>
      </c>
      <c r="FS158" s="18" t="s">
        <v>5957</v>
      </c>
      <c r="FT158" s="18" t="s">
        <v>6295</v>
      </c>
      <c r="FU158" s="18" t="s">
        <v>6616</v>
      </c>
      <c r="FV158" s="18" t="s">
        <v>6961</v>
      </c>
      <c r="FW158" s="18" t="s">
        <v>7190</v>
      </c>
      <c r="FX158" s="18" t="s">
        <v>7297</v>
      </c>
      <c r="FY158" s="18" t="s">
        <v>7376</v>
      </c>
      <c r="FZ158" s="18" t="s">
        <v>7460</v>
      </c>
      <c r="GB158" s="25">
        <f t="shared" si="10"/>
        <v>1.7774467821014089E-2</v>
      </c>
    </row>
    <row r="159" spans="3:184" ht="74" customHeight="1" x14ac:dyDescent="0.2">
      <c r="C159" s="17" t="s">
        <v>11175</v>
      </c>
      <c r="D159" s="18" t="s">
        <v>50</v>
      </c>
      <c r="E159" s="18" t="s">
        <v>84</v>
      </c>
      <c r="F159" s="18" t="s">
        <v>236</v>
      </c>
      <c r="G159" s="18" t="s">
        <v>559</v>
      </c>
      <c r="H159" s="18" t="s">
        <v>717</v>
      </c>
      <c r="I159" s="18">
        <v>2019</v>
      </c>
      <c r="J159" s="18" t="s">
        <v>798</v>
      </c>
      <c r="K159" s="18" t="s">
        <v>954</v>
      </c>
      <c r="L159" s="17"/>
      <c r="M159" s="18" t="s">
        <v>1130</v>
      </c>
      <c r="N159" s="18" t="s">
        <v>1367</v>
      </c>
      <c r="O159" s="17"/>
      <c r="P159" s="17"/>
      <c r="Q159" s="17"/>
      <c r="R159" s="17"/>
      <c r="S159" s="17"/>
      <c r="T159" s="17"/>
      <c r="U159" s="18" t="s">
        <v>2748</v>
      </c>
      <c r="V159" s="18" t="s">
        <v>3031</v>
      </c>
      <c r="W159" s="18" t="s">
        <v>3138</v>
      </c>
      <c r="X159" s="18" t="s">
        <v>3205</v>
      </c>
      <c r="Y159" s="21">
        <f t="shared" si="8"/>
        <v>0.7</v>
      </c>
      <c r="Z159" s="21">
        <v>0.2</v>
      </c>
      <c r="AA159" s="21">
        <v>28.57</v>
      </c>
      <c r="AB159" s="21">
        <v>0.02</v>
      </c>
      <c r="AC159" s="21">
        <v>0.3</v>
      </c>
      <c r="AD159" s="21">
        <v>42.86</v>
      </c>
      <c r="AE159" s="21">
        <v>0.2</v>
      </c>
      <c r="AF159" s="21">
        <v>28.57</v>
      </c>
      <c r="AG159" s="21">
        <v>0</v>
      </c>
      <c r="AH159" s="21">
        <v>0</v>
      </c>
      <c r="AI159" s="21">
        <v>1</v>
      </c>
      <c r="AJ159" s="18" t="s">
        <v>3425</v>
      </c>
      <c r="AK159" s="17"/>
      <c r="AL159" s="21">
        <v>0.05</v>
      </c>
      <c r="AM159" s="21">
        <v>0.2</v>
      </c>
      <c r="AN159" s="21">
        <v>0.02</v>
      </c>
      <c r="AO159" s="22">
        <v>2</v>
      </c>
      <c r="AP159" s="22">
        <v>2</v>
      </c>
      <c r="AQ159" s="22">
        <v>2</v>
      </c>
      <c r="AR159" s="22"/>
      <c r="AS159" s="22"/>
      <c r="AT159" s="22"/>
      <c r="AU159" s="22"/>
      <c r="AV159" s="22"/>
      <c r="AW159" s="22"/>
      <c r="AX159" s="22"/>
      <c r="AY159" s="22">
        <v>1</v>
      </c>
      <c r="AZ159" s="22"/>
      <c r="BA159" s="22"/>
      <c r="BB159" s="22"/>
      <c r="BC159" s="22"/>
      <c r="BD159" s="22"/>
      <c r="BE159" s="22"/>
      <c r="BF159" s="22"/>
      <c r="BG159" s="22"/>
      <c r="BH159" s="22"/>
      <c r="BI159" s="22">
        <v>1</v>
      </c>
      <c r="BJ159" s="22"/>
      <c r="BK159" s="22"/>
      <c r="BL159" s="22"/>
      <c r="BM159" s="22"/>
      <c r="BN159" s="22"/>
      <c r="BO159" s="22"/>
      <c r="BP159" s="22"/>
      <c r="BQ159" s="22"/>
      <c r="BR159" s="22"/>
      <c r="BS159" s="22"/>
      <c r="BT159" s="22"/>
      <c r="BU159" s="22"/>
      <c r="BV159" s="22"/>
      <c r="BW159" s="22"/>
      <c r="BX159" s="22"/>
      <c r="BY159" s="22"/>
      <c r="BZ159" s="22"/>
      <c r="CA159" s="22">
        <v>0</v>
      </c>
      <c r="CB159" s="22"/>
      <c r="CC159" s="22"/>
      <c r="CD159" s="22"/>
      <c r="CE159" s="22"/>
      <c r="CF159" s="23"/>
      <c r="CG159" s="22"/>
      <c r="CH159" s="22">
        <v>2</v>
      </c>
      <c r="CI159" s="12">
        <f t="shared" si="9"/>
        <v>0</v>
      </c>
      <c r="CJ159" s="21">
        <v>300</v>
      </c>
      <c r="CK159" s="18" t="s">
        <v>594</v>
      </c>
      <c r="CL159" s="17"/>
      <c r="CM159" s="18">
        <v>1.27</v>
      </c>
      <c r="CN159" s="18" t="s">
        <v>3988</v>
      </c>
      <c r="CO159" s="21">
        <v>23590</v>
      </c>
      <c r="CP159" s="17"/>
      <c r="CQ159" s="17"/>
      <c r="CR159" s="17"/>
      <c r="CS159" s="17"/>
      <c r="CT159" s="17"/>
      <c r="CU159" s="18">
        <v>0</v>
      </c>
      <c r="CV159" s="17"/>
      <c r="CW159" s="18">
        <v>2</v>
      </c>
      <c r="CX159" s="18">
        <v>1</v>
      </c>
      <c r="CY159" s="18" t="s">
        <v>594</v>
      </c>
      <c r="CZ159" s="18">
        <v>200</v>
      </c>
      <c r="DA159" s="18">
        <v>1</v>
      </c>
      <c r="DB159" s="18" t="s">
        <v>594</v>
      </c>
      <c r="DC159" s="18">
        <v>106</v>
      </c>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8" t="s">
        <v>5711</v>
      </c>
      <c r="FQ159" s="18">
        <v>1</v>
      </c>
      <c r="FR159" s="18">
        <v>17</v>
      </c>
      <c r="FS159" s="18" t="s">
        <v>5958</v>
      </c>
      <c r="FT159" s="18" t="s">
        <v>6296</v>
      </c>
      <c r="FU159" s="18" t="s">
        <v>6617</v>
      </c>
      <c r="FV159" s="18" t="s">
        <v>6962</v>
      </c>
      <c r="FW159" s="18" t="s">
        <v>7190</v>
      </c>
      <c r="FX159" s="18" t="s">
        <v>7282</v>
      </c>
      <c r="FY159" s="18" t="s">
        <v>7376</v>
      </c>
      <c r="FZ159" s="18" t="s">
        <v>7460</v>
      </c>
      <c r="GB159" s="25">
        <f t="shared" si="10"/>
        <v>8.4781687155574409E-3</v>
      </c>
    </row>
    <row r="160" spans="3:184" ht="74" customHeight="1" x14ac:dyDescent="0.2">
      <c r="C160" s="17" t="s">
        <v>11175</v>
      </c>
      <c r="D160" s="18" t="s">
        <v>47</v>
      </c>
      <c r="E160" s="18" t="s">
        <v>84</v>
      </c>
      <c r="F160" s="18" t="s">
        <v>237</v>
      </c>
      <c r="G160" s="18" t="s">
        <v>560</v>
      </c>
      <c r="H160" s="17"/>
      <c r="I160" s="18">
        <v>2023</v>
      </c>
      <c r="J160" s="18" t="s">
        <v>831</v>
      </c>
      <c r="K160" s="18" t="s">
        <v>805</v>
      </c>
      <c r="L160" s="17"/>
      <c r="M160" s="17"/>
      <c r="N160" s="17"/>
      <c r="O160" s="18" t="s">
        <v>1627</v>
      </c>
      <c r="P160" s="18" t="s">
        <v>1827</v>
      </c>
      <c r="Q160" s="18" t="s">
        <v>2067</v>
      </c>
      <c r="R160" s="18" t="s">
        <v>2306</v>
      </c>
      <c r="S160" s="17"/>
      <c r="T160" s="17"/>
      <c r="U160" s="18" t="s">
        <v>2749</v>
      </c>
      <c r="V160" s="18" t="s">
        <v>2749</v>
      </c>
      <c r="W160" s="18" t="s">
        <v>3140</v>
      </c>
      <c r="X160" s="18" t="s">
        <v>2749</v>
      </c>
      <c r="Y160" s="21">
        <f t="shared" si="8"/>
        <v>0.06</v>
      </c>
      <c r="Z160" s="21">
        <v>5.8999999999999997E-2</v>
      </c>
      <c r="AA160" s="21">
        <v>98.33</v>
      </c>
      <c r="AB160" s="21">
        <v>0.49</v>
      </c>
      <c r="AC160" s="21">
        <v>0</v>
      </c>
      <c r="AD160" s="21">
        <v>0</v>
      </c>
      <c r="AE160" s="21">
        <v>0</v>
      </c>
      <c r="AF160" s="21">
        <v>0</v>
      </c>
      <c r="AG160" s="21">
        <v>1E-3</v>
      </c>
      <c r="AH160" s="21">
        <v>1.67</v>
      </c>
      <c r="AI160" s="21"/>
      <c r="AJ160" s="17"/>
      <c r="AK160" s="17"/>
      <c r="AL160" s="21"/>
      <c r="AM160" s="21">
        <v>5.0000000000000001E-3</v>
      </c>
      <c r="AN160" s="21">
        <v>0.06</v>
      </c>
      <c r="AO160" s="22">
        <v>1</v>
      </c>
      <c r="AP160" s="22">
        <v>1</v>
      </c>
      <c r="AQ160" s="22">
        <v>1</v>
      </c>
      <c r="AR160" s="22"/>
      <c r="AS160" s="22"/>
      <c r="AT160" s="22"/>
      <c r="AU160" s="22"/>
      <c r="AV160" s="22"/>
      <c r="AW160" s="22"/>
      <c r="AX160" s="22"/>
      <c r="AY160" s="22"/>
      <c r="AZ160" s="22"/>
      <c r="BA160" s="22"/>
      <c r="BB160" s="22">
        <v>1</v>
      </c>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v>0</v>
      </c>
      <c r="CB160" s="22"/>
      <c r="CC160" s="22"/>
      <c r="CD160" s="22"/>
      <c r="CE160" s="22"/>
      <c r="CF160" s="23"/>
      <c r="CG160" s="22"/>
      <c r="CH160" s="22">
        <v>1</v>
      </c>
      <c r="CI160" s="12">
        <f t="shared" si="9"/>
        <v>0</v>
      </c>
      <c r="CJ160" s="21">
        <v>0.877</v>
      </c>
      <c r="CK160" s="18" t="s">
        <v>3726</v>
      </c>
      <c r="CL160" s="18" t="s">
        <v>3906</v>
      </c>
      <c r="CM160" s="18">
        <v>82.42</v>
      </c>
      <c r="CN160" s="18" t="s">
        <v>3999</v>
      </c>
      <c r="CO160" s="21">
        <v>1.0640000000000001</v>
      </c>
      <c r="CP160" s="17"/>
      <c r="CQ160" s="17"/>
      <c r="CR160" s="17"/>
      <c r="CS160" s="17"/>
      <c r="CT160" s="17"/>
      <c r="CU160" s="17"/>
      <c r="CV160" s="17"/>
      <c r="CW160" s="17"/>
      <c r="CX160" s="17"/>
      <c r="CY160" s="17"/>
      <c r="CZ160" s="17"/>
      <c r="DA160" s="18">
        <v>1</v>
      </c>
      <c r="DB160" s="18" t="s">
        <v>4335</v>
      </c>
      <c r="DC160" s="18">
        <v>30</v>
      </c>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8" t="s">
        <v>5035</v>
      </c>
      <c r="FI160" s="17"/>
      <c r="FJ160" s="17"/>
      <c r="FK160" s="17"/>
      <c r="FL160" s="17"/>
      <c r="FM160" s="17"/>
      <c r="FN160" s="17"/>
      <c r="FO160" s="17"/>
      <c r="FP160" s="17"/>
      <c r="FQ160" s="17"/>
      <c r="FR160" s="17"/>
      <c r="FS160" s="18" t="s">
        <v>5959</v>
      </c>
      <c r="FT160" s="18" t="s">
        <v>6297</v>
      </c>
      <c r="FU160" s="18" t="s">
        <v>6618</v>
      </c>
      <c r="FV160" s="18" t="s">
        <v>6963</v>
      </c>
      <c r="FW160" s="18" t="s">
        <v>5959</v>
      </c>
      <c r="FX160" s="18" t="s">
        <v>6297</v>
      </c>
      <c r="FY160" s="18" t="s">
        <v>6618</v>
      </c>
      <c r="FZ160" s="18" t="s">
        <v>6963</v>
      </c>
      <c r="GA160" s="1" t="s">
        <v>7562</v>
      </c>
      <c r="GB160" s="25">
        <f t="shared" si="10"/>
        <v>55.451127819548866</v>
      </c>
    </row>
    <row r="161" spans="3:184" ht="74" customHeight="1" x14ac:dyDescent="0.2">
      <c r="C161" s="17" t="s">
        <v>11175</v>
      </c>
      <c r="D161" s="18" t="s">
        <v>48</v>
      </c>
      <c r="E161" s="18" t="s">
        <v>82</v>
      </c>
      <c r="F161" s="18" t="s">
        <v>238</v>
      </c>
      <c r="G161" s="18" t="s">
        <v>561</v>
      </c>
      <c r="H161" s="17"/>
      <c r="I161" s="18">
        <v>2018</v>
      </c>
      <c r="J161" s="18" t="s">
        <v>855</v>
      </c>
      <c r="K161" s="18" t="s">
        <v>936</v>
      </c>
      <c r="L161" s="17"/>
      <c r="M161" s="18" t="s">
        <v>1131</v>
      </c>
      <c r="N161" s="18" t="s">
        <v>1368</v>
      </c>
      <c r="O161" s="18" t="s">
        <v>1628</v>
      </c>
      <c r="P161" s="18" t="s">
        <v>1828</v>
      </c>
      <c r="Q161" s="18" t="s">
        <v>2068</v>
      </c>
      <c r="R161" s="18" t="s">
        <v>2307</v>
      </c>
      <c r="S161" s="18" t="s">
        <v>2474</v>
      </c>
      <c r="T161" s="18" t="s">
        <v>2549</v>
      </c>
      <c r="U161" s="18" t="s">
        <v>2750</v>
      </c>
      <c r="V161" s="18" t="s">
        <v>3032</v>
      </c>
      <c r="W161" s="18" t="s">
        <v>3140</v>
      </c>
      <c r="X161" s="18" t="s">
        <v>3224</v>
      </c>
      <c r="Y161" s="21">
        <f t="shared" si="8"/>
        <v>58.669000000000004</v>
      </c>
      <c r="Z161" s="21">
        <v>56.874000000000002</v>
      </c>
      <c r="AA161" s="21">
        <v>96.94</v>
      </c>
      <c r="AB161" s="21">
        <v>0.1</v>
      </c>
      <c r="AC161" s="21">
        <v>0</v>
      </c>
      <c r="AD161" s="21">
        <v>0</v>
      </c>
      <c r="AE161" s="21">
        <v>0</v>
      </c>
      <c r="AF161" s="21">
        <v>0</v>
      </c>
      <c r="AG161" s="21">
        <v>1.7949999999999999</v>
      </c>
      <c r="AH161" s="21">
        <v>3.06</v>
      </c>
      <c r="AI161" s="21">
        <v>1</v>
      </c>
      <c r="AJ161" s="18" t="s">
        <v>3426</v>
      </c>
      <c r="AK161" s="18" t="s">
        <v>3512</v>
      </c>
      <c r="AL161" s="21">
        <v>0</v>
      </c>
      <c r="AM161" s="21">
        <v>77.486999999999995</v>
      </c>
      <c r="AN161" s="21">
        <v>0.12</v>
      </c>
      <c r="AO161" s="22">
        <v>0</v>
      </c>
      <c r="AP161" s="22">
        <v>14</v>
      </c>
      <c r="AQ161" s="22">
        <v>10</v>
      </c>
      <c r="AR161" s="22"/>
      <c r="AS161" s="22"/>
      <c r="AT161" s="22"/>
      <c r="AU161" s="22"/>
      <c r="AV161" s="22"/>
      <c r="AW161" s="22"/>
      <c r="AX161" s="22"/>
      <c r="AY161" s="22"/>
      <c r="AZ161" s="22"/>
      <c r="BA161" s="22"/>
      <c r="BB161" s="22">
        <v>6</v>
      </c>
      <c r="BC161" s="22">
        <v>3</v>
      </c>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v>0</v>
      </c>
      <c r="CB161" s="22"/>
      <c r="CC161" s="22"/>
      <c r="CD161" s="22"/>
      <c r="CE161" s="22"/>
      <c r="CF161" s="23"/>
      <c r="CG161" s="22"/>
      <c r="CH161" s="22">
        <v>9</v>
      </c>
      <c r="CI161" s="12">
        <f t="shared" si="9"/>
        <v>0</v>
      </c>
      <c r="CJ161" s="21">
        <v>878</v>
      </c>
      <c r="CK161" s="18" t="s">
        <v>3727</v>
      </c>
      <c r="CL161" s="17"/>
      <c r="CM161" s="18">
        <v>73.31</v>
      </c>
      <c r="CN161" s="18" t="s">
        <v>3953</v>
      </c>
      <c r="CO161" s="21">
        <v>1197.6590000000001</v>
      </c>
      <c r="CP161" s="17"/>
      <c r="CQ161" s="17"/>
      <c r="CR161" s="17"/>
      <c r="CS161" s="17"/>
      <c r="CT161" s="17"/>
      <c r="CU161" s="17"/>
      <c r="CV161" s="17"/>
      <c r="CW161" s="18">
        <v>8</v>
      </c>
      <c r="CX161" s="18">
        <v>1</v>
      </c>
      <c r="CY161" s="18" t="s">
        <v>4213</v>
      </c>
      <c r="CZ161" s="18">
        <v>1455</v>
      </c>
      <c r="DA161" s="18">
        <v>1</v>
      </c>
      <c r="DB161" s="18" t="s">
        <v>4330</v>
      </c>
      <c r="DC161" s="18">
        <v>94</v>
      </c>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8">
        <v>1</v>
      </c>
      <c r="EO161" s="18" t="s">
        <v>4782</v>
      </c>
      <c r="EP161" s="18">
        <v>4</v>
      </c>
      <c r="EQ161" s="17"/>
      <c r="ER161" s="17"/>
      <c r="ES161" s="17"/>
      <c r="ET161" s="17"/>
      <c r="EU161" s="17"/>
      <c r="EV161" s="17"/>
      <c r="EW161" s="17"/>
      <c r="EX161" s="17"/>
      <c r="EY161" s="17"/>
      <c r="EZ161" s="17"/>
      <c r="FA161" s="17"/>
      <c r="FB161" s="17"/>
      <c r="FC161" s="17"/>
      <c r="FD161" s="17"/>
      <c r="FE161" s="17"/>
      <c r="FF161" s="17"/>
      <c r="FG161" s="17"/>
      <c r="FH161" s="18" t="s">
        <v>5036</v>
      </c>
      <c r="FI161" s="18" t="s">
        <v>5248</v>
      </c>
      <c r="FJ161" s="17"/>
      <c r="FK161" s="17"/>
      <c r="FL161" s="18" t="s">
        <v>5493</v>
      </c>
      <c r="FM161" s="17"/>
      <c r="FN161" s="17"/>
      <c r="FO161" s="17"/>
      <c r="FP161" s="17"/>
      <c r="FQ161" s="17"/>
      <c r="FR161" s="17"/>
      <c r="FS161" s="18" t="s">
        <v>5960</v>
      </c>
      <c r="FT161" s="18" t="s">
        <v>6298</v>
      </c>
      <c r="FU161" s="18" t="s">
        <v>6619</v>
      </c>
      <c r="FV161" s="18" t="s">
        <v>6964</v>
      </c>
      <c r="FW161" s="18" t="s">
        <v>9</v>
      </c>
      <c r="FX161" s="18" t="s">
        <v>7298</v>
      </c>
      <c r="FY161" s="18" t="s">
        <v>7373</v>
      </c>
      <c r="FZ161" s="18" t="s">
        <v>7457</v>
      </c>
      <c r="GB161" s="25">
        <f t="shared" si="10"/>
        <v>47.487640471954037</v>
      </c>
    </row>
    <row r="162" spans="3:184" ht="74" customHeight="1" x14ac:dyDescent="0.2">
      <c r="C162" s="17" t="s">
        <v>11175</v>
      </c>
      <c r="D162" s="18" t="s">
        <v>47</v>
      </c>
      <c r="E162" s="18" t="s">
        <v>84</v>
      </c>
      <c r="F162" s="18" t="s">
        <v>239</v>
      </c>
      <c r="G162" s="18" t="s">
        <v>562</v>
      </c>
      <c r="H162" s="17"/>
      <c r="I162" s="18">
        <v>2023</v>
      </c>
      <c r="J162" s="18" t="s">
        <v>831</v>
      </c>
      <c r="K162" s="18" t="s">
        <v>777</v>
      </c>
      <c r="L162" s="17"/>
      <c r="M162" s="17"/>
      <c r="N162" s="18" t="s">
        <v>1369</v>
      </c>
      <c r="O162" s="18" t="s">
        <v>1629</v>
      </c>
      <c r="P162" s="18" t="s">
        <v>1829</v>
      </c>
      <c r="Q162" s="18" t="s">
        <v>2069</v>
      </c>
      <c r="R162" s="18" t="s">
        <v>2308</v>
      </c>
      <c r="S162" s="17"/>
      <c r="T162" s="17"/>
      <c r="U162" s="18" t="s">
        <v>2751</v>
      </c>
      <c r="V162" s="18" t="s">
        <v>2751</v>
      </c>
      <c r="W162" s="18" t="s">
        <v>3140</v>
      </c>
      <c r="X162" s="18" t="s">
        <v>2751</v>
      </c>
      <c r="Y162" s="21">
        <f t="shared" si="8"/>
        <v>6.0000000000000001E-3</v>
      </c>
      <c r="Z162" s="21">
        <v>4.0000000000000001E-3</v>
      </c>
      <c r="AA162" s="21">
        <v>66.67</v>
      </c>
      <c r="AB162" s="21">
        <v>7.0000000000000007E-2</v>
      </c>
      <c r="AC162" s="21">
        <v>0</v>
      </c>
      <c r="AD162" s="21">
        <v>0</v>
      </c>
      <c r="AE162" s="21">
        <v>0</v>
      </c>
      <c r="AF162" s="21">
        <v>0</v>
      </c>
      <c r="AG162" s="21">
        <v>2E-3</v>
      </c>
      <c r="AH162" s="21">
        <v>33.33</v>
      </c>
      <c r="AI162" s="21"/>
      <c r="AJ162" s="17"/>
      <c r="AK162" s="17"/>
      <c r="AL162" s="21"/>
      <c r="AM162" s="21">
        <v>0.05</v>
      </c>
      <c r="AN162" s="21">
        <v>0.56000000000000005</v>
      </c>
      <c r="AO162" s="22">
        <v>1</v>
      </c>
      <c r="AP162" s="22">
        <v>1</v>
      </c>
      <c r="AQ162" s="22">
        <v>1</v>
      </c>
      <c r="AR162" s="22"/>
      <c r="AS162" s="22"/>
      <c r="AT162" s="22"/>
      <c r="AU162" s="22"/>
      <c r="AV162" s="22"/>
      <c r="AW162" s="22"/>
      <c r="AX162" s="22"/>
      <c r="AY162" s="22"/>
      <c r="AZ162" s="22"/>
      <c r="BA162" s="22"/>
      <c r="BB162" s="22">
        <v>1</v>
      </c>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v>0</v>
      </c>
      <c r="CB162" s="22"/>
      <c r="CC162" s="22"/>
      <c r="CD162" s="22"/>
      <c r="CE162" s="22"/>
      <c r="CF162" s="23"/>
      <c r="CG162" s="22"/>
      <c r="CH162" s="22">
        <v>1</v>
      </c>
      <c r="CI162" s="12">
        <f t="shared" si="9"/>
        <v>0</v>
      </c>
      <c r="CJ162" s="21">
        <v>0.5</v>
      </c>
      <c r="CK162" s="18" t="s">
        <v>3728</v>
      </c>
      <c r="CL162" s="18" t="s">
        <v>3907</v>
      </c>
      <c r="CM162" s="18">
        <v>50</v>
      </c>
      <c r="CN162" s="17"/>
      <c r="CO162" s="21">
        <v>1.0029999999999999</v>
      </c>
      <c r="CP162" s="17"/>
      <c r="CQ162" s="17"/>
      <c r="CR162" s="17"/>
      <c r="CS162" s="17"/>
      <c r="CT162" s="17"/>
      <c r="CU162" s="17"/>
      <c r="CV162" s="17"/>
      <c r="CW162" s="17"/>
      <c r="CX162" s="17"/>
      <c r="CY162" s="17"/>
      <c r="CZ162" s="17"/>
      <c r="DA162" s="18">
        <v>1</v>
      </c>
      <c r="DB162" s="18" t="s">
        <v>4337</v>
      </c>
      <c r="DC162" s="18">
        <v>12</v>
      </c>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8" t="s">
        <v>5037</v>
      </c>
      <c r="FI162" s="17"/>
      <c r="FJ162" s="17"/>
      <c r="FK162" s="17"/>
      <c r="FL162" s="17"/>
      <c r="FM162" s="17"/>
      <c r="FN162" s="17"/>
      <c r="FO162" s="17"/>
      <c r="FP162" s="17"/>
      <c r="FQ162" s="17"/>
      <c r="FR162" s="17"/>
      <c r="FS162" s="18" t="s">
        <v>5961</v>
      </c>
      <c r="FT162" s="18" t="s">
        <v>6299</v>
      </c>
      <c r="FU162" s="18" t="s">
        <v>6620</v>
      </c>
      <c r="FV162" s="18" t="s">
        <v>6965</v>
      </c>
      <c r="FW162" s="18" t="s">
        <v>5961</v>
      </c>
      <c r="FX162" s="18" t="s">
        <v>6299</v>
      </c>
      <c r="FY162" s="18" t="s">
        <v>6620</v>
      </c>
      <c r="FZ162" s="18" t="s">
        <v>6965</v>
      </c>
      <c r="GA162" s="1" t="s">
        <v>7563</v>
      </c>
      <c r="GB162" s="25">
        <f t="shared" si="10"/>
        <v>3.9880358923230315</v>
      </c>
    </row>
    <row r="163" spans="3:184" ht="74" customHeight="1" x14ac:dyDescent="0.2">
      <c r="C163" s="17" t="s">
        <v>11175</v>
      </c>
      <c r="D163" s="18" t="s">
        <v>47</v>
      </c>
      <c r="E163" s="18" t="s">
        <v>84</v>
      </c>
      <c r="F163" s="18" t="s">
        <v>240</v>
      </c>
      <c r="G163" s="18" t="s">
        <v>563</v>
      </c>
      <c r="H163" s="17"/>
      <c r="I163" s="18">
        <v>2023</v>
      </c>
      <c r="J163" s="18" t="s">
        <v>856</v>
      </c>
      <c r="K163" s="18" t="s">
        <v>986</v>
      </c>
      <c r="L163" s="17"/>
      <c r="M163" s="17"/>
      <c r="N163" s="17"/>
      <c r="O163" s="18" t="s">
        <v>1630</v>
      </c>
      <c r="P163" s="18" t="s">
        <v>1830</v>
      </c>
      <c r="Q163" s="18" t="s">
        <v>2070</v>
      </c>
      <c r="R163" s="18" t="s">
        <v>2309</v>
      </c>
      <c r="S163" s="17"/>
      <c r="T163" s="17"/>
      <c r="U163" s="18" t="s">
        <v>2752</v>
      </c>
      <c r="V163" s="18" t="s">
        <v>2752</v>
      </c>
      <c r="W163" s="18" t="s">
        <v>3140</v>
      </c>
      <c r="X163" s="18" t="s">
        <v>2752</v>
      </c>
      <c r="Y163" s="21">
        <f t="shared" si="8"/>
        <v>0.05</v>
      </c>
      <c r="Z163" s="21">
        <v>4.7E-2</v>
      </c>
      <c r="AA163" s="21">
        <v>94</v>
      </c>
      <c r="AB163" s="21">
        <v>0.52</v>
      </c>
      <c r="AC163" s="21">
        <v>0</v>
      </c>
      <c r="AD163" s="21">
        <v>0</v>
      </c>
      <c r="AE163" s="21">
        <v>0</v>
      </c>
      <c r="AF163" s="21">
        <v>0</v>
      </c>
      <c r="AG163" s="21">
        <v>3.0000000000000001E-3</v>
      </c>
      <c r="AH163" s="21">
        <v>6</v>
      </c>
      <c r="AI163" s="21"/>
      <c r="AJ163" s="17"/>
      <c r="AK163" s="17"/>
      <c r="AL163" s="21"/>
      <c r="AM163" s="21">
        <v>0.05</v>
      </c>
      <c r="AN163" s="21">
        <v>0.6</v>
      </c>
      <c r="AO163" s="22">
        <v>1</v>
      </c>
      <c r="AP163" s="22">
        <v>1</v>
      </c>
      <c r="AQ163" s="22">
        <v>1</v>
      </c>
      <c r="AR163" s="22"/>
      <c r="AS163" s="22"/>
      <c r="AT163" s="22">
        <v>1</v>
      </c>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v>0</v>
      </c>
      <c r="CB163" s="22"/>
      <c r="CC163" s="22"/>
      <c r="CD163" s="22"/>
      <c r="CE163" s="22"/>
      <c r="CF163" s="23"/>
      <c r="CG163" s="22"/>
      <c r="CH163" s="22">
        <v>1</v>
      </c>
      <c r="CI163" s="12">
        <f t="shared" si="9"/>
        <v>0</v>
      </c>
      <c r="CJ163" s="21">
        <v>0.69299999999999995</v>
      </c>
      <c r="CK163" s="18" t="s">
        <v>3729</v>
      </c>
      <c r="CL163" s="18" t="s">
        <v>3908</v>
      </c>
      <c r="CM163" s="18">
        <v>0</v>
      </c>
      <c r="CN163" s="18" t="s">
        <v>3999</v>
      </c>
      <c r="CO163" s="21">
        <v>0.69299999999999995</v>
      </c>
      <c r="CP163" s="17"/>
      <c r="CQ163" s="17"/>
      <c r="CR163" s="17"/>
      <c r="CS163" s="17"/>
      <c r="CT163" s="17"/>
      <c r="CU163" s="17"/>
      <c r="CV163" s="17"/>
      <c r="CW163" s="17"/>
      <c r="CX163" s="17"/>
      <c r="CY163" s="17"/>
      <c r="CZ163" s="17"/>
      <c r="DA163" s="18">
        <v>1</v>
      </c>
      <c r="DB163" s="18" t="s">
        <v>4337</v>
      </c>
      <c r="DC163" s="18">
        <v>12</v>
      </c>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8" t="s">
        <v>5038</v>
      </c>
      <c r="FI163" s="17"/>
      <c r="FJ163" s="17"/>
      <c r="FK163" s="17"/>
      <c r="FL163" s="17"/>
      <c r="FM163" s="17"/>
      <c r="FN163" s="17"/>
      <c r="FO163" s="17"/>
      <c r="FP163" s="17"/>
      <c r="FQ163" s="17"/>
      <c r="FR163" s="17"/>
      <c r="FS163" s="18" t="s">
        <v>5962</v>
      </c>
      <c r="FT163" s="18" t="s">
        <v>6300</v>
      </c>
      <c r="FU163" s="18" t="s">
        <v>6621</v>
      </c>
      <c r="FV163" s="18" t="s">
        <v>6966</v>
      </c>
      <c r="FW163" s="18" t="s">
        <v>5962</v>
      </c>
      <c r="FX163" s="18" t="s">
        <v>6300</v>
      </c>
      <c r="FY163" s="18" t="s">
        <v>6621</v>
      </c>
      <c r="FZ163" s="18" t="s">
        <v>6966</v>
      </c>
      <c r="GA163" s="1" t="s">
        <v>7564</v>
      </c>
      <c r="GB163" s="25">
        <f t="shared" si="10"/>
        <v>67.821067821067828</v>
      </c>
    </row>
    <row r="164" spans="3:184" ht="74" customHeight="1" x14ac:dyDescent="0.2">
      <c r="C164" s="17" t="s">
        <v>11175</v>
      </c>
      <c r="D164" s="18" t="s">
        <v>47</v>
      </c>
      <c r="E164" s="18" t="s">
        <v>84</v>
      </c>
      <c r="F164" s="18" t="s">
        <v>241</v>
      </c>
      <c r="G164" s="18" t="s">
        <v>564</v>
      </c>
      <c r="H164" s="17"/>
      <c r="I164" s="18">
        <v>2023</v>
      </c>
      <c r="J164" s="18" t="s">
        <v>787</v>
      </c>
      <c r="K164" s="18" t="s">
        <v>953</v>
      </c>
      <c r="L164" s="17"/>
      <c r="M164" s="17"/>
      <c r="N164" s="17"/>
      <c r="O164" s="18" t="s">
        <v>1631</v>
      </c>
      <c r="P164" s="18" t="s">
        <v>1831</v>
      </c>
      <c r="Q164" s="18" t="s">
        <v>2071</v>
      </c>
      <c r="R164" s="18" t="s">
        <v>2310</v>
      </c>
      <c r="S164" s="17"/>
      <c r="T164" s="17"/>
      <c r="U164" s="18" t="s">
        <v>2753</v>
      </c>
      <c r="V164" s="18" t="s">
        <v>2753</v>
      </c>
      <c r="W164" s="18" t="s">
        <v>3140</v>
      </c>
      <c r="X164" s="18" t="s">
        <v>2753</v>
      </c>
      <c r="Y164" s="21">
        <f t="shared" si="8"/>
        <v>0.1</v>
      </c>
      <c r="Z164" s="21">
        <v>9.5000000000000001E-2</v>
      </c>
      <c r="AA164" s="21">
        <v>95</v>
      </c>
      <c r="AB164" s="21">
        <v>0.63</v>
      </c>
      <c r="AC164" s="21">
        <v>0</v>
      </c>
      <c r="AD164" s="21">
        <v>0</v>
      </c>
      <c r="AE164" s="21">
        <v>0</v>
      </c>
      <c r="AF164" s="21">
        <v>0</v>
      </c>
      <c r="AG164" s="21">
        <v>5.0000000000000001E-3</v>
      </c>
      <c r="AH164" s="21">
        <v>5</v>
      </c>
      <c r="AI164" s="21"/>
      <c r="AJ164" s="17"/>
      <c r="AK164" s="17"/>
      <c r="AL164" s="21"/>
      <c r="AM164" s="21">
        <v>7.0000000000000007E-2</v>
      </c>
      <c r="AN164" s="21">
        <v>0.6</v>
      </c>
      <c r="AO164" s="22">
        <v>1</v>
      </c>
      <c r="AP164" s="22">
        <v>1</v>
      </c>
      <c r="AQ164" s="22">
        <v>1</v>
      </c>
      <c r="AR164" s="22"/>
      <c r="AS164" s="22"/>
      <c r="AT164" s="22"/>
      <c r="AU164" s="22"/>
      <c r="AV164" s="22"/>
      <c r="AW164" s="22"/>
      <c r="AX164" s="22"/>
      <c r="AY164" s="22"/>
      <c r="AZ164" s="22"/>
      <c r="BA164" s="22"/>
      <c r="BB164" s="22"/>
      <c r="BC164" s="22">
        <v>1</v>
      </c>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v>0</v>
      </c>
      <c r="CB164" s="22"/>
      <c r="CC164" s="22"/>
      <c r="CD164" s="22"/>
      <c r="CE164" s="22"/>
      <c r="CF164" s="23"/>
      <c r="CG164" s="22"/>
      <c r="CH164" s="22">
        <v>1</v>
      </c>
      <c r="CI164" s="12">
        <f t="shared" si="9"/>
        <v>0</v>
      </c>
      <c r="CJ164" s="21">
        <v>1.224</v>
      </c>
      <c r="CK164" s="18" t="s">
        <v>3730</v>
      </c>
      <c r="CL164" s="18" t="s">
        <v>3909</v>
      </c>
      <c r="CM164" s="18">
        <v>81.7</v>
      </c>
      <c r="CN164" s="18" t="s">
        <v>3999</v>
      </c>
      <c r="CO164" s="21">
        <v>1.224</v>
      </c>
      <c r="CP164" s="17"/>
      <c r="CQ164" s="17"/>
      <c r="CR164" s="17"/>
      <c r="CS164" s="17"/>
      <c r="CT164" s="17"/>
      <c r="CU164" s="17"/>
      <c r="CV164" s="17"/>
      <c r="CW164" s="17"/>
      <c r="CX164" s="17"/>
      <c r="CY164" s="17"/>
      <c r="CZ164" s="17"/>
      <c r="DA164" s="18">
        <v>1</v>
      </c>
      <c r="DB164" s="18" t="s">
        <v>4335</v>
      </c>
      <c r="DC164" s="18">
        <v>21</v>
      </c>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8" t="s">
        <v>5039</v>
      </c>
      <c r="FI164" s="17"/>
      <c r="FJ164" s="17"/>
      <c r="FK164" s="17"/>
      <c r="FL164" s="17"/>
      <c r="FM164" s="17"/>
      <c r="FN164" s="17"/>
      <c r="FO164" s="17"/>
      <c r="FP164" s="17"/>
      <c r="FQ164" s="17"/>
      <c r="FR164" s="17"/>
      <c r="FS164" s="18" t="s">
        <v>5963</v>
      </c>
      <c r="FT164" s="18" t="s">
        <v>6301</v>
      </c>
      <c r="FU164" s="18" t="s">
        <v>6622</v>
      </c>
      <c r="FV164" s="18" t="s">
        <v>6967</v>
      </c>
      <c r="FW164" s="18" t="s">
        <v>5963</v>
      </c>
      <c r="FX164" s="18" t="s">
        <v>6301</v>
      </c>
      <c r="FY164" s="18" t="s">
        <v>6622</v>
      </c>
      <c r="FZ164" s="18" t="s">
        <v>6967</v>
      </c>
      <c r="GA164" s="1" t="s">
        <v>7565</v>
      </c>
      <c r="GB164" s="25">
        <f t="shared" si="10"/>
        <v>77.614379084967325</v>
      </c>
    </row>
    <row r="165" spans="3:184" ht="74" customHeight="1" x14ac:dyDescent="0.2">
      <c r="C165" s="17" t="s">
        <v>11175</v>
      </c>
      <c r="D165" s="18" t="s">
        <v>52</v>
      </c>
      <c r="E165" s="18" t="s">
        <v>83</v>
      </c>
      <c r="F165" s="18" t="s">
        <v>242</v>
      </c>
      <c r="G165" s="18" t="s">
        <v>565</v>
      </c>
      <c r="H165" s="18" t="s">
        <v>725</v>
      </c>
      <c r="I165" s="18">
        <v>2017</v>
      </c>
      <c r="J165" s="18" t="s">
        <v>771</v>
      </c>
      <c r="K165" s="18" t="s">
        <v>936</v>
      </c>
      <c r="L165" s="17"/>
      <c r="M165" s="18" t="s">
        <v>1128</v>
      </c>
      <c r="N165" s="17"/>
      <c r="O165" s="18" t="s">
        <v>1632</v>
      </c>
      <c r="P165" s="18" t="s">
        <v>1832</v>
      </c>
      <c r="Q165" s="18" t="s">
        <v>2072</v>
      </c>
      <c r="R165" s="18" t="s">
        <v>2311</v>
      </c>
      <c r="S165" s="18" t="s">
        <v>1128</v>
      </c>
      <c r="T165" s="17"/>
      <c r="U165" s="18" t="s">
        <v>2754</v>
      </c>
      <c r="V165" s="18" t="s">
        <v>2754</v>
      </c>
      <c r="W165" s="18" t="s">
        <v>3138</v>
      </c>
      <c r="X165" s="18" t="s">
        <v>2754</v>
      </c>
      <c r="Y165" s="21">
        <f t="shared" si="8"/>
        <v>1.9570000000000001</v>
      </c>
      <c r="Z165" s="21">
        <v>1.859</v>
      </c>
      <c r="AA165" s="21">
        <v>94.99</v>
      </c>
      <c r="AB165" s="21">
        <v>0.31</v>
      </c>
      <c r="AC165" s="21">
        <v>9.8000000000000004E-2</v>
      </c>
      <c r="AD165" s="21">
        <v>5.01</v>
      </c>
      <c r="AE165" s="21">
        <v>0</v>
      </c>
      <c r="AF165" s="21">
        <v>0</v>
      </c>
      <c r="AG165" s="21">
        <v>0</v>
      </c>
      <c r="AH165" s="21">
        <v>0</v>
      </c>
      <c r="AI165" s="21"/>
      <c r="AJ165" s="17"/>
      <c r="AK165" s="17"/>
      <c r="AL165" s="21"/>
      <c r="AM165" s="21">
        <v>0</v>
      </c>
      <c r="AN165" s="21">
        <v>0</v>
      </c>
      <c r="AO165" s="22">
        <v>0</v>
      </c>
      <c r="AP165" s="22">
        <v>0</v>
      </c>
      <c r="AQ165" s="22">
        <v>0</v>
      </c>
      <c r="AR165" s="22">
        <v>0</v>
      </c>
      <c r="AS165" s="22">
        <v>0</v>
      </c>
      <c r="AT165" s="22">
        <v>0</v>
      </c>
      <c r="AU165" s="22">
        <v>0</v>
      </c>
      <c r="AV165" s="22">
        <v>0</v>
      </c>
      <c r="AW165" s="22">
        <v>0</v>
      </c>
      <c r="AX165" s="22">
        <v>0</v>
      </c>
      <c r="AY165" s="22">
        <v>0</v>
      </c>
      <c r="AZ165" s="22">
        <v>0</v>
      </c>
      <c r="BA165" s="22">
        <v>1</v>
      </c>
      <c r="BB165" s="22">
        <v>0</v>
      </c>
      <c r="BC165" s="22">
        <v>0</v>
      </c>
      <c r="BD165" s="22">
        <v>0</v>
      </c>
      <c r="BE165" s="22">
        <v>0</v>
      </c>
      <c r="BF165" s="22">
        <v>0</v>
      </c>
      <c r="BG165" s="22">
        <v>0</v>
      </c>
      <c r="BH165" s="22">
        <v>0</v>
      </c>
      <c r="BI165" s="22">
        <v>0</v>
      </c>
      <c r="BJ165" s="22">
        <v>0</v>
      </c>
      <c r="BK165" s="22">
        <v>0</v>
      </c>
      <c r="BL165" s="22">
        <v>0</v>
      </c>
      <c r="BM165" s="22">
        <v>0</v>
      </c>
      <c r="BN165" s="22">
        <v>0</v>
      </c>
      <c r="BO165" s="22">
        <v>0</v>
      </c>
      <c r="BP165" s="22">
        <v>0</v>
      </c>
      <c r="BQ165" s="22">
        <v>0</v>
      </c>
      <c r="BR165" s="22">
        <v>0</v>
      </c>
      <c r="BS165" s="22">
        <v>0</v>
      </c>
      <c r="BT165" s="22">
        <v>0</v>
      </c>
      <c r="BU165" s="22">
        <v>0</v>
      </c>
      <c r="BV165" s="22">
        <v>0</v>
      </c>
      <c r="BW165" s="22">
        <v>0</v>
      </c>
      <c r="BX165" s="22">
        <v>0</v>
      </c>
      <c r="BY165" s="22">
        <v>0</v>
      </c>
      <c r="BZ165" s="22">
        <v>0</v>
      </c>
      <c r="CA165" s="22">
        <v>0</v>
      </c>
      <c r="CB165" s="22">
        <v>0</v>
      </c>
      <c r="CC165" s="22">
        <v>0</v>
      </c>
      <c r="CD165" s="22">
        <v>0</v>
      </c>
      <c r="CE165" s="22">
        <v>0</v>
      </c>
      <c r="CF165" s="23"/>
      <c r="CG165" s="22">
        <v>0</v>
      </c>
      <c r="CH165" s="22">
        <v>1</v>
      </c>
      <c r="CI165" s="12">
        <f t="shared" si="9"/>
        <v>0</v>
      </c>
      <c r="CJ165" s="21">
        <v>1.6000000000000001E-3</v>
      </c>
      <c r="CK165" s="18" t="s">
        <v>699</v>
      </c>
      <c r="CL165" s="17"/>
      <c r="CM165" s="18">
        <v>0.01</v>
      </c>
      <c r="CN165" s="18" t="s">
        <v>4000</v>
      </c>
      <c r="CO165" s="21">
        <v>12.673</v>
      </c>
      <c r="CP165" s="17"/>
      <c r="CQ165" s="17"/>
      <c r="CR165" s="17"/>
      <c r="CS165" s="17"/>
      <c r="CT165" s="17"/>
      <c r="CU165" s="18">
        <v>0</v>
      </c>
      <c r="CV165" s="18" t="s">
        <v>699</v>
      </c>
      <c r="CW165" s="18">
        <v>5</v>
      </c>
      <c r="CX165" s="18">
        <v>1</v>
      </c>
      <c r="CY165" s="18" t="s">
        <v>4180</v>
      </c>
      <c r="CZ165" s="18">
        <v>8</v>
      </c>
      <c r="DA165" s="18">
        <v>1</v>
      </c>
      <c r="DB165" s="18" t="s">
        <v>4180</v>
      </c>
      <c r="DC165" s="18">
        <v>12</v>
      </c>
      <c r="DD165" s="17"/>
      <c r="DE165" s="17"/>
      <c r="DF165" s="17"/>
      <c r="DG165" s="17"/>
      <c r="DH165" s="17"/>
      <c r="DI165" s="17"/>
      <c r="DJ165" s="17"/>
      <c r="DK165" s="17"/>
      <c r="DL165" s="17"/>
      <c r="DM165" s="17"/>
      <c r="DN165" s="17"/>
      <c r="DO165" s="17"/>
      <c r="DP165" s="17"/>
      <c r="DQ165" s="17"/>
      <c r="DR165" s="17"/>
      <c r="DS165" s="18" t="s">
        <v>699</v>
      </c>
      <c r="DT165" s="18" t="s">
        <v>699</v>
      </c>
      <c r="DU165" s="18">
        <v>0</v>
      </c>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8" t="s">
        <v>699</v>
      </c>
      <c r="ER165" s="18" t="s">
        <v>699</v>
      </c>
      <c r="ES165" s="18">
        <v>0</v>
      </c>
      <c r="ET165" s="17"/>
      <c r="EU165" s="17"/>
      <c r="EV165" s="17"/>
      <c r="EW165" s="17"/>
      <c r="EX165" s="17"/>
      <c r="EY165" s="17"/>
      <c r="EZ165" s="17"/>
      <c r="FA165" s="17"/>
      <c r="FB165" s="17"/>
      <c r="FC165" s="17"/>
      <c r="FD165" s="17"/>
      <c r="FE165" s="17"/>
      <c r="FF165" s="17"/>
      <c r="FG165" s="18" t="s">
        <v>699</v>
      </c>
      <c r="FH165" s="18" t="s">
        <v>699</v>
      </c>
      <c r="FI165" s="17"/>
      <c r="FJ165" s="17"/>
      <c r="FK165" s="17"/>
      <c r="FL165" s="18" t="s">
        <v>699</v>
      </c>
      <c r="FM165" s="17"/>
      <c r="FN165" s="18" t="s">
        <v>699</v>
      </c>
      <c r="FO165" s="17"/>
      <c r="FP165" s="18" t="s">
        <v>699</v>
      </c>
      <c r="FQ165" s="18">
        <v>0</v>
      </c>
      <c r="FR165" s="18">
        <v>0</v>
      </c>
      <c r="FS165" s="18" t="s">
        <v>5964</v>
      </c>
      <c r="FT165" s="18" t="s">
        <v>6302</v>
      </c>
      <c r="FU165" s="18" t="s">
        <v>6623</v>
      </c>
      <c r="FV165" s="18" t="s">
        <v>6968</v>
      </c>
      <c r="FW165" s="18" t="s">
        <v>12</v>
      </c>
      <c r="FX165" s="18" t="s">
        <v>7295</v>
      </c>
      <c r="FY165" s="18" t="s">
        <v>7390</v>
      </c>
      <c r="FZ165" s="18" t="s">
        <v>7470</v>
      </c>
      <c r="GB165" s="25">
        <f t="shared" si="10"/>
        <v>146.68981298824272</v>
      </c>
    </row>
    <row r="166" spans="3:184" ht="74" customHeight="1" x14ac:dyDescent="0.2">
      <c r="C166" s="17" t="s">
        <v>11175</v>
      </c>
      <c r="D166" s="18" t="s">
        <v>47</v>
      </c>
      <c r="E166" s="18" t="s">
        <v>84</v>
      </c>
      <c r="F166" s="18" t="s">
        <v>243</v>
      </c>
      <c r="G166" s="18" t="s">
        <v>566</v>
      </c>
      <c r="H166" s="17"/>
      <c r="I166" s="18">
        <v>2023</v>
      </c>
      <c r="J166" s="18" t="s">
        <v>787</v>
      </c>
      <c r="K166" s="18" t="s">
        <v>953</v>
      </c>
      <c r="L166" s="17"/>
      <c r="M166" s="17"/>
      <c r="N166" s="17"/>
      <c r="O166" s="18" t="s">
        <v>1633</v>
      </c>
      <c r="P166" s="18" t="s">
        <v>1833</v>
      </c>
      <c r="Q166" s="18" t="s">
        <v>2073</v>
      </c>
      <c r="R166" s="18" t="s">
        <v>2312</v>
      </c>
      <c r="S166" s="17"/>
      <c r="T166" s="17"/>
      <c r="U166" s="18" t="s">
        <v>2755</v>
      </c>
      <c r="V166" s="18" t="s">
        <v>2755</v>
      </c>
      <c r="W166" s="18" t="s">
        <v>3140</v>
      </c>
      <c r="X166" s="18" t="s">
        <v>2755</v>
      </c>
      <c r="Y166" s="21">
        <f t="shared" si="8"/>
        <v>1.9999999999999997E-2</v>
      </c>
      <c r="Z166" s="21">
        <v>1.7999999999999999E-2</v>
      </c>
      <c r="AA166" s="21">
        <v>90</v>
      </c>
      <c r="AB166" s="21">
        <v>0.12</v>
      </c>
      <c r="AC166" s="21">
        <v>0</v>
      </c>
      <c r="AD166" s="21">
        <v>0</v>
      </c>
      <c r="AE166" s="21">
        <v>0</v>
      </c>
      <c r="AF166" s="21">
        <v>0</v>
      </c>
      <c r="AG166" s="21">
        <v>2E-3</v>
      </c>
      <c r="AH166" s="21">
        <v>10</v>
      </c>
      <c r="AI166" s="21"/>
      <c r="AJ166" s="17"/>
      <c r="AK166" s="17"/>
      <c r="AL166" s="21"/>
      <c r="AM166" s="21">
        <v>0.05</v>
      </c>
      <c r="AN166" s="21">
        <v>0.38</v>
      </c>
      <c r="AO166" s="22">
        <v>1</v>
      </c>
      <c r="AP166" s="22">
        <v>1</v>
      </c>
      <c r="AQ166" s="22">
        <v>1</v>
      </c>
      <c r="AR166" s="22"/>
      <c r="AS166" s="22"/>
      <c r="AT166" s="22"/>
      <c r="AU166" s="22"/>
      <c r="AV166" s="22"/>
      <c r="AW166" s="22"/>
      <c r="AX166" s="22"/>
      <c r="AY166" s="22"/>
      <c r="AZ166" s="22"/>
      <c r="BA166" s="22"/>
      <c r="BB166" s="22"/>
      <c r="BC166" s="22">
        <v>1</v>
      </c>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v>0</v>
      </c>
      <c r="CB166" s="22"/>
      <c r="CC166" s="22"/>
      <c r="CD166" s="22"/>
      <c r="CE166" s="22"/>
      <c r="CF166" s="23"/>
      <c r="CG166" s="22"/>
      <c r="CH166" s="22">
        <v>1</v>
      </c>
      <c r="CI166" s="12">
        <f t="shared" si="9"/>
        <v>0</v>
      </c>
      <c r="CJ166" s="21">
        <v>1</v>
      </c>
      <c r="CK166" s="18" t="s">
        <v>3731</v>
      </c>
      <c r="CL166" s="18" t="s">
        <v>3910</v>
      </c>
      <c r="CM166" s="18">
        <v>100</v>
      </c>
      <c r="CN166" s="18" t="s">
        <v>3999</v>
      </c>
      <c r="CO166" s="21">
        <v>1.6619999999999999</v>
      </c>
      <c r="CP166" s="17"/>
      <c r="CQ166" s="17"/>
      <c r="CR166" s="17"/>
      <c r="CS166" s="17"/>
      <c r="CT166" s="17"/>
      <c r="CU166" s="17"/>
      <c r="CV166" s="17"/>
      <c r="CW166" s="17"/>
      <c r="CX166" s="17"/>
      <c r="CY166" s="17"/>
      <c r="CZ166" s="17"/>
      <c r="DA166" s="18">
        <v>1</v>
      </c>
      <c r="DB166" s="18" t="s">
        <v>4335</v>
      </c>
      <c r="DC166" s="18">
        <v>24</v>
      </c>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8" t="s">
        <v>5040</v>
      </c>
      <c r="FI166" s="17"/>
      <c r="FJ166" s="17"/>
      <c r="FK166" s="17"/>
      <c r="FL166" s="17"/>
      <c r="FM166" s="17"/>
      <c r="FN166" s="17"/>
      <c r="FO166" s="17"/>
      <c r="FP166" s="17"/>
      <c r="FQ166" s="17"/>
      <c r="FR166" s="17"/>
      <c r="FS166" s="18" t="s">
        <v>5965</v>
      </c>
      <c r="FT166" s="18" t="s">
        <v>6303</v>
      </c>
      <c r="FU166" s="18" t="s">
        <v>6624</v>
      </c>
      <c r="FV166" s="18" t="s">
        <v>6969</v>
      </c>
      <c r="FW166" s="18" t="s">
        <v>5965</v>
      </c>
      <c r="FX166" s="18" t="s">
        <v>6303</v>
      </c>
      <c r="FY166" s="18" t="s">
        <v>6624</v>
      </c>
      <c r="FZ166" s="18" t="s">
        <v>6969</v>
      </c>
      <c r="GA166" s="1" t="s">
        <v>7566</v>
      </c>
      <c r="GB166" s="25">
        <f t="shared" si="10"/>
        <v>10.830324909747292</v>
      </c>
    </row>
    <row r="167" spans="3:184" ht="74" customHeight="1" x14ac:dyDescent="0.2">
      <c r="C167" s="17" t="s">
        <v>11175</v>
      </c>
      <c r="D167" s="18" t="s">
        <v>54</v>
      </c>
      <c r="E167" s="18" t="s">
        <v>83</v>
      </c>
      <c r="F167" s="18" t="s">
        <v>244</v>
      </c>
      <c r="G167" s="18" t="s">
        <v>567</v>
      </c>
      <c r="H167" s="18" t="s">
        <v>726</v>
      </c>
      <c r="I167" s="18">
        <v>2021</v>
      </c>
      <c r="J167" s="18" t="s">
        <v>763</v>
      </c>
      <c r="K167" s="18" t="s">
        <v>987</v>
      </c>
      <c r="L167" s="17"/>
      <c r="M167" s="18" t="s">
        <v>1132</v>
      </c>
      <c r="N167" s="18" t="s">
        <v>1370</v>
      </c>
      <c r="O167" s="18" t="s">
        <v>1634</v>
      </c>
      <c r="P167" s="18" t="s">
        <v>1834</v>
      </c>
      <c r="Q167" s="18" t="s">
        <v>2074</v>
      </c>
      <c r="R167" s="18" t="s">
        <v>2313</v>
      </c>
      <c r="S167" s="18" t="s">
        <v>2475</v>
      </c>
      <c r="T167" s="18" t="s">
        <v>2550</v>
      </c>
      <c r="U167" s="18" t="s">
        <v>2756</v>
      </c>
      <c r="V167" s="18" t="s">
        <v>3033</v>
      </c>
      <c r="W167" s="18" t="s">
        <v>3140</v>
      </c>
      <c r="X167" s="18" t="s">
        <v>3225</v>
      </c>
      <c r="Y167" s="21">
        <f t="shared" si="8"/>
        <v>6.0489999999999995</v>
      </c>
      <c r="Z167" s="21">
        <v>5.2009999999999996</v>
      </c>
      <c r="AA167" s="21">
        <v>82.66</v>
      </c>
      <c r="AB167" s="21">
        <v>0.85</v>
      </c>
      <c r="AC167" s="21">
        <v>0</v>
      </c>
      <c r="AD167" s="21">
        <v>0</v>
      </c>
      <c r="AE167" s="21">
        <v>0</v>
      </c>
      <c r="AF167" s="21">
        <v>0</v>
      </c>
      <c r="AG167" s="21">
        <v>0.84799999999999998</v>
      </c>
      <c r="AH167" s="21">
        <v>0</v>
      </c>
      <c r="AI167" s="21">
        <v>1</v>
      </c>
      <c r="AJ167" s="18" t="s">
        <v>3427</v>
      </c>
      <c r="AK167" s="17"/>
      <c r="AL167" s="21">
        <v>0.40699999999999997</v>
      </c>
      <c r="AM167" s="21">
        <v>8.41</v>
      </c>
      <c r="AN167" s="21">
        <v>1.47</v>
      </c>
      <c r="AO167" s="22">
        <v>13</v>
      </c>
      <c r="AP167" s="22">
        <v>13</v>
      </c>
      <c r="AQ167" s="22">
        <v>13</v>
      </c>
      <c r="AR167" s="22"/>
      <c r="AS167" s="22">
        <v>5</v>
      </c>
      <c r="AT167" s="22">
        <v>3</v>
      </c>
      <c r="AU167" s="22"/>
      <c r="AV167" s="22"/>
      <c r="AW167" s="22"/>
      <c r="AX167" s="22"/>
      <c r="AY167" s="22">
        <v>1</v>
      </c>
      <c r="AZ167" s="22"/>
      <c r="BA167" s="22"/>
      <c r="BB167" s="22">
        <v>2</v>
      </c>
      <c r="BC167" s="22">
        <v>2</v>
      </c>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v>0</v>
      </c>
      <c r="CB167" s="22"/>
      <c r="CC167" s="22"/>
      <c r="CD167" s="22"/>
      <c r="CE167" s="22"/>
      <c r="CF167" s="23"/>
      <c r="CG167" s="22"/>
      <c r="CH167" s="22">
        <v>13</v>
      </c>
      <c r="CI167" s="12">
        <f t="shared" si="9"/>
        <v>0</v>
      </c>
      <c r="CJ167" s="21">
        <v>14.026</v>
      </c>
      <c r="CK167" s="18" t="s">
        <v>699</v>
      </c>
      <c r="CL167" s="17"/>
      <c r="CM167" s="18">
        <v>42.42</v>
      </c>
      <c r="CN167" s="18" t="s">
        <v>4003</v>
      </c>
      <c r="CO167" s="21">
        <v>33.526000000000003</v>
      </c>
      <c r="CP167" s="17"/>
      <c r="CQ167" s="17"/>
      <c r="CR167" s="17"/>
      <c r="CS167" s="17"/>
      <c r="CT167" s="17"/>
      <c r="CU167" s="17"/>
      <c r="CV167" s="17"/>
      <c r="CW167" s="17"/>
      <c r="CX167" s="17"/>
      <c r="CY167" s="17"/>
      <c r="CZ167" s="17"/>
      <c r="DA167" s="18">
        <v>1</v>
      </c>
      <c r="DB167" s="18" t="s">
        <v>4182</v>
      </c>
      <c r="DC167" s="18">
        <v>1597</v>
      </c>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8">
        <v>1</v>
      </c>
      <c r="EO167" s="18" t="s">
        <v>4783</v>
      </c>
      <c r="EP167" s="18">
        <v>5</v>
      </c>
      <c r="EQ167" s="17"/>
      <c r="ER167" s="17"/>
      <c r="ES167" s="17"/>
      <c r="ET167" s="17"/>
      <c r="EU167" s="17"/>
      <c r="EV167" s="17"/>
      <c r="EW167" s="17"/>
      <c r="EX167" s="17"/>
      <c r="EY167" s="17"/>
      <c r="EZ167" s="17"/>
      <c r="FA167" s="17"/>
      <c r="FB167" s="17"/>
      <c r="FC167" s="17"/>
      <c r="FD167" s="17"/>
      <c r="FE167" s="17"/>
      <c r="FF167" s="17"/>
      <c r="FG167" s="17"/>
      <c r="FH167" s="18" t="s">
        <v>5041</v>
      </c>
      <c r="FI167" s="18" t="s">
        <v>5249</v>
      </c>
      <c r="FJ167" s="17"/>
      <c r="FK167" s="17"/>
      <c r="FL167" s="18" t="s">
        <v>5494</v>
      </c>
      <c r="FM167" s="17"/>
      <c r="FN167" s="17"/>
      <c r="FO167" s="17"/>
      <c r="FP167" s="18" t="s">
        <v>5712</v>
      </c>
      <c r="FQ167" s="18">
        <v>2</v>
      </c>
      <c r="FR167" s="18">
        <v>11</v>
      </c>
      <c r="FS167" s="18" t="s">
        <v>5966</v>
      </c>
      <c r="FT167" s="18" t="s">
        <v>6304</v>
      </c>
      <c r="FU167" s="18" t="s">
        <v>6625</v>
      </c>
      <c r="FV167" s="18" t="s">
        <v>6970</v>
      </c>
      <c r="FW167" s="18" t="s">
        <v>13</v>
      </c>
      <c r="FX167" s="18" t="s">
        <v>7299</v>
      </c>
      <c r="FY167" s="18" t="s">
        <v>7392</v>
      </c>
      <c r="FZ167" s="18" t="s">
        <v>7472</v>
      </c>
      <c r="GB167" s="25">
        <f t="shared" si="10"/>
        <v>155.13332935632044</v>
      </c>
    </row>
    <row r="168" spans="3:184" ht="74" customHeight="1" x14ac:dyDescent="0.2">
      <c r="C168" s="17" t="s">
        <v>11175</v>
      </c>
      <c r="D168" s="18" t="s">
        <v>47</v>
      </c>
      <c r="E168" s="18" t="s">
        <v>84</v>
      </c>
      <c r="F168" s="18" t="s">
        <v>245</v>
      </c>
      <c r="G168" s="18" t="s">
        <v>568</v>
      </c>
      <c r="H168" s="17"/>
      <c r="I168" s="18">
        <v>2023</v>
      </c>
      <c r="J168" s="18" t="s">
        <v>823</v>
      </c>
      <c r="K168" s="18" t="s">
        <v>937</v>
      </c>
      <c r="L168" s="17"/>
      <c r="M168" s="17"/>
      <c r="N168" s="18" t="s">
        <v>1369</v>
      </c>
      <c r="O168" s="18" t="s">
        <v>1635</v>
      </c>
      <c r="P168" s="18" t="s">
        <v>1835</v>
      </c>
      <c r="Q168" s="18" t="s">
        <v>2075</v>
      </c>
      <c r="R168" s="18" t="s">
        <v>2314</v>
      </c>
      <c r="S168" s="17"/>
      <c r="T168" s="18" t="s">
        <v>1369</v>
      </c>
      <c r="U168" s="18" t="s">
        <v>2757</v>
      </c>
      <c r="V168" s="18" t="s">
        <v>2757</v>
      </c>
      <c r="W168" s="18" t="s">
        <v>3140</v>
      </c>
      <c r="X168" s="18" t="s">
        <v>2757</v>
      </c>
      <c r="Y168" s="21">
        <f t="shared" si="8"/>
        <v>5.2500000000000005E-2</v>
      </c>
      <c r="Z168" s="21">
        <v>0.05</v>
      </c>
      <c r="AA168" s="21">
        <v>95.24</v>
      </c>
      <c r="AB168" s="21">
        <v>0.45</v>
      </c>
      <c r="AC168" s="21">
        <v>0</v>
      </c>
      <c r="AD168" s="21">
        <v>0</v>
      </c>
      <c r="AE168" s="21">
        <v>0</v>
      </c>
      <c r="AF168" s="21">
        <v>0</v>
      </c>
      <c r="AG168" s="21">
        <v>2.5000000000000001E-3</v>
      </c>
      <c r="AH168" s="21">
        <v>4.76</v>
      </c>
      <c r="AI168" s="21"/>
      <c r="AJ168" s="17"/>
      <c r="AK168" s="17"/>
      <c r="AL168" s="21"/>
      <c r="AM168" s="21">
        <v>0.05</v>
      </c>
      <c r="AN168" s="21">
        <v>0.44</v>
      </c>
      <c r="AO168" s="22">
        <v>1</v>
      </c>
      <c r="AP168" s="22">
        <v>1</v>
      </c>
      <c r="AQ168" s="22">
        <v>1</v>
      </c>
      <c r="AR168" s="22"/>
      <c r="AS168" s="22"/>
      <c r="AT168" s="22"/>
      <c r="AU168" s="22"/>
      <c r="AV168" s="22"/>
      <c r="AW168" s="22"/>
      <c r="AX168" s="22"/>
      <c r="AY168" s="22"/>
      <c r="AZ168" s="22"/>
      <c r="BA168" s="22"/>
      <c r="BB168" s="22"/>
      <c r="BC168" s="22">
        <v>1</v>
      </c>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v>0</v>
      </c>
      <c r="CB168" s="22"/>
      <c r="CC168" s="22"/>
      <c r="CD168" s="22"/>
      <c r="CE168" s="22"/>
      <c r="CF168" s="23"/>
      <c r="CG168" s="22"/>
      <c r="CH168" s="22">
        <v>1</v>
      </c>
      <c r="CI168" s="12">
        <f t="shared" si="9"/>
        <v>0</v>
      </c>
      <c r="CJ168" s="21">
        <v>0.2</v>
      </c>
      <c r="CK168" s="18" t="s">
        <v>3732</v>
      </c>
      <c r="CL168" s="18" t="s">
        <v>3911</v>
      </c>
      <c r="CM168" s="18">
        <v>20.86</v>
      </c>
      <c r="CN168" s="18" t="s">
        <v>3999</v>
      </c>
      <c r="CO168" s="21">
        <v>0.95899999999999996</v>
      </c>
      <c r="CP168" s="17"/>
      <c r="CQ168" s="17"/>
      <c r="CR168" s="17"/>
      <c r="CS168" s="17"/>
      <c r="CT168" s="17"/>
      <c r="CU168" s="17"/>
      <c r="CV168" s="17"/>
      <c r="CW168" s="17"/>
      <c r="CX168" s="17"/>
      <c r="CY168" s="17"/>
      <c r="CZ168" s="17"/>
      <c r="DA168" s="18">
        <v>1</v>
      </c>
      <c r="DB168" s="18" t="s">
        <v>4335</v>
      </c>
      <c r="DC168" s="18">
        <v>10</v>
      </c>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8" t="s">
        <v>5042</v>
      </c>
      <c r="FI168" s="17"/>
      <c r="FJ168" s="17"/>
      <c r="FK168" s="18" t="s">
        <v>1369</v>
      </c>
      <c r="FL168" s="17"/>
      <c r="FM168" s="17"/>
      <c r="FN168" s="17"/>
      <c r="FO168" s="17"/>
      <c r="FP168" s="17"/>
      <c r="FQ168" s="17"/>
      <c r="FR168" s="17"/>
      <c r="FS168" s="18" t="s">
        <v>5967</v>
      </c>
      <c r="FT168" s="18" t="s">
        <v>6305</v>
      </c>
      <c r="FU168" s="18" t="s">
        <v>6626</v>
      </c>
      <c r="FV168" s="18" t="s">
        <v>6971</v>
      </c>
      <c r="FW168" s="18" t="s">
        <v>5967</v>
      </c>
      <c r="FX168" s="18" t="s">
        <v>6305</v>
      </c>
      <c r="FY168" s="18" t="s">
        <v>6626</v>
      </c>
      <c r="FZ168" s="18" t="s">
        <v>6971</v>
      </c>
      <c r="GA168" s="1" t="s">
        <v>7567</v>
      </c>
      <c r="GB168" s="25">
        <f t="shared" si="10"/>
        <v>52.1376433785193</v>
      </c>
    </row>
    <row r="169" spans="3:184" ht="74" customHeight="1" x14ac:dyDescent="0.2">
      <c r="C169" s="17" t="s">
        <v>11175</v>
      </c>
      <c r="D169" s="18" t="s">
        <v>47</v>
      </c>
      <c r="E169" s="18" t="s">
        <v>84</v>
      </c>
      <c r="F169" s="18" t="s">
        <v>246</v>
      </c>
      <c r="G169" s="18" t="s">
        <v>569</v>
      </c>
      <c r="H169" s="17"/>
      <c r="I169" s="18">
        <v>2023</v>
      </c>
      <c r="J169" s="18" t="s">
        <v>787</v>
      </c>
      <c r="K169" s="18" t="s">
        <v>777</v>
      </c>
      <c r="L169" s="17"/>
      <c r="M169" s="17"/>
      <c r="N169" s="17"/>
      <c r="O169" s="18" t="s">
        <v>1636</v>
      </c>
      <c r="P169" s="18" t="s">
        <v>1836</v>
      </c>
      <c r="Q169" s="18" t="s">
        <v>2076</v>
      </c>
      <c r="R169" s="18" t="s">
        <v>2315</v>
      </c>
      <c r="S169" s="17"/>
      <c r="T169" s="17"/>
      <c r="U169" s="18" t="s">
        <v>2758</v>
      </c>
      <c r="V169" s="18" t="s">
        <v>2758</v>
      </c>
      <c r="W169" s="18" t="s">
        <v>3140</v>
      </c>
      <c r="X169" s="18" t="s">
        <v>2758</v>
      </c>
      <c r="Y169" s="21">
        <f t="shared" si="8"/>
        <v>0.10500000000000001</v>
      </c>
      <c r="Z169" s="21">
        <v>0.1</v>
      </c>
      <c r="AA169" s="21">
        <v>95.24</v>
      </c>
      <c r="AB169" s="21">
        <v>0.94</v>
      </c>
      <c r="AC169" s="21">
        <v>0</v>
      </c>
      <c r="AD169" s="21">
        <v>0</v>
      </c>
      <c r="AE169" s="21">
        <v>0</v>
      </c>
      <c r="AF169" s="21">
        <v>0</v>
      </c>
      <c r="AG169" s="21">
        <v>5.0000000000000001E-3</v>
      </c>
      <c r="AH169" s="21">
        <v>4.76</v>
      </c>
      <c r="AI169" s="21"/>
      <c r="AJ169" s="17"/>
      <c r="AK169" s="17"/>
      <c r="AL169" s="21"/>
      <c r="AM169" s="21">
        <v>0.02</v>
      </c>
      <c r="AN169" s="21">
        <v>0.18</v>
      </c>
      <c r="AO169" s="22">
        <v>1</v>
      </c>
      <c r="AP169" s="22">
        <v>1</v>
      </c>
      <c r="AQ169" s="22">
        <v>1</v>
      </c>
      <c r="AR169" s="22"/>
      <c r="AS169" s="22">
        <v>1</v>
      </c>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v>0</v>
      </c>
      <c r="CB169" s="22"/>
      <c r="CC169" s="22"/>
      <c r="CD169" s="22"/>
      <c r="CE169" s="22"/>
      <c r="CF169" s="23"/>
      <c r="CG169" s="22"/>
      <c r="CH169" s="22">
        <v>1</v>
      </c>
      <c r="CI169" s="12">
        <f t="shared" si="9"/>
        <v>0</v>
      </c>
      <c r="CJ169" s="21">
        <v>0.30399999999999999</v>
      </c>
      <c r="CK169" s="18" t="s">
        <v>3733</v>
      </c>
      <c r="CL169" s="18" t="s">
        <v>3912</v>
      </c>
      <c r="CM169" s="18">
        <v>42.76</v>
      </c>
      <c r="CN169" s="18" t="s">
        <v>4004</v>
      </c>
      <c r="CO169" s="21">
        <v>0.71099999999999997</v>
      </c>
      <c r="CP169" s="17"/>
      <c r="CQ169" s="17"/>
      <c r="CR169" s="17"/>
      <c r="CS169" s="17"/>
      <c r="CT169" s="17"/>
      <c r="CU169" s="17"/>
      <c r="CV169" s="17"/>
      <c r="CW169" s="17"/>
      <c r="CX169" s="17"/>
      <c r="CY169" s="17"/>
      <c r="CZ169" s="17"/>
      <c r="DA169" s="18">
        <v>1</v>
      </c>
      <c r="DB169" s="18" t="s">
        <v>4335</v>
      </c>
      <c r="DC169" s="18">
        <v>18</v>
      </c>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8" t="s">
        <v>5043</v>
      </c>
      <c r="FI169" s="17"/>
      <c r="FJ169" s="17"/>
      <c r="FK169" s="17"/>
      <c r="FL169" s="17"/>
      <c r="FM169" s="17"/>
      <c r="FN169" s="17"/>
      <c r="FO169" s="17"/>
      <c r="FP169" s="17"/>
      <c r="FQ169" s="17"/>
      <c r="FR169" s="17"/>
      <c r="FS169" s="18" t="s">
        <v>5968</v>
      </c>
      <c r="FT169" s="18" t="s">
        <v>6306</v>
      </c>
      <c r="FU169" s="18" t="s">
        <v>6627</v>
      </c>
      <c r="FV169" s="18" t="s">
        <v>6972</v>
      </c>
      <c r="FW169" s="18" t="s">
        <v>5968</v>
      </c>
      <c r="FX169" s="18" t="s">
        <v>6306</v>
      </c>
      <c r="FY169" s="18" t="s">
        <v>6627</v>
      </c>
      <c r="FZ169" s="18" t="s">
        <v>6972</v>
      </c>
      <c r="GA169" s="1" t="s">
        <v>7568</v>
      </c>
      <c r="GB169" s="25">
        <f t="shared" si="10"/>
        <v>140.64697609001408</v>
      </c>
    </row>
    <row r="170" spans="3:184" ht="74" customHeight="1" x14ac:dyDescent="0.2">
      <c r="C170" s="17" t="s">
        <v>11175</v>
      </c>
      <c r="D170" s="18" t="s">
        <v>55</v>
      </c>
      <c r="E170" s="18" t="s">
        <v>82</v>
      </c>
      <c r="F170" s="18" t="s">
        <v>247</v>
      </c>
      <c r="G170" s="18" t="s">
        <v>570</v>
      </c>
      <c r="H170" s="18" t="s">
        <v>727</v>
      </c>
      <c r="I170" s="18">
        <v>2019</v>
      </c>
      <c r="J170" s="18" t="s">
        <v>857</v>
      </c>
      <c r="K170" s="18" t="s">
        <v>936</v>
      </c>
      <c r="L170" s="17"/>
      <c r="M170" s="18" t="s">
        <v>1133</v>
      </c>
      <c r="N170" s="18" t="s">
        <v>1371</v>
      </c>
      <c r="O170" s="17"/>
      <c r="P170" s="17"/>
      <c r="Q170" s="18" t="s">
        <v>2077</v>
      </c>
      <c r="R170" s="18" t="s">
        <v>2316</v>
      </c>
      <c r="S170" s="17"/>
      <c r="T170" s="17"/>
      <c r="U170" s="18" t="s">
        <v>2759</v>
      </c>
      <c r="V170" s="18" t="s">
        <v>3034</v>
      </c>
      <c r="W170" s="18" t="s">
        <v>3138</v>
      </c>
      <c r="X170" s="18" t="s">
        <v>3226</v>
      </c>
      <c r="Y170" s="21">
        <f t="shared" si="8"/>
        <v>10.577</v>
      </c>
      <c r="Z170" s="21">
        <v>10.577</v>
      </c>
      <c r="AA170" s="21">
        <v>94.54</v>
      </c>
      <c r="AB170" s="21">
        <v>0.06</v>
      </c>
      <c r="AC170" s="21">
        <v>0</v>
      </c>
      <c r="AD170" s="21">
        <v>0</v>
      </c>
      <c r="AE170" s="21">
        <v>0</v>
      </c>
      <c r="AF170" s="21">
        <v>0</v>
      </c>
      <c r="AG170" s="21">
        <v>0</v>
      </c>
      <c r="AH170" s="21">
        <v>0</v>
      </c>
      <c r="AI170" s="21">
        <v>1</v>
      </c>
      <c r="AJ170" s="18" t="s">
        <v>3428</v>
      </c>
      <c r="AK170" s="17"/>
      <c r="AL170" s="21">
        <v>0</v>
      </c>
      <c r="AM170" s="21">
        <v>15.052</v>
      </c>
      <c r="AN170" s="21">
        <v>0.09</v>
      </c>
      <c r="AO170" s="22">
        <v>50</v>
      </c>
      <c r="AP170" s="22">
        <v>46</v>
      </c>
      <c r="AQ170" s="22">
        <v>10</v>
      </c>
      <c r="AR170" s="22"/>
      <c r="AS170" s="22"/>
      <c r="AT170" s="22"/>
      <c r="AU170" s="22"/>
      <c r="AV170" s="22"/>
      <c r="AW170" s="22">
        <v>2</v>
      </c>
      <c r="AX170" s="22">
        <v>5</v>
      </c>
      <c r="AY170" s="22"/>
      <c r="AZ170" s="22">
        <v>2</v>
      </c>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v>0</v>
      </c>
      <c r="CB170" s="22"/>
      <c r="CC170" s="22"/>
      <c r="CD170" s="22"/>
      <c r="CE170" s="22"/>
      <c r="CF170" s="22" t="s">
        <v>3584</v>
      </c>
      <c r="CG170" s="22">
        <v>1</v>
      </c>
      <c r="CH170" s="22">
        <v>10</v>
      </c>
      <c r="CI170" s="12">
        <f t="shared" si="9"/>
        <v>0</v>
      </c>
      <c r="CJ170" s="21">
        <v>0</v>
      </c>
      <c r="CK170" s="18" t="s">
        <v>3734</v>
      </c>
      <c r="CL170" s="17"/>
      <c r="CM170" s="18">
        <v>0</v>
      </c>
      <c r="CN170" s="18" t="s">
        <v>4005</v>
      </c>
      <c r="CO170" s="21">
        <v>303357</v>
      </c>
      <c r="CP170" s="17"/>
      <c r="CQ170" s="17"/>
      <c r="CR170" s="17"/>
      <c r="CS170" s="17"/>
      <c r="CT170" s="17"/>
      <c r="CU170" s="17"/>
      <c r="CV170" s="17"/>
      <c r="CW170" s="18">
        <v>13</v>
      </c>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8" t="s">
        <v>4527</v>
      </c>
      <c r="DT170" s="18" t="s">
        <v>4562</v>
      </c>
      <c r="DU170" s="18">
        <v>30230</v>
      </c>
      <c r="DV170" s="17"/>
      <c r="DW170" s="17"/>
      <c r="DX170" s="17"/>
      <c r="DY170" s="17"/>
      <c r="DZ170" s="17"/>
      <c r="EA170" s="17"/>
      <c r="EB170" s="17"/>
      <c r="EC170" s="17"/>
      <c r="ED170" s="17"/>
      <c r="EE170" s="17"/>
      <c r="EF170" s="17"/>
      <c r="EG170" s="17"/>
      <c r="EH170" s="17"/>
      <c r="EI170" s="17"/>
      <c r="EJ170" s="17"/>
      <c r="EK170" s="18">
        <v>1</v>
      </c>
      <c r="EL170" s="18" t="s">
        <v>4712</v>
      </c>
      <c r="EM170" s="18">
        <v>42</v>
      </c>
      <c r="EN170" s="17"/>
      <c r="EO170" s="17"/>
      <c r="EP170" s="17"/>
      <c r="EQ170" s="18" t="s">
        <v>4846</v>
      </c>
      <c r="ER170" s="18" t="s">
        <v>4869</v>
      </c>
      <c r="ES170" s="18">
        <v>42</v>
      </c>
      <c r="ET170" s="17"/>
      <c r="EU170" s="17"/>
      <c r="EV170" s="17"/>
      <c r="EW170" s="17"/>
      <c r="EX170" s="17"/>
      <c r="EY170" s="17"/>
      <c r="EZ170" s="17"/>
      <c r="FA170" s="17"/>
      <c r="FB170" s="17"/>
      <c r="FC170" s="17"/>
      <c r="FD170" s="17"/>
      <c r="FE170" s="18">
        <v>1</v>
      </c>
      <c r="FF170" s="18" t="s">
        <v>4899</v>
      </c>
      <c r="FG170" s="18" t="s">
        <v>4922</v>
      </c>
      <c r="FH170" s="18" t="s">
        <v>4899</v>
      </c>
      <c r="FI170" s="18" t="s">
        <v>5250</v>
      </c>
      <c r="FJ170" s="18" t="s">
        <v>4899</v>
      </c>
      <c r="FK170" s="17"/>
      <c r="FL170" s="18" t="s">
        <v>5495</v>
      </c>
      <c r="FM170" s="17"/>
      <c r="FN170" s="18" t="s">
        <v>5626</v>
      </c>
      <c r="FO170" s="17"/>
      <c r="FP170" s="17"/>
      <c r="FQ170" s="17"/>
      <c r="FR170" s="17"/>
      <c r="FS170" s="18" t="s">
        <v>14</v>
      </c>
      <c r="FT170" s="18" t="s">
        <v>6307</v>
      </c>
      <c r="FU170" s="18" t="s">
        <v>6628</v>
      </c>
      <c r="FV170" s="18" t="s">
        <v>6973</v>
      </c>
      <c r="FW170" s="18" t="s">
        <v>7208</v>
      </c>
      <c r="FX170" s="18" t="s">
        <v>7300</v>
      </c>
      <c r="FY170" s="18" t="s">
        <v>7393</v>
      </c>
      <c r="FZ170" s="18" t="s">
        <v>7473</v>
      </c>
      <c r="GB170" s="25">
        <f t="shared" si="10"/>
        <v>3.4866510415121461E-2</v>
      </c>
    </row>
    <row r="171" spans="3:184" ht="74" customHeight="1" x14ac:dyDescent="0.2">
      <c r="C171" s="17" t="s">
        <v>11175</v>
      </c>
      <c r="D171" s="18" t="s">
        <v>53</v>
      </c>
      <c r="E171" s="18" t="s">
        <v>84</v>
      </c>
      <c r="F171" s="18" t="s">
        <v>248</v>
      </c>
      <c r="G171" s="18" t="s">
        <v>571</v>
      </c>
      <c r="H171" s="18" t="s">
        <v>728</v>
      </c>
      <c r="I171" s="18">
        <v>2021</v>
      </c>
      <c r="J171" s="18" t="s">
        <v>858</v>
      </c>
      <c r="K171" s="18" t="s">
        <v>936</v>
      </c>
      <c r="L171" s="17"/>
      <c r="M171" s="17"/>
      <c r="N171" s="17"/>
      <c r="O171" s="18" t="s">
        <v>1637</v>
      </c>
      <c r="P171" s="18" t="s">
        <v>1837</v>
      </c>
      <c r="Q171" s="18" t="s">
        <v>2078</v>
      </c>
      <c r="R171" s="18" t="s">
        <v>2317</v>
      </c>
      <c r="S171" s="18" t="s">
        <v>2476</v>
      </c>
      <c r="T171" s="18" t="s">
        <v>2551</v>
      </c>
      <c r="U171" s="18" t="s">
        <v>2760</v>
      </c>
      <c r="V171" s="18" t="s">
        <v>3035</v>
      </c>
      <c r="W171" s="18" t="s">
        <v>3142</v>
      </c>
      <c r="X171" s="18" t="s">
        <v>3227</v>
      </c>
      <c r="Y171" s="21">
        <f t="shared" si="8"/>
        <v>3.6760000000000002</v>
      </c>
      <c r="Z171" s="21">
        <v>3.496</v>
      </c>
      <c r="AA171" s="21">
        <v>95.1</v>
      </c>
      <c r="AB171" s="21">
        <v>0.55000000000000004</v>
      </c>
      <c r="AC171" s="21">
        <v>0.02</v>
      </c>
      <c r="AD171" s="21">
        <v>0.54</v>
      </c>
      <c r="AE171" s="21">
        <v>0.16</v>
      </c>
      <c r="AF171" s="21">
        <v>4.3499999999999996</v>
      </c>
      <c r="AG171" s="21">
        <v>0</v>
      </c>
      <c r="AH171" s="21">
        <v>0</v>
      </c>
      <c r="AI171" s="21"/>
      <c r="AJ171" s="17"/>
      <c r="AK171" s="17"/>
      <c r="AL171" s="21"/>
      <c r="AM171" s="21">
        <v>3.6</v>
      </c>
      <c r="AN171" s="21">
        <v>5</v>
      </c>
      <c r="AO171" s="22">
        <v>3</v>
      </c>
      <c r="AP171" s="22">
        <v>3</v>
      </c>
      <c r="AQ171" s="22">
        <v>1</v>
      </c>
      <c r="AR171" s="22"/>
      <c r="AS171" s="22"/>
      <c r="AT171" s="22"/>
      <c r="AU171" s="22"/>
      <c r="AV171" s="22"/>
      <c r="AW171" s="22"/>
      <c r="AX171" s="22"/>
      <c r="AY171" s="22"/>
      <c r="AZ171" s="22"/>
      <c r="BA171" s="22"/>
      <c r="BB171" s="22"/>
      <c r="BC171" s="22">
        <v>1</v>
      </c>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v>0</v>
      </c>
      <c r="CB171" s="22"/>
      <c r="CC171" s="22"/>
      <c r="CD171" s="22"/>
      <c r="CE171" s="22"/>
      <c r="CF171" s="23"/>
      <c r="CG171" s="22"/>
      <c r="CH171" s="22">
        <v>1</v>
      </c>
      <c r="CI171" s="12">
        <f t="shared" si="9"/>
        <v>0</v>
      </c>
      <c r="CJ171" s="21">
        <v>0.85</v>
      </c>
      <c r="CK171" s="18" t="s">
        <v>3735</v>
      </c>
      <c r="CL171" s="18" t="s">
        <v>3913</v>
      </c>
      <c r="CM171" s="18">
        <v>59.73</v>
      </c>
      <c r="CN171" s="18" t="s">
        <v>4006</v>
      </c>
      <c r="CO171" s="21">
        <v>1.423</v>
      </c>
      <c r="CP171" s="17"/>
      <c r="CQ171" s="17"/>
      <c r="CR171" s="17"/>
      <c r="CS171" s="17"/>
      <c r="CT171" s="17"/>
      <c r="CU171" s="17"/>
      <c r="CV171" s="17"/>
      <c r="CW171" s="17"/>
      <c r="CX171" s="17"/>
      <c r="CY171" s="17"/>
      <c r="CZ171" s="17"/>
      <c r="DA171" s="17"/>
      <c r="DB171" s="17"/>
      <c r="DC171" s="17"/>
      <c r="DD171" s="18">
        <v>1</v>
      </c>
      <c r="DE171" s="18" t="s">
        <v>4433</v>
      </c>
      <c r="DF171" s="18">
        <v>37</v>
      </c>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8" t="s">
        <v>5044</v>
      </c>
      <c r="FI171" s="17"/>
      <c r="FJ171" s="17"/>
      <c r="FK171" s="17"/>
      <c r="FL171" s="17"/>
      <c r="FM171" s="17"/>
      <c r="FN171" s="17"/>
      <c r="FO171" s="17"/>
      <c r="FP171" s="18" t="s">
        <v>5713</v>
      </c>
      <c r="FQ171" s="18">
        <v>1</v>
      </c>
      <c r="FR171" s="18">
        <v>1</v>
      </c>
      <c r="FS171" s="18" t="s">
        <v>5969</v>
      </c>
      <c r="FT171" s="18" t="s">
        <v>6308</v>
      </c>
      <c r="FU171" s="18" t="s">
        <v>6629</v>
      </c>
      <c r="FV171" s="18" t="s">
        <v>6974</v>
      </c>
      <c r="FW171" s="18" t="s">
        <v>7209</v>
      </c>
      <c r="FX171" s="18" t="s">
        <v>7301</v>
      </c>
      <c r="FY171" s="18" t="s">
        <v>7394</v>
      </c>
      <c r="FZ171" s="18" t="s">
        <v>7474</v>
      </c>
      <c r="GB171" s="25">
        <f t="shared" si="10"/>
        <v>2456.7814476458184</v>
      </c>
    </row>
    <row r="172" spans="3:184" ht="74" customHeight="1" x14ac:dyDescent="0.2">
      <c r="C172" s="17" t="s">
        <v>11175</v>
      </c>
      <c r="D172" s="18" t="s">
        <v>53</v>
      </c>
      <c r="E172" s="18" t="s">
        <v>84</v>
      </c>
      <c r="F172" s="18" t="s">
        <v>249</v>
      </c>
      <c r="G172" s="18" t="s">
        <v>572</v>
      </c>
      <c r="H172" s="18" t="s">
        <v>729</v>
      </c>
      <c r="I172" s="18">
        <v>2023</v>
      </c>
      <c r="J172" s="18" t="s">
        <v>859</v>
      </c>
      <c r="K172" s="18" t="s">
        <v>948</v>
      </c>
      <c r="L172" s="17"/>
      <c r="M172" s="18" t="s">
        <v>1134</v>
      </c>
      <c r="N172" s="18" t="s">
        <v>1372</v>
      </c>
      <c r="O172" s="18" t="s">
        <v>1638</v>
      </c>
      <c r="P172" s="18" t="s">
        <v>1838</v>
      </c>
      <c r="Q172" s="18" t="s">
        <v>2079</v>
      </c>
      <c r="R172" s="18" t="s">
        <v>2318</v>
      </c>
      <c r="S172" s="18" t="s">
        <v>699</v>
      </c>
      <c r="T172" s="17"/>
      <c r="U172" s="18" t="s">
        <v>2761</v>
      </c>
      <c r="V172" s="18" t="s">
        <v>3036</v>
      </c>
      <c r="W172" s="18" t="s">
        <v>3142</v>
      </c>
      <c r="X172" s="18" t="s">
        <v>3228</v>
      </c>
      <c r="Y172" s="21">
        <f t="shared" si="8"/>
        <v>5</v>
      </c>
      <c r="Z172" s="21">
        <v>4.95</v>
      </c>
      <c r="AA172" s="21">
        <v>99</v>
      </c>
      <c r="AB172" s="21">
        <v>0.44</v>
      </c>
      <c r="AC172" s="21">
        <v>0</v>
      </c>
      <c r="AD172" s="21">
        <v>0</v>
      </c>
      <c r="AE172" s="21">
        <v>0.05</v>
      </c>
      <c r="AF172" s="21">
        <v>1</v>
      </c>
      <c r="AG172" s="21">
        <v>0</v>
      </c>
      <c r="AH172" s="21">
        <v>0</v>
      </c>
      <c r="AI172" s="21"/>
      <c r="AJ172" s="17"/>
      <c r="AK172" s="17"/>
      <c r="AL172" s="21"/>
      <c r="AM172" s="21">
        <v>0</v>
      </c>
      <c r="AN172" s="21">
        <v>0</v>
      </c>
      <c r="AO172" s="22">
        <v>4</v>
      </c>
      <c r="AP172" s="22">
        <v>4</v>
      </c>
      <c r="AQ172" s="22">
        <v>1</v>
      </c>
      <c r="AR172" s="22"/>
      <c r="AS172" s="22"/>
      <c r="AT172" s="22"/>
      <c r="AU172" s="22"/>
      <c r="AV172" s="22"/>
      <c r="AW172" s="22">
        <v>1</v>
      </c>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v>0</v>
      </c>
      <c r="CB172" s="22"/>
      <c r="CC172" s="22"/>
      <c r="CD172" s="22"/>
      <c r="CE172" s="22"/>
      <c r="CF172" s="23"/>
      <c r="CG172" s="22"/>
      <c r="CH172" s="22">
        <v>1</v>
      </c>
      <c r="CI172" s="12">
        <f t="shared" si="9"/>
        <v>0</v>
      </c>
      <c r="CJ172" s="21">
        <v>1.605</v>
      </c>
      <c r="CK172" s="18" t="s">
        <v>3736</v>
      </c>
      <c r="CL172" s="17"/>
      <c r="CM172" s="18">
        <v>80.98</v>
      </c>
      <c r="CN172" s="17"/>
      <c r="CO172" s="21">
        <v>1.982</v>
      </c>
      <c r="CP172" s="17"/>
      <c r="CQ172" s="17"/>
      <c r="CR172" s="17"/>
      <c r="CS172" s="17"/>
      <c r="CT172" s="17"/>
      <c r="CU172" s="17"/>
      <c r="CV172" s="17"/>
      <c r="CW172" s="17"/>
      <c r="CX172" s="17"/>
      <c r="CY172" s="17"/>
      <c r="CZ172" s="17"/>
      <c r="DA172" s="18">
        <v>1</v>
      </c>
      <c r="DB172" s="18" t="s">
        <v>4288</v>
      </c>
      <c r="DC172" s="18">
        <v>750</v>
      </c>
      <c r="DD172" s="17"/>
      <c r="DE172" s="17"/>
      <c r="DF172" s="17"/>
      <c r="DG172" s="17"/>
      <c r="DH172" s="17"/>
      <c r="DI172" s="17"/>
      <c r="DJ172" s="17"/>
      <c r="DK172" s="17"/>
      <c r="DL172" s="17"/>
      <c r="DM172" s="17"/>
      <c r="DN172" s="17"/>
      <c r="DO172" s="17"/>
      <c r="DP172" s="17"/>
      <c r="DQ172" s="17"/>
      <c r="DR172" s="17"/>
      <c r="DS172" s="17"/>
      <c r="DT172" s="17"/>
      <c r="DU172" s="17"/>
      <c r="DV172" s="17"/>
      <c r="DW172" s="17"/>
      <c r="DX172" s="17"/>
      <c r="DY172" s="18">
        <v>1</v>
      </c>
      <c r="DZ172" s="18" t="s">
        <v>4288</v>
      </c>
      <c r="EA172" s="18">
        <v>750</v>
      </c>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7"/>
      <c r="FA172" s="17"/>
      <c r="FB172" s="17"/>
      <c r="FC172" s="17"/>
      <c r="FD172" s="17"/>
      <c r="FE172" s="17"/>
      <c r="FF172" s="17"/>
      <c r="FG172" s="17"/>
      <c r="FH172" s="17"/>
      <c r="FI172" s="17"/>
      <c r="FJ172" s="17"/>
      <c r="FK172" s="17"/>
      <c r="FL172" s="17"/>
      <c r="FM172" s="17"/>
      <c r="FN172" s="17"/>
      <c r="FO172" s="17"/>
      <c r="FP172" s="18" t="s">
        <v>5714</v>
      </c>
      <c r="FQ172" s="18">
        <v>0</v>
      </c>
      <c r="FR172" s="18">
        <v>0</v>
      </c>
      <c r="FS172" s="18" t="s">
        <v>5970</v>
      </c>
      <c r="FT172" s="18" t="s">
        <v>6309</v>
      </c>
      <c r="FU172" s="18" t="s">
        <v>6630</v>
      </c>
      <c r="FV172" s="18" t="s">
        <v>6975</v>
      </c>
      <c r="FW172" s="18" t="s">
        <v>5970</v>
      </c>
      <c r="FX172" s="18" t="s">
        <v>6309</v>
      </c>
      <c r="FY172" s="18" t="s">
        <v>6630</v>
      </c>
      <c r="FZ172" s="18" t="s">
        <v>6975</v>
      </c>
      <c r="GB172" s="25">
        <f t="shared" si="10"/>
        <v>2497.4772956609486</v>
      </c>
    </row>
    <row r="173" spans="3:184" ht="74" customHeight="1" x14ac:dyDescent="0.2">
      <c r="C173" s="17" t="s">
        <v>11175</v>
      </c>
      <c r="D173" s="18" t="s">
        <v>47</v>
      </c>
      <c r="E173" s="18" t="s">
        <v>84</v>
      </c>
      <c r="F173" s="18" t="s">
        <v>250</v>
      </c>
      <c r="G173" s="18" t="s">
        <v>573</v>
      </c>
      <c r="H173" s="17"/>
      <c r="I173" s="18">
        <v>2023</v>
      </c>
      <c r="J173" s="18" t="s">
        <v>787</v>
      </c>
      <c r="K173" s="18" t="s">
        <v>988</v>
      </c>
      <c r="L173" s="17"/>
      <c r="M173" s="17"/>
      <c r="N173" s="17"/>
      <c r="O173" s="18" t="s">
        <v>1639</v>
      </c>
      <c r="P173" s="18" t="s">
        <v>1839</v>
      </c>
      <c r="Q173" s="18" t="s">
        <v>2080</v>
      </c>
      <c r="R173" s="18" t="s">
        <v>2319</v>
      </c>
      <c r="S173" s="17"/>
      <c r="T173" s="17"/>
      <c r="U173" s="18" t="s">
        <v>2762</v>
      </c>
      <c r="V173" s="18" t="s">
        <v>2762</v>
      </c>
      <c r="W173" s="18" t="s">
        <v>3140</v>
      </c>
      <c r="X173" s="18" t="s">
        <v>2762</v>
      </c>
      <c r="Y173" s="21">
        <f t="shared" si="8"/>
        <v>0.05</v>
      </c>
      <c r="Z173" s="21">
        <v>4.7E-2</v>
      </c>
      <c r="AA173" s="21">
        <v>94</v>
      </c>
      <c r="AB173" s="21">
        <v>0.1</v>
      </c>
      <c r="AC173" s="21">
        <v>0</v>
      </c>
      <c r="AD173" s="21">
        <v>0</v>
      </c>
      <c r="AE173" s="21">
        <v>0</v>
      </c>
      <c r="AF173" s="21">
        <v>0</v>
      </c>
      <c r="AG173" s="21">
        <v>3.0000000000000001E-3</v>
      </c>
      <c r="AH173" s="21">
        <v>6</v>
      </c>
      <c r="AI173" s="21"/>
      <c r="AJ173" s="17"/>
      <c r="AK173" s="17"/>
      <c r="AL173" s="21"/>
      <c r="AM173" s="21">
        <v>0.05</v>
      </c>
      <c r="AN173" s="21">
        <v>0.31</v>
      </c>
      <c r="AO173" s="22">
        <v>1</v>
      </c>
      <c r="AP173" s="22">
        <v>1</v>
      </c>
      <c r="AQ173" s="22">
        <v>1</v>
      </c>
      <c r="AR173" s="22"/>
      <c r="AS173" s="22"/>
      <c r="AT173" s="22"/>
      <c r="AU173" s="22"/>
      <c r="AV173" s="22"/>
      <c r="AW173" s="22"/>
      <c r="AX173" s="22"/>
      <c r="AY173" s="22"/>
      <c r="AZ173" s="22"/>
      <c r="BA173" s="22"/>
      <c r="BB173" s="22"/>
      <c r="BC173" s="22">
        <v>1</v>
      </c>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v>0</v>
      </c>
      <c r="CB173" s="22"/>
      <c r="CC173" s="22"/>
      <c r="CD173" s="22"/>
      <c r="CE173" s="22"/>
      <c r="CF173" s="23"/>
      <c r="CG173" s="22"/>
      <c r="CH173" s="22">
        <v>1</v>
      </c>
      <c r="CI173" s="12">
        <f t="shared" si="9"/>
        <v>0</v>
      </c>
      <c r="CJ173" s="21">
        <v>1</v>
      </c>
      <c r="CK173" s="18" t="s">
        <v>3737</v>
      </c>
      <c r="CL173" s="18" t="s">
        <v>3914</v>
      </c>
      <c r="CM173" s="18">
        <v>62.11</v>
      </c>
      <c r="CN173" s="17"/>
      <c r="CO173" s="21">
        <v>1.61</v>
      </c>
      <c r="CP173" s="17"/>
      <c r="CQ173" s="17"/>
      <c r="CR173" s="17"/>
      <c r="CS173" s="17"/>
      <c r="CT173" s="17"/>
      <c r="CU173" s="17"/>
      <c r="CV173" s="17"/>
      <c r="CW173" s="17"/>
      <c r="CX173" s="17"/>
      <c r="CY173" s="17"/>
      <c r="CZ173" s="17"/>
      <c r="DA173" s="18">
        <v>1</v>
      </c>
      <c r="DB173" s="18" t="s">
        <v>4335</v>
      </c>
      <c r="DC173" s="18">
        <v>16</v>
      </c>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c r="FB173" s="17"/>
      <c r="FC173" s="17"/>
      <c r="FD173" s="17"/>
      <c r="FE173" s="17"/>
      <c r="FF173" s="17"/>
      <c r="FG173" s="17"/>
      <c r="FH173" s="18" t="s">
        <v>5045</v>
      </c>
      <c r="FI173" s="17"/>
      <c r="FJ173" s="17"/>
      <c r="FK173" s="17"/>
      <c r="FL173" s="17"/>
      <c r="FM173" s="17"/>
      <c r="FN173" s="17"/>
      <c r="FO173" s="17"/>
      <c r="FP173" s="17"/>
      <c r="FQ173" s="17"/>
      <c r="FR173" s="17"/>
      <c r="FS173" s="18" t="s">
        <v>5971</v>
      </c>
      <c r="FT173" s="18" t="s">
        <v>6310</v>
      </c>
      <c r="FU173" s="18" t="s">
        <v>6631</v>
      </c>
      <c r="FV173" s="18" t="s">
        <v>6976</v>
      </c>
      <c r="FW173" s="18" t="s">
        <v>5971</v>
      </c>
      <c r="FX173" s="18" t="s">
        <v>6310</v>
      </c>
      <c r="FY173" s="18" t="s">
        <v>6631</v>
      </c>
      <c r="FZ173" s="18" t="s">
        <v>6976</v>
      </c>
      <c r="GA173" s="1" t="s">
        <v>7569</v>
      </c>
      <c r="GB173" s="25">
        <f t="shared" si="10"/>
        <v>29.19254658385093</v>
      </c>
    </row>
    <row r="174" spans="3:184" ht="74" customHeight="1" x14ac:dyDescent="0.2">
      <c r="C174" s="17" t="s">
        <v>11175</v>
      </c>
      <c r="D174" s="18" t="s">
        <v>47</v>
      </c>
      <c r="E174" s="18" t="s">
        <v>84</v>
      </c>
      <c r="F174" s="18" t="s">
        <v>251</v>
      </c>
      <c r="G174" s="18" t="s">
        <v>574</v>
      </c>
      <c r="H174" s="17"/>
      <c r="I174" s="18">
        <v>2023</v>
      </c>
      <c r="J174" s="18" t="s">
        <v>787</v>
      </c>
      <c r="K174" s="18" t="s">
        <v>779</v>
      </c>
      <c r="L174" s="17"/>
      <c r="M174" s="17"/>
      <c r="N174" s="17"/>
      <c r="O174" s="18" t="s">
        <v>1640</v>
      </c>
      <c r="P174" s="18" t="s">
        <v>1840</v>
      </c>
      <c r="Q174" s="18" t="s">
        <v>2081</v>
      </c>
      <c r="R174" s="18" t="s">
        <v>2320</v>
      </c>
      <c r="S174" s="17"/>
      <c r="T174" s="17"/>
      <c r="U174" s="18" t="s">
        <v>2763</v>
      </c>
      <c r="V174" s="18" t="s">
        <v>2763</v>
      </c>
      <c r="W174" s="18" t="s">
        <v>3140</v>
      </c>
      <c r="X174" s="18" t="s">
        <v>2763</v>
      </c>
      <c r="Y174" s="21">
        <f t="shared" si="8"/>
        <v>0.05</v>
      </c>
      <c r="Z174" s="21">
        <v>4.7E-2</v>
      </c>
      <c r="AA174" s="21">
        <v>94</v>
      </c>
      <c r="AB174" s="21">
        <v>0.18</v>
      </c>
      <c r="AC174" s="21">
        <v>0</v>
      </c>
      <c r="AD174" s="21">
        <v>0</v>
      </c>
      <c r="AE174" s="21">
        <v>0</v>
      </c>
      <c r="AF174" s="21">
        <v>0</v>
      </c>
      <c r="AG174" s="21">
        <v>3.0000000000000001E-3</v>
      </c>
      <c r="AH174" s="21">
        <v>6</v>
      </c>
      <c r="AI174" s="21"/>
      <c r="AJ174" s="17"/>
      <c r="AK174" s="17"/>
      <c r="AL174" s="21"/>
      <c r="AM174" s="21">
        <v>0.05</v>
      </c>
      <c r="AN174" s="21">
        <v>0.19</v>
      </c>
      <c r="AO174" s="22">
        <v>1</v>
      </c>
      <c r="AP174" s="22">
        <v>1</v>
      </c>
      <c r="AQ174" s="22">
        <v>1</v>
      </c>
      <c r="AR174" s="22"/>
      <c r="AS174" s="22"/>
      <c r="AT174" s="22"/>
      <c r="AU174" s="22"/>
      <c r="AV174" s="22"/>
      <c r="AW174" s="22"/>
      <c r="AX174" s="22"/>
      <c r="AY174" s="22"/>
      <c r="AZ174" s="22"/>
      <c r="BA174" s="22"/>
      <c r="BB174" s="22"/>
      <c r="BC174" s="22">
        <v>1</v>
      </c>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v>0</v>
      </c>
      <c r="CB174" s="22"/>
      <c r="CC174" s="22"/>
      <c r="CD174" s="22"/>
      <c r="CE174" s="22"/>
      <c r="CF174" s="23"/>
      <c r="CG174" s="22"/>
      <c r="CH174" s="22">
        <v>1</v>
      </c>
      <c r="CI174" s="12">
        <f t="shared" si="9"/>
        <v>0</v>
      </c>
      <c r="CJ174" s="21">
        <v>0.24199999999999999</v>
      </c>
      <c r="CK174" s="18" t="s">
        <v>3738</v>
      </c>
      <c r="CL174" s="18" t="s">
        <v>3915</v>
      </c>
      <c r="CM174" s="18">
        <v>0</v>
      </c>
      <c r="CN174" s="18" t="s">
        <v>4007</v>
      </c>
      <c r="CO174" s="21">
        <v>2.4550000000000001</v>
      </c>
      <c r="CP174" s="17"/>
      <c r="CQ174" s="17"/>
      <c r="CR174" s="17"/>
      <c r="CS174" s="17"/>
      <c r="CT174" s="17"/>
      <c r="CU174" s="17"/>
      <c r="CV174" s="17"/>
      <c r="CW174" s="17"/>
      <c r="CX174" s="17"/>
      <c r="CY174" s="17"/>
      <c r="CZ174" s="17"/>
      <c r="DA174" s="18">
        <v>1</v>
      </c>
      <c r="DB174" s="18" t="s">
        <v>4335</v>
      </c>
      <c r="DC174" s="18">
        <v>14</v>
      </c>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c r="FB174" s="17"/>
      <c r="FC174" s="17"/>
      <c r="FD174" s="17"/>
      <c r="FE174" s="17"/>
      <c r="FF174" s="17"/>
      <c r="FG174" s="17"/>
      <c r="FH174" s="18" t="s">
        <v>5046</v>
      </c>
      <c r="FI174" s="17"/>
      <c r="FJ174" s="17"/>
      <c r="FK174" s="17"/>
      <c r="FL174" s="17"/>
      <c r="FM174" s="17"/>
      <c r="FN174" s="17"/>
      <c r="FO174" s="17"/>
      <c r="FP174" s="17"/>
      <c r="FQ174" s="17"/>
      <c r="FR174" s="17"/>
      <c r="FS174" s="18" t="s">
        <v>5972</v>
      </c>
      <c r="FT174" s="18" t="s">
        <v>6311</v>
      </c>
      <c r="FU174" s="18" t="s">
        <v>6632</v>
      </c>
      <c r="FV174" s="18" t="s">
        <v>6977</v>
      </c>
      <c r="FW174" s="18" t="s">
        <v>5972</v>
      </c>
      <c r="FX174" s="18" t="s">
        <v>6311</v>
      </c>
      <c r="FY174" s="18" t="s">
        <v>6632</v>
      </c>
      <c r="FZ174" s="18" t="s">
        <v>6977</v>
      </c>
      <c r="GA174" s="1" t="s">
        <v>7570</v>
      </c>
      <c r="GB174" s="25">
        <f t="shared" si="10"/>
        <v>19.144602851323828</v>
      </c>
    </row>
    <row r="175" spans="3:184" ht="74" customHeight="1" x14ac:dyDescent="0.2">
      <c r="C175" s="17" t="s">
        <v>11175</v>
      </c>
      <c r="D175" s="18" t="s">
        <v>47</v>
      </c>
      <c r="E175" s="18" t="s">
        <v>84</v>
      </c>
      <c r="F175" s="18" t="s">
        <v>252</v>
      </c>
      <c r="G175" s="18" t="s">
        <v>575</v>
      </c>
      <c r="H175" s="17"/>
      <c r="I175" s="18">
        <v>2023</v>
      </c>
      <c r="J175" s="18" t="s">
        <v>836</v>
      </c>
      <c r="K175" s="18" t="s">
        <v>989</v>
      </c>
      <c r="L175" s="17"/>
      <c r="M175" s="17"/>
      <c r="N175" s="17"/>
      <c r="O175" s="18" t="s">
        <v>1641</v>
      </c>
      <c r="P175" s="18" t="s">
        <v>1841</v>
      </c>
      <c r="Q175" s="18" t="s">
        <v>2082</v>
      </c>
      <c r="R175" s="18" t="s">
        <v>2321</v>
      </c>
      <c r="S175" s="17"/>
      <c r="T175" s="17"/>
      <c r="U175" s="18" t="s">
        <v>2764</v>
      </c>
      <c r="V175" s="18" t="s">
        <v>2764</v>
      </c>
      <c r="W175" s="18" t="s">
        <v>3140</v>
      </c>
      <c r="X175" s="18" t="s">
        <v>2764</v>
      </c>
      <c r="Y175" s="21">
        <f t="shared" si="8"/>
        <v>0.05</v>
      </c>
      <c r="Z175" s="21">
        <v>4.7E-2</v>
      </c>
      <c r="AA175" s="21">
        <v>94</v>
      </c>
      <c r="AB175" s="21">
        <v>0.28999999999999998</v>
      </c>
      <c r="AC175" s="21">
        <v>0</v>
      </c>
      <c r="AD175" s="21">
        <v>0</v>
      </c>
      <c r="AE175" s="21">
        <v>0</v>
      </c>
      <c r="AF175" s="21">
        <v>0</v>
      </c>
      <c r="AG175" s="21">
        <v>3.0000000000000001E-3</v>
      </c>
      <c r="AH175" s="21">
        <v>6</v>
      </c>
      <c r="AI175" s="21"/>
      <c r="AJ175" s="17"/>
      <c r="AK175" s="17"/>
      <c r="AL175" s="21"/>
      <c r="AM175" s="21">
        <v>5.0000000000000001E-3</v>
      </c>
      <c r="AN175" s="21">
        <v>0.04</v>
      </c>
      <c r="AO175" s="22">
        <v>1</v>
      </c>
      <c r="AP175" s="22">
        <v>1</v>
      </c>
      <c r="AQ175" s="22">
        <v>1</v>
      </c>
      <c r="AR175" s="22"/>
      <c r="AS175" s="22"/>
      <c r="AT175" s="22"/>
      <c r="AU175" s="22"/>
      <c r="AV175" s="22"/>
      <c r="AW175" s="22"/>
      <c r="AX175" s="22"/>
      <c r="AY175" s="22"/>
      <c r="AZ175" s="22"/>
      <c r="BA175" s="22"/>
      <c r="BB175" s="22">
        <v>1</v>
      </c>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v>0</v>
      </c>
      <c r="CB175" s="22"/>
      <c r="CC175" s="22"/>
      <c r="CD175" s="22"/>
      <c r="CE175" s="22"/>
      <c r="CF175" s="23"/>
      <c r="CG175" s="22"/>
      <c r="CH175" s="22">
        <v>1</v>
      </c>
      <c r="CI175" s="12">
        <f t="shared" si="9"/>
        <v>0</v>
      </c>
      <c r="CJ175" s="21">
        <v>0.156</v>
      </c>
      <c r="CK175" s="18" t="s">
        <v>3739</v>
      </c>
      <c r="CL175" s="18" t="s">
        <v>3916</v>
      </c>
      <c r="CM175" s="18">
        <v>15.6</v>
      </c>
      <c r="CN175" s="18" t="s">
        <v>3999</v>
      </c>
      <c r="CO175" s="21">
        <v>1.3440000000000001</v>
      </c>
      <c r="CP175" s="17"/>
      <c r="CQ175" s="17"/>
      <c r="CR175" s="17"/>
      <c r="CS175" s="17"/>
      <c r="CT175" s="17"/>
      <c r="CU175" s="17"/>
      <c r="CV175" s="17"/>
      <c r="CW175" s="17"/>
      <c r="CX175" s="17"/>
      <c r="CY175" s="17"/>
      <c r="CZ175" s="17"/>
      <c r="DA175" s="18">
        <v>1</v>
      </c>
      <c r="DB175" s="18" t="s">
        <v>4335</v>
      </c>
      <c r="DC175" s="18">
        <v>30</v>
      </c>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17"/>
      <c r="FG175" s="17"/>
      <c r="FH175" s="18" t="s">
        <v>5047</v>
      </c>
      <c r="FI175" s="17"/>
      <c r="FJ175" s="17"/>
      <c r="FK175" s="17"/>
      <c r="FL175" s="17"/>
      <c r="FM175" s="17"/>
      <c r="FN175" s="17"/>
      <c r="FO175" s="17"/>
      <c r="FP175" s="17"/>
      <c r="FQ175" s="17"/>
      <c r="FR175" s="17"/>
      <c r="FS175" s="18" t="s">
        <v>5973</v>
      </c>
      <c r="FT175" s="18" t="s">
        <v>6312</v>
      </c>
      <c r="FU175" s="18" t="s">
        <v>6633</v>
      </c>
      <c r="FV175" s="18" t="s">
        <v>6978</v>
      </c>
      <c r="FW175" s="18" t="s">
        <v>5973</v>
      </c>
      <c r="FX175" s="18" t="s">
        <v>6312</v>
      </c>
      <c r="FY175" s="18" t="s">
        <v>6633</v>
      </c>
      <c r="FZ175" s="18" t="s">
        <v>6978</v>
      </c>
      <c r="GA175" s="1" t="s">
        <v>7571</v>
      </c>
      <c r="GB175" s="25">
        <f t="shared" si="10"/>
        <v>34.970238095238095</v>
      </c>
    </row>
    <row r="176" spans="3:184" ht="74" customHeight="1" x14ac:dyDescent="0.2">
      <c r="C176" s="17" t="s">
        <v>11175</v>
      </c>
      <c r="D176" s="18" t="s">
        <v>47</v>
      </c>
      <c r="E176" s="18" t="s">
        <v>84</v>
      </c>
      <c r="F176" s="18" t="s">
        <v>253</v>
      </c>
      <c r="G176" s="18" t="s">
        <v>576</v>
      </c>
      <c r="H176" s="17"/>
      <c r="I176" s="18">
        <v>2023</v>
      </c>
      <c r="J176" s="18" t="s">
        <v>860</v>
      </c>
      <c r="K176" s="18" t="s">
        <v>990</v>
      </c>
      <c r="L176" s="17"/>
      <c r="M176" s="17"/>
      <c r="N176" s="17"/>
      <c r="O176" s="18" t="s">
        <v>1642</v>
      </c>
      <c r="P176" s="18" t="s">
        <v>1842</v>
      </c>
      <c r="Q176" s="18" t="s">
        <v>2083</v>
      </c>
      <c r="R176" s="18" t="s">
        <v>2322</v>
      </c>
      <c r="S176" s="17"/>
      <c r="T176" s="17"/>
      <c r="U176" s="18" t="s">
        <v>2765</v>
      </c>
      <c r="V176" s="18" t="s">
        <v>2765</v>
      </c>
      <c r="W176" s="18" t="s">
        <v>3140</v>
      </c>
      <c r="X176" s="18" t="s">
        <v>2765</v>
      </c>
      <c r="Y176" s="21">
        <f t="shared" si="8"/>
        <v>7.3999999999999996E-2</v>
      </c>
      <c r="Z176" s="21">
        <v>7.0999999999999994E-2</v>
      </c>
      <c r="AA176" s="21">
        <v>95.95</v>
      </c>
      <c r="AB176" s="21">
        <v>0.19</v>
      </c>
      <c r="AC176" s="21">
        <v>0</v>
      </c>
      <c r="AD176" s="21">
        <v>0</v>
      </c>
      <c r="AE176" s="21">
        <v>0</v>
      </c>
      <c r="AF176" s="21">
        <v>0</v>
      </c>
      <c r="AG176" s="21">
        <v>3.0000000000000001E-3</v>
      </c>
      <c r="AH176" s="21">
        <v>4.05</v>
      </c>
      <c r="AI176" s="21"/>
      <c r="AJ176" s="17"/>
      <c r="AK176" s="17"/>
      <c r="AL176" s="21"/>
      <c r="AM176" s="21">
        <v>0.15</v>
      </c>
      <c r="AN176" s="21">
        <v>0.6</v>
      </c>
      <c r="AO176" s="22">
        <v>1</v>
      </c>
      <c r="AP176" s="22">
        <v>1</v>
      </c>
      <c r="AQ176" s="22">
        <v>1</v>
      </c>
      <c r="AR176" s="22"/>
      <c r="AS176" s="22">
        <v>1</v>
      </c>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v>0</v>
      </c>
      <c r="CB176" s="22"/>
      <c r="CC176" s="22"/>
      <c r="CD176" s="22"/>
      <c r="CE176" s="22"/>
      <c r="CF176" s="23"/>
      <c r="CG176" s="22"/>
      <c r="CH176" s="22">
        <v>1</v>
      </c>
      <c r="CI176" s="12">
        <f t="shared" si="9"/>
        <v>0</v>
      </c>
      <c r="CJ176" s="21">
        <v>5.593</v>
      </c>
      <c r="CK176" s="18" t="s">
        <v>3740</v>
      </c>
      <c r="CL176" s="18" t="s">
        <v>3917</v>
      </c>
      <c r="CM176" s="18">
        <v>100</v>
      </c>
      <c r="CN176" s="18" t="s">
        <v>3999</v>
      </c>
      <c r="CO176" s="21">
        <v>5.593</v>
      </c>
      <c r="CP176" s="17"/>
      <c r="CQ176" s="17"/>
      <c r="CR176" s="17"/>
      <c r="CS176" s="17"/>
      <c r="CT176" s="17"/>
      <c r="CU176" s="17"/>
      <c r="CV176" s="17"/>
      <c r="CW176" s="17"/>
      <c r="CX176" s="17"/>
      <c r="CY176" s="17"/>
      <c r="CZ176" s="17"/>
      <c r="DA176" s="18">
        <v>1</v>
      </c>
      <c r="DB176" s="18" t="s">
        <v>4335</v>
      </c>
      <c r="DC176" s="18">
        <v>55</v>
      </c>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8" t="s">
        <v>5048</v>
      </c>
      <c r="FI176" s="17"/>
      <c r="FJ176" s="17"/>
      <c r="FK176" s="17"/>
      <c r="FL176" s="17"/>
      <c r="FM176" s="17"/>
      <c r="FN176" s="17"/>
      <c r="FO176" s="17"/>
      <c r="FP176" s="17"/>
      <c r="FQ176" s="17"/>
      <c r="FR176" s="17"/>
      <c r="FS176" s="18" t="s">
        <v>5974</v>
      </c>
      <c r="FT176" s="18" t="s">
        <v>6313</v>
      </c>
      <c r="FU176" s="18" t="s">
        <v>6634</v>
      </c>
      <c r="FV176" s="18" t="s">
        <v>6979</v>
      </c>
      <c r="FW176" s="18" t="s">
        <v>5974</v>
      </c>
      <c r="FX176" s="18" t="s">
        <v>6313</v>
      </c>
      <c r="FY176" s="18" t="s">
        <v>6634</v>
      </c>
      <c r="FZ176" s="18" t="s">
        <v>6979</v>
      </c>
      <c r="GA176" s="1" t="s">
        <v>7572</v>
      </c>
      <c r="GB176" s="25">
        <f t="shared" si="10"/>
        <v>12.694439477918825</v>
      </c>
    </row>
    <row r="177" spans="3:184" ht="74" customHeight="1" x14ac:dyDescent="0.2">
      <c r="C177" s="17" t="s">
        <v>11175</v>
      </c>
      <c r="D177" s="18" t="s">
        <v>47</v>
      </c>
      <c r="E177" s="18" t="s">
        <v>84</v>
      </c>
      <c r="F177" s="18" t="s">
        <v>254</v>
      </c>
      <c r="G177" s="18" t="s">
        <v>577</v>
      </c>
      <c r="H177" s="17"/>
      <c r="I177" s="18">
        <v>2023</v>
      </c>
      <c r="J177" s="18" t="s">
        <v>861</v>
      </c>
      <c r="K177" s="18" t="s">
        <v>952</v>
      </c>
      <c r="L177" s="17"/>
      <c r="M177" s="17"/>
      <c r="N177" s="17"/>
      <c r="O177" s="18" t="s">
        <v>1643</v>
      </c>
      <c r="P177" s="18" t="s">
        <v>1843</v>
      </c>
      <c r="Q177" s="18" t="s">
        <v>2084</v>
      </c>
      <c r="R177" s="18" t="s">
        <v>2323</v>
      </c>
      <c r="S177" s="17"/>
      <c r="T177" s="17"/>
      <c r="U177" s="18" t="s">
        <v>2766</v>
      </c>
      <c r="V177" s="18" t="s">
        <v>3037</v>
      </c>
      <c r="W177" s="18" t="s">
        <v>3138</v>
      </c>
      <c r="X177" s="18" t="s">
        <v>3229</v>
      </c>
      <c r="Y177" s="21">
        <f t="shared" si="8"/>
        <v>0.10100000000000001</v>
      </c>
      <c r="Z177" s="21">
        <v>9.8000000000000004E-2</v>
      </c>
      <c r="AA177" s="21">
        <v>97.03</v>
      </c>
      <c r="AB177" s="21">
        <v>0.01</v>
      </c>
      <c r="AC177" s="21">
        <v>0</v>
      </c>
      <c r="AD177" s="21">
        <v>0</v>
      </c>
      <c r="AE177" s="21">
        <v>0</v>
      </c>
      <c r="AF177" s="21">
        <v>0</v>
      </c>
      <c r="AG177" s="21">
        <v>3.0000000000000001E-3</v>
      </c>
      <c r="AH177" s="21">
        <v>2.97</v>
      </c>
      <c r="AI177" s="21"/>
      <c r="AJ177" s="17"/>
      <c r="AK177" s="17"/>
      <c r="AL177" s="21"/>
      <c r="AM177" s="21">
        <v>0.1</v>
      </c>
      <c r="AN177" s="21">
        <v>0.01</v>
      </c>
      <c r="AO177" s="22">
        <v>1</v>
      </c>
      <c r="AP177" s="22">
        <v>1</v>
      </c>
      <c r="AQ177" s="22">
        <v>1</v>
      </c>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v>0</v>
      </c>
      <c r="CB177" s="22">
        <v>1</v>
      </c>
      <c r="CC177" s="22"/>
      <c r="CD177" s="22"/>
      <c r="CE177" s="22"/>
      <c r="CF177" s="23"/>
      <c r="CG177" s="22"/>
      <c r="CH177" s="22">
        <v>1</v>
      </c>
      <c r="CI177" s="12">
        <f t="shared" si="9"/>
        <v>0</v>
      </c>
      <c r="CJ177" s="21">
        <v>17.748000000000001</v>
      </c>
      <c r="CK177" s="18" t="s">
        <v>3741</v>
      </c>
      <c r="CL177" s="18" t="s">
        <v>3918</v>
      </c>
      <c r="CM177" s="18">
        <v>43.28</v>
      </c>
      <c r="CN177" s="18" t="s">
        <v>3999</v>
      </c>
      <c r="CO177" s="21">
        <v>41.008000000000003</v>
      </c>
      <c r="CP177" s="17"/>
      <c r="CQ177" s="17"/>
      <c r="CR177" s="17"/>
      <c r="CS177" s="17"/>
      <c r="CT177" s="17"/>
      <c r="CU177" s="17"/>
      <c r="CV177" s="17"/>
      <c r="CW177" s="17"/>
      <c r="CX177" s="17"/>
      <c r="CY177" s="17"/>
      <c r="CZ177" s="17"/>
      <c r="DA177" s="18">
        <v>1</v>
      </c>
      <c r="DB177" s="18" t="s">
        <v>4338</v>
      </c>
      <c r="DC177" s="18">
        <v>14</v>
      </c>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8" t="s">
        <v>5049</v>
      </c>
      <c r="FI177" s="17"/>
      <c r="FJ177" s="17"/>
      <c r="FK177" s="17"/>
      <c r="FL177" s="17"/>
      <c r="FM177" s="17"/>
      <c r="FN177" s="17"/>
      <c r="FO177" s="17"/>
      <c r="FP177" s="17"/>
      <c r="FQ177" s="17"/>
      <c r="FR177" s="17"/>
      <c r="FS177" s="18" t="s">
        <v>5975</v>
      </c>
      <c r="FT177" s="18" t="s">
        <v>6314</v>
      </c>
      <c r="FU177" s="18" t="s">
        <v>6635</v>
      </c>
      <c r="FV177" s="18" t="s">
        <v>6980</v>
      </c>
      <c r="FW177" s="18" t="s">
        <v>5975</v>
      </c>
      <c r="FX177" s="18" t="s">
        <v>6314</v>
      </c>
      <c r="FY177" s="18" t="s">
        <v>6635</v>
      </c>
      <c r="FZ177" s="18" t="s">
        <v>6980</v>
      </c>
      <c r="GA177" s="1" t="s">
        <v>7573</v>
      </c>
      <c r="GB177" s="25">
        <f t="shared" si="10"/>
        <v>2.3897776043698786</v>
      </c>
    </row>
    <row r="178" spans="3:184" ht="74" customHeight="1" x14ac:dyDescent="0.2">
      <c r="C178" s="17" t="s">
        <v>11175</v>
      </c>
      <c r="D178" s="18" t="s">
        <v>56</v>
      </c>
      <c r="E178" s="18" t="s">
        <v>82</v>
      </c>
      <c r="F178" s="18" t="s">
        <v>255</v>
      </c>
      <c r="G178" s="18" t="s">
        <v>578</v>
      </c>
      <c r="H178" s="17"/>
      <c r="I178" s="18">
        <v>2021</v>
      </c>
      <c r="J178" s="18" t="s">
        <v>862</v>
      </c>
      <c r="K178" s="18" t="s">
        <v>970</v>
      </c>
      <c r="L178" s="17"/>
      <c r="M178" s="17"/>
      <c r="N178" s="17"/>
      <c r="O178" s="18" t="s">
        <v>1644</v>
      </c>
      <c r="P178" s="18" t="s">
        <v>1844</v>
      </c>
      <c r="Q178" s="18" t="s">
        <v>2085</v>
      </c>
      <c r="R178" s="18" t="s">
        <v>2324</v>
      </c>
      <c r="S178" s="18" t="s">
        <v>2477</v>
      </c>
      <c r="T178" s="18" t="s">
        <v>2552</v>
      </c>
      <c r="U178" s="18" t="s">
        <v>2767</v>
      </c>
      <c r="V178" s="18" t="s">
        <v>3038</v>
      </c>
      <c r="W178" s="18" t="s">
        <v>3138</v>
      </c>
      <c r="X178" s="18" t="s">
        <v>3230</v>
      </c>
      <c r="Y178" s="21">
        <f t="shared" si="8"/>
        <v>19.283000000000001</v>
      </c>
      <c r="Z178" s="21">
        <v>18.428000000000001</v>
      </c>
      <c r="AA178" s="21">
        <v>95.57</v>
      </c>
      <c r="AB178" s="21">
        <v>0.06</v>
      </c>
      <c r="AC178" s="21">
        <v>0</v>
      </c>
      <c r="AD178" s="21">
        <v>0</v>
      </c>
      <c r="AE178" s="21">
        <v>0</v>
      </c>
      <c r="AF178" s="21">
        <v>0</v>
      </c>
      <c r="AG178" s="21">
        <v>0.85499999999999998</v>
      </c>
      <c r="AH178" s="21">
        <v>4.43</v>
      </c>
      <c r="AI178" s="21">
        <v>1</v>
      </c>
      <c r="AJ178" s="18" t="s">
        <v>3429</v>
      </c>
      <c r="AK178" s="18" t="s">
        <v>3513</v>
      </c>
      <c r="AL178" s="21">
        <v>9.3450000000000006</v>
      </c>
      <c r="AM178" s="21">
        <v>30.2</v>
      </c>
      <c r="AN178" s="21">
        <v>0.11</v>
      </c>
      <c r="AO178" s="22">
        <v>19</v>
      </c>
      <c r="AP178" s="22">
        <v>19</v>
      </c>
      <c r="AQ178" s="22">
        <v>13</v>
      </c>
      <c r="AR178" s="22"/>
      <c r="AS178" s="22"/>
      <c r="AT178" s="22"/>
      <c r="AU178" s="22"/>
      <c r="AV178" s="22"/>
      <c r="AW178" s="22"/>
      <c r="AX178" s="22"/>
      <c r="AY178" s="22"/>
      <c r="AZ178" s="22">
        <v>1</v>
      </c>
      <c r="BA178" s="22"/>
      <c r="BB178" s="22">
        <v>3</v>
      </c>
      <c r="BC178" s="22">
        <v>3</v>
      </c>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v>0</v>
      </c>
      <c r="CB178" s="22"/>
      <c r="CC178" s="22"/>
      <c r="CD178" s="22"/>
      <c r="CE178" s="22"/>
      <c r="CF178" s="22" t="s">
        <v>3585</v>
      </c>
      <c r="CG178" s="22">
        <v>6</v>
      </c>
      <c r="CH178" s="22">
        <v>13</v>
      </c>
      <c r="CI178" s="12">
        <f t="shared" si="9"/>
        <v>0</v>
      </c>
      <c r="CJ178" s="21">
        <v>70.585999999999999</v>
      </c>
      <c r="CK178" s="18" t="s">
        <v>3742</v>
      </c>
      <c r="CL178" s="18" t="s">
        <v>3919</v>
      </c>
      <c r="CM178" s="18">
        <v>6.82</v>
      </c>
      <c r="CN178" s="18" t="s">
        <v>4008</v>
      </c>
      <c r="CO178" s="21">
        <v>1027.1569999999999</v>
      </c>
      <c r="CP178" s="17"/>
      <c r="CQ178" s="17"/>
      <c r="CR178" s="17"/>
      <c r="CS178" s="17"/>
      <c r="CT178" s="17"/>
      <c r="CU178" s="17"/>
      <c r="CV178" s="17"/>
      <c r="CW178" s="18">
        <v>9</v>
      </c>
      <c r="CX178" s="18">
        <v>1</v>
      </c>
      <c r="CY178" s="18" t="s">
        <v>4187</v>
      </c>
      <c r="CZ178" s="18">
        <v>0</v>
      </c>
      <c r="DA178" s="18">
        <v>1</v>
      </c>
      <c r="DB178" s="18" t="s">
        <v>4339</v>
      </c>
      <c r="DC178" s="18">
        <v>0</v>
      </c>
      <c r="DD178" s="18">
        <v>1</v>
      </c>
      <c r="DE178" s="18" t="s">
        <v>4339</v>
      </c>
      <c r="DF178" s="18">
        <v>0</v>
      </c>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8">
        <v>1</v>
      </c>
      <c r="EO178" s="18" t="s">
        <v>4784</v>
      </c>
      <c r="EP178" s="18">
        <v>8</v>
      </c>
      <c r="EQ178" s="17"/>
      <c r="ER178" s="17"/>
      <c r="ES178" s="17"/>
      <c r="ET178" s="17"/>
      <c r="EU178" s="17"/>
      <c r="EV178" s="17"/>
      <c r="EW178" s="17"/>
      <c r="EX178" s="17"/>
      <c r="EY178" s="17"/>
      <c r="EZ178" s="17"/>
      <c r="FA178" s="17"/>
      <c r="FB178" s="17"/>
      <c r="FC178" s="17"/>
      <c r="FD178" s="17"/>
      <c r="FE178" s="17"/>
      <c r="FF178" s="17"/>
      <c r="FG178" s="17"/>
      <c r="FH178" s="18" t="s">
        <v>5050</v>
      </c>
      <c r="FI178" s="18" t="s">
        <v>5251</v>
      </c>
      <c r="FJ178" s="17"/>
      <c r="FK178" s="17"/>
      <c r="FL178" s="18" t="s">
        <v>5496</v>
      </c>
      <c r="FM178" s="17"/>
      <c r="FN178" s="17"/>
      <c r="FO178" s="17"/>
      <c r="FP178" s="17"/>
      <c r="FQ178" s="17"/>
      <c r="FR178" s="17"/>
      <c r="FS178" s="18" t="s">
        <v>5976</v>
      </c>
      <c r="FT178" s="18" t="s">
        <v>6315</v>
      </c>
      <c r="FU178" s="18" t="s">
        <v>6636</v>
      </c>
      <c r="FV178" s="18" t="s">
        <v>6981</v>
      </c>
      <c r="FW178" s="18" t="s">
        <v>7210</v>
      </c>
      <c r="FX178" s="18" t="s">
        <v>7302</v>
      </c>
      <c r="FY178" s="18" t="s">
        <v>7395</v>
      </c>
      <c r="FZ178" s="18" t="s">
        <v>7475</v>
      </c>
      <c r="GB178" s="25">
        <f t="shared" si="10"/>
        <v>17.940782178381689</v>
      </c>
    </row>
    <row r="179" spans="3:184" ht="74" customHeight="1" x14ac:dyDescent="0.2">
      <c r="C179" s="17" t="s">
        <v>11175</v>
      </c>
      <c r="D179" s="18" t="s">
        <v>55</v>
      </c>
      <c r="E179" s="18" t="s">
        <v>82</v>
      </c>
      <c r="F179" s="18" t="s">
        <v>247</v>
      </c>
      <c r="G179" s="18" t="s">
        <v>579</v>
      </c>
      <c r="H179" s="18" t="s">
        <v>730</v>
      </c>
      <c r="I179" s="18">
        <v>2022</v>
      </c>
      <c r="J179" s="18" t="s">
        <v>863</v>
      </c>
      <c r="K179" s="18" t="s">
        <v>991</v>
      </c>
      <c r="L179" s="17"/>
      <c r="M179" s="17"/>
      <c r="N179" s="17"/>
      <c r="O179" s="18" t="s">
        <v>1645</v>
      </c>
      <c r="P179" s="18" t="s">
        <v>1845</v>
      </c>
      <c r="Q179" s="18" t="s">
        <v>2086</v>
      </c>
      <c r="R179" s="18" t="s">
        <v>2325</v>
      </c>
      <c r="S179" s="18" t="s">
        <v>2478</v>
      </c>
      <c r="T179" s="18" t="s">
        <v>2553</v>
      </c>
      <c r="U179" s="18" t="s">
        <v>2759</v>
      </c>
      <c r="V179" s="18" t="s">
        <v>3039</v>
      </c>
      <c r="W179" s="18" t="s">
        <v>3138</v>
      </c>
      <c r="X179" s="18" t="s">
        <v>3231</v>
      </c>
      <c r="Y179" s="21">
        <f t="shared" si="8"/>
        <v>5.649</v>
      </c>
      <c r="Z179" s="21">
        <v>5.5789999999999997</v>
      </c>
      <c r="AA179" s="21">
        <v>88.51</v>
      </c>
      <c r="AB179" s="21">
        <v>0.03</v>
      </c>
      <c r="AC179" s="21">
        <v>0</v>
      </c>
      <c r="AD179" s="21">
        <v>0</v>
      </c>
      <c r="AE179" s="21">
        <v>0</v>
      </c>
      <c r="AF179" s="21">
        <v>0</v>
      </c>
      <c r="AG179" s="21">
        <v>7.0000000000000007E-2</v>
      </c>
      <c r="AH179" s="21">
        <v>0</v>
      </c>
      <c r="AI179" s="21">
        <v>1</v>
      </c>
      <c r="AJ179" s="18" t="s">
        <v>3430</v>
      </c>
      <c r="AK179" s="17"/>
      <c r="AL179" s="21">
        <v>0</v>
      </c>
      <c r="AM179" s="21">
        <v>7.7549999999999999</v>
      </c>
      <c r="AN179" s="21">
        <v>0.05</v>
      </c>
      <c r="AO179" s="22">
        <v>63</v>
      </c>
      <c r="AP179" s="22">
        <v>63</v>
      </c>
      <c r="AQ179" s="22">
        <v>5</v>
      </c>
      <c r="AR179" s="22"/>
      <c r="AS179" s="22"/>
      <c r="AT179" s="22"/>
      <c r="AU179" s="22"/>
      <c r="AV179" s="22"/>
      <c r="AW179" s="22"/>
      <c r="AX179" s="22">
        <v>1</v>
      </c>
      <c r="AY179" s="22"/>
      <c r="AZ179" s="22">
        <v>2</v>
      </c>
      <c r="BA179" s="22"/>
      <c r="BB179" s="22"/>
      <c r="BC179" s="22">
        <v>2</v>
      </c>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v>0</v>
      </c>
      <c r="CB179" s="22"/>
      <c r="CC179" s="22"/>
      <c r="CD179" s="22"/>
      <c r="CE179" s="22"/>
      <c r="CF179" s="23"/>
      <c r="CG179" s="22"/>
      <c r="CH179" s="22">
        <v>5</v>
      </c>
      <c r="CI179" s="12">
        <f t="shared" si="9"/>
        <v>0</v>
      </c>
      <c r="CJ179" s="21">
        <v>0</v>
      </c>
      <c r="CK179" s="18" t="s">
        <v>3743</v>
      </c>
      <c r="CL179" s="17"/>
      <c r="CM179" s="18">
        <v>0</v>
      </c>
      <c r="CN179" s="18" t="s">
        <v>4009</v>
      </c>
      <c r="CO179" s="21">
        <v>303357</v>
      </c>
      <c r="CP179" s="17"/>
      <c r="CQ179" s="17"/>
      <c r="CR179" s="17"/>
      <c r="CS179" s="17"/>
      <c r="CT179" s="17"/>
      <c r="CU179" s="18">
        <v>0</v>
      </c>
      <c r="CV179" s="17"/>
      <c r="CW179" s="18">
        <v>17</v>
      </c>
      <c r="CX179" s="17"/>
      <c r="CY179" s="17"/>
      <c r="CZ179" s="17"/>
      <c r="DA179" s="17"/>
      <c r="DB179" s="17"/>
      <c r="DC179" s="17"/>
      <c r="DD179" s="17"/>
      <c r="DE179" s="17"/>
      <c r="DF179" s="17"/>
      <c r="DG179" s="17"/>
      <c r="DH179" s="17"/>
      <c r="DI179" s="17"/>
      <c r="DJ179" s="17"/>
      <c r="DK179" s="17"/>
      <c r="DL179" s="17"/>
      <c r="DM179" s="18">
        <v>1</v>
      </c>
      <c r="DN179" s="18" t="s">
        <v>4474</v>
      </c>
      <c r="DO179" s="18">
        <v>63</v>
      </c>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8">
        <v>1</v>
      </c>
      <c r="EL179" s="18" t="s">
        <v>4713</v>
      </c>
      <c r="EM179" s="18">
        <v>13</v>
      </c>
      <c r="EN179" s="17"/>
      <c r="EO179" s="17"/>
      <c r="EP179" s="17"/>
      <c r="EQ179" s="17"/>
      <c r="ER179" s="17"/>
      <c r="ES179" s="17"/>
      <c r="ET179" s="17"/>
      <c r="EU179" s="17"/>
      <c r="EV179" s="17"/>
      <c r="EW179" s="17"/>
      <c r="EX179" s="17"/>
      <c r="EY179" s="17"/>
      <c r="EZ179" s="17"/>
      <c r="FA179" s="17"/>
      <c r="FB179" s="17"/>
      <c r="FC179" s="17"/>
      <c r="FD179" s="17"/>
      <c r="FE179" s="18">
        <v>1</v>
      </c>
      <c r="FF179" s="18" t="s">
        <v>4900</v>
      </c>
      <c r="FG179" s="18" t="s">
        <v>4923</v>
      </c>
      <c r="FH179" s="18" t="s">
        <v>4900</v>
      </c>
      <c r="FI179" s="18" t="s">
        <v>5250</v>
      </c>
      <c r="FJ179" s="18" t="s">
        <v>4900</v>
      </c>
      <c r="FK179" s="17"/>
      <c r="FL179" s="18" t="s">
        <v>5497</v>
      </c>
      <c r="FM179" s="17"/>
      <c r="FN179" s="18" t="s">
        <v>5627</v>
      </c>
      <c r="FO179" s="17"/>
      <c r="FP179" s="17"/>
      <c r="FQ179" s="17"/>
      <c r="FR179" s="17"/>
      <c r="FS179" s="18" t="s">
        <v>14</v>
      </c>
      <c r="FT179" s="18" t="s">
        <v>6307</v>
      </c>
      <c r="FU179" s="18" t="s">
        <v>6637</v>
      </c>
      <c r="FV179" s="18" t="s">
        <v>6982</v>
      </c>
      <c r="FW179" s="18" t="s">
        <v>7208</v>
      </c>
      <c r="FX179" s="18" t="s">
        <v>7303</v>
      </c>
      <c r="FY179" s="18" t="s">
        <v>7393</v>
      </c>
      <c r="FZ179" s="18" t="s">
        <v>7473</v>
      </c>
      <c r="GB179" s="25">
        <f t="shared" si="10"/>
        <v>1.8390872800034281E-2</v>
      </c>
    </row>
    <row r="180" spans="3:184" ht="74" customHeight="1" x14ac:dyDescent="0.2">
      <c r="C180" s="17" t="s">
        <v>11175</v>
      </c>
      <c r="D180" s="18" t="s">
        <v>56</v>
      </c>
      <c r="E180" s="18" t="s">
        <v>82</v>
      </c>
      <c r="F180" s="18" t="s">
        <v>256</v>
      </c>
      <c r="G180" s="18" t="s">
        <v>449</v>
      </c>
      <c r="H180" s="17"/>
      <c r="I180" s="18">
        <v>2022</v>
      </c>
      <c r="J180" s="18" t="s">
        <v>864</v>
      </c>
      <c r="K180" s="18" t="s">
        <v>787</v>
      </c>
      <c r="L180" s="17"/>
      <c r="M180" s="17"/>
      <c r="N180" s="17"/>
      <c r="O180" s="18" t="s">
        <v>1646</v>
      </c>
      <c r="P180" s="18" t="s">
        <v>1846</v>
      </c>
      <c r="Q180" s="18" t="s">
        <v>2087</v>
      </c>
      <c r="R180" s="18" t="s">
        <v>2326</v>
      </c>
      <c r="S180" s="18" t="s">
        <v>2479</v>
      </c>
      <c r="T180" s="18" t="s">
        <v>2554</v>
      </c>
      <c r="U180" s="18" t="s">
        <v>2768</v>
      </c>
      <c r="V180" s="18" t="s">
        <v>2768</v>
      </c>
      <c r="W180" s="18" t="s">
        <v>3140</v>
      </c>
      <c r="X180" s="18" t="s">
        <v>3232</v>
      </c>
      <c r="Y180" s="21">
        <f t="shared" si="8"/>
        <v>1.0788</v>
      </c>
      <c r="Z180" s="21">
        <v>0.98199999999999998</v>
      </c>
      <c r="AA180" s="21">
        <v>91.03</v>
      </c>
      <c r="AB180" s="21">
        <v>4.0000000000000002E-4</v>
      </c>
      <c r="AC180" s="21">
        <v>0</v>
      </c>
      <c r="AD180" s="21">
        <v>0</v>
      </c>
      <c r="AE180" s="21">
        <v>0</v>
      </c>
      <c r="AF180" s="21">
        <v>0</v>
      </c>
      <c r="AG180" s="21">
        <v>9.6799999999999997E-2</v>
      </c>
      <c r="AH180" s="21">
        <v>8.9700000000000006</v>
      </c>
      <c r="AI180" s="21"/>
      <c r="AJ180" s="17"/>
      <c r="AK180" s="17"/>
      <c r="AL180" s="21"/>
      <c r="AM180" s="21">
        <v>1</v>
      </c>
      <c r="AN180" s="21">
        <v>5.0000000000000002E-5</v>
      </c>
      <c r="AO180" s="22">
        <v>9</v>
      </c>
      <c r="AP180" s="22">
        <v>9</v>
      </c>
      <c r="AQ180" s="22">
        <v>6</v>
      </c>
      <c r="AR180" s="22">
        <v>1</v>
      </c>
      <c r="AS180" s="22"/>
      <c r="AT180" s="22"/>
      <c r="AU180" s="22"/>
      <c r="AV180" s="22"/>
      <c r="AW180" s="22">
        <v>2</v>
      </c>
      <c r="AX180" s="22"/>
      <c r="AY180" s="22">
        <v>1</v>
      </c>
      <c r="AZ180" s="22">
        <v>1</v>
      </c>
      <c r="BA180" s="22">
        <v>1</v>
      </c>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v>0</v>
      </c>
      <c r="CB180" s="22"/>
      <c r="CC180" s="22"/>
      <c r="CD180" s="22"/>
      <c r="CE180" s="22"/>
      <c r="CF180" s="23"/>
      <c r="CG180" s="22"/>
      <c r="CH180" s="22">
        <v>6</v>
      </c>
      <c r="CI180" s="12">
        <f t="shared" si="9"/>
        <v>0</v>
      </c>
      <c r="CJ180" s="21">
        <v>3.7629999999999999</v>
      </c>
      <c r="CK180" s="18" t="s">
        <v>3744</v>
      </c>
      <c r="CL180" s="17"/>
      <c r="CM180" s="18">
        <v>7.69</v>
      </c>
      <c r="CN180" s="18" t="s">
        <v>4008</v>
      </c>
      <c r="CO180" s="21">
        <v>39.101999999999997</v>
      </c>
      <c r="CP180" s="17"/>
      <c r="CQ180" s="17"/>
      <c r="CR180" s="17"/>
      <c r="CS180" s="17"/>
      <c r="CT180" s="17"/>
      <c r="CU180" s="17"/>
      <c r="CV180" s="17"/>
      <c r="CW180" s="18">
        <v>1</v>
      </c>
      <c r="CX180" s="17"/>
      <c r="CY180" s="17"/>
      <c r="CZ180" s="17"/>
      <c r="DA180" s="18">
        <v>1</v>
      </c>
      <c r="DB180" s="18" t="s">
        <v>4340</v>
      </c>
      <c r="DC180" s="18">
        <v>148</v>
      </c>
      <c r="DD180" s="17"/>
      <c r="DE180" s="17"/>
      <c r="DF180" s="17"/>
      <c r="DG180" s="18">
        <v>1</v>
      </c>
      <c r="DH180" s="18" t="s">
        <v>4340</v>
      </c>
      <c r="DI180" s="18">
        <v>26</v>
      </c>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8">
        <v>1</v>
      </c>
      <c r="EL180" s="18" t="s">
        <v>4714</v>
      </c>
      <c r="EM180" s="18">
        <v>6</v>
      </c>
      <c r="EN180" s="17"/>
      <c r="EO180" s="17"/>
      <c r="EP180" s="17"/>
      <c r="EQ180" s="17"/>
      <c r="ER180" s="17"/>
      <c r="ES180" s="17"/>
      <c r="ET180" s="17"/>
      <c r="EU180" s="17"/>
      <c r="EV180" s="17"/>
      <c r="EW180" s="17"/>
      <c r="EX180" s="17"/>
      <c r="EY180" s="17"/>
      <c r="EZ180" s="17"/>
      <c r="FA180" s="17"/>
      <c r="FB180" s="17"/>
      <c r="FC180" s="17"/>
      <c r="FD180" s="17"/>
      <c r="FE180" s="17"/>
      <c r="FF180" s="17"/>
      <c r="FG180" s="17"/>
      <c r="FH180" s="18" t="s">
        <v>5051</v>
      </c>
      <c r="FI180" s="18" t="s">
        <v>5252</v>
      </c>
      <c r="FJ180" s="17"/>
      <c r="FK180" s="17"/>
      <c r="FL180" s="18" t="s">
        <v>5498</v>
      </c>
      <c r="FM180" s="17"/>
      <c r="FN180" s="17"/>
      <c r="FO180" s="17"/>
      <c r="FP180" s="17"/>
      <c r="FQ180" s="17"/>
      <c r="FR180" s="17"/>
      <c r="FS180" s="18" t="s">
        <v>5977</v>
      </c>
      <c r="FT180" s="18" t="s">
        <v>6316</v>
      </c>
      <c r="FU180" s="18" t="s">
        <v>6638</v>
      </c>
      <c r="FV180" s="18" t="s">
        <v>6983</v>
      </c>
      <c r="FW180" s="18" t="s">
        <v>7210</v>
      </c>
      <c r="FX180" s="18" t="s">
        <v>7302</v>
      </c>
      <c r="FY180" s="18" t="s">
        <v>7395</v>
      </c>
      <c r="FZ180" s="18" t="s">
        <v>7475</v>
      </c>
      <c r="GB180" s="25">
        <f t="shared" si="10"/>
        <v>25.113804920464428</v>
      </c>
    </row>
    <row r="181" spans="3:184" ht="74" customHeight="1" x14ac:dyDescent="0.2">
      <c r="C181" s="17" t="s">
        <v>11175</v>
      </c>
      <c r="D181" s="18" t="s">
        <v>47</v>
      </c>
      <c r="E181" s="18" t="s">
        <v>84</v>
      </c>
      <c r="F181" s="18" t="s">
        <v>257</v>
      </c>
      <c r="G181" s="18" t="s">
        <v>580</v>
      </c>
      <c r="H181" s="18" t="s">
        <v>731</v>
      </c>
      <c r="I181" s="18">
        <v>2023</v>
      </c>
      <c r="J181" s="18" t="s">
        <v>801</v>
      </c>
      <c r="K181" s="18" t="s">
        <v>936</v>
      </c>
      <c r="L181" s="17"/>
      <c r="M181" s="18" t="s">
        <v>1135</v>
      </c>
      <c r="N181" s="18" t="s">
        <v>1373</v>
      </c>
      <c r="O181" s="17"/>
      <c r="P181" s="17"/>
      <c r="Q181" s="17"/>
      <c r="R181" s="17"/>
      <c r="S181" s="17"/>
      <c r="T181" s="17"/>
      <c r="U181" s="18" t="s">
        <v>2769</v>
      </c>
      <c r="V181" s="18" t="s">
        <v>3040</v>
      </c>
      <c r="W181" s="18" t="s">
        <v>3140</v>
      </c>
      <c r="X181" s="18" t="s">
        <v>3233</v>
      </c>
      <c r="Y181" s="21">
        <f t="shared" si="8"/>
        <v>2.1550000000000002</v>
      </c>
      <c r="Z181" s="21">
        <v>1.077</v>
      </c>
      <c r="AA181" s="21">
        <v>49.98</v>
      </c>
      <c r="AB181" s="21">
        <v>0.38</v>
      </c>
      <c r="AC181" s="21">
        <v>0.878</v>
      </c>
      <c r="AD181" s="21">
        <v>40.74</v>
      </c>
      <c r="AE181" s="21">
        <v>0.2</v>
      </c>
      <c r="AF181" s="21">
        <v>9.2799999999999994</v>
      </c>
      <c r="AG181" s="21">
        <v>0</v>
      </c>
      <c r="AH181" s="21">
        <v>0</v>
      </c>
      <c r="AI181" s="21"/>
      <c r="AJ181" s="17"/>
      <c r="AK181" s="17"/>
      <c r="AL181" s="21"/>
      <c r="AM181" s="21">
        <v>0</v>
      </c>
      <c r="AN181" s="21">
        <v>0</v>
      </c>
      <c r="AO181" s="22">
        <v>10</v>
      </c>
      <c r="AP181" s="22">
        <v>9</v>
      </c>
      <c r="AQ181" s="22">
        <v>9</v>
      </c>
      <c r="AR181" s="22">
        <v>2</v>
      </c>
      <c r="AS181" s="22">
        <v>1</v>
      </c>
      <c r="AT181" s="22"/>
      <c r="AU181" s="22"/>
      <c r="AV181" s="22"/>
      <c r="AW181" s="22">
        <v>2</v>
      </c>
      <c r="AX181" s="22"/>
      <c r="AY181" s="22"/>
      <c r="AZ181" s="22"/>
      <c r="BA181" s="22"/>
      <c r="BB181" s="22"/>
      <c r="BC181" s="22"/>
      <c r="BD181" s="22">
        <v>2</v>
      </c>
      <c r="BE181" s="22">
        <v>1</v>
      </c>
      <c r="BF181" s="22"/>
      <c r="BG181" s="22"/>
      <c r="BH181" s="22"/>
      <c r="BI181" s="22">
        <v>1</v>
      </c>
      <c r="BJ181" s="22"/>
      <c r="BK181" s="22"/>
      <c r="BL181" s="22"/>
      <c r="BM181" s="22"/>
      <c r="BN181" s="22"/>
      <c r="BO181" s="22"/>
      <c r="BP181" s="22"/>
      <c r="BQ181" s="22"/>
      <c r="BR181" s="22"/>
      <c r="BS181" s="22"/>
      <c r="BT181" s="22"/>
      <c r="BU181" s="22"/>
      <c r="BV181" s="22"/>
      <c r="BW181" s="22"/>
      <c r="BX181" s="22"/>
      <c r="BY181" s="22"/>
      <c r="BZ181" s="22"/>
      <c r="CA181" s="22">
        <v>0</v>
      </c>
      <c r="CB181" s="22"/>
      <c r="CC181" s="22"/>
      <c r="CD181" s="22"/>
      <c r="CE181" s="22"/>
      <c r="CF181" s="23"/>
      <c r="CG181" s="22"/>
      <c r="CH181" s="22">
        <v>9</v>
      </c>
      <c r="CI181" s="12">
        <f t="shared" si="9"/>
        <v>0</v>
      </c>
      <c r="CJ181" s="21">
        <v>3.468</v>
      </c>
      <c r="CK181" s="18" t="s">
        <v>3745</v>
      </c>
      <c r="CL181" s="17"/>
      <c r="CM181" s="18">
        <v>25</v>
      </c>
      <c r="CN181" s="18" t="s">
        <v>4010</v>
      </c>
      <c r="CO181" s="21">
        <v>12.744999999999999</v>
      </c>
      <c r="CP181" s="17"/>
      <c r="CQ181" s="17"/>
      <c r="CR181" s="17"/>
      <c r="CS181" s="17"/>
      <c r="CT181" s="17"/>
      <c r="CU181" s="17"/>
      <c r="CV181" s="17"/>
      <c r="CW181" s="17"/>
      <c r="CX181" s="17"/>
      <c r="CY181" s="17"/>
      <c r="CZ181" s="17"/>
      <c r="DA181" s="18">
        <v>1</v>
      </c>
      <c r="DB181" s="18" t="s">
        <v>4180</v>
      </c>
      <c r="DC181" s="18">
        <v>160</v>
      </c>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8">
        <v>1</v>
      </c>
      <c r="DZ181" s="18" t="s">
        <v>4640</v>
      </c>
      <c r="EA181" s="18">
        <v>310</v>
      </c>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8" t="s">
        <v>5715</v>
      </c>
      <c r="FQ181" s="18">
        <v>3</v>
      </c>
      <c r="FR181" s="18">
        <v>14</v>
      </c>
      <c r="FS181" s="18" t="s">
        <v>5978</v>
      </c>
      <c r="FT181" s="18" t="s">
        <v>6317</v>
      </c>
      <c r="FU181" s="18" t="s">
        <v>6639</v>
      </c>
      <c r="FV181" s="18" t="s">
        <v>6984</v>
      </c>
      <c r="FW181" s="18" t="s">
        <v>7211</v>
      </c>
      <c r="FX181" s="18" t="s">
        <v>7304</v>
      </c>
      <c r="FY181" s="18" t="s">
        <v>7396</v>
      </c>
      <c r="FZ181" s="18" t="s">
        <v>7476</v>
      </c>
      <c r="GA181" s="1" t="s">
        <v>7574</v>
      </c>
      <c r="GB181" s="25">
        <f t="shared" si="10"/>
        <v>84.503726951745776</v>
      </c>
    </row>
    <row r="182" spans="3:184" ht="74" customHeight="1" x14ac:dyDescent="0.2">
      <c r="C182" s="17" t="s">
        <v>11175</v>
      </c>
      <c r="D182" s="18" t="s">
        <v>56</v>
      </c>
      <c r="E182" s="18" t="s">
        <v>82</v>
      </c>
      <c r="F182" s="18" t="s">
        <v>258</v>
      </c>
      <c r="G182" s="18" t="s">
        <v>581</v>
      </c>
      <c r="H182" s="17"/>
      <c r="I182" s="18">
        <v>2022</v>
      </c>
      <c r="J182" s="18" t="s">
        <v>830</v>
      </c>
      <c r="K182" s="18" t="s">
        <v>954</v>
      </c>
      <c r="L182" s="17"/>
      <c r="M182" s="17"/>
      <c r="N182" s="17"/>
      <c r="O182" s="18" t="s">
        <v>1647</v>
      </c>
      <c r="P182" s="18" t="s">
        <v>1847</v>
      </c>
      <c r="Q182" s="18" t="s">
        <v>2088</v>
      </c>
      <c r="R182" s="18" t="s">
        <v>2327</v>
      </c>
      <c r="S182" s="17"/>
      <c r="T182" s="17"/>
      <c r="U182" s="18" t="s">
        <v>2770</v>
      </c>
      <c r="V182" s="18" t="s">
        <v>3041</v>
      </c>
      <c r="W182" s="18" t="s">
        <v>3140</v>
      </c>
      <c r="X182" s="18" t="s">
        <v>3234</v>
      </c>
      <c r="Y182" s="21">
        <f t="shared" si="8"/>
        <v>1.6779999999999999</v>
      </c>
      <c r="Z182" s="21">
        <v>1.585</v>
      </c>
      <c r="AA182" s="21">
        <v>94.46</v>
      </c>
      <c r="AB182" s="21">
        <v>0.02</v>
      </c>
      <c r="AC182" s="21">
        <v>0</v>
      </c>
      <c r="AD182" s="21">
        <v>0</v>
      </c>
      <c r="AE182" s="21">
        <v>0</v>
      </c>
      <c r="AF182" s="21">
        <v>0</v>
      </c>
      <c r="AG182" s="21">
        <v>9.2999999999999999E-2</v>
      </c>
      <c r="AH182" s="21">
        <v>5.54</v>
      </c>
      <c r="AI182" s="21"/>
      <c r="AJ182" s="17"/>
      <c r="AK182" s="17"/>
      <c r="AL182" s="21"/>
      <c r="AM182" s="21">
        <v>1</v>
      </c>
      <c r="AN182" s="21">
        <v>0.02</v>
      </c>
      <c r="AO182" s="22">
        <v>2</v>
      </c>
      <c r="AP182" s="22">
        <v>2</v>
      </c>
      <c r="AQ182" s="22">
        <v>2</v>
      </c>
      <c r="AR182" s="22"/>
      <c r="AS182" s="22"/>
      <c r="AT182" s="22"/>
      <c r="AU182" s="22"/>
      <c r="AV182" s="22"/>
      <c r="AW182" s="22">
        <v>1</v>
      </c>
      <c r="AX182" s="22"/>
      <c r="AY182" s="22"/>
      <c r="AZ182" s="22">
        <v>1</v>
      </c>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v>0</v>
      </c>
      <c r="CB182" s="22"/>
      <c r="CC182" s="22"/>
      <c r="CD182" s="22"/>
      <c r="CE182" s="22"/>
      <c r="CF182" s="23"/>
      <c r="CG182" s="22"/>
      <c r="CH182" s="22">
        <v>2</v>
      </c>
      <c r="CI182" s="12">
        <f t="shared" si="9"/>
        <v>0</v>
      </c>
      <c r="CJ182" s="21">
        <v>0</v>
      </c>
      <c r="CK182" s="18" t="s">
        <v>3746</v>
      </c>
      <c r="CL182" s="17"/>
      <c r="CM182" s="18">
        <v>0</v>
      </c>
      <c r="CN182" s="18" t="s">
        <v>4011</v>
      </c>
      <c r="CO182" s="21">
        <v>148.97800000000001</v>
      </c>
      <c r="CP182" s="17"/>
      <c r="CQ182" s="17"/>
      <c r="CR182" s="17"/>
      <c r="CS182" s="17"/>
      <c r="CT182" s="17"/>
      <c r="CU182" s="17"/>
      <c r="CV182" s="17"/>
      <c r="CW182" s="18">
        <v>1</v>
      </c>
      <c r="CX182" s="18">
        <v>1</v>
      </c>
      <c r="CY182" s="18" t="s">
        <v>4214</v>
      </c>
      <c r="CZ182" s="18">
        <v>145</v>
      </c>
      <c r="DA182" s="17"/>
      <c r="DB182" s="17"/>
      <c r="DC182" s="17"/>
      <c r="DD182" s="17"/>
      <c r="DE182" s="17"/>
      <c r="DF182" s="17"/>
      <c r="DG182" s="18">
        <v>1</v>
      </c>
      <c r="DH182" s="18" t="s">
        <v>4288</v>
      </c>
      <c r="DI182" s="18">
        <v>70</v>
      </c>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8">
        <v>1</v>
      </c>
      <c r="EO182" s="18" t="s">
        <v>4785</v>
      </c>
      <c r="EP182" s="18">
        <v>7</v>
      </c>
      <c r="EQ182" s="17"/>
      <c r="ER182" s="17"/>
      <c r="ES182" s="17"/>
      <c r="ET182" s="17"/>
      <c r="EU182" s="17"/>
      <c r="EV182" s="17"/>
      <c r="EW182" s="17"/>
      <c r="EX182" s="17"/>
      <c r="EY182" s="17"/>
      <c r="EZ182" s="17"/>
      <c r="FA182" s="17"/>
      <c r="FB182" s="17"/>
      <c r="FC182" s="17"/>
      <c r="FD182" s="17"/>
      <c r="FE182" s="17"/>
      <c r="FF182" s="17"/>
      <c r="FG182" s="17"/>
      <c r="FH182" s="18" t="s">
        <v>5052</v>
      </c>
      <c r="FI182" s="18" t="s">
        <v>5253</v>
      </c>
      <c r="FJ182" s="17"/>
      <c r="FK182" s="17"/>
      <c r="FL182" s="18" t="s">
        <v>5499</v>
      </c>
      <c r="FM182" s="17"/>
      <c r="FN182" s="17"/>
      <c r="FO182" s="17"/>
      <c r="FP182" s="18" t="s">
        <v>5716</v>
      </c>
      <c r="FQ182" s="18">
        <v>1</v>
      </c>
      <c r="FR182" s="18">
        <v>100</v>
      </c>
      <c r="FS182" s="18" t="s">
        <v>5979</v>
      </c>
      <c r="FT182" s="18" t="s">
        <v>6318</v>
      </c>
      <c r="FU182" s="18" t="s">
        <v>6640</v>
      </c>
      <c r="FV182" s="18" t="s">
        <v>6985</v>
      </c>
      <c r="FW182" s="18" t="s">
        <v>7210</v>
      </c>
      <c r="FX182" s="18" t="s">
        <v>7302</v>
      </c>
      <c r="FY182" s="18" t="s">
        <v>7395</v>
      </c>
      <c r="FZ182" s="18" t="s">
        <v>7475</v>
      </c>
      <c r="GB182" s="25">
        <f t="shared" si="10"/>
        <v>10.639154774530468</v>
      </c>
    </row>
    <row r="183" spans="3:184" ht="74" customHeight="1" x14ac:dyDescent="0.2">
      <c r="C183" s="17" t="s">
        <v>11175</v>
      </c>
      <c r="D183" s="18" t="s">
        <v>57</v>
      </c>
      <c r="E183" s="18" t="s">
        <v>82</v>
      </c>
      <c r="F183" s="18" t="s">
        <v>259</v>
      </c>
      <c r="G183" s="18" t="s">
        <v>582</v>
      </c>
      <c r="H183" s="17"/>
      <c r="I183" s="18">
        <v>2023</v>
      </c>
      <c r="J183" s="18" t="s">
        <v>771</v>
      </c>
      <c r="K183" s="18" t="s">
        <v>936</v>
      </c>
      <c r="L183" s="17"/>
      <c r="M183" s="17"/>
      <c r="N183" s="17"/>
      <c r="O183" s="17"/>
      <c r="P183" s="17"/>
      <c r="Q183" s="18" t="s">
        <v>2089</v>
      </c>
      <c r="R183" s="17"/>
      <c r="S183" s="17"/>
      <c r="T183" s="17"/>
      <c r="U183" s="18" t="s">
        <v>2771</v>
      </c>
      <c r="V183" s="18" t="s">
        <v>2771</v>
      </c>
      <c r="W183" s="18" t="s">
        <v>3138</v>
      </c>
      <c r="X183" s="18" t="s">
        <v>3235</v>
      </c>
      <c r="Y183" s="21">
        <f t="shared" si="8"/>
        <v>0.79300000000000004</v>
      </c>
      <c r="Z183" s="21">
        <v>0.79300000000000004</v>
      </c>
      <c r="AA183" s="21">
        <v>100</v>
      </c>
      <c r="AB183" s="21">
        <v>0.02</v>
      </c>
      <c r="AC183" s="21">
        <v>0</v>
      </c>
      <c r="AD183" s="21">
        <v>0</v>
      </c>
      <c r="AE183" s="21">
        <v>0</v>
      </c>
      <c r="AF183" s="21">
        <v>0</v>
      </c>
      <c r="AG183" s="21">
        <v>0</v>
      </c>
      <c r="AH183" s="21">
        <v>0</v>
      </c>
      <c r="AI183" s="21"/>
      <c r="AJ183" s="17"/>
      <c r="AK183" s="17"/>
      <c r="AL183" s="21"/>
      <c r="AM183" s="21">
        <v>1.2929999999999999</v>
      </c>
      <c r="AN183" s="21">
        <v>0.03</v>
      </c>
      <c r="AO183" s="22">
        <v>4</v>
      </c>
      <c r="AP183" s="22">
        <v>4</v>
      </c>
      <c r="AQ183" s="22">
        <v>4</v>
      </c>
      <c r="AR183" s="22"/>
      <c r="AS183" s="22"/>
      <c r="AT183" s="22"/>
      <c r="AU183" s="22"/>
      <c r="AV183" s="22"/>
      <c r="AW183" s="22"/>
      <c r="AX183" s="22"/>
      <c r="AY183" s="22"/>
      <c r="AZ183" s="22"/>
      <c r="BA183" s="22"/>
      <c r="BB183" s="22"/>
      <c r="BC183" s="22">
        <v>4</v>
      </c>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v>0</v>
      </c>
      <c r="CB183" s="22"/>
      <c r="CC183" s="22"/>
      <c r="CD183" s="22"/>
      <c r="CE183" s="22"/>
      <c r="CF183" s="23"/>
      <c r="CG183" s="22"/>
      <c r="CH183" s="22">
        <v>4</v>
      </c>
      <c r="CI183" s="12">
        <f t="shared" si="9"/>
        <v>0</v>
      </c>
      <c r="CJ183" s="21">
        <v>3.266</v>
      </c>
      <c r="CK183" s="18" t="s">
        <v>3747</v>
      </c>
      <c r="CL183" s="17"/>
      <c r="CM183" s="18">
        <v>5.61</v>
      </c>
      <c r="CN183" s="18" t="s">
        <v>4012</v>
      </c>
      <c r="CO183" s="21">
        <v>58.2</v>
      </c>
      <c r="CP183" s="17"/>
      <c r="CQ183" s="17"/>
      <c r="CR183" s="17"/>
      <c r="CS183" s="17"/>
      <c r="CT183" s="17"/>
      <c r="CU183" s="17"/>
      <c r="CV183" s="17"/>
      <c r="CW183" s="18">
        <v>8</v>
      </c>
      <c r="CX183" s="17"/>
      <c r="CY183" s="17"/>
      <c r="CZ183" s="17"/>
      <c r="DA183" s="17"/>
      <c r="DB183" s="17"/>
      <c r="DC183" s="17"/>
      <c r="DD183" s="18">
        <v>1</v>
      </c>
      <c r="DE183" s="18" t="s">
        <v>4434</v>
      </c>
      <c r="DF183" s="18">
        <v>671</v>
      </c>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8">
        <v>1</v>
      </c>
      <c r="EC183" s="18" t="s">
        <v>4677</v>
      </c>
      <c r="ED183" s="18">
        <v>671</v>
      </c>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8" t="s">
        <v>5980</v>
      </c>
      <c r="FT183" s="18" t="s">
        <v>6319</v>
      </c>
      <c r="FU183" s="18" t="s">
        <v>6641</v>
      </c>
      <c r="FV183" s="18" t="s">
        <v>6986</v>
      </c>
      <c r="FW183" s="18" t="s">
        <v>16</v>
      </c>
      <c r="FX183" s="18" t="s">
        <v>7305</v>
      </c>
      <c r="FY183" s="18" t="s">
        <v>7397</v>
      </c>
      <c r="FZ183" s="18" t="s">
        <v>7477</v>
      </c>
      <c r="GB183" s="25">
        <f t="shared" si="10"/>
        <v>13.625429553264604</v>
      </c>
    </row>
    <row r="184" spans="3:184" ht="74" customHeight="1" x14ac:dyDescent="0.2">
      <c r="C184" s="17" t="s">
        <v>11175</v>
      </c>
      <c r="D184" s="18" t="s">
        <v>57</v>
      </c>
      <c r="E184" s="18" t="s">
        <v>84</v>
      </c>
      <c r="F184" s="18" t="s">
        <v>260</v>
      </c>
      <c r="G184" s="18" t="s">
        <v>583</v>
      </c>
      <c r="H184" s="18" t="s">
        <v>732</v>
      </c>
      <c r="I184" s="18">
        <v>2023</v>
      </c>
      <c r="J184" s="18" t="s">
        <v>771</v>
      </c>
      <c r="K184" s="18" t="s">
        <v>992</v>
      </c>
      <c r="L184" s="17"/>
      <c r="M184" s="17"/>
      <c r="N184" s="17"/>
      <c r="O184" s="17"/>
      <c r="P184" s="17"/>
      <c r="Q184" s="18" t="s">
        <v>2090</v>
      </c>
      <c r="R184" s="17"/>
      <c r="S184" s="17"/>
      <c r="T184" s="17"/>
      <c r="U184" s="18" t="s">
        <v>2772</v>
      </c>
      <c r="V184" s="18" t="s">
        <v>2772</v>
      </c>
      <c r="W184" s="18" t="s">
        <v>3139</v>
      </c>
      <c r="X184" s="18" t="s">
        <v>3236</v>
      </c>
      <c r="Y184" s="21">
        <f t="shared" si="8"/>
        <v>0.3075</v>
      </c>
      <c r="Z184" s="21">
        <v>0.3</v>
      </c>
      <c r="AA184" s="21">
        <v>97.56</v>
      </c>
      <c r="AB184" s="21">
        <v>0.02</v>
      </c>
      <c r="AC184" s="21">
        <v>7.4999999999999997E-3</v>
      </c>
      <c r="AD184" s="21">
        <v>2.44</v>
      </c>
      <c r="AE184" s="21">
        <v>0</v>
      </c>
      <c r="AF184" s="21">
        <v>0</v>
      </c>
      <c r="AG184" s="21">
        <v>0</v>
      </c>
      <c r="AH184" s="21">
        <v>0</v>
      </c>
      <c r="AI184" s="21"/>
      <c r="AJ184" s="17"/>
      <c r="AK184" s="17"/>
      <c r="AL184" s="21"/>
      <c r="AM184" s="21">
        <v>0.3</v>
      </c>
      <c r="AN184" s="21">
        <v>0.02</v>
      </c>
      <c r="AO184" s="22">
        <v>3</v>
      </c>
      <c r="AP184" s="22">
        <v>3</v>
      </c>
      <c r="AQ184" s="22">
        <v>3</v>
      </c>
      <c r="AR184" s="22"/>
      <c r="AS184" s="22"/>
      <c r="AT184" s="22"/>
      <c r="AU184" s="22"/>
      <c r="AV184" s="22"/>
      <c r="AW184" s="22"/>
      <c r="AX184" s="22"/>
      <c r="AY184" s="22"/>
      <c r="AZ184" s="22"/>
      <c r="BA184" s="22"/>
      <c r="BB184" s="22"/>
      <c r="BC184" s="22">
        <v>3</v>
      </c>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v>0</v>
      </c>
      <c r="CB184" s="22"/>
      <c r="CC184" s="22"/>
      <c r="CD184" s="22"/>
      <c r="CE184" s="22"/>
      <c r="CF184" s="23"/>
      <c r="CG184" s="22"/>
      <c r="CH184" s="22">
        <v>3</v>
      </c>
      <c r="CI184" s="12">
        <f t="shared" si="9"/>
        <v>0</v>
      </c>
      <c r="CJ184" s="21">
        <v>2.3889999999999998</v>
      </c>
      <c r="CK184" s="18" t="s">
        <v>3748</v>
      </c>
      <c r="CL184" s="17"/>
      <c r="CM184" s="18">
        <v>10.72</v>
      </c>
      <c r="CN184" s="18" t="s">
        <v>4013</v>
      </c>
      <c r="CO184" s="21">
        <v>22.276</v>
      </c>
      <c r="CP184" s="17"/>
      <c r="CQ184" s="17"/>
      <c r="CR184" s="17"/>
      <c r="CS184" s="17"/>
      <c r="CT184" s="17"/>
      <c r="CU184" s="17"/>
      <c r="CV184" s="17"/>
      <c r="CW184" s="18">
        <v>1</v>
      </c>
      <c r="CX184" s="17"/>
      <c r="CY184" s="17"/>
      <c r="CZ184" s="17"/>
      <c r="DA184" s="18">
        <v>1</v>
      </c>
      <c r="DB184" s="18" t="s">
        <v>4302</v>
      </c>
      <c r="DC184" s="18">
        <v>90</v>
      </c>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8">
        <v>1</v>
      </c>
      <c r="EL184" s="18" t="s">
        <v>4715</v>
      </c>
      <c r="EM184" s="18">
        <v>14</v>
      </c>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8" t="s">
        <v>5981</v>
      </c>
      <c r="FT184" s="18" t="s">
        <v>6320</v>
      </c>
      <c r="FU184" s="18" t="s">
        <v>6642</v>
      </c>
      <c r="FV184" s="18" t="s">
        <v>6987</v>
      </c>
      <c r="FW184" s="18" t="s">
        <v>16</v>
      </c>
      <c r="FX184" s="18" t="s">
        <v>7305</v>
      </c>
      <c r="FY184" s="18" t="s">
        <v>7397</v>
      </c>
      <c r="FZ184" s="18" t="s">
        <v>7477</v>
      </c>
      <c r="GB184" s="25">
        <f t="shared" si="10"/>
        <v>13.467408870533308</v>
      </c>
    </row>
    <row r="185" spans="3:184" ht="74" customHeight="1" x14ac:dyDescent="0.2">
      <c r="C185" s="17" t="s">
        <v>11175</v>
      </c>
      <c r="D185" s="18" t="s">
        <v>57</v>
      </c>
      <c r="E185" s="18" t="s">
        <v>82</v>
      </c>
      <c r="F185" s="18" t="s">
        <v>261</v>
      </c>
      <c r="G185" s="18" t="s">
        <v>584</v>
      </c>
      <c r="H185" s="18" t="s">
        <v>584</v>
      </c>
      <c r="I185" s="18">
        <v>2022</v>
      </c>
      <c r="J185" s="18" t="s">
        <v>865</v>
      </c>
      <c r="K185" s="18" t="s">
        <v>974</v>
      </c>
      <c r="L185" s="17"/>
      <c r="M185" s="18" t="s">
        <v>1136</v>
      </c>
      <c r="N185" s="17"/>
      <c r="O185" s="18" t="s">
        <v>1648</v>
      </c>
      <c r="P185" s="17"/>
      <c r="Q185" s="18" t="s">
        <v>2091</v>
      </c>
      <c r="R185" s="17"/>
      <c r="S185" s="18" t="s">
        <v>2480</v>
      </c>
      <c r="T185" s="17"/>
      <c r="U185" s="18" t="s">
        <v>2773</v>
      </c>
      <c r="V185" s="18" t="s">
        <v>2773</v>
      </c>
      <c r="W185" s="18" t="s">
        <v>3140</v>
      </c>
      <c r="X185" s="18" t="s">
        <v>3237</v>
      </c>
      <c r="Y185" s="21">
        <f t="shared" si="8"/>
        <v>0.45</v>
      </c>
      <c r="Z185" s="21">
        <v>0.45</v>
      </c>
      <c r="AA185" s="21">
        <v>100</v>
      </c>
      <c r="AB185" s="21">
        <v>0.03</v>
      </c>
      <c r="AC185" s="21">
        <v>0</v>
      </c>
      <c r="AD185" s="21">
        <v>0</v>
      </c>
      <c r="AE185" s="21">
        <v>0</v>
      </c>
      <c r="AF185" s="21">
        <v>0</v>
      </c>
      <c r="AG185" s="21">
        <v>0</v>
      </c>
      <c r="AH185" s="21">
        <v>0</v>
      </c>
      <c r="AI185" s="21"/>
      <c r="AJ185" s="17"/>
      <c r="AK185" s="17"/>
      <c r="AL185" s="21"/>
      <c r="AM185" s="21">
        <v>0.45</v>
      </c>
      <c r="AN185" s="21">
        <v>0.03</v>
      </c>
      <c r="AO185" s="22">
        <v>6</v>
      </c>
      <c r="AP185" s="22">
        <v>6</v>
      </c>
      <c r="AQ185" s="22">
        <v>6</v>
      </c>
      <c r="AR185" s="22"/>
      <c r="AS185" s="22"/>
      <c r="AT185" s="22">
        <v>1</v>
      </c>
      <c r="AU185" s="22"/>
      <c r="AV185" s="22"/>
      <c r="AW185" s="22"/>
      <c r="AX185" s="22"/>
      <c r="AY185" s="22">
        <v>1</v>
      </c>
      <c r="AZ185" s="22"/>
      <c r="BA185" s="22">
        <v>2</v>
      </c>
      <c r="BB185" s="22">
        <v>1</v>
      </c>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v>0</v>
      </c>
      <c r="CB185" s="22"/>
      <c r="CC185" s="22">
        <v>1</v>
      </c>
      <c r="CD185" s="22"/>
      <c r="CE185" s="22"/>
      <c r="CF185" s="23"/>
      <c r="CG185" s="22"/>
      <c r="CH185" s="22">
        <v>6</v>
      </c>
      <c r="CI185" s="12">
        <f t="shared" si="9"/>
        <v>0</v>
      </c>
      <c r="CJ185" s="21">
        <v>10.473000000000001</v>
      </c>
      <c r="CK185" s="18" t="s">
        <v>3749</v>
      </c>
      <c r="CL185" s="17"/>
      <c r="CM185" s="18">
        <v>18.37</v>
      </c>
      <c r="CN185" s="18" t="s">
        <v>4014</v>
      </c>
      <c r="CO185" s="21">
        <v>56.997999999999998</v>
      </c>
      <c r="CP185" s="17"/>
      <c r="CQ185" s="17"/>
      <c r="CR185" s="17"/>
      <c r="CS185" s="17"/>
      <c r="CT185" s="17"/>
      <c r="CU185" s="17"/>
      <c r="CV185" s="17"/>
      <c r="CW185" s="18">
        <v>18</v>
      </c>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8" t="s">
        <v>4528</v>
      </c>
      <c r="DT185" s="18" t="s">
        <v>4563</v>
      </c>
      <c r="DU185" s="18">
        <v>26</v>
      </c>
      <c r="DV185" s="17"/>
      <c r="DW185" s="17"/>
      <c r="DX185" s="17"/>
      <c r="DY185" s="17"/>
      <c r="DZ185" s="17"/>
      <c r="EA185" s="17"/>
      <c r="EB185" s="17"/>
      <c r="EC185" s="17"/>
      <c r="ED185" s="17"/>
      <c r="EE185" s="17"/>
      <c r="EF185" s="17"/>
      <c r="EG185" s="17"/>
      <c r="EH185" s="17"/>
      <c r="EI185" s="17"/>
      <c r="EJ185" s="17"/>
      <c r="EK185" s="18">
        <v>1</v>
      </c>
      <c r="EL185" s="18" t="s">
        <v>4716</v>
      </c>
      <c r="EM185" s="18">
        <v>7</v>
      </c>
      <c r="EN185" s="17"/>
      <c r="EO185" s="17"/>
      <c r="EP185" s="17"/>
      <c r="EQ185" s="17"/>
      <c r="ER185" s="17"/>
      <c r="ES185" s="17"/>
      <c r="ET185" s="17"/>
      <c r="EU185" s="17"/>
      <c r="EV185" s="17"/>
      <c r="EW185" s="17"/>
      <c r="EX185" s="17"/>
      <c r="EY185" s="17"/>
      <c r="EZ185" s="17"/>
      <c r="FA185" s="17"/>
      <c r="FB185" s="17"/>
      <c r="FC185" s="17"/>
      <c r="FD185" s="17"/>
      <c r="FE185" s="17"/>
      <c r="FF185" s="17"/>
      <c r="FG185" s="17"/>
      <c r="FH185" s="18" t="s">
        <v>5053</v>
      </c>
      <c r="FI185" s="18" t="s">
        <v>5254</v>
      </c>
      <c r="FJ185" s="17"/>
      <c r="FK185" s="17"/>
      <c r="FL185" s="17"/>
      <c r="FM185" s="17"/>
      <c r="FN185" s="17"/>
      <c r="FO185" s="17"/>
      <c r="FP185" s="17"/>
      <c r="FQ185" s="17"/>
      <c r="FR185" s="17"/>
      <c r="FS185" s="18" t="s">
        <v>5982</v>
      </c>
      <c r="FT185" s="18" t="s">
        <v>6321</v>
      </c>
      <c r="FU185" s="18" t="s">
        <v>6643</v>
      </c>
      <c r="FV185" s="18" t="s">
        <v>6988</v>
      </c>
      <c r="FW185" s="18" t="s">
        <v>16</v>
      </c>
      <c r="FX185" s="18" t="s">
        <v>7305</v>
      </c>
      <c r="FY185" s="18" t="s">
        <v>7398</v>
      </c>
      <c r="FZ185" s="18" t="s">
        <v>7477</v>
      </c>
      <c r="GB185" s="25">
        <f t="shared" si="10"/>
        <v>7.8950138601354434</v>
      </c>
    </row>
    <row r="186" spans="3:184" ht="74" customHeight="1" x14ac:dyDescent="0.2">
      <c r="C186" s="17" t="s">
        <v>11175</v>
      </c>
      <c r="D186" s="18" t="s">
        <v>44</v>
      </c>
      <c r="E186" s="18" t="s">
        <v>85</v>
      </c>
      <c r="F186" s="18" t="s">
        <v>262</v>
      </c>
      <c r="G186" s="18" t="s">
        <v>585</v>
      </c>
      <c r="H186" s="17"/>
      <c r="I186" s="18">
        <v>2019</v>
      </c>
      <c r="J186" s="18" t="s">
        <v>866</v>
      </c>
      <c r="K186" s="18" t="s">
        <v>957</v>
      </c>
      <c r="L186" s="17"/>
      <c r="M186" s="18" t="s">
        <v>1137</v>
      </c>
      <c r="N186" s="17"/>
      <c r="O186" s="18" t="s">
        <v>1649</v>
      </c>
      <c r="P186" s="17"/>
      <c r="Q186" s="18" t="s">
        <v>2092</v>
      </c>
      <c r="R186" s="17"/>
      <c r="S186" s="17"/>
      <c r="T186" s="17"/>
      <c r="U186" s="18" t="s">
        <v>2774</v>
      </c>
      <c r="V186" s="18" t="s">
        <v>2774</v>
      </c>
      <c r="W186" s="18" t="s">
        <v>3140</v>
      </c>
      <c r="X186" s="18" t="s">
        <v>2774</v>
      </c>
      <c r="Y186" s="21">
        <f t="shared" si="8"/>
        <v>3.2519999999999998</v>
      </c>
      <c r="Z186" s="21">
        <v>3.2519999999999998</v>
      </c>
      <c r="AA186" s="21">
        <v>100</v>
      </c>
      <c r="AB186" s="21">
        <v>5</v>
      </c>
      <c r="AC186" s="21">
        <v>0</v>
      </c>
      <c r="AD186" s="21">
        <v>0</v>
      </c>
      <c r="AE186" s="21">
        <v>0</v>
      </c>
      <c r="AF186" s="21">
        <v>0</v>
      </c>
      <c r="AG186" s="21">
        <v>0</v>
      </c>
      <c r="AH186" s="21">
        <v>0</v>
      </c>
      <c r="AI186" s="21"/>
      <c r="AJ186" s="17"/>
      <c r="AK186" s="17"/>
      <c r="AL186" s="21"/>
      <c r="AM186" s="21">
        <v>0</v>
      </c>
      <c r="AN186" s="21">
        <v>0</v>
      </c>
      <c r="AO186" s="22">
        <v>1</v>
      </c>
      <c r="AP186" s="22">
        <v>1</v>
      </c>
      <c r="AQ186" s="22">
        <v>1</v>
      </c>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v>0</v>
      </c>
      <c r="CB186" s="22"/>
      <c r="CC186" s="22"/>
      <c r="CD186" s="22"/>
      <c r="CE186" s="22"/>
      <c r="CF186" s="22" t="s">
        <v>3586</v>
      </c>
      <c r="CG186" s="22">
        <v>1</v>
      </c>
      <c r="CH186" s="22">
        <v>1</v>
      </c>
      <c r="CI186" s="12">
        <f t="shared" si="9"/>
        <v>0</v>
      </c>
      <c r="CJ186" s="21">
        <v>2.4E-2</v>
      </c>
      <c r="CK186" s="18" t="s">
        <v>3750</v>
      </c>
      <c r="CL186" s="17"/>
      <c r="CM186" s="18">
        <v>0.24</v>
      </c>
      <c r="CN186" s="18" t="s">
        <v>3972</v>
      </c>
      <c r="CO186" s="21">
        <v>10.089</v>
      </c>
      <c r="CP186" s="17"/>
      <c r="CQ186" s="17"/>
      <c r="CR186" s="17"/>
      <c r="CS186" s="17"/>
      <c r="CT186" s="17"/>
      <c r="CU186" s="17"/>
      <c r="CV186" s="17"/>
      <c r="CW186" s="17"/>
      <c r="CX186" s="17"/>
      <c r="CY186" s="17"/>
      <c r="CZ186" s="17"/>
      <c r="DA186" s="18">
        <v>1</v>
      </c>
      <c r="DB186" s="18" t="s">
        <v>4341</v>
      </c>
      <c r="DC186" s="18">
        <v>24</v>
      </c>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8">
        <v>1</v>
      </c>
      <c r="DZ186" s="18" t="s">
        <v>4341</v>
      </c>
      <c r="EA186" s="18">
        <v>24</v>
      </c>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8" t="s">
        <v>5054</v>
      </c>
      <c r="FI186" s="18" t="s">
        <v>5255</v>
      </c>
      <c r="FJ186" s="17"/>
      <c r="FK186" s="17"/>
      <c r="FL186" s="17"/>
      <c r="FM186" s="17"/>
      <c r="FN186" s="17"/>
      <c r="FO186" s="17"/>
      <c r="FP186" s="17"/>
      <c r="FQ186" s="17"/>
      <c r="FR186" s="17"/>
      <c r="FS186" s="18" t="s">
        <v>5983</v>
      </c>
      <c r="FT186" s="18" t="s">
        <v>6322</v>
      </c>
      <c r="FU186" s="18" t="s">
        <v>6644</v>
      </c>
      <c r="FV186" s="18" t="s">
        <v>6989</v>
      </c>
      <c r="FW186" s="18" t="s">
        <v>7212</v>
      </c>
      <c r="FX186" s="18" t="s">
        <v>7306</v>
      </c>
      <c r="FY186" s="18" t="s">
        <v>7399</v>
      </c>
      <c r="FZ186" s="18" t="s">
        <v>6989</v>
      </c>
      <c r="GB186" s="25">
        <f t="shared" si="10"/>
        <v>322.33125185845967</v>
      </c>
    </row>
    <row r="187" spans="3:184" ht="74" customHeight="1" x14ac:dyDescent="0.2">
      <c r="C187" s="17" t="s">
        <v>11175</v>
      </c>
      <c r="D187" s="18" t="s">
        <v>47</v>
      </c>
      <c r="E187" s="18" t="s">
        <v>87</v>
      </c>
      <c r="F187" s="18" t="s">
        <v>263</v>
      </c>
      <c r="G187" s="18" t="s">
        <v>586</v>
      </c>
      <c r="H187" s="18" t="s">
        <v>588</v>
      </c>
      <c r="I187" s="18">
        <v>2023</v>
      </c>
      <c r="J187" s="18" t="s">
        <v>867</v>
      </c>
      <c r="K187" s="18" t="s">
        <v>993</v>
      </c>
      <c r="L187" s="17"/>
      <c r="M187" s="18" t="s">
        <v>1138</v>
      </c>
      <c r="N187" s="18" t="s">
        <v>1374</v>
      </c>
      <c r="O187" s="18" t="s">
        <v>1650</v>
      </c>
      <c r="P187" s="18" t="s">
        <v>1848</v>
      </c>
      <c r="Q187" s="17"/>
      <c r="R187" s="17"/>
      <c r="S187" s="18" t="s">
        <v>2481</v>
      </c>
      <c r="T187" s="18" t="s">
        <v>2555</v>
      </c>
      <c r="U187" s="18" t="s">
        <v>2775</v>
      </c>
      <c r="V187" s="18" t="s">
        <v>2775</v>
      </c>
      <c r="W187" s="18" t="s">
        <v>3140</v>
      </c>
      <c r="X187" s="18" t="s">
        <v>2775</v>
      </c>
      <c r="Y187" s="21">
        <f t="shared" si="8"/>
        <v>1.4</v>
      </c>
      <c r="Z187" s="21">
        <v>1.4</v>
      </c>
      <c r="AA187" s="21">
        <v>100</v>
      </c>
      <c r="AB187" s="21">
        <v>0.6</v>
      </c>
      <c r="AC187" s="21">
        <v>0</v>
      </c>
      <c r="AD187" s="21">
        <v>0</v>
      </c>
      <c r="AE187" s="21">
        <v>0</v>
      </c>
      <c r="AF187" s="21">
        <v>0</v>
      </c>
      <c r="AG187" s="21">
        <v>0</v>
      </c>
      <c r="AH187" s="21">
        <v>0</v>
      </c>
      <c r="AI187" s="21"/>
      <c r="AJ187" s="17"/>
      <c r="AK187" s="17"/>
      <c r="AL187" s="21"/>
      <c r="AM187" s="21">
        <v>0</v>
      </c>
      <c r="AN187" s="21">
        <v>0</v>
      </c>
      <c r="AO187" s="22">
        <v>12</v>
      </c>
      <c r="AP187" s="22">
        <v>12</v>
      </c>
      <c r="AQ187" s="22">
        <v>12</v>
      </c>
      <c r="AR187" s="22"/>
      <c r="AS187" s="22"/>
      <c r="AT187" s="22"/>
      <c r="AU187" s="22"/>
      <c r="AV187" s="22"/>
      <c r="AW187" s="22"/>
      <c r="AX187" s="22"/>
      <c r="AY187" s="22"/>
      <c r="AZ187" s="22"/>
      <c r="BA187" s="22">
        <v>12</v>
      </c>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v>0</v>
      </c>
      <c r="CB187" s="22"/>
      <c r="CC187" s="22"/>
      <c r="CD187" s="22"/>
      <c r="CE187" s="22"/>
      <c r="CF187" s="23"/>
      <c r="CG187" s="22"/>
      <c r="CH187" s="22">
        <v>12</v>
      </c>
      <c r="CI187" s="12">
        <f t="shared" si="9"/>
        <v>0</v>
      </c>
      <c r="CJ187" s="21">
        <v>4.3890000000000002</v>
      </c>
      <c r="CK187" s="18" t="s">
        <v>3751</v>
      </c>
      <c r="CL187" s="17"/>
      <c r="CM187" s="18">
        <v>2.99</v>
      </c>
      <c r="CN187" s="18" t="s">
        <v>4015</v>
      </c>
      <c r="CO187" s="21">
        <v>134.393</v>
      </c>
      <c r="CP187" s="17"/>
      <c r="CQ187" s="17"/>
      <c r="CR187" s="17"/>
      <c r="CS187" s="17"/>
      <c r="CT187" s="17"/>
      <c r="CU187" s="17"/>
      <c r="CV187" s="17"/>
      <c r="CW187" s="17"/>
      <c r="CX187" s="17"/>
      <c r="CY187" s="17"/>
      <c r="CZ187" s="17"/>
      <c r="DA187" s="18">
        <v>1</v>
      </c>
      <c r="DB187" s="18" t="s">
        <v>4342</v>
      </c>
      <c r="DC187" s="18">
        <v>1886</v>
      </c>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8">
        <v>1</v>
      </c>
      <c r="DZ187" s="18" t="s">
        <v>4342</v>
      </c>
      <c r="EA187" s="18">
        <v>1886</v>
      </c>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8" t="s">
        <v>5055</v>
      </c>
      <c r="FI187" s="18" t="s">
        <v>5256</v>
      </c>
      <c r="FJ187" s="17"/>
      <c r="FK187" s="17"/>
      <c r="FL187" s="18" t="s">
        <v>5500</v>
      </c>
      <c r="FM187" s="17"/>
      <c r="FN187" s="17"/>
      <c r="FO187" s="17"/>
      <c r="FP187" s="17"/>
      <c r="FQ187" s="17"/>
      <c r="FR187" s="17"/>
      <c r="FS187" s="18" t="s">
        <v>5984</v>
      </c>
      <c r="FT187" s="18" t="s">
        <v>6323</v>
      </c>
      <c r="FU187" s="18" t="s">
        <v>6645</v>
      </c>
      <c r="FV187" s="18" t="s">
        <v>6990</v>
      </c>
      <c r="FW187" s="18" t="s">
        <v>5984</v>
      </c>
      <c r="FX187" s="18" t="s">
        <v>6323</v>
      </c>
      <c r="FY187" s="18" t="s">
        <v>6645</v>
      </c>
      <c r="FZ187" s="18" t="s">
        <v>6990</v>
      </c>
      <c r="GA187" s="1" t="s">
        <v>7575</v>
      </c>
      <c r="GB187" s="25">
        <f t="shared" si="10"/>
        <v>10.417209229647376</v>
      </c>
    </row>
    <row r="188" spans="3:184" ht="74" customHeight="1" x14ac:dyDescent="0.2">
      <c r="C188" s="17" t="s">
        <v>11175</v>
      </c>
      <c r="D188" s="18" t="s">
        <v>47</v>
      </c>
      <c r="E188" s="18" t="s">
        <v>87</v>
      </c>
      <c r="F188" s="18" t="s">
        <v>264</v>
      </c>
      <c r="G188" s="18" t="s">
        <v>587</v>
      </c>
      <c r="H188" s="18" t="s">
        <v>462</v>
      </c>
      <c r="I188" s="18">
        <v>2021</v>
      </c>
      <c r="J188" s="18" t="s">
        <v>823</v>
      </c>
      <c r="K188" s="18" t="s">
        <v>936</v>
      </c>
      <c r="L188" s="17"/>
      <c r="M188" s="17"/>
      <c r="N188" s="17"/>
      <c r="O188" s="18" t="s">
        <v>1651</v>
      </c>
      <c r="P188" s="18" t="s">
        <v>1849</v>
      </c>
      <c r="Q188" s="17"/>
      <c r="R188" s="17"/>
      <c r="S188" s="17"/>
      <c r="T188" s="17"/>
      <c r="U188" s="18" t="s">
        <v>2776</v>
      </c>
      <c r="V188" s="18" t="s">
        <v>264</v>
      </c>
      <c r="W188" s="18" t="s">
        <v>3138</v>
      </c>
      <c r="X188" s="18" t="s">
        <v>3238</v>
      </c>
      <c r="Y188" s="21">
        <f t="shared" si="8"/>
        <v>1.2410000000000001</v>
      </c>
      <c r="Z188" s="21">
        <v>1.2410000000000001</v>
      </c>
      <c r="AA188" s="21">
        <v>100</v>
      </c>
      <c r="AB188" s="21">
        <v>0.6</v>
      </c>
      <c r="AC188" s="21">
        <v>0</v>
      </c>
      <c r="AD188" s="21">
        <v>0</v>
      </c>
      <c r="AE188" s="21">
        <v>0</v>
      </c>
      <c r="AF188" s="21">
        <v>0</v>
      </c>
      <c r="AG188" s="21">
        <v>0</v>
      </c>
      <c r="AH188" s="21">
        <v>0</v>
      </c>
      <c r="AI188" s="21"/>
      <c r="AJ188" s="17"/>
      <c r="AK188" s="17"/>
      <c r="AL188" s="21"/>
      <c r="AM188" s="21">
        <v>3</v>
      </c>
      <c r="AN188" s="21">
        <v>1.2</v>
      </c>
      <c r="AO188" s="22">
        <v>5</v>
      </c>
      <c r="AP188" s="22">
        <v>5</v>
      </c>
      <c r="AQ188" s="22">
        <v>5</v>
      </c>
      <c r="AR188" s="22"/>
      <c r="AS188" s="22">
        <v>2</v>
      </c>
      <c r="AT188" s="22"/>
      <c r="AU188" s="22"/>
      <c r="AV188" s="22"/>
      <c r="AW188" s="22"/>
      <c r="AX188" s="22"/>
      <c r="AY188" s="22"/>
      <c r="AZ188" s="22"/>
      <c r="BA188" s="22">
        <v>3</v>
      </c>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v>0</v>
      </c>
      <c r="CB188" s="22"/>
      <c r="CC188" s="22"/>
      <c r="CD188" s="22"/>
      <c r="CE188" s="22"/>
      <c r="CF188" s="23"/>
      <c r="CG188" s="22"/>
      <c r="CH188" s="22">
        <v>5</v>
      </c>
      <c r="CI188" s="12">
        <f t="shared" si="9"/>
        <v>0</v>
      </c>
      <c r="CJ188" s="21">
        <v>2600</v>
      </c>
      <c r="CK188" s="18" t="s">
        <v>3752</v>
      </c>
      <c r="CL188" s="17"/>
      <c r="CM188" s="18">
        <v>2.95</v>
      </c>
      <c r="CN188" s="18" t="s">
        <v>3999</v>
      </c>
      <c r="CO188" s="21">
        <v>88.186000000000007</v>
      </c>
      <c r="CP188" s="17"/>
      <c r="CQ188" s="17"/>
      <c r="CR188" s="17"/>
      <c r="CS188" s="17"/>
      <c r="CT188" s="17"/>
      <c r="CU188" s="17"/>
      <c r="CV188" s="17"/>
      <c r="CW188" s="17"/>
      <c r="CX188" s="17"/>
      <c r="CY188" s="17"/>
      <c r="CZ188" s="17"/>
      <c r="DA188" s="17"/>
      <c r="DB188" s="17"/>
      <c r="DC188" s="17"/>
      <c r="DD188" s="18">
        <v>1</v>
      </c>
      <c r="DE188" s="18" t="s">
        <v>4435</v>
      </c>
      <c r="DF188" s="18">
        <v>57</v>
      </c>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8" t="s">
        <v>5257</v>
      </c>
      <c r="FJ188" s="17"/>
      <c r="FK188" s="17"/>
      <c r="FL188" s="17"/>
      <c r="FM188" s="17"/>
      <c r="FN188" s="17"/>
      <c r="FO188" s="17"/>
      <c r="FP188" s="17"/>
      <c r="FQ188" s="17"/>
      <c r="FR188" s="17"/>
      <c r="FS188" s="18" t="s">
        <v>5985</v>
      </c>
      <c r="FT188" s="18" t="s">
        <v>6324</v>
      </c>
      <c r="FU188" s="18" t="s">
        <v>6646</v>
      </c>
      <c r="FV188" s="18" t="s">
        <v>6991</v>
      </c>
      <c r="FW188" s="18" t="s">
        <v>7213</v>
      </c>
      <c r="FX188" s="18" t="s">
        <v>6325</v>
      </c>
      <c r="FY188" s="18" t="s">
        <v>7400</v>
      </c>
      <c r="FZ188" s="18" t="s">
        <v>7478</v>
      </c>
      <c r="GA188" s="1" t="s">
        <v>7576</v>
      </c>
      <c r="GB188" s="25">
        <f t="shared" si="10"/>
        <v>14.072528519266097</v>
      </c>
    </row>
    <row r="189" spans="3:184" ht="74" customHeight="1" x14ac:dyDescent="0.2">
      <c r="C189" s="17" t="s">
        <v>11175</v>
      </c>
      <c r="D189" s="18" t="s">
        <v>47</v>
      </c>
      <c r="E189" s="18" t="s">
        <v>87</v>
      </c>
      <c r="F189" s="18" t="s">
        <v>265</v>
      </c>
      <c r="G189" s="18" t="s">
        <v>588</v>
      </c>
      <c r="H189" s="17"/>
      <c r="I189" s="18">
        <v>2019</v>
      </c>
      <c r="J189" s="18" t="s">
        <v>868</v>
      </c>
      <c r="K189" s="18" t="s">
        <v>936</v>
      </c>
      <c r="L189" s="17"/>
      <c r="M189" s="18" t="s">
        <v>1139</v>
      </c>
      <c r="N189" s="18" t="s">
        <v>1375</v>
      </c>
      <c r="O189" s="17"/>
      <c r="P189" s="17"/>
      <c r="Q189" s="17"/>
      <c r="R189" s="17"/>
      <c r="S189" s="17"/>
      <c r="T189" s="17"/>
      <c r="U189" s="18" t="s">
        <v>2777</v>
      </c>
      <c r="V189" s="18" t="s">
        <v>2777</v>
      </c>
      <c r="W189" s="18" t="s">
        <v>3140</v>
      </c>
      <c r="X189" s="18" t="s">
        <v>2777</v>
      </c>
      <c r="Y189" s="21">
        <f t="shared" si="8"/>
        <v>0.6</v>
      </c>
      <c r="Z189" s="21">
        <v>0.6</v>
      </c>
      <c r="AA189" s="21">
        <v>100</v>
      </c>
      <c r="AB189" s="21">
        <v>0.5</v>
      </c>
      <c r="AC189" s="21">
        <v>0</v>
      </c>
      <c r="AD189" s="21">
        <v>0</v>
      </c>
      <c r="AE189" s="21">
        <v>0</v>
      </c>
      <c r="AF189" s="21">
        <v>0</v>
      </c>
      <c r="AG189" s="21">
        <v>0</v>
      </c>
      <c r="AH189" s="21">
        <v>0</v>
      </c>
      <c r="AI189" s="21"/>
      <c r="AJ189" s="17"/>
      <c r="AK189" s="17"/>
      <c r="AL189" s="21"/>
      <c r="AM189" s="21">
        <v>0.6</v>
      </c>
      <c r="AN189" s="21">
        <v>0.5</v>
      </c>
      <c r="AO189" s="22">
        <v>27</v>
      </c>
      <c r="AP189" s="22">
        <v>27</v>
      </c>
      <c r="AQ189" s="22">
        <v>3</v>
      </c>
      <c r="AR189" s="22"/>
      <c r="AS189" s="22"/>
      <c r="AT189" s="22">
        <v>3</v>
      </c>
      <c r="AU189" s="22"/>
      <c r="AV189" s="22"/>
      <c r="AW189" s="22"/>
      <c r="AX189" s="22"/>
      <c r="AY189" s="22"/>
      <c r="AZ189" s="22"/>
      <c r="BA189" s="22">
        <v>3</v>
      </c>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v>0</v>
      </c>
      <c r="CB189" s="22"/>
      <c r="CC189" s="22"/>
      <c r="CD189" s="22"/>
      <c r="CE189" s="22"/>
      <c r="CF189" s="23"/>
      <c r="CG189" s="22"/>
      <c r="CH189" s="22">
        <v>6</v>
      </c>
      <c r="CI189" s="12">
        <f t="shared" si="9"/>
        <v>0</v>
      </c>
      <c r="CJ189" s="21">
        <v>430</v>
      </c>
      <c r="CK189" s="18" t="s">
        <v>709</v>
      </c>
      <c r="CL189" s="17"/>
      <c r="CM189" s="18">
        <v>1.42</v>
      </c>
      <c r="CN189" s="18" t="s">
        <v>3999</v>
      </c>
      <c r="CO189" s="21">
        <v>30.324000000000002</v>
      </c>
      <c r="CP189" s="17"/>
      <c r="CQ189" s="17"/>
      <c r="CR189" s="17"/>
      <c r="CS189" s="17"/>
      <c r="CT189" s="17"/>
      <c r="CU189" s="17"/>
      <c r="CV189" s="17"/>
      <c r="CW189" s="18">
        <v>14</v>
      </c>
      <c r="CX189" s="18">
        <v>1</v>
      </c>
      <c r="CY189" s="18" t="s">
        <v>4215</v>
      </c>
      <c r="CZ189" s="18">
        <v>430</v>
      </c>
      <c r="DA189" s="18">
        <v>1</v>
      </c>
      <c r="DB189" s="18" t="s">
        <v>4215</v>
      </c>
      <c r="DC189" s="18">
        <v>430</v>
      </c>
      <c r="DD189" s="18">
        <v>1</v>
      </c>
      <c r="DE189" s="18" t="s">
        <v>4215</v>
      </c>
      <c r="DF189" s="18">
        <v>3</v>
      </c>
      <c r="DG189" s="17"/>
      <c r="DH189" s="17"/>
      <c r="DI189" s="17"/>
      <c r="DJ189" s="17"/>
      <c r="DK189" s="17"/>
      <c r="DL189" s="17"/>
      <c r="DM189" s="17"/>
      <c r="DN189" s="17"/>
      <c r="DO189" s="17"/>
      <c r="DP189" s="17"/>
      <c r="DQ189" s="17"/>
      <c r="DR189" s="17"/>
      <c r="DS189" s="17"/>
      <c r="DT189" s="17"/>
      <c r="DU189" s="17"/>
      <c r="DV189" s="18">
        <v>1</v>
      </c>
      <c r="DW189" s="18" t="s">
        <v>4215</v>
      </c>
      <c r="DX189" s="18">
        <v>430</v>
      </c>
      <c r="DY189" s="17"/>
      <c r="DZ189" s="17"/>
      <c r="EA189" s="17"/>
      <c r="EB189" s="17"/>
      <c r="EC189" s="17"/>
      <c r="ED189" s="17"/>
      <c r="EE189" s="17"/>
      <c r="EF189" s="17"/>
      <c r="EG189" s="17"/>
      <c r="EH189" s="17"/>
      <c r="EI189" s="17"/>
      <c r="EJ189" s="17"/>
      <c r="EK189" s="18">
        <v>1</v>
      </c>
      <c r="EL189" s="18" t="s">
        <v>4717</v>
      </c>
      <c r="EM189" s="18">
        <v>13</v>
      </c>
      <c r="EN189" s="17"/>
      <c r="EO189" s="17"/>
      <c r="EP189" s="17"/>
      <c r="EQ189" s="17"/>
      <c r="ER189" s="17"/>
      <c r="ES189" s="17"/>
      <c r="ET189" s="17"/>
      <c r="EU189" s="17"/>
      <c r="EV189" s="17"/>
      <c r="EW189" s="17"/>
      <c r="EX189" s="17"/>
      <c r="EY189" s="17"/>
      <c r="EZ189" s="17"/>
      <c r="FA189" s="17"/>
      <c r="FB189" s="17"/>
      <c r="FC189" s="17"/>
      <c r="FD189" s="17"/>
      <c r="FE189" s="17"/>
      <c r="FF189" s="17"/>
      <c r="FG189" s="17"/>
      <c r="FH189" s="18" t="s">
        <v>5056</v>
      </c>
      <c r="FI189" s="18" t="s">
        <v>5258</v>
      </c>
      <c r="FJ189" s="17"/>
      <c r="FK189" s="17"/>
      <c r="FL189" s="17"/>
      <c r="FM189" s="17"/>
      <c r="FN189" s="17"/>
      <c r="FO189" s="17"/>
      <c r="FP189" s="17"/>
      <c r="FQ189" s="17"/>
      <c r="FR189" s="17"/>
      <c r="FS189" s="18" t="s">
        <v>5986</v>
      </c>
      <c r="FT189" s="18" t="s">
        <v>6325</v>
      </c>
      <c r="FU189" s="18" t="s">
        <v>6647</v>
      </c>
      <c r="FV189" s="18" t="s">
        <v>6992</v>
      </c>
      <c r="FW189" s="18" t="s">
        <v>5986</v>
      </c>
      <c r="FX189" s="18" t="s">
        <v>6325</v>
      </c>
      <c r="FY189" s="18" t="s">
        <v>6647</v>
      </c>
      <c r="FZ189" s="18" t="s">
        <v>6992</v>
      </c>
      <c r="GA189" s="1" t="s">
        <v>7577</v>
      </c>
      <c r="GB189" s="25">
        <f t="shared" si="10"/>
        <v>19.786307874950531</v>
      </c>
    </row>
    <row r="190" spans="3:184" ht="74" customHeight="1" x14ac:dyDescent="0.2">
      <c r="C190" s="17" t="s">
        <v>11175</v>
      </c>
      <c r="D190" s="18" t="s">
        <v>57</v>
      </c>
      <c r="E190" s="18" t="s">
        <v>82</v>
      </c>
      <c r="F190" s="18" t="s">
        <v>266</v>
      </c>
      <c r="G190" s="18" t="s">
        <v>589</v>
      </c>
      <c r="H190" s="17"/>
      <c r="I190" s="18">
        <v>2009</v>
      </c>
      <c r="J190" s="18" t="s">
        <v>771</v>
      </c>
      <c r="K190" s="18" t="s">
        <v>936</v>
      </c>
      <c r="L190" s="17"/>
      <c r="M190" s="18" t="s">
        <v>1140</v>
      </c>
      <c r="N190" s="17"/>
      <c r="O190" s="17"/>
      <c r="P190" s="17"/>
      <c r="Q190" s="18" t="s">
        <v>2093</v>
      </c>
      <c r="R190" s="17"/>
      <c r="S190" s="18" t="s">
        <v>2482</v>
      </c>
      <c r="T190" s="17"/>
      <c r="U190" s="18" t="s">
        <v>2778</v>
      </c>
      <c r="V190" s="18" t="s">
        <v>3042</v>
      </c>
      <c r="W190" s="18" t="s">
        <v>3140</v>
      </c>
      <c r="X190" s="18" t="s">
        <v>3239</v>
      </c>
      <c r="Y190" s="21">
        <f t="shared" si="8"/>
        <v>1.7470000000000001</v>
      </c>
      <c r="Z190" s="21">
        <v>1.7470000000000001</v>
      </c>
      <c r="AA190" s="21">
        <v>100</v>
      </c>
      <c r="AB190" s="21">
        <v>8.9999999999999993E-3</v>
      </c>
      <c r="AC190" s="21">
        <v>0</v>
      </c>
      <c r="AD190" s="21">
        <v>0</v>
      </c>
      <c r="AE190" s="21">
        <v>0</v>
      </c>
      <c r="AF190" s="21">
        <v>0</v>
      </c>
      <c r="AG190" s="21">
        <v>0</v>
      </c>
      <c r="AH190" s="21">
        <v>0</v>
      </c>
      <c r="AI190" s="21"/>
      <c r="AJ190" s="17"/>
      <c r="AK190" s="17"/>
      <c r="AL190" s="21"/>
      <c r="AM190" s="21">
        <v>13.8</v>
      </c>
      <c r="AN190" s="21">
        <v>6.9000000000000006E-2</v>
      </c>
      <c r="AO190" s="22">
        <v>28</v>
      </c>
      <c r="AP190" s="22">
        <v>28</v>
      </c>
      <c r="AQ190" s="22">
        <v>4</v>
      </c>
      <c r="AR190" s="22"/>
      <c r="AS190" s="22"/>
      <c r="AT190" s="22"/>
      <c r="AU190" s="22"/>
      <c r="AV190" s="22"/>
      <c r="AW190" s="22">
        <v>1</v>
      </c>
      <c r="AX190" s="22"/>
      <c r="AY190" s="22"/>
      <c r="AZ190" s="22"/>
      <c r="BA190" s="22">
        <v>1</v>
      </c>
      <c r="BB190" s="22">
        <v>2</v>
      </c>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v>0</v>
      </c>
      <c r="CB190" s="22"/>
      <c r="CC190" s="22"/>
      <c r="CD190" s="22"/>
      <c r="CE190" s="22"/>
      <c r="CF190" s="23"/>
      <c r="CG190" s="22"/>
      <c r="CH190" s="22">
        <v>4</v>
      </c>
      <c r="CI190" s="12">
        <f t="shared" si="9"/>
        <v>0</v>
      </c>
      <c r="CJ190" s="21">
        <v>1.994</v>
      </c>
      <c r="CK190" s="18" t="s">
        <v>3753</v>
      </c>
      <c r="CL190" s="17"/>
      <c r="CM190" s="18">
        <v>0.6</v>
      </c>
      <c r="CN190" s="18" t="s">
        <v>4016</v>
      </c>
      <c r="CO190" s="21">
        <v>333.93099999999998</v>
      </c>
      <c r="CP190" s="17"/>
      <c r="CQ190" s="17"/>
      <c r="CR190" s="17"/>
      <c r="CS190" s="17"/>
      <c r="CT190" s="17"/>
      <c r="CU190" s="17"/>
      <c r="CV190" s="17"/>
      <c r="CW190" s="18">
        <v>2</v>
      </c>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8" t="s">
        <v>4529</v>
      </c>
      <c r="DT190" s="18" t="s">
        <v>4564</v>
      </c>
      <c r="DU190" s="18">
        <v>28</v>
      </c>
      <c r="DV190" s="17"/>
      <c r="DW190" s="17"/>
      <c r="DX190" s="17"/>
      <c r="DY190" s="17"/>
      <c r="DZ190" s="17"/>
      <c r="EA190" s="17"/>
      <c r="EB190" s="17"/>
      <c r="EC190" s="17"/>
      <c r="ED190" s="17"/>
      <c r="EE190" s="17"/>
      <c r="EF190" s="17"/>
      <c r="EG190" s="17"/>
      <c r="EH190" s="17"/>
      <c r="EI190" s="17"/>
      <c r="EJ190" s="17"/>
      <c r="EK190" s="17"/>
      <c r="EL190" s="17"/>
      <c r="EM190" s="17"/>
      <c r="EN190" s="18">
        <v>1</v>
      </c>
      <c r="EO190" s="18" t="s">
        <v>4180</v>
      </c>
      <c r="EP190" s="18">
        <v>11</v>
      </c>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8" t="s">
        <v>5717</v>
      </c>
      <c r="FQ190" s="18">
        <v>5</v>
      </c>
      <c r="FR190" s="18">
        <v>76</v>
      </c>
      <c r="FS190" s="18" t="s">
        <v>5987</v>
      </c>
      <c r="FT190" s="18" t="s">
        <v>6326</v>
      </c>
      <c r="FU190" s="18" t="s">
        <v>6648</v>
      </c>
      <c r="FV190" s="18" t="s">
        <v>6993</v>
      </c>
      <c r="FW190" s="18" t="s">
        <v>16</v>
      </c>
      <c r="FX190" s="18" t="s">
        <v>7305</v>
      </c>
      <c r="FY190" s="18" t="s">
        <v>7397</v>
      </c>
      <c r="FZ190" s="18" t="s">
        <v>7477</v>
      </c>
      <c r="GB190" s="25">
        <f t="shared" si="10"/>
        <v>5.2316197058673799</v>
      </c>
    </row>
    <row r="191" spans="3:184" ht="74" customHeight="1" x14ac:dyDescent="0.2">
      <c r="C191" s="17" t="s">
        <v>11175</v>
      </c>
      <c r="D191" s="18" t="s">
        <v>54</v>
      </c>
      <c r="E191" s="18" t="s">
        <v>83</v>
      </c>
      <c r="F191" s="18" t="s">
        <v>267</v>
      </c>
      <c r="G191" s="18" t="s">
        <v>590</v>
      </c>
      <c r="H191" s="17"/>
      <c r="I191" s="18">
        <v>2021</v>
      </c>
      <c r="J191" s="18" t="s">
        <v>869</v>
      </c>
      <c r="K191" s="18" t="s">
        <v>947</v>
      </c>
      <c r="L191" s="17"/>
      <c r="M191" s="18" t="s">
        <v>1141</v>
      </c>
      <c r="N191" s="18" t="s">
        <v>1376</v>
      </c>
      <c r="O191" s="18" t="s">
        <v>1652</v>
      </c>
      <c r="P191" s="18" t="s">
        <v>1850</v>
      </c>
      <c r="Q191" s="17"/>
      <c r="R191" s="17"/>
      <c r="S191" s="17"/>
      <c r="T191" s="17"/>
      <c r="U191" s="18" t="s">
        <v>2779</v>
      </c>
      <c r="V191" s="18" t="s">
        <v>3043</v>
      </c>
      <c r="W191" s="18" t="s">
        <v>3140</v>
      </c>
      <c r="X191" s="18" t="s">
        <v>3240</v>
      </c>
      <c r="Y191" s="21">
        <f t="shared" si="8"/>
        <v>8.1859999999999999</v>
      </c>
      <c r="Z191" s="21">
        <v>7.5979999999999999</v>
      </c>
      <c r="AA191" s="21">
        <v>85.51</v>
      </c>
      <c r="AB191" s="21">
        <v>1.1100000000000001</v>
      </c>
      <c r="AC191" s="21">
        <v>0</v>
      </c>
      <c r="AD191" s="21">
        <v>0</v>
      </c>
      <c r="AE191" s="21">
        <v>0</v>
      </c>
      <c r="AF191" s="21">
        <v>0</v>
      </c>
      <c r="AG191" s="21">
        <v>0.58799999999999997</v>
      </c>
      <c r="AH191" s="21">
        <v>7.18</v>
      </c>
      <c r="AI191" s="21">
        <v>1</v>
      </c>
      <c r="AJ191" s="18" t="s">
        <v>3431</v>
      </c>
      <c r="AK191" s="17"/>
      <c r="AL191" s="21">
        <v>0.60399999999999998</v>
      </c>
      <c r="AM191" s="21">
        <v>9</v>
      </c>
      <c r="AN191" s="21">
        <v>1.17</v>
      </c>
      <c r="AO191" s="22">
        <v>16</v>
      </c>
      <c r="AP191" s="22">
        <v>16</v>
      </c>
      <c r="AQ191" s="22">
        <v>16</v>
      </c>
      <c r="AR191" s="22"/>
      <c r="AS191" s="22">
        <v>2</v>
      </c>
      <c r="AT191" s="22">
        <v>1</v>
      </c>
      <c r="AU191" s="22"/>
      <c r="AV191" s="22"/>
      <c r="AW191" s="22"/>
      <c r="AX191" s="22"/>
      <c r="AY191" s="22"/>
      <c r="AZ191" s="22"/>
      <c r="BA191" s="22"/>
      <c r="BB191" s="22"/>
      <c r="BC191" s="22">
        <v>12</v>
      </c>
      <c r="BD191" s="22"/>
      <c r="BE191" s="22"/>
      <c r="BF191" s="22"/>
      <c r="BG191" s="22"/>
      <c r="BH191" s="22"/>
      <c r="BI191" s="22">
        <v>1</v>
      </c>
      <c r="BJ191" s="22"/>
      <c r="BK191" s="22"/>
      <c r="BL191" s="22"/>
      <c r="BM191" s="22"/>
      <c r="BN191" s="22"/>
      <c r="BO191" s="22"/>
      <c r="BP191" s="22"/>
      <c r="BQ191" s="22"/>
      <c r="BR191" s="22"/>
      <c r="BS191" s="22"/>
      <c r="BT191" s="22"/>
      <c r="BU191" s="22"/>
      <c r="BV191" s="22"/>
      <c r="BW191" s="22"/>
      <c r="BX191" s="22"/>
      <c r="BY191" s="22"/>
      <c r="BZ191" s="22"/>
      <c r="CA191" s="22">
        <v>0</v>
      </c>
      <c r="CB191" s="22"/>
      <c r="CC191" s="22"/>
      <c r="CD191" s="22"/>
      <c r="CE191" s="22"/>
      <c r="CF191" s="23"/>
      <c r="CG191" s="22"/>
      <c r="CH191" s="22">
        <v>16</v>
      </c>
      <c r="CI191" s="12">
        <f t="shared" si="9"/>
        <v>0</v>
      </c>
      <c r="CJ191" s="21">
        <v>25.359000000000002</v>
      </c>
      <c r="CK191" s="18" t="s">
        <v>699</v>
      </c>
      <c r="CL191" s="17"/>
      <c r="CM191" s="18">
        <v>86.21</v>
      </c>
      <c r="CN191" s="18" t="s">
        <v>4003</v>
      </c>
      <c r="CO191" s="21">
        <v>29.620999999999999</v>
      </c>
      <c r="CP191" s="17"/>
      <c r="CQ191" s="17"/>
      <c r="CR191" s="17"/>
      <c r="CS191" s="17"/>
      <c r="CT191" s="17"/>
      <c r="CU191" s="17"/>
      <c r="CV191" s="17"/>
      <c r="CW191" s="17"/>
      <c r="CX191" s="18">
        <v>1</v>
      </c>
      <c r="CY191" s="18" t="s">
        <v>4187</v>
      </c>
      <c r="CZ191" s="18">
        <v>2687</v>
      </c>
      <c r="DA191" s="18">
        <v>1</v>
      </c>
      <c r="DB191" s="18" t="s">
        <v>4343</v>
      </c>
      <c r="DC191" s="18">
        <v>10</v>
      </c>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8">
        <v>1</v>
      </c>
      <c r="EO191" s="18" t="s">
        <v>4786</v>
      </c>
      <c r="EP191" s="18">
        <v>8</v>
      </c>
      <c r="EQ191" s="17"/>
      <c r="ER191" s="17"/>
      <c r="ES191" s="17"/>
      <c r="ET191" s="17"/>
      <c r="EU191" s="17"/>
      <c r="EV191" s="17"/>
      <c r="EW191" s="17"/>
      <c r="EX191" s="17"/>
      <c r="EY191" s="17"/>
      <c r="EZ191" s="17"/>
      <c r="FA191" s="17"/>
      <c r="FB191" s="17"/>
      <c r="FC191" s="17"/>
      <c r="FD191" s="17"/>
      <c r="FE191" s="17"/>
      <c r="FF191" s="17"/>
      <c r="FG191" s="17"/>
      <c r="FH191" s="18" t="s">
        <v>5057</v>
      </c>
      <c r="FI191" s="17"/>
      <c r="FJ191" s="17"/>
      <c r="FK191" s="17"/>
      <c r="FL191" s="17"/>
      <c r="FM191" s="17"/>
      <c r="FN191" s="17"/>
      <c r="FO191" s="17"/>
      <c r="FP191" s="17"/>
      <c r="FQ191" s="17"/>
      <c r="FR191" s="17"/>
      <c r="FS191" s="18" t="s">
        <v>5988</v>
      </c>
      <c r="FT191" s="18" t="s">
        <v>6327</v>
      </c>
      <c r="FU191" s="18" t="s">
        <v>6649</v>
      </c>
      <c r="FV191" s="18" t="s">
        <v>6994</v>
      </c>
      <c r="FW191" s="18" t="s">
        <v>13</v>
      </c>
      <c r="FX191" s="18" t="s">
        <v>7299</v>
      </c>
      <c r="FY191" s="18" t="s">
        <v>7401</v>
      </c>
      <c r="FZ191" s="18" t="s">
        <v>7472</v>
      </c>
      <c r="GB191" s="25">
        <f t="shared" si="10"/>
        <v>256.50720772424967</v>
      </c>
    </row>
    <row r="192" spans="3:184" ht="74" customHeight="1" x14ac:dyDescent="0.2">
      <c r="C192" s="17" t="s">
        <v>11175</v>
      </c>
      <c r="D192" s="18" t="s">
        <v>58</v>
      </c>
      <c r="E192" s="18" t="s">
        <v>82</v>
      </c>
      <c r="F192" s="18" t="s">
        <v>268</v>
      </c>
      <c r="G192" s="18" t="s">
        <v>591</v>
      </c>
      <c r="H192" s="18" t="s">
        <v>591</v>
      </c>
      <c r="I192" s="18">
        <v>2023</v>
      </c>
      <c r="J192" s="18" t="s">
        <v>774</v>
      </c>
      <c r="K192" s="18" t="s">
        <v>947</v>
      </c>
      <c r="L192" s="17"/>
      <c r="M192" s="18" t="s">
        <v>1142</v>
      </c>
      <c r="N192" s="18" t="s">
        <v>1377</v>
      </c>
      <c r="O192" s="18" t="s">
        <v>1653</v>
      </c>
      <c r="P192" s="18" t="s">
        <v>1851</v>
      </c>
      <c r="Q192" s="18" t="s">
        <v>2094</v>
      </c>
      <c r="R192" s="18" t="s">
        <v>2328</v>
      </c>
      <c r="S192" s="18" t="s">
        <v>2483</v>
      </c>
      <c r="T192" s="18" t="s">
        <v>2556</v>
      </c>
      <c r="U192" s="18" t="s">
        <v>2780</v>
      </c>
      <c r="V192" s="18" t="s">
        <v>3044</v>
      </c>
      <c r="W192" s="18" t="s">
        <v>3138</v>
      </c>
      <c r="X192" s="18" t="s">
        <v>3241</v>
      </c>
      <c r="Y192" s="21">
        <f t="shared" si="8"/>
        <v>1.8680000000000001</v>
      </c>
      <c r="Z192" s="21">
        <v>1.8680000000000001</v>
      </c>
      <c r="AA192" s="21">
        <v>100</v>
      </c>
      <c r="AB192" s="21">
        <v>0.17</v>
      </c>
      <c r="AC192" s="21">
        <v>0</v>
      </c>
      <c r="AD192" s="21">
        <v>0</v>
      </c>
      <c r="AE192" s="21">
        <v>0</v>
      </c>
      <c r="AF192" s="21">
        <v>0</v>
      </c>
      <c r="AG192" s="21">
        <v>0</v>
      </c>
      <c r="AH192" s="21">
        <v>0</v>
      </c>
      <c r="AI192" s="21"/>
      <c r="AJ192" s="17"/>
      <c r="AK192" s="17"/>
      <c r="AL192" s="21"/>
      <c r="AM192" s="21">
        <v>2</v>
      </c>
      <c r="AN192" s="21">
        <v>0.17</v>
      </c>
      <c r="AO192" s="22">
        <v>28</v>
      </c>
      <c r="AP192" s="22">
        <v>8</v>
      </c>
      <c r="AQ192" s="22">
        <v>8</v>
      </c>
      <c r="AR192" s="22">
        <v>0</v>
      </c>
      <c r="AS192" s="22">
        <v>0</v>
      </c>
      <c r="AT192" s="22">
        <v>0</v>
      </c>
      <c r="AU192" s="22">
        <v>0</v>
      </c>
      <c r="AV192" s="22">
        <v>0</v>
      </c>
      <c r="AW192" s="22">
        <v>0</v>
      </c>
      <c r="AX192" s="22">
        <v>0</v>
      </c>
      <c r="AY192" s="22">
        <v>0</v>
      </c>
      <c r="AZ192" s="22">
        <v>0</v>
      </c>
      <c r="BA192" s="22">
        <v>0</v>
      </c>
      <c r="BB192" s="22">
        <v>0</v>
      </c>
      <c r="BC192" s="22">
        <v>0</v>
      </c>
      <c r="BD192" s="22">
        <v>0</v>
      </c>
      <c r="BE192" s="22">
        <v>0</v>
      </c>
      <c r="BF192" s="22">
        <v>0</v>
      </c>
      <c r="BG192" s="22">
        <v>0</v>
      </c>
      <c r="BH192" s="22">
        <v>0</v>
      </c>
      <c r="BI192" s="22">
        <v>0</v>
      </c>
      <c r="BJ192" s="22">
        <v>0</v>
      </c>
      <c r="BK192" s="22">
        <v>8</v>
      </c>
      <c r="BL192" s="22">
        <v>0</v>
      </c>
      <c r="BM192" s="22">
        <v>0</v>
      </c>
      <c r="BN192" s="22">
        <v>0</v>
      </c>
      <c r="BO192" s="22">
        <v>1</v>
      </c>
      <c r="BP192" s="22">
        <v>0</v>
      </c>
      <c r="BQ192" s="22">
        <v>0</v>
      </c>
      <c r="BR192" s="22">
        <v>3</v>
      </c>
      <c r="BS192" s="22">
        <v>1</v>
      </c>
      <c r="BT192" s="22">
        <v>0</v>
      </c>
      <c r="BU192" s="22">
        <v>0</v>
      </c>
      <c r="BV192" s="22">
        <v>0</v>
      </c>
      <c r="BW192" s="22">
        <v>1</v>
      </c>
      <c r="BX192" s="22">
        <v>0</v>
      </c>
      <c r="BY192" s="22">
        <v>0</v>
      </c>
      <c r="BZ192" s="22">
        <v>2</v>
      </c>
      <c r="CA192" s="22">
        <v>8</v>
      </c>
      <c r="CB192" s="22">
        <v>0</v>
      </c>
      <c r="CC192" s="22">
        <v>0</v>
      </c>
      <c r="CD192" s="22">
        <v>0</v>
      </c>
      <c r="CE192" s="22">
        <v>0</v>
      </c>
      <c r="CF192" s="22" t="s">
        <v>699</v>
      </c>
      <c r="CG192" s="22">
        <v>0</v>
      </c>
      <c r="CH192" s="22">
        <v>8</v>
      </c>
      <c r="CI192" s="12">
        <f t="shared" si="9"/>
        <v>0</v>
      </c>
      <c r="CJ192" s="21">
        <v>5.73</v>
      </c>
      <c r="CK192" s="18" t="s">
        <v>699</v>
      </c>
      <c r="CL192" s="17"/>
      <c r="CM192" s="18">
        <v>16.03</v>
      </c>
      <c r="CN192" s="18" t="s">
        <v>4017</v>
      </c>
      <c r="CO192" s="21">
        <v>35.755000000000003</v>
      </c>
      <c r="CP192" s="17"/>
      <c r="CQ192" s="17"/>
      <c r="CR192" s="17"/>
      <c r="CS192" s="17"/>
      <c r="CT192" s="17"/>
      <c r="CU192" s="18">
        <v>0</v>
      </c>
      <c r="CV192" s="18" t="s">
        <v>699</v>
      </c>
      <c r="CW192" s="18">
        <v>17</v>
      </c>
      <c r="CX192" s="17"/>
      <c r="CY192" s="17"/>
      <c r="CZ192" s="17"/>
      <c r="DA192" s="18">
        <v>1</v>
      </c>
      <c r="DB192" s="18" t="s">
        <v>4344</v>
      </c>
      <c r="DC192" s="18">
        <v>736</v>
      </c>
      <c r="DD192" s="17"/>
      <c r="DE192" s="17"/>
      <c r="DF192" s="17"/>
      <c r="DG192" s="17"/>
      <c r="DH192" s="17"/>
      <c r="DI192" s="17"/>
      <c r="DJ192" s="17"/>
      <c r="DK192" s="17"/>
      <c r="DL192" s="17"/>
      <c r="DM192" s="17"/>
      <c r="DN192" s="17"/>
      <c r="DO192" s="17"/>
      <c r="DP192" s="17"/>
      <c r="DQ192" s="17"/>
      <c r="DR192" s="17"/>
      <c r="DS192" s="18" t="s">
        <v>699</v>
      </c>
      <c r="DT192" s="18" t="s">
        <v>699</v>
      </c>
      <c r="DU192" s="18">
        <v>0</v>
      </c>
      <c r="DV192" s="17"/>
      <c r="DW192" s="17"/>
      <c r="DX192" s="17"/>
      <c r="DY192" s="17"/>
      <c r="DZ192" s="17"/>
      <c r="EA192" s="17"/>
      <c r="EB192" s="17"/>
      <c r="EC192" s="17"/>
      <c r="ED192" s="17"/>
      <c r="EE192" s="17"/>
      <c r="EF192" s="17"/>
      <c r="EG192" s="17"/>
      <c r="EH192" s="17"/>
      <c r="EI192" s="17"/>
      <c r="EJ192" s="17"/>
      <c r="EK192" s="17"/>
      <c r="EL192" s="17"/>
      <c r="EM192" s="17"/>
      <c r="EN192" s="18">
        <v>1</v>
      </c>
      <c r="EO192" s="18" t="s">
        <v>4787</v>
      </c>
      <c r="EP192" s="18">
        <v>12</v>
      </c>
      <c r="EQ192" s="18" t="s">
        <v>699</v>
      </c>
      <c r="ER192" s="18" t="s">
        <v>699</v>
      </c>
      <c r="ES192" s="18">
        <v>0</v>
      </c>
      <c r="ET192" s="17"/>
      <c r="EU192" s="17"/>
      <c r="EV192" s="17"/>
      <c r="EW192" s="17"/>
      <c r="EX192" s="17"/>
      <c r="EY192" s="17"/>
      <c r="EZ192" s="17"/>
      <c r="FA192" s="17"/>
      <c r="FB192" s="17"/>
      <c r="FC192" s="17"/>
      <c r="FD192" s="17"/>
      <c r="FE192" s="17"/>
      <c r="FF192" s="17"/>
      <c r="FG192" s="18" t="s">
        <v>699</v>
      </c>
      <c r="FH192" s="18" t="s">
        <v>5058</v>
      </c>
      <c r="FI192" s="18" t="s">
        <v>5259</v>
      </c>
      <c r="FJ192" s="18" t="s">
        <v>5365</v>
      </c>
      <c r="FK192" s="17"/>
      <c r="FL192" s="18" t="s">
        <v>5501</v>
      </c>
      <c r="FM192" s="18" t="s">
        <v>5610</v>
      </c>
      <c r="FN192" s="18" t="s">
        <v>5628</v>
      </c>
      <c r="FO192" s="18" t="s">
        <v>5662</v>
      </c>
      <c r="FP192" s="18" t="s">
        <v>5718</v>
      </c>
      <c r="FQ192" s="18">
        <v>16</v>
      </c>
      <c r="FR192" s="18">
        <v>510</v>
      </c>
      <c r="FS192" s="18" t="s">
        <v>5989</v>
      </c>
      <c r="FT192" s="18" t="s">
        <v>6328</v>
      </c>
      <c r="FU192" s="18" t="s">
        <v>6650</v>
      </c>
      <c r="FV192" s="18" t="s">
        <v>6995</v>
      </c>
      <c r="FW192" s="18" t="s">
        <v>5989</v>
      </c>
      <c r="FX192" s="18" t="s">
        <v>6328</v>
      </c>
      <c r="FY192" s="18" t="s">
        <v>6650</v>
      </c>
      <c r="FZ192" s="18" t="s">
        <v>6995</v>
      </c>
      <c r="GB192" s="25">
        <f t="shared" si="10"/>
        <v>52.244441336875958</v>
      </c>
    </row>
    <row r="193" spans="3:184" ht="74" customHeight="1" x14ac:dyDescent="0.2">
      <c r="C193" s="17" t="s">
        <v>11175</v>
      </c>
      <c r="D193" s="18" t="s">
        <v>57</v>
      </c>
      <c r="E193" s="18" t="s">
        <v>82</v>
      </c>
      <c r="F193" s="18" t="s">
        <v>269</v>
      </c>
      <c r="G193" s="18" t="s">
        <v>592</v>
      </c>
      <c r="H193" s="18" t="s">
        <v>733</v>
      </c>
      <c r="I193" s="18">
        <v>2023</v>
      </c>
      <c r="J193" s="18" t="s">
        <v>870</v>
      </c>
      <c r="K193" s="18" t="s">
        <v>936</v>
      </c>
      <c r="L193" s="17"/>
      <c r="M193" s="18" t="s">
        <v>1143</v>
      </c>
      <c r="N193" s="17"/>
      <c r="O193" s="17"/>
      <c r="P193" s="17"/>
      <c r="Q193" s="17"/>
      <c r="R193" s="17"/>
      <c r="S193" s="18" t="s">
        <v>2484</v>
      </c>
      <c r="T193" s="17"/>
      <c r="U193" s="18" t="s">
        <v>2781</v>
      </c>
      <c r="V193" s="18" t="s">
        <v>3045</v>
      </c>
      <c r="W193" s="18" t="s">
        <v>3140</v>
      </c>
      <c r="X193" s="18" t="s">
        <v>3242</v>
      </c>
      <c r="Y193" s="21">
        <f t="shared" si="8"/>
        <v>4.9729999999999999</v>
      </c>
      <c r="Z193" s="21">
        <v>4.9729999999999999</v>
      </c>
      <c r="AA193" s="21">
        <v>100</v>
      </c>
      <c r="AB193" s="21">
        <v>0.06</v>
      </c>
      <c r="AC193" s="21">
        <v>0</v>
      </c>
      <c r="AD193" s="21">
        <v>0</v>
      </c>
      <c r="AE193" s="21">
        <v>0</v>
      </c>
      <c r="AF193" s="21">
        <v>0</v>
      </c>
      <c r="AG193" s="21">
        <v>0</v>
      </c>
      <c r="AH193" s="21">
        <v>0</v>
      </c>
      <c r="AI193" s="21"/>
      <c r="AJ193" s="17"/>
      <c r="AK193" s="17"/>
      <c r="AL193" s="21"/>
      <c r="AM193" s="21">
        <v>6</v>
      </c>
      <c r="AN193" s="21">
        <v>0.08</v>
      </c>
      <c r="AO193" s="22">
        <v>23</v>
      </c>
      <c r="AP193" s="22">
        <v>23</v>
      </c>
      <c r="AQ193" s="22">
        <v>23</v>
      </c>
      <c r="AR193" s="22"/>
      <c r="AS193" s="22"/>
      <c r="AT193" s="22"/>
      <c r="AU193" s="22"/>
      <c r="AV193" s="22"/>
      <c r="AW193" s="22">
        <v>4</v>
      </c>
      <c r="AX193" s="22"/>
      <c r="AY193" s="22"/>
      <c r="AZ193" s="22"/>
      <c r="BA193" s="22">
        <v>16</v>
      </c>
      <c r="BB193" s="22">
        <v>16</v>
      </c>
      <c r="BC193" s="22">
        <v>2</v>
      </c>
      <c r="BD193" s="22">
        <v>1</v>
      </c>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v>0</v>
      </c>
      <c r="CB193" s="22"/>
      <c r="CC193" s="22"/>
      <c r="CD193" s="22"/>
      <c r="CE193" s="22"/>
      <c r="CF193" s="23"/>
      <c r="CG193" s="22"/>
      <c r="CH193" s="22">
        <v>39</v>
      </c>
      <c r="CI193" s="12">
        <f t="shared" si="9"/>
        <v>0</v>
      </c>
      <c r="CJ193" s="21">
        <v>22.119</v>
      </c>
      <c r="CK193" s="18" t="s">
        <v>3754</v>
      </c>
      <c r="CL193" s="17"/>
      <c r="CM193" s="18">
        <v>19.46</v>
      </c>
      <c r="CN193" s="18" t="s">
        <v>4018</v>
      </c>
      <c r="CO193" s="21">
        <v>113.66</v>
      </c>
      <c r="CP193" s="17"/>
      <c r="CQ193" s="17"/>
      <c r="CR193" s="17"/>
      <c r="CS193" s="17"/>
      <c r="CT193" s="17"/>
      <c r="CU193" s="17"/>
      <c r="CV193" s="17"/>
      <c r="CW193" s="18">
        <v>9</v>
      </c>
      <c r="CX193" s="17"/>
      <c r="CY193" s="17"/>
      <c r="CZ193" s="17"/>
      <c r="DA193" s="17"/>
      <c r="DB193" s="17"/>
      <c r="DC193" s="17"/>
      <c r="DD193" s="18">
        <v>1</v>
      </c>
      <c r="DE193" s="18" t="s">
        <v>4436</v>
      </c>
      <c r="DF193" s="18">
        <v>240</v>
      </c>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8">
        <v>1</v>
      </c>
      <c r="EO193" s="18" t="s">
        <v>4180</v>
      </c>
      <c r="EP193" s="18">
        <v>9</v>
      </c>
      <c r="EQ193" s="17"/>
      <c r="ER193" s="17"/>
      <c r="ES193" s="17"/>
      <c r="ET193" s="17"/>
      <c r="EU193" s="17"/>
      <c r="EV193" s="17"/>
      <c r="EW193" s="17"/>
      <c r="EX193" s="17"/>
      <c r="EY193" s="17"/>
      <c r="EZ193" s="17"/>
      <c r="FA193" s="17"/>
      <c r="FB193" s="17"/>
      <c r="FC193" s="17"/>
      <c r="FD193" s="17"/>
      <c r="FE193" s="17"/>
      <c r="FF193" s="17"/>
      <c r="FG193" s="17"/>
      <c r="FH193" s="18" t="s">
        <v>5059</v>
      </c>
      <c r="FI193" s="17"/>
      <c r="FJ193" s="17"/>
      <c r="FK193" s="17"/>
      <c r="FL193" s="18" t="s">
        <v>5502</v>
      </c>
      <c r="FM193" s="17"/>
      <c r="FN193" s="17"/>
      <c r="FO193" s="17"/>
      <c r="FP193" s="17"/>
      <c r="FQ193" s="18">
        <v>0</v>
      </c>
      <c r="FR193" s="17"/>
      <c r="FS193" s="18" t="s">
        <v>5990</v>
      </c>
      <c r="FT193" s="18" t="s">
        <v>6329</v>
      </c>
      <c r="FU193" s="18" t="s">
        <v>6651</v>
      </c>
      <c r="FV193" s="18" t="s">
        <v>6996</v>
      </c>
      <c r="FW193" s="18" t="s">
        <v>16</v>
      </c>
      <c r="FX193" s="18" t="s">
        <v>7305</v>
      </c>
      <c r="FY193" s="18" t="s">
        <v>7398</v>
      </c>
      <c r="FZ193" s="18" t="s">
        <v>7477</v>
      </c>
      <c r="GB193" s="25">
        <f t="shared" si="10"/>
        <v>43.753299313742744</v>
      </c>
    </row>
    <row r="194" spans="3:184" ht="74" customHeight="1" x14ac:dyDescent="0.2">
      <c r="C194" s="17" t="s">
        <v>11175</v>
      </c>
      <c r="D194" s="18" t="s">
        <v>47</v>
      </c>
      <c r="E194" s="18" t="s">
        <v>87</v>
      </c>
      <c r="F194" s="18" t="s">
        <v>264</v>
      </c>
      <c r="G194" s="18" t="s">
        <v>593</v>
      </c>
      <c r="H194" s="18" t="s">
        <v>588</v>
      </c>
      <c r="I194" s="18">
        <v>2023</v>
      </c>
      <c r="J194" s="18" t="s">
        <v>781</v>
      </c>
      <c r="K194" s="18" t="s">
        <v>936</v>
      </c>
      <c r="L194" s="17"/>
      <c r="M194" s="18" t="s">
        <v>1144</v>
      </c>
      <c r="N194" s="18" t="s">
        <v>1378</v>
      </c>
      <c r="O194" s="17"/>
      <c r="P194" s="17"/>
      <c r="Q194" s="17"/>
      <c r="R194" s="17"/>
      <c r="S194" s="17"/>
      <c r="T194" s="17"/>
      <c r="U194" s="18" t="s">
        <v>2776</v>
      </c>
      <c r="V194" s="18" t="s">
        <v>2776</v>
      </c>
      <c r="W194" s="18" t="s">
        <v>3138</v>
      </c>
      <c r="X194" s="18" t="s">
        <v>3243</v>
      </c>
      <c r="Y194" s="21">
        <f t="shared" si="8"/>
        <v>1.1859999999999999</v>
      </c>
      <c r="Z194" s="21">
        <v>1.1859999999999999</v>
      </c>
      <c r="AA194" s="21">
        <v>100</v>
      </c>
      <c r="AB194" s="21">
        <v>0.56999999999999995</v>
      </c>
      <c r="AC194" s="21">
        <v>0</v>
      </c>
      <c r="AD194" s="21">
        <v>0</v>
      </c>
      <c r="AE194" s="21">
        <v>0</v>
      </c>
      <c r="AF194" s="21">
        <v>0</v>
      </c>
      <c r="AG194" s="21">
        <v>0</v>
      </c>
      <c r="AH194" s="21">
        <v>0</v>
      </c>
      <c r="AI194" s="21"/>
      <c r="AJ194" s="17"/>
      <c r="AK194" s="17"/>
      <c r="AL194" s="21"/>
      <c r="AM194" s="21">
        <v>0</v>
      </c>
      <c r="AN194" s="21">
        <v>0</v>
      </c>
      <c r="AO194" s="22">
        <v>38</v>
      </c>
      <c r="AP194" s="22">
        <v>38</v>
      </c>
      <c r="AQ194" s="22">
        <v>17</v>
      </c>
      <c r="AR194" s="22"/>
      <c r="AS194" s="22"/>
      <c r="AT194" s="22"/>
      <c r="AU194" s="22"/>
      <c r="AV194" s="22"/>
      <c r="AW194" s="22"/>
      <c r="AX194" s="22"/>
      <c r="AY194" s="22"/>
      <c r="AZ194" s="22"/>
      <c r="BA194" s="22">
        <v>17</v>
      </c>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v>0</v>
      </c>
      <c r="CB194" s="22"/>
      <c r="CC194" s="22"/>
      <c r="CD194" s="22"/>
      <c r="CE194" s="22"/>
      <c r="CF194" s="23"/>
      <c r="CG194" s="22"/>
      <c r="CH194" s="22">
        <v>17</v>
      </c>
      <c r="CI194" s="12">
        <f t="shared" si="9"/>
        <v>0</v>
      </c>
      <c r="CJ194" s="21">
        <v>8840</v>
      </c>
      <c r="CK194" s="18" t="s">
        <v>3752</v>
      </c>
      <c r="CL194" s="17"/>
      <c r="CM194" s="18">
        <v>10.02</v>
      </c>
      <c r="CN194" s="18" t="s">
        <v>3999</v>
      </c>
      <c r="CO194" s="21">
        <v>88.186000000000007</v>
      </c>
      <c r="CP194" s="17"/>
      <c r="CQ194" s="17"/>
      <c r="CR194" s="17"/>
      <c r="CS194" s="17"/>
      <c r="CT194" s="17"/>
      <c r="CU194" s="17"/>
      <c r="CV194" s="17"/>
      <c r="CW194" s="17"/>
      <c r="CX194" s="17"/>
      <c r="CY194" s="17"/>
      <c r="CZ194" s="17"/>
      <c r="DA194" s="17"/>
      <c r="DB194" s="17"/>
      <c r="DC194" s="17"/>
      <c r="DD194" s="18">
        <v>1</v>
      </c>
      <c r="DE194" s="18" t="s">
        <v>4435</v>
      </c>
      <c r="DF194" s="18">
        <v>57</v>
      </c>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c r="FB194" s="17"/>
      <c r="FC194" s="17"/>
      <c r="FD194" s="17"/>
      <c r="FE194" s="17"/>
      <c r="FF194" s="17"/>
      <c r="FG194" s="17"/>
      <c r="FH194" s="17"/>
      <c r="FI194" s="18" t="s">
        <v>5260</v>
      </c>
      <c r="FJ194" s="17"/>
      <c r="FK194" s="17"/>
      <c r="FL194" s="17"/>
      <c r="FM194" s="17"/>
      <c r="FN194" s="17"/>
      <c r="FO194" s="17"/>
      <c r="FP194" s="17"/>
      <c r="FQ194" s="17"/>
      <c r="FR194" s="17"/>
      <c r="FS194" s="18" t="s">
        <v>5985</v>
      </c>
      <c r="FT194" s="18" t="s">
        <v>6324</v>
      </c>
      <c r="FU194" s="18" t="s">
        <v>6646</v>
      </c>
      <c r="FV194" s="18" t="s">
        <v>6991</v>
      </c>
      <c r="FW194" s="18" t="s">
        <v>7213</v>
      </c>
      <c r="FX194" s="18" t="s">
        <v>6325</v>
      </c>
      <c r="FY194" s="18" t="s">
        <v>7400</v>
      </c>
      <c r="FZ194" s="18" t="s">
        <v>7478</v>
      </c>
      <c r="GA194" s="1" t="s">
        <v>7578</v>
      </c>
      <c r="GB194" s="25">
        <f t="shared" si="10"/>
        <v>13.448846755720862</v>
      </c>
    </row>
    <row r="195" spans="3:184" ht="74" customHeight="1" x14ac:dyDescent="0.2">
      <c r="C195" s="17" t="s">
        <v>11175</v>
      </c>
      <c r="D195" s="18" t="s">
        <v>54</v>
      </c>
      <c r="E195" s="18" t="s">
        <v>83</v>
      </c>
      <c r="F195" s="18" t="s">
        <v>270</v>
      </c>
      <c r="G195" s="18" t="s">
        <v>594</v>
      </c>
      <c r="H195" s="18" t="s">
        <v>594</v>
      </c>
      <c r="I195" s="18">
        <v>2023</v>
      </c>
      <c r="J195" s="18" t="s">
        <v>771</v>
      </c>
      <c r="K195" s="18" t="s">
        <v>936</v>
      </c>
      <c r="L195" s="17"/>
      <c r="M195" s="17"/>
      <c r="N195" s="17"/>
      <c r="O195" s="18" t="s">
        <v>1654</v>
      </c>
      <c r="P195" s="18" t="s">
        <v>1852</v>
      </c>
      <c r="Q195" s="18" t="s">
        <v>2095</v>
      </c>
      <c r="R195" s="18" t="s">
        <v>2329</v>
      </c>
      <c r="S195" s="18" t="s">
        <v>699</v>
      </c>
      <c r="T195" s="17"/>
      <c r="U195" s="18" t="s">
        <v>2782</v>
      </c>
      <c r="V195" s="18" t="s">
        <v>3046</v>
      </c>
      <c r="W195" s="18" t="s">
        <v>3140</v>
      </c>
      <c r="X195" s="18" t="s">
        <v>3244</v>
      </c>
      <c r="Y195" s="21">
        <f t="shared" ref="Y195:Y256" si="11">SUM(Z195,AC195,AE195,AG195,)</f>
        <v>17.86</v>
      </c>
      <c r="Z195" s="21">
        <v>16.47</v>
      </c>
      <c r="AA195" s="21">
        <v>92.22</v>
      </c>
      <c r="AB195" s="21">
        <v>0.34</v>
      </c>
      <c r="AC195" s="21">
        <v>0</v>
      </c>
      <c r="AD195" s="21">
        <v>0</v>
      </c>
      <c r="AE195" s="21">
        <v>0</v>
      </c>
      <c r="AF195" s="21">
        <v>0</v>
      </c>
      <c r="AG195" s="21">
        <v>1.39</v>
      </c>
      <c r="AH195" s="21">
        <v>7.78</v>
      </c>
      <c r="AI195" s="21">
        <v>1</v>
      </c>
      <c r="AJ195" s="18" t="s">
        <v>3432</v>
      </c>
      <c r="AK195" s="18" t="s">
        <v>3514</v>
      </c>
      <c r="AL195" s="21">
        <v>0</v>
      </c>
      <c r="AM195" s="21">
        <v>26.077000000000002</v>
      </c>
      <c r="AN195" s="21">
        <v>0.56999999999999995</v>
      </c>
      <c r="AO195" s="22">
        <v>0</v>
      </c>
      <c r="AP195" s="22">
        <v>11</v>
      </c>
      <c r="AQ195" s="22">
        <v>11</v>
      </c>
      <c r="AR195" s="22">
        <v>0</v>
      </c>
      <c r="AS195" s="22">
        <v>2</v>
      </c>
      <c r="AT195" s="22">
        <v>0</v>
      </c>
      <c r="AU195" s="22">
        <v>0</v>
      </c>
      <c r="AV195" s="22">
        <v>0</v>
      </c>
      <c r="AW195" s="22">
        <v>0</v>
      </c>
      <c r="AX195" s="22">
        <v>1</v>
      </c>
      <c r="AY195" s="22">
        <v>1</v>
      </c>
      <c r="AZ195" s="22">
        <v>2</v>
      </c>
      <c r="BA195" s="22">
        <v>0</v>
      </c>
      <c r="BB195" s="22">
        <v>2</v>
      </c>
      <c r="BC195" s="22">
        <v>1</v>
      </c>
      <c r="BD195" s="22">
        <v>1</v>
      </c>
      <c r="BE195" s="22">
        <v>1</v>
      </c>
      <c r="BF195" s="22">
        <v>0</v>
      </c>
      <c r="BG195" s="22">
        <v>0</v>
      </c>
      <c r="BH195" s="22">
        <v>0</v>
      </c>
      <c r="BI195" s="22">
        <v>0</v>
      </c>
      <c r="BJ195" s="22">
        <v>0</v>
      </c>
      <c r="BK195" s="22">
        <v>0</v>
      </c>
      <c r="BL195" s="22"/>
      <c r="BM195" s="22"/>
      <c r="BN195" s="22"/>
      <c r="BO195" s="22"/>
      <c r="BP195" s="22"/>
      <c r="BQ195" s="22"/>
      <c r="BR195" s="22"/>
      <c r="BS195" s="22"/>
      <c r="BT195" s="22"/>
      <c r="BU195" s="22"/>
      <c r="BV195" s="22"/>
      <c r="BW195" s="22"/>
      <c r="BX195" s="22"/>
      <c r="BY195" s="22"/>
      <c r="BZ195" s="22"/>
      <c r="CA195" s="22">
        <v>0</v>
      </c>
      <c r="CB195" s="22">
        <v>0</v>
      </c>
      <c r="CC195" s="22">
        <v>0</v>
      </c>
      <c r="CD195" s="22">
        <v>0</v>
      </c>
      <c r="CE195" s="22">
        <v>0</v>
      </c>
      <c r="CF195" s="23"/>
      <c r="CG195" s="22">
        <v>0</v>
      </c>
      <c r="CH195" s="22">
        <v>11</v>
      </c>
      <c r="CI195" s="12">
        <f t="shared" ref="CI195:CI256" si="12">(AR195+AS195+AT195+AU195+AV195+AW195+AX195+AY195+AZ195+BA195+BB195+BC195+BD195+BE195+BF195+BG195+BH195+BI195+BJ195+BK195+CB195+CC195+CD195+CE195+CG195)-CH195</f>
        <v>0</v>
      </c>
      <c r="CJ195" s="21">
        <v>0</v>
      </c>
      <c r="CK195" s="18" t="s">
        <v>594</v>
      </c>
      <c r="CL195" s="17"/>
      <c r="CM195" s="18">
        <v>0</v>
      </c>
      <c r="CN195" s="18" t="s">
        <v>4003</v>
      </c>
      <c r="CO195" s="21">
        <v>107.39</v>
      </c>
      <c r="CP195" s="17"/>
      <c r="CQ195" s="17"/>
      <c r="CR195" s="17"/>
      <c r="CS195" s="17"/>
      <c r="CT195" s="17"/>
      <c r="CU195" s="17"/>
      <c r="CV195" s="17"/>
      <c r="CW195" s="18">
        <v>1</v>
      </c>
      <c r="CX195" s="18">
        <v>1</v>
      </c>
      <c r="CY195" s="18" t="s">
        <v>4202</v>
      </c>
      <c r="CZ195" s="18">
        <v>11248</v>
      </c>
      <c r="DA195" s="17"/>
      <c r="DB195" s="17"/>
      <c r="DC195" s="17"/>
      <c r="DD195" s="17"/>
      <c r="DE195" s="17"/>
      <c r="DF195" s="17"/>
      <c r="DG195" s="17"/>
      <c r="DH195" s="17"/>
      <c r="DI195" s="17"/>
      <c r="DJ195" s="17"/>
      <c r="DK195" s="17"/>
      <c r="DL195" s="17"/>
      <c r="DM195" s="17"/>
      <c r="DN195" s="17"/>
      <c r="DO195" s="17"/>
      <c r="DP195" s="17"/>
      <c r="DQ195" s="17"/>
      <c r="DR195" s="17"/>
      <c r="DS195" s="17"/>
      <c r="DT195" s="17"/>
      <c r="DU195" s="17"/>
      <c r="DV195" s="17"/>
      <c r="DW195" s="17"/>
      <c r="DX195" s="17"/>
      <c r="DY195" s="17"/>
      <c r="DZ195" s="17"/>
      <c r="EA195" s="17"/>
      <c r="EB195" s="17"/>
      <c r="EC195" s="17"/>
      <c r="ED195" s="17"/>
      <c r="EE195" s="17"/>
      <c r="EF195" s="17"/>
      <c r="EG195" s="17"/>
      <c r="EH195" s="17"/>
      <c r="EI195" s="17"/>
      <c r="EJ195" s="17"/>
      <c r="EK195" s="17"/>
      <c r="EL195" s="17"/>
      <c r="EM195" s="17"/>
      <c r="EN195" s="18">
        <v>1</v>
      </c>
      <c r="EO195" s="18" t="s">
        <v>4788</v>
      </c>
      <c r="EP195" s="18">
        <v>9</v>
      </c>
      <c r="EQ195" s="17"/>
      <c r="ER195" s="17"/>
      <c r="ES195" s="17"/>
      <c r="ET195" s="17"/>
      <c r="EU195" s="17"/>
      <c r="EV195" s="17"/>
      <c r="EW195" s="17"/>
      <c r="EX195" s="17"/>
      <c r="EY195" s="17"/>
      <c r="EZ195" s="17"/>
      <c r="FA195" s="17"/>
      <c r="FB195" s="17"/>
      <c r="FC195" s="17"/>
      <c r="FD195" s="17"/>
      <c r="FE195" s="17"/>
      <c r="FF195" s="17"/>
      <c r="FG195" s="17"/>
      <c r="FH195" s="18" t="s">
        <v>5060</v>
      </c>
      <c r="FI195" s="17"/>
      <c r="FJ195" s="17"/>
      <c r="FK195" s="17"/>
      <c r="FL195" s="17"/>
      <c r="FM195" s="17"/>
      <c r="FN195" s="17"/>
      <c r="FO195" s="17"/>
      <c r="FP195" s="18" t="s">
        <v>5719</v>
      </c>
      <c r="FQ195" s="18">
        <v>14</v>
      </c>
      <c r="FR195" s="18">
        <v>214</v>
      </c>
      <c r="FS195" s="18" t="s">
        <v>5991</v>
      </c>
      <c r="FT195" s="18" t="s">
        <v>6330</v>
      </c>
      <c r="FU195" s="18" t="s">
        <v>6652</v>
      </c>
      <c r="FV195" s="18" t="s">
        <v>6997</v>
      </c>
      <c r="FW195" s="18" t="s">
        <v>13</v>
      </c>
      <c r="FX195" s="18" t="s">
        <v>7299</v>
      </c>
      <c r="FY195" s="18" t="s">
        <v>7392</v>
      </c>
      <c r="FZ195" s="18" t="s">
        <v>7472</v>
      </c>
      <c r="GB195" s="25">
        <f t="shared" si="10"/>
        <v>153.36623521743178</v>
      </c>
    </row>
    <row r="196" spans="3:184" ht="74" customHeight="1" x14ac:dyDescent="0.2">
      <c r="C196" s="17" t="s">
        <v>11175</v>
      </c>
      <c r="D196" s="18" t="s">
        <v>54</v>
      </c>
      <c r="E196" s="18" t="s">
        <v>83</v>
      </c>
      <c r="F196" s="18" t="s">
        <v>271</v>
      </c>
      <c r="G196" s="18" t="s">
        <v>595</v>
      </c>
      <c r="H196" s="17"/>
      <c r="I196" s="18">
        <v>2021</v>
      </c>
      <c r="J196" s="18" t="s">
        <v>871</v>
      </c>
      <c r="K196" s="18" t="s">
        <v>936</v>
      </c>
      <c r="L196" s="17"/>
      <c r="M196" s="18" t="s">
        <v>1145</v>
      </c>
      <c r="N196" s="18" t="s">
        <v>1379</v>
      </c>
      <c r="O196" s="18" t="s">
        <v>1655</v>
      </c>
      <c r="P196" s="18" t="s">
        <v>1853</v>
      </c>
      <c r="Q196" s="18" t="s">
        <v>2096</v>
      </c>
      <c r="R196" s="18" t="s">
        <v>2330</v>
      </c>
      <c r="S196" s="18" t="s">
        <v>2485</v>
      </c>
      <c r="T196" s="18" t="s">
        <v>2557</v>
      </c>
      <c r="U196" s="18" t="s">
        <v>2783</v>
      </c>
      <c r="V196" s="18" t="s">
        <v>3047</v>
      </c>
      <c r="W196" s="18" t="s">
        <v>3140</v>
      </c>
      <c r="X196" s="18" t="s">
        <v>3047</v>
      </c>
      <c r="Y196" s="21">
        <f t="shared" si="11"/>
        <v>13.341999999999999</v>
      </c>
      <c r="Z196" s="21">
        <v>12.831</v>
      </c>
      <c r="AA196" s="21">
        <v>96.17</v>
      </c>
      <c r="AB196" s="21">
        <v>0.56000000000000005</v>
      </c>
      <c r="AC196" s="21">
        <v>0</v>
      </c>
      <c r="AD196" s="21">
        <v>0</v>
      </c>
      <c r="AE196" s="21">
        <v>0</v>
      </c>
      <c r="AF196" s="21">
        <v>0</v>
      </c>
      <c r="AG196" s="21">
        <v>0.51100000000000001</v>
      </c>
      <c r="AH196" s="21">
        <v>3.83</v>
      </c>
      <c r="AI196" s="21">
        <v>1</v>
      </c>
      <c r="AJ196" s="18" t="s">
        <v>3433</v>
      </c>
      <c r="AK196" s="18" t="s">
        <v>3515</v>
      </c>
      <c r="AL196" s="21">
        <v>7.2999999999999995E-2</v>
      </c>
      <c r="AM196" s="21">
        <v>10.382999999999999</v>
      </c>
      <c r="AN196" s="21">
        <v>0.47</v>
      </c>
      <c r="AO196" s="22">
        <v>26</v>
      </c>
      <c r="AP196" s="22">
        <v>25</v>
      </c>
      <c r="AQ196" s="22">
        <v>20</v>
      </c>
      <c r="AR196" s="22"/>
      <c r="AS196" s="22">
        <v>3</v>
      </c>
      <c r="AT196" s="22">
        <v>1</v>
      </c>
      <c r="AU196" s="22"/>
      <c r="AV196" s="22"/>
      <c r="AW196" s="22"/>
      <c r="AX196" s="22">
        <v>16</v>
      </c>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v>0</v>
      </c>
      <c r="CB196" s="22"/>
      <c r="CC196" s="22"/>
      <c r="CD196" s="22"/>
      <c r="CE196" s="22"/>
      <c r="CF196" s="23"/>
      <c r="CG196" s="22"/>
      <c r="CH196" s="22">
        <v>20</v>
      </c>
      <c r="CI196" s="12">
        <f t="shared" si="12"/>
        <v>0</v>
      </c>
      <c r="CJ196" s="21">
        <v>20.937999999999999</v>
      </c>
      <c r="CK196" s="18" t="s">
        <v>3755</v>
      </c>
      <c r="CL196" s="18" t="s">
        <v>3920</v>
      </c>
      <c r="CM196" s="18">
        <v>35.71</v>
      </c>
      <c r="CN196" s="18" t="s">
        <v>4003</v>
      </c>
      <c r="CO196" s="21">
        <v>56.932000000000002</v>
      </c>
      <c r="CP196" s="17"/>
      <c r="CQ196" s="17"/>
      <c r="CR196" s="17"/>
      <c r="CS196" s="17"/>
      <c r="CT196" s="17"/>
      <c r="CU196" s="17"/>
      <c r="CV196" s="17"/>
      <c r="CW196" s="17"/>
      <c r="CX196" s="18">
        <v>1</v>
      </c>
      <c r="CY196" s="18" t="s">
        <v>4187</v>
      </c>
      <c r="CZ196" s="18">
        <v>3988</v>
      </c>
      <c r="DA196" s="18">
        <v>1</v>
      </c>
      <c r="DB196" s="18" t="s">
        <v>4180</v>
      </c>
      <c r="DC196" s="18">
        <v>60</v>
      </c>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8">
        <v>1</v>
      </c>
      <c r="EO196" s="18" t="s">
        <v>4789</v>
      </c>
      <c r="EP196" s="18">
        <v>7</v>
      </c>
      <c r="EQ196" s="17"/>
      <c r="ER196" s="17"/>
      <c r="ES196" s="17"/>
      <c r="ET196" s="17"/>
      <c r="EU196" s="17"/>
      <c r="EV196" s="17"/>
      <c r="EW196" s="17"/>
      <c r="EX196" s="17"/>
      <c r="EY196" s="17"/>
      <c r="EZ196" s="17"/>
      <c r="FA196" s="17"/>
      <c r="FB196" s="17"/>
      <c r="FC196" s="17"/>
      <c r="FD196" s="17"/>
      <c r="FE196" s="17"/>
      <c r="FF196" s="17"/>
      <c r="FG196" s="17"/>
      <c r="FH196" s="18" t="s">
        <v>5061</v>
      </c>
      <c r="FI196" s="18" t="s">
        <v>5261</v>
      </c>
      <c r="FJ196" s="18" t="s">
        <v>5366</v>
      </c>
      <c r="FK196" s="17"/>
      <c r="FL196" s="18" t="s">
        <v>5503</v>
      </c>
      <c r="FM196" s="17"/>
      <c r="FN196" s="18" t="s">
        <v>5629</v>
      </c>
      <c r="FO196" s="17"/>
      <c r="FP196" s="18" t="s">
        <v>5720</v>
      </c>
      <c r="FQ196" s="18">
        <v>17</v>
      </c>
      <c r="FR196" s="18">
        <v>230</v>
      </c>
      <c r="FS196" s="18" t="s">
        <v>5992</v>
      </c>
      <c r="FT196" s="18" t="s">
        <v>6331</v>
      </c>
      <c r="FU196" s="18" t="s">
        <v>6653</v>
      </c>
      <c r="FV196" s="18" t="s">
        <v>6998</v>
      </c>
      <c r="FW196" s="18" t="s">
        <v>13</v>
      </c>
      <c r="FX196" s="18" t="s">
        <v>7299</v>
      </c>
      <c r="FY196" s="18" t="s">
        <v>7401</v>
      </c>
      <c r="FZ196" s="18" t="s">
        <v>7472</v>
      </c>
      <c r="GB196" s="25">
        <f t="shared" ref="GB196:GB259" si="13">Z196/CO196*1000</f>
        <v>225.37413054169886</v>
      </c>
    </row>
    <row r="197" spans="3:184" ht="74" customHeight="1" x14ac:dyDescent="0.2">
      <c r="C197" s="17" t="s">
        <v>11175</v>
      </c>
      <c r="D197" s="18" t="s">
        <v>54</v>
      </c>
      <c r="E197" s="18" t="s">
        <v>83</v>
      </c>
      <c r="F197" s="18" t="s">
        <v>272</v>
      </c>
      <c r="G197" s="18" t="s">
        <v>596</v>
      </c>
      <c r="H197" s="18" t="s">
        <v>734</v>
      </c>
      <c r="I197" s="18">
        <v>2021</v>
      </c>
      <c r="J197" s="18" t="s">
        <v>789</v>
      </c>
      <c r="K197" s="18" t="s">
        <v>941</v>
      </c>
      <c r="L197" s="17"/>
      <c r="M197" s="18" t="s">
        <v>1146</v>
      </c>
      <c r="N197" s="18" t="s">
        <v>1380</v>
      </c>
      <c r="O197" s="18" t="s">
        <v>1656</v>
      </c>
      <c r="P197" s="18" t="s">
        <v>1854</v>
      </c>
      <c r="Q197" s="18" t="s">
        <v>2097</v>
      </c>
      <c r="R197" s="18" t="s">
        <v>2331</v>
      </c>
      <c r="S197" s="17"/>
      <c r="T197" s="17"/>
      <c r="U197" s="18" t="s">
        <v>2784</v>
      </c>
      <c r="V197" s="18" t="s">
        <v>3048</v>
      </c>
      <c r="W197" s="18" t="s">
        <v>3140</v>
      </c>
      <c r="X197" s="18" t="s">
        <v>3245</v>
      </c>
      <c r="Y197" s="21">
        <f t="shared" si="11"/>
        <v>57.162999999999997</v>
      </c>
      <c r="Z197" s="21">
        <v>55.634</v>
      </c>
      <c r="AA197" s="21">
        <v>96.22</v>
      </c>
      <c r="AB197" s="21">
        <v>0</v>
      </c>
      <c r="AC197" s="21">
        <v>0</v>
      </c>
      <c r="AD197" s="21">
        <v>0</v>
      </c>
      <c r="AE197" s="21">
        <v>0</v>
      </c>
      <c r="AF197" s="21">
        <v>0</v>
      </c>
      <c r="AG197" s="21">
        <v>1.5289999999999999</v>
      </c>
      <c r="AH197" s="21">
        <v>1.75</v>
      </c>
      <c r="AI197" s="21">
        <v>1</v>
      </c>
      <c r="AJ197" s="18" t="s">
        <v>3434</v>
      </c>
      <c r="AK197" s="18" t="s">
        <v>3516</v>
      </c>
      <c r="AL197" s="21">
        <v>0.03</v>
      </c>
      <c r="AM197" s="21">
        <v>11</v>
      </c>
      <c r="AN197" s="21">
        <v>0.19</v>
      </c>
      <c r="AO197" s="22">
        <v>22</v>
      </c>
      <c r="AP197" s="22">
        <v>22</v>
      </c>
      <c r="AQ197" s="22">
        <v>22</v>
      </c>
      <c r="AR197" s="22">
        <v>0</v>
      </c>
      <c r="AS197" s="22">
        <v>4</v>
      </c>
      <c r="AT197" s="22">
        <v>6</v>
      </c>
      <c r="AU197" s="22">
        <v>0</v>
      </c>
      <c r="AV197" s="22">
        <v>1</v>
      </c>
      <c r="AW197" s="22">
        <v>1</v>
      </c>
      <c r="AX197" s="22">
        <v>4</v>
      </c>
      <c r="AY197" s="22">
        <v>2</v>
      </c>
      <c r="AZ197" s="22">
        <v>1</v>
      </c>
      <c r="BA197" s="22">
        <v>0</v>
      </c>
      <c r="BB197" s="22">
        <v>0</v>
      </c>
      <c r="BC197" s="22">
        <v>0</v>
      </c>
      <c r="BD197" s="22">
        <v>2</v>
      </c>
      <c r="BE197" s="22">
        <v>1</v>
      </c>
      <c r="BF197" s="22">
        <v>0</v>
      </c>
      <c r="BG197" s="22">
        <v>0</v>
      </c>
      <c r="BH197" s="22">
        <v>0</v>
      </c>
      <c r="BI197" s="22">
        <v>0</v>
      </c>
      <c r="BJ197" s="22">
        <v>0</v>
      </c>
      <c r="BK197" s="22">
        <v>0</v>
      </c>
      <c r="BL197" s="22"/>
      <c r="BM197" s="22"/>
      <c r="BN197" s="22"/>
      <c r="BO197" s="22"/>
      <c r="BP197" s="22"/>
      <c r="BQ197" s="22"/>
      <c r="BR197" s="22"/>
      <c r="BS197" s="22"/>
      <c r="BT197" s="22"/>
      <c r="BU197" s="22"/>
      <c r="BV197" s="22"/>
      <c r="BW197" s="22"/>
      <c r="BX197" s="22"/>
      <c r="BY197" s="22"/>
      <c r="BZ197" s="22"/>
      <c r="CA197" s="22">
        <v>0</v>
      </c>
      <c r="CB197" s="22">
        <v>0</v>
      </c>
      <c r="CC197" s="22">
        <v>0</v>
      </c>
      <c r="CD197" s="22">
        <v>0</v>
      </c>
      <c r="CE197" s="22">
        <v>0</v>
      </c>
      <c r="CF197" s="23"/>
      <c r="CG197" s="22">
        <v>0</v>
      </c>
      <c r="CH197" s="22">
        <v>22</v>
      </c>
      <c r="CI197" s="12">
        <f t="shared" si="12"/>
        <v>0</v>
      </c>
      <c r="CJ197" s="21">
        <v>120.899</v>
      </c>
      <c r="CK197" s="18" t="s">
        <v>3756</v>
      </c>
      <c r="CL197" s="18" t="s">
        <v>3921</v>
      </c>
      <c r="CM197" s="18">
        <v>75.95</v>
      </c>
      <c r="CN197" s="18" t="s">
        <v>4003</v>
      </c>
      <c r="CO197" s="21">
        <v>158.452</v>
      </c>
      <c r="CP197" s="17"/>
      <c r="CQ197" s="17"/>
      <c r="CR197" s="17"/>
      <c r="CS197" s="17"/>
      <c r="CT197" s="17"/>
      <c r="CU197" s="17"/>
      <c r="CV197" s="17"/>
      <c r="CW197" s="17"/>
      <c r="CX197" s="18">
        <v>1</v>
      </c>
      <c r="CY197" s="18" t="s">
        <v>4176</v>
      </c>
      <c r="CZ197" s="18">
        <v>9879</v>
      </c>
      <c r="DA197" s="18">
        <v>1</v>
      </c>
      <c r="DB197" s="18" t="s">
        <v>4345</v>
      </c>
      <c r="DC197" s="18">
        <v>22</v>
      </c>
      <c r="DD197" s="17"/>
      <c r="DE197" s="17"/>
      <c r="DF197" s="17"/>
      <c r="DG197" s="17"/>
      <c r="DH197" s="17"/>
      <c r="DI197" s="17"/>
      <c r="DJ197" s="17"/>
      <c r="DK197" s="17"/>
      <c r="DL197" s="17"/>
      <c r="DM197" s="17"/>
      <c r="DN197" s="17"/>
      <c r="DO197" s="17"/>
      <c r="DP197" s="17"/>
      <c r="DQ197" s="17"/>
      <c r="DR197" s="17"/>
      <c r="DS197" s="17"/>
      <c r="DT197" s="17"/>
      <c r="DU197" s="17"/>
      <c r="DV197" s="17"/>
      <c r="DW197" s="17"/>
      <c r="DX197" s="17"/>
      <c r="DY197" s="17"/>
      <c r="DZ197" s="17"/>
      <c r="EA197" s="17"/>
      <c r="EB197" s="17"/>
      <c r="EC197" s="17"/>
      <c r="ED197" s="17"/>
      <c r="EE197" s="17"/>
      <c r="EF197" s="17"/>
      <c r="EG197" s="17"/>
      <c r="EH197" s="17"/>
      <c r="EI197" s="17"/>
      <c r="EJ197" s="17"/>
      <c r="EK197" s="17"/>
      <c r="EL197" s="17"/>
      <c r="EM197" s="17"/>
      <c r="EN197" s="18">
        <v>1</v>
      </c>
      <c r="EO197" s="18" t="s">
        <v>4790</v>
      </c>
      <c r="EP197" s="18">
        <v>13</v>
      </c>
      <c r="EQ197" s="17"/>
      <c r="ER197" s="17"/>
      <c r="ES197" s="17"/>
      <c r="ET197" s="17"/>
      <c r="EU197" s="17"/>
      <c r="EV197" s="17"/>
      <c r="EW197" s="17"/>
      <c r="EX197" s="17"/>
      <c r="EY197" s="17"/>
      <c r="EZ197" s="17"/>
      <c r="FA197" s="17"/>
      <c r="FB197" s="17"/>
      <c r="FC197" s="17"/>
      <c r="FD197" s="17"/>
      <c r="FE197" s="17"/>
      <c r="FF197" s="17"/>
      <c r="FG197" s="17"/>
      <c r="FH197" s="18" t="s">
        <v>5062</v>
      </c>
      <c r="FI197" s="17"/>
      <c r="FJ197" s="17"/>
      <c r="FK197" s="18" t="s">
        <v>5401</v>
      </c>
      <c r="FL197" s="18" t="s">
        <v>5504</v>
      </c>
      <c r="FM197" s="18" t="s">
        <v>5611</v>
      </c>
      <c r="FN197" s="18" t="s">
        <v>594</v>
      </c>
      <c r="FO197" s="18" t="s">
        <v>5663</v>
      </c>
      <c r="FP197" s="18" t="s">
        <v>5721</v>
      </c>
      <c r="FQ197" s="18">
        <v>8</v>
      </c>
      <c r="FR197" s="18">
        <v>1387</v>
      </c>
      <c r="FS197" s="18" t="s">
        <v>5993</v>
      </c>
      <c r="FT197" s="18" t="s">
        <v>6332</v>
      </c>
      <c r="FU197" s="18" t="s">
        <v>6654</v>
      </c>
      <c r="FV197" s="18" t="s">
        <v>6999</v>
      </c>
      <c r="FW197" s="18" t="s">
        <v>13</v>
      </c>
      <c r="FX197" s="18" t="s">
        <v>7299</v>
      </c>
      <c r="FY197" s="18" t="s">
        <v>7401</v>
      </c>
      <c r="FZ197" s="18" t="s">
        <v>7472</v>
      </c>
      <c r="GB197" s="25">
        <f t="shared" si="13"/>
        <v>351.10948426021758</v>
      </c>
    </row>
    <row r="198" spans="3:184" ht="74" customHeight="1" x14ac:dyDescent="0.2">
      <c r="C198" s="17" t="s">
        <v>11175</v>
      </c>
      <c r="D198" s="18" t="s">
        <v>59</v>
      </c>
      <c r="E198" s="18" t="s">
        <v>82</v>
      </c>
      <c r="F198" s="18" t="s">
        <v>273</v>
      </c>
      <c r="G198" s="18" t="s">
        <v>578</v>
      </c>
      <c r="H198" s="17"/>
      <c r="I198" s="18">
        <v>2018</v>
      </c>
      <c r="J198" s="18" t="s">
        <v>872</v>
      </c>
      <c r="K198" s="18" t="s">
        <v>968</v>
      </c>
      <c r="L198" s="17"/>
      <c r="M198" s="17"/>
      <c r="N198" s="17"/>
      <c r="O198" s="18" t="s">
        <v>1657</v>
      </c>
      <c r="P198" s="18" t="s">
        <v>1855</v>
      </c>
      <c r="Q198" s="18" t="s">
        <v>2098</v>
      </c>
      <c r="R198" s="18" t="s">
        <v>2332</v>
      </c>
      <c r="S198" s="17"/>
      <c r="T198" s="17"/>
      <c r="U198" s="18" t="s">
        <v>2785</v>
      </c>
      <c r="V198" s="18" t="s">
        <v>2785</v>
      </c>
      <c r="W198" s="18" t="s">
        <v>3138</v>
      </c>
      <c r="X198" s="18" t="s">
        <v>3246</v>
      </c>
      <c r="Y198" s="21">
        <f t="shared" si="11"/>
        <v>3.51</v>
      </c>
      <c r="Z198" s="21">
        <v>2.15</v>
      </c>
      <c r="AA198" s="21">
        <v>61.25</v>
      </c>
      <c r="AB198" s="21">
        <v>0.08</v>
      </c>
      <c r="AC198" s="21">
        <v>0</v>
      </c>
      <c r="AD198" s="21">
        <v>0</v>
      </c>
      <c r="AE198" s="21">
        <v>0</v>
      </c>
      <c r="AF198" s="21">
        <v>0</v>
      </c>
      <c r="AG198" s="21">
        <v>1.36</v>
      </c>
      <c r="AH198" s="21">
        <v>38.75</v>
      </c>
      <c r="AI198" s="21"/>
      <c r="AJ198" s="17"/>
      <c r="AK198" s="17"/>
      <c r="AL198" s="21"/>
      <c r="AM198" s="21">
        <v>14.252000000000001</v>
      </c>
      <c r="AN198" s="21">
        <v>0.51</v>
      </c>
      <c r="AO198" s="22">
        <v>1</v>
      </c>
      <c r="AP198" s="22">
        <v>1</v>
      </c>
      <c r="AQ198" s="22">
        <v>1</v>
      </c>
      <c r="AR198" s="22">
        <v>1</v>
      </c>
      <c r="AS198" s="22">
        <v>0</v>
      </c>
      <c r="AT198" s="22">
        <v>0</v>
      </c>
      <c r="AU198" s="22">
        <v>0</v>
      </c>
      <c r="AV198" s="22">
        <v>0</v>
      </c>
      <c r="AW198" s="22">
        <v>0</v>
      </c>
      <c r="AX198" s="22">
        <v>0</v>
      </c>
      <c r="AY198" s="22">
        <v>0</v>
      </c>
      <c r="AZ198" s="22">
        <v>0</v>
      </c>
      <c r="BA198" s="22">
        <v>0</v>
      </c>
      <c r="BB198" s="22">
        <v>0</v>
      </c>
      <c r="BC198" s="22">
        <v>0</v>
      </c>
      <c r="BD198" s="22">
        <v>0</v>
      </c>
      <c r="BE198" s="22">
        <v>0</v>
      </c>
      <c r="BF198" s="22">
        <v>0</v>
      </c>
      <c r="BG198" s="22">
        <v>0</v>
      </c>
      <c r="BH198" s="22">
        <v>0</v>
      </c>
      <c r="BI198" s="22">
        <v>0</v>
      </c>
      <c r="BJ198" s="22">
        <v>0</v>
      </c>
      <c r="BK198" s="22">
        <v>0</v>
      </c>
      <c r="BL198" s="22"/>
      <c r="BM198" s="22"/>
      <c r="BN198" s="22"/>
      <c r="BO198" s="22"/>
      <c r="BP198" s="22"/>
      <c r="BQ198" s="22"/>
      <c r="BR198" s="22"/>
      <c r="BS198" s="22"/>
      <c r="BT198" s="22"/>
      <c r="BU198" s="22"/>
      <c r="BV198" s="22"/>
      <c r="BW198" s="22"/>
      <c r="BX198" s="22"/>
      <c r="BY198" s="22"/>
      <c r="BZ198" s="22"/>
      <c r="CA198" s="22">
        <v>0</v>
      </c>
      <c r="CB198" s="22">
        <v>0</v>
      </c>
      <c r="CC198" s="22">
        <v>0</v>
      </c>
      <c r="CD198" s="22">
        <v>0</v>
      </c>
      <c r="CE198" s="22">
        <v>0</v>
      </c>
      <c r="CF198" s="23"/>
      <c r="CG198" s="22">
        <v>0</v>
      </c>
      <c r="CH198" s="22">
        <v>1</v>
      </c>
      <c r="CI198" s="12">
        <f t="shared" si="12"/>
        <v>0</v>
      </c>
      <c r="CJ198" s="21">
        <v>0</v>
      </c>
      <c r="CK198" s="18" t="s">
        <v>699</v>
      </c>
      <c r="CL198" s="17"/>
      <c r="CM198" s="18">
        <v>0</v>
      </c>
      <c r="CN198" s="18" t="s">
        <v>4019</v>
      </c>
      <c r="CO198" s="21">
        <v>59.173999999999999</v>
      </c>
      <c r="CP198" s="17"/>
      <c r="CQ198" s="17"/>
      <c r="CR198" s="17"/>
      <c r="CS198" s="17"/>
      <c r="CT198" s="17"/>
      <c r="CU198" s="17"/>
      <c r="CV198" s="17"/>
      <c r="CW198" s="18">
        <v>1</v>
      </c>
      <c r="CX198" s="17"/>
      <c r="CY198" s="17"/>
      <c r="CZ198" s="17"/>
      <c r="DA198" s="17"/>
      <c r="DB198" s="17"/>
      <c r="DC198" s="17"/>
      <c r="DD198" s="18">
        <v>1</v>
      </c>
      <c r="DE198" s="18" t="s">
        <v>4437</v>
      </c>
      <c r="DF198" s="18">
        <v>10</v>
      </c>
      <c r="DG198" s="17"/>
      <c r="DH198" s="17"/>
      <c r="DI198" s="17"/>
      <c r="DJ198" s="17"/>
      <c r="DK198" s="17"/>
      <c r="DL198" s="17"/>
      <c r="DM198" s="17"/>
      <c r="DN198" s="17"/>
      <c r="DO198" s="17"/>
      <c r="DP198" s="17"/>
      <c r="DQ198" s="17"/>
      <c r="DR198" s="17"/>
      <c r="DS198" s="17"/>
      <c r="DT198" s="17"/>
      <c r="DU198" s="17"/>
      <c r="DV198" s="17"/>
      <c r="DW198" s="17"/>
      <c r="DX198" s="17"/>
      <c r="DY198" s="17"/>
      <c r="DZ198" s="17"/>
      <c r="EA198" s="17"/>
      <c r="EB198" s="17"/>
      <c r="EC198" s="17"/>
      <c r="ED198" s="17"/>
      <c r="EE198" s="17"/>
      <c r="EF198" s="17"/>
      <c r="EG198" s="17"/>
      <c r="EH198" s="17"/>
      <c r="EI198" s="17"/>
      <c r="EJ198" s="17"/>
      <c r="EK198" s="17"/>
      <c r="EL198" s="17"/>
      <c r="EM198" s="17"/>
      <c r="EN198" s="18">
        <v>1</v>
      </c>
      <c r="EO198" s="18" t="s">
        <v>4437</v>
      </c>
      <c r="EP198" s="18">
        <v>7</v>
      </c>
      <c r="EQ198" s="17"/>
      <c r="ER198" s="17"/>
      <c r="ES198" s="17"/>
      <c r="ET198" s="17"/>
      <c r="EU198" s="17"/>
      <c r="EV198" s="17"/>
      <c r="EW198" s="17"/>
      <c r="EX198" s="17"/>
      <c r="EY198" s="17"/>
      <c r="EZ198" s="17"/>
      <c r="FA198" s="17"/>
      <c r="FB198" s="17"/>
      <c r="FC198" s="17"/>
      <c r="FD198" s="17"/>
      <c r="FE198" s="17"/>
      <c r="FF198" s="17"/>
      <c r="FG198" s="17"/>
      <c r="FH198" s="18" t="s">
        <v>5063</v>
      </c>
      <c r="FI198" s="17"/>
      <c r="FJ198" s="17"/>
      <c r="FK198" s="17"/>
      <c r="FL198" s="17"/>
      <c r="FM198" s="17"/>
      <c r="FN198" s="17"/>
      <c r="FO198" s="17"/>
      <c r="FP198" s="17"/>
      <c r="FQ198" s="17"/>
      <c r="FR198" s="17"/>
      <c r="FS198" s="18" t="s">
        <v>18</v>
      </c>
      <c r="FT198" s="18" t="s">
        <v>6333</v>
      </c>
      <c r="FU198" s="18" t="s">
        <v>6655</v>
      </c>
      <c r="FV198" s="18" t="s">
        <v>7000</v>
      </c>
      <c r="FW198" s="18" t="s">
        <v>18</v>
      </c>
      <c r="FX198" s="18" t="s">
        <v>6333</v>
      </c>
      <c r="FY198" s="18" t="s">
        <v>6655</v>
      </c>
      <c r="FZ198" s="18" t="s">
        <v>7000</v>
      </c>
      <c r="GB198" s="25">
        <f t="shared" si="13"/>
        <v>36.333524858890726</v>
      </c>
    </row>
    <row r="199" spans="3:184" ht="74" customHeight="1" x14ac:dyDescent="0.2">
      <c r="C199" s="17" t="s">
        <v>11175</v>
      </c>
      <c r="D199" s="18" t="s">
        <v>54</v>
      </c>
      <c r="E199" s="18" t="s">
        <v>83</v>
      </c>
      <c r="F199" s="18" t="s">
        <v>274</v>
      </c>
      <c r="G199" s="18" t="s">
        <v>597</v>
      </c>
      <c r="H199" s="18" t="s">
        <v>594</v>
      </c>
      <c r="I199" s="18">
        <v>2021</v>
      </c>
      <c r="J199" s="18" t="s">
        <v>830</v>
      </c>
      <c r="K199" s="18" t="s">
        <v>936</v>
      </c>
      <c r="L199" s="17"/>
      <c r="M199" s="18" t="s">
        <v>1147</v>
      </c>
      <c r="N199" s="18" t="s">
        <v>1381</v>
      </c>
      <c r="O199" s="18" t="s">
        <v>1658</v>
      </c>
      <c r="P199" s="18" t="s">
        <v>1856</v>
      </c>
      <c r="Q199" s="18" t="s">
        <v>2099</v>
      </c>
      <c r="R199" s="18" t="s">
        <v>2333</v>
      </c>
      <c r="S199" s="17"/>
      <c r="T199" s="17"/>
      <c r="U199" s="18" t="s">
        <v>2786</v>
      </c>
      <c r="V199" s="18" t="s">
        <v>3049</v>
      </c>
      <c r="W199" s="18" t="s">
        <v>3138</v>
      </c>
      <c r="X199" s="18" t="s">
        <v>3247</v>
      </c>
      <c r="Y199" s="21">
        <f t="shared" si="11"/>
        <v>8.86</v>
      </c>
      <c r="Z199" s="21">
        <v>8.4429999999999996</v>
      </c>
      <c r="AA199" s="21">
        <v>95.29</v>
      </c>
      <c r="AB199" s="21">
        <v>0.25</v>
      </c>
      <c r="AC199" s="21">
        <v>0</v>
      </c>
      <c r="AD199" s="21">
        <v>0</v>
      </c>
      <c r="AE199" s="21">
        <v>0</v>
      </c>
      <c r="AF199" s="21">
        <v>0</v>
      </c>
      <c r="AG199" s="21">
        <v>0.41699999999999998</v>
      </c>
      <c r="AH199" s="21">
        <v>4.71</v>
      </c>
      <c r="AI199" s="21"/>
      <c r="AJ199" s="17"/>
      <c r="AK199" s="17"/>
      <c r="AL199" s="21"/>
      <c r="AM199" s="21">
        <v>28.7</v>
      </c>
      <c r="AN199" s="21">
        <v>0.86</v>
      </c>
      <c r="AO199" s="22">
        <v>10</v>
      </c>
      <c r="AP199" s="22">
        <v>10</v>
      </c>
      <c r="AQ199" s="22">
        <v>6</v>
      </c>
      <c r="AR199" s="22">
        <v>0</v>
      </c>
      <c r="AS199" s="22">
        <v>2</v>
      </c>
      <c r="AT199" s="22">
        <v>0</v>
      </c>
      <c r="AU199" s="22">
        <v>0</v>
      </c>
      <c r="AV199" s="22">
        <v>0</v>
      </c>
      <c r="AW199" s="22">
        <v>0</v>
      </c>
      <c r="AX199" s="22">
        <v>1</v>
      </c>
      <c r="AY199" s="22">
        <v>0</v>
      </c>
      <c r="AZ199" s="22">
        <v>0</v>
      </c>
      <c r="BA199" s="22">
        <v>0</v>
      </c>
      <c r="BB199" s="22">
        <v>0</v>
      </c>
      <c r="BC199" s="22">
        <v>0</v>
      </c>
      <c r="BD199" s="22">
        <v>0</v>
      </c>
      <c r="BE199" s="22">
        <v>0</v>
      </c>
      <c r="BF199" s="22">
        <v>0</v>
      </c>
      <c r="BG199" s="22">
        <v>0</v>
      </c>
      <c r="BH199" s="22">
        <v>0</v>
      </c>
      <c r="BI199" s="22">
        <v>0</v>
      </c>
      <c r="BJ199" s="22">
        <v>0</v>
      </c>
      <c r="BK199" s="22">
        <v>3</v>
      </c>
      <c r="BL199" s="22"/>
      <c r="BM199" s="22"/>
      <c r="BN199" s="22"/>
      <c r="BO199" s="22"/>
      <c r="BP199" s="22"/>
      <c r="BQ199" s="22"/>
      <c r="BR199" s="22"/>
      <c r="BS199" s="22"/>
      <c r="BT199" s="22"/>
      <c r="BU199" s="22"/>
      <c r="BV199" s="22"/>
      <c r="BW199" s="22"/>
      <c r="BX199" s="22"/>
      <c r="BY199" s="22"/>
      <c r="BZ199" s="22"/>
      <c r="CA199" s="22">
        <v>0</v>
      </c>
      <c r="CB199" s="22">
        <v>0</v>
      </c>
      <c r="CC199" s="22">
        <v>0</v>
      </c>
      <c r="CD199" s="22">
        <v>0</v>
      </c>
      <c r="CE199" s="22">
        <v>0</v>
      </c>
      <c r="CF199" s="23"/>
      <c r="CG199" s="22">
        <v>0</v>
      </c>
      <c r="CH199" s="22">
        <v>6</v>
      </c>
      <c r="CI199" s="12">
        <f t="shared" si="12"/>
        <v>0</v>
      </c>
      <c r="CJ199" s="21">
        <v>0</v>
      </c>
      <c r="CK199" s="18" t="s">
        <v>594</v>
      </c>
      <c r="CL199" s="17"/>
      <c r="CM199" s="18">
        <v>0</v>
      </c>
      <c r="CN199" s="18" t="s">
        <v>4003</v>
      </c>
      <c r="CO199" s="21">
        <v>104.9</v>
      </c>
      <c r="CP199" s="17"/>
      <c r="CQ199" s="17"/>
      <c r="CR199" s="17"/>
      <c r="CS199" s="17"/>
      <c r="CT199" s="17"/>
      <c r="CU199" s="17"/>
      <c r="CV199" s="17"/>
      <c r="CW199" s="18">
        <v>3</v>
      </c>
      <c r="CX199" s="18">
        <v>1</v>
      </c>
      <c r="CY199" s="18" t="s">
        <v>4202</v>
      </c>
      <c r="CZ199" s="18">
        <v>689</v>
      </c>
      <c r="DA199" s="17"/>
      <c r="DB199" s="17"/>
      <c r="DC199" s="17"/>
      <c r="DD199" s="17"/>
      <c r="DE199" s="17"/>
      <c r="DF199" s="17"/>
      <c r="DG199" s="17"/>
      <c r="DH199" s="17"/>
      <c r="DI199" s="17"/>
      <c r="DJ199" s="17"/>
      <c r="DK199" s="17"/>
      <c r="DL199" s="17"/>
      <c r="DM199" s="17"/>
      <c r="DN199" s="17"/>
      <c r="DO199" s="17"/>
      <c r="DP199" s="17"/>
      <c r="DQ199" s="17"/>
      <c r="DR199" s="17"/>
      <c r="DS199" s="17"/>
      <c r="DT199" s="17"/>
      <c r="DU199" s="17"/>
      <c r="DV199" s="17"/>
      <c r="DW199" s="17"/>
      <c r="DX199" s="17"/>
      <c r="DY199" s="17"/>
      <c r="DZ199" s="17"/>
      <c r="EA199" s="17"/>
      <c r="EB199" s="17"/>
      <c r="EC199" s="17"/>
      <c r="ED199" s="17"/>
      <c r="EE199" s="17"/>
      <c r="EF199" s="17"/>
      <c r="EG199" s="17"/>
      <c r="EH199" s="17"/>
      <c r="EI199" s="17"/>
      <c r="EJ199" s="17"/>
      <c r="EK199" s="17"/>
      <c r="EL199" s="17"/>
      <c r="EM199" s="17"/>
      <c r="EN199" s="18">
        <v>1</v>
      </c>
      <c r="EO199" s="18" t="s">
        <v>4791</v>
      </c>
      <c r="EP199" s="18">
        <v>6</v>
      </c>
      <c r="EQ199" s="17"/>
      <c r="ER199" s="17"/>
      <c r="ES199" s="17"/>
      <c r="ET199" s="17"/>
      <c r="EU199" s="17"/>
      <c r="EV199" s="17"/>
      <c r="EW199" s="17"/>
      <c r="EX199" s="17"/>
      <c r="EY199" s="17"/>
      <c r="EZ199" s="17"/>
      <c r="FA199" s="17"/>
      <c r="FB199" s="17"/>
      <c r="FC199" s="17"/>
      <c r="FD199" s="17"/>
      <c r="FE199" s="17"/>
      <c r="FF199" s="17"/>
      <c r="FG199" s="17"/>
      <c r="FH199" s="18" t="s">
        <v>5064</v>
      </c>
      <c r="FI199" s="17"/>
      <c r="FJ199" s="17"/>
      <c r="FK199" s="17"/>
      <c r="FL199" s="17"/>
      <c r="FM199" s="17"/>
      <c r="FN199" s="17"/>
      <c r="FO199" s="17"/>
      <c r="FP199" s="18" t="s">
        <v>5722</v>
      </c>
      <c r="FQ199" s="18">
        <v>19</v>
      </c>
      <c r="FR199" s="18">
        <v>399</v>
      </c>
      <c r="FS199" s="18" t="s">
        <v>5994</v>
      </c>
      <c r="FT199" s="18" t="s">
        <v>6334</v>
      </c>
      <c r="FU199" s="18" t="s">
        <v>6656</v>
      </c>
      <c r="FV199" s="18" t="s">
        <v>7001</v>
      </c>
      <c r="FW199" s="18" t="s">
        <v>13</v>
      </c>
      <c r="FX199" s="18" t="s">
        <v>7299</v>
      </c>
      <c r="FY199" s="18" t="s">
        <v>7401</v>
      </c>
      <c r="FZ199" s="18" t="s">
        <v>7472</v>
      </c>
      <c r="GB199" s="25">
        <f t="shared" si="13"/>
        <v>80.486177311725442</v>
      </c>
    </row>
    <row r="200" spans="3:184" ht="74" customHeight="1" x14ac:dyDescent="0.2">
      <c r="C200" s="17" t="s">
        <v>11175</v>
      </c>
      <c r="D200" s="18" t="s">
        <v>47</v>
      </c>
      <c r="E200" s="18" t="s">
        <v>87</v>
      </c>
      <c r="F200" s="18" t="s">
        <v>275</v>
      </c>
      <c r="G200" s="18" t="s">
        <v>598</v>
      </c>
      <c r="H200" s="18" t="s">
        <v>735</v>
      </c>
      <c r="I200" s="18">
        <v>2023</v>
      </c>
      <c r="J200" s="18" t="s">
        <v>873</v>
      </c>
      <c r="K200" s="18" t="s">
        <v>994</v>
      </c>
      <c r="L200" s="17"/>
      <c r="M200" s="18" t="s">
        <v>1148</v>
      </c>
      <c r="N200" s="17"/>
      <c r="O200" s="17"/>
      <c r="P200" s="17"/>
      <c r="Q200" s="17"/>
      <c r="R200" s="17"/>
      <c r="S200" s="17"/>
      <c r="T200" s="17"/>
      <c r="U200" s="18" t="s">
        <v>2787</v>
      </c>
      <c r="V200" s="18" t="s">
        <v>2787</v>
      </c>
      <c r="W200" s="18" t="s">
        <v>3140</v>
      </c>
      <c r="X200" s="18" t="s">
        <v>3248</v>
      </c>
      <c r="Y200" s="21">
        <f t="shared" si="11"/>
        <v>2.8</v>
      </c>
      <c r="Z200" s="21">
        <v>2.8</v>
      </c>
      <c r="AA200" s="21">
        <v>100</v>
      </c>
      <c r="AB200" s="21">
        <v>0.7</v>
      </c>
      <c r="AC200" s="21">
        <v>0</v>
      </c>
      <c r="AD200" s="21">
        <v>0</v>
      </c>
      <c r="AE200" s="21">
        <v>0</v>
      </c>
      <c r="AF200" s="21">
        <v>0</v>
      </c>
      <c r="AG200" s="21">
        <v>0</v>
      </c>
      <c r="AH200" s="21">
        <v>0</v>
      </c>
      <c r="AI200" s="21"/>
      <c r="AJ200" s="17"/>
      <c r="AK200" s="17"/>
      <c r="AL200" s="21"/>
      <c r="AM200" s="21">
        <v>3.5</v>
      </c>
      <c r="AN200" s="21">
        <v>0.9</v>
      </c>
      <c r="AO200" s="22">
        <v>1</v>
      </c>
      <c r="AP200" s="22">
        <v>1</v>
      </c>
      <c r="AQ200" s="22">
        <v>1</v>
      </c>
      <c r="AR200" s="22"/>
      <c r="AS200" s="22"/>
      <c r="AT200" s="22"/>
      <c r="AU200" s="22"/>
      <c r="AV200" s="22"/>
      <c r="AW200" s="22"/>
      <c r="AX200" s="22"/>
      <c r="AY200" s="22"/>
      <c r="AZ200" s="22"/>
      <c r="BA200" s="22">
        <v>1</v>
      </c>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v>0</v>
      </c>
      <c r="CB200" s="22"/>
      <c r="CC200" s="22"/>
      <c r="CD200" s="22"/>
      <c r="CE200" s="22"/>
      <c r="CF200" s="23"/>
      <c r="CG200" s="22"/>
      <c r="CH200" s="22">
        <v>1</v>
      </c>
      <c r="CI200" s="12">
        <f t="shared" si="12"/>
        <v>0</v>
      </c>
      <c r="CJ200" s="21">
        <v>0.30299999999999999</v>
      </c>
      <c r="CK200" s="18" t="s">
        <v>709</v>
      </c>
      <c r="CL200" s="17"/>
      <c r="CM200" s="18">
        <v>0.14000000000000001</v>
      </c>
      <c r="CN200" s="18" t="s">
        <v>4020</v>
      </c>
      <c r="CO200" s="21">
        <v>217.1</v>
      </c>
      <c r="CP200" s="17"/>
      <c r="CQ200" s="17"/>
      <c r="CR200" s="17"/>
      <c r="CS200" s="17"/>
      <c r="CT200" s="17"/>
      <c r="CU200" s="17"/>
      <c r="CV200" s="17"/>
      <c r="CW200" s="17"/>
      <c r="CX200" s="18">
        <v>1</v>
      </c>
      <c r="CY200" s="18" t="s">
        <v>4176</v>
      </c>
      <c r="CZ200" s="18">
        <v>303</v>
      </c>
      <c r="DA200" s="17"/>
      <c r="DB200" s="17"/>
      <c r="DC200" s="17"/>
      <c r="DD200" s="18">
        <v>1</v>
      </c>
      <c r="DE200" s="18" t="s">
        <v>4180</v>
      </c>
      <c r="DF200" s="18">
        <v>56</v>
      </c>
      <c r="DG200" s="17"/>
      <c r="DH200" s="17"/>
      <c r="DI200" s="17"/>
      <c r="DJ200" s="17"/>
      <c r="DK200" s="17"/>
      <c r="DL200" s="17"/>
      <c r="DM200" s="17"/>
      <c r="DN200" s="17"/>
      <c r="DO200" s="17"/>
      <c r="DP200" s="17"/>
      <c r="DQ200" s="17"/>
      <c r="DR200" s="17"/>
      <c r="DS200" s="17"/>
      <c r="DT200" s="17"/>
      <c r="DU200" s="17"/>
      <c r="DV200" s="17"/>
      <c r="DW200" s="17"/>
      <c r="DX200" s="17"/>
      <c r="DY200" s="17"/>
      <c r="DZ200" s="17"/>
      <c r="EA200" s="17"/>
      <c r="EB200" s="18">
        <v>1</v>
      </c>
      <c r="EC200" s="18" t="s">
        <v>4180</v>
      </c>
      <c r="ED200" s="18">
        <v>56</v>
      </c>
      <c r="EE200" s="17"/>
      <c r="EF200" s="17"/>
      <c r="EG200" s="17"/>
      <c r="EH200" s="17"/>
      <c r="EI200" s="17"/>
      <c r="EJ200" s="17"/>
      <c r="EK200" s="17"/>
      <c r="EL200" s="17"/>
      <c r="EM200" s="17"/>
      <c r="EN200" s="17"/>
      <c r="EO200" s="17"/>
      <c r="EP200" s="17"/>
      <c r="EQ200" s="17"/>
      <c r="ER200" s="17"/>
      <c r="ES200" s="17"/>
      <c r="ET200" s="17"/>
      <c r="EU200" s="17"/>
      <c r="EV200" s="17"/>
      <c r="EW200" s="17"/>
      <c r="EX200" s="17"/>
      <c r="EY200" s="17"/>
      <c r="EZ200" s="17"/>
      <c r="FA200" s="17"/>
      <c r="FB200" s="17"/>
      <c r="FC200" s="17"/>
      <c r="FD200" s="17"/>
      <c r="FE200" s="17"/>
      <c r="FF200" s="17"/>
      <c r="FG200" s="17"/>
      <c r="FH200" s="17"/>
      <c r="FI200" s="17"/>
      <c r="FJ200" s="17"/>
      <c r="FK200" s="17"/>
      <c r="FL200" s="17"/>
      <c r="FM200" s="17"/>
      <c r="FN200" s="17"/>
      <c r="FO200" s="17"/>
      <c r="FP200" s="17"/>
      <c r="FQ200" s="17"/>
      <c r="FR200" s="17"/>
      <c r="FS200" s="18" t="s">
        <v>5995</v>
      </c>
      <c r="FT200" s="18" t="s">
        <v>6335</v>
      </c>
      <c r="FU200" s="18" t="s">
        <v>6657</v>
      </c>
      <c r="FV200" s="18" t="s">
        <v>7002</v>
      </c>
      <c r="FW200" s="18" t="s">
        <v>7214</v>
      </c>
      <c r="FX200" s="18" t="s">
        <v>7307</v>
      </c>
      <c r="FY200" s="18" t="s">
        <v>7402</v>
      </c>
      <c r="FZ200" s="18" t="s">
        <v>7479</v>
      </c>
      <c r="GA200" s="1" t="s">
        <v>7579</v>
      </c>
      <c r="GB200" s="25">
        <f t="shared" si="13"/>
        <v>12.897282358360203</v>
      </c>
    </row>
    <row r="201" spans="3:184" ht="74" customHeight="1" x14ac:dyDescent="0.2">
      <c r="C201" s="17" t="s">
        <v>11175</v>
      </c>
      <c r="D201" s="18" t="s">
        <v>54</v>
      </c>
      <c r="E201" s="18" t="s">
        <v>83</v>
      </c>
      <c r="F201" s="18" t="s">
        <v>276</v>
      </c>
      <c r="G201" s="18" t="s">
        <v>599</v>
      </c>
      <c r="H201" s="18" t="s">
        <v>599</v>
      </c>
      <c r="I201" s="18">
        <v>2022</v>
      </c>
      <c r="J201" s="18" t="s">
        <v>874</v>
      </c>
      <c r="K201" s="18" t="s">
        <v>818</v>
      </c>
      <c r="L201" s="17"/>
      <c r="M201" s="17"/>
      <c r="N201" s="17"/>
      <c r="O201" s="18" t="s">
        <v>1659</v>
      </c>
      <c r="P201" s="18" t="s">
        <v>1857</v>
      </c>
      <c r="Q201" s="18" t="s">
        <v>2100</v>
      </c>
      <c r="R201" s="18" t="s">
        <v>1369</v>
      </c>
      <c r="S201" s="17"/>
      <c r="T201" s="17"/>
      <c r="U201" s="18" t="s">
        <v>2788</v>
      </c>
      <c r="V201" s="18" t="s">
        <v>3050</v>
      </c>
      <c r="W201" s="18" t="s">
        <v>3140</v>
      </c>
      <c r="X201" s="18" t="s">
        <v>3050</v>
      </c>
      <c r="Y201" s="21">
        <f t="shared" si="11"/>
        <v>1.7689999999999999</v>
      </c>
      <c r="Z201" s="21">
        <v>0.442</v>
      </c>
      <c r="AA201" s="21">
        <v>24.99</v>
      </c>
      <c r="AB201" s="21">
        <v>0.06</v>
      </c>
      <c r="AC201" s="21">
        <v>0</v>
      </c>
      <c r="AD201" s="21">
        <v>0</v>
      </c>
      <c r="AE201" s="21">
        <v>0</v>
      </c>
      <c r="AF201" s="21">
        <v>0</v>
      </c>
      <c r="AG201" s="21">
        <v>1.327</v>
      </c>
      <c r="AH201" s="21">
        <v>75.010000000000005</v>
      </c>
      <c r="AI201" s="21">
        <v>1</v>
      </c>
      <c r="AJ201" s="18" t="s">
        <v>3435</v>
      </c>
      <c r="AK201" s="18" t="s">
        <v>3517</v>
      </c>
      <c r="AL201" s="21">
        <v>0</v>
      </c>
      <c r="AM201" s="21">
        <v>0</v>
      </c>
      <c r="AN201" s="21">
        <v>0</v>
      </c>
      <c r="AO201" s="22">
        <v>1</v>
      </c>
      <c r="AP201" s="22">
        <v>1</v>
      </c>
      <c r="AQ201" s="22">
        <v>1</v>
      </c>
      <c r="AR201" s="22">
        <v>0</v>
      </c>
      <c r="AS201" s="22">
        <v>0</v>
      </c>
      <c r="AT201" s="22">
        <v>0</v>
      </c>
      <c r="AU201" s="22">
        <v>0</v>
      </c>
      <c r="AV201" s="22">
        <v>0</v>
      </c>
      <c r="AW201" s="22">
        <v>0</v>
      </c>
      <c r="AX201" s="22">
        <v>0</v>
      </c>
      <c r="AY201" s="22">
        <v>0</v>
      </c>
      <c r="AZ201" s="22">
        <v>0</v>
      </c>
      <c r="BA201" s="22">
        <v>0</v>
      </c>
      <c r="BB201" s="22">
        <v>0</v>
      </c>
      <c r="BC201" s="22">
        <v>0</v>
      </c>
      <c r="BD201" s="22">
        <v>1</v>
      </c>
      <c r="BE201" s="22">
        <v>0</v>
      </c>
      <c r="BF201" s="22">
        <v>0</v>
      </c>
      <c r="BG201" s="22">
        <v>0</v>
      </c>
      <c r="BH201" s="22">
        <v>0</v>
      </c>
      <c r="BI201" s="22">
        <v>0</v>
      </c>
      <c r="BJ201" s="22">
        <v>0</v>
      </c>
      <c r="BK201" s="22">
        <v>0</v>
      </c>
      <c r="BL201" s="22"/>
      <c r="BM201" s="22"/>
      <c r="BN201" s="22"/>
      <c r="BO201" s="22"/>
      <c r="BP201" s="22"/>
      <c r="BQ201" s="22"/>
      <c r="BR201" s="22"/>
      <c r="BS201" s="22"/>
      <c r="BT201" s="22"/>
      <c r="BU201" s="22"/>
      <c r="BV201" s="22"/>
      <c r="BW201" s="22"/>
      <c r="BX201" s="22"/>
      <c r="BY201" s="22"/>
      <c r="BZ201" s="22"/>
      <c r="CA201" s="22">
        <v>0</v>
      </c>
      <c r="CB201" s="22">
        <v>0</v>
      </c>
      <c r="CC201" s="22">
        <v>0</v>
      </c>
      <c r="CD201" s="22">
        <v>0</v>
      </c>
      <c r="CE201" s="22">
        <v>0</v>
      </c>
      <c r="CF201" s="23"/>
      <c r="CG201" s="22">
        <v>0</v>
      </c>
      <c r="CH201" s="22">
        <v>1</v>
      </c>
      <c r="CI201" s="12">
        <f t="shared" si="12"/>
        <v>0</v>
      </c>
      <c r="CJ201" s="21">
        <v>4.0720000000000001</v>
      </c>
      <c r="CK201" s="18" t="s">
        <v>3757</v>
      </c>
      <c r="CL201" s="17"/>
      <c r="CM201" s="18">
        <v>11.43</v>
      </c>
      <c r="CN201" s="17"/>
      <c r="CO201" s="21">
        <v>35.811</v>
      </c>
      <c r="CP201" s="17"/>
      <c r="CQ201" s="17"/>
      <c r="CR201" s="17"/>
      <c r="CS201" s="17"/>
      <c r="CT201" s="17"/>
      <c r="CU201" s="17"/>
      <c r="CV201" s="17"/>
      <c r="CW201" s="18">
        <v>5</v>
      </c>
      <c r="CX201" s="18">
        <v>1</v>
      </c>
      <c r="CY201" s="18" t="s">
        <v>4216</v>
      </c>
      <c r="CZ201" s="18">
        <v>205</v>
      </c>
      <c r="DA201" s="18">
        <v>1</v>
      </c>
      <c r="DB201" s="18" t="s">
        <v>4346</v>
      </c>
      <c r="DC201" s="18">
        <v>156</v>
      </c>
      <c r="DD201" s="18">
        <v>1</v>
      </c>
      <c r="DE201" s="18" t="s">
        <v>4180</v>
      </c>
      <c r="DF201" s="18">
        <v>230</v>
      </c>
      <c r="DG201" s="17"/>
      <c r="DH201" s="17"/>
      <c r="DI201" s="17"/>
      <c r="DJ201" s="17"/>
      <c r="DK201" s="17"/>
      <c r="DL201" s="17"/>
      <c r="DM201" s="17"/>
      <c r="DN201" s="17"/>
      <c r="DO201" s="17"/>
      <c r="DP201" s="17"/>
      <c r="DQ201" s="17"/>
      <c r="DR201" s="17"/>
      <c r="DS201" s="17"/>
      <c r="DT201" s="17"/>
      <c r="DU201" s="17"/>
      <c r="DV201" s="17"/>
      <c r="DW201" s="17"/>
      <c r="DX201" s="17"/>
      <c r="DY201" s="18">
        <v>1</v>
      </c>
      <c r="DZ201" s="18" t="s">
        <v>4302</v>
      </c>
      <c r="EA201" s="18">
        <v>156</v>
      </c>
      <c r="EB201" s="18">
        <v>1</v>
      </c>
      <c r="EC201" s="18" t="s">
        <v>4180</v>
      </c>
      <c r="ED201" s="18">
        <v>230</v>
      </c>
      <c r="EE201" s="17"/>
      <c r="EF201" s="17"/>
      <c r="EG201" s="17"/>
      <c r="EH201" s="17"/>
      <c r="EI201" s="17"/>
      <c r="EJ201" s="17"/>
      <c r="EK201" s="17"/>
      <c r="EL201" s="17"/>
      <c r="EM201" s="17"/>
      <c r="EN201" s="17"/>
      <c r="EO201" s="17"/>
      <c r="EP201" s="17"/>
      <c r="EQ201" s="17"/>
      <c r="ER201" s="17"/>
      <c r="ES201" s="17"/>
      <c r="ET201" s="17"/>
      <c r="EU201" s="17"/>
      <c r="EV201" s="17"/>
      <c r="EW201" s="17"/>
      <c r="EX201" s="17"/>
      <c r="EY201" s="17"/>
      <c r="EZ201" s="17"/>
      <c r="FA201" s="17"/>
      <c r="FB201" s="17"/>
      <c r="FC201" s="17"/>
      <c r="FD201" s="17"/>
      <c r="FE201" s="17"/>
      <c r="FF201" s="17"/>
      <c r="FG201" s="17"/>
      <c r="FH201" s="17"/>
      <c r="FI201" s="18" t="s">
        <v>5262</v>
      </c>
      <c r="FJ201" s="17"/>
      <c r="FK201" s="17"/>
      <c r="FL201" s="18" t="s">
        <v>5505</v>
      </c>
      <c r="FM201" s="17"/>
      <c r="FN201" s="18" t="s">
        <v>5630</v>
      </c>
      <c r="FO201" s="17"/>
      <c r="FP201" s="18" t="s">
        <v>5723</v>
      </c>
      <c r="FQ201" s="18">
        <v>1</v>
      </c>
      <c r="FR201" s="18">
        <v>16</v>
      </c>
      <c r="FS201" s="18" t="s">
        <v>5996</v>
      </c>
      <c r="FT201" s="18" t="s">
        <v>6336</v>
      </c>
      <c r="FU201" s="18" t="s">
        <v>6658</v>
      </c>
      <c r="FV201" s="18" t="s">
        <v>7003</v>
      </c>
      <c r="FW201" s="18" t="s">
        <v>13</v>
      </c>
      <c r="FX201" s="18" t="s">
        <v>7299</v>
      </c>
      <c r="FY201" s="18" t="s">
        <v>7401</v>
      </c>
      <c r="FZ201" s="18" t="s">
        <v>7472</v>
      </c>
      <c r="GB201" s="25">
        <f t="shared" si="13"/>
        <v>12.342576303370471</v>
      </c>
    </row>
    <row r="202" spans="3:184" ht="74" customHeight="1" x14ac:dyDescent="0.2">
      <c r="C202" s="17" t="s">
        <v>11175</v>
      </c>
      <c r="D202" s="18" t="s">
        <v>54</v>
      </c>
      <c r="E202" s="18" t="s">
        <v>83</v>
      </c>
      <c r="F202" s="18" t="s">
        <v>272</v>
      </c>
      <c r="G202" s="18" t="s">
        <v>600</v>
      </c>
      <c r="H202" s="17"/>
      <c r="I202" s="18">
        <v>2020</v>
      </c>
      <c r="J202" s="18" t="s">
        <v>762</v>
      </c>
      <c r="K202" s="18" t="s">
        <v>941</v>
      </c>
      <c r="L202" s="17"/>
      <c r="M202" s="17"/>
      <c r="N202" s="17"/>
      <c r="O202" s="18" t="s">
        <v>1660</v>
      </c>
      <c r="P202" s="18" t="s">
        <v>1858</v>
      </c>
      <c r="Q202" s="18" t="s">
        <v>2101</v>
      </c>
      <c r="R202" s="18" t="s">
        <v>2334</v>
      </c>
      <c r="S202" s="17"/>
      <c r="T202" s="17"/>
      <c r="U202" s="18" t="s">
        <v>2784</v>
      </c>
      <c r="V202" s="18" t="s">
        <v>3051</v>
      </c>
      <c r="W202" s="18" t="s">
        <v>3140</v>
      </c>
      <c r="X202" s="18" t="s">
        <v>3051</v>
      </c>
      <c r="Y202" s="21">
        <f t="shared" si="11"/>
        <v>10.058</v>
      </c>
      <c r="Z202" s="21">
        <v>10.058</v>
      </c>
      <c r="AA202" s="21">
        <v>99.42</v>
      </c>
      <c r="AB202" s="21">
        <v>0.2</v>
      </c>
      <c r="AC202" s="21">
        <v>0</v>
      </c>
      <c r="AD202" s="21">
        <v>0</v>
      </c>
      <c r="AE202" s="21">
        <v>0</v>
      </c>
      <c r="AF202" s="21">
        <v>0</v>
      </c>
      <c r="AG202" s="21">
        <v>0</v>
      </c>
      <c r="AH202" s="21">
        <v>0</v>
      </c>
      <c r="AI202" s="21"/>
      <c r="AJ202" s="17"/>
      <c r="AK202" s="17"/>
      <c r="AL202" s="21"/>
      <c r="AM202" s="21">
        <v>11</v>
      </c>
      <c r="AN202" s="21">
        <v>0.19</v>
      </c>
      <c r="AO202" s="22">
        <v>22</v>
      </c>
      <c r="AP202" s="22">
        <v>22</v>
      </c>
      <c r="AQ202" s="22">
        <v>10</v>
      </c>
      <c r="AR202" s="22">
        <v>0</v>
      </c>
      <c r="AS202" s="22">
        <v>6</v>
      </c>
      <c r="AT202" s="22">
        <v>1</v>
      </c>
      <c r="AU202" s="22">
        <v>0</v>
      </c>
      <c r="AV202" s="22">
        <v>0</v>
      </c>
      <c r="AW202" s="22">
        <v>0</v>
      </c>
      <c r="AX202" s="22">
        <v>0</v>
      </c>
      <c r="AY202" s="22">
        <v>0</v>
      </c>
      <c r="AZ202" s="22">
        <v>1</v>
      </c>
      <c r="BA202" s="22">
        <v>0</v>
      </c>
      <c r="BB202" s="22">
        <v>2</v>
      </c>
      <c r="BC202" s="22">
        <v>0</v>
      </c>
      <c r="BD202" s="22">
        <v>0</v>
      </c>
      <c r="BE202" s="22">
        <v>0</v>
      </c>
      <c r="BF202" s="22">
        <v>0</v>
      </c>
      <c r="BG202" s="22">
        <v>0</v>
      </c>
      <c r="BH202" s="22">
        <v>0</v>
      </c>
      <c r="BI202" s="22">
        <v>0</v>
      </c>
      <c r="BJ202" s="22">
        <v>0</v>
      </c>
      <c r="BK202" s="22">
        <v>0</v>
      </c>
      <c r="BL202" s="22"/>
      <c r="BM202" s="22"/>
      <c r="BN202" s="22"/>
      <c r="BO202" s="22"/>
      <c r="BP202" s="22"/>
      <c r="BQ202" s="22"/>
      <c r="BR202" s="22"/>
      <c r="BS202" s="22"/>
      <c r="BT202" s="22"/>
      <c r="BU202" s="22"/>
      <c r="BV202" s="22"/>
      <c r="BW202" s="22"/>
      <c r="BX202" s="22"/>
      <c r="BY202" s="22"/>
      <c r="BZ202" s="22"/>
      <c r="CA202" s="22">
        <v>0</v>
      </c>
      <c r="CB202" s="22">
        <v>0</v>
      </c>
      <c r="CC202" s="22">
        <v>0</v>
      </c>
      <c r="CD202" s="22">
        <v>0</v>
      </c>
      <c r="CE202" s="22">
        <v>0</v>
      </c>
      <c r="CF202" s="23"/>
      <c r="CG202" s="22">
        <v>0</v>
      </c>
      <c r="CH202" s="22">
        <v>10</v>
      </c>
      <c r="CI202" s="12">
        <f t="shared" si="12"/>
        <v>0</v>
      </c>
      <c r="CJ202" s="21">
        <v>58.331000000000003</v>
      </c>
      <c r="CK202" s="18" t="s">
        <v>3758</v>
      </c>
      <c r="CL202" s="17"/>
      <c r="CM202" s="18">
        <v>36.71</v>
      </c>
      <c r="CN202" s="18" t="s">
        <v>4003</v>
      </c>
      <c r="CO202" s="21">
        <v>158.452</v>
      </c>
      <c r="CP202" s="17"/>
      <c r="CQ202" s="17"/>
      <c r="CR202" s="17"/>
      <c r="CS202" s="17"/>
      <c r="CT202" s="17"/>
      <c r="CU202" s="17"/>
      <c r="CV202" s="17"/>
      <c r="CW202" s="17"/>
      <c r="CX202" s="17"/>
      <c r="CY202" s="17"/>
      <c r="CZ202" s="17"/>
      <c r="DA202" s="17"/>
      <c r="DB202" s="17"/>
      <c r="DC202" s="17"/>
      <c r="DD202" s="17"/>
      <c r="DE202" s="17"/>
      <c r="DF202" s="17"/>
      <c r="DG202" s="17"/>
      <c r="DH202" s="17"/>
      <c r="DI202" s="17"/>
      <c r="DJ202" s="17"/>
      <c r="DK202" s="17"/>
      <c r="DL202" s="17"/>
      <c r="DM202" s="17"/>
      <c r="DN202" s="17"/>
      <c r="DO202" s="17"/>
      <c r="DP202" s="18">
        <v>1</v>
      </c>
      <c r="DQ202" s="18" t="s">
        <v>4503</v>
      </c>
      <c r="DR202" s="18">
        <v>22</v>
      </c>
      <c r="DS202" s="17"/>
      <c r="DT202" s="17"/>
      <c r="DU202" s="17"/>
      <c r="DV202" s="17"/>
      <c r="DW202" s="17"/>
      <c r="DX202" s="17"/>
      <c r="DY202" s="17"/>
      <c r="DZ202" s="17"/>
      <c r="EA202" s="17"/>
      <c r="EB202" s="17"/>
      <c r="EC202" s="17"/>
      <c r="ED202" s="17"/>
      <c r="EE202" s="17"/>
      <c r="EF202" s="17"/>
      <c r="EG202" s="17"/>
      <c r="EH202" s="17"/>
      <c r="EI202" s="17"/>
      <c r="EJ202" s="17"/>
      <c r="EK202" s="18">
        <v>1</v>
      </c>
      <c r="EL202" s="18" t="s">
        <v>4701</v>
      </c>
      <c r="EM202" s="18">
        <v>38</v>
      </c>
      <c r="EN202" s="17"/>
      <c r="EO202" s="17"/>
      <c r="EP202" s="17"/>
      <c r="EQ202" s="17"/>
      <c r="ER202" s="17"/>
      <c r="ES202" s="17"/>
      <c r="ET202" s="17"/>
      <c r="EU202" s="17"/>
      <c r="EV202" s="17"/>
      <c r="EW202" s="17"/>
      <c r="EX202" s="17"/>
      <c r="EY202" s="17"/>
      <c r="EZ202" s="17"/>
      <c r="FA202" s="17"/>
      <c r="FB202" s="17"/>
      <c r="FC202" s="17"/>
      <c r="FD202" s="17"/>
      <c r="FE202" s="17"/>
      <c r="FF202" s="17"/>
      <c r="FG202" s="17"/>
      <c r="FH202" s="17"/>
      <c r="FI202" s="17"/>
      <c r="FJ202" s="17"/>
      <c r="FK202" s="17"/>
      <c r="FL202" s="17"/>
      <c r="FM202" s="17"/>
      <c r="FN202" s="17"/>
      <c r="FO202" s="17"/>
      <c r="FP202" s="17"/>
      <c r="FQ202" s="17"/>
      <c r="FR202" s="17"/>
      <c r="FS202" s="18" t="s">
        <v>5993</v>
      </c>
      <c r="FT202" s="18" t="s">
        <v>6332</v>
      </c>
      <c r="FU202" s="18" t="s">
        <v>6654</v>
      </c>
      <c r="FV202" s="18" t="s">
        <v>6999</v>
      </c>
      <c r="FW202" s="18" t="s">
        <v>13</v>
      </c>
      <c r="FX202" s="18" t="s">
        <v>7299</v>
      </c>
      <c r="FY202" s="18" t="s">
        <v>7401</v>
      </c>
      <c r="FZ202" s="18" t="s">
        <v>7472</v>
      </c>
      <c r="GB202" s="25">
        <f t="shared" si="13"/>
        <v>63.476636457728524</v>
      </c>
    </row>
    <row r="203" spans="3:184" ht="74" customHeight="1" x14ac:dyDescent="0.2">
      <c r="C203" s="17" t="s">
        <v>11175</v>
      </c>
      <c r="D203" s="18" t="s">
        <v>54</v>
      </c>
      <c r="E203" s="18" t="s">
        <v>83</v>
      </c>
      <c r="F203" s="18" t="s">
        <v>277</v>
      </c>
      <c r="G203" s="18" t="s">
        <v>601</v>
      </c>
      <c r="H203" s="18" t="s">
        <v>594</v>
      </c>
      <c r="I203" s="18">
        <v>2023</v>
      </c>
      <c r="J203" s="18" t="s">
        <v>875</v>
      </c>
      <c r="K203" s="18" t="s">
        <v>936</v>
      </c>
      <c r="L203" s="17"/>
      <c r="M203" s="17"/>
      <c r="N203" s="17"/>
      <c r="O203" s="18" t="s">
        <v>1661</v>
      </c>
      <c r="P203" s="18" t="s">
        <v>1859</v>
      </c>
      <c r="Q203" s="18" t="s">
        <v>2102</v>
      </c>
      <c r="R203" s="18" t="s">
        <v>2335</v>
      </c>
      <c r="S203" s="17"/>
      <c r="T203" s="17"/>
      <c r="U203" s="18" t="s">
        <v>2789</v>
      </c>
      <c r="V203" s="18" t="s">
        <v>2789</v>
      </c>
      <c r="W203" s="18" t="s">
        <v>3140</v>
      </c>
      <c r="X203" s="18" t="s">
        <v>3249</v>
      </c>
      <c r="Y203" s="21">
        <f t="shared" si="11"/>
        <v>3.6005500000000001</v>
      </c>
      <c r="Z203" s="21">
        <v>3.399</v>
      </c>
      <c r="AA203" s="21">
        <v>94.4</v>
      </c>
      <c r="AB203" s="21">
        <v>0.2</v>
      </c>
      <c r="AC203" s="21">
        <v>0</v>
      </c>
      <c r="AD203" s="21">
        <v>0</v>
      </c>
      <c r="AE203" s="21">
        <v>0</v>
      </c>
      <c r="AF203" s="21">
        <v>0</v>
      </c>
      <c r="AG203" s="21">
        <v>0.20155000000000001</v>
      </c>
      <c r="AH203" s="21">
        <v>5.6</v>
      </c>
      <c r="AI203" s="21"/>
      <c r="AJ203" s="17"/>
      <c r="AK203" s="17"/>
      <c r="AL203" s="21"/>
      <c r="AM203" s="21">
        <v>4.0999999999999996</v>
      </c>
      <c r="AN203" s="21">
        <v>0.27</v>
      </c>
      <c r="AO203" s="22">
        <v>12</v>
      </c>
      <c r="AP203" s="22">
        <v>6</v>
      </c>
      <c r="AQ203" s="22">
        <v>6</v>
      </c>
      <c r="AR203" s="22">
        <v>0</v>
      </c>
      <c r="AS203" s="22">
        <v>2</v>
      </c>
      <c r="AT203" s="22">
        <v>0</v>
      </c>
      <c r="AU203" s="22">
        <v>0</v>
      </c>
      <c r="AV203" s="22">
        <v>0</v>
      </c>
      <c r="AW203" s="22">
        <v>0</v>
      </c>
      <c r="AX203" s="22">
        <v>0</v>
      </c>
      <c r="AY203" s="22">
        <v>0</v>
      </c>
      <c r="AZ203" s="22">
        <v>0</v>
      </c>
      <c r="BA203" s="22">
        <v>0</v>
      </c>
      <c r="BB203" s="22">
        <v>2</v>
      </c>
      <c r="BC203" s="22">
        <v>1</v>
      </c>
      <c r="BD203" s="22">
        <v>1</v>
      </c>
      <c r="BE203" s="22">
        <v>0</v>
      </c>
      <c r="BF203" s="22">
        <v>0</v>
      </c>
      <c r="BG203" s="22">
        <v>0</v>
      </c>
      <c r="BH203" s="22">
        <v>0</v>
      </c>
      <c r="BI203" s="22">
        <v>0</v>
      </c>
      <c r="BJ203" s="22">
        <v>0</v>
      </c>
      <c r="BK203" s="22">
        <v>0</v>
      </c>
      <c r="BL203" s="22"/>
      <c r="BM203" s="22"/>
      <c r="BN203" s="22"/>
      <c r="BO203" s="22"/>
      <c r="BP203" s="22"/>
      <c r="BQ203" s="22"/>
      <c r="BR203" s="22"/>
      <c r="BS203" s="22"/>
      <c r="BT203" s="22"/>
      <c r="BU203" s="22"/>
      <c r="BV203" s="22"/>
      <c r="BW203" s="22"/>
      <c r="BX203" s="22"/>
      <c r="BY203" s="22"/>
      <c r="BZ203" s="22"/>
      <c r="CA203" s="22">
        <v>0</v>
      </c>
      <c r="CB203" s="22">
        <v>0</v>
      </c>
      <c r="CC203" s="22">
        <v>0</v>
      </c>
      <c r="CD203" s="22">
        <v>0</v>
      </c>
      <c r="CE203" s="22">
        <v>0</v>
      </c>
      <c r="CF203" s="23"/>
      <c r="CG203" s="22"/>
      <c r="CH203" s="22">
        <v>6</v>
      </c>
      <c r="CI203" s="12">
        <f t="shared" si="12"/>
        <v>0</v>
      </c>
      <c r="CJ203" s="21">
        <v>4.8330000000000002</v>
      </c>
      <c r="CK203" s="18" t="s">
        <v>594</v>
      </c>
      <c r="CL203" s="17"/>
      <c r="CM203" s="18">
        <v>11.76</v>
      </c>
      <c r="CN203" s="18" t="s">
        <v>4003</v>
      </c>
      <c r="CO203" s="21">
        <v>34.905000000000001</v>
      </c>
      <c r="CP203" s="17"/>
      <c r="CQ203" s="17"/>
      <c r="CR203" s="17"/>
      <c r="CS203" s="17"/>
      <c r="CT203" s="17"/>
      <c r="CU203" s="17"/>
      <c r="CV203" s="17"/>
      <c r="CW203" s="18">
        <v>3</v>
      </c>
      <c r="CX203" s="18">
        <v>1</v>
      </c>
      <c r="CY203" s="18" t="s">
        <v>4217</v>
      </c>
      <c r="CZ203" s="18">
        <v>1373</v>
      </c>
      <c r="DA203" s="18">
        <v>1</v>
      </c>
      <c r="DB203" s="18" t="s">
        <v>4316</v>
      </c>
      <c r="DC203" s="18">
        <v>356</v>
      </c>
      <c r="DD203" s="17"/>
      <c r="DE203" s="17"/>
      <c r="DF203" s="17"/>
      <c r="DG203" s="17"/>
      <c r="DH203" s="17"/>
      <c r="DI203" s="17"/>
      <c r="DJ203" s="17"/>
      <c r="DK203" s="17"/>
      <c r="DL203" s="17"/>
      <c r="DM203" s="17"/>
      <c r="DN203" s="17"/>
      <c r="DO203" s="17"/>
      <c r="DP203" s="17"/>
      <c r="DQ203" s="17"/>
      <c r="DR203" s="17"/>
      <c r="DS203" s="17"/>
      <c r="DT203" s="17"/>
      <c r="DU203" s="17"/>
      <c r="DV203" s="17"/>
      <c r="DW203" s="17"/>
      <c r="DX203" s="17"/>
      <c r="DY203" s="18">
        <v>1</v>
      </c>
      <c r="DZ203" s="18" t="s">
        <v>4316</v>
      </c>
      <c r="EA203" s="18">
        <v>356</v>
      </c>
      <c r="EB203" s="17"/>
      <c r="EC203" s="17"/>
      <c r="ED203" s="17"/>
      <c r="EE203" s="17"/>
      <c r="EF203" s="17"/>
      <c r="EG203" s="17"/>
      <c r="EH203" s="17"/>
      <c r="EI203" s="17"/>
      <c r="EJ203" s="17"/>
      <c r="EK203" s="17"/>
      <c r="EL203" s="17"/>
      <c r="EM203" s="17"/>
      <c r="EN203" s="18">
        <v>1</v>
      </c>
      <c r="EO203" s="18" t="s">
        <v>4792</v>
      </c>
      <c r="EP203" s="18">
        <v>9</v>
      </c>
      <c r="EQ203" s="17"/>
      <c r="ER203" s="17"/>
      <c r="ES203" s="17"/>
      <c r="ET203" s="17"/>
      <c r="EU203" s="17"/>
      <c r="EV203" s="17"/>
      <c r="EW203" s="17"/>
      <c r="EX203" s="17"/>
      <c r="EY203" s="17"/>
      <c r="EZ203" s="17"/>
      <c r="FA203" s="17"/>
      <c r="FB203" s="17"/>
      <c r="FC203" s="17"/>
      <c r="FD203" s="17"/>
      <c r="FE203" s="17"/>
      <c r="FF203" s="17"/>
      <c r="FG203" s="17"/>
      <c r="FH203" s="18" t="s">
        <v>5065</v>
      </c>
      <c r="FI203" s="17"/>
      <c r="FJ203" s="17"/>
      <c r="FK203" s="17"/>
      <c r="FL203" s="18" t="s">
        <v>5506</v>
      </c>
      <c r="FM203" s="17"/>
      <c r="FN203" s="17"/>
      <c r="FO203" s="17"/>
      <c r="FP203" s="18" t="s">
        <v>5724</v>
      </c>
      <c r="FQ203" s="18">
        <v>1</v>
      </c>
      <c r="FR203" s="18">
        <v>11</v>
      </c>
      <c r="FS203" s="18" t="s">
        <v>5997</v>
      </c>
      <c r="FT203" s="18" t="s">
        <v>6337</v>
      </c>
      <c r="FU203" s="18" t="s">
        <v>6659</v>
      </c>
      <c r="FV203" s="18" t="s">
        <v>7004</v>
      </c>
      <c r="FW203" s="18" t="s">
        <v>13</v>
      </c>
      <c r="FX203" s="18" t="s">
        <v>7299</v>
      </c>
      <c r="FY203" s="18" t="s">
        <v>7401</v>
      </c>
      <c r="FZ203" s="18" t="s">
        <v>7472</v>
      </c>
      <c r="GB203" s="25">
        <f t="shared" si="13"/>
        <v>97.378599054576696</v>
      </c>
    </row>
    <row r="204" spans="3:184" ht="74" customHeight="1" x14ac:dyDescent="0.2">
      <c r="C204" s="17" t="s">
        <v>11175</v>
      </c>
      <c r="D204" s="18" t="s">
        <v>47</v>
      </c>
      <c r="E204" s="18" t="s">
        <v>87</v>
      </c>
      <c r="F204" s="18" t="s">
        <v>275</v>
      </c>
      <c r="G204" s="18" t="s">
        <v>602</v>
      </c>
      <c r="H204" s="18" t="s">
        <v>621</v>
      </c>
      <c r="I204" s="18">
        <v>2018</v>
      </c>
      <c r="J204" s="18" t="s">
        <v>876</v>
      </c>
      <c r="K204" s="18" t="s">
        <v>937</v>
      </c>
      <c r="L204" s="17"/>
      <c r="M204" s="18" t="s">
        <v>1149</v>
      </c>
      <c r="N204" s="18" t="s">
        <v>1382</v>
      </c>
      <c r="O204" s="17"/>
      <c r="P204" s="17"/>
      <c r="Q204" s="17"/>
      <c r="R204" s="17"/>
      <c r="S204" s="18" t="s">
        <v>2486</v>
      </c>
      <c r="T204" s="18" t="s">
        <v>2558</v>
      </c>
      <c r="U204" s="18" t="s">
        <v>2790</v>
      </c>
      <c r="V204" s="18" t="s">
        <v>2790</v>
      </c>
      <c r="W204" s="18" t="s">
        <v>3140</v>
      </c>
      <c r="X204" s="18" t="s">
        <v>3248</v>
      </c>
      <c r="Y204" s="21">
        <f t="shared" si="11"/>
        <v>4.4000000000000004</v>
      </c>
      <c r="Z204" s="21">
        <v>4.4000000000000004</v>
      </c>
      <c r="AA204" s="21">
        <v>100</v>
      </c>
      <c r="AB204" s="21">
        <v>1.1000000000000001</v>
      </c>
      <c r="AC204" s="21">
        <v>0</v>
      </c>
      <c r="AD204" s="21">
        <v>0</v>
      </c>
      <c r="AE204" s="21">
        <v>0</v>
      </c>
      <c r="AF204" s="21">
        <v>0</v>
      </c>
      <c r="AG204" s="21">
        <v>0</v>
      </c>
      <c r="AH204" s="21">
        <v>0</v>
      </c>
      <c r="AI204" s="21"/>
      <c r="AJ204" s="17"/>
      <c r="AK204" s="17"/>
      <c r="AL204" s="21"/>
      <c r="AM204" s="21">
        <v>5</v>
      </c>
      <c r="AN204" s="21">
        <v>1.4</v>
      </c>
      <c r="AO204" s="22">
        <v>53</v>
      </c>
      <c r="AP204" s="22">
        <v>53</v>
      </c>
      <c r="AQ204" s="22">
        <v>25</v>
      </c>
      <c r="AR204" s="22"/>
      <c r="AS204" s="22"/>
      <c r="AT204" s="22"/>
      <c r="AU204" s="22"/>
      <c r="AV204" s="22"/>
      <c r="AW204" s="22"/>
      <c r="AX204" s="22"/>
      <c r="AY204" s="22"/>
      <c r="AZ204" s="22"/>
      <c r="BA204" s="22"/>
      <c r="BB204" s="22">
        <v>4</v>
      </c>
      <c r="BC204" s="22">
        <v>21</v>
      </c>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v>0</v>
      </c>
      <c r="CB204" s="22"/>
      <c r="CC204" s="22"/>
      <c r="CD204" s="22"/>
      <c r="CE204" s="22"/>
      <c r="CF204" s="23"/>
      <c r="CG204" s="22"/>
      <c r="CH204" s="22">
        <v>25</v>
      </c>
      <c r="CI204" s="12">
        <f t="shared" si="12"/>
        <v>0</v>
      </c>
      <c r="CJ204" s="21">
        <v>3.677</v>
      </c>
      <c r="CK204" s="18" t="s">
        <v>3759</v>
      </c>
      <c r="CL204" s="17"/>
      <c r="CM204" s="18">
        <v>1.69</v>
      </c>
      <c r="CN204" s="18" t="s">
        <v>4020</v>
      </c>
      <c r="CO204" s="21">
        <v>217.1</v>
      </c>
      <c r="CP204" s="17"/>
      <c r="CQ204" s="17"/>
      <c r="CR204" s="17"/>
      <c r="CS204" s="17"/>
      <c r="CT204" s="17"/>
      <c r="CU204" s="17"/>
      <c r="CV204" s="17"/>
      <c r="CW204" s="18">
        <v>1</v>
      </c>
      <c r="CX204" s="17"/>
      <c r="CY204" s="17"/>
      <c r="CZ204" s="17"/>
      <c r="DA204" s="18">
        <v>1</v>
      </c>
      <c r="DB204" s="18" t="s">
        <v>4180</v>
      </c>
      <c r="DC204" s="18">
        <v>3677</v>
      </c>
      <c r="DD204" s="17"/>
      <c r="DE204" s="17"/>
      <c r="DF204" s="17"/>
      <c r="DG204" s="17"/>
      <c r="DH204" s="17"/>
      <c r="DI204" s="17"/>
      <c r="DJ204" s="17"/>
      <c r="DK204" s="17"/>
      <c r="DL204" s="17"/>
      <c r="DM204" s="17"/>
      <c r="DN204" s="17"/>
      <c r="DO204" s="17"/>
      <c r="DP204" s="17"/>
      <c r="DQ204" s="17"/>
      <c r="DR204" s="17"/>
      <c r="DS204" s="17"/>
      <c r="DT204" s="17"/>
      <c r="DU204" s="17"/>
      <c r="DV204" s="17"/>
      <c r="DW204" s="17"/>
      <c r="DX204" s="17"/>
      <c r="DY204" s="18">
        <v>1</v>
      </c>
      <c r="DZ204" s="18" t="s">
        <v>4180</v>
      </c>
      <c r="EA204" s="18">
        <v>3677</v>
      </c>
      <c r="EB204" s="17"/>
      <c r="EC204" s="17"/>
      <c r="ED204" s="17"/>
      <c r="EE204" s="17"/>
      <c r="EF204" s="17"/>
      <c r="EG204" s="17"/>
      <c r="EH204" s="17"/>
      <c r="EI204" s="17"/>
      <c r="EJ204" s="17"/>
      <c r="EK204" s="17"/>
      <c r="EL204" s="17"/>
      <c r="EM204" s="17"/>
      <c r="EN204" s="17"/>
      <c r="EO204" s="17"/>
      <c r="EP204" s="17"/>
      <c r="EQ204" s="17"/>
      <c r="ER204" s="17"/>
      <c r="ES204" s="17"/>
      <c r="ET204" s="17"/>
      <c r="EU204" s="17"/>
      <c r="EV204" s="17"/>
      <c r="EW204" s="17"/>
      <c r="EX204" s="17"/>
      <c r="EY204" s="17"/>
      <c r="EZ204" s="17"/>
      <c r="FA204" s="17"/>
      <c r="FB204" s="17"/>
      <c r="FC204" s="17"/>
      <c r="FD204" s="17"/>
      <c r="FE204" s="17"/>
      <c r="FF204" s="17"/>
      <c r="FG204" s="17"/>
      <c r="FH204" s="17"/>
      <c r="FI204" s="17"/>
      <c r="FJ204" s="17"/>
      <c r="FK204" s="17"/>
      <c r="FL204" s="17"/>
      <c r="FM204" s="17"/>
      <c r="FN204" s="17"/>
      <c r="FO204" s="17"/>
      <c r="FP204" s="17"/>
      <c r="FQ204" s="17"/>
      <c r="FR204" s="17"/>
      <c r="FS204" s="18" t="s">
        <v>5995</v>
      </c>
      <c r="FT204" s="18" t="s">
        <v>6335</v>
      </c>
      <c r="FU204" s="18" t="s">
        <v>6657</v>
      </c>
      <c r="FV204" s="18" t="s">
        <v>7002</v>
      </c>
      <c r="FW204" s="18" t="s">
        <v>7214</v>
      </c>
      <c r="FX204" s="18" t="s">
        <v>7307</v>
      </c>
      <c r="FY204" s="18" t="s">
        <v>7402</v>
      </c>
      <c r="FZ204" s="18" t="s">
        <v>7479</v>
      </c>
      <c r="GA204" s="1" t="s">
        <v>7580</v>
      </c>
      <c r="GB204" s="25">
        <f t="shared" si="13"/>
        <v>20.267157991708892</v>
      </c>
    </row>
    <row r="205" spans="3:184" ht="74" customHeight="1" x14ac:dyDescent="0.2">
      <c r="C205" s="17" t="s">
        <v>11175</v>
      </c>
      <c r="D205" s="18" t="s">
        <v>54</v>
      </c>
      <c r="E205" s="18" t="s">
        <v>83</v>
      </c>
      <c r="F205" s="18" t="s">
        <v>278</v>
      </c>
      <c r="G205" s="18" t="s">
        <v>462</v>
      </c>
      <c r="H205" s="18" t="s">
        <v>736</v>
      </c>
      <c r="I205" s="18">
        <v>2022</v>
      </c>
      <c r="J205" s="18" t="s">
        <v>825</v>
      </c>
      <c r="K205" s="18" t="s">
        <v>983</v>
      </c>
      <c r="L205" s="17"/>
      <c r="M205" s="18" t="s">
        <v>1150</v>
      </c>
      <c r="N205" s="18" t="s">
        <v>1383</v>
      </c>
      <c r="O205" s="18" t="s">
        <v>1662</v>
      </c>
      <c r="P205" s="18" t="s">
        <v>1860</v>
      </c>
      <c r="Q205" s="18" t="s">
        <v>2103</v>
      </c>
      <c r="R205" s="18" t="s">
        <v>2336</v>
      </c>
      <c r="S205" s="18" t="s">
        <v>2487</v>
      </c>
      <c r="T205" s="18" t="s">
        <v>2559</v>
      </c>
      <c r="U205" s="18" t="s">
        <v>2791</v>
      </c>
      <c r="V205" s="18" t="s">
        <v>2791</v>
      </c>
      <c r="W205" s="18" t="s">
        <v>3140</v>
      </c>
      <c r="X205" s="18" t="s">
        <v>3250</v>
      </c>
      <c r="Y205" s="21">
        <f t="shared" si="11"/>
        <v>5.7549999999999999</v>
      </c>
      <c r="Z205" s="21">
        <v>5.63</v>
      </c>
      <c r="AA205" s="21">
        <v>86.88</v>
      </c>
      <c r="AB205" s="21">
        <v>0.25</v>
      </c>
      <c r="AC205" s="21">
        <v>0</v>
      </c>
      <c r="AD205" s="21">
        <v>0</v>
      </c>
      <c r="AE205" s="21">
        <v>0</v>
      </c>
      <c r="AF205" s="21">
        <v>0</v>
      </c>
      <c r="AG205" s="21">
        <v>0.125</v>
      </c>
      <c r="AH205" s="21">
        <v>2.17</v>
      </c>
      <c r="AI205" s="21">
        <v>1</v>
      </c>
      <c r="AJ205" s="18" t="s">
        <v>3436</v>
      </c>
      <c r="AK205" s="17"/>
      <c r="AL205" s="21">
        <v>0</v>
      </c>
      <c r="AM205" s="21">
        <v>26.5</v>
      </c>
      <c r="AN205" s="21">
        <v>1.1399999999999999</v>
      </c>
      <c r="AO205" s="22">
        <v>9</v>
      </c>
      <c r="AP205" s="22">
        <v>9</v>
      </c>
      <c r="AQ205" s="22">
        <v>9</v>
      </c>
      <c r="AR205" s="22">
        <v>0</v>
      </c>
      <c r="AS205" s="22">
        <v>3</v>
      </c>
      <c r="AT205" s="22">
        <v>1</v>
      </c>
      <c r="AU205" s="22">
        <v>0</v>
      </c>
      <c r="AV205" s="22">
        <v>0</v>
      </c>
      <c r="AW205" s="22">
        <v>0</v>
      </c>
      <c r="AX205" s="22">
        <v>0</v>
      </c>
      <c r="AY205" s="22">
        <v>0</v>
      </c>
      <c r="AZ205" s="22">
        <v>0</v>
      </c>
      <c r="BA205" s="22">
        <v>0</v>
      </c>
      <c r="BB205" s="22">
        <v>3</v>
      </c>
      <c r="BC205" s="22">
        <v>1</v>
      </c>
      <c r="BD205" s="22">
        <v>1</v>
      </c>
      <c r="BE205" s="22">
        <v>0</v>
      </c>
      <c r="BF205" s="22">
        <v>0</v>
      </c>
      <c r="BG205" s="22">
        <v>0</v>
      </c>
      <c r="BH205" s="22">
        <v>0</v>
      </c>
      <c r="BI205" s="22">
        <v>0</v>
      </c>
      <c r="BJ205" s="22">
        <v>0</v>
      </c>
      <c r="BK205" s="22">
        <v>0</v>
      </c>
      <c r="BL205" s="22"/>
      <c r="BM205" s="22"/>
      <c r="BN205" s="22"/>
      <c r="BO205" s="22"/>
      <c r="BP205" s="22"/>
      <c r="BQ205" s="22"/>
      <c r="BR205" s="22"/>
      <c r="BS205" s="22"/>
      <c r="BT205" s="22"/>
      <c r="BU205" s="22"/>
      <c r="BV205" s="22"/>
      <c r="BW205" s="22"/>
      <c r="BX205" s="22"/>
      <c r="BY205" s="22"/>
      <c r="BZ205" s="22"/>
      <c r="CA205" s="22">
        <v>0</v>
      </c>
      <c r="CB205" s="22">
        <v>0</v>
      </c>
      <c r="CC205" s="22">
        <v>0</v>
      </c>
      <c r="CD205" s="22">
        <v>0</v>
      </c>
      <c r="CE205" s="22">
        <v>0</v>
      </c>
      <c r="CF205" s="23"/>
      <c r="CG205" s="22">
        <v>0</v>
      </c>
      <c r="CH205" s="22">
        <v>9</v>
      </c>
      <c r="CI205" s="12">
        <f t="shared" si="12"/>
        <v>0</v>
      </c>
      <c r="CJ205" s="21">
        <v>2500</v>
      </c>
      <c r="CK205" s="18" t="s">
        <v>594</v>
      </c>
      <c r="CL205" s="17"/>
      <c r="CM205" s="18">
        <v>3.75</v>
      </c>
      <c r="CN205" s="18" t="s">
        <v>4003</v>
      </c>
      <c r="CO205" s="21">
        <v>66.599000000000004</v>
      </c>
      <c r="CP205" s="17"/>
      <c r="CQ205" s="17"/>
      <c r="CR205" s="17"/>
      <c r="CS205" s="17"/>
      <c r="CT205" s="17"/>
      <c r="CU205" s="17"/>
      <c r="CV205" s="17"/>
      <c r="CW205" s="17"/>
      <c r="CX205" s="18">
        <v>1</v>
      </c>
      <c r="CY205" s="18" t="s">
        <v>4176</v>
      </c>
      <c r="CZ205" s="18">
        <v>380</v>
      </c>
      <c r="DA205" s="18">
        <v>1</v>
      </c>
      <c r="DB205" s="18" t="s">
        <v>4347</v>
      </c>
      <c r="DC205" s="18">
        <v>120</v>
      </c>
      <c r="DD205" s="17"/>
      <c r="DE205" s="17"/>
      <c r="DF205" s="17"/>
      <c r="DG205" s="17"/>
      <c r="DH205" s="17"/>
      <c r="DI205" s="17"/>
      <c r="DJ205" s="17"/>
      <c r="DK205" s="17"/>
      <c r="DL205" s="17"/>
      <c r="DM205" s="17"/>
      <c r="DN205" s="17"/>
      <c r="DO205" s="17"/>
      <c r="DP205" s="17"/>
      <c r="DQ205" s="17"/>
      <c r="DR205" s="17"/>
      <c r="DS205" s="18" t="s">
        <v>4530</v>
      </c>
      <c r="DT205" s="18" t="s">
        <v>594</v>
      </c>
      <c r="DU205" s="18">
        <v>0</v>
      </c>
      <c r="DV205" s="17"/>
      <c r="DW205" s="17"/>
      <c r="DX205" s="17"/>
      <c r="DY205" s="17"/>
      <c r="DZ205" s="17"/>
      <c r="EA205" s="17"/>
      <c r="EB205" s="17"/>
      <c r="EC205" s="17"/>
      <c r="ED205" s="17"/>
      <c r="EE205" s="17"/>
      <c r="EF205" s="17"/>
      <c r="EG205" s="17"/>
      <c r="EH205" s="17"/>
      <c r="EI205" s="17"/>
      <c r="EJ205" s="17"/>
      <c r="EK205" s="17"/>
      <c r="EL205" s="17"/>
      <c r="EM205" s="17"/>
      <c r="EN205" s="18">
        <v>1</v>
      </c>
      <c r="EO205" s="18" t="s">
        <v>4793</v>
      </c>
      <c r="EP205" s="18">
        <v>9</v>
      </c>
      <c r="EQ205" s="17"/>
      <c r="ER205" s="17"/>
      <c r="ES205" s="17"/>
      <c r="ET205" s="17"/>
      <c r="EU205" s="17"/>
      <c r="EV205" s="17"/>
      <c r="EW205" s="17"/>
      <c r="EX205" s="17"/>
      <c r="EY205" s="17"/>
      <c r="EZ205" s="17"/>
      <c r="FA205" s="17"/>
      <c r="FB205" s="17"/>
      <c r="FC205" s="17"/>
      <c r="FD205" s="17"/>
      <c r="FE205" s="17"/>
      <c r="FF205" s="17"/>
      <c r="FG205" s="17"/>
      <c r="FH205" s="18" t="s">
        <v>5066</v>
      </c>
      <c r="FI205" s="17"/>
      <c r="FJ205" s="17"/>
      <c r="FK205" s="17"/>
      <c r="FL205" s="18" t="s">
        <v>5507</v>
      </c>
      <c r="FM205" s="17"/>
      <c r="FN205" s="17"/>
      <c r="FO205" s="18" t="s">
        <v>5664</v>
      </c>
      <c r="FP205" s="18" t="s">
        <v>5725</v>
      </c>
      <c r="FQ205" s="18">
        <v>9</v>
      </c>
      <c r="FR205" s="18">
        <v>150</v>
      </c>
      <c r="FS205" s="18" t="s">
        <v>5998</v>
      </c>
      <c r="FT205" s="18" t="s">
        <v>6338</v>
      </c>
      <c r="FU205" s="18" t="s">
        <v>6660</v>
      </c>
      <c r="FV205" s="18" t="s">
        <v>7005</v>
      </c>
      <c r="FW205" s="18" t="s">
        <v>13</v>
      </c>
      <c r="FX205" s="18" t="s">
        <v>7299</v>
      </c>
      <c r="FY205" s="18" t="s">
        <v>7401</v>
      </c>
      <c r="FZ205" s="18" t="s">
        <v>7472</v>
      </c>
      <c r="GB205" s="25">
        <f t="shared" si="13"/>
        <v>84.53580384089851</v>
      </c>
    </row>
    <row r="206" spans="3:184" ht="74" customHeight="1" x14ac:dyDescent="0.2">
      <c r="C206" s="17" t="s">
        <v>11175</v>
      </c>
      <c r="D206" s="18" t="s">
        <v>54</v>
      </c>
      <c r="E206" s="18" t="s">
        <v>83</v>
      </c>
      <c r="F206" s="18" t="s">
        <v>279</v>
      </c>
      <c r="G206" s="18" t="s">
        <v>603</v>
      </c>
      <c r="H206" s="17"/>
      <c r="I206" s="18">
        <v>2022</v>
      </c>
      <c r="J206" s="18" t="s">
        <v>807</v>
      </c>
      <c r="K206" s="18" t="s">
        <v>798</v>
      </c>
      <c r="L206" s="17"/>
      <c r="M206" s="18" t="s">
        <v>1151</v>
      </c>
      <c r="N206" s="18" t="s">
        <v>1384</v>
      </c>
      <c r="O206" s="18" t="s">
        <v>1663</v>
      </c>
      <c r="P206" s="18" t="s">
        <v>1861</v>
      </c>
      <c r="Q206" s="18" t="s">
        <v>2104</v>
      </c>
      <c r="R206" s="18" t="s">
        <v>2337</v>
      </c>
      <c r="S206" s="17"/>
      <c r="T206" s="17"/>
      <c r="U206" s="18" t="s">
        <v>2792</v>
      </c>
      <c r="V206" s="18" t="s">
        <v>3052</v>
      </c>
      <c r="W206" s="18" t="s">
        <v>3140</v>
      </c>
      <c r="X206" s="18" t="s">
        <v>3052</v>
      </c>
      <c r="Y206" s="21">
        <f t="shared" si="11"/>
        <v>1.24</v>
      </c>
      <c r="Z206" s="21">
        <v>1.03</v>
      </c>
      <c r="AA206" s="21">
        <v>83.06</v>
      </c>
      <c r="AB206" s="21">
        <v>0.05</v>
      </c>
      <c r="AC206" s="21">
        <v>0</v>
      </c>
      <c r="AD206" s="21">
        <v>0</v>
      </c>
      <c r="AE206" s="21">
        <v>0</v>
      </c>
      <c r="AF206" s="21">
        <v>0</v>
      </c>
      <c r="AG206" s="21">
        <v>0.21</v>
      </c>
      <c r="AH206" s="21">
        <v>16.940000000000001</v>
      </c>
      <c r="AI206" s="21"/>
      <c r="AJ206" s="17"/>
      <c r="AK206" s="17"/>
      <c r="AL206" s="21"/>
      <c r="AM206" s="21">
        <v>6.8739999999999997</v>
      </c>
      <c r="AN206" s="21">
        <v>0.36</v>
      </c>
      <c r="AO206" s="22">
        <v>3</v>
      </c>
      <c r="AP206" s="22">
        <v>3</v>
      </c>
      <c r="AQ206" s="22">
        <v>3</v>
      </c>
      <c r="AR206" s="22">
        <v>0</v>
      </c>
      <c r="AS206" s="22">
        <v>0</v>
      </c>
      <c r="AT206" s="22">
        <v>1</v>
      </c>
      <c r="AU206" s="22">
        <v>0</v>
      </c>
      <c r="AV206" s="22">
        <v>0</v>
      </c>
      <c r="AW206" s="22">
        <v>0</v>
      </c>
      <c r="AX206" s="22">
        <v>0</v>
      </c>
      <c r="AY206" s="22">
        <v>0</v>
      </c>
      <c r="AZ206" s="22">
        <v>0</v>
      </c>
      <c r="BA206" s="22">
        <v>0</v>
      </c>
      <c r="BB206" s="22">
        <v>0</v>
      </c>
      <c r="BC206" s="22">
        <v>0</v>
      </c>
      <c r="BD206" s="22">
        <v>0</v>
      </c>
      <c r="BE206" s="22">
        <v>0</v>
      </c>
      <c r="BF206" s="22">
        <v>0</v>
      </c>
      <c r="BG206" s="22">
        <v>0</v>
      </c>
      <c r="BH206" s="22">
        <v>0</v>
      </c>
      <c r="BI206" s="22">
        <v>0</v>
      </c>
      <c r="BJ206" s="22">
        <v>0</v>
      </c>
      <c r="BK206" s="22">
        <v>0</v>
      </c>
      <c r="BL206" s="22"/>
      <c r="BM206" s="22"/>
      <c r="BN206" s="22"/>
      <c r="BO206" s="22"/>
      <c r="BP206" s="22"/>
      <c r="BQ206" s="22"/>
      <c r="BR206" s="22"/>
      <c r="BS206" s="22"/>
      <c r="BT206" s="22"/>
      <c r="BU206" s="22"/>
      <c r="BV206" s="22"/>
      <c r="BW206" s="22"/>
      <c r="BX206" s="22"/>
      <c r="BY206" s="22"/>
      <c r="BZ206" s="22"/>
      <c r="CA206" s="22">
        <v>0</v>
      </c>
      <c r="CB206" s="22">
        <v>0</v>
      </c>
      <c r="CC206" s="22">
        <v>0</v>
      </c>
      <c r="CD206" s="22">
        <v>0</v>
      </c>
      <c r="CE206" s="22">
        <v>0</v>
      </c>
      <c r="CF206" s="22" t="s">
        <v>3587</v>
      </c>
      <c r="CG206" s="22">
        <v>1</v>
      </c>
      <c r="CH206" s="22">
        <v>2</v>
      </c>
      <c r="CI206" s="12">
        <f t="shared" si="12"/>
        <v>0</v>
      </c>
      <c r="CJ206" s="21">
        <v>8.3559999999999999</v>
      </c>
      <c r="CK206" s="18" t="s">
        <v>594</v>
      </c>
      <c r="CL206" s="17"/>
      <c r="CM206" s="18">
        <v>13.33</v>
      </c>
      <c r="CN206" s="18" t="s">
        <v>4003</v>
      </c>
      <c r="CO206" s="21">
        <v>60.29</v>
      </c>
      <c r="CP206" s="17"/>
      <c r="CQ206" s="17"/>
      <c r="CR206" s="17"/>
      <c r="CS206" s="17"/>
      <c r="CT206" s="17"/>
      <c r="CU206" s="17"/>
      <c r="CV206" s="17"/>
      <c r="CW206" s="18">
        <v>5</v>
      </c>
      <c r="CX206" s="18">
        <v>1</v>
      </c>
      <c r="CY206" s="18" t="s">
        <v>4187</v>
      </c>
      <c r="CZ206" s="18">
        <v>530</v>
      </c>
      <c r="DA206" s="18">
        <v>1</v>
      </c>
      <c r="DB206" s="18" t="s">
        <v>4316</v>
      </c>
      <c r="DC206" s="18">
        <v>55</v>
      </c>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8">
        <v>1</v>
      </c>
      <c r="DZ206" s="18" t="s">
        <v>4316</v>
      </c>
      <c r="EA206" s="18">
        <v>585</v>
      </c>
      <c r="EB206" s="17"/>
      <c r="EC206" s="17"/>
      <c r="ED206" s="17"/>
      <c r="EE206" s="17"/>
      <c r="EF206" s="17"/>
      <c r="EG206" s="17"/>
      <c r="EH206" s="17"/>
      <c r="EI206" s="17"/>
      <c r="EJ206" s="17"/>
      <c r="EK206" s="17"/>
      <c r="EL206" s="17"/>
      <c r="EM206" s="17"/>
      <c r="EN206" s="18">
        <v>1</v>
      </c>
      <c r="EO206" s="18" t="s">
        <v>4288</v>
      </c>
      <c r="EP206" s="18">
        <v>6</v>
      </c>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8" t="s">
        <v>5999</v>
      </c>
      <c r="FT206" s="18" t="s">
        <v>6339</v>
      </c>
      <c r="FU206" s="18" t="s">
        <v>6661</v>
      </c>
      <c r="FV206" s="18" t="s">
        <v>7006</v>
      </c>
      <c r="FW206" s="18" t="s">
        <v>13</v>
      </c>
      <c r="FX206" s="18" t="s">
        <v>7299</v>
      </c>
      <c r="FY206" s="18" t="s">
        <v>7401</v>
      </c>
      <c r="FZ206" s="18" t="s">
        <v>7472</v>
      </c>
      <c r="GB206" s="25">
        <f t="shared" si="13"/>
        <v>17.084093547852049</v>
      </c>
    </row>
    <row r="207" spans="3:184" ht="74" customHeight="1" x14ac:dyDescent="0.2">
      <c r="C207" s="17" t="s">
        <v>11175</v>
      </c>
      <c r="D207" s="18" t="s">
        <v>58</v>
      </c>
      <c r="E207" s="18" t="s">
        <v>82</v>
      </c>
      <c r="F207" s="18" t="s">
        <v>280</v>
      </c>
      <c r="G207" s="18" t="s">
        <v>604</v>
      </c>
      <c r="H207" s="18" t="s">
        <v>449</v>
      </c>
      <c r="I207" s="18">
        <v>2023</v>
      </c>
      <c r="J207" s="18" t="s">
        <v>817</v>
      </c>
      <c r="K207" s="18" t="s">
        <v>995</v>
      </c>
      <c r="L207" s="17"/>
      <c r="M207" s="18" t="s">
        <v>1152</v>
      </c>
      <c r="N207" s="18" t="s">
        <v>1385</v>
      </c>
      <c r="O207" s="18" t="s">
        <v>1664</v>
      </c>
      <c r="P207" s="18" t="s">
        <v>1862</v>
      </c>
      <c r="Q207" s="17"/>
      <c r="R207" s="17"/>
      <c r="S207" s="17"/>
      <c r="T207" s="17"/>
      <c r="U207" s="18" t="s">
        <v>2793</v>
      </c>
      <c r="V207" s="18" t="s">
        <v>3053</v>
      </c>
      <c r="W207" s="18" t="s">
        <v>3140</v>
      </c>
      <c r="X207" s="18" t="s">
        <v>3251</v>
      </c>
      <c r="Y207" s="21">
        <f t="shared" si="11"/>
        <v>1.1000000000000001</v>
      </c>
      <c r="Z207" s="21">
        <v>1</v>
      </c>
      <c r="AA207" s="21">
        <v>90.91</v>
      </c>
      <c r="AB207" s="21">
        <v>0.03</v>
      </c>
      <c r="AC207" s="21">
        <v>0</v>
      </c>
      <c r="AD207" s="21">
        <v>0</v>
      </c>
      <c r="AE207" s="21">
        <v>0</v>
      </c>
      <c r="AF207" s="21">
        <v>0</v>
      </c>
      <c r="AG207" s="21">
        <v>0.1</v>
      </c>
      <c r="AH207" s="21">
        <v>9.09</v>
      </c>
      <c r="AI207" s="21"/>
      <c r="AJ207" s="17"/>
      <c r="AK207" s="17"/>
      <c r="AL207" s="21"/>
      <c r="AM207" s="21">
        <v>0</v>
      </c>
      <c r="AN207" s="21">
        <v>0</v>
      </c>
      <c r="AO207" s="22">
        <v>3</v>
      </c>
      <c r="AP207" s="22">
        <v>3</v>
      </c>
      <c r="AQ207" s="22">
        <v>2</v>
      </c>
      <c r="AR207" s="22">
        <v>0</v>
      </c>
      <c r="AS207" s="22">
        <v>0</v>
      </c>
      <c r="AT207" s="22">
        <v>0</v>
      </c>
      <c r="AU207" s="22">
        <v>0</v>
      </c>
      <c r="AV207" s="22">
        <v>0</v>
      </c>
      <c r="AW207" s="22">
        <v>0</v>
      </c>
      <c r="AX207" s="22">
        <v>0</v>
      </c>
      <c r="AY207" s="22">
        <v>0</v>
      </c>
      <c r="AZ207" s="22">
        <v>1</v>
      </c>
      <c r="BA207" s="22">
        <v>0</v>
      </c>
      <c r="BB207" s="22">
        <v>1</v>
      </c>
      <c r="BC207" s="22">
        <v>0</v>
      </c>
      <c r="BD207" s="22">
        <v>0</v>
      </c>
      <c r="BE207" s="22">
        <v>0</v>
      </c>
      <c r="BF207" s="22">
        <v>0</v>
      </c>
      <c r="BG207" s="22">
        <v>0</v>
      </c>
      <c r="BH207" s="22">
        <v>0</v>
      </c>
      <c r="BI207" s="22">
        <v>0</v>
      </c>
      <c r="BJ207" s="22">
        <v>0</v>
      </c>
      <c r="BK207" s="22">
        <v>0</v>
      </c>
      <c r="BL207" s="22">
        <v>0</v>
      </c>
      <c r="BM207" s="22">
        <v>0</v>
      </c>
      <c r="BN207" s="22">
        <v>0</v>
      </c>
      <c r="BO207" s="22">
        <v>0</v>
      </c>
      <c r="BP207" s="22">
        <v>0</v>
      </c>
      <c r="BQ207" s="22">
        <v>0</v>
      </c>
      <c r="BR207" s="22">
        <v>0</v>
      </c>
      <c r="BS207" s="22">
        <v>0</v>
      </c>
      <c r="BT207" s="22">
        <v>0</v>
      </c>
      <c r="BU207" s="22">
        <v>0</v>
      </c>
      <c r="BV207" s="22">
        <v>0</v>
      </c>
      <c r="BW207" s="22">
        <v>0</v>
      </c>
      <c r="BX207" s="22">
        <v>0</v>
      </c>
      <c r="BY207" s="22">
        <v>0</v>
      </c>
      <c r="BZ207" s="22">
        <v>0</v>
      </c>
      <c r="CA207" s="22">
        <v>0</v>
      </c>
      <c r="CB207" s="22">
        <v>0</v>
      </c>
      <c r="CC207" s="22">
        <v>0</v>
      </c>
      <c r="CD207" s="22">
        <v>0</v>
      </c>
      <c r="CE207" s="22">
        <v>0</v>
      </c>
      <c r="CF207" s="22" t="s">
        <v>699</v>
      </c>
      <c r="CG207" s="22">
        <v>0</v>
      </c>
      <c r="CH207" s="22">
        <v>2</v>
      </c>
      <c r="CI207" s="12">
        <f t="shared" si="12"/>
        <v>0</v>
      </c>
      <c r="CJ207" s="21">
        <v>0</v>
      </c>
      <c r="CK207" s="18">
        <v>0</v>
      </c>
      <c r="CL207" s="17"/>
      <c r="CM207" s="18">
        <v>0</v>
      </c>
      <c r="CN207" s="18" t="s">
        <v>4021</v>
      </c>
      <c r="CO207" s="21">
        <v>99.9</v>
      </c>
      <c r="CP207" s="17"/>
      <c r="CQ207" s="17"/>
      <c r="CR207" s="17"/>
      <c r="CS207" s="17"/>
      <c r="CT207" s="17"/>
      <c r="CU207" s="18">
        <v>0</v>
      </c>
      <c r="CV207" s="18" t="s">
        <v>699</v>
      </c>
      <c r="CW207" s="18">
        <v>1</v>
      </c>
      <c r="CX207" s="18">
        <v>1</v>
      </c>
      <c r="CY207" s="18" t="s">
        <v>4218</v>
      </c>
      <c r="CZ207" s="18">
        <v>190</v>
      </c>
      <c r="DA207" s="18">
        <v>1</v>
      </c>
      <c r="DB207" s="18" t="s">
        <v>4348</v>
      </c>
      <c r="DC207" s="18">
        <v>17</v>
      </c>
      <c r="DD207" s="17"/>
      <c r="DE207" s="17"/>
      <c r="DF207" s="17"/>
      <c r="DG207" s="17"/>
      <c r="DH207" s="17"/>
      <c r="DI207" s="17"/>
      <c r="DJ207" s="17"/>
      <c r="DK207" s="17"/>
      <c r="DL207" s="17"/>
      <c r="DM207" s="17"/>
      <c r="DN207" s="17"/>
      <c r="DO207" s="17"/>
      <c r="DP207" s="17"/>
      <c r="DQ207" s="17"/>
      <c r="DR207" s="17"/>
      <c r="DS207" s="18" t="s">
        <v>699</v>
      </c>
      <c r="DT207" s="18" t="s">
        <v>699</v>
      </c>
      <c r="DU207" s="18">
        <v>0</v>
      </c>
      <c r="DV207" s="18">
        <v>1</v>
      </c>
      <c r="DW207" s="18" t="s">
        <v>4591</v>
      </c>
      <c r="DX207" s="18">
        <v>1511</v>
      </c>
      <c r="DY207" s="17"/>
      <c r="DZ207" s="17"/>
      <c r="EA207" s="17"/>
      <c r="EB207" s="17"/>
      <c r="EC207" s="17"/>
      <c r="ED207" s="17"/>
      <c r="EE207" s="17"/>
      <c r="EF207" s="17"/>
      <c r="EG207" s="17"/>
      <c r="EH207" s="17"/>
      <c r="EI207" s="17"/>
      <c r="EJ207" s="17"/>
      <c r="EK207" s="17"/>
      <c r="EL207" s="17"/>
      <c r="EM207" s="17"/>
      <c r="EN207" s="18">
        <v>1</v>
      </c>
      <c r="EO207" s="18" t="s">
        <v>4794</v>
      </c>
      <c r="EP207" s="18">
        <v>9</v>
      </c>
      <c r="EQ207" s="18" t="s">
        <v>699</v>
      </c>
      <c r="ER207" s="18" t="s">
        <v>699</v>
      </c>
      <c r="ES207" s="18">
        <v>0</v>
      </c>
      <c r="ET207" s="17"/>
      <c r="EU207" s="17"/>
      <c r="EV207" s="17"/>
      <c r="EW207" s="17"/>
      <c r="EX207" s="17"/>
      <c r="EY207" s="17"/>
      <c r="EZ207" s="17"/>
      <c r="FA207" s="17"/>
      <c r="FB207" s="17"/>
      <c r="FC207" s="17"/>
      <c r="FD207" s="17"/>
      <c r="FE207" s="18">
        <v>1</v>
      </c>
      <c r="FF207" s="18" t="s">
        <v>4901</v>
      </c>
      <c r="FG207" s="18" t="s">
        <v>4924</v>
      </c>
      <c r="FH207" s="18" t="s">
        <v>5067</v>
      </c>
      <c r="FI207" s="18" t="s">
        <v>5263</v>
      </c>
      <c r="FJ207" s="17"/>
      <c r="FK207" s="17"/>
      <c r="FL207" s="18" t="s">
        <v>5508</v>
      </c>
      <c r="FM207" s="17"/>
      <c r="FN207" s="18" t="s">
        <v>5631</v>
      </c>
      <c r="FO207" s="17"/>
      <c r="FP207" s="17"/>
      <c r="FQ207" s="17"/>
      <c r="FR207" s="17"/>
      <c r="FS207" s="18" t="s">
        <v>6000</v>
      </c>
      <c r="FT207" s="18" t="s">
        <v>6340</v>
      </c>
      <c r="FU207" s="18" t="s">
        <v>6662</v>
      </c>
      <c r="FV207" s="18" t="s">
        <v>7007</v>
      </c>
      <c r="FW207" s="18" t="s">
        <v>6000</v>
      </c>
      <c r="FX207" s="18" t="s">
        <v>6340</v>
      </c>
      <c r="FY207" s="18" t="s">
        <v>6662</v>
      </c>
      <c r="FZ207" s="18" t="s">
        <v>7007</v>
      </c>
      <c r="GB207" s="25">
        <f t="shared" si="13"/>
        <v>10.01001001001001</v>
      </c>
    </row>
    <row r="208" spans="3:184" ht="74" customHeight="1" x14ac:dyDescent="0.2">
      <c r="C208" s="17" t="s">
        <v>11175</v>
      </c>
      <c r="D208" s="18" t="s">
        <v>47</v>
      </c>
      <c r="E208" s="18" t="s">
        <v>87</v>
      </c>
      <c r="F208" s="18" t="s">
        <v>281</v>
      </c>
      <c r="G208" s="18" t="s">
        <v>605</v>
      </c>
      <c r="H208" s="18" t="s">
        <v>621</v>
      </c>
      <c r="I208" s="18">
        <v>2023</v>
      </c>
      <c r="J208" s="18" t="s">
        <v>877</v>
      </c>
      <c r="K208" s="18" t="s">
        <v>936</v>
      </c>
      <c r="L208" s="17"/>
      <c r="M208" s="18" t="s">
        <v>1153</v>
      </c>
      <c r="N208" s="18" t="s">
        <v>1386</v>
      </c>
      <c r="O208" s="17"/>
      <c r="P208" s="17"/>
      <c r="Q208" s="17"/>
      <c r="R208" s="17"/>
      <c r="S208" s="17"/>
      <c r="T208" s="17"/>
      <c r="U208" s="18" t="s">
        <v>2794</v>
      </c>
      <c r="V208" s="18" t="s">
        <v>2794</v>
      </c>
      <c r="W208" s="18" t="s">
        <v>3138</v>
      </c>
      <c r="X208" s="18" t="s">
        <v>3252</v>
      </c>
      <c r="Y208" s="21">
        <f t="shared" si="11"/>
        <v>2.9860000000000002</v>
      </c>
      <c r="Z208" s="21">
        <v>2.9860000000000002</v>
      </c>
      <c r="AA208" s="21">
        <v>100</v>
      </c>
      <c r="AB208" s="21">
        <v>1.2</v>
      </c>
      <c r="AC208" s="21">
        <v>0</v>
      </c>
      <c r="AD208" s="21">
        <v>0</v>
      </c>
      <c r="AE208" s="21">
        <v>0</v>
      </c>
      <c r="AF208" s="21">
        <v>0</v>
      </c>
      <c r="AG208" s="21">
        <v>0</v>
      </c>
      <c r="AH208" s="21">
        <v>0</v>
      </c>
      <c r="AI208" s="21"/>
      <c r="AJ208" s="17"/>
      <c r="AK208" s="17"/>
      <c r="AL208" s="21"/>
      <c r="AM208" s="21">
        <v>3</v>
      </c>
      <c r="AN208" s="21">
        <v>1.35</v>
      </c>
      <c r="AO208" s="22">
        <v>15</v>
      </c>
      <c r="AP208" s="22">
        <v>2</v>
      </c>
      <c r="AQ208" s="22">
        <v>2</v>
      </c>
      <c r="AR208" s="22"/>
      <c r="AS208" s="22"/>
      <c r="AT208" s="22"/>
      <c r="AU208" s="22"/>
      <c r="AV208" s="22"/>
      <c r="AW208" s="22"/>
      <c r="AX208" s="22"/>
      <c r="AY208" s="22"/>
      <c r="AZ208" s="22"/>
      <c r="BA208" s="22"/>
      <c r="BB208" s="22">
        <v>2</v>
      </c>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v>0</v>
      </c>
      <c r="CB208" s="22"/>
      <c r="CC208" s="22"/>
      <c r="CD208" s="22"/>
      <c r="CE208" s="22"/>
      <c r="CF208" s="23"/>
      <c r="CG208" s="22"/>
      <c r="CH208" s="22">
        <v>2</v>
      </c>
      <c r="CI208" s="12">
        <f t="shared" si="12"/>
        <v>0</v>
      </c>
      <c r="CJ208" s="21">
        <v>2.6240000000000001</v>
      </c>
      <c r="CK208" s="18" t="s">
        <v>3760</v>
      </c>
      <c r="CL208" s="17"/>
      <c r="CM208" s="18">
        <v>2.5</v>
      </c>
      <c r="CN208" s="18" t="s">
        <v>4022</v>
      </c>
      <c r="CO208" s="21">
        <v>104.773</v>
      </c>
      <c r="CP208" s="17"/>
      <c r="CQ208" s="17"/>
      <c r="CR208" s="17"/>
      <c r="CS208" s="17"/>
      <c r="CT208" s="17"/>
      <c r="CU208" s="17"/>
      <c r="CV208" s="17"/>
      <c r="CW208" s="18">
        <v>25</v>
      </c>
      <c r="CX208" s="17"/>
      <c r="CY208" s="17"/>
      <c r="CZ208" s="17"/>
      <c r="DA208" s="18">
        <v>1</v>
      </c>
      <c r="DB208" s="18" t="s">
        <v>4349</v>
      </c>
      <c r="DC208" s="18">
        <v>2624</v>
      </c>
      <c r="DD208" s="17"/>
      <c r="DE208" s="17"/>
      <c r="DF208" s="17"/>
      <c r="DG208" s="17"/>
      <c r="DH208" s="17"/>
      <c r="DI208" s="17"/>
      <c r="DJ208" s="17"/>
      <c r="DK208" s="17"/>
      <c r="DL208" s="17"/>
      <c r="DM208" s="17"/>
      <c r="DN208" s="17"/>
      <c r="DO208" s="17"/>
      <c r="DP208" s="17"/>
      <c r="DQ208" s="17"/>
      <c r="DR208" s="17"/>
      <c r="DS208" s="17"/>
      <c r="DT208" s="17"/>
      <c r="DU208" s="17"/>
      <c r="DV208" s="18">
        <v>1</v>
      </c>
      <c r="DW208" s="18" t="s">
        <v>4592</v>
      </c>
      <c r="DX208" s="18">
        <v>833</v>
      </c>
      <c r="DY208" s="17"/>
      <c r="DZ208" s="17"/>
      <c r="EA208" s="17"/>
      <c r="EB208" s="18">
        <v>1</v>
      </c>
      <c r="EC208" s="18" t="s">
        <v>4349</v>
      </c>
      <c r="ED208" s="18">
        <v>2624</v>
      </c>
      <c r="EE208" s="17"/>
      <c r="EF208" s="17"/>
      <c r="EG208" s="17"/>
      <c r="EH208" s="17"/>
      <c r="EI208" s="17"/>
      <c r="EJ208" s="17"/>
      <c r="EK208" s="18">
        <v>1</v>
      </c>
      <c r="EL208" s="18" t="s">
        <v>4718</v>
      </c>
      <c r="EM208" s="18">
        <v>10</v>
      </c>
      <c r="EN208" s="17"/>
      <c r="EO208" s="17"/>
      <c r="EP208" s="17"/>
      <c r="EQ208" s="17"/>
      <c r="ER208" s="17"/>
      <c r="ES208" s="17"/>
      <c r="ET208" s="17"/>
      <c r="EU208" s="17"/>
      <c r="EV208" s="17"/>
      <c r="EW208" s="17"/>
      <c r="EX208" s="17"/>
      <c r="EY208" s="17"/>
      <c r="EZ208" s="17"/>
      <c r="FA208" s="17"/>
      <c r="FB208" s="17"/>
      <c r="FC208" s="17"/>
      <c r="FD208" s="17"/>
      <c r="FE208" s="17"/>
      <c r="FF208" s="17"/>
      <c r="FG208" s="17"/>
      <c r="FH208" s="17"/>
      <c r="FI208" s="17"/>
      <c r="FJ208" s="18" t="s">
        <v>5367</v>
      </c>
      <c r="FK208" s="17"/>
      <c r="FL208" s="18" t="s">
        <v>5509</v>
      </c>
      <c r="FM208" s="17"/>
      <c r="FN208" s="17"/>
      <c r="FO208" s="17"/>
      <c r="FP208" s="17"/>
      <c r="FQ208" s="17"/>
      <c r="FR208" s="17"/>
      <c r="FS208" s="18" t="s">
        <v>6001</v>
      </c>
      <c r="FT208" s="18" t="s">
        <v>6341</v>
      </c>
      <c r="FU208" s="18" t="s">
        <v>6663</v>
      </c>
      <c r="FV208" s="18" t="s">
        <v>7008</v>
      </c>
      <c r="FW208" s="18" t="s">
        <v>7215</v>
      </c>
      <c r="FX208" s="18" t="s">
        <v>7308</v>
      </c>
      <c r="FY208" s="18" t="s">
        <v>7403</v>
      </c>
      <c r="FZ208" s="18" t="s">
        <v>7480</v>
      </c>
      <c r="GA208" s="1" t="s">
        <v>7581</v>
      </c>
      <c r="GB208" s="25">
        <f t="shared" si="13"/>
        <v>28.499708894467091</v>
      </c>
    </row>
    <row r="209" spans="3:184" ht="74" customHeight="1" x14ac:dyDescent="0.2">
      <c r="C209" s="17" t="s">
        <v>11175</v>
      </c>
      <c r="D209" s="18" t="s">
        <v>54</v>
      </c>
      <c r="E209" s="18" t="s">
        <v>83</v>
      </c>
      <c r="F209" s="18" t="s">
        <v>282</v>
      </c>
      <c r="G209" s="18" t="s">
        <v>462</v>
      </c>
      <c r="H209" s="18" t="s">
        <v>462</v>
      </c>
      <c r="I209" s="18">
        <v>2021</v>
      </c>
      <c r="J209" s="18" t="s">
        <v>763</v>
      </c>
      <c r="K209" s="18" t="s">
        <v>859</v>
      </c>
      <c r="L209" s="17"/>
      <c r="M209" s="18" t="s">
        <v>1154</v>
      </c>
      <c r="N209" s="18" t="s">
        <v>1369</v>
      </c>
      <c r="O209" s="18" t="s">
        <v>1665</v>
      </c>
      <c r="P209" s="18" t="s">
        <v>1863</v>
      </c>
      <c r="Q209" s="18" t="s">
        <v>2105</v>
      </c>
      <c r="R209" s="18" t="s">
        <v>2338</v>
      </c>
      <c r="S209" s="17"/>
      <c r="T209" s="17"/>
      <c r="U209" s="18" t="s">
        <v>2795</v>
      </c>
      <c r="V209" s="18" t="s">
        <v>3054</v>
      </c>
      <c r="W209" s="18" t="s">
        <v>3140</v>
      </c>
      <c r="X209" s="18" t="s">
        <v>3054</v>
      </c>
      <c r="Y209" s="21">
        <f t="shared" si="11"/>
        <v>2.13</v>
      </c>
      <c r="Z209" s="21">
        <v>1.1200000000000001</v>
      </c>
      <c r="AA209" s="21">
        <v>52.58</v>
      </c>
      <c r="AB209" s="21">
        <v>0.06</v>
      </c>
      <c r="AC209" s="21">
        <v>0</v>
      </c>
      <c r="AD209" s="21">
        <v>0</v>
      </c>
      <c r="AE209" s="21">
        <v>0</v>
      </c>
      <c r="AF209" s="21">
        <v>0</v>
      </c>
      <c r="AG209" s="21">
        <v>1.01</v>
      </c>
      <c r="AH209" s="21">
        <v>47.42</v>
      </c>
      <c r="AI209" s="21">
        <v>1</v>
      </c>
      <c r="AJ209" s="18" t="s">
        <v>3437</v>
      </c>
      <c r="AK209" s="18" t="s">
        <v>3518</v>
      </c>
      <c r="AL209" s="21">
        <v>0</v>
      </c>
      <c r="AM209" s="21">
        <v>0</v>
      </c>
      <c r="AN209" s="21">
        <v>0</v>
      </c>
      <c r="AO209" s="22">
        <v>4</v>
      </c>
      <c r="AP209" s="22">
        <v>2</v>
      </c>
      <c r="AQ209" s="22">
        <v>2</v>
      </c>
      <c r="AR209" s="22"/>
      <c r="AS209" s="22">
        <v>1</v>
      </c>
      <c r="AT209" s="22"/>
      <c r="AU209" s="22"/>
      <c r="AV209" s="22"/>
      <c r="AW209" s="22"/>
      <c r="AX209" s="22"/>
      <c r="AY209" s="22"/>
      <c r="AZ209" s="22"/>
      <c r="BA209" s="22"/>
      <c r="BB209" s="22"/>
      <c r="BC209" s="22">
        <v>1</v>
      </c>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v>0</v>
      </c>
      <c r="CB209" s="22"/>
      <c r="CC209" s="22"/>
      <c r="CD209" s="22"/>
      <c r="CE209" s="22"/>
      <c r="CF209" s="23"/>
      <c r="CG209" s="22"/>
      <c r="CH209" s="22">
        <v>2</v>
      </c>
      <c r="CI209" s="12">
        <f t="shared" si="12"/>
        <v>0</v>
      </c>
      <c r="CJ209" s="21">
        <v>8.8480000000000008</v>
      </c>
      <c r="CK209" s="18" t="s">
        <v>3761</v>
      </c>
      <c r="CL209" s="17"/>
      <c r="CM209" s="18">
        <v>21.62</v>
      </c>
      <c r="CN209" s="18" t="s">
        <v>4003</v>
      </c>
      <c r="CO209" s="21">
        <v>37.985999999999997</v>
      </c>
      <c r="CP209" s="17"/>
      <c r="CQ209" s="17"/>
      <c r="CR209" s="17"/>
      <c r="CS209" s="17"/>
      <c r="CT209" s="17"/>
      <c r="CU209" s="17"/>
      <c r="CV209" s="17"/>
      <c r="CW209" s="18">
        <v>4</v>
      </c>
      <c r="CX209" s="18">
        <v>1</v>
      </c>
      <c r="CY209" s="18" t="s">
        <v>4219</v>
      </c>
      <c r="CZ209" s="18">
        <v>164</v>
      </c>
      <c r="DA209" s="17"/>
      <c r="DB209" s="17"/>
      <c r="DC209" s="17"/>
      <c r="DD209" s="17"/>
      <c r="DE209" s="17"/>
      <c r="DF209" s="17"/>
      <c r="DG209" s="17"/>
      <c r="DH209" s="17"/>
      <c r="DI209" s="17"/>
      <c r="DJ209" s="17"/>
      <c r="DK209" s="17"/>
      <c r="DL209" s="17"/>
      <c r="DM209" s="17"/>
      <c r="DN209" s="17"/>
      <c r="DO209" s="17"/>
      <c r="DP209" s="17"/>
      <c r="DQ209" s="17"/>
      <c r="DR209" s="17"/>
      <c r="DS209" s="17"/>
      <c r="DT209" s="17"/>
      <c r="DU209" s="17"/>
      <c r="DV209" s="17"/>
      <c r="DW209" s="17"/>
      <c r="DX209" s="17"/>
      <c r="DY209" s="17"/>
      <c r="DZ209" s="17"/>
      <c r="EA209" s="17"/>
      <c r="EB209" s="17"/>
      <c r="EC209" s="17"/>
      <c r="ED209" s="17"/>
      <c r="EE209" s="17"/>
      <c r="EF209" s="17"/>
      <c r="EG209" s="17"/>
      <c r="EH209" s="17"/>
      <c r="EI209" s="17"/>
      <c r="EJ209" s="17"/>
      <c r="EK209" s="17"/>
      <c r="EL209" s="17"/>
      <c r="EM209" s="17"/>
      <c r="EN209" s="18">
        <v>1</v>
      </c>
      <c r="EO209" s="18" t="s">
        <v>4795</v>
      </c>
      <c r="EP209" s="18">
        <v>12</v>
      </c>
      <c r="EQ209" s="17"/>
      <c r="ER209" s="17"/>
      <c r="ES209" s="17"/>
      <c r="ET209" s="17"/>
      <c r="EU209" s="17"/>
      <c r="EV209" s="17"/>
      <c r="EW209" s="17"/>
      <c r="EX209" s="17"/>
      <c r="EY209" s="17"/>
      <c r="EZ209" s="17"/>
      <c r="FA209" s="17"/>
      <c r="FB209" s="17"/>
      <c r="FC209" s="17"/>
      <c r="FD209" s="17"/>
      <c r="FE209" s="17"/>
      <c r="FF209" s="17"/>
      <c r="FG209" s="17"/>
      <c r="FH209" s="18" t="s">
        <v>5068</v>
      </c>
      <c r="FI209" s="17"/>
      <c r="FJ209" s="17"/>
      <c r="FK209" s="17"/>
      <c r="FL209" s="18" t="s">
        <v>5510</v>
      </c>
      <c r="FM209" s="17"/>
      <c r="FN209" s="17"/>
      <c r="FO209" s="17"/>
      <c r="FP209" s="17"/>
      <c r="FQ209" s="17"/>
      <c r="FR209" s="17"/>
      <c r="FS209" s="18" t="s">
        <v>6002</v>
      </c>
      <c r="FT209" s="18" t="s">
        <v>6342</v>
      </c>
      <c r="FU209" s="18" t="s">
        <v>6664</v>
      </c>
      <c r="FV209" s="18" t="s">
        <v>7009</v>
      </c>
      <c r="FW209" s="18" t="s">
        <v>13</v>
      </c>
      <c r="FX209" s="18" t="s">
        <v>7299</v>
      </c>
      <c r="FY209" s="18" t="s">
        <v>7401</v>
      </c>
      <c r="FZ209" s="18" t="s">
        <v>7472</v>
      </c>
      <c r="GB209" s="25">
        <f t="shared" si="13"/>
        <v>29.484546938345712</v>
      </c>
    </row>
    <row r="210" spans="3:184" ht="74" customHeight="1" x14ac:dyDescent="0.2">
      <c r="C210" s="17" t="s">
        <v>11175</v>
      </c>
      <c r="D210" s="18" t="s">
        <v>54</v>
      </c>
      <c r="E210" s="18" t="s">
        <v>82</v>
      </c>
      <c r="F210" s="18" t="s">
        <v>283</v>
      </c>
      <c r="G210" s="18" t="s">
        <v>606</v>
      </c>
      <c r="H210" s="17"/>
      <c r="I210" s="18">
        <v>2022</v>
      </c>
      <c r="J210" s="18" t="s">
        <v>821</v>
      </c>
      <c r="K210" s="18" t="s">
        <v>811</v>
      </c>
      <c r="L210" s="17"/>
      <c r="M210" s="17"/>
      <c r="N210" s="17"/>
      <c r="O210" s="18" t="s">
        <v>1666</v>
      </c>
      <c r="P210" s="18" t="s">
        <v>1864</v>
      </c>
      <c r="Q210" s="17"/>
      <c r="R210" s="17"/>
      <c r="S210" s="17"/>
      <c r="T210" s="17"/>
      <c r="U210" s="18" t="s">
        <v>2796</v>
      </c>
      <c r="V210" s="18" t="s">
        <v>2796</v>
      </c>
      <c r="W210" s="18" t="s">
        <v>3138</v>
      </c>
      <c r="X210" s="18" t="s">
        <v>2796</v>
      </c>
      <c r="Y210" s="21">
        <f t="shared" si="11"/>
        <v>2.765476</v>
      </c>
      <c r="Z210" s="21">
        <v>2.4694259999999999</v>
      </c>
      <c r="AA210" s="21">
        <v>72.319999999999993</v>
      </c>
      <c r="AB210" s="21">
        <v>0.05</v>
      </c>
      <c r="AC210" s="21">
        <v>0</v>
      </c>
      <c r="AD210" s="21">
        <v>0</v>
      </c>
      <c r="AE210" s="21">
        <v>0</v>
      </c>
      <c r="AF210" s="21">
        <v>0</v>
      </c>
      <c r="AG210" s="21">
        <v>0.29604999999999998</v>
      </c>
      <c r="AH210" s="21">
        <v>0</v>
      </c>
      <c r="AI210" s="21">
        <v>1</v>
      </c>
      <c r="AJ210" s="18" t="s">
        <v>3438</v>
      </c>
      <c r="AK210" s="17"/>
      <c r="AL210" s="21">
        <v>0</v>
      </c>
      <c r="AM210" s="21">
        <v>3.1285400000000001</v>
      </c>
      <c r="AN210" s="21">
        <v>0.06</v>
      </c>
      <c r="AO210" s="22">
        <v>5</v>
      </c>
      <c r="AP210" s="22">
        <v>1</v>
      </c>
      <c r="AQ210" s="22">
        <v>1</v>
      </c>
      <c r="AR210" s="22"/>
      <c r="AS210" s="22"/>
      <c r="AT210" s="22"/>
      <c r="AU210" s="22"/>
      <c r="AV210" s="22"/>
      <c r="AW210" s="22"/>
      <c r="AX210" s="22"/>
      <c r="AY210" s="22"/>
      <c r="AZ210" s="22"/>
      <c r="BA210" s="22"/>
      <c r="BB210" s="22">
        <v>1</v>
      </c>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v>0</v>
      </c>
      <c r="CB210" s="22"/>
      <c r="CC210" s="22"/>
      <c r="CD210" s="22"/>
      <c r="CE210" s="22"/>
      <c r="CF210" s="23"/>
      <c r="CG210" s="22"/>
      <c r="CH210" s="22">
        <v>1</v>
      </c>
      <c r="CI210" s="12">
        <f t="shared" si="12"/>
        <v>0</v>
      </c>
      <c r="CJ210" s="21">
        <v>0.39200000000000002</v>
      </c>
      <c r="CK210" s="18" t="s">
        <v>594</v>
      </c>
      <c r="CL210" s="17"/>
      <c r="CM210" s="18">
        <v>0</v>
      </c>
      <c r="CN210" s="18" t="s">
        <v>4003</v>
      </c>
      <c r="CO210" s="21">
        <v>133.91300000000001</v>
      </c>
      <c r="CP210" s="17"/>
      <c r="CQ210" s="17"/>
      <c r="CR210" s="17"/>
      <c r="CS210" s="17"/>
      <c r="CT210" s="17"/>
      <c r="CU210" s="17"/>
      <c r="CV210" s="17"/>
      <c r="CW210" s="18">
        <v>6</v>
      </c>
      <c r="CX210" s="17"/>
      <c r="CY210" s="17"/>
      <c r="CZ210" s="17"/>
      <c r="DA210" s="18">
        <v>1</v>
      </c>
      <c r="DB210" s="18" t="s">
        <v>4350</v>
      </c>
      <c r="DC210" s="18">
        <v>143</v>
      </c>
      <c r="DD210" s="17"/>
      <c r="DE210" s="17"/>
      <c r="DF210" s="17"/>
      <c r="DG210" s="17"/>
      <c r="DH210" s="17"/>
      <c r="DI210" s="17"/>
      <c r="DJ210" s="17"/>
      <c r="DK210" s="17"/>
      <c r="DL210" s="17"/>
      <c r="DM210" s="17"/>
      <c r="DN210" s="17"/>
      <c r="DO210" s="17"/>
      <c r="DP210" s="18">
        <v>1</v>
      </c>
      <c r="DQ210" s="18" t="s">
        <v>4504</v>
      </c>
      <c r="DR210" s="18">
        <v>0</v>
      </c>
      <c r="DS210" s="17"/>
      <c r="DT210" s="17"/>
      <c r="DU210" s="17"/>
      <c r="DV210" s="17"/>
      <c r="DW210" s="17"/>
      <c r="DX210" s="17"/>
      <c r="DY210" s="18">
        <v>1</v>
      </c>
      <c r="DZ210" s="18" t="s">
        <v>4641</v>
      </c>
      <c r="EA210" s="18">
        <v>0</v>
      </c>
      <c r="EB210" s="17"/>
      <c r="EC210" s="17"/>
      <c r="ED210" s="17"/>
      <c r="EE210" s="17"/>
      <c r="EF210" s="17"/>
      <c r="EG210" s="17"/>
      <c r="EH210" s="17"/>
      <c r="EI210" s="17"/>
      <c r="EJ210" s="17"/>
      <c r="EK210" s="17"/>
      <c r="EL210" s="17"/>
      <c r="EM210" s="17"/>
      <c r="EN210" s="17"/>
      <c r="EO210" s="17"/>
      <c r="EP210" s="17"/>
      <c r="EQ210" s="17"/>
      <c r="ER210" s="17"/>
      <c r="ES210" s="17"/>
      <c r="ET210" s="17"/>
      <c r="EU210" s="17"/>
      <c r="EV210" s="17"/>
      <c r="EW210" s="17"/>
      <c r="EX210" s="17"/>
      <c r="EY210" s="17"/>
      <c r="EZ210" s="17"/>
      <c r="FA210" s="17"/>
      <c r="FB210" s="17"/>
      <c r="FC210" s="17"/>
      <c r="FD210" s="17"/>
      <c r="FE210" s="17"/>
      <c r="FF210" s="17"/>
      <c r="FG210" s="17"/>
      <c r="FH210" s="17"/>
      <c r="FI210" s="17"/>
      <c r="FJ210" s="17"/>
      <c r="FK210" s="17"/>
      <c r="FL210" s="17"/>
      <c r="FM210" s="17"/>
      <c r="FN210" s="17"/>
      <c r="FO210" s="17"/>
      <c r="FP210" s="17"/>
      <c r="FQ210" s="17"/>
      <c r="FR210" s="17"/>
      <c r="FS210" s="18" t="s">
        <v>6003</v>
      </c>
      <c r="FT210" s="18" t="s">
        <v>6343</v>
      </c>
      <c r="FU210" s="18" t="s">
        <v>6665</v>
      </c>
      <c r="FV210" s="18" t="s">
        <v>7010</v>
      </c>
      <c r="FW210" s="18" t="s">
        <v>13</v>
      </c>
      <c r="FX210" s="18" t="s">
        <v>7299</v>
      </c>
      <c r="FY210" s="18" t="s">
        <v>7401</v>
      </c>
      <c r="FZ210" s="18" t="s">
        <v>7472</v>
      </c>
      <c r="GB210" s="25">
        <f t="shared" si="13"/>
        <v>18.440524818352213</v>
      </c>
    </row>
    <row r="211" spans="3:184" ht="74" customHeight="1" x14ac:dyDescent="0.2">
      <c r="C211" s="17" t="s">
        <v>11175</v>
      </c>
      <c r="D211" s="18" t="s">
        <v>54</v>
      </c>
      <c r="E211" s="18" t="s">
        <v>83</v>
      </c>
      <c r="F211" s="18" t="s">
        <v>284</v>
      </c>
      <c r="G211" s="18" t="s">
        <v>449</v>
      </c>
      <c r="H211" s="18" t="s">
        <v>449</v>
      </c>
      <c r="I211" s="18">
        <v>2021</v>
      </c>
      <c r="J211" s="18" t="s">
        <v>878</v>
      </c>
      <c r="K211" s="18" t="s">
        <v>959</v>
      </c>
      <c r="L211" s="17"/>
      <c r="M211" s="18" t="s">
        <v>1155</v>
      </c>
      <c r="N211" s="18" t="s">
        <v>1387</v>
      </c>
      <c r="O211" s="18" t="s">
        <v>1667</v>
      </c>
      <c r="P211" s="18" t="s">
        <v>1865</v>
      </c>
      <c r="Q211" s="17"/>
      <c r="R211" s="18" t="s">
        <v>1369</v>
      </c>
      <c r="S211" s="17"/>
      <c r="T211" s="17"/>
      <c r="U211" s="18" t="s">
        <v>2797</v>
      </c>
      <c r="V211" s="18" t="s">
        <v>3055</v>
      </c>
      <c r="W211" s="18" t="s">
        <v>3140</v>
      </c>
      <c r="X211" s="18" t="s">
        <v>3055</v>
      </c>
      <c r="Y211" s="21">
        <f t="shared" si="11"/>
        <v>0.5</v>
      </c>
      <c r="Z211" s="21">
        <v>0.35</v>
      </c>
      <c r="AA211" s="21">
        <v>70</v>
      </c>
      <c r="AB211" s="21">
        <v>0.02</v>
      </c>
      <c r="AC211" s="21">
        <v>0</v>
      </c>
      <c r="AD211" s="21">
        <v>0</v>
      </c>
      <c r="AE211" s="21">
        <v>0</v>
      </c>
      <c r="AF211" s="21">
        <v>0</v>
      </c>
      <c r="AG211" s="21">
        <v>0.15</v>
      </c>
      <c r="AH211" s="21">
        <v>30</v>
      </c>
      <c r="AI211" s="21"/>
      <c r="AJ211" s="17"/>
      <c r="AK211" s="17"/>
      <c r="AL211" s="21"/>
      <c r="AM211" s="21">
        <v>0</v>
      </c>
      <c r="AN211" s="21">
        <v>0</v>
      </c>
      <c r="AO211" s="22">
        <v>5</v>
      </c>
      <c r="AP211" s="22">
        <v>1</v>
      </c>
      <c r="AQ211" s="22">
        <v>1</v>
      </c>
      <c r="AR211" s="22"/>
      <c r="AS211" s="22">
        <v>1</v>
      </c>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v>0</v>
      </c>
      <c r="CB211" s="22"/>
      <c r="CC211" s="22"/>
      <c r="CD211" s="22"/>
      <c r="CE211" s="22"/>
      <c r="CF211" s="23"/>
      <c r="CG211" s="22"/>
      <c r="CH211" s="22">
        <v>1</v>
      </c>
      <c r="CI211" s="12">
        <f t="shared" si="12"/>
        <v>0</v>
      </c>
      <c r="CJ211" s="21">
        <v>0.4</v>
      </c>
      <c r="CK211" s="18" t="s">
        <v>3762</v>
      </c>
      <c r="CL211" s="18" t="s">
        <v>1369</v>
      </c>
      <c r="CM211" s="18">
        <v>0</v>
      </c>
      <c r="CN211" s="18" t="s">
        <v>4023</v>
      </c>
      <c r="CO211" s="21">
        <v>24.623999999999999</v>
      </c>
      <c r="CP211" s="17"/>
      <c r="CQ211" s="17"/>
      <c r="CR211" s="17"/>
      <c r="CS211" s="17"/>
      <c r="CT211" s="17"/>
      <c r="CU211" s="18">
        <v>2</v>
      </c>
      <c r="CV211" s="18" t="s">
        <v>4160</v>
      </c>
      <c r="CW211" s="18">
        <v>8</v>
      </c>
      <c r="CX211" s="18">
        <v>1</v>
      </c>
      <c r="CY211" s="18" t="s">
        <v>4220</v>
      </c>
      <c r="CZ211" s="18">
        <v>605</v>
      </c>
      <c r="DA211" s="18">
        <v>1</v>
      </c>
      <c r="DB211" s="18" t="s">
        <v>4182</v>
      </c>
      <c r="DC211" s="18">
        <v>44</v>
      </c>
      <c r="DD211" s="17"/>
      <c r="DE211" s="17"/>
      <c r="DF211" s="17"/>
      <c r="DG211" s="17"/>
      <c r="DH211" s="17"/>
      <c r="DI211" s="17"/>
      <c r="DJ211" s="17"/>
      <c r="DK211" s="17"/>
      <c r="DL211" s="17"/>
      <c r="DM211" s="17"/>
      <c r="DN211" s="17"/>
      <c r="DO211" s="17"/>
      <c r="DP211" s="17"/>
      <c r="DQ211" s="17"/>
      <c r="DR211" s="17"/>
      <c r="DS211" s="17"/>
      <c r="DT211" s="17"/>
      <c r="DU211" s="17"/>
      <c r="DV211" s="17"/>
      <c r="DW211" s="17"/>
      <c r="DX211" s="17"/>
      <c r="DY211" s="18">
        <v>1</v>
      </c>
      <c r="DZ211" s="18" t="s">
        <v>4302</v>
      </c>
      <c r="EA211" s="18">
        <v>43</v>
      </c>
      <c r="EB211" s="17"/>
      <c r="EC211" s="17"/>
      <c r="ED211" s="17"/>
      <c r="EE211" s="17"/>
      <c r="EF211" s="17"/>
      <c r="EG211" s="17"/>
      <c r="EH211" s="17"/>
      <c r="EI211" s="17"/>
      <c r="EJ211" s="17"/>
      <c r="EK211" s="17"/>
      <c r="EL211" s="17"/>
      <c r="EM211" s="17"/>
      <c r="EN211" s="17"/>
      <c r="EO211" s="17"/>
      <c r="EP211" s="17"/>
      <c r="EQ211" s="17"/>
      <c r="ER211" s="17"/>
      <c r="ES211" s="17"/>
      <c r="ET211" s="17"/>
      <c r="EU211" s="17"/>
      <c r="EV211" s="17"/>
      <c r="EW211" s="17"/>
      <c r="EX211" s="17"/>
      <c r="EY211" s="17"/>
      <c r="EZ211" s="17"/>
      <c r="FA211" s="17"/>
      <c r="FB211" s="17"/>
      <c r="FC211" s="17"/>
      <c r="FD211" s="17"/>
      <c r="FE211" s="17"/>
      <c r="FF211" s="17"/>
      <c r="FG211" s="17"/>
      <c r="FH211" s="17"/>
      <c r="FI211" s="17"/>
      <c r="FJ211" s="17"/>
      <c r="FK211" s="18" t="s">
        <v>1369</v>
      </c>
      <c r="FL211" s="18" t="s">
        <v>5511</v>
      </c>
      <c r="FM211" s="17"/>
      <c r="FN211" s="17"/>
      <c r="FO211" s="17"/>
      <c r="FP211" s="18" t="s">
        <v>5726</v>
      </c>
      <c r="FQ211" s="18">
        <v>1</v>
      </c>
      <c r="FR211" s="18">
        <v>44</v>
      </c>
      <c r="FS211" s="18" t="s">
        <v>6004</v>
      </c>
      <c r="FT211" s="18" t="s">
        <v>6344</v>
      </c>
      <c r="FU211" s="18" t="s">
        <v>6666</v>
      </c>
      <c r="FV211" s="18" t="s">
        <v>7011</v>
      </c>
      <c r="FW211" s="18" t="s">
        <v>13</v>
      </c>
      <c r="FX211" s="18" t="s">
        <v>7299</v>
      </c>
      <c r="FY211" s="18" t="s">
        <v>7401</v>
      </c>
      <c r="FZ211" s="18" t="s">
        <v>7472</v>
      </c>
      <c r="GB211" s="25">
        <f t="shared" si="13"/>
        <v>14.213775178687458</v>
      </c>
    </row>
    <row r="212" spans="3:184" ht="74" customHeight="1" x14ac:dyDescent="0.2">
      <c r="C212" s="17" t="s">
        <v>11175</v>
      </c>
      <c r="D212" s="18" t="s">
        <v>60</v>
      </c>
      <c r="E212" s="18" t="s">
        <v>82</v>
      </c>
      <c r="F212" s="18" t="s">
        <v>285</v>
      </c>
      <c r="G212" s="18" t="s">
        <v>607</v>
      </c>
      <c r="H212" s="18" t="s">
        <v>607</v>
      </c>
      <c r="I212" s="18">
        <v>2022</v>
      </c>
      <c r="J212" s="18" t="s">
        <v>840</v>
      </c>
      <c r="K212" s="18" t="s">
        <v>850</v>
      </c>
      <c r="L212" s="17"/>
      <c r="M212" s="18" t="s">
        <v>1156</v>
      </c>
      <c r="N212" s="18" t="s">
        <v>1388</v>
      </c>
      <c r="O212" s="18" t="s">
        <v>1668</v>
      </c>
      <c r="P212" s="18" t="s">
        <v>1866</v>
      </c>
      <c r="Q212" s="18" t="s">
        <v>2106</v>
      </c>
      <c r="R212" s="18" t="s">
        <v>2339</v>
      </c>
      <c r="S212" s="18" t="s">
        <v>687</v>
      </c>
      <c r="T212" s="17"/>
      <c r="U212" s="18" t="s">
        <v>2798</v>
      </c>
      <c r="V212" s="18" t="s">
        <v>3056</v>
      </c>
      <c r="W212" s="18" t="s">
        <v>3140</v>
      </c>
      <c r="X212" s="18" t="s">
        <v>3056</v>
      </c>
      <c r="Y212" s="21">
        <f t="shared" si="11"/>
        <v>0.96299999999999997</v>
      </c>
      <c r="Z212" s="21">
        <v>0.96299999999999997</v>
      </c>
      <c r="AA212" s="21">
        <v>0</v>
      </c>
      <c r="AB212" s="21">
        <v>0.03</v>
      </c>
      <c r="AC212" s="21">
        <v>0</v>
      </c>
      <c r="AD212" s="21">
        <v>0</v>
      </c>
      <c r="AE212" s="21">
        <v>0</v>
      </c>
      <c r="AF212" s="21">
        <v>0</v>
      </c>
      <c r="AG212" s="21">
        <v>0</v>
      </c>
      <c r="AH212" s="21">
        <v>0</v>
      </c>
      <c r="AI212" s="21"/>
      <c r="AJ212" s="17"/>
      <c r="AK212" s="17"/>
      <c r="AL212" s="21"/>
      <c r="AM212" s="21">
        <v>1</v>
      </c>
      <c r="AN212" s="21">
        <v>0.04</v>
      </c>
      <c r="AO212" s="22">
        <v>1</v>
      </c>
      <c r="AP212" s="22">
        <v>1</v>
      </c>
      <c r="AQ212" s="22">
        <v>1</v>
      </c>
      <c r="AR212" s="22"/>
      <c r="AS212" s="22"/>
      <c r="AT212" s="22">
        <v>1</v>
      </c>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v>0</v>
      </c>
      <c r="CB212" s="22"/>
      <c r="CC212" s="22"/>
      <c r="CD212" s="22"/>
      <c r="CE212" s="22"/>
      <c r="CF212" s="23"/>
      <c r="CG212" s="22"/>
      <c r="CH212" s="22">
        <v>1</v>
      </c>
      <c r="CI212" s="12">
        <f t="shared" si="12"/>
        <v>0</v>
      </c>
      <c r="CJ212" s="21">
        <v>5.3999999999999999E-2</v>
      </c>
      <c r="CK212" s="18" t="s">
        <v>3763</v>
      </c>
      <c r="CL212" s="17"/>
      <c r="CM212" s="18">
        <v>0</v>
      </c>
      <c r="CN212" s="18" t="s">
        <v>3953</v>
      </c>
      <c r="CO212" s="21">
        <v>10.042999999999999</v>
      </c>
      <c r="CP212" s="17"/>
      <c r="CQ212" s="17"/>
      <c r="CR212" s="17"/>
      <c r="CS212" s="17"/>
      <c r="CT212" s="17"/>
      <c r="CU212" s="18">
        <v>0</v>
      </c>
      <c r="CV212" s="17"/>
      <c r="CW212" s="18">
        <v>2</v>
      </c>
      <c r="CX212" s="18">
        <v>1</v>
      </c>
      <c r="CY212" s="18" t="s">
        <v>4221</v>
      </c>
      <c r="CZ212" s="18">
        <v>54</v>
      </c>
      <c r="DA212" s="18">
        <v>1</v>
      </c>
      <c r="DB212" s="18" t="s">
        <v>4351</v>
      </c>
      <c r="DC212" s="18">
        <v>54</v>
      </c>
      <c r="DD212" s="17"/>
      <c r="DE212" s="17"/>
      <c r="DF212" s="17"/>
      <c r="DG212" s="17"/>
      <c r="DH212" s="17"/>
      <c r="DI212" s="17"/>
      <c r="DJ212" s="17"/>
      <c r="DK212" s="17"/>
      <c r="DL212" s="17"/>
      <c r="DM212" s="17"/>
      <c r="DN212" s="17"/>
      <c r="DO212" s="17"/>
      <c r="DP212" s="17"/>
      <c r="DQ212" s="17"/>
      <c r="DR212" s="17"/>
      <c r="DS212" s="17"/>
      <c r="DT212" s="17"/>
      <c r="DU212" s="17"/>
      <c r="DV212" s="17"/>
      <c r="DW212" s="17"/>
      <c r="DX212" s="17"/>
      <c r="DY212" s="17"/>
      <c r="DZ212" s="17"/>
      <c r="EA212" s="17"/>
      <c r="EB212" s="17"/>
      <c r="EC212" s="17"/>
      <c r="ED212" s="17"/>
      <c r="EE212" s="17"/>
      <c r="EF212" s="17"/>
      <c r="EG212" s="17"/>
      <c r="EH212" s="17"/>
      <c r="EI212" s="17"/>
      <c r="EJ212" s="17"/>
      <c r="EK212" s="17"/>
      <c r="EL212" s="17"/>
      <c r="EM212" s="17"/>
      <c r="EN212" s="17"/>
      <c r="EO212" s="17"/>
      <c r="EP212" s="17"/>
      <c r="EQ212" s="17"/>
      <c r="ER212" s="17"/>
      <c r="ES212" s="17"/>
      <c r="ET212" s="17"/>
      <c r="EU212" s="17"/>
      <c r="EV212" s="17"/>
      <c r="EW212" s="17"/>
      <c r="EX212" s="17"/>
      <c r="EY212" s="17"/>
      <c r="EZ212" s="17"/>
      <c r="FA212" s="17"/>
      <c r="FB212" s="17"/>
      <c r="FC212" s="17"/>
      <c r="FD212" s="17"/>
      <c r="FE212" s="17"/>
      <c r="FF212" s="17"/>
      <c r="FG212" s="17"/>
      <c r="FH212" s="18" t="s">
        <v>699</v>
      </c>
      <c r="FI212" s="18" t="s">
        <v>5242</v>
      </c>
      <c r="FJ212" s="17"/>
      <c r="FK212" s="17"/>
      <c r="FL212" s="18" t="s">
        <v>5512</v>
      </c>
      <c r="FM212" s="17"/>
      <c r="FN212" s="18" t="s">
        <v>5632</v>
      </c>
      <c r="FO212" s="17"/>
      <c r="FP212" s="18" t="s">
        <v>5727</v>
      </c>
      <c r="FQ212" s="17"/>
      <c r="FR212" s="17"/>
      <c r="FS212" s="18" t="s">
        <v>19</v>
      </c>
      <c r="FT212" s="18" t="s">
        <v>6345</v>
      </c>
      <c r="FU212" s="18" t="s">
        <v>6667</v>
      </c>
      <c r="FV212" s="18" t="s">
        <v>7012</v>
      </c>
      <c r="FW212" s="18" t="s">
        <v>19</v>
      </c>
      <c r="FX212" s="18" t="s">
        <v>6345</v>
      </c>
      <c r="FY212" s="18" t="s">
        <v>6667</v>
      </c>
      <c r="FZ212" s="18" t="s">
        <v>7012</v>
      </c>
      <c r="GA212" s="1" t="s">
        <v>7582</v>
      </c>
      <c r="GB212" s="25">
        <f t="shared" si="13"/>
        <v>95.887682963257987</v>
      </c>
    </row>
    <row r="213" spans="3:184" ht="74" customHeight="1" x14ac:dyDescent="0.2">
      <c r="C213" s="17" t="s">
        <v>11175</v>
      </c>
      <c r="D213" s="18" t="s">
        <v>48</v>
      </c>
      <c r="E213" s="18" t="s">
        <v>82</v>
      </c>
      <c r="F213" s="18" t="s">
        <v>286</v>
      </c>
      <c r="G213" s="18" t="s">
        <v>608</v>
      </c>
      <c r="H213" s="18" t="s">
        <v>449</v>
      </c>
      <c r="I213" s="18">
        <v>2021</v>
      </c>
      <c r="J213" s="18" t="s">
        <v>772</v>
      </c>
      <c r="K213" s="18" t="s">
        <v>936</v>
      </c>
      <c r="L213" s="17"/>
      <c r="M213" s="17"/>
      <c r="N213" s="17"/>
      <c r="O213" s="18" t="s">
        <v>1669</v>
      </c>
      <c r="P213" s="18" t="s">
        <v>1867</v>
      </c>
      <c r="Q213" s="18" t="s">
        <v>2107</v>
      </c>
      <c r="R213" s="18" t="s">
        <v>1369</v>
      </c>
      <c r="S213" s="18" t="s">
        <v>2488</v>
      </c>
      <c r="T213" s="18" t="s">
        <v>2560</v>
      </c>
      <c r="U213" s="18" t="s">
        <v>2799</v>
      </c>
      <c r="V213" s="18" t="s">
        <v>2799</v>
      </c>
      <c r="W213" s="18" t="s">
        <v>3140</v>
      </c>
      <c r="X213" s="18" t="s">
        <v>3253</v>
      </c>
      <c r="Y213" s="21">
        <f t="shared" si="11"/>
        <v>1.1000000000000001</v>
      </c>
      <c r="Z213" s="21">
        <v>1</v>
      </c>
      <c r="AA213" s="21">
        <v>90.91</v>
      </c>
      <c r="AB213" s="21">
        <v>0.05</v>
      </c>
      <c r="AC213" s="21">
        <v>0</v>
      </c>
      <c r="AD213" s="21">
        <v>0</v>
      </c>
      <c r="AE213" s="21">
        <v>0</v>
      </c>
      <c r="AF213" s="21">
        <v>0</v>
      </c>
      <c r="AG213" s="21">
        <v>0.1</v>
      </c>
      <c r="AH213" s="21">
        <v>9.09</v>
      </c>
      <c r="AI213" s="21">
        <v>1</v>
      </c>
      <c r="AJ213" s="18" t="s">
        <v>3439</v>
      </c>
      <c r="AK213" s="18" t="s">
        <v>3519</v>
      </c>
      <c r="AL213" s="21">
        <v>0</v>
      </c>
      <c r="AM213" s="21">
        <v>1.1000000000000001</v>
      </c>
      <c r="AN213" s="21">
        <v>0.05</v>
      </c>
      <c r="AO213" s="22">
        <v>10</v>
      </c>
      <c r="AP213" s="22">
        <v>3</v>
      </c>
      <c r="AQ213" s="22">
        <v>3</v>
      </c>
      <c r="AR213" s="22"/>
      <c r="AS213" s="22">
        <v>1</v>
      </c>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v>0</v>
      </c>
      <c r="CB213" s="22"/>
      <c r="CC213" s="22"/>
      <c r="CD213" s="22"/>
      <c r="CE213" s="22"/>
      <c r="CF213" s="23"/>
      <c r="CG213" s="22"/>
      <c r="CH213" s="22">
        <v>1</v>
      </c>
      <c r="CI213" s="12">
        <f t="shared" si="12"/>
        <v>0</v>
      </c>
      <c r="CJ213" s="21">
        <v>0.6</v>
      </c>
      <c r="CK213" s="18" t="s">
        <v>3764</v>
      </c>
      <c r="CL213" s="18" t="s">
        <v>3922</v>
      </c>
      <c r="CM213" s="18">
        <v>1.89</v>
      </c>
      <c r="CN213" s="18" t="s">
        <v>3986</v>
      </c>
      <c r="CO213" s="21">
        <v>31.719000000000001</v>
      </c>
      <c r="CP213" s="17"/>
      <c r="CQ213" s="17"/>
      <c r="CR213" s="17"/>
      <c r="CS213" s="17"/>
      <c r="CT213" s="17"/>
      <c r="CU213" s="17"/>
      <c r="CV213" s="17"/>
      <c r="CW213" s="18">
        <v>2</v>
      </c>
      <c r="CX213" s="18">
        <v>1</v>
      </c>
      <c r="CY213" s="18" t="s">
        <v>4222</v>
      </c>
      <c r="CZ213" s="18">
        <v>166</v>
      </c>
      <c r="DA213" s="18">
        <v>1</v>
      </c>
      <c r="DB213" s="18" t="s">
        <v>4352</v>
      </c>
      <c r="DC213" s="18">
        <v>12</v>
      </c>
      <c r="DD213" s="17"/>
      <c r="DE213" s="17"/>
      <c r="DF213" s="17"/>
      <c r="DG213" s="17"/>
      <c r="DH213" s="17"/>
      <c r="DI213" s="17"/>
      <c r="DJ213" s="17"/>
      <c r="DK213" s="17"/>
      <c r="DL213" s="17"/>
      <c r="DM213" s="17"/>
      <c r="DN213" s="17"/>
      <c r="DO213" s="17"/>
      <c r="DP213" s="17"/>
      <c r="DQ213" s="17"/>
      <c r="DR213" s="17"/>
      <c r="DS213" s="17"/>
      <c r="DT213" s="17"/>
      <c r="DU213" s="17"/>
      <c r="DV213" s="17"/>
      <c r="DW213" s="17"/>
      <c r="DX213" s="17"/>
      <c r="DY213" s="17"/>
      <c r="DZ213" s="17"/>
      <c r="EA213" s="17"/>
      <c r="EB213" s="17"/>
      <c r="EC213" s="17"/>
      <c r="ED213" s="17"/>
      <c r="EE213" s="17"/>
      <c r="EF213" s="17"/>
      <c r="EG213" s="17"/>
      <c r="EH213" s="17"/>
      <c r="EI213" s="17"/>
      <c r="EJ213" s="17"/>
      <c r="EK213" s="18">
        <v>1</v>
      </c>
      <c r="EL213" s="18" t="s">
        <v>4719</v>
      </c>
      <c r="EM213" s="18">
        <v>10</v>
      </c>
      <c r="EN213" s="17"/>
      <c r="EO213" s="17"/>
      <c r="EP213" s="17"/>
      <c r="EQ213" s="17"/>
      <c r="ER213" s="17"/>
      <c r="ES213" s="17"/>
      <c r="ET213" s="17"/>
      <c r="EU213" s="17"/>
      <c r="EV213" s="17"/>
      <c r="EW213" s="17"/>
      <c r="EX213" s="17"/>
      <c r="EY213" s="17"/>
      <c r="EZ213" s="17"/>
      <c r="FA213" s="17"/>
      <c r="FB213" s="17"/>
      <c r="FC213" s="17"/>
      <c r="FD213" s="17"/>
      <c r="FE213" s="17"/>
      <c r="FF213" s="17"/>
      <c r="FG213" s="17"/>
      <c r="FH213" s="18" t="s">
        <v>5069</v>
      </c>
      <c r="FI213" s="18" t="s">
        <v>5264</v>
      </c>
      <c r="FJ213" s="17"/>
      <c r="FK213" s="17"/>
      <c r="FL213" s="18" t="s">
        <v>5513</v>
      </c>
      <c r="FM213" s="17"/>
      <c r="FN213" s="17"/>
      <c r="FO213" s="17"/>
      <c r="FP213" s="17"/>
      <c r="FQ213" s="17"/>
      <c r="FR213" s="17"/>
      <c r="FS213" s="18" t="s">
        <v>6005</v>
      </c>
      <c r="FT213" s="18" t="s">
        <v>6346</v>
      </c>
      <c r="FU213" s="18" t="s">
        <v>6668</v>
      </c>
      <c r="FV213" s="18" t="s">
        <v>7013</v>
      </c>
      <c r="FW213" s="18" t="s">
        <v>9</v>
      </c>
      <c r="FX213" s="18" t="s">
        <v>7298</v>
      </c>
      <c r="FY213" s="18" t="s">
        <v>7373</v>
      </c>
      <c r="FZ213" s="18" t="s">
        <v>7457</v>
      </c>
      <c r="GB213" s="25">
        <f t="shared" si="13"/>
        <v>31.526845108609979</v>
      </c>
    </row>
    <row r="214" spans="3:184" ht="74" customHeight="1" x14ac:dyDescent="0.2">
      <c r="C214" s="17" t="s">
        <v>11175</v>
      </c>
      <c r="D214" s="18" t="s">
        <v>47</v>
      </c>
      <c r="E214" s="18" t="s">
        <v>84</v>
      </c>
      <c r="F214" s="18" t="s">
        <v>287</v>
      </c>
      <c r="G214" s="18" t="s">
        <v>609</v>
      </c>
      <c r="H214" s="17"/>
      <c r="I214" s="18">
        <v>2023</v>
      </c>
      <c r="J214" s="18" t="s">
        <v>774</v>
      </c>
      <c r="K214" s="18" t="s">
        <v>937</v>
      </c>
      <c r="L214" s="17"/>
      <c r="M214" s="17"/>
      <c r="N214" s="17"/>
      <c r="O214" s="18" t="s">
        <v>1670</v>
      </c>
      <c r="P214" s="18" t="s">
        <v>1868</v>
      </c>
      <c r="Q214" s="18" t="s">
        <v>2108</v>
      </c>
      <c r="R214" s="18" t="s">
        <v>2340</v>
      </c>
      <c r="S214" s="17"/>
      <c r="T214" s="17"/>
      <c r="U214" s="18" t="s">
        <v>2766</v>
      </c>
      <c r="V214" s="18" t="s">
        <v>2766</v>
      </c>
      <c r="W214" s="18" t="s">
        <v>3140</v>
      </c>
      <c r="X214" s="18" t="s">
        <v>2766</v>
      </c>
      <c r="Y214" s="21">
        <f t="shared" si="11"/>
        <v>0.20100000000000001</v>
      </c>
      <c r="Z214" s="21">
        <v>0.156</v>
      </c>
      <c r="AA214" s="21">
        <v>77.61</v>
      </c>
      <c r="AB214" s="21">
        <v>0.05</v>
      </c>
      <c r="AC214" s="21">
        <v>0</v>
      </c>
      <c r="AD214" s="21">
        <v>0</v>
      </c>
      <c r="AE214" s="21">
        <v>0</v>
      </c>
      <c r="AF214" s="21">
        <v>0</v>
      </c>
      <c r="AG214" s="21">
        <v>4.4999999999999998E-2</v>
      </c>
      <c r="AH214" s="21">
        <v>22.39</v>
      </c>
      <c r="AI214" s="21"/>
      <c r="AJ214" s="17"/>
      <c r="AK214" s="17"/>
      <c r="AL214" s="21"/>
      <c r="AM214" s="21">
        <v>0.1</v>
      </c>
      <c r="AN214" s="21">
        <v>0.04</v>
      </c>
      <c r="AO214" s="22">
        <v>1</v>
      </c>
      <c r="AP214" s="22">
        <v>1</v>
      </c>
      <c r="AQ214" s="22">
        <v>1</v>
      </c>
      <c r="AR214" s="22"/>
      <c r="AS214" s="22"/>
      <c r="AT214" s="22"/>
      <c r="AU214" s="22"/>
      <c r="AV214" s="22"/>
      <c r="AW214" s="22"/>
      <c r="AX214" s="22"/>
      <c r="AY214" s="22"/>
      <c r="AZ214" s="22"/>
      <c r="BA214" s="22"/>
      <c r="BB214" s="22">
        <v>1</v>
      </c>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v>0</v>
      </c>
      <c r="CB214" s="22"/>
      <c r="CC214" s="22"/>
      <c r="CD214" s="22"/>
      <c r="CE214" s="22"/>
      <c r="CF214" s="23"/>
      <c r="CG214" s="22"/>
      <c r="CH214" s="22">
        <v>1</v>
      </c>
      <c r="CI214" s="12">
        <f t="shared" si="12"/>
        <v>0</v>
      </c>
      <c r="CJ214" s="21">
        <v>0.6</v>
      </c>
      <c r="CK214" s="18" t="s">
        <v>3765</v>
      </c>
      <c r="CL214" s="18" t="s">
        <v>3923</v>
      </c>
      <c r="CM214" s="18">
        <v>3.38</v>
      </c>
      <c r="CN214" s="18" t="s">
        <v>3999</v>
      </c>
      <c r="CO214" s="21">
        <v>17.748000000000001</v>
      </c>
      <c r="CP214" s="17"/>
      <c r="CQ214" s="17"/>
      <c r="CR214" s="17"/>
      <c r="CS214" s="17"/>
      <c r="CT214" s="17"/>
      <c r="CU214" s="17"/>
      <c r="CV214" s="17"/>
      <c r="CW214" s="17"/>
      <c r="CX214" s="17"/>
      <c r="CY214" s="17"/>
      <c r="CZ214" s="17"/>
      <c r="DA214" s="18">
        <v>1</v>
      </c>
      <c r="DB214" s="18" t="s">
        <v>4353</v>
      </c>
      <c r="DC214" s="18">
        <v>10</v>
      </c>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c r="FB214" s="17"/>
      <c r="FC214" s="17"/>
      <c r="FD214" s="17"/>
      <c r="FE214" s="17"/>
      <c r="FF214" s="17"/>
      <c r="FG214" s="17"/>
      <c r="FH214" s="18" t="s">
        <v>5049</v>
      </c>
      <c r="FI214" s="17"/>
      <c r="FJ214" s="17"/>
      <c r="FK214" s="17"/>
      <c r="FL214" s="17"/>
      <c r="FM214" s="17"/>
      <c r="FN214" s="17"/>
      <c r="FO214" s="17"/>
      <c r="FP214" s="17"/>
      <c r="FQ214" s="17"/>
      <c r="FR214" s="17"/>
      <c r="FS214" s="18" t="s">
        <v>6006</v>
      </c>
      <c r="FT214" s="18" t="s">
        <v>6347</v>
      </c>
      <c r="FU214" s="18" t="s">
        <v>6669</v>
      </c>
      <c r="FV214" s="18" t="s">
        <v>7014</v>
      </c>
      <c r="FW214" s="18" t="s">
        <v>6006</v>
      </c>
      <c r="FX214" s="18" t="s">
        <v>6347</v>
      </c>
      <c r="FY214" s="18" t="s">
        <v>6669</v>
      </c>
      <c r="FZ214" s="18" t="s">
        <v>7014</v>
      </c>
      <c r="GA214" s="1" t="s">
        <v>7583</v>
      </c>
      <c r="GB214" s="25">
        <f t="shared" si="13"/>
        <v>8.7897227856659903</v>
      </c>
    </row>
    <row r="215" spans="3:184" ht="74" customHeight="1" x14ac:dyDescent="0.2">
      <c r="C215" s="17" t="s">
        <v>11175</v>
      </c>
      <c r="D215" s="18" t="s">
        <v>48</v>
      </c>
      <c r="E215" s="18" t="s">
        <v>84</v>
      </c>
      <c r="F215" s="18" t="s">
        <v>288</v>
      </c>
      <c r="G215" s="18" t="s">
        <v>449</v>
      </c>
      <c r="H215" s="18" t="s">
        <v>449</v>
      </c>
      <c r="I215" s="18">
        <v>2021</v>
      </c>
      <c r="J215" s="18" t="s">
        <v>800</v>
      </c>
      <c r="K215" s="18" t="s">
        <v>936</v>
      </c>
      <c r="L215" s="17"/>
      <c r="M215" s="18" t="s">
        <v>1157</v>
      </c>
      <c r="N215" s="18" t="s">
        <v>1389</v>
      </c>
      <c r="O215" s="18" t="s">
        <v>1671</v>
      </c>
      <c r="P215" s="18" t="s">
        <v>1869</v>
      </c>
      <c r="Q215" s="18" t="s">
        <v>2109</v>
      </c>
      <c r="R215" s="18" t="s">
        <v>2341</v>
      </c>
      <c r="S215" s="17"/>
      <c r="T215" s="17"/>
      <c r="U215" s="18" t="s">
        <v>2800</v>
      </c>
      <c r="V215" s="18" t="s">
        <v>2800</v>
      </c>
      <c r="W215" s="18" t="s">
        <v>3140</v>
      </c>
      <c r="X215" s="18" t="s">
        <v>3254</v>
      </c>
      <c r="Y215" s="21">
        <f t="shared" si="11"/>
        <v>0.88800000000000001</v>
      </c>
      <c r="Z215" s="21">
        <v>0.84699999999999998</v>
      </c>
      <c r="AA215" s="21">
        <v>95.38</v>
      </c>
      <c r="AB215" s="21">
        <v>0.17</v>
      </c>
      <c r="AC215" s="21">
        <v>0</v>
      </c>
      <c r="AD215" s="21">
        <v>0</v>
      </c>
      <c r="AE215" s="21">
        <v>0</v>
      </c>
      <c r="AF215" s="21">
        <v>0</v>
      </c>
      <c r="AG215" s="21">
        <v>4.1000000000000002E-2</v>
      </c>
      <c r="AH215" s="21">
        <v>4.62</v>
      </c>
      <c r="AI215" s="21"/>
      <c r="AJ215" s="17"/>
      <c r="AK215" s="17"/>
      <c r="AL215" s="21"/>
      <c r="AM215" s="21">
        <v>10</v>
      </c>
      <c r="AN215" s="21">
        <v>0.24</v>
      </c>
      <c r="AO215" s="22">
        <v>4</v>
      </c>
      <c r="AP215" s="22">
        <v>4</v>
      </c>
      <c r="AQ215" s="22">
        <v>4</v>
      </c>
      <c r="AR215" s="22"/>
      <c r="AS215" s="22">
        <v>1</v>
      </c>
      <c r="AT215" s="22"/>
      <c r="AU215" s="22"/>
      <c r="AV215" s="22"/>
      <c r="AW215" s="22"/>
      <c r="AX215" s="22"/>
      <c r="AY215" s="22">
        <v>2</v>
      </c>
      <c r="AZ215" s="22">
        <v>1</v>
      </c>
      <c r="BA215" s="22"/>
      <c r="BB215" s="22">
        <v>1</v>
      </c>
      <c r="BC215" s="22"/>
      <c r="BD215" s="22"/>
      <c r="BE215" s="22">
        <v>1</v>
      </c>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v>0</v>
      </c>
      <c r="CB215" s="22"/>
      <c r="CC215" s="22"/>
      <c r="CD215" s="22"/>
      <c r="CE215" s="22"/>
      <c r="CF215" s="22" t="s">
        <v>3588</v>
      </c>
      <c r="CG215" s="22">
        <v>1</v>
      </c>
      <c r="CH215" s="22">
        <v>7</v>
      </c>
      <c r="CI215" s="12">
        <f t="shared" si="12"/>
        <v>0</v>
      </c>
      <c r="CJ215" s="21">
        <v>1.9590000000000001</v>
      </c>
      <c r="CK215" s="18" t="s">
        <v>3766</v>
      </c>
      <c r="CL215" s="17"/>
      <c r="CM215" s="18">
        <v>23.07</v>
      </c>
      <c r="CN215" s="18" t="s">
        <v>4024</v>
      </c>
      <c r="CO215" s="21">
        <v>8.4920000000000009</v>
      </c>
      <c r="CP215" s="17"/>
      <c r="CQ215" s="17"/>
      <c r="CR215" s="17"/>
      <c r="CS215" s="17"/>
      <c r="CT215" s="17"/>
      <c r="CU215" s="17"/>
      <c r="CV215" s="17"/>
      <c r="CW215" s="18">
        <v>1</v>
      </c>
      <c r="CX215" s="18">
        <v>1</v>
      </c>
      <c r="CY215" s="18" t="s">
        <v>4176</v>
      </c>
      <c r="CZ215" s="18">
        <v>341</v>
      </c>
      <c r="DA215" s="18">
        <v>1</v>
      </c>
      <c r="DB215" s="18" t="s">
        <v>4354</v>
      </c>
      <c r="DC215" s="18">
        <v>164</v>
      </c>
      <c r="DD215" s="18">
        <v>1</v>
      </c>
      <c r="DE215" s="18" t="s">
        <v>4176</v>
      </c>
      <c r="DF215" s="18">
        <v>159</v>
      </c>
      <c r="DG215" s="17"/>
      <c r="DH215" s="17"/>
      <c r="DI215" s="17"/>
      <c r="DJ215" s="17"/>
      <c r="DK215" s="17"/>
      <c r="DL215" s="17"/>
      <c r="DM215" s="17"/>
      <c r="DN215" s="17"/>
      <c r="DO215" s="17"/>
      <c r="DP215" s="17"/>
      <c r="DQ215" s="17"/>
      <c r="DR215" s="17"/>
      <c r="DS215" s="17"/>
      <c r="DT215" s="17"/>
      <c r="DU215" s="17"/>
      <c r="DV215" s="17"/>
      <c r="DW215" s="17"/>
      <c r="DX215" s="17"/>
      <c r="DY215" s="17"/>
      <c r="DZ215" s="17"/>
      <c r="EA215" s="17"/>
      <c r="EB215" s="17"/>
      <c r="EC215" s="17"/>
      <c r="ED215" s="17"/>
      <c r="EE215" s="17"/>
      <c r="EF215" s="17"/>
      <c r="EG215" s="17"/>
      <c r="EH215" s="17"/>
      <c r="EI215" s="17"/>
      <c r="EJ215" s="17"/>
      <c r="EK215" s="17"/>
      <c r="EL215" s="17"/>
      <c r="EM215" s="17"/>
      <c r="EN215" s="18">
        <v>1</v>
      </c>
      <c r="EO215" s="18" t="s">
        <v>4796</v>
      </c>
      <c r="EP215" s="18">
        <v>8</v>
      </c>
      <c r="EQ215" s="17"/>
      <c r="ER215" s="17"/>
      <c r="ES215" s="17"/>
      <c r="ET215" s="17"/>
      <c r="EU215" s="17"/>
      <c r="EV215" s="17"/>
      <c r="EW215" s="17"/>
      <c r="EX215" s="17"/>
      <c r="EY215" s="17"/>
      <c r="EZ215" s="17"/>
      <c r="FA215" s="17"/>
      <c r="FB215" s="17"/>
      <c r="FC215" s="17"/>
      <c r="FD215" s="17"/>
      <c r="FE215" s="17"/>
      <c r="FF215" s="17"/>
      <c r="FG215" s="17"/>
      <c r="FH215" s="18" t="s">
        <v>5070</v>
      </c>
      <c r="FI215" s="18" t="s">
        <v>5265</v>
      </c>
      <c r="FJ215" s="17"/>
      <c r="FK215" s="17"/>
      <c r="FL215" s="18" t="s">
        <v>5514</v>
      </c>
      <c r="FM215" s="17"/>
      <c r="FN215" s="17"/>
      <c r="FO215" s="17"/>
      <c r="FP215" s="17"/>
      <c r="FQ215" s="17"/>
      <c r="FR215" s="17"/>
      <c r="FS215" s="18" t="s">
        <v>6007</v>
      </c>
      <c r="FT215" s="18" t="s">
        <v>6348</v>
      </c>
      <c r="FU215" s="18" t="s">
        <v>6670</v>
      </c>
      <c r="FV215" s="18" t="s">
        <v>7015</v>
      </c>
      <c r="FW215" s="18" t="s">
        <v>9</v>
      </c>
      <c r="FX215" s="18" t="s">
        <v>7298</v>
      </c>
      <c r="FY215" s="18" t="s">
        <v>7373</v>
      </c>
      <c r="FZ215" s="18" t="s">
        <v>7457</v>
      </c>
      <c r="GB215" s="25">
        <f t="shared" si="13"/>
        <v>99.740932642487039</v>
      </c>
    </row>
    <row r="216" spans="3:184" ht="74" customHeight="1" x14ac:dyDescent="0.2">
      <c r="C216" s="17" t="s">
        <v>11175</v>
      </c>
      <c r="D216" s="18" t="s">
        <v>54</v>
      </c>
      <c r="E216" s="18" t="s">
        <v>83</v>
      </c>
      <c r="F216" s="18" t="s">
        <v>289</v>
      </c>
      <c r="G216" s="18" t="s">
        <v>449</v>
      </c>
      <c r="H216" s="18" t="s">
        <v>594</v>
      </c>
      <c r="I216" s="18">
        <v>2022</v>
      </c>
      <c r="J216" s="18" t="s">
        <v>798</v>
      </c>
      <c r="K216" s="18" t="s">
        <v>993</v>
      </c>
      <c r="L216" s="17"/>
      <c r="M216" s="18" t="s">
        <v>1158</v>
      </c>
      <c r="N216" s="18" t="s">
        <v>1390</v>
      </c>
      <c r="O216" s="18" t="s">
        <v>1672</v>
      </c>
      <c r="P216" s="18" t="s">
        <v>1870</v>
      </c>
      <c r="Q216" s="18" t="s">
        <v>2110</v>
      </c>
      <c r="R216" s="18" t="s">
        <v>2342</v>
      </c>
      <c r="S216" s="18" t="s">
        <v>2489</v>
      </c>
      <c r="T216" s="18" t="s">
        <v>2561</v>
      </c>
      <c r="U216" s="18" t="s">
        <v>2801</v>
      </c>
      <c r="V216" s="18" t="s">
        <v>3057</v>
      </c>
      <c r="W216" s="18" t="s">
        <v>3140</v>
      </c>
      <c r="X216" s="18" t="s">
        <v>3255</v>
      </c>
      <c r="Y216" s="21">
        <f t="shared" si="11"/>
        <v>12.381</v>
      </c>
      <c r="Z216" s="21">
        <v>12.25</v>
      </c>
      <c r="AA216" s="21">
        <v>96.92</v>
      </c>
      <c r="AB216" s="21">
        <v>1.3</v>
      </c>
      <c r="AC216" s="21">
        <v>0</v>
      </c>
      <c r="AD216" s="21">
        <v>0</v>
      </c>
      <c r="AE216" s="21">
        <v>0</v>
      </c>
      <c r="AF216" s="21">
        <v>0</v>
      </c>
      <c r="AG216" s="21">
        <v>0.13100000000000001</v>
      </c>
      <c r="AH216" s="21">
        <v>1.06</v>
      </c>
      <c r="AI216" s="21"/>
      <c r="AJ216" s="17"/>
      <c r="AK216" s="17"/>
      <c r="AL216" s="21"/>
      <c r="AM216" s="21">
        <v>9.9600000000000009</v>
      </c>
      <c r="AN216" s="21">
        <v>0.38</v>
      </c>
      <c r="AO216" s="22">
        <v>3</v>
      </c>
      <c r="AP216" s="22">
        <v>3</v>
      </c>
      <c r="AQ216" s="22">
        <v>3</v>
      </c>
      <c r="AR216" s="22">
        <v>0</v>
      </c>
      <c r="AS216" s="22">
        <v>0</v>
      </c>
      <c r="AT216" s="22">
        <v>0</v>
      </c>
      <c r="AU216" s="22">
        <v>0</v>
      </c>
      <c r="AV216" s="22">
        <v>0</v>
      </c>
      <c r="AW216" s="22">
        <v>0</v>
      </c>
      <c r="AX216" s="22">
        <v>0</v>
      </c>
      <c r="AY216" s="22">
        <v>0</v>
      </c>
      <c r="AZ216" s="22">
        <v>1</v>
      </c>
      <c r="BA216" s="22">
        <v>0</v>
      </c>
      <c r="BB216" s="22">
        <v>0</v>
      </c>
      <c r="BC216" s="22">
        <v>1</v>
      </c>
      <c r="BD216" s="22">
        <v>0</v>
      </c>
      <c r="BE216" s="22">
        <v>0</v>
      </c>
      <c r="BF216" s="22">
        <v>0</v>
      </c>
      <c r="BG216" s="22">
        <v>0</v>
      </c>
      <c r="BH216" s="22">
        <v>0</v>
      </c>
      <c r="BI216" s="22">
        <v>0</v>
      </c>
      <c r="BJ216" s="22">
        <v>0</v>
      </c>
      <c r="BK216" s="22">
        <v>0</v>
      </c>
      <c r="BL216" s="22"/>
      <c r="BM216" s="22"/>
      <c r="BN216" s="22"/>
      <c r="BO216" s="22"/>
      <c r="BP216" s="22"/>
      <c r="BQ216" s="22"/>
      <c r="BR216" s="22"/>
      <c r="BS216" s="22"/>
      <c r="BT216" s="22"/>
      <c r="BU216" s="22"/>
      <c r="BV216" s="22"/>
      <c r="BW216" s="22"/>
      <c r="BX216" s="22"/>
      <c r="BY216" s="22"/>
      <c r="BZ216" s="22"/>
      <c r="CA216" s="22">
        <v>0</v>
      </c>
      <c r="CB216" s="22">
        <v>0</v>
      </c>
      <c r="CC216" s="22">
        <v>0</v>
      </c>
      <c r="CD216" s="22">
        <v>0</v>
      </c>
      <c r="CE216" s="22">
        <v>0</v>
      </c>
      <c r="CF216" s="23"/>
      <c r="CG216" s="22">
        <v>1</v>
      </c>
      <c r="CH216" s="22">
        <v>3</v>
      </c>
      <c r="CI216" s="12">
        <f t="shared" si="12"/>
        <v>0</v>
      </c>
      <c r="CJ216" s="21">
        <v>52</v>
      </c>
      <c r="CK216" s="18" t="s">
        <v>3767</v>
      </c>
      <c r="CL216" s="17"/>
      <c r="CM216" s="18" t="s">
        <v>3945</v>
      </c>
      <c r="CN216" s="18" t="s">
        <v>4003</v>
      </c>
      <c r="CO216" s="21">
        <v>52.548000000000002</v>
      </c>
      <c r="CP216" s="17"/>
      <c r="CQ216" s="17"/>
      <c r="CR216" s="17"/>
      <c r="CS216" s="17"/>
      <c r="CT216" s="17"/>
      <c r="CU216" s="17"/>
      <c r="CV216" s="17"/>
      <c r="CW216" s="18">
        <v>2</v>
      </c>
      <c r="CX216" s="18">
        <v>1</v>
      </c>
      <c r="CY216" s="18" t="s">
        <v>4176</v>
      </c>
      <c r="CZ216" s="18">
        <v>340</v>
      </c>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c r="FB216" s="17"/>
      <c r="FC216" s="17"/>
      <c r="FD216" s="17"/>
      <c r="FE216" s="17"/>
      <c r="FF216" s="17"/>
      <c r="FG216" s="17"/>
      <c r="FH216" s="17"/>
      <c r="FI216" s="18" t="s">
        <v>5266</v>
      </c>
      <c r="FJ216" s="18" t="s">
        <v>5368</v>
      </c>
      <c r="FK216" s="18" t="s">
        <v>5402</v>
      </c>
      <c r="FL216" s="18" t="s">
        <v>5368</v>
      </c>
      <c r="FM216" s="17"/>
      <c r="FN216" s="18" t="s">
        <v>5368</v>
      </c>
      <c r="FO216" s="17"/>
      <c r="FP216" s="17"/>
      <c r="FQ216" s="17"/>
      <c r="FR216" s="17"/>
      <c r="FS216" s="18" t="s">
        <v>6008</v>
      </c>
      <c r="FT216" s="18" t="s">
        <v>6349</v>
      </c>
      <c r="FU216" s="18" t="s">
        <v>6671</v>
      </c>
      <c r="FV216" s="18" t="s">
        <v>7016</v>
      </c>
      <c r="FW216" s="18" t="s">
        <v>13</v>
      </c>
      <c r="FX216" s="18" t="s">
        <v>7299</v>
      </c>
      <c r="FY216" s="18" t="s">
        <v>7401</v>
      </c>
      <c r="FZ216" s="18" t="s">
        <v>7472</v>
      </c>
      <c r="GB216" s="25">
        <f t="shared" si="13"/>
        <v>233.12019486945269</v>
      </c>
    </row>
    <row r="217" spans="3:184" ht="74" customHeight="1" x14ac:dyDescent="0.2">
      <c r="C217" s="17" t="s">
        <v>11175</v>
      </c>
      <c r="D217" s="18" t="s">
        <v>54</v>
      </c>
      <c r="E217" s="18" t="s">
        <v>83</v>
      </c>
      <c r="F217" s="18" t="s">
        <v>290</v>
      </c>
      <c r="G217" s="18" t="s">
        <v>462</v>
      </c>
      <c r="H217" s="18" t="s">
        <v>462</v>
      </c>
      <c r="I217" s="18">
        <v>2022</v>
      </c>
      <c r="J217" s="18" t="s">
        <v>833</v>
      </c>
      <c r="K217" s="18" t="s">
        <v>936</v>
      </c>
      <c r="L217" s="17"/>
      <c r="M217" s="18" t="s">
        <v>1159</v>
      </c>
      <c r="N217" s="18" t="s">
        <v>1391</v>
      </c>
      <c r="O217" s="18" t="s">
        <v>1673</v>
      </c>
      <c r="P217" s="18" t="s">
        <v>1871</v>
      </c>
      <c r="Q217" s="18" t="s">
        <v>2111</v>
      </c>
      <c r="R217" s="18" t="s">
        <v>2343</v>
      </c>
      <c r="S217" s="17"/>
      <c r="T217" s="17"/>
      <c r="U217" s="18" t="s">
        <v>2802</v>
      </c>
      <c r="V217" s="18" t="s">
        <v>3058</v>
      </c>
      <c r="W217" s="18" t="s">
        <v>3140</v>
      </c>
      <c r="X217" s="18" t="s">
        <v>3058</v>
      </c>
      <c r="Y217" s="21">
        <f t="shared" si="11"/>
        <v>13.669</v>
      </c>
      <c r="Z217" s="21">
        <v>12.613</v>
      </c>
      <c r="AA217" s="21">
        <v>92.27</v>
      </c>
      <c r="AB217" s="21">
        <v>0.46</v>
      </c>
      <c r="AC217" s="21">
        <v>0</v>
      </c>
      <c r="AD217" s="21">
        <v>0</v>
      </c>
      <c r="AE217" s="21">
        <v>0</v>
      </c>
      <c r="AF217" s="21">
        <v>0</v>
      </c>
      <c r="AG217" s="21">
        <v>1.056</v>
      </c>
      <c r="AH217" s="21">
        <v>7.73</v>
      </c>
      <c r="AI217" s="21">
        <v>1</v>
      </c>
      <c r="AJ217" s="18" t="s">
        <v>3440</v>
      </c>
      <c r="AK217" s="18" t="s">
        <v>3520</v>
      </c>
      <c r="AL217" s="21">
        <v>0.73299999999999998</v>
      </c>
      <c r="AM217" s="21">
        <v>9.6839999999999993</v>
      </c>
      <c r="AN217" s="21">
        <v>0.79</v>
      </c>
      <c r="AO217" s="22">
        <v>0</v>
      </c>
      <c r="AP217" s="22">
        <v>0</v>
      </c>
      <c r="AQ217" s="22">
        <v>0</v>
      </c>
      <c r="AR217" s="22">
        <v>0</v>
      </c>
      <c r="AS217" s="22">
        <v>2</v>
      </c>
      <c r="AT217" s="22">
        <v>1</v>
      </c>
      <c r="AU217" s="22">
        <v>0</v>
      </c>
      <c r="AV217" s="22">
        <v>0</v>
      </c>
      <c r="AW217" s="22">
        <v>0</v>
      </c>
      <c r="AX217" s="22">
        <v>0</v>
      </c>
      <c r="AY217" s="22">
        <v>0</v>
      </c>
      <c r="AZ217" s="22">
        <v>0</v>
      </c>
      <c r="BA217" s="22">
        <v>0</v>
      </c>
      <c r="BB217" s="22">
        <v>4</v>
      </c>
      <c r="BC217" s="22">
        <v>0</v>
      </c>
      <c r="BD217" s="22">
        <v>0</v>
      </c>
      <c r="BE217" s="22">
        <v>0</v>
      </c>
      <c r="BF217" s="22">
        <v>0</v>
      </c>
      <c r="BG217" s="22">
        <v>0</v>
      </c>
      <c r="BH217" s="22">
        <v>0</v>
      </c>
      <c r="BI217" s="22">
        <v>0</v>
      </c>
      <c r="BJ217" s="22">
        <v>0</v>
      </c>
      <c r="BK217" s="22">
        <v>0</v>
      </c>
      <c r="BL217" s="22"/>
      <c r="BM217" s="22"/>
      <c r="BN217" s="22"/>
      <c r="BO217" s="22"/>
      <c r="BP217" s="22"/>
      <c r="BQ217" s="22"/>
      <c r="BR217" s="22"/>
      <c r="BS217" s="22"/>
      <c r="BT217" s="22"/>
      <c r="BU217" s="22"/>
      <c r="BV217" s="22"/>
      <c r="BW217" s="22"/>
      <c r="BX217" s="22"/>
      <c r="BY217" s="22"/>
      <c r="BZ217" s="22"/>
      <c r="CA217" s="22">
        <v>0</v>
      </c>
      <c r="CB217" s="22">
        <v>0</v>
      </c>
      <c r="CC217" s="22">
        <v>0</v>
      </c>
      <c r="CD217" s="22">
        <v>0</v>
      </c>
      <c r="CE217" s="22">
        <v>0</v>
      </c>
      <c r="CF217" s="23"/>
      <c r="CG217" s="22">
        <v>0</v>
      </c>
      <c r="CH217" s="22">
        <v>7</v>
      </c>
      <c r="CI217" s="12">
        <f t="shared" si="12"/>
        <v>0</v>
      </c>
      <c r="CJ217" s="21">
        <v>2.633</v>
      </c>
      <c r="CK217" s="18" t="s">
        <v>3768</v>
      </c>
      <c r="CL217" s="18" t="s">
        <v>3924</v>
      </c>
      <c r="CM217" s="18">
        <v>4.17</v>
      </c>
      <c r="CN217" s="18" t="s">
        <v>4003</v>
      </c>
      <c r="CO217" s="21">
        <v>63.177</v>
      </c>
      <c r="CP217" s="17"/>
      <c r="CQ217" s="17"/>
      <c r="CR217" s="17"/>
      <c r="CS217" s="17"/>
      <c r="CT217" s="17"/>
      <c r="CU217" s="17"/>
      <c r="CV217" s="17"/>
      <c r="CW217" s="18">
        <v>20</v>
      </c>
      <c r="CX217" s="17"/>
      <c r="CY217" s="17"/>
      <c r="CZ217" s="17"/>
      <c r="DA217" s="17"/>
      <c r="DB217" s="17"/>
      <c r="DC217" s="17"/>
      <c r="DD217" s="17"/>
      <c r="DE217" s="17"/>
      <c r="DF217" s="17"/>
      <c r="DG217" s="17"/>
      <c r="DH217" s="17"/>
      <c r="DI217" s="17"/>
      <c r="DJ217" s="17"/>
      <c r="DK217" s="17"/>
      <c r="DL217" s="17"/>
      <c r="DM217" s="17"/>
      <c r="DN217" s="17"/>
      <c r="DO217" s="17"/>
      <c r="DP217" s="17"/>
      <c r="DQ217" s="17"/>
      <c r="DR217" s="17"/>
      <c r="DS217" s="17"/>
      <c r="DT217" s="17"/>
      <c r="DU217" s="17"/>
      <c r="DV217" s="17"/>
      <c r="DW217" s="17"/>
      <c r="DX217" s="17"/>
      <c r="DY217" s="17"/>
      <c r="DZ217" s="17"/>
      <c r="EA217" s="17"/>
      <c r="EB217" s="17"/>
      <c r="EC217" s="17"/>
      <c r="ED217" s="17"/>
      <c r="EE217" s="17"/>
      <c r="EF217" s="17"/>
      <c r="EG217" s="17"/>
      <c r="EH217" s="17"/>
      <c r="EI217" s="17"/>
      <c r="EJ217" s="17"/>
      <c r="EK217" s="17"/>
      <c r="EL217" s="17"/>
      <c r="EM217" s="17"/>
      <c r="EN217" s="17"/>
      <c r="EO217" s="17"/>
      <c r="EP217" s="17"/>
      <c r="EQ217" s="17"/>
      <c r="ER217" s="17"/>
      <c r="ES217" s="17"/>
      <c r="ET217" s="17"/>
      <c r="EU217" s="17"/>
      <c r="EV217" s="17"/>
      <c r="EW217" s="17"/>
      <c r="EX217" s="17"/>
      <c r="EY217" s="17"/>
      <c r="EZ217" s="17"/>
      <c r="FA217" s="17"/>
      <c r="FB217" s="17"/>
      <c r="FC217" s="17"/>
      <c r="FD217" s="17"/>
      <c r="FE217" s="17"/>
      <c r="FF217" s="17"/>
      <c r="FG217" s="17"/>
      <c r="FH217" s="17"/>
      <c r="FI217" s="17"/>
      <c r="FJ217" s="17"/>
      <c r="FK217" s="17"/>
      <c r="FL217" s="17"/>
      <c r="FM217" s="17"/>
      <c r="FN217" s="17"/>
      <c r="FO217" s="17"/>
      <c r="FP217" s="18" t="s">
        <v>5728</v>
      </c>
      <c r="FQ217" s="17"/>
      <c r="FR217" s="17"/>
      <c r="FS217" s="18" t="s">
        <v>6009</v>
      </c>
      <c r="FT217" s="18" t="s">
        <v>6350</v>
      </c>
      <c r="FU217" s="18" t="s">
        <v>6672</v>
      </c>
      <c r="FV217" s="18" t="s">
        <v>7017</v>
      </c>
      <c r="FW217" s="18" t="s">
        <v>13</v>
      </c>
      <c r="FX217" s="18" t="s">
        <v>7299</v>
      </c>
      <c r="FY217" s="18" t="s">
        <v>7401</v>
      </c>
      <c r="FZ217" s="18" t="s">
        <v>7472</v>
      </c>
      <c r="GB217" s="25">
        <f t="shared" si="13"/>
        <v>199.64544058755558</v>
      </c>
    </row>
    <row r="218" spans="3:184" ht="74" customHeight="1" x14ac:dyDescent="0.2">
      <c r="C218" s="17" t="s">
        <v>11175</v>
      </c>
      <c r="D218" s="18" t="s">
        <v>54</v>
      </c>
      <c r="E218" s="18" t="s">
        <v>83</v>
      </c>
      <c r="F218" s="18" t="s">
        <v>291</v>
      </c>
      <c r="G218" s="18" t="s">
        <v>610</v>
      </c>
      <c r="H218" s="18" t="s">
        <v>737</v>
      </c>
      <c r="I218" s="18">
        <v>2021</v>
      </c>
      <c r="J218" s="18" t="s">
        <v>879</v>
      </c>
      <c r="K218" s="18" t="s">
        <v>936</v>
      </c>
      <c r="L218" s="17"/>
      <c r="M218" s="17"/>
      <c r="N218" s="17"/>
      <c r="O218" s="18" t="s">
        <v>1674</v>
      </c>
      <c r="P218" s="18" t="s">
        <v>1872</v>
      </c>
      <c r="Q218" s="18" t="s">
        <v>2112</v>
      </c>
      <c r="R218" s="18" t="s">
        <v>2344</v>
      </c>
      <c r="S218" s="18" t="s">
        <v>2490</v>
      </c>
      <c r="T218" s="18" t="s">
        <v>2562</v>
      </c>
      <c r="U218" s="18" t="s">
        <v>2803</v>
      </c>
      <c r="V218" s="18" t="s">
        <v>3059</v>
      </c>
      <c r="W218" s="18" t="s">
        <v>3140</v>
      </c>
      <c r="X218" s="18" t="s">
        <v>3256</v>
      </c>
      <c r="Y218" s="21">
        <f t="shared" si="11"/>
        <v>12.09</v>
      </c>
      <c r="Z218" s="21">
        <v>11.446</v>
      </c>
      <c r="AA218" s="21">
        <v>90.98</v>
      </c>
      <c r="AB218" s="21">
        <v>0.41</v>
      </c>
      <c r="AC218" s="21">
        <v>0</v>
      </c>
      <c r="AD218" s="21">
        <v>0</v>
      </c>
      <c r="AE218" s="21">
        <v>0</v>
      </c>
      <c r="AF218" s="21">
        <v>0</v>
      </c>
      <c r="AG218" s="21">
        <v>0.64400000000000002</v>
      </c>
      <c r="AH218" s="21">
        <v>5.33</v>
      </c>
      <c r="AI218" s="21">
        <v>1</v>
      </c>
      <c r="AJ218" s="18" t="s">
        <v>3441</v>
      </c>
      <c r="AK218" s="17"/>
      <c r="AL218" s="21">
        <v>0.32100000000000001</v>
      </c>
      <c r="AM218" s="21">
        <v>19.190000000000001</v>
      </c>
      <c r="AN218" s="21">
        <v>0.76</v>
      </c>
      <c r="AO218" s="22">
        <v>9</v>
      </c>
      <c r="AP218" s="22">
        <v>7</v>
      </c>
      <c r="AQ218" s="22">
        <v>7</v>
      </c>
      <c r="AR218" s="22"/>
      <c r="AS218" s="22">
        <v>1</v>
      </c>
      <c r="AT218" s="22"/>
      <c r="AU218" s="22"/>
      <c r="AV218" s="22"/>
      <c r="AW218" s="22"/>
      <c r="AX218" s="22">
        <v>1</v>
      </c>
      <c r="AY218" s="22"/>
      <c r="AZ218" s="22">
        <v>1</v>
      </c>
      <c r="BA218" s="22">
        <v>3</v>
      </c>
      <c r="BB218" s="22">
        <v>1</v>
      </c>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v>0</v>
      </c>
      <c r="CB218" s="22"/>
      <c r="CC218" s="22"/>
      <c r="CD218" s="22"/>
      <c r="CE218" s="22"/>
      <c r="CF218" s="23"/>
      <c r="CG218" s="22"/>
      <c r="CH218" s="22">
        <v>7</v>
      </c>
      <c r="CI218" s="12">
        <f t="shared" si="12"/>
        <v>0</v>
      </c>
      <c r="CJ218" s="21">
        <v>20.605</v>
      </c>
      <c r="CK218" s="18" t="s">
        <v>3769</v>
      </c>
      <c r="CL218" s="18" t="s">
        <v>3925</v>
      </c>
      <c r="CM218" s="18">
        <v>29.41</v>
      </c>
      <c r="CN218" s="18" t="s">
        <v>4003</v>
      </c>
      <c r="CO218" s="21">
        <v>68.882000000000005</v>
      </c>
      <c r="CP218" s="17"/>
      <c r="CQ218" s="17"/>
      <c r="CR218" s="17"/>
      <c r="CS218" s="17"/>
      <c r="CT218" s="17"/>
      <c r="CU218" s="17"/>
      <c r="CV218" s="17"/>
      <c r="CW218" s="17"/>
      <c r="CX218" s="18">
        <v>1</v>
      </c>
      <c r="CY218" s="18" t="s">
        <v>4223</v>
      </c>
      <c r="CZ218" s="18">
        <v>9194</v>
      </c>
      <c r="DA218" s="18">
        <v>1</v>
      </c>
      <c r="DB218" s="18" t="s">
        <v>4355</v>
      </c>
      <c r="DC218" s="18">
        <v>106</v>
      </c>
      <c r="DD218" s="17"/>
      <c r="DE218" s="17"/>
      <c r="DF218" s="17"/>
      <c r="DG218" s="17"/>
      <c r="DH218" s="17"/>
      <c r="DI218" s="17"/>
      <c r="DJ218" s="17"/>
      <c r="DK218" s="17"/>
      <c r="DL218" s="17"/>
      <c r="DM218" s="17"/>
      <c r="DN218" s="17"/>
      <c r="DO218" s="17"/>
      <c r="DP218" s="17"/>
      <c r="DQ218" s="17"/>
      <c r="DR218" s="17"/>
      <c r="DS218" s="17"/>
      <c r="DT218" s="17"/>
      <c r="DU218" s="17"/>
      <c r="DV218" s="17"/>
      <c r="DW218" s="17"/>
      <c r="DX218" s="17"/>
      <c r="DY218" s="17"/>
      <c r="DZ218" s="17"/>
      <c r="EA218" s="17"/>
      <c r="EB218" s="17"/>
      <c r="EC218" s="17"/>
      <c r="ED218" s="17"/>
      <c r="EE218" s="17"/>
      <c r="EF218" s="17"/>
      <c r="EG218" s="17"/>
      <c r="EH218" s="17"/>
      <c r="EI218" s="17"/>
      <c r="EJ218" s="17"/>
      <c r="EK218" s="17"/>
      <c r="EL218" s="17"/>
      <c r="EM218" s="17"/>
      <c r="EN218" s="18">
        <v>1</v>
      </c>
      <c r="EO218" s="18" t="s">
        <v>4797</v>
      </c>
      <c r="EP218" s="18">
        <v>9</v>
      </c>
      <c r="EQ218" s="17"/>
      <c r="ER218" s="17"/>
      <c r="ES218" s="17"/>
      <c r="ET218" s="17"/>
      <c r="EU218" s="17"/>
      <c r="EV218" s="17"/>
      <c r="EW218" s="17"/>
      <c r="EX218" s="17"/>
      <c r="EY218" s="17"/>
      <c r="EZ218" s="17"/>
      <c r="FA218" s="17"/>
      <c r="FB218" s="17"/>
      <c r="FC218" s="17"/>
      <c r="FD218" s="17"/>
      <c r="FE218" s="17"/>
      <c r="FF218" s="17"/>
      <c r="FG218" s="17"/>
      <c r="FH218" s="18" t="s">
        <v>5071</v>
      </c>
      <c r="FI218" s="17"/>
      <c r="FJ218" s="18" t="s">
        <v>5071</v>
      </c>
      <c r="FK218" s="18" t="s">
        <v>5403</v>
      </c>
      <c r="FL218" s="18" t="s">
        <v>5515</v>
      </c>
      <c r="FM218" s="17"/>
      <c r="FN218" s="18" t="s">
        <v>5633</v>
      </c>
      <c r="FO218" s="18" t="s">
        <v>5665</v>
      </c>
      <c r="FP218" s="18" t="s">
        <v>5729</v>
      </c>
      <c r="FQ218" s="18">
        <v>70</v>
      </c>
      <c r="FR218" s="17"/>
      <c r="FS218" s="18" t="s">
        <v>6010</v>
      </c>
      <c r="FT218" s="18" t="s">
        <v>6351</v>
      </c>
      <c r="FU218" s="18" t="s">
        <v>6673</v>
      </c>
      <c r="FV218" s="18" t="s">
        <v>7018</v>
      </c>
      <c r="FW218" s="18" t="s">
        <v>13</v>
      </c>
      <c r="FX218" s="18" t="s">
        <v>7299</v>
      </c>
      <c r="FY218" s="18" t="s">
        <v>7401</v>
      </c>
      <c r="FZ218" s="18" t="s">
        <v>7472</v>
      </c>
      <c r="GB218" s="25">
        <f t="shared" si="13"/>
        <v>166.1682297261984</v>
      </c>
    </row>
    <row r="219" spans="3:184" ht="74" customHeight="1" x14ac:dyDescent="0.2">
      <c r="C219" s="17" t="s">
        <v>11175</v>
      </c>
      <c r="D219" s="18" t="s">
        <v>54</v>
      </c>
      <c r="E219" s="18" t="s">
        <v>82</v>
      </c>
      <c r="F219" s="18" t="s">
        <v>292</v>
      </c>
      <c r="G219" s="18" t="s">
        <v>578</v>
      </c>
      <c r="H219" s="18" t="s">
        <v>578</v>
      </c>
      <c r="I219" s="18">
        <v>2021</v>
      </c>
      <c r="J219" s="18" t="s">
        <v>880</v>
      </c>
      <c r="K219" s="18" t="s">
        <v>815</v>
      </c>
      <c r="L219" s="17"/>
      <c r="M219" s="18" t="s">
        <v>1160</v>
      </c>
      <c r="N219" s="18" t="s">
        <v>1392</v>
      </c>
      <c r="O219" s="18" t="s">
        <v>1675</v>
      </c>
      <c r="P219" s="18" t="s">
        <v>1873</v>
      </c>
      <c r="Q219" s="18" t="s">
        <v>2113</v>
      </c>
      <c r="R219" s="18" t="s">
        <v>2345</v>
      </c>
      <c r="S219" s="18" t="s">
        <v>699</v>
      </c>
      <c r="T219" s="17"/>
      <c r="U219" s="18" t="s">
        <v>2804</v>
      </c>
      <c r="V219" s="18" t="s">
        <v>3060</v>
      </c>
      <c r="W219" s="18" t="s">
        <v>3140</v>
      </c>
      <c r="X219" s="18" t="s">
        <v>3257</v>
      </c>
      <c r="Y219" s="21">
        <f t="shared" si="11"/>
        <v>2.754667</v>
      </c>
      <c r="Z219" s="21">
        <v>2.4999669999999998</v>
      </c>
      <c r="AA219" s="21">
        <v>72.599999999999994</v>
      </c>
      <c r="AB219" s="21">
        <v>0.5</v>
      </c>
      <c r="AC219" s="21">
        <v>0</v>
      </c>
      <c r="AD219" s="21">
        <v>0</v>
      </c>
      <c r="AE219" s="21">
        <v>0</v>
      </c>
      <c r="AF219" s="21">
        <v>0</v>
      </c>
      <c r="AG219" s="21">
        <v>0.25469999999999998</v>
      </c>
      <c r="AH219" s="21">
        <v>9.25</v>
      </c>
      <c r="AI219" s="21"/>
      <c r="AJ219" s="17"/>
      <c r="AK219" s="17"/>
      <c r="AL219" s="21"/>
      <c r="AM219" s="21">
        <v>0</v>
      </c>
      <c r="AN219" s="21">
        <v>0</v>
      </c>
      <c r="AO219" s="22">
        <v>1</v>
      </c>
      <c r="AP219" s="22">
        <v>1</v>
      </c>
      <c r="AQ219" s="22">
        <v>1</v>
      </c>
      <c r="AR219" s="22">
        <v>0</v>
      </c>
      <c r="AS219" s="22">
        <v>0</v>
      </c>
      <c r="AT219" s="22">
        <v>0</v>
      </c>
      <c r="AU219" s="22">
        <v>0</v>
      </c>
      <c r="AV219" s="22">
        <v>0</v>
      </c>
      <c r="AW219" s="22">
        <v>0</v>
      </c>
      <c r="AX219" s="22">
        <v>0</v>
      </c>
      <c r="AY219" s="22">
        <v>0</v>
      </c>
      <c r="AZ219" s="22">
        <v>1</v>
      </c>
      <c r="BA219" s="22">
        <v>0</v>
      </c>
      <c r="BB219" s="22">
        <v>0</v>
      </c>
      <c r="BC219" s="22">
        <v>0</v>
      </c>
      <c r="BD219" s="22">
        <v>0</v>
      </c>
      <c r="BE219" s="22">
        <v>0</v>
      </c>
      <c r="BF219" s="22">
        <v>0</v>
      </c>
      <c r="BG219" s="22">
        <v>0</v>
      </c>
      <c r="BH219" s="22">
        <v>0</v>
      </c>
      <c r="BI219" s="22">
        <v>0</v>
      </c>
      <c r="BJ219" s="22">
        <v>0</v>
      </c>
      <c r="BK219" s="22">
        <v>0</v>
      </c>
      <c r="BL219" s="22"/>
      <c r="BM219" s="22"/>
      <c r="BN219" s="22"/>
      <c r="BO219" s="22"/>
      <c r="BP219" s="22"/>
      <c r="BQ219" s="22"/>
      <c r="BR219" s="22"/>
      <c r="BS219" s="22"/>
      <c r="BT219" s="22"/>
      <c r="BU219" s="22"/>
      <c r="BV219" s="22"/>
      <c r="BW219" s="22"/>
      <c r="BX219" s="22"/>
      <c r="BY219" s="22"/>
      <c r="BZ219" s="22"/>
      <c r="CA219" s="22">
        <v>0</v>
      </c>
      <c r="CB219" s="22">
        <v>0</v>
      </c>
      <c r="CC219" s="22">
        <v>0</v>
      </c>
      <c r="CD219" s="22">
        <v>0</v>
      </c>
      <c r="CE219" s="22">
        <v>0</v>
      </c>
      <c r="CF219" s="23"/>
      <c r="CG219" s="22">
        <v>0</v>
      </c>
      <c r="CH219" s="22">
        <v>1</v>
      </c>
      <c r="CI219" s="12">
        <f t="shared" si="12"/>
        <v>0</v>
      </c>
      <c r="CJ219" s="21">
        <v>0.6</v>
      </c>
      <c r="CK219" s="18" t="s">
        <v>3770</v>
      </c>
      <c r="CL219" s="18" t="s">
        <v>3926</v>
      </c>
      <c r="CM219" s="18">
        <v>2.46</v>
      </c>
      <c r="CN219" s="18" t="s">
        <v>4003</v>
      </c>
      <c r="CO219" s="21">
        <v>24.405000000000001</v>
      </c>
      <c r="CP219" s="17"/>
      <c r="CQ219" s="17"/>
      <c r="CR219" s="17"/>
      <c r="CS219" s="17"/>
      <c r="CT219" s="17"/>
      <c r="CU219" s="17"/>
      <c r="CV219" s="17"/>
      <c r="CW219" s="18">
        <v>6</v>
      </c>
      <c r="CX219" s="18">
        <v>1</v>
      </c>
      <c r="CY219" s="18" t="s">
        <v>4224</v>
      </c>
      <c r="CZ219" s="18">
        <v>110</v>
      </c>
      <c r="DA219" s="18">
        <v>1</v>
      </c>
      <c r="DB219" s="18" t="s">
        <v>4356</v>
      </c>
      <c r="DC219" s="18">
        <v>68</v>
      </c>
      <c r="DD219" s="17"/>
      <c r="DE219" s="17"/>
      <c r="DF219" s="17"/>
      <c r="DG219" s="17"/>
      <c r="DH219" s="17"/>
      <c r="DI219" s="17"/>
      <c r="DJ219" s="17"/>
      <c r="DK219" s="17"/>
      <c r="DL219" s="17"/>
      <c r="DM219" s="17"/>
      <c r="DN219" s="17"/>
      <c r="DO219" s="17"/>
      <c r="DP219" s="17"/>
      <c r="DQ219" s="17"/>
      <c r="DR219" s="17"/>
      <c r="DS219" s="17"/>
      <c r="DT219" s="17"/>
      <c r="DU219" s="17"/>
      <c r="DV219" s="17"/>
      <c r="DW219" s="17"/>
      <c r="DX219" s="17"/>
      <c r="DY219" s="17"/>
      <c r="DZ219" s="17"/>
      <c r="EA219" s="17"/>
      <c r="EB219" s="17"/>
      <c r="EC219" s="17"/>
      <c r="ED219" s="17"/>
      <c r="EE219" s="17"/>
      <c r="EF219" s="17"/>
      <c r="EG219" s="17"/>
      <c r="EH219" s="17"/>
      <c r="EI219" s="17"/>
      <c r="EJ219" s="17"/>
      <c r="EK219" s="17"/>
      <c r="EL219" s="17"/>
      <c r="EM219" s="17"/>
      <c r="EN219" s="18">
        <v>1</v>
      </c>
      <c r="EO219" s="18" t="s">
        <v>4798</v>
      </c>
      <c r="EP219" s="18">
        <v>11</v>
      </c>
      <c r="EQ219" s="17"/>
      <c r="ER219" s="17"/>
      <c r="ES219" s="17"/>
      <c r="ET219" s="17"/>
      <c r="EU219" s="17"/>
      <c r="EV219" s="17"/>
      <c r="EW219" s="17"/>
      <c r="EX219" s="17"/>
      <c r="EY219" s="17"/>
      <c r="EZ219" s="17"/>
      <c r="FA219" s="17"/>
      <c r="FB219" s="17"/>
      <c r="FC219" s="17"/>
      <c r="FD219" s="17"/>
      <c r="FE219" s="17"/>
      <c r="FF219" s="17"/>
      <c r="FG219" s="17"/>
      <c r="FH219" s="18" t="s">
        <v>5072</v>
      </c>
      <c r="FI219" s="17"/>
      <c r="FJ219" s="18" t="s">
        <v>5369</v>
      </c>
      <c r="FK219" s="18" t="s">
        <v>5404</v>
      </c>
      <c r="FL219" s="17"/>
      <c r="FM219" s="17"/>
      <c r="FN219" s="17"/>
      <c r="FO219" s="17"/>
      <c r="FP219" s="18" t="s">
        <v>5730</v>
      </c>
      <c r="FQ219" s="18">
        <v>1</v>
      </c>
      <c r="FR219" s="18">
        <v>5</v>
      </c>
      <c r="FS219" s="18" t="s">
        <v>6011</v>
      </c>
      <c r="FT219" s="18" t="s">
        <v>6352</v>
      </c>
      <c r="FU219" s="18" t="s">
        <v>6674</v>
      </c>
      <c r="FV219" s="18" t="s">
        <v>7019</v>
      </c>
      <c r="FW219" s="18" t="s">
        <v>13</v>
      </c>
      <c r="FX219" s="18" t="s">
        <v>7299</v>
      </c>
      <c r="FY219" s="18" t="s">
        <v>7401</v>
      </c>
      <c r="FZ219" s="18" t="s">
        <v>7472</v>
      </c>
      <c r="GB219" s="25">
        <f t="shared" si="13"/>
        <v>102.43667281294816</v>
      </c>
    </row>
    <row r="220" spans="3:184" ht="74" customHeight="1" x14ac:dyDescent="0.2">
      <c r="C220" s="17" t="s">
        <v>11175</v>
      </c>
      <c r="D220" s="18" t="s">
        <v>58</v>
      </c>
      <c r="E220" s="18" t="s">
        <v>85</v>
      </c>
      <c r="F220" s="18" t="s">
        <v>293</v>
      </c>
      <c r="G220" s="18" t="s">
        <v>611</v>
      </c>
      <c r="H220" s="17"/>
      <c r="I220" s="18">
        <v>2023</v>
      </c>
      <c r="J220" s="18" t="s">
        <v>812</v>
      </c>
      <c r="K220" s="18" t="s">
        <v>781</v>
      </c>
      <c r="L220" s="17"/>
      <c r="M220" s="17"/>
      <c r="N220" s="17"/>
      <c r="O220" s="18" t="s">
        <v>1676</v>
      </c>
      <c r="P220" s="18" t="s">
        <v>1874</v>
      </c>
      <c r="Q220" s="17"/>
      <c r="R220" s="17"/>
      <c r="S220" s="17"/>
      <c r="T220" s="17"/>
      <c r="U220" s="18" t="s">
        <v>2805</v>
      </c>
      <c r="V220" s="18" t="s">
        <v>2805</v>
      </c>
      <c r="W220" s="18" t="s">
        <v>3140</v>
      </c>
      <c r="X220" s="18" t="s">
        <v>2805</v>
      </c>
      <c r="Y220" s="21">
        <f t="shared" si="11"/>
        <v>1.3780000000000001</v>
      </c>
      <c r="Z220" s="21">
        <v>1.2450000000000001</v>
      </c>
      <c r="AA220" s="21">
        <v>90.35</v>
      </c>
      <c r="AB220" s="21">
        <v>1.4</v>
      </c>
      <c r="AC220" s="21">
        <v>0</v>
      </c>
      <c r="AD220" s="21">
        <v>0</v>
      </c>
      <c r="AE220" s="21">
        <v>0</v>
      </c>
      <c r="AF220" s="21">
        <v>0</v>
      </c>
      <c r="AG220" s="21">
        <v>0.13300000000000001</v>
      </c>
      <c r="AH220" s="21">
        <v>9.65</v>
      </c>
      <c r="AI220" s="21">
        <v>1</v>
      </c>
      <c r="AJ220" s="18" t="s">
        <v>3442</v>
      </c>
      <c r="AK220" s="17"/>
      <c r="AL220" s="21">
        <v>0.04</v>
      </c>
      <c r="AM220" s="21">
        <v>0</v>
      </c>
      <c r="AN220" s="21">
        <v>0</v>
      </c>
      <c r="AO220" s="22">
        <v>4</v>
      </c>
      <c r="AP220" s="22">
        <v>4</v>
      </c>
      <c r="AQ220" s="22">
        <v>4</v>
      </c>
      <c r="AR220" s="22">
        <v>0</v>
      </c>
      <c r="AS220" s="22">
        <v>0</v>
      </c>
      <c r="AT220" s="22">
        <v>4</v>
      </c>
      <c r="AU220" s="22">
        <v>0</v>
      </c>
      <c r="AV220" s="22">
        <v>0</v>
      </c>
      <c r="AW220" s="22">
        <v>0</v>
      </c>
      <c r="AX220" s="22">
        <v>0</v>
      </c>
      <c r="AY220" s="22">
        <v>0</v>
      </c>
      <c r="AZ220" s="22">
        <v>0</v>
      </c>
      <c r="BA220" s="22">
        <v>0</v>
      </c>
      <c r="BB220" s="22">
        <v>0</v>
      </c>
      <c r="BC220" s="22">
        <v>0</v>
      </c>
      <c r="BD220" s="22">
        <v>0</v>
      </c>
      <c r="BE220" s="22">
        <v>0</v>
      </c>
      <c r="BF220" s="22">
        <v>0</v>
      </c>
      <c r="BG220" s="22">
        <v>0</v>
      </c>
      <c r="BH220" s="22">
        <v>0</v>
      </c>
      <c r="BI220" s="22">
        <v>0</v>
      </c>
      <c r="BJ220" s="22">
        <v>0</v>
      </c>
      <c r="BK220" s="22">
        <v>0</v>
      </c>
      <c r="BL220" s="22">
        <v>0</v>
      </c>
      <c r="BM220" s="22">
        <v>0</v>
      </c>
      <c r="BN220" s="22">
        <v>0</v>
      </c>
      <c r="BO220" s="22">
        <v>0</v>
      </c>
      <c r="BP220" s="22">
        <v>0</v>
      </c>
      <c r="BQ220" s="22">
        <v>0</v>
      </c>
      <c r="BR220" s="22">
        <v>0</v>
      </c>
      <c r="BS220" s="22">
        <v>0</v>
      </c>
      <c r="BT220" s="22">
        <v>0</v>
      </c>
      <c r="BU220" s="22">
        <v>0</v>
      </c>
      <c r="BV220" s="22">
        <v>0</v>
      </c>
      <c r="BW220" s="22">
        <v>0</v>
      </c>
      <c r="BX220" s="22">
        <v>0</v>
      </c>
      <c r="BY220" s="22">
        <v>0</v>
      </c>
      <c r="BZ220" s="22">
        <v>0</v>
      </c>
      <c r="CA220" s="22">
        <v>0</v>
      </c>
      <c r="CB220" s="22">
        <v>0</v>
      </c>
      <c r="CC220" s="22">
        <v>0</v>
      </c>
      <c r="CD220" s="22">
        <v>0</v>
      </c>
      <c r="CE220" s="22">
        <v>0</v>
      </c>
      <c r="CF220" s="22" t="s">
        <v>699</v>
      </c>
      <c r="CG220" s="22">
        <v>0</v>
      </c>
      <c r="CH220" s="22">
        <v>4</v>
      </c>
      <c r="CI220" s="12">
        <f t="shared" si="12"/>
        <v>0</v>
      </c>
      <c r="CJ220" s="21">
        <v>0.8</v>
      </c>
      <c r="CK220" s="18" t="s">
        <v>699</v>
      </c>
      <c r="CL220" s="17"/>
      <c r="CM220" s="18">
        <v>4.6900000000000004</v>
      </c>
      <c r="CN220" s="18" t="s">
        <v>4025</v>
      </c>
      <c r="CO220" s="21">
        <v>17.044</v>
      </c>
      <c r="CP220" s="17"/>
      <c r="CQ220" s="17"/>
      <c r="CR220" s="17"/>
      <c r="CS220" s="17"/>
      <c r="CT220" s="17"/>
      <c r="CU220" s="18">
        <v>0</v>
      </c>
      <c r="CV220" s="18" t="s">
        <v>699</v>
      </c>
      <c r="CW220" s="18">
        <v>1</v>
      </c>
      <c r="CX220" s="18">
        <v>1</v>
      </c>
      <c r="CY220" s="18" t="s">
        <v>4225</v>
      </c>
      <c r="CZ220" s="18">
        <v>95</v>
      </c>
      <c r="DA220" s="17"/>
      <c r="DB220" s="17"/>
      <c r="DC220" s="17"/>
      <c r="DD220" s="17"/>
      <c r="DE220" s="17"/>
      <c r="DF220" s="17"/>
      <c r="DG220" s="17"/>
      <c r="DH220" s="17"/>
      <c r="DI220" s="17"/>
      <c r="DJ220" s="17"/>
      <c r="DK220" s="17"/>
      <c r="DL220" s="17"/>
      <c r="DM220" s="17"/>
      <c r="DN220" s="17"/>
      <c r="DO220" s="17"/>
      <c r="DP220" s="17"/>
      <c r="DQ220" s="17"/>
      <c r="DR220" s="17"/>
      <c r="DS220" s="18" t="s">
        <v>699</v>
      </c>
      <c r="DT220" s="18" t="s">
        <v>699</v>
      </c>
      <c r="DU220" s="18">
        <v>0</v>
      </c>
      <c r="DV220" s="17"/>
      <c r="DW220" s="17"/>
      <c r="DX220" s="17"/>
      <c r="DY220" s="18">
        <v>1</v>
      </c>
      <c r="DZ220" s="18" t="s">
        <v>4642</v>
      </c>
      <c r="EA220" s="18">
        <v>95</v>
      </c>
      <c r="EB220" s="17"/>
      <c r="EC220" s="17"/>
      <c r="ED220" s="17"/>
      <c r="EE220" s="17"/>
      <c r="EF220" s="17"/>
      <c r="EG220" s="17"/>
      <c r="EH220" s="17"/>
      <c r="EI220" s="17"/>
      <c r="EJ220" s="17"/>
      <c r="EK220" s="17"/>
      <c r="EL220" s="17"/>
      <c r="EM220" s="17"/>
      <c r="EN220" s="17"/>
      <c r="EO220" s="17"/>
      <c r="EP220" s="17"/>
      <c r="EQ220" s="18" t="s">
        <v>699</v>
      </c>
      <c r="ER220" s="18" t="s">
        <v>699</v>
      </c>
      <c r="ES220" s="18">
        <v>0</v>
      </c>
      <c r="ET220" s="17"/>
      <c r="EU220" s="17"/>
      <c r="EV220" s="17"/>
      <c r="EW220" s="17"/>
      <c r="EX220" s="17"/>
      <c r="EY220" s="17"/>
      <c r="EZ220" s="17"/>
      <c r="FA220" s="17"/>
      <c r="FB220" s="17"/>
      <c r="FC220" s="17"/>
      <c r="FD220" s="17"/>
      <c r="FE220" s="17"/>
      <c r="FF220" s="17"/>
      <c r="FG220" s="18" t="s">
        <v>699</v>
      </c>
      <c r="FH220" s="18" t="s">
        <v>5073</v>
      </c>
      <c r="FI220" s="18" t="s">
        <v>5259</v>
      </c>
      <c r="FJ220" s="17"/>
      <c r="FK220" s="17"/>
      <c r="FL220" s="18" t="s">
        <v>5516</v>
      </c>
      <c r="FM220" s="17"/>
      <c r="FN220" s="17"/>
      <c r="FO220" s="17"/>
      <c r="FP220" s="18" t="s">
        <v>5731</v>
      </c>
      <c r="FQ220" s="18">
        <v>3</v>
      </c>
      <c r="FR220" s="18">
        <v>15</v>
      </c>
      <c r="FS220" s="18" t="s">
        <v>6012</v>
      </c>
      <c r="FT220" s="18" t="s">
        <v>6353</v>
      </c>
      <c r="FU220" s="18" t="s">
        <v>6675</v>
      </c>
      <c r="FV220" s="18" t="s">
        <v>7020</v>
      </c>
      <c r="FW220" s="18" t="s">
        <v>6012</v>
      </c>
      <c r="FX220" s="18" t="s">
        <v>6353</v>
      </c>
      <c r="FY220" s="18" t="s">
        <v>6675</v>
      </c>
      <c r="FZ220" s="18" t="s">
        <v>7020</v>
      </c>
      <c r="GB220" s="25">
        <f t="shared" si="13"/>
        <v>73.046233278573112</v>
      </c>
    </row>
    <row r="221" spans="3:184" ht="74" customHeight="1" x14ac:dyDescent="0.2">
      <c r="C221" s="17" t="s">
        <v>11175</v>
      </c>
      <c r="D221" s="18" t="s">
        <v>61</v>
      </c>
      <c r="E221" s="18" t="s">
        <v>82</v>
      </c>
      <c r="F221" s="18" t="s">
        <v>294</v>
      </c>
      <c r="G221" s="18" t="s">
        <v>612</v>
      </c>
      <c r="H221" s="18" t="s">
        <v>738</v>
      </c>
      <c r="I221" s="18">
        <v>2013</v>
      </c>
      <c r="J221" s="18" t="s">
        <v>781</v>
      </c>
      <c r="K221" s="18" t="s">
        <v>941</v>
      </c>
      <c r="L221" s="17"/>
      <c r="M221" s="18" t="s">
        <v>1161</v>
      </c>
      <c r="N221" s="18" t="s">
        <v>1393</v>
      </c>
      <c r="O221" s="17"/>
      <c r="P221" s="17"/>
      <c r="Q221" s="18" t="s">
        <v>2114</v>
      </c>
      <c r="R221" s="18" t="s">
        <v>2346</v>
      </c>
      <c r="S221" s="18" t="s">
        <v>2491</v>
      </c>
      <c r="T221" s="18" t="s">
        <v>2563</v>
      </c>
      <c r="U221" s="18" t="s">
        <v>2806</v>
      </c>
      <c r="V221" s="18" t="s">
        <v>3061</v>
      </c>
      <c r="W221" s="18" t="s">
        <v>3138</v>
      </c>
      <c r="X221" s="18" t="s">
        <v>3258</v>
      </c>
      <c r="Y221" s="21">
        <f t="shared" si="11"/>
        <v>15.882</v>
      </c>
      <c r="Z221" s="21">
        <v>15.882</v>
      </c>
      <c r="AA221" s="21">
        <v>100</v>
      </c>
      <c r="AB221" s="21">
        <v>0.43</v>
      </c>
      <c r="AC221" s="21">
        <v>0</v>
      </c>
      <c r="AD221" s="21">
        <v>0</v>
      </c>
      <c r="AE221" s="21">
        <v>0</v>
      </c>
      <c r="AF221" s="21">
        <v>0</v>
      </c>
      <c r="AG221" s="21">
        <v>0</v>
      </c>
      <c r="AH221" s="21">
        <v>0</v>
      </c>
      <c r="AI221" s="21">
        <v>1</v>
      </c>
      <c r="AJ221" s="18" t="s">
        <v>3443</v>
      </c>
      <c r="AK221" s="17"/>
      <c r="AL221" s="21">
        <v>0</v>
      </c>
      <c r="AM221" s="21">
        <v>14.571</v>
      </c>
      <c r="AN221" s="21">
        <v>0.44</v>
      </c>
      <c r="AO221" s="22">
        <v>30</v>
      </c>
      <c r="AP221" s="22">
        <v>10</v>
      </c>
      <c r="AQ221" s="22">
        <v>9</v>
      </c>
      <c r="AR221" s="22">
        <v>0</v>
      </c>
      <c r="AS221" s="22">
        <v>1</v>
      </c>
      <c r="AT221" s="22">
        <v>0</v>
      </c>
      <c r="AU221" s="22">
        <v>0</v>
      </c>
      <c r="AV221" s="22">
        <v>0</v>
      </c>
      <c r="AW221" s="22">
        <v>0</v>
      </c>
      <c r="AX221" s="22">
        <v>1</v>
      </c>
      <c r="AY221" s="22">
        <v>1</v>
      </c>
      <c r="AZ221" s="22">
        <v>2</v>
      </c>
      <c r="BA221" s="22">
        <v>1</v>
      </c>
      <c r="BB221" s="22">
        <v>0</v>
      </c>
      <c r="BC221" s="22">
        <v>2</v>
      </c>
      <c r="BD221" s="22">
        <v>0</v>
      </c>
      <c r="BE221" s="22">
        <v>0</v>
      </c>
      <c r="BF221" s="22">
        <v>1</v>
      </c>
      <c r="BG221" s="22">
        <v>0</v>
      </c>
      <c r="BH221" s="22">
        <v>0</v>
      </c>
      <c r="BI221" s="22">
        <v>0</v>
      </c>
      <c r="BJ221" s="22">
        <v>0</v>
      </c>
      <c r="BK221" s="22">
        <v>0</v>
      </c>
      <c r="BL221" s="22">
        <v>0</v>
      </c>
      <c r="BM221" s="22">
        <v>0</v>
      </c>
      <c r="BN221" s="22">
        <v>0</v>
      </c>
      <c r="BO221" s="22">
        <v>0</v>
      </c>
      <c r="BP221" s="22">
        <v>0</v>
      </c>
      <c r="BQ221" s="22">
        <v>0</v>
      </c>
      <c r="BR221" s="22">
        <v>0</v>
      </c>
      <c r="BS221" s="22">
        <v>0</v>
      </c>
      <c r="BT221" s="22">
        <v>0</v>
      </c>
      <c r="BU221" s="22">
        <v>0</v>
      </c>
      <c r="BV221" s="22">
        <v>0</v>
      </c>
      <c r="BW221" s="22">
        <v>0</v>
      </c>
      <c r="BX221" s="22">
        <v>0</v>
      </c>
      <c r="BY221" s="22">
        <v>0</v>
      </c>
      <c r="BZ221" s="22">
        <v>0</v>
      </c>
      <c r="CA221" s="22">
        <v>0</v>
      </c>
      <c r="CB221" s="22">
        <v>0</v>
      </c>
      <c r="CC221" s="22">
        <v>0</v>
      </c>
      <c r="CD221" s="22">
        <v>0</v>
      </c>
      <c r="CE221" s="22">
        <v>0</v>
      </c>
      <c r="CF221" s="23"/>
      <c r="CG221" s="22">
        <v>0</v>
      </c>
      <c r="CH221" s="22">
        <v>9</v>
      </c>
      <c r="CI221" s="12">
        <f t="shared" si="12"/>
        <v>0</v>
      </c>
      <c r="CJ221" s="21">
        <v>65.108999999999995</v>
      </c>
      <c r="CK221" s="18" t="s">
        <v>3771</v>
      </c>
      <c r="CL221" s="17"/>
      <c r="CM221" s="18">
        <v>100</v>
      </c>
      <c r="CN221" s="18" t="s">
        <v>4026</v>
      </c>
      <c r="CO221" s="21">
        <v>65.108999999999995</v>
      </c>
      <c r="CP221" s="17"/>
      <c r="CQ221" s="17"/>
      <c r="CR221" s="17"/>
      <c r="CS221" s="17"/>
      <c r="CT221" s="17"/>
      <c r="CU221" s="18">
        <v>0</v>
      </c>
      <c r="CV221" s="17"/>
      <c r="CW221" s="18">
        <v>3</v>
      </c>
      <c r="CX221" s="18">
        <v>1</v>
      </c>
      <c r="CY221" s="18" t="s">
        <v>4226</v>
      </c>
      <c r="CZ221" s="18">
        <v>3379</v>
      </c>
      <c r="DA221" s="18">
        <v>1</v>
      </c>
      <c r="DB221" s="18" t="s">
        <v>4357</v>
      </c>
      <c r="DC221" s="18">
        <v>30</v>
      </c>
      <c r="DD221" s="17"/>
      <c r="DE221" s="17"/>
      <c r="DF221" s="17"/>
      <c r="DG221" s="17"/>
      <c r="DH221" s="17"/>
      <c r="DI221" s="17"/>
      <c r="DJ221" s="17"/>
      <c r="DK221" s="17"/>
      <c r="DL221" s="17"/>
      <c r="DM221" s="17"/>
      <c r="DN221" s="17"/>
      <c r="DO221" s="17"/>
      <c r="DP221" s="17"/>
      <c r="DQ221" s="17"/>
      <c r="DR221" s="17"/>
      <c r="DS221" s="17"/>
      <c r="DT221" s="17"/>
      <c r="DU221" s="17"/>
      <c r="DV221" s="18">
        <v>1</v>
      </c>
      <c r="DW221" s="18" t="s">
        <v>4593</v>
      </c>
      <c r="DX221" s="18">
        <v>3307</v>
      </c>
      <c r="DY221" s="18">
        <v>1</v>
      </c>
      <c r="DZ221" s="18" t="s">
        <v>4288</v>
      </c>
      <c r="EA221" s="18">
        <v>15</v>
      </c>
      <c r="EB221" s="17"/>
      <c r="EC221" s="17"/>
      <c r="ED221" s="17"/>
      <c r="EE221" s="17"/>
      <c r="EF221" s="17"/>
      <c r="EG221" s="17"/>
      <c r="EH221" s="18">
        <v>1</v>
      </c>
      <c r="EI221" s="18" t="s">
        <v>4689</v>
      </c>
      <c r="EJ221" s="18">
        <v>50</v>
      </c>
      <c r="EK221" s="18">
        <v>1</v>
      </c>
      <c r="EL221" s="18" t="s">
        <v>4720</v>
      </c>
      <c r="EM221" s="18">
        <v>10</v>
      </c>
      <c r="EN221" s="17"/>
      <c r="EO221" s="17"/>
      <c r="EP221" s="17"/>
      <c r="EQ221" s="17"/>
      <c r="ER221" s="17"/>
      <c r="ES221" s="17"/>
      <c r="ET221" s="17"/>
      <c r="EU221" s="17"/>
      <c r="EV221" s="17"/>
      <c r="EW221" s="17"/>
      <c r="EX221" s="17"/>
      <c r="EY221" s="17"/>
      <c r="EZ221" s="17"/>
      <c r="FA221" s="17"/>
      <c r="FB221" s="17"/>
      <c r="FC221" s="17"/>
      <c r="FD221" s="17"/>
      <c r="FE221" s="17"/>
      <c r="FF221" s="17"/>
      <c r="FG221" s="18" t="s">
        <v>4925</v>
      </c>
      <c r="FH221" s="17"/>
      <c r="FI221" s="18" t="s">
        <v>5267</v>
      </c>
      <c r="FJ221" s="18" t="s">
        <v>5370</v>
      </c>
      <c r="FK221" s="17"/>
      <c r="FL221" s="18" t="s">
        <v>5517</v>
      </c>
      <c r="FM221" s="17"/>
      <c r="FN221" s="17"/>
      <c r="FO221" s="17"/>
      <c r="FP221" s="18" t="s">
        <v>5732</v>
      </c>
      <c r="FQ221" s="18">
        <v>2</v>
      </c>
      <c r="FR221" s="18">
        <v>30</v>
      </c>
      <c r="FS221" s="18" t="s">
        <v>6013</v>
      </c>
      <c r="FT221" s="18" t="s">
        <v>6354</v>
      </c>
      <c r="FU221" s="18" t="s">
        <v>6676</v>
      </c>
      <c r="FV221" s="18" t="s">
        <v>7021</v>
      </c>
      <c r="FW221" s="18" t="s">
        <v>7216</v>
      </c>
      <c r="FX221" s="17"/>
      <c r="FY221" s="18" t="s">
        <v>7404</v>
      </c>
      <c r="FZ221" s="18" t="s">
        <v>7481</v>
      </c>
      <c r="GB221" s="25">
        <f t="shared" si="13"/>
        <v>243.92941068055111</v>
      </c>
    </row>
    <row r="222" spans="3:184" ht="74" customHeight="1" x14ac:dyDescent="0.2">
      <c r="C222" s="17" t="s">
        <v>11175</v>
      </c>
      <c r="D222" s="18" t="s">
        <v>54</v>
      </c>
      <c r="E222" s="18" t="s">
        <v>83</v>
      </c>
      <c r="F222" s="18" t="s">
        <v>295</v>
      </c>
      <c r="G222" s="18" t="s">
        <v>613</v>
      </c>
      <c r="H222" s="17"/>
      <c r="I222" s="18">
        <v>2022</v>
      </c>
      <c r="J222" s="18" t="s">
        <v>881</v>
      </c>
      <c r="K222" s="18" t="s">
        <v>962</v>
      </c>
      <c r="L222" s="17"/>
      <c r="M222" s="17"/>
      <c r="N222" s="17"/>
      <c r="O222" s="18" t="s">
        <v>1677</v>
      </c>
      <c r="P222" s="18" t="s">
        <v>1875</v>
      </c>
      <c r="Q222" s="17"/>
      <c r="R222" s="17"/>
      <c r="S222" s="17"/>
      <c r="T222" s="17"/>
      <c r="U222" s="18" t="s">
        <v>2807</v>
      </c>
      <c r="V222" s="18" t="s">
        <v>3062</v>
      </c>
      <c r="W222" s="17"/>
      <c r="X222" s="18" t="s">
        <v>3259</v>
      </c>
      <c r="Y222" s="21">
        <f t="shared" si="11"/>
        <v>11.584575000000001</v>
      </c>
      <c r="Z222" s="21">
        <v>11.250870000000001</v>
      </c>
      <c r="AA222" s="21">
        <v>97.12</v>
      </c>
      <c r="AB222" s="21">
        <v>0.75</v>
      </c>
      <c r="AC222" s="21">
        <v>0</v>
      </c>
      <c r="AD222" s="21">
        <v>0</v>
      </c>
      <c r="AE222" s="21">
        <v>0</v>
      </c>
      <c r="AF222" s="21">
        <v>0</v>
      </c>
      <c r="AG222" s="21">
        <v>0.33370499999999997</v>
      </c>
      <c r="AH222" s="21">
        <v>2.88</v>
      </c>
      <c r="AI222" s="21">
        <v>1</v>
      </c>
      <c r="AJ222" s="18" t="s">
        <v>3444</v>
      </c>
      <c r="AK222" s="18" t="s">
        <v>3521</v>
      </c>
      <c r="AL222" s="21">
        <v>0</v>
      </c>
      <c r="AM222" s="21">
        <v>14.96</v>
      </c>
      <c r="AN222" s="21">
        <v>1.17</v>
      </c>
      <c r="AO222" s="22">
        <v>11</v>
      </c>
      <c r="AP222" s="22">
        <v>11</v>
      </c>
      <c r="AQ222" s="22">
        <v>11</v>
      </c>
      <c r="AR222" s="22">
        <v>0</v>
      </c>
      <c r="AS222" s="22">
        <v>2</v>
      </c>
      <c r="AT222" s="22">
        <v>0</v>
      </c>
      <c r="AU222" s="22">
        <v>0</v>
      </c>
      <c r="AV222" s="22">
        <v>0</v>
      </c>
      <c r="AW222" s="22">
        <v>1</v>
      </c>
      <c r="AX222" s="22">
        <v>2</v>
      </c>
      <c r="AY222" s="22">
        <v>1</v>
      </c>
      <c r="AZ222" s="22">
        <v>0</v>
      </c>
      <c r="BA222" s="22">
        <v>0</v>
      </c>
      <c r="BB222" s="22">
        <v>3</v>
      </c>
      <c r="BC222" s="22">
        <v>1</v>
      </c>
      <c r="BD222" s="22">
        <v>1</v>
      </c>
      <c r="BE222" s="22">
        <v>0</v>
      </c>
      <c r="BF222" s="22">
        <v>0</v>
      </c>
      <c r="BG222" s="22">
        <v>0</v>
      </c>
      <c r="BH222" s="22">
        <v>0</v>
      </c>
      <c r="BI222" s="22">
        <v>0</v>
      </c>
      <c r="BJ222" s="22">
        <v>0</v>
      </c>
      <c r="BK222" s="22">
        <v>0</v>
      </c>
      <c r="BL222" s="22"/>
      <c r="BM222" s="22"/>
      <c r="BN222" s="22"/>
      <c r="BO222" s="22"/>
      <c r="BP222" s="22"/>
      <c r="BQ222" s="22"/>
      <c r="BR222" s="22"/>
      <c r="BS222" s="22"/>
      <c r="BT222" s="22"/>
      <c r="BU222" s="22"/>
      <c r="BV222" s="22"/>
      <c r="BW222" s="22"/>
      <c r="BX222" s="22"/>
      <c r="BY222" s="22"/>
      <c r="BZ222" s="22"/>
      <c r="CA222" s="22">
        <v>0</v>
      </c>
      <c r="CB222" s="22">
        <v>0</v>
      </c>
      <c r="CC222" s="22">
        <v>0</v>
      </c>
      <c r="CD222" s="22">
        <v>0</v>
      </c>
      <c r="CE222" s="22">
        <v>0</v>
      </c>
      <c r="CF222" s="23"/>
      <c r="CG222" s="22"/>
      <c r="CH222" s="22">
        <v>11</v>
      </c>
      <c r="CI222" s="12">
        <f t="shared" si="12"/>
        <v>0</v>
      </c>
      <c r="CJ222" s="21">
        <v>9.41</v>
      </c>
      <c r="CK222" s="18" t="s">
        <v>3772</v>
      </c>
      <c r="CL222" s="18" t="s">
        <v>3927</v>
      </c>
      <c r="CM222" s="18">
        <v>29</v>
      </c>
      <c r="CN222" s="18" t="s">
        <v>4003</v>
      </c>
      <c r="CO222" s="21">
        <v>32.451000000000001</v>
      </c>
      <c r="CP222" s="17"/>
      <c r="CQ222" s="17"/>
      <c r="CR222" s="17"/>
      <c r="CS222" s="17"/>
      <c r="CT222" s="17"/>
      <c r="CU222" s="17"/>
      <c r="CV222" s="17"/>
      <c r="CW222" s="17"/>
      <c r="CX222" s="18">
        <v>1</v>
      </c>
      <c r="CY222" s="18" t="s">
        <v>4180</v>
      </c>
      <c r="CZ222" s="18">
        <v>3692</v>
      </c>
      <c r="DA222" s="18">
        <v>1</v>
      </c>
      <c r="DB222" s="18" t="s">
        <v>4316</v>
      </c>
      <c r="DC222" s="18">
        <v>120</v>
      </c>
      <c r="DD222" s="17"/>
      <c r="DE222" s="17"/>
      <c r="DF222" s="17"/>
      <c r="DG222" s="17"/>
      <c r="DH222" s="17"/>
      <c r="DI222" s="17"/>
      <c r="DJ222" s="17"/>
      <c r="DK222" s="17"/>
      <c r="DL222" s="17"/>
      <c r="DM222" s="17"/>
      <c r="DN222" s="17"/>
      <c r="DO222" s="17"/>
      <c r="DP222" s="17"/>
      <c r="DQ222" s="17"/>
      <c r="DR222" s="17"/>
      <c r="DS222" s="17"/>
      <c r="DT222" s="17"/>
      <c r="DU222" s="17"/>
      <c r="DV222" s="17"/>
      <c r="DW222" s="17"/>
      <c r="DX222" s="17"/>
      <c r="DY222" s="17"/>
      <c r="DZ222" s="17"/>
      <c r="EA222" s="17"/>
      <c r="EB222" s="17"/>
      <c r="EC222" s="17"/>
      <c r="ED222" s="17"/>
      <c r="EE222" s="17"/>
      <c r="EF222" s="17"/>
      <c r="EG222" s="17"/>
      <c r="EH222" s="17"/>
      <c r="EI222" s="17"/>
      <c r="EJ222" s="17"/>
      <c r="EK222" s="17"/>
      <c r="EL222" s="17"/>
      <c r="EM222" s="17"/>
      <c r="EN222" s="18">
        <v>1</v>
      </c>
      <c r="EO222" s="18" t="s">
        <v>4180</v>
      </c>
      <c r="EP222" s="18">
        <v>6</v>
      </c>
      <c r="EQ222" s="17"/>
      <c r="ER222" s="17"/>
      <c r="ES222" s="17"/>
      <c r="ET222" s="17"/>
      <c r="EU222" s="17"/>
      <c r="EV222" s="17"/>
      <c r="EW222" s="17"/>
      <c r="EX222" s="17"/>
      <c r="EY222" s="17"/>
      <c r="EZ222" s="17"/>
      <c r="FA222" s="17"/>
      <c r="FB222" s="17"/>
      <c r="FC222" s="17"/>
      <c r="FD222" s="17"/>
      <c r="FE222" s="17"/>
      <c r="FF222" s="17"/>
      <c r="FG222" s="17"/>
      <c r="FH222" s="17"/>
      <c r="FI222" s="17"/>
      <c r="FJ222" s="17"/>
      <c r="FK222" s="17"/>
      <c r="FL222" s="17"/>
      <c r="FM222" s="17"/>
      <c r="FN222" s="17"/>
      <c r="FO222" s="17"/>
      <c r="FP222" s="18" t="s">
        <v>5733</v>
      </c>
      <c r="FQ222" s="18">
        <v>6</v>
      </c>
      <c r="FR222" s="18">
        <v>109</v>
      </c>
      <c r="FS222" s="18" t="s">
        <v>6014</v>
      </c>
      <c r="FT222" s="18" t="s">
        <v>6355</v>
      </c>
      <c r="FU222" s="18" t="s">
        <v>6677</v>
      </c>
      <c r="FV222" s="18" t="s">
        <v>7022</v>
      </c>
      <c r="FW222" s="18" t="s">
        <v>13</v>
      </c>
      <c r="FX222" s="18" t="s">
        <v>7299</v>
      </c>
      <c r="FY222" s="18" t="s">
        <v>7401</v>
      </c>
      <c r="FZ222" s="18" t="s">
        <v>7472</v>
      </c>
      <c r="GB222" s="25">
        <f t="shared" si="13"/>
        <v>346.70333733937326</v>
      </c>
    </row>
    <row r="223" spans="3:184" ht="74" customHeight="1" x14ac:dyDescent="0.2">
      <c r="C223" s="17" t="s">
        <v>11175</v>
      </c>
      <c r="D223" s="18" t="s">
        <v>62</v>
      </c>
      <c r="E223" s="18" t="s">
        <v>82</v>
      </c>
      <c r="F223" s="18" t="s">
        <v>296</v>
      </c>
      <c r="G223" s="18" t="s">
        <v>449</v>
      </c>
      <c r="H223" s="18" t="s">
        <v>739</v>
      </c>
      <c r="I223" s="18">
        <v>2020</v>
      </c>
      <c r="J223" s="18" t="s">
        <v>882</v>
      </c>
      <c r="K223" s="18" t="s">
        <v>936</v>
      </c>
      <c r="L223" s="17"/>
      <c r="M223" s="18" t="s">
        <v>1162</v>
      </c>
      <c r="N223" s="18" t="s">
        <v>1394</v>
      </c>
      <c r="O223" s="18" t="s">
        <v>1678</v>
      </c>
      <c r="P223" s="18" t="s">
        <v>1876</v>
      </c>
      <c r="Q223" s="18" t="s">
        <v>2115</v>
      </c>
      <c r="R223" s="17"/>
      <c r="S223" s="17"/>
      <c r="T223" s="17"/>
      <c r="U223" s="18" t="s">
        <v>2808</v>
      </c>
      <c r="V223" s="18" t="s">
        <v>3063</v>
      </c>
      <c r="W223" s="18" t="s">
        <v>3140</v>
      </c>
      <c r="X223" s="18" t="s">
        <v>3260</v>
      </c>
      <c r="Y223" s="21">
        <f t="shared" si="11"/>
        <v>17.396000000000001</v>
      </c>
      <c r="Z223" s="21">
        <v>17.396000000000001</v>
      </c>
      <c r="AA223" s="21">
        <v>100</v>
      </c>
      <c r="AB223" s="21">
        <v>0.04</v>
      </c>
      <c r="AC223" s="21">
        <v>0</v>
      </c>
      <c r="AD223" s="21">
        <v>0</v>
      </c>
      <c r="AE223" s="21">
        <v>0</v>
      </c>
      <c r="AF223" s="21">
        <v>0</v>
      </c>
      <c r="AG223" s="21">
        <v>0</v>
      </c>
      <c r="AH223" s="21">
        <v>0</v>
      </c>
      <c r="AI223" s="21"/>
      <c r="AJ223" s="17"/>
      <c r="AK223" s="17"/>
      <c r="AL223" s="21"/>
      <c r="AM223" s="21">
        <v>20</v>
      </c>
      <c r="AN223" s="21">
        <v>0.05</v>
      </c>
      <c r="AO223" s="22">
        <v>31</v>
      </c>
      <c r="AP223" s="22">
        <v>29</v>
      </c>
      <c r="AQ223" s="22">
        <v>17</v>
      </c>
      <c r="AR223" s="22"/>
      <c r="AS223" s="22"/>
      <c r="AT223" s="22"/>
      <c r="AU223" s="22"/>
      <c r="AV223" s="22"/>
      <c r="AW223" s="22"/>
      <c r="AX223" s="22"/>
      <c r="AY223" s="22">
        <v>1</v>
      </c>
      <c r="AZ223" s="22">
        <v>4</v>
      </c>
      <c r="BA223" s="22"/>
      <c r="BB223" s="22">
        <v>1</v>
      </c>
      <c r="BC223" s="22">
        <v>8</v>
      </c>
      <c r="BD223" s="22"/>
      <c r="BE223" s="22"/>
      <c r="BF223" s="22">
        <v>1</v>
      </c>
      <c r="BG223" s="22">
        <v>1</v>
      </c>
      <c r="BH223" s="22"/>
      <c r="BI223" s="22"/>
      <c r="BJ223" s="22"/>
      <c r="BK223" s="22"/>
      <c r="BL223" s="22"/>
      <c r="BM223" s="22"/>
      <c r="BN223" s="22"/>
      <c r="BO223" s="22"/>
      <c r="BP223" s="22"/>
      <c r="BQ223" s="22"/>
      <c r="BR223" s="22"/>
      <c r="BS223" s="22"/>
      <c r="BT223" s="22"/>
      <c r="BU223" s="22"/>
      <c r="BV223" s="22"/>
      <c r="BW223" s="22"/>
      <c r="BX223" s="22"/>
      <c r="BY223" s="22"/>
      <c r="BZ223" s="22"/>
      <c r="CA223" s="22">
        <v>0</v>
      </c>
      <c r="CB223" s="22"/>
      <c r="CC223" s="22"/>
      <c r="CD223" s="22">
        <v>1</v>
      </c>
      <c r="CE223" s="22"/>
      <c r="CF223" s="23"/>
      <c r="CG223" s="22"/>
      <c r="CH223" s="22">
        <v>17</v>
      </c>
      <c r="CI223" s="12">
        <f t="shared" si="12"/>
        <v>0</v>
      </c>
      <c r="CJ223" s="21">
        <v>105.6</v>
      </c>
      <c r="CK223" s="18" t="s">
        <v>3773</v>
      </c>
      <c r="CL223" s="17"/>
      <c r="CM223" s="18">
        <v>12.34</v>
      </c>
      <c r="CN223" s="18" t="s">
        <v>4027</v>
      </c>
      <c r="CO223" s="21">
        <v>855.6</v>
      </c>
      <c r="CP223" s="17"/>
      <c r="CQ223" s="17"/>
      <c r="CR223" s="17"/>
      <c r="CS223" s="17"/>
      <c r="CT223" s="17"/>
      <c r="CU223" s="17"/>
      <c r="CV223" s="17"/>
      <c r="CW223" s="18">
        <v>2</v>
      </c>
      <c r="CX223" s="18">
        <v>1</v>
      </c>
      <c r="CY223" s="18" t="s">
        <v>4227</v>
      </c>
      <c r="CZ223" s="18">
        <v>2178</v>
      </c>
      <c r="DA223" s="18">
        <v>1</v>
      </c>
      <c r="DB223" s="18" t="s">
        <v>4358</v>
      </c>
      <c r="DC223" s="18">
        <v>20</v>
      </c>
      <c r="DD223" s="17"/>
      <c r="DE223" s="17"/>
      <c r="DF223" s="17"/>
      <c r="DG223" s="17"/>
      <c r="DH223" s="17"/>
      <c r="DI223" s="17"/>
      <c r="DJ223" s="17"/>
      <c r="DK223" s="17"/>
      <c r="DL223" s="17"/>
      <c r="DM223" s="18">
        <v>1</v>
      </c>
      <c r="DN223" s="18" t="s">
        <v>4475</v>
      </c>
      <c r="DO223" s="18">
        <v>9</v>
      </c>
      <c r="DP223" s="17"/>
      <c r="DQ223" s="17"/>
      <c r="DR223" s="17"/>
      <c r="DS223" s="18" t="s">
        <v>4531</v>
      </c>
      <c r="DT223" s="18" t="s">
        <v>4565</v>
      </c>
      <c r="DU223" s="18">
        <v>22</v>
      </c>
      <c r="DV223" s="18">
        <v>1</v>
      </c>
      <c r="DW223" s="18" t="s">
        <v>4594</v>
      </c>
      <c r="DX223" s="18">
        <v>23189</v>
      </c>
      <c r="DY223" s="17"/>
      <c r="DZ223" s="17"/>
      <c r="EA223" s="17"/>
      <c r="EB223" s="17"/>
      <c r="EC223" s="17"/>
      <c r="ED223" s="17"/>
      <c r="EE223" s="17"/>
      <c r="EF223" s="17"/>
      <c r="EG223" s="17"/>
      <c r="EH223" s="17"/>
      <c r="EI223" s="17"/>
      <c r="EJ223" s="17"/>
      <c r="EK223" s="17"/>
      <c r="EL223" s="17"/>
      <c r="EM223" s="17"/>
      <c r="EN223" s="18">
        <v>1</v>
      </c>
      <c r="EO223" s="18" t="s">
        <v>4180</v>
      </c>
      <c r="EP223" s="18">
        <v>20</v>
      </c>
      <c r="EQ223" s="17"/>
      <c r="ER223" s="17"/>
      <c r="ES223" s="17"/>
      <c r="ET223" s="17"/>
      <c r="EU223" s="17"/>
      <c r="EV223" s="17"/>
      <c r="EW223" s="17"/>
      <c r="EX223" s="17"/>
      <c r="EY223" s="17"/>
      <c r="EZ223" s="17"/>
      <c r="FA223" s="17"/>
      <c r="FB223" s="17"/>
      <c r="FC223" s="17"/>
      <c r="FD223" s="17"/>
      <c r="FE223" s="17"/>
      <c r="FF223" s="17"/>
      <c r="FG223" s="17"/>
      <c r="FH223" s="18" t="s">
        <v>5074</v>
      </c>
      <c r="FI223" s="18" t="s">
        <v>5268</v>
      </c>
      <c r="FJ223" s="18" t="s">
        <v>5074</v>
      </c>
      <c r="FK223" s="18" t="s">
        <v>5405</v>
      </c>
      <c r="FL223" s="18" t="s">
        <v>5518</v>
      </c>
      <c r="FM223" s="17"/>
      <c r="FN223" s="17"/>
      <c r="FO223" s="17"/>
      <c r="FP223" s="18" t="s">
        <v>5734</v>
      </c>
      <c r="FQ223" s="18">
        <v>3</v>
      </c>
      <c r="FR223" s="18">
        <v>75</v>
      </c>
      <c r="FS223" s="18" t="s">
        <v>6015</v>
      </c>
      <c r="FT223" s="18" t="s">
        <v>6356</v>
      </c>
      <c r="FU223" s="18" t="s">
        <v>6678</v>
      </c>
      <c r="FV223" s="18" t="s">
        <v>7023</v>
      </c>
      <c r="FW223" s="18" t="s">
        <v>7217</v>
      </c>
      <c r="FX223" s="18" t="s">
        <v>7309</v>
      </c>
      <c r="FY223" s="18" t="s">
        <v>7405</v>
      </c>
      <c r="FZ223" s="18" t="s">
        <v>7482</v>
      </c>
      <c r="GB223" s="25">
        <f t="shared" si="13"/>
        <v>20.331930808789156</v>
      </c>
    </row>
    <row r="224" spans="3:184" ht="74" customHeight="1" x14ac:dyDescent="0.2">
      <c r="C224" s="17" t="s">
        <v>11175</v>
      </c>
      <c r="D224" s="18" t="s">
        <v>54</v>
      </c>
      <c r="E224" s="18" t="s">
        <v>82</v>
      </c>
      <c r="F224" s="18" t="s">
        <v>297</v>
      </c>
      <c r="G224" s="18" t="s">
        <v>578</v>
      </c>
      <c r="H224" s="18" t="s">
        <v>578</v>
      </c>
      <c r="I224" s="18">
        <v>2022</v>
      </c>
      <c r="J224" s="18" t="s">
        <v>883</v>
      </c>
      <c r="K224" s="18" t="s">
        <v>941</v>
      </c>
      <c r="L224" s="17"/>
      <c r="M224" s="18" t="s">
        <v>1163</v>
      </c>
      <c r="N224" s="18" t="s">
        <v>1395</v>
      </c>
      <c r="O224" s="18" t="s">
        <v>1679</v>
      </c>
      <c r="P224" s="18" t="s">
        <v>1877</v>
      </c>
      <c r="Q224" s="18" t="s">
        <v>2116</v>
      </c>
      <c r="R224" s="18" t="s">
        <v>2347</v>
      </c>
      <c r="S224" s="18" t="s">
        <v>699</v>
      </c>
      <c r="T224" s="17"/>
      <c r="U224" s="18" t="s">
        <v>2809</v>
      </c>
      <c r="V224" s="18" t="s">
        <v>3064</v>
      </c>
      <c r="W224" s="18" t="s">
        <v>3140</v>
      </c>
      <c r="X224" s="18" t="s">
        <v>3261</v>
      </c>
      <c r="Y224" s="21">
        <f t="shared" si="11"/>
        <v>4.9899999999999993</v>
      </c>
      <c r="Z224" s="21">
        <v>4.5599999999999996</v>
      </c>
      <c r="AA224" s="21">
        <v>91.38</v>
      </c>
      <c r="AB224" s="21">
        <v>0.08</v>
      </c>
      <c r="AC224" s="21">
        <v>0</v>
      </c>
      <c r="AD224" s="21">
        <v>0</v>
      </c>
      <c r="AE224" s="21">
        <v>0</v>
      </c>
      <c r="AF224" s="21">
        <v>0</v>
      </c>
      <c r="AG224" s="21">
        <v>0.43</v>
      </c>
      <c r="AH224" s="21">
        <v>8.6199999999999992</v>
      </c>
      <c r="AI224" s="21"/>
      <c r="AJ224" s="17"/>
      <c r="AK224" s="17"/>
      <c r="AL224" s="21"/>
      <c r="AM224" s="21">
        <v>38</v>
      </c>
      <c r="AN224" s="21">
        <v>0.91</v>
      </c>
      <c r="AO224" s="22">
        <v>1</v>
      </c>
      <c r="AP224" s="22">
        <v>1</v>
      </c>
      <c r="AQ224" s="22">
        <v>1</v>
      </c>
      <c r="AR224" s="22">
        <v>0</v>
      </c>
      <c r="AS224" s="22">
        <v>0</v>
      </c>
      <c r="AT224" s="22">
        <v>0</v>
      </c>
      <c r="AU224" s="22">
        <v>0</v>
      </c>
      <c r="AV224" s="22">
        <v>0</v>
      </c>
      <c r="AW224" s="22">
        <v>0</v>
      </c>
      <c r="AX224" s="22">
        <v>0</v>
      </c>
      <c r="AY224" s="22">
        <v>0</v>
      </c>
      <c r="AZ224" s="22">
        <v>0</v>
      </c>
      <c r="BA224" s="22">
        <v>0</v>
      </c>
      <c r="BB224" s="22">
        <v>1</v>
      </c>
      <c r="BC224" s="22">
        <v>0</v>
      </c>
      <c r="BD224" s="22">
        <v>0</v>
      </c>
      <c r="BE224" s="22">
        <v>0</v>
      </c>
      <c r="BF224" s="22">
        <v>0</v>
      </c>
      <c r="BG224" s="22">
        <v>0</v>
      </c>
      <c r="BH224" s="22">
        <v>0</v>
      </c>
      <c r="BI224" s="22">
        <v>0</v>
      </c>
      <c r="BJ224" s="22">
        <v>0</v>
      </c>
      <c r="BK224" s="22">
        <v>0</v>
      </c>
      <c r="BL224" s="22"/>
      <c r="BM224" s="22"/>
      <c r="BN224" s="22"/>
      <c r="BO224" s="22"/>
      <c r="BP224" s="22"/>
      <c r="BQ224" s="22"/>
      <c r="BR224" s="22"/>
      <c r="BS224" s="22"/>
      <c r="BT224" s="22"/>
      <c r="BU224" s="22"/>
      <c r="BV224" s="22"/>
      <c r="BW224" s="22"/>
      <c r="BX224" s="22"/>
      <c r="BY224" s="22"/>
      <c r="BZ224" s="22"/>
      <c r="CA224" s="22">
        <v>0</v>
      </c>
      <c r="CB224" s="22">
        <v>0</v>
      </c>
      <c r="CC224" s="22">
        <v>0</v>
      </c>
      <c r="CD224" s="22">
        <v>0</v>
      </c>
      <c r="CE224" s="22">
        <v>0</v>
      </c>
      <c r="CF224" s="23"/>
      <c r="CG224" s="22">
        <v>0</v>
      </c>
      <c r="CH224" s="22">
        <v>1</v>
      </c>
      <c r="CI224" s="12">
        <f t="shared" si="12"/>
        <v>0</v>
      </c>
      <c r="CJ224" s="21">
        <v>6.3650000000000002</v>
      </c>
      <c r="CK224" s="18" t="s">
        <v>594</v>
      </c>
      <c r="CL224" s="17"/>
      <c r="CM224" s="18">
        <v>5.53</v>
      </c>
      <c r="CN224" s="18" t="s">
        <v>4003</v>
      </c>
      <c r="CO224" s="21">
        <v>115.82599999999999</v>
      </c>
      <c r="CP224" s="17"/>
      <c r="CQ224" s="17"/>
      <c r="CR224" s="17"/>
      <c r="CS224" s="17"/>
      <c r="CT224" s="17"/>
      <c r="CU224" s="17"/>
      <c r="CV224" s="17"/>
      <c r="CW224" s="17"/>
      <c r="CX224" s="18">
        <v>1</v>
      </c>
      <c r="CY224" s="18" t="s">
        <v>4202</v>
      </c>
      <c r="CZ224" s="18">
        <v>100</v>
      </c>
      <c r="DA224" s="17"/>
      <c r="DB224" s="17"/>
      <c r="DC224" s="17"/>
      <c r="DD224" s="17"/>
      <c r="DE224" s="17"/>
      <c r="DF224" s="17"/>
      <c r="DG224" s="17"/>
      <c r="DH224" s="17"/>
      <c r="DI224" s="17"/>
      <c r="DJ224" s="17"/>
      <c r="DK224" s="17"/>
      <c r="DL224" s="17"/>
      <c r="DM224" s="17"/>
      <c r="DN224" s="17"/>
      <c r="DO224" s="17"/>
      <c r="DP224" s="17"/>
      <c r="DQ224" s="17"/>
      <c r="DR224" s="17"/>
      <c r="DS224" s="17"/>
      <c r="DT224" s="17"/>
      <c r="DU224" s="17"/>
      <c r="DV224" s="17"/>
      <c r="DW224" s="17"/>
      <c r="DX224" s="17"/>
      <c r="DY224" s="18">
        <v>1</v>
      </c>
      <c r="DZ224" s="18" t="s">
        <v>4643</v>
      </c>
      <c r="EA224" s="18">
        <v>60</v>
      </c>
      <c r="EB224" s="17"/>
      <c r="EC224" s="17"/>
      <c r="ED224" s="17"/>
      <c r="EE224" s="17"/>
      <c r="EF224" s="17"/>
      <c r="EG224" s="17"/>
      <c r="EH224" s="17"/>
      <c r="EI224" s="17"/>
      <c r="EJ224" s="17"/>
      <c r="EK224" s="17"/>
      <c r="EL224" s="17"/>
      <c r="EM224" s="17"/>
      <c r="EN224" s="18">
        <v>1</v>
      </c>
      <c r="EO224" s="18" t="s">
        <v>4738</v>
      </c>
      <c r="EP224" s="18">
        <v>10</v>
      </c>
      <c r="EQ224" s="17"/>
      <c r="ER224" s="17"/>
      <c r="ES224" s="17"/>
      <c r="ET224" s="17"/>
      <c r="EU224" s="17"/>
      <c r="EV224" s="17"/>
      <c r="EW224" s="17"/>
      <c r="EX224" s="17"/>
      <c r="EY224" s="17"/>
      <c r="EZ224" s="17"/>
      <c r="FA224" s="17"/>
      <c r="FB224" s="17"/>
      <c r="FC224" s="17"/>
      <c r="FD224" s="17"/>
      <c r="FE224" s="17"/>
      <c r="FF224" s="17"/>
      <c r="FG224" s="17"/>
      <c r="FH224" s="17"/>
      <c r="FI224" s="18" t="s">
        <v>5269</v>
      </c>
      <c r="FJ224" s="17"/>
      <c r="FK224" s="17"/>
      <c r="FL224" s="17"/>
      <c r="FM224" s="17"/>
      <c r="FN224" s="17"/>
      <c r="FO224" s="17"/>
      <c r="FP224" s="18" t="s">
        <v>5735</v>
      </c>
      <c r="FQ224" s="18">
        <v>1</v>
      </c>
      <c r="FR224" s="18">
        <v>30</v>
      </c>
      <c r="FS224" s="18" t="s">
        <v>6016</v>
      </c>
      <c r="FT224" s="18" t="s">
        <v>6357</v>
      </c>
      <c r="FU224" s="18" t="s">
        <v>6679</v>
      </c>
      <c r="FV224" s="18" t="s">
        <v>7024</v>
      </c>
      <c r="FW224" s="18" t="s">
        <v>13</v>
      </c>
      <c r="FX224" s="18" t="s">
        <v>7299</v>
      </c>
      <c r="FY224" s="18" t="s">
        <v>7401</v>
      </c>
      <c r="FZ224" s="18" t="s">
        <v>7472</v>
      </c>
      <c r="GB224" s="25">
        <f t="shared" si="13"/>
        <v>39.369398925975169</v>
      </c>
    </row>
    <row r="225" spans="3:184" ht="74" customHeight="1" x14ac:dyDescent="0.2">
      <c r="C225" s="17" t="s">
        <v>11175</v>
      </c>
      <c r="D225" s="18" t="s">
        <v>57</v>
      </c>
      <c r="E225" s="18" t="s">
        <v>84</v>
      </c>
      <c r="F225" s="18" t="s">
        <v>298</v>
      </c>
      <c r="G225" s="18" t="s">
        <v>614</v>
      </c>
      <c r="H225" s="17"/>
      <c r="I225" s="18">
        <v>2022</v>
      </c>
      <c r="J225" s="18" t="s">
        <v>771</v>
      </c>
      <c r="K225" s="18" t="s">
        <v>936</v>
      </c>
      <c r="L225" s="17"/>
      <c r="M225" s="18" t="s">
        <v>1164</v>
      </c>
      <c r="N225" s="17"/>
      <c r="O225" s="17"/>
      <c r="P225" s="17"/>
      <c r="Q225" s="18" t="s">
        <v>2117</v>
      </c>
      <c r="R225" s="17"/>
      <c r="S225" s="18" t="s">
        <v>2492</v>
      </c>
      <c r="T225" s="17"/>
      <c r="U225" s="18" t="s">
        <v>2810</v>
      </c>
      <c r="V225" s="18" t="s">
        <v>2810</v>
      </c>
      <c r="W225" s="18" t="s">
        <v>3138</v>
      </c>
      <c r="X225" s="18" t="s">
        <v>3262</v>
      </c>
      <c r="Y225" s="21">
        <f t="shared" si="11"/>
        <v>0.4</v>
      </c>
      <c r="Z225" s="21">
        <v>0.4</v>
      </c>
      <c r="AA225" s="21">
        <v>100</v>
      </c>
      <c r="AB225" s="21">
        <v>0.03</v>
      </c>
      <c r="AC225" s="21">
        <v>0</v>
      </c>
      <c r="AD225" s="21">
        <v>0</v>
      </c>
      <c r="AE225" s="21">
        <v>0</v>
      </c>
      <c r="AF225" s="21">
        <v>0</v>
      </c>
      <c r="AG225" s="21">
        <v>0</v>
      </c>
      <c r="AH225" s="21">
        <v>0</v>
      </c>
      <c r="AI225" s="21"/>
      <c r="AJ225" s="17"/>
      <c r="AK225" s="17"/>
      <c r="AL225" s="21"/>
      <c r="AM225" s="21">
        <v>0.4</v>
      </c>
      <c r="AN225" s="21">
        <v>0.03</v>
      </c>
      <c r="AO225" s="22">
        <v>25</v>
      </c>
      <c r="AP225" s="22">
        <v>12</v>
      </c>
      <c r="AQ225" s="22">
        <v>3</v>
      </c>
      <c r="AR225" s="22"/>
      <c r="AS225" s="22"/>
      <c r="AT225" s="22"/>
      <c r="AU225" s="22"/>
      <c r="AV225" s="22"/>
      <c r="AW225" s="22"/>
      <c r="AX225" s="22"/>
      <c r="AY225" s="22"/>
      <c r="AZ225" s="22"/>
      <c r="BA225" s="22"/>
      <c r="BB225" s="22"/>
      <c r="BC225" s="22">
        <v>2</v>
      </c>
      <c r="BD225" s="22">
        <v>1</v>
      </c>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v>0</v>
      </c>
      <c r="CB225" s="22"/>
      <c r="CC225" s="22"/>
      <c r="CD225" s="22"/>
      <c r="CE225" s="22"/>
      <c r="CF225" s="23"/>
      <c r="CG225" s="22"/>
      <c r="CH225" s="22">
        <v>3</v>
      </c>
      <c r="CI225" s="12">
        <f t="shared" si="12"/>
        <v>0</v>
      </c>
      <c r="CJ225" s="21">
        <v>1.0880000000000001</v>
      </c>
      <c r="CK225" s="18" t="s">
        <v>3774</v>
      </c>
      <c r="CL225" s="17"/>
      <c r="CM225" s="18">
        <v>5.44</v>
      </c>
      <c r="CN225" s="18" t="s">
        <v>4014</v>
      </c>
      <c r="CO225" s="21">
        <v>20.466999999999999</v>
      </c>
      <c r="CP225" s="17"/>
      <c r="CQ225" s="17"/>
      <c r="CR225" s="17"/>
      <c r="CS225" s="17"/>
      <c r="CT225" s="17"/>
      <c r="CU225" s="17"/>
      <c r="CV225" s="17"/>
      <c r="CW225" s="18">
        <v>2</v>
      </c>
      <c r="CX225" s="17"/>
      <c r="CY225" s="17"/>
      <c r="CZ225" s="17"/>
      <c r="DA225" s="17"/>
      <c r="DB225" s="17"/>
      <c r="DC225" s="17"/>
      <c r="DD225" s="18">
        <v>1</v>
      </c>
      <c r="DE225" s="18" t="s">
        <v>4438</v>
      </c>
      <c r="DF225" s="18">
        <v>304</v>
      </c>
      <c r="DG225" s="17"/>
      <c r="DH225" s="17"/>
      <c r="DI225" s="17"/>
      <c r="DJ225" s="17"/>
      <c r="DK225" s="17"/>
      <c r="DL225" s="17"/>
      <c r="DM225" s="17"/>
      <c r="DN225" s="17"/>
      <c r="DO225" s="17"/>
      <c r="DP225" s="17"/>
      <c r="DQ225" s="17"/>
      <c r="DR225" s="17"/>
      <c r="DS225" s="17"/>
      <c r="DT225" s="17"/>
      <c r="DU225" s="17"/>
      <c r="DV225" s="17"/>
      <c r="DW225" s="17"/>
      <c r="DX225" s="17"/>
      <c r="DY225" s="17"/>
      <c r="DZ225" s="17"/>
      <c r="EA225" s="17"/>
      <c r="EB225" s="17"/>
      <c r="EC225" s="17"/>
      <c r="ED225" s="17"/>
      <c r="EE225" s="17"/>
      <c r="EF225" s="17"/>
      <c r="EG225" s="17"/>
      <c r="EH225" s="17"/>
      <c r="EI225" s="17"/>
      <c r="EJ225" s="17"/>
      <c r="EK225" s="18">
        <v>1</v>
      </c>
      <c r="EL225" s="18" t="s">
        <v>4721</v>
      </c>
      <c r="EM225" s="18">
        <v>9</v>
      </c>
      <c r="EN225" s="17"/>
      <c r="EO225" s="17"/>
      <c r="EP225" s="17"/>
      <c r="EQ225" s="17"/>
      <c r="ER225" s="17"/>
      <c r="ES225" s="17"/>
      <c r="ET225" s="17"/>
      <c r="EU225" s="17"/>
      <c r="EV225" s="17"/>
      <c r="EW225" s="17"/>
      <c r="EX225" s="17"/>
      <c r="EY225" s="17"/>
      <c r="EZ225" s="17"/>
      <c r="FA225" s="17"/>
      <c r="FB225" s="17"/>
      <c r="FC225" s="17"/>
      <c r="FD225" s="17"/>
      <c r="FE225" s="17"/>
      <c r="FF225" s="17"/>
      <c r="FG225" s="17"/>
      <c r="FH225" s="18" t="s">
        <v>5075</v>
      </c>
      <c r="FI225" s="18" t="s">
        <v>5270</v>
      </c>
      <c r="FJ225" s="17"/>
      <c r="FK225" s="17"/>
      <c r="FL225" s="18" t="s">
        <v>5519</v>
      </c>
      <c r="FM225" s="17"/>
      <c r="FN225" s="17"/>
      <c r="FO225" s="17"/>
      <c r="FP225" s="18" t="s">
        <v>5736</v>
      </c>
      <c r="FQ225" s="18">
        <v>2</v>
      </c>
      <c r="FR225" s="18">
        <v>60</v>
      </c>
      <c r="FS225" s="18" t="s">
        <v>6017</v>
      </c>
      <c r="FT225" s="18" t="s">
        <v>6358</v>
      </c>
      <c r="FU225" s="18" t="s">
        <v>6680</v>
      </c>
      <c r="FV225" s="18" t="s">
        <v>7025</v>
      </c>
      <c r="FW225" s="18" t="s">
        <v>16</v>
      </c>
      <c r="FX225" s="18" t="s">
        <v>7305</v>
      </c>
      <c r="FY225" s="18" t="s">
        <v>7397</v>
      </c>
      <c r="FZ225" s="18" t="s">
        <v>7477</v>
      </c>
      <c r="GB225" s="25">
        <f t="shared" si="13"/>
        <v>19.543655640787609</v>
      </c>
    </row>
    <row r="226" spans="3:184" ht="74" customHeight="1" x14ac:dyDescent="0.2">
      <c r="C226" s="17" t="s">
        <v>11175</v>
      </c>
      <c r="D226" s="18" t="s">
        <v>63</v>
      </c>
      <c r="E226" s="18" t="s">
        <v>84</v>
      </c>
      <c r="F226" s="18" t="s">
        <v>299</v>
      </c>
      <c r="G226" s="18" t="s">
        <v>615</v>
      </c>
      <c r="H226" s="17"/>
      <c r="I226" s="18">
        <v>2023</v>
      </c>
      <c r="J226" s="18" t="s">
        <v>817</v>
      </c>
      <c r="K226" s="18" t="s">
        <v>996</v>
      </c>
      <c r="L226" s="17"/>
      <c r="M226" s="18" t="s">
        <v>1165</v>
      </c>
      <c r="N226" s="18" t="s">
        <v>1396</v>
      </c>
      <c r="O226" s="18" t="s">
        <v>1680</v>
      </c>
      <c r="P226" s="18" t="s">
        <v>1878</v>
      </c>
      <c r="Q226" s="18" t="s">
        <v>2118</v>
      </c>
      <c r="R226" s="18" t="s">
        <v>2348</v>
      </c>
      <c r="S226" s="17"/>
      <c r="T226" s="17"/>
      <c r="U226" s="18" t="s">
        <v>2811</v>
      </c>
      <c r="V226" s="18" t="s">
        <v>2811</v>
      </c>
      <c r="W226" s="18" t="s">
        <v>3142</v>
      </c>
      <c r="X226" s="18" t="s">
        <v>2811</v>
      </c>
      <c r="Y226" s="21">
        <f t="shared" si="11"/>
        <v>0.5</v>
      </c>
      <c r="Z226" s="21">
        <v>0.5</v>
      </c>
      <c r="AA226" s="21">
        <v>100</v>
      </c>
      <c r="AB226" s="21">
        <v>0.02</v>
      </c>
      <c r="AC226" s="21">
        <v>0</v>
      </c>
      <c r="AD226" s="21">
        <v>0</v>
      </c>
      <c r="AE226" s="21">
        <v>0</v>
      </c>
      <c r="AF226" s="21">
        <v>0</v>
      </c>
      <c r="AG226" s="21"/>
      <c r="AH226" s="21"/>
      <c r="AI226" s="21">
        <v>1</v>
      </c>
      <c r="AJ226" s="18" t="s">
        <v>3403</v>
      </c>
      <c r="AK226" s="17"/>
      <c r="AL226" s="21">
        <v>0</v>
      </c>
      <c r="AM226" s="21">
        <v>0.8</v>
      </c>
      <c r="AN226" s="21">
        <v>0.03</v>
      </c>
      <c r="AO226" s="22">
        <v>1</v>
      </c>
      <c r="AP226" s="22">
        <v>1</v>
      </c>
      <c r="AQ226" s="22">
        <v>1</v>
      </c>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v>0</v>
      </c>
      <c r="CB226" s="22"/>
      <c r="CC226" s="22"/>
      <c r="CD226" s="22"/>
      <c r="CE226" s="22"/>
      <c r="CF226" s="22" t="s">
        <v>3589</v>
      </c>
      <c r="CG226" s="22">
        <v>1</v>
      </c>
      <c r="CH226" s="22">
        <v>1</v>
      </c>
      <c r="CI226" s="12">
        <f t="shared" si="12"/>
        <v>0</v>
      </c>
      <c r="CJ226" s="21">
        <v>1</v>
      </c>
      <c r="CK226" s="18" t="s">
        <v>3775</v>
      </c>
      <c r="CL226" s="17"/>
      <c r="CM226" s="18">
        <v>2.5299999999999998</v>
      </c>
      <c r="CN226" s="18" t="s">
        <v>3953</v>
      </c>
      <c r="CO226" s="21">
        <v>39.575000000000003</v>
      </c>
      <c r="CP226" s="17"/>
      <c r="CQ226" s="17"/>
      <c r="CR226" s="17"/>
      <c r="CS226" s="17"/>
      <c r="CT226" s="17"/>
      <c r="CU226" s="17"/>
      <c r="CV226" s="17"/>
      <c r="CW226" s="18">
        <v>1</v>
      </c>
      <c r="CX226" s="17"/>
      <c r="CY226" s="17"/>
      <c r="CZ226" s="17"/>
      <c r="DA226" s="18">
        <v>1</v>
      </c>
      <c r="DB226" s="18" t="s">
        <v>4359</v>
      </c>
      <c r="DC226" s="18">
        <v>59</v>
      </c>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c r="FB226" s="17"/>
      <c r="FC226" s="17"/>
      <c r="FD226" s="17"/>
      <c r="FE226" s="17"/>
      <c r="FF226" s="17"/>
      <c r="FG226" s="17"/>
      <c r="FH226" s="18" t="s">
        <v>5076</v>
      </c>
      <c r="FI226" s="18" t="s">
        <v>5271</v>
      </c>
      <c r="FJ226" s="17"/>
      <c r="FK226" s="17"/>
      <c r="FL226" s="17"/>
      <c r="FM226" s="17"/>
      <c r="FN226" s="17"/>
      <c r="FO226" s="17"/>
      <c r="FP226" s="17"/>
      <c r="FQ226" s="17"/>
      <c r="FR226" s="17"/>
      <c r="FS226" s="18" t="s">
        <v>6018</v>
      </c>
      <c r="FT226" s="18" t="s">
        <v>6359</v>
      </c>
      <c r="FU226" s="18" t="s">
        <v>6681</v>
      </c>
      <c r="FV226" s="18" t="s">
        <v>7026</v>
      </c>
      <c r="FW226" s="18" t="s">
        <v>21</v>
      </c>
      <c r="FX226" s="18" t="s">
        <v>7310</v>
      </c>
      <c r="FY226" s="18" t="s">
        <v>7406</v>
      </c>
      <c r="FZ226" s="18" t="s">
        <v>7483</v>
      </c>
      <c r="GB226" s="25">
        <f t="shared" si="13"/>
        <v>12.634238787113075</v>
      </c>
    </row>
    <row r="227" spans="3:184" ht="74" customHeight="1" x14ac:dyDescent="0.2">
      <c r="C227" s="17" t="s">
        <v>11175</v>
      </c>
      <c r="D227" s="18" t="s">
        <v>54</v>
      </c>
      <c r="E227" s="18" t="s">
        <v>83</v>
      </c>
      <c r="F227" s="18" t="s">
        <v>300</v>
      </c>
      <c r="G227" s="18" t="s">
        <v>616</v>
      </c>
      <c r="H227" s="18" t="s">
        <v>616</v>
      </c>
      <c r="I227" s="18">
        <v>2021</v>
      </c>
      <c r="J227" s="18" t="s">
        <v>884</v>
      </c>
      <c r="K227" s="18" t="s">
        <v>997</v>
      </c>
      <c r="L227" s="17"/>
      <c r="M227" s="18" t="s">
        <v>1166</v>
      </c>
      <c r="N227" s="18" t="s">
        <v>1397</v>
      </c>
      <c r="O227" s="18" t="s">
        <v>1681</v>
      </c>
      <c r="P227" s="18" t="s">
        <v>1879</v>
      </c>
      <c r="Q227" s="18" t="s">
        <v>2119</v>
      </c>
      <c r="R227" s="18" t="s">
        <v>2349</v>
      </c>
      <c r="S227" s="18" t="s">
        <v>699</v>
      </c>
      <c r="T227" s="17"/>
      <c r="U227" s="18" t="s">
        <v>2812</v>
      </c>
      <c r="V227" s="18" t="s">
        <v>3065</v>
      </c>
      <c r="W227" s="18" t="s">
        <v>3140</v>
      </c>
      <c r="X227" s="18" t="s">
        <v>3263</v>
      </c>
      <c r="Y227" s="21">
        <f t="shared" si="11"/>
        <v>3.0680000000000001</v>
      </c>
      <c r="Z227" s="21">
        <v>2.9430000000000001</v>
      </c>
      <c r="AA227" s="21">
        <v>95.93</v>
      </c>
      <c r="AB227" s="21">
        <v>0.06</v>
      </c>
      <c r="AC227" s="21">
        <v>0</v>
      </c>
      <c r="AD227" s="21">
        <v>0</v>
      </c>
      <c r="AE227" s="21">
        <v>0</v>
      </c>
      <c r="AF227" s="21">
        <v>0</v>
      </c>
      <c r="AG227" s="21">
        <v>0.125</v>
      </c>
      <c r="AH227" s="21">
        <v>4.07</v>
      </c>
      <c r="AI227" s="21">
        <v>1</v>
      </c>
      <c r="AJ227" s="18" t="s">
        <v>3445</v>
      </c>
      <c r="AK227" s="17"/>
      <c r="AL227" s="21">
        <v>0</v>
      </c>
      <c r="AM227" s="21">
        <v>7</v>
      </c>
      <c r="AN227" s="21">
        <v>0.21</v>
      </c>
      <c r="AO227" s="22">
        <v>4</v>
      </c>
      <c r="AP227" s="22">
        <v>4</v>
      </c>
      <c r="AQ227" s="22">
        <v>4</v>
      </c>
      <c r="AR227" s="22">
        <v>0</v>
      </c>
      <c r="AS227" s="22">
        <v>0</v>
      </c>
      <c r="AT227" s="22">
        <v>3</v>
      </c>
      <c r="AU227" s="22">
        <v>0</v>
      </c>
      <c r="AV227" s="22">
        <v>0</v>
      </c>
      <c r="AW227" s="22">
        <v>0</v>
      </c>
      <c r="AX227" s="22">
        <v>0</v>
      </c>
      <c r="AY227" s="22">
        <v>0</v>
      </c>
      <c r="AZ227" s="22">
        <v>0</v>
      </c>
      <c r="BA227" s="22">
        <v>0</v>
      </c>
      <c r="BB227" s="22">
        <v>1</v>
      </c>
      <c r="BC227" s="22">
        <v>0</v>
      </c>
      <c r="BD227" s="22">
        <v>0</v>
      </c>
      <c r="BE227" s="22">
        <v>0</v>
      </c>
      <c r="BF227" s="22">
        <v>0</v>
      </c>
      <c r="BG227" s="22">
        <v>0</v>
      </c>
      <c r="BH227" s="22">
        <v>0</v>
      </c>
      <c r="BI227" s="22">
        <v>0</v>
      </c>
      <c r="BJ227" s="22">
        <v>0</v>
      </c>
      <c r="BK227" s="22">
        <v>0</v>
      </c>
      <c r="BL227" s="22"/>
      <c r="BM227" s="22"/>
      <c r="BN227" s="22"/>
      <c r="BO227" s="22"/>
      <c r="BP227" s="22"/>
      <c r="BQ227" s="22"/>
      <c r="BR227" s="22"/>
      <c r="BS227" s="22"/>
      <c r="BT227" s="22"/>
      <c r="BU227" s="22"/>
      <c r="BV227" s="22"/>
      <c r="BW227" s="22"/>
      <c r="BX227" s="22"/>
      <c r="BY227" s="22"/>
      <c r="BZ227" s="22"/>
      <c r="CA227" s="22">
        <v>0</v>
      </c>
      <c r="CB227" s="22">
        <v>0</v>
      </c>
      <c r="CC227" s="22">
        <v>0</v>
      </c>
      <c r="CD227" s="22">
        <v>0</v>
      </c>
      <c r="CE227" s="22">
        <v>0</v>
      </c>
      <c r="CF227" s="23"/>
      <c r="CG227" s="22">
        <v>0</v>
      </c>
      <c r="CH227" s="22">
        <v>4</v>
      </c>
      <c r="CI227" s="12">
        <f t="shared" si="12"/>
        <v>0</v>
      </c>
      <c r="CJ227" s="21">
        <v>0.82</v>
      </c>
      <c r="CK227" s="18" t="s">
        <v>3776</v>
      </c>
      <c r="CL227" s="17"/>
      <c r="CM227" s="18">
        <v>0.74</v>
      </c>
      <c r="CN227" s="18" t="s">
        <v>4003</v>
      </c>
      <c r="CO227" s="21">
        <v>110.643</v>
      </c>
      <c r="CP227" s="17"/>
      <c r="CQ227" s="17"/>
      <c r="CR227" s="17"/>
      <c r="CS227" s="17"/>
      <c r="CT227" s="17"/>
      <c r="CU227" s="17"/>
      <c r="CV227" s="17"/>
      <c r="CW227" s="18">
        <v>2</v>
      </c>
      <c r="CX227" s="17"/>
      <c r="CY227" s="17"/>
      <c r="CZ227" s="17"/>
      <c r="DA227" s="18">
        <v>1</v>
      </c>
      <c r="DB227" s="18" t="s">
        <v>4360</v>
      </c>
      <c r="DC227" s="18">
        <v>144</v>
      </c>
      <c r="DD227" s="17"/>
      <c r="DE227" s="17"/>
      <c r="DF227" s="17"/>
      <c r="DG227" s="17"/>
      <c r="DH227" s="17"/>
      <c r="DI227" s="17"/>
      <c r="DJ227" s="17"/>
      <c r="DK227" s="17"/>
      <c r="DL227" s="17"/>
      <c r="DM227" s="17"/>
      <c r="DN227" s="17"/>
      <c r="DO227" s="17"/>
      <c r="DP227" s="17"/>
      <c r="DQ227" s="17"/>
      <c r="DR227" s="17"/>
      <c r="DS227" s="17"/>
      <c r="DT227" s="17"/>
      <c r="DU227" s="17"/>
      <c r="DV227" s="17"/>
      <c r="DW227" s="17"/>
      <c r="DX227" s="17"/>
      <c r="DY227" s="17"/>
      <c r="DZ227" s="17"/>
      <c r="EA227" s="17"/>
      <c r="EB227" s="17"/>
      <c r="EC227" s="17"/>
      <c r="ED227" s="17"/>
      <c r="EE227" s="17"/>
      <c r="EF227" s="17"/>
      <c r="EG227" s="17"/>
      <c r="EH227" s="17"/>
      <c r="EI227" s="17"/>
      <c r="EJ227" s="17"/>
      <c r="EK227" s="17"/>
      <c r="EL227" s="17"/>
      <c r="EM227" s="17"/>
      <c r="EN227" s="18">
        <v>1</v>
      </c>
      <c r="EO227" s="18" t="s">
        <v>4799</v>
      </c>
      <c r="EP227" s="18">
        <v>6</v>
      </c>
      <c r="EQ227" s="17"/>
      <c r="ER227" s="17"/>
      <c r="ES227" s="17"/>
      <c r="ET227" s="17"/>
      <c r="EU227" s="17"/>
      <c r="EV227" s="17"/>
      <c r="EW227" s="17"/>
      <c r="EX227" s="17"/>
      <c r="EY227" s="17"/>
      <c r="EZ227" s="17"/>
      <c r="FA227" s="17"/>
      <c r="FB227" s="17"/>
      <c r="FC227" s="17"/>
      <c r="FD227" s="17"/>
      <c r="FE227" s="17"/>
      <c r="FF227" s="17"/>
      <c r="FG227" s="17"/>
      <c r="FH227" s="18" t="s">
        <v>5077</v>
      </c>
      <c r="FI227" s="18" t="s">
        <v>5272</v>
      </c>
      <c r="FJ227" s="17"/>
      <c r="FK227" s="17"/>
      <c r="FL227" s="18" t="s">
        <v>5520</v>
      </c>
      <c r="FM227" s="17"/>
      <c r="FN227" s="18" t="s">
        <v>5634</v>
      </c>
      <c r="FO227" s="17"/>
      <c r="FP227" s="18" t="s">
        <v>5737</v>
      </c>
      <c r="FQ227" s="18">
        <v>9</v>
      </c>
      <c r="FR227" s="18">
        <v>87</v>
      </c>
      <c r="FS227" s="18" t="s">
        <v>6019</v>
      </c>
      <c r="FT227" s="18" t="s">
        <v>6360</v>
      </c>
      <c r="FU227" s="18" t="s">
        <v>6682</v>
      </c>
      <c r="FV227" s="18" t="s">
        <v>7027</v>
      </c>
      <c r="FW227" s="18" t="s">
        <v>13</v>
      </c>
      <c r="FX227" s="18" t="s">
        <v>7299</v>
      </c>
      <c r="FY227" s="18" t="s">
        <v>7392</v>
      </c>
      <c r="FZ227" s="18" t="s">
        <v>7472</v>
      </c>
      <c r="GB227" s="25">
        <f t="shared" si="13"/>
        <v>26.599061847563785</v>
      </c>
    </row>
    <row r="228" spans="3:184" ht="74" customHeight="1" x14ac:dyDescent="0.2">
      <c r="C228" s="17" t="s">
        <v>11175</v>
      </c>
      <c r="D228" s="18" t="s">
        <v>48</v>
      </c>
      <c r="E228" s="18" t="s">
        <v>82</v>
      </c>
      <c r="F228" s="18" t="s">
        <v>301</v>
      </c>
      <c r="G228" s="18" t="s">
        <v>617</v>
      </c>
      <c r="H228" s="17"/>
      <c r="I228" s="18">
        <v>2023</v>
      </c>
      <c r="J228" s="18" t="s">
        <v>885</v>
      </c>
      <c r="K228" s="18" t="s">
        <v>975</v>
      </c>
      <c r="L228" s="17"/>
      <c r="M228" s="18" t="s">
        <v>1167</v>
      </c>
      <c r="N228" s="18" t="s">
        <v>1398</v>
      </c>
      <c r="O228" s="18" t="s">
        <v>1682</v>
      </c>
      <c r="P228" s="18" t="s">
        <v>1880</v>
      </c>
      <c r="Q228" s="18" t="s">
        <v>2120</v>
      </c>
      <c r="R228" s="18" t="s">
        <v>2350</v>
      </c>
      <c r="S228" s="17"/>
      <c r="T228" s="17"/>
      <c r="U228" s="18" t="s">
        <v>2813</v>
      </c>
      <c r="V228" s="18" t="s">
        <v>2813</v>
      </c>
      <c r="W228" s="18" t="s">
        <v>3140</v>
      </c>
      <c r="X228" s="18" t="s">
        <v>3264</v>
      </c>
      <c r="Y228" s="21">
        <f t="shared" si="11"/>
        <v>0.52500000000000002</v>
      </c>
      <c r="Z228" s="21">
        <v>0.5</v>
      </c>
      <c r="AA228" s="21">
        <v>95.24</v>
      </c>
      <c r="AB228" s="21">
        <v>0.01</v>
      </c>
      <c r="AC228" s="21">
        <v>0</v>
      </c>
      <c r="AD228" s="21">
        <v>0</v>
      </c>
      <c r="AE228" s="21">
        <v>0</v>
      </c>
      <c r="AF228" s="21">
        <v>0</v>
      </c>
      <c r="AG228" s="21">
        <v>2.5000000000000001E-2</v>
      </c>
      <c r="AH228" s="21">
        <v>4.76</v>
      </c>
      <c r="AI228" s="21">
        <v>1</v>
      </c>
      <c r="AJ228" s="18" t="s">
        <v>3439</v>
      </c>
      <c r="AK228" s="17"/>
      <c r="AL228" s="21">
        <v>0</v>
      </c>
      <c r="AM228" s="21">
        <v>0.5</v>
      </c>
      <c r="AN228" s="21">
        <v>0.01</v>
      </c>
      <c r="AO228" s="22">
        <v>1</v>
      </c>
      <c r="AP228" s="22">
        <v>1</v>
      </c>
      <c r="AQ228" s="22">
        <v>1</v>
      </c>
      <c r="AR228" s="22"/>
      <c r="AS228" s="22"/>
      <c r="AT228" s="22"/>
      <c r="AU228" s="22"/>
      <c r="AV228" s="22"/>
      <c r="AW228" s="22"/>
      <c r="AX228" s="22"/>
      <c r="AY228" s="22"/>
      <c r="AZ228" s="22">
        <v>1</v>
      </c>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v>0</v>
      </c>
      <c r="CB228" s="22"/>
      <c r="CC228" s="22"/>
      <c r="CD228" s="22"/>
      <c r="CE228" s="22"/>
      <c r="CF228" s="23"/>
      <c r="CG228" s="22"/>
      <c r="CH228" s="22">
        <v>1</v>
      </c>
      <c r="CI228" s="12">
        <f t="shared" si="12"/>
        <v>0</v>
      </c>
      <c r="CJ228" s="21">
        <v>0.35</v>
      </c>
      <c r="CK228" s="18" t="s">
        <v>3777</v>
      </c>
      <c r="CL228" s="18" t="s">
        <v>3928</v>
      </c>
      <c r="CM228" s="18">
        <v>0.49</v>
      </c>
      <c r="CN228" s="18" t="s">
        <v>4028</v>
      </c>
      <c r="CO228" s="21">
        <v>71.792000000000002</v>
      </c>
      <c r="CP228" s="17"/>
      <c r="CQ228" s="17"/>
      <c r="CR228" s="17"/>
      <c r="CS228" s="17"/>
      <c r="CT228" s="17"/>
      <c r="CU228" s="17"/>
      <c r="CV228" s="17"/>
      <c r="CW228" s="18">
        <v>1</v>
      </c>
      <c r="CX228" s="17"/>
      <c r="CY228" s="17"/>
      <c r="CZ228" s="17"/>
      <c r="DA228" s="17"/>
      <c r="DB228" s="17"/>
      <c r="DC228" s="17"/>
      <c r="DD228" s="18">
        <v>1</v>
      </c>
      <c r="DE228" s="18" t="s">
        <v>4439</v>
      </c>
      <c r="DF228" s="18">
        <v>8</v>
      </c>
      <c r="DG228" s="17"/>
      <c r="DH228" s="17"/>
      <c r="DI228" s="17"/>
      <c r="DJ228" s="17"/>
      <c r="DK228" s="17"/>
      <c r="DL228" s="17"/>
      <c r="DM228" s="17"/>
      <c r="DN228" s="17"/>
      <c r="DO228" s="17"/>
      <c r="DP228" s="17"/>
      <c r="DQ228" s="17"/>
      <c r="DR228" s="17"/>
      <c r="DS228" s="17"/>
      <c r="DT228" s="17"/>
      <c r="DU228" s="17"/>
      <c r="DV228" s="17"/>
      <c r="DW228" s="17"/>
      <c r="DX228" s="17"/>
      <c r="DY228" s="17"/>
      <c r="DZ228" s="17"/>
      <c r="EA228" s="17"/>
      <c r="EB228" s="17"/>
      <c r="EC228" s="17"/>
      <c r="ED228" s="17"/>
      <c r="EE228" s="17"/>
      <c r="EF228" s="17"/>
      <c r="EG228" s="17"/>
      <c r="EH228" s="17"/>
      <c r="EI228" s="17"/>
      <c r="EJ228" s="17"/>
      <c r="EK228" s="17"/>
      <c r="EL228" s="17"/>
      <c r="EM228" s="17"/>
      <c r="EN228" s="18">
        <v>1</v>
      </c>
      <c r="EO228" s="18" t="s">
        <v>4800</v>
      </c>
      <c r="EP228" s="18">
        <v>10</v>
      </c>
      <c r="EQ228" s="17"/>
      <c r="ER228" s="17"/>
      <c r="ES228" s="17"/>
      <c r="ET228" s="17"/>
      <c r="EU228" s="17"/>
      <c r="EV228" s="17"/>
      <c r="EW228" s="17"/>
      <c r="EX228" s="17"/>
      <c r="EY228" s="17"/>
      <c r="EZ228" s="17"/>
      <c r="FA228" s="17"/>
      <c r="FB228" s="17"/>
      <c r="FC228" s="17"/>
      <c r="FD228" s="17"/>
      <c r="FE228" s="17"/>
      <c r="FF228" s="17"/>
      <c r="FG228" s="17"/>
      <c r="FH228" s="18" t="s">
        <v>5078</v>
      </c>
      <c r="FI228" s="18" t="s">
        <v>5273</v>
      </c>
      <c r="FJ228" s="17"/>
      <c r="FK228" s="17"/>
      <c r="FL228" s="17"/>
      <c r="FM228" s="17"/>
      <c r="FN228" s="17"/>
      <c r="FO228" s="17"/>
      <c r="FP228" s="17"/>
      <c r="FQ228" s="17"/>
      <c r="FR228" s="17"/>
      <c r="FS228" s="18" t="s">
        <v>6020</v>
      </c>
      <c r="FT228" s="18" t="s">
        <v>6361</v>
      </c>
      <c r="FU228" s="18" t="s">
        <v>6683</v>
      </c>
      <c r="FV228" s="18" t="s">
        <v>7028</v>
      </c>
      <c r="FW228" s="18" t="s">
        <v>9</v>
      </c>
      <c r="FX228" s="18" t="s">
        <v>7298</v>
      </c>
      <c r="FY228" s="18" t="s">
        <v>7373</v>
      </c>
      <c r="FZ228" s="18" t="s">
        <v>7457</v>
      </c>
      <c r="GB228" s="25">
        <f t="shared" si="13"/>
        <v>6.9645642968575885</v>
      </c>
    </row>
    <row r="229" spans="3:184" ht="74" customHeight="1" x14ac:dyDescent="0.2">
      <c r="C229" s="17" t="s">
        <v>11175</v>
      </c>
      <c r="D229" s="18" t="s">
        <v>59</v>
      </c>
      <c r="E229" s="18" t="s">
        <v>85</v>
      </c>
      <c r="F229" s="18" t="s">
        <v>302</v>
      </c>
      <c r="G229" s="18" t="s">
        <v>449</v>
      </c>
      <c r="H229" s="17"/>
      <c r="I229" s="18">
        <v>2017</v>
      </c>
      <c r="J229" s="18" t="s">
        <v>771</v>
      </c>
      <c r="K229" s="18" t="s">
        <v>936</v>
      </c>
      <c r="L229" s="17"/>
      <c r="M229" s="17"/>
      <c r="N229" s="17"/>
      <c r="O229" s="18" t="s">
        <v>1683</v>
      </c>
      <c r="P229" s="18" t="s">
        <v>1881</v>
      </c>
      <c r="Q229" s="18" t="s">
        <v>2121</v>
      </c>
      <c r="R229" s="18" t="s">
        <v>1369</v>
      </c>
      <c r="S229" s="18" t="s">
        <v>2493</v>
      </c>
      <c r="T229" s="18" t="s">
        <v>2564</v>
      </c>
      <c r="U229" s="18" t="s">
        <v>2814</v>
      </c>
      <c r="V229" s="18" t="s">
        <v>2814</v>
      </c>
      <c r="W229" s="18" t="s">
        <v>3142</v>
      </c>
      <c r="X229" s="18" t="s">
        <v>2814</v>
      </c>
      <c r="Y229" s="21">
        <f t="shared" si="11"/>
        <v>2.3989999999999996</v>
      </c>
      <c r="Z229" s="21">
        <v>2.3929999999999998</v>
      </c>
      <c r="AA229" s="21">
        <v>99.75</v>
      </c>
      <c r="AB229" s="21">
        <v>12.84</v>
      </c>
      <c r="AC229" s="21">
        <v>0</v>
      </c>
      <c r="AD229" s="21">
        <v>0</v>
      </c>
      <c r="AE229" s="21">
        <v>0</v>
      </c>
      <c r="AF229" s="21">
        <v>0</v>
      </c>
      <c r="AG229" s="21">
        <v>6.0000000000000001E-3</v>
      </c>
      <c r="AH229" s="21">
        <v>0.25</v>
      </c>
      <c r="AI229" s="21"/>
      <c r="AJ229" s="17"/>
      <c r="AK229" s="17"/>
      <c r="AL229" s="21"/>
      <c r="AM229" s="21">
        <v>2.375</v>
      </c>
      <c r="AN229" s="21">
        <v>12.62</v>
      </c>
      <c r="AO229" s="22">
        <v>0</v>
      </c>
      <c r="AP229" s="22">
        <v>1</v>
      </c>
      <c r="AQ229" s="22">
        <v>1</v>
      </c>
      <c r="AR229" s="22">
        <v>0</v>
      </c>
      <c r="AS229" s="22">
        <v>0</v>
      </c>
      <c r="AT229" s="22">
        <v>0</v>
      </c>
      <c r="AU229" s="22">
        <v>0</v>
      </c>
      <c r="AV229" s="22">
        <v>0</v>
      </c>
      <c r="AW229" s="22">
        <v>0</v>
      </c>
      <c r="AX229" s="22">
        <v>0</v>
      </c>
      <c r="AY229" s="22">
        <v>0</v>
      </c>
      <c r="AZ229" s="22">
        <v>0</v>
      </c>
      <c r="BA229" s="22">
        <v>0</v>
      </c>
      <c r="BB229" s="22">
        <v>0</v>
      </c>
      <c r="BC229" s="22">
        <v>1</v>
      </c>
      <c r="BD229" s="22">
        <v>0</v>
      </c>
      <c r="BE229" s="22">
        <v>0</v>
      </c>
      <c r="BF229" s="22">
        <v>0</v>
      </c>
      <c r="BG229" s="22">
        <v>0</v>
      </c>
      <c r="BH229" s="22">
        <v>0</v>
      </c>
      <c r="BI229" s="22">
        <v>0</v>
      </c>
      <c r="BJ229" s="22">
        <v>0</v>
      </c>
      <c r="BK229" s="22">
        <v>0</v>
      </c>
      <c r="BL229" s="22"/>
      <c r="BM229" s="22"/>
      <c r="BN229" s="22"/>
      <c r="BO229" s="22"/>
      <c r="BP229" s="22"/>
      <c r="BQ229" s="22"/>
      <c r="BR229" s="22"/>
      <c r="BS229" s="22"/>
      <c r="BT229" s="22"/>
      <c r="BU229" s="22"/>
      <c r="BV229" s="22"/>
      <c r="BW229" s="22"/>
      <c r="BX229" s="22"/>
      <c r="BY229" s="22"/>
      <c r="BZ229" s="22"/>
      <c r="CA229" s="22">
        <v>0</v>
      </c>
      <c r="CB229" s="22">
        <v>0</v>
      </c>
      <c r="CC229" s="22">
        <v>0</v>
      </c>
      <c r="CD229" s="22">
        <v>0</v>
      </c>
      <c r="CE229" s="22">
        <v>0</v>
      </c>
      <c r="CF229" s="23"/>
      <c r="CG229" s="22">
        <v>0</v>
      </c>
      <c r="CH229" s="22">
        <v>1</v>
      </c>
      <c r="CI229" s="12">
        <f t="shared" si="12"/>
        <v>0</v>
      </c>
      <c r="CJ229" s="21">
        <v>3.7999999999999999E-2</v>
      </c>
      <c r="CK229" s="18" t="s">
        <v>3778</v>
      </c>
      <c r="CL229" s="17"/>
      <c r="CM229" s="18">
        <v>0.63</v>
      </c>
      <c r="CN229" s="18" t="s">
        <v>4029</v>
      </c>
      <c r="CO229" s="21">
        <v>5.9909999999999997</v>
      </c>
      <c r="CP229" s="18">
        <v>1</v>
      </c>
      <c r="CQ229" s="18" t="s">
        <v>4093</v>
      </c>
      <c r="CR229" s="18" t="s">
        <v>4114</v>
      </c>
      <c r="CS229" s="18" t="s">
        <v>4141</v>
      </c>
      <c r="CT229" s="18">
        <v>5</v>
      </c>
      <c r="CU229" s="18">
        <v>110</v>
      </c>
      <c r="CV229" s="18" t="s">
        <v>4161</v>
      </c>
      <c r="CW229" s="18">
        <v>2</v>
      </c>
      <c r="CX229" s="17"/>
      <c r="CY229" s="17"/>
      <c r="CZ229" s="17"/>
      <c r="DA229" s="18">
        <v>1</v>
      </c>
      <c r="DB229" s="18" t="s">
        <v>4361</v>
      </c>
      <c r="DC229" s="18">
        <v>102</v>
      </c>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8">
        <v>1</v>
      </c>
      <c r="EO229" s="18" t="s">
        <v>4801</v>
      </c>
      <c r="EP229" s="18">
        <v>31</v>
      </c>
      <c r="EQ229" s="17"/>
      <c r="ER229" s="17"/>
      <c r="ES229" s="17"/>
      <c r="ET229" s="17"/>
      <c r="EU229" s="17"/>
      <c r="EV229" s="17"/>
      <c r="EW229" s="17"/>
      <c r="EX229" s="17"/>
      <c r="EY229" s="17"/>
      <c r="EZ229" s="17"/>
      <c r="FA229" s="17"/>
      <c r="FB229" s="17"/>
      <c r="FC229" s="17"/>
      <c r="FD229" s="17"/>
      <c r="FE229" s="17"/>
      <c r="FF229" s="17"/>
      <c r="FG229" s="17"/>
      <c r="FH229" s="18" t="s">
        <v>5079</v>
      </c>
      <c r="FI229" s="17"/>
      <c r="FJ229" s="18" t="s">
        <v>5371</v>
      </c>
      <c r="FK229" s="18" t="s">
        <v>5406</v>
      </c>
      <c r="FL229" s="18" t="s">
        <v>5521</v>
      </c>
      <c r="FM229" s="17"/>
      <c r="FN229" s="17"/>
      <c r="FO229" s="17"/>
      <c r="FP229" s="18" t="s">
        <v>5738</v>
      </c>
      <c r="FQ229" s="18">
        <v>1</v>
      </c>
      <c r="FR229" s="18">
        <v>2</v>
      </c>
      <c r="FS229" s="18" t="s">
        <v>18</v>
      </c>
      <c r="FT229" s="18" t="s">
        <v>6333</v>
      </c>
      <c r="FU229" s="18" t="s">
        <v>6655</v>
      </c>
      <c r="FV229" s="18" t="s">
        <v>7000</v>
      </c>
      <c r="FW229" s="18" t="s">
        <v>18</v>
      </c>
      <c r="FX229" s="18" t="s">
        <v>6333</v>
      </c>
      <c r="FY229" s="18" t="s">
        <v>6655</v>
      </c>
      <c r="FZ229" s="18" t="s">
        <v>7000</v>
      </c>
      <c r="GB229" s="25">
        <f t="shared" si="13"/>
        <v>399.43248205641794</v>
      </c>
    </row>
    <row r="230" spans="3:184" ht="74" customHeight="1" x14ac:dyDescent="0.2">
      <c r="C230" s="17" t="s">
        <v>11175</v>
      </c>
      <c r="D230" s="18" t="s">
        <v>47</v>
      </c>
      <c r="E230" s="18" t="s">
        <v>84</v>
      </c>
      <c r="F230" s="18" t="s">
        <v>303</v>
      </c>
      <c r="G230" s="18" t="s">
        <v>618</v>
      </c>
      <c r="H230" s="17"/>
      <c r="I230" s="18">
        <v>2023</v>
      </c>
      <c r="J230" s="18" t="s">
        <v>774</v>
      </c>
      <c r="K230" s="18" t="s">
        <v>954</v>
      </c>
      <c r="L230" s="17"/>
      <c r="M230" s="17"/>
      <c r="N230" s="17"/>
      <c r="O230" s="18" t="s">
        <v>1670</v>
      </c>
      <c r="P230" s="18" t="s">
        <v>1882</v>
      </c>
      <c r="Q230" s="18" t="s">
        <v>2122</v>
      </c>
      <c r="R230" s="18" t="s">
        <v>2351</v>
      </c>
      <c r="S230" s="17"/>
      <c r="T230" s="17"/>
      <c r="U230" s="18" t="s">
        <v>2766</v>
      </c>
      <c r="V230" s="18" t="s">
        <v>2766</v>
      </c>
      <c r="W230" s="18" t="s">
        <v>3138</v>
      </c>
      <c r="X230" s="18" t="s">
        <v>3265</v>
      </c>
      <c r="Y230" s="21">
        <f t="shared" si="11"/>
        <v>3.8000000000000006E-2</v>
      </c>
      <c r="Z230" s="21">
        <v>3.5000000000000003E-2</v>
      </c>
      <c r="AA230" s="21">
        <v>92.11</v>
      </c>
      <c r="AB230" s="21">
        <v>0.01</v>
      </c>
      <c r="AC230" s="21">
        <v>0</v>
      </c>
      <c r="AD230" s="21">
        <v>0</v>
      </c>
      <c r="AE230" s="21">
        <v>0</v>
      </c>
      <c r="AF230" s="21">
        <v>0</v>
      </c>
      <c r="AG230" s="21">
        <v>3.0000000000000001E-3</v>
      </c>
      <c r="AH230" s="21">
        <v>7.89</v>
      </c>
      <c r="AI230" s="21"/>
      <c r="AJ230" s="17"/>
      <c r="AK230" s="17"/>
      <c r="AL230" s="21"/>
      <c r="AM230" s="21">
        <v>0.1</v>
      </c>
      <c r="AN230" s="21">
        <v>0.04</v>
      </c>
      <c r="AO230" s="22">
        <v>1</v>
      </c>
      <c r="AP230" s="22">
        <v>1</v>
      </c>
      <c r="AQ230" s="22">
        <v>1</v>
      </c>
      <c r="AR230" s="22"/>
      <c r="AS230" s="22"/>
      <c r="AT230" s="22"/>
      <c r="AU230" s="22"/>
      <c r="AV230" s="22"/>
      <c r="AW230" s="22"/>
      <c r="AX230" s="22"/>
      <c r="AY230" s="22">
        <v>1</v>
      </c>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v>0</v>
      </c>
      <c r="CB230" s="22"/>
      <c r="CC230" s="22"/>
      <c r="CD230" s="22"/>
      <c r="CE230" s="22"/>
      <c r="CF230" s="23"/>
      <c r="CG230" s="22"/>
      <c r="CH230" s="22">
        <v>1</v>
      </c>
      <c r="CI230" s="12">
        <f t="shared" si="12"/>
        <v>0</v>
      </c>
      <c r="CJ230" s="21">
        <v>0.7</v>
      </c>
      <c r="CK230" s="18" t="s">
        <v>3765</v>
      </c>
      <c r="CL230" s="18" t="s">
        <v>3929</v>
      </c>
      <c r="CM230" s="18">
        <v>3.94</v>
      </c>
      <c r="CN230" s="18" t="s">
        <v>3999</v>
      </c>
      <c r="CO230" s="21">
        <v>17.748000000000001</v>
      </c>
      <c r="CP230" s="17"/>
      <c r="CQ230" s="17"/>
      <c r="CR230" s="17"/>
      <c r="CS230" s="17"/>
      <c r="CT230" s="17"/>
      <c r="CU230" s="17"/>
      <c r="CV230" s="17"/>
      <c r="CW230" s="17"/>
      <c r="CX230" s="17"/>
      <c r="CY230" s="17"/>
      <c r="CZ230" s="17"/>
      <c r="DA230" s="18">
        <v>1</v>
      </c>
      <c r="DB230" s="18" t="s">
        <v>4353</v>
      </c>
      <c r="DC230" s="18">
        <v>12</v>
      </c>
      <c r="DD230" s="17"/>
      <c r="DE230" s="17"/>
      <c r="DF230" s="17"/>
      <c r="DG230" s="17"/>
      <c r="DH230" s="17"/>
      <c r="DI230" s="17"/>
      <c r="DJ230" s="17"/>
      <c r="DK230" s="17"/>
      <c r="DL230" s="17"/>
      <c r="DM230" s="17"/>
      <c r="DN230" s="17"/>
      <c r="DO230" s="17"/>
      <c r="DP230" s="17"/>
      <c r="DQ230" s="17"/>
      <c r="DR230" s="17"/>
      <c r="DS230" s="17"/>
      <c r="DT230" s="17"/>
      <c r="DU230" s="17"/>
      <c r="DV230" s="17"/>
      <c r="DW230" s="17"/>
      <c r="DX230" s="17"/>
      <c r="DY230" s="17"/>
      <c r="DZ230" s="17"/>
      <c r="EA230" s="17"/>
      <c r="EB230" s="17"/>
      <c r="EC230" s="17"/>
      <c r="ED230" s="17"/>
      <c r="EE230" s="17"/>
      <c r="EF230" s="17"/>
      <c r="EG230" s="17"/>
      <c r="EH230" s="17"/>
      <c r="EI230" s="17"/>
      <c r="EJ230" s="17"/>
      <c r="EK230" s="17"/>
      <c r="EL230" s="17"/>
      <c r="EM230" s="17"/>
      <c r="EN230" s="17"/>
      <c r="EO230" s="17"/>
      <c r="EP230" s="17"/>
      <c r="EQ230" s="17"/>
      <c r="ER230" s="17"/>
      <c r="ES230" s="17"/>
      <c r="ET230" s="17"/>
      <c r="EU230" s="17"/>
      <c r="EV230" s="17"/>
      <c r="EW230" s="17"/>
      <c r="EX230" s="17"/>
      <c r="EY230" s="17"/>
      <c r="EZ230" s="17"/>
      <c r="FA230" s="17"/>
      <c r="FB230" s="17"/>
      <c r="FC230" s="17"/>
      <c r="FD230" s="17"/>
      <c r="FE230" s="17"/>
      <c r="FF230" s="17"/>
      <c r="FG230" s="17"/>
      <c r="FH230" s="18" t="s">
        <v>5049</v>
      </c>
      <c r="FI230" s="17"/>
      <c r="FJ230" s="17"/>
      <c r="FK230" s="17"/>
      <c r="FL230" s="17"/>
      <c r="FM230" s="17"/>
      <c r="FN230" s="17"/>
      <c r="FO230" s="17"/>
      <c r="FP230" s="17"/>
      <c r="FQ230" s="17"/>
      <c r="FR230" s="17"/>
      <c r="FS230" s="18" t="s">
        <v>6021</v>
      </c>
      <c r="FT230" s="18" t="s">
        <v>6362</v>
      </c>
      <c r="FU230" s="18" t="s">
        <v>6684</v>
      </c>
      <c r="FV230" s="18" t="s">
        <v>7029</v>
      </c>
      <c r="FW230" s="18" t="s">
        <v>6021</v>
      </c>
      <c r="FX230" s="18" t="s">
        <v>6362</v>
      </c>
      <c r="FY230" s="18" t="s">
        <v>6684</v>
      </c>
      <c r="FZ230" s="18" t="s">
        <v>7029</v>
      </c>
      <c r="GA230" s="1" t="s">
        <v>7584</v>
      </c>
      <c r="GB230" s="25">
        <f t="shared" si="13"/>
        <v>1.972053189091729</v>
      </c>
    </row>
    <row r="231" spans="3:184" ht="74" customHeight="1" x14ac:dyDescent="0.2">
      <c r="C231" s="17" t="s">
        <v>11175</v>
      </c>
      <c r="D231" s="18" t="s">
        <v>54</v>
      </c>
      <c r="E231" s="18" t="s">
        <v>83</v>
      </c>
      <c r="F231" s="18" t="s">
        <v>304</v>
      </c>
      <c r="G231" s="18" t="s">
        <v>619</v>
      </c>
      <c r="H231" s="18" t="s">
        <v>619</v>
      </c>
      <c r="I231" s="18">
        <v>2023</v>
      </c>
      <c r="J231" s="18" t="s">
        <v>772</v>
      </c>
      <c r="K231" s="18" t="s">
        <v>991</v>
      </c>
      <c r="L231" s="17"/>
      <c r="M231" s="18" t="s">
        <v>699</v>
      </c>
      <c r="N231" s="17"/>
      <c r="O231" s="18" t="s">
        <v>1684</v>
      </c>
      <c r="P231" s="18" t="s">
        <v>1883</v>
      </c>
      <c r="Q231" s="18" t="s">
        <v>2123</v>
      </c>
      <c r="R231" s="18" t="s">
        <v>2352</v>
      </c>
      <c r="S231" s="18" t="s">
        <v>2494</v>
      </c>
      <c r="T231" s="18" t="s">
        <v>2565</v>
      </c>
      <c r="U231" s="18" t="s">
        <v>2815</v>
      </c>
      <c r="V231" s="18" t="s">
        <v>3066</v>
      </c>
      <c r="W231" s="18" t="s">
        <v>3140</v>
      </c>
      <c r="X231" s="18" t="s">
        <v>3066</v>
      </c>
      <c r="Y231" s="21">
        <f t="shared" si="11"/>
        <v>1.35</v>
      </c>
      <c r="Z231" s="21">
        <v>1.32</v>
      </c>
      <c r="AA231" s="21">
        <v>97.78</v>
      </c>
      <c r="AB231" s="21">
        <v>0.06</v>
      </c>
      <c r="AC231" s="21">
        <v>0</v>
      </c>
      <c r="AD231" s="21">
        <v>0</v>
      </c>
      <c r="AE231" s="21">
        <v>0</v>
      </c>
      <c r="AF231" s="21">
        <v>0</v>
      </c>
      <c r="AG231" s="21">
        <v>0.03</v>
      </c>
      <c r="AH231" s="21">
        <v>2.2200000000000002</v>
      </c>
      <c r="AI231" s="21">
        <v>1</v>
      </c>
      <c r="AJ231" s="18" t="s">
        <v>3446</v>
      </c>
      <c r="AK231" s="18" t="s">
        <v>3522</v>
      </c>
      <c r="AL231" s="21">
        <v>1.4999999999999999E-2</v>
      </c>
      <c r="AM231" s="21">
        <v>0</v>
      </c>
      <c r="AN231" s="21">
        <v>0</v>
      </c>
      <c r="AO231" s="22">
        <v>1</v>
      </c>
      <c r="AP231" s="22">
        <v>1</v>
      </c>
      <c r="AQ231" s="22">
        <v>1</v>
      </c>
      <c r="AR231" s="22">
        <v>0</v>
      </c>
      <c r="AS231" s="22">
        <v>1</v>
      </c>
      <c r="AT231" s="22">
        <v>0</v>
      </c>
      <c r="AU231" s="22">
        <v>0</v>
      </c>
      <c r="AV231" s="22">
        <v>0</v>
      </c>
      <c r="AW231" s="22">
        <v>0</v>
      </c>
      <c r="AX231" s="22">
        <v>0</v>
      </c>
      <c r="AY231" s="22">
        <v>0</v>
      </c>
      <c r="AZ231" s="22">
        <v>0</v>
      </c>
      <c r="BA231" s="22">
        <v>0</v>
      </c>
      <c r="BB231" s="22">
        <v>0</v>
      </c>
      <c r="BC231" s="22">
        <v>0</v>
      </c>
      <c r="BD231" s="22">
        <v>0</v>
      </c>
      <c r="BE231" s="22">
        <v>0</v>
      </c>
      <c r="BF231" s="22">
        <v>0</v>
      </c>
      <c r="BG231" s="22">
        <v>0</v>
      </c>
      <c r="BH231" s="22">
        <v>0</v>
      </c>
      <c r="BI231" s="22">
        <v>0</v>
      </c>
      <c r="BJ231" s="22">
        <v>0</v>
      </c>
      <c r="BK231" s="22">
        <v>0</v>
      </c>
      <c r="BL231" s="22"/>
      <c r="BM231" s="22"/>
      <c r="BN231" s="22"/>
      <c r="BO231" s="22"/>
      <c r="BP231" s="22"/>
      <c r="BQ231" s="22"/>
      <c r="BR231" s="22"/>
      <c r="BS231" s="22"/>
      <c r="BT231" s="22"/>
      <c r="BU231" s="22"/>
      <c r="BV231" s="22"/>
      <c r="BW231" s="22"/>
      <c r="BX231" s="22"/>
      <c r="BY231" s="22"/>
      <c r="BZ231" s="22"/>
      <c r="CA231" s="22">
        <v>0</v>
      </c>
      <c r="CB231" s="22">
        <v>0</v>
      </c>
      <c r="CC231" s="22">
        <v>0</v>
      </c>
      <c r="CD231" s="22">
        <v>0</v>
      </c>
      <c r="CE231" s="22">
        <v>0</v>
      </c>
      <c r="CF231" s="23"/>
      <c r="CG231" s="22">
        <v>0</v>
      </c>
      <c r="CH231" s="22">
        <v>1</v>
      </c>
      <c r="CI231" s="12">
        <f t="shared" si="12"/>
        <v>0</v>
      </c>
      <c r="CJ231" s="21">
        <v>3.8570000000000002</v>
      </c>
      <c r="CK231" s="18" t="s">
        <v>594</v>
      </c>
      <c r="CL231" s="17"/>
      <c r="CM231" s="18">
        <v>5.26</v>
      </c>
      <c r="CN231" s="18" t="s">
        <v>4003</v>
      </c>
      <c r="CO231" s="21">
        <v>57.795000000000002</v>
      </c>
      <c r="CP231" s="17"/>
      <c r="CQ231" s="17"/>
      <c r="CR231" s="17"/>
      <c r="CS231" s="17"/>
      <c r="CT231" s="17"/>
      <c r="CU231" s="18">
        <v>3</v>
      </c>
      <c r="CV231" s="18" t="s">
        <v>4162</v>
      </c>
      <c r="CW231" s="18">
        <v>1</v>
      </c>
      <c r="CX231" s="18">
        <v>1</v>
      </c>
      <c r="CY231" s="18" t="s">
        <v>4228</v>
      </c>
      <c r="CZ231" s="18">
        <v>219</v>
      </c>
      <c r="DA231" s="18">
        <v>1</v>
      </c>
      <c r="DB231" s="18" t="s">
        <v>4362</v>
      </c>
      <c r="DC231" s="18">
        <v>62</v>
      </c>
      <c r="DD231" s="17"/>
      <c r="DE231" s="17"/>
      <c r="DF231" s="17"/>
      <c r="DG231" s="17"/>
      <c r="DH231" s="17"/>
      <c r="DI231" s="17"/>
      <c r="DJ231" s="17"/>
      <c r="DK231" s="17"/>
      <c r="DL231" s="17"/>
      <c r="DM231" s="17"/>
      <c r="DN231" s="17"/>
      <c r="DO231" s="17"/>
      <c r="DP231" s="17"/>
      <c r="DQ231" s="17"/>
      <c r="DR231" s="17"/>
      <c r="DS231" s="17"/>
      <c r="DT231" s="17"/>
      <c r="DU231" s="17"/>
      <c r="DV231" s="17"/>
      <c r="DW231" s="17"/>
      <c r="DX231" s="17"/>
      <c r="DY231" s="18">
        <v>1</v>
      </c>
      <c r="DZ231" s="18" t="s">
        <v>4644</v>
      </c>
      <c r="EA231" s="18">
        <v>52</v>
      </c>
      <c r="EB231" s="17"/>
      <c r="EC231" s="17"/>
      <c r="ED231" s="17"/>
      <c r="EE231" s="17"/>
      <c r="EF231" s="17"/>
      <c r="EG231" s="17"/>
      <c r="EH231" s="17"/>
      <c r="EI231" s="17"/>
      <c r="EJ231" s="17"/>
      <c r="EK231" s="17"/>
      <c r="EL231" s="17"/>
      <c r="EM231" s="17"/>
      <c r="EN231" s="17"/>
      <c r="EO231" s="17"/>
      <c r="EP231" s="17"/>
      <c r="EQ231" s="17"/>
      <c r="ER231" s="17"/>
      <c r="ES231" s="17"/>
      <c r="ET231" s="17"/>
      <c r="EU231" s="17"/>
      <c r="EV231" s="17"/>
      <c r="EW231" s="17"/>
      <c r="EX231" s="17"/>
      <c r="EY231" s="17"/>
      <c r="EZ231" s="17"/>
      <c r="FA231" s="17"/>
      <c r="FB231" s="17"/>
      <c r="FC231" s="17"/>
      <c r="FD231" s="17"/>
      <c r="FE231" s="17"/>
      <c r="FF231" s="17"/>
      <c r="FG231" s="17"/>
      <c r="FH231" s="17"/>
      <c r="FI231" s="18" t="s">
        <v>5274</v>
      </c>
      <c r="FJ231" s="17"/>
      <c r="FK231" s="17"/>
      <c r="FL231" s="18" t="s">
        <v>5522</v>
      </c>
      <c r="FM231" s="17"/>
      <c r="FN231" s="17"/>
      <c r="FO231" s="17"/>
      <c r="FP231" s="18" t="s">
        <v>5739</v>
      </c>
      <c r="FQ231" s="18">
        <v>1</v>
      </c>
      <c r="FR231" s="18">
        <v>75</v>
      </c>
      <c r="FS231" s="18" t="s">
        <v>6022</v>
      </c>
      <c r="FT231" s="18" t="s">
        <v>6363</v>
      </c>
      <c r="FU231" s="18" t="s">
        <v>6685</v>
      </c>
      <c r="FV231" s="18" t="s">
        <v>7030</v>
      </c>
      <c r="FW231" s="18" t="s">
        <v>13</v>
      </c>
      <c r="FX231" s="18" t="s">
        <v>7299</v>
      </c>
      <c r="FY231" s="18" t="s">
        <v>7392</v>
      </c>
      <c r="FZ231" s="18" t="s">
        <v>7472</v>
      </c>
      <c r="GB231" s="25">
        <f t="shared" si="13"/>
        <v>22.839345964183753</v>
      </c>
    </row>
    <row r="232" spans="3:184" ht="74" customHeight="1" x14ac:dyDescent="0.2">
      <c r="C232" s="17" t="s">
        <v>11175</v>
      </c>
      <c r="D232" s="18" t="s">
        <v>47</v>
      </c>
      <c r="E232" s="18" t="s">
        <v>87</v>
      </c>
      <c r="F232" s="18" t="s">
        <v>305</v>
      </c>
      <c r="G232" s="18" t="s">
        <v>578</v>
      </c>
      <c r="H232" s="18" t="s">
        <v>578</v>
      </c>
      <c r="I232" s="18">
        <v>2023</v>
      </c>
      <c r="J232" s="18" t="s">
        <v>844</v>
      </c>
      <c r="K232" s="18" t="s">
        <v>936</v>
      </c>
      <c r="L232" s="17"/>
      <c r="M232" s="18" t="s">
        <v>1168</v>
      </c>
      <c r="N232" s="18" t="s">
        <v>1399</v>
      </c>
      <c r="O232" s="17"/>
      <c r="P232" s="17"/>
      <c r="Q232" s="17"/>
      <c r="R232" s="17"/>
      <c r="S232" s="17"/>
      <c r="T232" s="17"/>
      <c r="U232" s="18" t="s">
        <v>2816</v>
      </c>
      <c r="V232" s="18" t="s">
        <v>2816</v>
      </c>
      <c r="W232" s="18" t="s">
        <v>3140</v>
      </c>
      <c r="X232" s="18" t="s">
        <v>2816</v>
      </c>
      <c r="Y232" s="21">
        <f t="shared" si="11"/>
        <v>0.72399999999999998</v>
      </c>
      <c r="Z232" s="21">
        <v>0.38400000000000001</v>
      </c>
      <c r="AA232" s="21">
        <v>53.04</v>
      </c>
      <c r="AB232" s="21">
        <v>0.43</v>
      </c>
      <c r="AC232" s="21">
        <v>0</v>
      </c>
      <c r="AD232" s="21">
        <v>0</v>
      </c>
      <c r="AE232" s="21">
        <v>0.34</v>
      </c>
      <c r="AF232" s="21">
        <v>46.96</v>
      </c>
      <c r="AG232" s="21">
        <v>0</v>
      </c>
      <c r="AH232" s="21">
        <v>0</v>
      </c>
      <c r="AI232" s="21">
        <v>1</v>
      </c>
      <c r="AJ232" s="18" t="s">
        <v>3447</v>
      </c>
      <c r="AK232" s="18" t="s">
        <v>3523</v>
      </c>
      <c r="AL232" s="21">
        <v>0</v>
      </c>
      <c r="AM232" s="21">
        <v>0</v>
      </c>
      <c r="AN232" s="21">
        <v>0</v>
      </c>
      <c r="AO232" s="22">
        <v>2</v>
      </c>
      <c r="AP232" s="22">
        <v>2</v>
      </c>
      <c r="AQ232" s="22">
        <v>2</v>
      </c>
      <c r="AR232" s="22"/>
      <c r="AS232" s="22"/>
      <c r="AT232" s="22"/>
      <c r="AU232" s="22"/>
      <c r="AV232" s="22"/>
      <c r="AW232" s="22"/>
      <c r="AX232" s="22"/>
      <c r="AY232" s="22"/>
      <c r="AZ232" s="22"/>
      <c r="BA232" s="22">
        <v>1</v>
      </c>
      <c r="BB232" s="22"/>
      <c r="BC232" s="22">
        <v>1</v>
      </c>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v>0</v>
      </c>
      <c r="CB232" s="22"/>
      <c r="CC232" s="22"/>
      <c r="CD232" s="22"/>
      <c r="CE232" s="22"/>
      <c r="CF232" s="23"/>
      <c r="CG232" s="22"/>
      <c r="CH232" s="22">
        <v>2</v>
      </c>
      <c r="CI232" s="12">
        <f t="shared" si="12"/>
        <v>0</v>
      </c>
      <c r="CJ232" s="21">
        <v>0.85799999999999998</v>
      </c>
      <c r="CK232" s="18" t="s">
        <v>3779</v>
      </c>
      <c r="CL232" s="17"/>
      <c r="CM232" s="18">
        <v>1.41</v>
      </c>
      <c r="CN232" s="18" t="s">
        <v>4030</v>
      </c>
      <c r="CO232" s="21">
        <v>60.712000000000003</v>
      </c>
      <c r="CP232" s="17"/>
      <c r="CQ232" s="17"/>
      <c r="CR232" s="17"/>
      <c r="CS232" s="17"/>
      <c r="CT232" s="17"/>
      <c r="CU232" s="17"/>
      <c r="CV232" s="17"/>
      <c r="CW232" s="17"/>
      <c r="CX232" s="17"/>
      <c r="CY232" s="17"/>
      <c r="CZ232" s="17"/>
      <c r="DA232" s="17"/>
      <c r="DB232" s="17"/>
      <c r="DC232" s="17"/>
      <c r="DD232" s="18">
        <v>1</v>
      </c>
      <c r="DE232" s="18" t="s">
        <v>4440</v>
      </c>
      <c r="DF232" s="18">
        <v>63</v>
      </c>
      <c r="DG232" s="17"/>
      <c r="DH232" s="17"/>
      <c r="DI232" s="17"/>
      <c r="DJ232" s="17"/>
      <c r="DK232" s="17"/>
      <c r="DL232" s="17"/>
      <c r="DM232" s="17"/>
      <c r="DN232" s="17"/>
      <c r="DO232" s="17"/>
      <c r="DP232" s="17"/>
      <c r="DQ232" s="17"/>
      <c r="DR232" s="17"/>
      <c r="DS232" s="17"/>
      <c r="DT232" s="17"/>
      <c r="DU232" s="17"/>
      <c r="DV232" s="17"/>
      <c r="DW232" s="17"/>
      <c r="DX232" s="17"/>
      <c r="DY232" s="17"/>
      <c r="DZ232" s="17"/>
      <c r="EA232" s="17"/>
      <c r="EB232" s="17"/>
      <c r="EC232" s="17"/>
      <c r="ED232" s="17"/>
      <c r="EE232" s="17"/>
      <c r="EF232" s="17"/>
      <c r="EG232" s="17"/>
      <c r="EH232" s="17"/>
      <c r="EI232" s="17"/>
      <c r="EJ232" s="17"/>
      <c r="EK232" s="17"/>
      <c r="EL232" s="17"/>
      <c r="EM232" s="17"/>
      <c r="EN232" s="18">
        <v>1</v>
      </c>
      <c r="EO232" s="18" t="s">
        <v>4802</v>
      </c>
      <c r="EP232" s="18">
        <v>9</v>
      </c>
      <c r="EQ232" s="17"/>
      <c r="ER232" s="17"/>
      <c r="ES232" s="17"/>
      <c r="ET232" s="17"/>
      <c r="EU232" s="17"/>
      <c r="EV232" s="17"/>
      <c r="EW232" s="17"/>
      <c r="EX232" s="17"/>
      <c r="EY232" s="17"/>
      <c r="EZ232" s="17"/>
      <c r="FA232" s="17"/>
      <c r="FB232" s="17"/>
      <c r="FC232" s="17"/>
      <c r="FD232" s="17"/>
      <c r="FE232" s="17"/>
      <c r="FF232" s="17"/>
      <c r="FG232" s="17"/>
      <c r="FH232" s="17"/>
      <c r="FI232" s="18" t="s">
        <v>5275</v>
      </c>
      <c r="FJ232" s="17"/>
      <c r="FK232" s="17"/>
      <c r="FL232" s="17"/>
      <c r="FM232" s="17"/>
      <c r="FN232" s="17"/>
      <c r="FO232" s="17"/>
      <c r="FP232" s="17"/>
      <c r="FQ232" s="17"/>
      <c r="FR232" s="17"/>
      <c r="FS232" s="18" t="s">
        <v>6023</v>
      </c>
      <c r="FT232" s="18" t="s">
        <v>6364</v>
      </c>
      <c r="FU232" s="18" t="s">
        <v>6686</v>
      </c>
      <c r="FV232" s="18" t="s">
        <v>7031</v>
      </c>
      <c r="FW232" s="18" t="s">
        <v>6023</v>
      </c>
      <c r="FX232" s="18" t="s">
        <v>6364</v>
      </c>
      <c r="FY232" s="18" t="s">
        <v>6686</v>
      </c>
      <c r="FZ232" s="18" t="s">
        <v>7031</v>
      </c>
      <c r="GA232" s="1" t="s">
        <v>7585</v>
      </c>
      <c r="GB232" s="25">
        <f t="shared" si="13"/>
        <v>6.324943997891685</v>
      </c>
    </row>
    <row r="233" spans="3:184" ht="74" customHeight="1" x14ac:dyDescent="0.2">
      <c r="C233" s="17" t="s">
        <v>11175</v>
      </c>
      <c r="D233" s="18" t="s">
        <v>47</v>
      </c>
      <c r="E233" s="18" t="s">
        <v>87</v>
      </c>
      <c r="F233" s="18" t="s">
        <v>306</v>
      </c>
      <c r="G233" s="18" t="s">
        <v>620</v>
      </c>
      <c r="H233" s="18" t="s">
        <v>462</v>
      </c>
      <c r="I233" s="18">
        <v>2022</v>
      </c>
      <c r="J233" s="18" t="s">
        <v>886</v>
      </c>
      <c r="K233" s="18" t="s">
        <v>953</v>
      </c>
      <c r="L233" s="17"/>
      <c r="M233" s="18" t="s">
        <v>1169</v>
      </c>
      <c r="N233" s="18" t="s">
        <v>1400</v>
      </c>
      <c r="O233" s="18" t="s">
        <v>620</v>
      </c>
      <c r="P233" s="18" t="s">
        <v>1884</v>
      </c>
      <c r="Q233" s="17"/>
      <c r="R233" s="17"/>
      <c r="S233" s="17"/>
      <c r="T233" s="17"/>
      <c r="U233" s="18" t="s">
        <v>2817</v>
      </c>
      <c r="V233" s="18" t="s">
        <v>2817</v>
      </c>
      <c r="W233" s="18" t="s">
        <v>3140</v>
      </c>
      <c r="X233" s="18" t="s">
        <v>3266</v>
      </c>
      <c r="Y233" s="21">
        <f t="shared" si="11"/>
        <v>9.4</v>
      </c>
      <c r="Z233" s="21">
        <v>9.4</v>
      </c>
      <c r="AA233" s="21">
        <v>100</v>
      </c>
      <c r="AB233" s="21">
        <v>2</v>
      </c>
      <c r="AC233" s="21">
        <v>0</v>
      </c>
      <c r="AD233" s="21">
        <v>0</v>
      </c>
      <c r="AE233" s="21">
        <v>0</v>
      </c>
      <c r="AF233" s="21">
        <v>0</v>
      </c>
      <c r="AG233" s="21">
        <v>0</v>
      </c>
      <c r="AH233" s="21">
        <v>0</v>
      </c>
      <c r="AI233" s="21"/>
      <c r="AJ233" s="17"/>
      <c r="AK233" s="17"/>
      <c r="AL233" s="21"/>
      <c r="AM233" s="21">
        <v>9</v>
      </c>
      <c r="AN233" s="21">
        <v>2.8</v>
      </c>
      <c r="AO233" s="22">
        <v>10</v>
      </c>
      <c r="AP233" s="22">
        <v>10</v>
      </c>
      <c r="AQ233" s="22">
        <v>10</v>
      </c>
      <c r="AR233" s="22"/>
      <c r="AS233" s="22">
        <v>9</v>
      </c>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v>0</v>
      </c>
      <c r="CB233" s="22"/>
      <c r="CC233" s="22"/>
      <c r="CD233" s="22"/>
      <c r="CE233" s="22"/>
      <c r="CF233" s="22" t="s">
        <v>3590</v>
      </c>
      <c r="CG233" s="22">
        <v>1</v>
      </c>
      <c r="CH233" s="22">
        <v>10</v>
      </c>
      <c r="CI233" s="12">
        <f t="shared" si="12"/>
        <v>0</v>
      </c>
      <c r="CJ233" s="21">
        <v>29.6</v>
      </c>
      <c r="CK233" s="18" t="s">
        <v>3780</v>
      </c>
      <c r="CL233" s="17"/>
      <c r="CM233" s="18">
        <v>11.09</v>
      </c>
      <c r="CN233" s="18" t="s">
        <v>3999</v>
      </c>
      <c r="CO233" s="21">
        <v>266.89999999999998</v>
      </c>
      <c r="CP233" s="17"/>
      <c r="CQ233" s="17"/>
      <c r="CR233" s="17"/>
      <c r="CS233" s="17"/>
      <c r="CT233" s="17"/>
      <c r="CU233" s="17"/>
      <c r="CV233" s="17"/>
      <c r="CW233" s="18">
        <v>13</v>
      </c>
      <c r="CX233" s="17"/>
      <c r="CY233" s="17"/>
      <c r="CZ233" s="17"/>
      <c r="DA233" s="17"/>
      <c r="DB233" s="17"/>
      <c r="DC233" s="17"/>
      <c r="DD233" s="18">
        <v>1</v>
      </c>
      <c r="DE233" s="18" t="s">
        <v>4441</v>
      </c>
      <c r="DF233" s="18">
        <v>227</v>
      </c>
      <c r="DG233" s="17"/>
      <c r="DH233" s="17"/>
      <c r="DI233" s="17"/>
      <c r="DJ233" s="17"/>
      <c r="DK233" s="17"/>
      <c r="DL233" s="17"/>
      <c r="DM233" s="17"/>
      <c r="DN233" s="17"/>
      <c r="DO233" s="17"/>
      <c r="DP233" s="17"/>
      <c r="DQ233" s="17"/>
      <c r="DR233" s="17"/>
      <c r="DS233" s="17"/>
      <c r="DT233" s="17"/>
      <c r="DU233" s="17"/>
      <c r="DV233" s="17"/>
      <c r="DW233" s="17"/>
      <c r="DX233" s="17"/>
      <c r="DY233" s="17"/>
      <c r="DZ233" s="17"/>
      <c r="EA233" s="17"/>
      <c r="EB233" s="18">
        <v>1</v>
      </c>
      <c r="EC233" s="18" t="s">
        <v>4678</v>
      </c>
      <c r="ED233" s="18">
        <v>227</v>
      </c>
      <c r="EE233" s="17"/>
      <c r="EF233" s="17"/>
      <c r="EG233" s="17"/>
      <c r="EH233" s="17"/>
      <c r="EI233" s="17"/>
      <c r="EJ233" s="17"/>
      <c r="EK233" s="18">
        <v>1</v>
      </c>
      <c r="EL233" s="18" t="s">
        <v>4722</v>
      </c>
      <c r="EM233" s="18">
        <v>8</v>
      </c>
      <c r="EN233" s="17"/>
      <c r="EO233" s="17"/>
      <c r="EP233" s="17"/>
      <c r="EQ233" s="17"/>
      <c r="ER233" s="17"/>
      <c r="ES233" s="17"/>
      <c r="ET233" s="17"/>
      <c r="EU233" s="17"/>
      <c r="EV233" s="17"/>
      <c r="EW233" s="17"/>
      <c r="EX233" s="17"/>
      <c r="EY233" s="17"/>
      <c r="EZ233" s="17"/>
      <c r="FA233" s="17"/>
      <c r="FB233" s="17"/>
      <c r="FC233" s="17"/>
      <c r="FD233" s="17"/>
      <c r="FE233" s="17"/>
      <c r="FF233" s="17"/>
      <c r="FG233" s="17"/>
      <c r="FH233" s="17"/>
      <c r="FI233" s="18" t="s">
        <v>5276</v>
      </c>
      <c r="FJ233" s="17"/>
      <c r="FK233" s="17"/>
      <c r="FL233" s="18" t="s">
        <v>5523</v>
      </c>
      <c r="FM233" s="17"/>
      <c r="FN233" s="17"/>
      <c r="FO233" s="17"/>
      <c r="FP233" s="18" t="s">
        <v>5740</v>
      </c>
      <c r="FQ233" s="18">
        <v>2</v>
      </c>
      <c r="FR233" s="18">
        <v>28</v>
      </c>
      <c r="FS233" s="18" t="s">
        <v>6024</v>
      </c>
      <c r="FT233" s="18" t="s">
        <v>6365</v>
      </c>
      <c r="FU233" s="18" t="s">
        <v>6687</v>
      </c>
      <c r="FV233" s="17"/>
      <c r="FW233" s="18" t="s">
        <v>6024</v>
      </c>
      <c r="FX233" s="18" t="s">
        <v>6365</v>
      </c>
      <c r="FY233" s="18" t="s">
        <v>6687</v>
      </c>
      <c r="FZ233" s="17"/>
      <c r="GA233" s="1" t="s">
        <v>7586</v>
      </c>
      <c r="GB233" s="25">
        <f t="shared" si="13"/>
        <v>35.219183214687149</v>
      </c>
    </row>
    <row r="234" spans="3:184" ht="74" customHeight="1" x14ac:dyDescent="0.2">
      <c r="C234" s="17" t="s">
        <v>11175</v>
      </c>
      <c r="D234" s="18" t="s">
        <v>59</v>
      </c>
      <c r="E234" s="18" t="s">
        <v>85</v>
      </c>
      <c r="F234" s="18" t="s">
        <v>307</v>
      </c>
      <c r="G234" s="18" t="s">
        <v>449</v>
      </c>
      <c r="H234" s="17"/>
      <c r="I234" s="18">
        <v>2017</v>
      </c>
      <c r="J234" s="18" t="s">
        <v>771</v>
      </c>
      <c r="K234" s="18" t="s">
        <v>936</v>
      </c>
      <c r="L234" s="17"/>
      <c r="M234" s="17"/>
      <c r="N234" s="17"/>
      <c r="O234" s="18" t="s">
        <v>1685</v>
      </c>
      <c r="P234" s="18" t="s">
        <v>1885</v>
      </c>
      <c r="Q234" s="18" t="s">
        <v>2124</v>
      </c>
      <c r="R234" s="18" t="s">
        <v>2353</v>
      </c>
      <c r="S234" s="18" t="s">
        <v>2493</v>
      </c>
      <c r="T234" s="18" t="s">
        <v>2566</v>
      </c>
      <c r="U234" s="18" t="s">
        <v>2818</v>
      </c>
      <c r="V234" s="18" t="s">
        <v>2818</v>
      </c>
      <c r="W234" s="18" t="s">
        <v>3142</v>
      </c>
      <c r="X234" s="18" t="s">
        <v>2818</v>
      </c>
      <c r="Y234" s="21">
        <f t="shared" si="11"/>
        <v>1.91</v>
      </c>
      <c r="Z234" s="21">
        <v>1.89</v>
      </c>
      <c r="AA234" s="21">
        <v>98.95</v>
      </c>
      <c r="AB234" s="21">
        <v>10.14</v>
      </c>
      <c r="AC234" s="21">
        <v>0</v>
      </c>
      <c r="AD234" s="21">
        <v>0</v>
      </c>
      <c r="AE234" s="21">
        <v>0</v>
      </c>
      <c r="AF234" s="21">
        <v>0</v>
      </c>
      <c r="AG234" s="21">
        <v>0.02</v>
      </c>
      <c r="AH234" s="21">
        <v>1.05</v>
      </c>
      <c r="AI234" s="21"/>
      <c r="AJ234" s="17"/>
      <c r="AK234" s="17"/>
      <c r="AL234" s="21"/>
      <c r="AM234" s="21">
        <v>0</v>
      </c>
      <c r="AN234" s="21">
        <v>0</v>
      </c>
      <c r="AO234" s="22">
        <v>0</v>
      </c>
      <c r="AP234" s="22">
        <v>1</v>
      </c>
      <c r="AQ234" s="22">
        <v>1</v>
      </c>
      <c r="AR234" s="22">
        <v>0</v>
      </c>
      <c r="AS234" s="22">
        <v>0</v>
      </c>
      <c r="AT234" s="22">
        <v>0</v>
      </c>
      <c r="AU234" s="22">
        <v>0</v>
      </c>
      <c r="AV234" s="22">
        <v>0</v>
      </c>
      <c r="AW234" s="22">
        <v>0</v>
      </c>
      <c r="AX234" s="22">
        <v>0</v>
      </c>
      <c r="AY234" s="22">
        <v>0</v>
      </c>
      <c r="AZ234" s="22">
        <v>0</v>
      </c>
      <c r="BA234" s="22">
        <v>1</v>
      </c>
      <c r="BB234" s="22">
        <v>0</v>
      </c>
      <c r="BC234" s="22">
        <v>0</v>
      </c>
      <c r="BD234" s="22">
        <v>0</v>
      </c>
      <c r="BE234" s="22">
        <v>0</v>
      </c>
      <c r="BF234" s="22">
        <v>0</v>
      </c>
      <c r="BG234" s="22">
        <v>0</v>
      </c>
      <c r="BH234" s="22">
        <v>0</v>
      </c>
      <c r="BI234" s="22">
        <v>0</v>
      </c>
      <c r="BJ234" s="22">
        <v>0</v>
      </c>
      <c r="BK234" s="22">
        <v>0</v>
      </c>
      <c r="BL234" s="22"/>
      <c r="BM234" s="22"/>
      <c r="BN234" s="22"/>
      <c r="BO234" s="22"/>
      <c r="BP234" s="22"/>
      <c r="BQ234" s="22"/>
      <c r="BR234" s="22"/>
      <c r="BS234" s="22"/>
      <c r="BT234" s="22"/>
      <c r="BU234" s="22"/>
      <c r="BV234" s="22"/>
      <c r="BW234" s="22"/>
      <c r="BX234" s="22"/>
      <c r="BY234" s="22"/>
      <c r="BZ234" s="22"/>
      <c r="CA234" s="22">
        <v>0</v>
      </c>
      <c r="CB234" s="22">
        <v>0</v>
      </c>
      <c r="CC234" s="22">
        <v>0</v>
      </c>
      <c r="CD234" s="22">
        <v>0</v>
      </c>
      <c r="CE234" s="22">
        <v>0</v>
      </c>
      <c r="CF234" s="23"/>
      <c r="CG234" s="22">
        <v>0</v>
      </c>
      <c r="CH234" s="22">
        <v>1</v>
      </c>
      <c r="CI234" s="12">
        <f t="shared" si="12"/>
        <v>0</v>
      </c>
      <c r="CJ234" s="21">
        <v>1.899</v>
      </c>
      <c r="CK234" s="18" t="s">
        <v>3778</v>
      </c>
      <c r="CL234" s="17"/>
      <c r="CM234" s="18">
        <v>100</v>
      </c>
      <c r="CN234" s="18" t="s">
        <v>4029</v>
      </c>
      <c r="CO234" s="21">
        <v>1.899</v>
      </c>
      <c r="CP234" s="18">
        <v>1</v>
      </c>
      <c r="CQ234" s="18" t="s">
        <v>4093</v>
      </c>
      <c r="CR234" s="18" t="s">
        <v>4115</v>
      </c>
      <c r="CS234" s="18" t="s">
        <v>4141</v>
      </c>
      <c r="CT234" s="18">
        <v>5</v>
      </c>
      <c r="CU234" s="18">
        <v>110</v>
      </c>
      <c r="CV234" s="18" t="s">
        <v>4163</v>
      </c>
      <c r="CW234" s="18">
        <v>2</v>
      </c>
      <c r="CX234" s="17"/>
      <c r="CY234" s="17"/>
      <c r="CZ234" s="17"/>
      <c r="DA234" s="18">
        <v>1</v>
      </c>
      <c r="DB234" s="18" t="s">
        <v>4361</v>
      </c>
      <c r="DC234" s="18">
        <v>35</v>
      </c>
      <c r="DD234" s="17"/>
      <c r="DE234" s="17"/>
      <c r="DF234" s="17"/>
      <c r="DG234" s="17"/>
      <c r="DH234" s="17"/>
      <c r="DI234" s="17"/>
      <c r="DJ234" s="17"/>
      <c r="DK234" s="17"/>
      <c r="DL234" s="17"/>
      <c r="DM234" s="17"/>
      <c r="DN234" s="17"/>
      <c r="DO234" s="17"/>
      <c r="DP234" s="17"/>
      <c r="DQ234" s="17"/>
      <c r="DR234" s="17"/>
      <c r="DS234" s="17"/>
      <c r="DT234" s="17"/>
      <c r="DU234" s="17"/>
      <c r="DV234" s="17"/>
      <c r="DW234" s="17"/>
      <c r="DX234" s="17"/>
      <c r="DY234" s="17"/>
      <c r="DZ234" s="17"/>
      <c r="EA234" s="17"/>
      <c r="EB234" s="17"/>
      <c r="EC234" s="17"/>
      <c r="ED234" s="17"/>
      <c r="EE234" s="17"/>
      <c r="EF234" s="17"/>
      <c r="EG234" s="17"/>
      <c r="EH234" s="17"/>
      <c r="EI234" s="17"/>
      <c r="EJ234" s="17"/>
      <c r="EK234" s="17"/>
      <c r="EL234" s="17"/>
      <c r="EM234" s="17"/>
      <c r="EN234" s="18">
        <v>1</v>
      </c>
      <c r="EO234" s="18" t="s">
        <v>4801</v>
      </c>
      <c r="EP234" s="18">
        <v>31</v>
      </c>
      <c r="EQ234" s="17"/>
      <c r="ER234" s="17"/>
      <c r="ES234" s="17"/>
      <c r="ET234" s="17"/>
      <c r="EU234" s="17"/>
      <c r="EV234" s="17"/>
      <c r="EW234" s="17"/>
      <c r="EX234" s="17"/>
      <c r="EY234" s="17"/>
      <c r="EZ234" s="17"/>
      <c r="FA234" s="17"/>
      <c r="FB234" s="17"/>
      <c r="FC234" s="17"/>
      <c r="FD234" s="17"/>
      <c r="FE234" s="17"/>
      <c r="FF234" s="17"/>
      <c r="FG234" s="17"/>
      <c r="FH234" s="18" t="s">
        <v>5079</v>
      </c>
      <c r="FI234" s="17"/>
      <c r="FJ234" s="18" t="s">
        <v>5371</v>
      </c>
      <c r="FK234" s="18" t="s">
        <v>5407</v>
      </c>
      <c r="FL234" s="18" t="s">
        <v>5521</v>
      </c>
      <c r="FM234" s="17"/>
      <c r="FN234" s="17"/>
      <c r="FO234" s="17"/>
      <c r="FP234" s="18" t="s">
        <v>5741</v>
      </c>
      <c r="FQ234" s="18">
        <v>1</v>
      </c>
      <c r="FR234" s="18">
        <v>2</v>
      </c>
      <c r="FS234" s="18" t="s">
        <v>18</v>
      </c>
      <c r="FT234" s="18" t="s">
        <v>6333</v>
      </c>
      <c r="FU234" s="18" t="s">
        <v>6655</v>
      </c>
      <c r="FV234" s="18" t="s">
        <v>7000</v>
      </c>
      <c r="FW234" s="18" t="s">
        <v>18</v>
      </c>
      <c r="FX234" s="18" t="s">
        <v>6333</v>
      </c>
      <c r="FY234" s="18" t="s">
        <v>6655</v>
      </c>
      <c r="FZ234" s="18" t="s">
        <v>7000</v>
      </c>
      <c r="GB234" s="25">
        <f t="shared" si="13"/>
        <v>995.26066350710892</v>
      </c>
    </row>
    <row r="235" spans="3:184" ht="74" customHeight="1" x14ac:dyDescent="0.2">
      <c r="C235" s="17" t="s">
        <v>11175</v>
      </c>
      <c r="D235" s="18" t="s">
        <v>47</v>
      </c>
      <c r="E235" s="18" t="s">
        <v>87</v>
      </c>
      <c r="F235" s="18" t="s">
        <v>308</v>
      </c>
      <c r="G235" s="18" t="s">
        <v>621</v>
      </c>
      <c r="H235" s="17"/>
      <c r="I235" s="18">
        <v>2019</v>
      </c>
      <c r="J235" s="18" t="s">
        <v>835</v>
      </c>
      <c r="K235" s="18" t="s">
        <v>937</v>
      </c>
      <c r="L235" s="17"/>
      <c r="M235" s="18" t="s">
        <v>1170</v>
      </c>
      <c r="N235" s="18" t="s">
        <v>1401</v>
      </c>
      <c r="O235" s="17"/>
      <c r="P235" s="17"/>
      <c r="Q235" s="17"/>
      <c r="R235" s="17"/>
      <c r="S235" s="17"/>
      <c r="T235" s="17"/>
      <c r="U235" s="18" t="s">
        <v>2819</v>
      </c>
      <c r="V235" s="18" t="s">
        <v>2819</v>
      </c>
      <c r="W235" s="18" t="s">
        <v>3138</v>
      </c>
      <c r="X235" s="18" t="s">
        <v>3267</v>
      </c>
      <c r="Y235" s="21">
        <f t="shared" si="11"/>
        <v>2.5</v>
      </c>
      <c r="Z235" s="21">
        <v>2.5</v>
      </c>
      <c r="AA235" s="21">
        <v>100</v>
      </c>
      <c r="AB235" s="21">
        <v>0.09</v>
      </c>
      <c r="AC235" s="21">
        <v>0</v>
      </c>
      <c r="AD235" s="21">
        <v>0</v>
      </c>
      <c r="AE235" s="21">
        <v>0</v>
      </c>
      <c r="AF235" s="21">
        <v>0</v>
      </c>
      <c r="AG235" s="21">
        <v>0</v>
      </c>
      <c r="AH235" s="21">
        <v>0</v>
      </c>
      <c r="AI235" s="21"/>
      <c r="AJ235" s="17"/>
      <c r="AK235" s="17"/>
      <c r="AL235" s="21"/>
      <c r="AM235" s="21">
        <v>2.5</v>
      </c>
      <c r="AN235" s="21">
        <v>1.0900000000000001</v>
      </c>
      <c r="AO235" s="22">
        <v>66</v>
      </c>
      <c r="AP235" s="22">
        <v>66</v>
      </c>
      <c r="AQ235" s="22">
        <v>25</v>
      </c>
      <c r="AR235" s="22"/>
      <c r="AS235" s="22"/>
      <c r="AT235" s="22"/>
      <c r="AU235" s="22"/>
      <c r="AV235" s="22"/>
      <c r="AW235" s="22"/>
      <c r="AX235" s="22"/>
      <c r="AY235" s="22"/>
      <c r="AZ235" s="22">
        <v>4</v>
      </c>
      <c r="BA235" s="22">
        <v>10</v>
      </c>
      <c r="BB235" s="22">
        <v>11</v>
      </c>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v>0</v>
      </c>
      <c r="CB235" s="22"/>
      <c r="CC235" s="22"/>
      <c r="CD235" s="22"/>
      <c r="CE235" s="22"/>
      <c r="CF235" s="23"/>
      <c r="CG235" s="22"/>
      <c r="CH235" s="22">
        <v>25</v>
      </c>
      <c r="CI235" s="12">
        <f t="shared" si="12"/>
        <v>0</v>
      </c>
      <c r="CJ235" s="21">
        <v>4759</v>
      </c>
      <c r="CK235" s="18" t="s">
        <v>3781</v>
      </c>
      <c r="CL235" s="17"/>
      <c r="CM235" s="18">
        <v>2.89</v>
      </c>
      <c r="CN235" s="18" t="s">
        <v>3999</v>
      </c>
      <c r="CO235" s="21">
        <v>164.90299999999999</v>
      </c>
      <c r="CP235" s="17"/>
      <c r="CQ235" s="17"/>
      <c r="CR235" s="17"/>
      <c r="CS235" s="17"/>
      <c r="CT235" s="17"/>
      <c r="CU235" s="17"/>
      <c r="CV235" s="17"/>
      <c r="CW235" s="18">
        <v>27</v>
      </c>
      <c r="CX235" s="17"/>
      <c r="CY235" s="17"/>
      <c r="CZ235" s="17"/>
      <c r="DA235" s="18">
        <v>1</v>
      </c>
      <c r="DB235" s="18" t="s">
        <v>4363</v>
      </c>
      <c r="DC235" s="18">
        <v>3613</v>
      </c>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8">
        <v>1</v>
      </c>
      <c r="EL235" s="18" t="s">
        <v>4723</v>
      </c>
      <c r="EM235" s="18">
        <v>10</v>
      </c>
      <c r="EN235" s="17"/>
      <c r="EO235" s="17"/>
      <c r="EP235" s="17"/>
      <c r="EQ235" s="17"/>
      <c r="ER235" s="17"/>
      <c r="ES235" s="17"/>
      <c r="ET235" s="17"/>
      <c r="EU235" s="17"/>
      <c r="EV235" s="17"/>
      <c r="EW235" s="17"/>
      <c r="EX235" s="17"/>
      <c r="EY235" s="17"/>
      <c r="EZ235" s="17"/>
      <c r="FA235" s="17"/>
      <c r="FB235" s="17"/>
      <c r="FC235" s="17"/>
      <c r="FD235" s="17"/>
      <c r="FE235" s="17"/>
      <c r="FF235" s="17"/>
      <c r="FG235" s="18" t="s">
        <v>4926</v>
      </c>
      <c r="FH235" s="18" t="s">
        <v>5080</v>
      </c>
      <c r="FI235" s="17"/>
      <c r="FJ235" s="17"/>
      <c r="FK235" s="17"/>
      <c r="FL235" s="17"/>
      <c r="FM235" s="17"/>
      <c r="FN235" s="17"/>
      <c r="FO235" s="17"/>
      <c r="FP235" s="17"/>
      <c r="FQ235" s="17"/>
      <c r="FR235" s="17"/>
      <c r="FS235" s="18" t="s">
        <v>6025</v>
      </c>
      <c r="FT235" s="18" t="s">
        <v>6366</v>
      </c>
      <c r="FU235" s="18" t="s">
        <v>6688</v>
      </c>
      <c r="FV235" s="18" t="s">
        <v>7032</v>
      </c>
      <c r="FW235" s="18" t="s">
        <v>7218</v>
      </c>
      <c r="FX235" s="18" t="s">
        <v>7311</v>
      </c>
      <c r="FY235" s="18" t="s">
        <v>7407</v>
      </c>
      <c r="FZ235" s="18" t="s">
        <v>7024</v>
      </c>
      <c r="GA235" s="1" t="s">
        <v>7587</v>
      </c>
      <c r="GB235" s="25">
        <f t="shared" si="13"/>
        <v>15.16042764534302</v>
      </c>
    </row>
    <row r="236" spans="3:184" ht="74" customHeight="1" x14ac:dyDescent="0.2">
      <c r="C236" s="17" t="s">
        <v>11175</v>
      </c>
      <c r="D236" s="18" t="s">
        <v>47</v>
      </c>
      <c r="E236" s="18" t="s">
        <v>82</v>
      </c>
      <c r="F236" s="18" t="s">
        <v>309</v>
      </c>
      <c r="G236" s="18" t="s">
        <v>622</v>
      </c>
      <c r="H236" s="18" t="s">
        <v>711</v>
      </c>
      <c r="I236" s="18">
        <v>2023</v>
      </c>
      <c r="J236" s="18" t="s">
        <v>887</v>
      </c>
      <c r="K236" s="18" t="s">
        <v>962</v>
      </c>
      <c r="L236" s="17"/>
      <c r="M236" s="18" t="s">
        <v>1171</v>
      </c>
      <c r="N236" s="17"/>
      <c r="O236" s="17"/>
      <c r="P236" s="17"/>
      <c r="Q236" s="17"/>
      <c r="R236" s="17"/>
      <c r="S236" s="17"/>
      <c r="T236" s="17"/>
      <c r="U236" s="18" t="s">
        <v>2820</v>
      </c>
      <c r="V236" s="18" t="s">
        <v>2820</v>
      </c>
      <c r="W236" s="18" t="s">
        <v>3138</v>
      </c>
      <c r="X236" s="18" t="s">
        <v>3268</v>
      </c>
      <c r="Y236" s="21">
        <f t="shared" si="11"/>
        <v>1.8872</v>
      </c>
      <c r="Z236" s="21">
        <v>1.879</v>
      </c>
      <c r="AA236" s="21">
        <v>99.57</v>
      </c>
      <c r="AB236" s="21">
        <v>8.2000000000000007E-3</v>
      </c>
      <c r="AC236" s="21">
        <v>8.2000000000000007E-3</v>
      </c>
      <c r="AD236" s="21">
        <v>0.43</v>
      </c>
      <c r="AE236" s="21">
        <v>0</v>
      </c>
      <c r="AF236" s="21">
        <v>0</v>
      </c>
      <c r="AG236" s="21">
        <v>0</v>
      </c>
      <c r="AH236" s="21">
        <v>0</v>
      </c>
      <c r="AI236" s="21"/>
      <c r="AJ236" s="17"/>
      <c r="AK236" s="17"/>
      <c r="AL236" s="21"/>
      <c r="AM236" s="21">
        <v>2</v>
      </c>
      <c r="AN236" s="21">
        <v>8.9999999999999993E-3</v>
      </c>
      <c r="AO236" s="22">
        <v>218</v>
      </c>
      <c r="AP236" s="22">
        <v>96</v>
      </c>
      <c r="AQ236" s="22">
        <v>20</v>
      </c>
      <c r="AR236" s="22"/>
      <c r="AS236" s="22"/>
      <c r="AT236" s="22"/>
      <c r="AU236" s="22"/>
      <c r="AV236" s="22"/>
      <c r="AW236" s="22"/>
      <c r="AX236" s="22"/>
      <c r="AY236" s="22"/>
      <c r="AZ236" s="22"/>
      <c r="BA236" s="22"/>
      <c r="BB236" s="22"/>
      <c r="BC236" s="22"/>
      <c r="BD236" s="22"/>
      <c r="BE236" s="22"/>
      <c r="BF236" s="22"/>
      <c r="BG236" s="22"/>
      <c r="BH236" s="22"/>
      <c r="BI236" s="22"/>
      <c r="BJ236" s="22"/>
      <c r="BK236" s="22">
        <v>20</v>
      </c>
      <c r="BL236" s="22"/>
      <c r="BM236" s="22"/>
      <c r="BN236" s="22"/>
      <c r="BO236" s="22"/>
      <c r="BP236" s="22"/>
      <c r="BQ236" s="22"/>
      <c r="BR236" s="22"/>
      <c r="BS236" s="22"/>
      <c r="BT236" s="22"/>
      <c r="BU236" s="22"/>
      <c r="BV236" s="22"/>
      <c r="BW236" s="22"/>
      <c r="BX236" s="22"/>
      <c r="BY236" s="22"/>
      <c r="BZ236" s="22"/>
      <c r="CA236" s="22">
        <v>0</v>
      </c>
      <c r="CB236" s="22"/>
      <c r="CC236" s="22"/>
      <c r="CD236" s="22"/>
      <c r="CE236" s="22"/>
      <c r="CF236" s="23"/>
      <c r="CG236" s="22"/>
      <c r="CH236" s="22">
        <v>20</v>
      </c>
      <c r="CI236" s="12">
        <f t="shared" si="12"/>
        <v>0</v>
      </c>
      <c r="CJ236" s="21">
        <v>0.17</v>
      </c>
      <c r="CK236" s="18" t="s">
        <v>3782</v>
      </c>
      <c r="CL236" s="17"/>
      <c r="CM236" s="18">
        <v>0.01</v>
      </c>
      <c r="CN236" s="18" t="s">
        <v>3999</v>
      </c>
      <c r="CO236" s="21">
        <v>1164</v>
      </c>
      <c r="CP236" s="17"/>
      <c r="CQ236" s="17"/>
      <c r="CR236" s="17"/>
      <c r="CS236" s="17"/>
      <c r="CT236" s="17"/>
      <c r="CU236" s="18">
        <v>20</v>
      </c>
      <c r="CV236" s="18" t="s">
        <v>709</v>
      </c>
      <c r="CW236" s="17"/>
      <c r="CX236" s="17"/>
      <c r="CY236" s="17"/>
      <c r="CZ236" s="17"/>
      <c r="DA236" s="18">
        <v>1</v>
      </c>
      <c r="DB236" s="18" t="s">
        <v>4364</v>
      </c>
      <c r="DC236" s="18">
        <v>7400</v>
      </c>
      <c r="DD236" s="17"/>
      <c r="DE236" s="17"/>
      <c r="DF236" s="17"/>
      <c r="DG236" s="17"/>
      <c r="DH236" s="17"/>
      <c r="DI236" s="17"/>
      <c r="DJ236" s="17"/>
      <c r="DK236" s="17"/>
      <c r="DL236" s="17"/>
      <c r="DM236" s="17"/>
      <c r="DN236" s="17"/>
      <c r="DO236" s="17"/>
      <c r="DP236" s="17"/>
      <c r="DQ236" s="17"/>
      <c r="DR236" s="17"/>
      <c r="DS236" s="17"/>
      <c r="DT236" s="17"/>
      <c r="DU236" s="17"/>
      <c r="DV236" s="18">
        <v>1</v>
      </c>
      <c r="DW236" s="18" t="s">
        <v>3782</v>
      </c>
      <c r="DX236" s="18">
        <v>4338</v>
      </c>
      <c r="DY236" s="18">
        <v>1</v>
      </c>
      <c r="DZ236" s="18" t="s">
        <v>4645</v>
      </c>
      <c r="EA236" s="18">
        <v>2865</v>
      </c>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c r="EX236" s="17"/>
      <c r="EY236" s="17"/>
      <c r="EZ236" s="17"/>
      <c r="FA236" s="17"/>
      <c r="FB236" s="17"/>
      <c r="FC236" s="17"/>
      <c r="FD236" s="17"/>
      <c r="FE236" s="17"/>
      <c r="FF236" s="17"/>
      <c r="FG236" s="18" t="s">
        <v>4927</v>
      </c>
      <c r="FH236" s="17"/>
      <c r="FI236" s="18" t="s">
        <v>5277</v>
      </c>
      <c r="FJ236" s="17"/>
      <c r="FK236" s="17"/>
      <c r="FL236" s="18" t="s">
        <v>5524</v>
      </c>
      <c r="FM236" s="17"/>
      <c r="FN236" s="17"/>
      <c r="FO236" s="17"/>
      <c r="FP236" s="18" t="s">
        <v>5742</v>
      </c>
      <c r="FQ236" s="18">
        <v>4</v>
      </c>
      <c r="FR236" s="18">
        <v>140</v>
      </c>
      <c r="FS236" s="18" t="s">
        <v>6026</v>
      </c>
      <c r="FT236" s="18" t="s">
        <v>6367</v>
      </c>
      <c r="FU236" s="18" t="s">
        <v>6689</v>
      </c>
      <c r="FV236" s="18" t="s">
        <v>7033</v>
      </c>
      <c r="FW236" s="18" t="s">
        <v>6026</v>
      </c>
      <c r="FX236" s="18" t="s">
        <v>6367</v>
      </c>
      <c r="FY236" s="18" t="s">
        <v>6689</v>
      </c>
      <c r="FZ236" s="18" t="s">
        <v>7033</v>
      </c>
      <c r="GA236" s="1" t="s">
        <v>7588</v>
      </c>
      <c r="GB236" s="25">
        <f t="shared" si="13"/>
        <v>1.6142611683848798</v>
      </c>
    </row>
    <row r="237" spans="3:184" ht="74" customHeight="1" x14ac:dyDescent="0.2">
      <c r="C237" s="17" t="s">
        <v>11175</v>
      </c>
      <c r="D237" s="18" t="s">
        <v>59</v>
      </c>
      <c r="E237" s="18" t="s">
        <v>84</v>
      </c>
      <c r="F237" s="18" t="s">
        <v>310</v>
      </c>
      <c r="G237" s="18" t="s">
        <v>449</v>
      </c>
      <c r="H237" s="17"/>
      <c r="I237" s="18">
        <v>2017</v>
      </c>
      <c r="J237" s="18" t="s">
        <v>771</v>
      </c>
      <c r="K237" s="18" t="s">
        <v>936</v>
      </c>
      <c r="L237" s="17"/>
      <c r="M237" s="17"/>
      <c r="N237" s="17"/>
      <c r="O237" s="18" t="s">
        <v>1686</v>
      </c>
      <c r="P237" s="18" t="s">
        <v>1886</v>
      </c>
      <c r="Q237" s="18" t="s">
        <v>2125</v>
      </c>
      <c r="R237" s="18" t="s">
        <v>2354</v>
      </c>
      <c r="S237" s="18" t="s">
        <v>2493</v>
      </c>
      <c r="T237" s="18" t="s">
        <v>2567</v>
      </c>
      <c r="U237" s="18" t="s">
        <v>2821</v>
      </c>
      <c r="V237" s="18" t="s">
        <v>2821</v>
      </c>
      <c r="W237" s="18" t="s">
        <v>3142</v>
      </c>
      <c r="X237" s="18" t="s">
        <v>2821</v>
      </c>
      <c r="Y237" s="21">
        <f t="shared" si="11"/>
        <v>0.84599999999999997</v>
      </c>
      <c r="Z237" s="21">
        <v>0.84599999999999997</v>
      </c>
      <c r="AA237" s="21">
        <v>100</v>
      </c>
      <c r="AB237" s="21">
        <v>4.54</v>
      </c>
      <c r="AC237" s="21">
        <v>0</v>
      </c>
      <c r="AD237" s="21">
        <v>0</v>
      </c>
      <c r="AE237" s="21">
        <v>0</v>
      </c>
      <c r="AF237" s="21">
        <v>0</v>
      </c>
      <c r="AG237" s="21">
        <v>0</v>
      </c>
      <c r="AH237" s="21">
        <v>0</v>
      </c>
      <c r="AI237" s="21"/>
      <c r="AJ237" s="17"/>
      <c r="AK237" s="17"/>
      <c r="AL237" s="21"/>
      <c r="AM237" s="21">
        <v>0</v>
      </c>
      <c r="AN237" s="21">
        <v>0</v>
      </c>
      <c r="AO237" s="22">
        <v>0</v>
      </c>
      <c r="AP237" s="22">
        <v>2</v>
      </c>
      <c r="AQ237" s="22">
        <v>2</v>
      </c>
      <c r="AR237" s="22">
        <v>0</v>
      </c>
      <c r="AS237" s="22">
        <v>0</v>
      </c>
      <c r="AT237" s="22">
        <v>0</v>
      </c>
      <c r="AU237" s="22">
        <v>0</v>
      </c>
      <c r="AV237" s="22">
        <v>0</v>
      </c>
      <c r="AW237" s="22">
        <v>0</v>
      </c>
      <c r="AX237" s="22">
        <v>0</v>
      </c>
      <c r="AY237" s="22">
        <v>0</v>
      </c>
      <c r="AZ237" s="22">
        <v>0</v>
      </c>
      <c r="BA237" s="22">
        <v>0</v>
      </c>
      <c r="BB237" s="22">
        <v>0</v>
      </c>
      <c r="BC237" s="22">
        <v>1</v>
      </c>
      <c r="BD237" s="22">
        <v>0</v>
      </c>
      <c r="BE237" s="22">
        <v>0</v>
      </c>
      <c r="BF237" s="22">
        <v>0</v>
      </c>
      <c r="BG237" s="22">
        <v>0</v>
      </c>
      <c r="BH237" s="22">
        <v>0</v>
      </c>
      <c r="BI237" s="22">
        <v>0</v>
      </c>
      <c r="BJ237" s="22">
        <v>0</v>
      </c>
      <c r="BK237" s="22">
        <v>0</v>
      </c>
      <c r="BL237" s="22"/>
      <c r="BM237" s="22"/>
      <c r="BN237" s="22"/>
      <c r="BO237" s="22"/>
      <c r="BP237" s="22"/>
      <c r="BQ237" s="22"/>
      <c r="BR237" s="22"/>
      <c r="BS237" s="22"/>
      <c r="BT237" s="22"/>
      <c r="BU237" s="22"/>
      <c r="BV237" s="22"/>
      <c r="BW237" s="22"/>
      <c r="BX237" s="22"/>
      <c r="BY237" s="22"/>
      <c r="BZ237" s="22"/>
      <c r="CA237" s="22">
        <v>0</v>
      </c>
      <c r="CB237" s="22">
        <v>0</v>
      </c>
      <c r="CC237" s="22">
        <v>0</v>
      </c>
      <c r="CD237" s="22">
        <v>0</v>
      </c>
      <c r="CE237" s="22">
        <v>0</v>
      </c>
      <c r="CF237" s="22" t="s">
        <v>3591</v>
      </c>
      <c r="CG237" s="22">
        <v>1</v>
      </c>
      <c r="CH237" s="22">
        <v>2</v>
      </c>
      <c r="CI237" s="12">
        <f t="shared" si="12"/>
        <v>0</v>
      </c>
      <c r="CJ237" s="21">
        <v>0.21099999999999999</v>
      </c>
      <c r="CK237" s="18" t="s">
        <v>3778</v>
      </c>
      <c r="CL237" s="17"/>
      <c r="CM237" s="18">
        <v>0.45</v>
      </c>
      <c r="CN237" s="18" t="s">
        <v>4029</v>
      </c>
      <c r="CO237" s="21">
        <v>47.014000000000003</v>
      </c>
      <c r="CP237" s="18">
        <v>1</v>
      </c>
      <c r="CQ237" s="18" t="s">
        <v>4093</v>
      </c>
      <c r="CR237" s="18" t="s">
        <v>4116</v>
      </c>
      <c r="CS237" s="18" t="s">
        <v>4141</v>
      </c>
      <c r="CT237" s="18">
        <v>5</v>
      </c>
      <c r="CU237" s="18">
        <v>110</v>
      </c>
      <c r="CV237" s="18" t="s">
        <v>4163</v>
      </c>
      <c r="CW237" s="18">
        <v>2</v>
      </c>
      <c r="CX237" s="17"/>
      <c r="CY237" s="17"/>
      <c r="CZ237" s="17"/>
      <c r="DA237" s="18">
        <v>1</v>
      </c>
      <c r="DB237" s="18" t="s">
        <v>4361</v>
      </c>
      <c r="DC237" s="18">
        <v>42</v>
      </c>
      <c r="DD237" s="17"/>
      <c r="DE237" s="17"/>
      <c r="DF237" s="17"/>
      <c r="DG237" s="17"/>
      <c r="DH237" s="17"/>
      <c r="DI237" s="17"/>
      <c r="DJ237" s="17"/>
      <c r="DK237" s="17"/>
      <c r="DL237" s="17"/>
      <c r="DM237" s="17"/>
      <c r="DN237" s="17"/>
      <c r="DO237" s="17"/>
      <c r="DP237" s="17"/>
      <c r="DQ237" s="17"/>
      <c r="DR237" s="17"/>
      <c r="DS237" s="17"/>
      <c r="DT237" s="17"/>
      <c r="DU237" s="17"/>
      <c r="DV237" s="17"/>
      <c r="DW237" s="17"/>
      <c r="DX237" s="17"/>
      <c r="DY237" s="17"/>
      <c r="DZ237" s="17"/>
      <c r="EA237" s="17"/>
      <c r="EB237" s="17"/>
      <c r="EC237" s="17"/>
      <c r="ED237" s="17"/>
      <c r="EE237" s="17"/>
      <c r="EF237" s="17"/>
      <c r="EG237" s="17"/>
      <c r="EH237" s="17"/>
      <c r="EI237" s="17"/>
      <c r="EJ237" s="17"/>
      <c r="EK237" s="17"/>
      <c r="EL237" s="17"/>
      <c r="EM237" s="17"/>
      <c r="EN237" s="18">
        <v>1</v>
      </c>
      <c r="EO237" s="18" t="s">
        <v>4801</v>
      </c>
      <c r="EP237" s="18">
        <v>12</v>
      </c>
      <c r="EQ237" s="17"/>
      <c r="ER237" s="17"/>
      <c r="ES237" s="17"/>
      <c r="ET237" s="17"/>
      <c r="EU237" s="17"/>
      <c r="EV237" s="17"/>
      <c r="EW237" s="17"/>
      <c r="EX237" s="17"/>
      <c r="EY237" s="17"/>
      <c r="EZ237" s="17"/>
      <c r="FA237" s="17"/>
      <c r="FB237" s="17"/>
      <c r="FC237" s="17"/>
      <c r="FD237" s="17"/>
      <c r="FE237" s="17"/>
      <c r="FF237" s="17"/>
      <c r="FG237" s="17"/>
      <c r="FH237" s="18" t="s">
        <v>5079</v>
      </c>
      <c r="FI237" s="17"/>
      <c r="FJ237" s="18" t="s">
        <v>5371</v>
      </c>
      <c r="FK237" s="18" t="s">
        <v>5408</v>
      </c>
      <c r="FL237" s="18" t="s">
        <v>5521</v>
      </c>
      <c r="FM237" s="17"/>
      <c r="FN237" s="17"/>
      <c r="FO237" s="17"/>
      <c r="FP237" s="18" t="s">
        <v>5741</v>
      </c>
      <c r="FQ237" s="18">
        <v>1</v>
      </c>
      <c r="FR237" s="18">
        <v>2</v>
      </c>
      <c r="FS237" s="18" t="s">
        <v>18</v>
      </c>
      <c r="FT237" s="18" t="s">
        <v>6333</v>
      </c>
      <c r="FU237" s="18" t="s">
        <v>6655</v>
      </c>
      <c r="FV237" s="18" t="s">
        <v>7000</v>
      </c>
      <c r="FW237" s="18" t="s">
        <v>18</v>
      </c>
      <c r="FX237" s="18" t="s">
        <v>6333</v>
      </c>
      <c r="FY237" s="18" t="s">
        <v>6655</v>
      </c>
      <c r="FZ237" s="18" t="s">
        <v>7000</v>
      </c>
      <c r="GB237" s="25">
        <f t="shared" si="13"/>
        <v>17.99463989449951</v>
      </c>
    </row>
    <row r="238" spans="3:184" ht="74" customHeight="1" x14ac:dyDescent="0.2">
      <c r="C238" s="17" t="s">
        <v>11175</v>
      </c>
      <c r="D238" s="18" t="s">
        <v>54</v>
      </c>
      <c r="E238" s="18" t="s">
        <v>83</v>
      </c>
      <c r="F238" s="18" t="s">
        <v>311</v>
      </c>
      <c r="G238" s="18" t="s">
        <v>623</v>
      </c>
      <c r="H238" s="18" t="s">
        <v>594</v>
      </c>
      <c r="I238" s="18">
        <v>2021</v>
      </c>
      <c r="J238" s="18" t="s">
        <v>836</v>
      </c>
      <c r="K238" s="18" t="s">
        <v>948</v>
      </c>
      <c r="L238" s="17"/>
      <c r="M238" s="18" t="s">
        <v>1172</v>
      </c>
      <c r="N238" s="18" t="s">
        <v>1402</v>
      </c>
      <c r="O238" s="18" t="s">
        <v>1687</v>
      </c>
      <c r="P238" s="18" t="s">
        <v>1887</v>
      </c>
      <c r="Q238" s="18" t="s">
        <v>2126</v>
      </c>
      <c r="R238" s="18" t="s">
        <v>2355</v>
      </c>
      <c r="S238" s="18" t="s">
        <v>699</v>
      </c>
      <c r="T238" s="17"/>
      <c r="U238" s="18" t="s">
        <v>2822</v>
      </c>
      <c r="V238" s="18" t="s">
        <v>2822</v>
      </c>
      <c r="W238" s="18" t="s">
        <v>3140</v>
      </c>
      <c r="X238" s="18" t="s">
        <v>3269</v>
      </c>
      <c r="Y238" s="21">
        <f t="shared" si="11"/>
        <v>1.4735400000000001</v>
      </c>
      <c r="Z238" s="21">
        <v>1.4350000000000001</v>
      </c>
      <c r="AA238" s="21">
        <v>97.38</v>
      </c>
      <c r="AB238" s="21">
        <v>0.31</v>
      </c>
      <c r="AC238" s="21">
        <v>0</v>
      </c>
      <c r="AD238" s="21">
        <v>0</v>
      </c>
      <c r="AE238" s="21">
        <v>0</v>
      </c>
      <c r="AF238" s="21">
        <v>0</v>
      </c>
      <c r="AG238" s="21">
        <v>3.8539999999999998E-2</v>
      </c>
      <c r="AH238" s="21">
        <v>2.62</v>
      </c>
      <c r="AI238" s="21">
        <v>1</v>
      </c>
      <c r="AJ238" s="18" t="s">
        <v>594</v>
      </c>
      <c r="AK238" s="17"/>
      <c r="AL238" s="21">
        <v>0</v>
      </c>
      <c r="AM238" s="21">
        <v>7</v>
      </c>
      <c r="AN238" s="21">
        <v>0</v>
      </c>
      <c r="AO238" s="22">
        <v>30</v>
      </c>
      <c r="AP238" s="22">
        <v>4</v>
      </c>
      <c r="AQ238" s="22">
        <v>3</v>
      </c>
      <c r="AR238" s="22">
        <v>0</v>
      </c>
      <c r="AS238" s="22">
        <v>2</v>
      </c>
      <c r="AT238" s="22">
        <v>0</v>
      </c>
      <c r="AU238" s="22">
        <v>0</v>
      </c>
      <c r="AV238" s="22">
        <v>0</v>
      </c>
      <c r="AW238" s="22">
        <v>0</v>
      </c>
      <c r="AX238" s="22">
        <v>0</v>
      </c>
      <c r="AY238" s="22">
        <v>0</v>
      </c>
      <c r="AZ238" s="22">
        <v>0</v>
      </c>
      <c r="BA238" s="22">
        <v>0</v>
      </c>
      <c r="BB238" s="22">
        <v>1</v>
      </c>
      <c r="BC238" s="22">
        <v>0</v>
      </c>
      <c r="BD238" s="22">
        <v>0</v>
      </c>
      <c r="BE238" s="22">
        <v>0</v>
      </c>
      <c r="BF238" s="22">
        <v>0</v>
      </c>
      <c r="BG238" s="22">
        <v>0</v>
      </c>
      <c r="BH238" s="22">
        <v>0</v>
      </c>
      <c r="BI238" s="22">
        <v>0</v>
      </c>
      <c r="BJ238" s="22">
        <v>0</v>
      </c>
      <c r="BK238" s="22">
        <v>0</v>
      </c>
      <c r="BL238" s="22"/>
      <c r="BM238" s="22"/>
      <c r="BN238" s="22"/>
      <c r="BO238" s="22"/>
      <c r="BP238" s="22"/>
      <c r="BQ238" s="22"/>
      <c r="BR238" s="22"/>
      <c r="BS238" s="22"/>
      <c r="BT238" s="22"/>
      <c r="BU238" s="22"/>
      <c r="BV238" s="22"/>
      <c r="BW238" s="22"/>
      <c r="BX238" s="22"/>
      <c r="BY238" s="22"/>
      <c r="BZ238" s="22"/>
      <c r="CA238" s="22">
        <v>0</v>
      </c>
      <c r="CB238" s="22">
        <v>0</v>
      </c>
      <c r="CC238" s="22">
        <v>0</v>
      </c>
      <c r="CD238" s="22">
        <v>0</v>
      </c>
      <c r="CE238" s="22">
        <v>0</v>
      </c>
      <c r="CF238" s="23"/>
      <c r="CG238" s="22">
        <v>0</v>
      </c>
      <c r="CH238" s="22">
        <v>3</v>
      </c>
      <c r="CI238" s="12">
        <f t="shared" si="12"/>
        <v>0</v>
      </c>
      <c r="CJ238" s="21">
        <v>15.17</v>
      </c>
      <c r="CK238" s="18" t="s">
        <v>3783</v>
      </c>
      <c r="CL238" s="17"/>
      <c r="CM238" s="18">
        <v>75.849999999999994</v>
      </c>
      <c r="CN238" s="18" t="s">
        <v>4003</v>
      </c>
      <c r="CO238" s="21">
        <v>20.544</v>
      </c>
      <c r="CP238" s="17"/>
      <c r="CQ238" s="17"/>
      <c r="CR238" s="17"/>
      <c r="CS238" s="17"/>
      <c r="CT238" s="17"/>
      <c r="CU238" s="17"/>
      <c r="CV238" s="17"/>
      <c r="CW238" s="17"/>
      <c r="CX238" s="18">
        <v>1</v>
      </c>
      <c r="CY238" s="18" t="s">
        <v>4181</v>
      </c>
      <c r="CZ238" s="18">
        <v>191</v>
      </c>
      <c r="DA238" s="18">
        <v>1</v>
      </c>
      <c r="DB238" s="18" t="s">
        <v>4365</v>
      </c>
      <c r="DC238" s="18">
        <v>191</v>
      </c>
      <c r="DD238" s="17"/>
      <c r="DE238" s="17"/>
      <c r="DF238" s="17"/>
      <c r="DG238" s="17"/>
      <c r="DH238" s="17"/>
      <c r="DI238" s="17"/>
      <c r="DJ238" s="17"/>
      <c r="DK238" s="17"/>
      <c r="DL238" s="17"/>
      <c r="DM238" s="17"/>
      <c r="DN238" s="17"/>
      <c r="DO238" s="17"/>
      <c r="DP238" s="17"/>
      <c r="DQ238" s="17"/>
      <c r="DR238" s="17"/>
      <c r="DS238" s="17"/>
      <c r="DT238" s="17"/>
      <c r="DU238" s="17"/>
      <c r="DV238" s="17"/>
      <c r="DW238" s="17"/>
      <c r="DX238" s="17"/>
      <c r="DY238" s="18">
        <v>1</v>
      </c>
      <c r="DZ238" s="18" t="s">
        <v>4646</v>
      </c>
      <c r="EA238" s="18">
        <v>191</v>
      </c>
      <c r="EB238" s="17"/>
      <c r="EC238" s="17"/>
      <c r="ED238" s="17"/>
      <c r="EE238" s="17"/>
      <c r="EF238" s="17"/>
      <c r="EG238" s="17"/>
      <c r="EH238" s="17"/>
      <c r="EI238" s="17"/>
      <c r="EJ238" s="17"/>
      <c r="EK238" s="17"/>
      <c r="EL238" s="17"/>
      <c r="EM238" s="17"/>
      <c r="EN238" s="18">
        <v>1</v>
      </c>
      <c r="EO238" s="18" t="s">
        <v>4180</v>
      </c>
      <c r="EP238" s="18">
        <v>10</v>
      </c>
      <c r="EQ238" s="17"/>
      <c r="ER238" s="17"/>
      <c r="ES238" s="17"/>
      <c r="ET238" s="17"/>
      <c r="EU238" s="17"/>
      <c r="EV238" s="17"/>
      <c r="EW238" s="17"/>
      <c r="EX238" s="17"/>
      <c r="EY238" s="17"/>
      <c r="EZ238" s="17"/>
      <c r="FA238" s="17"/>
      <c r="FB238" s="17"/>
      <c r="FC238" s="17"/>
      <c r="FD238" s="17"/>
      <c r="FE238" s="17"/>
      <c r="FF238" s="17"/>
      <c r="FG238" s="17"/>
      <c r="FH238" s="18" t="s">
        <v>4365</v>
      </c>
      <c r="FI238" s="17"/>
      <c r="FJ238" s="17"/>
      <c r="FK238" s="17"/>
      <c r="FL238" s="17"/>
      <c r="FM238" s="17"/>
      <c r="FN238" s="17"/>
      <c r="FO238" s="17"/>
      <c r="FP238" s="18" t="s">
        <v>5743</v>
      </c>
      <c r="FQ238" s="18">
        <v>7</v>
      </c>
      <c r="FR238" s="18">
        <v>300</v>
      </c>
      <c r="FS238" s="18" t="s">
        <v>6027</v>
      </c>
      <c r="FT238" s="18" t="s">
        <v>6368</v>
      </c>
      <c r="FU238" s="18" t="s">
        <v>6690</v>
      </c>
      <c r="FV238" s="18" t="s">
        <v>7034</v>
      </c>
      <c r="FW238" s="18" t="s">
        <v>13</v>
      </c>
      <c r="FX238" s="18" t="s">
        <v>7299</v>
      </c>
      <c r="FY238" s="18" t="s">
        <v>7401</v>
      </c>
      <c r="FZ238" s="18" t="s">
        <v>7472</v>
      </c>
      <c r="GB238" s="25">
        <f t="shared" si="13"/>
        <v>69.850077881619939</v>
      </c>
    </row>
    <row r="239" spans="3:184" ht="74" customHeight="1" x14ac:dyDescent="0.2">
      <c r="C239" s="17" t="s">
        <v>11175</v>
      </c>
      <c r="D239" s="18" t="s">
        <v>59</v>
      </c>
      <c r="E239" s="18" t="s">
        <v>86</v>
      </c>
      <c r="F239" s="18" t="s">
        <v>312</v>
      </c>
      <c r="G239" s="18" t="s">
        <v>449</v>
      </c>
      <c r="H239" s="17"/>
      <c r="I239" s="18">
        <v>2017</v>
      </c>
      <c r="J239" s="18" t="s">
        <v>771</v>
      </c>
      <c r="K239" s="18" t="s">
        <v>936</v>
      </c>
      <c r="L239" s="17"/>
      <c r="M239" s="17"/>
      <c r="N239" s="17"/>
      <c r="O239" s="18" t="s">
        <v>1688</v>
      </c>
      <c r="P239" s="18" t="s">
        <v>1888</v>
      </c>
      <c r="Q239" s="18" t="s">
        <v>2127</v>
      </c>
      <c r="R239" s="18" t="s">
        <v>2356</v>
      </c>
      <c r="S239" s="17"/>
      <c r="T239" s="18" t="s">
        <v>1369</v>
      </c>
      <c r="U239" s="18" t="s">
        <v>2823</v>
      </c>
      <c r="V239" s="18" t="s">
        <v>2821</v>
      </c>
      <c r="W239" s="18" t="s">
        <v>3142</v>
      </c>
      <c r="X239" s="18" t="s">
        <v>2823</v>
      </c>
      <c r="Y239" s="21">
        <f t="shared" si="11"/>
        <v>7.1190000000000007</v>
      </c>
      <c r="Z239" s="21">
        <v>6.78</v>
      </c>
      <c r="AA239" s="21">
        <v>95.24</v>
      </c>
      <c r="AB239" s="21">
        <v>36.369999999999997</v>
      </c>
      <c r="AC239" s="21">
        <v>0</v>
      </c>
      <c r="AD239" s="21">
        <v>0</v>
      </c>
      <c r="AE239" s="21">
        <v>0</v>
      </c>
      <c r="AF239" s="21">
        <v>0</v>
      </c>
      <c r="AG239" s="21">
        <v>0.33900000000000002</v>
      </c>
      <c r="AH239" s="21">
        <v>4.76</v>
      </c>
      <c r="AI239" s="21"/>
      <c r="AJ239" s="17"/>
      <c r="AK239" s="17"/>
      <c r="AL239" s="21"/>
      <c r="AM239" s="21">
        <v>11.897</v>
      </c>
      <c r="AN239" s="21">
        <v>63.22</v>
      </c>
      <c r="AO239" s="22">
        <v>0</v>
      </c>
      <c r="AP239" s="22">
        <v>4</v>
      </c>
      <c r="AQ239" s="22">
        <v>4</v>
      </c>
      <c r="AR239" s="22">
        <v>0</v>
      </c>
      <c r="AS239" s="22">
        <v>0</v>
      </c>
      <c r="AT239" s="22">
        <v>0</v>
      </c>
      <c r="AU239" s="22">
        <v>0</v>
      </c>
      <c r="AV239" s="22">
        <v>0</v>
      </c>
      <c r="AW239" s="22">
        <v>0</v>
      </c>
      <c r="AX239" s="22">
        <v>0</v>
      </c>
      <c r="AY239" s="22">
        <v>0</v>
      </c>
      <c r="AZ239" s="22">
        <v>0</v>
      </c>
      <c r="BA239" s="22">
        <v>4</v>
      </c>
      <c r="BB239" s="22">
        <v>0</v>
      </c>
      <c r="BC239" s="22">
        <v>0</v>
      </c>
      <c r="BD239" s="22">
        <v>0</v>
      </c>
      <c r="BE239" s="22">
        <v>0</v>
      </c>
      <c r="BF239" s="22">
        <v>0</v>
      </c>
      <c r="BG239" s="22">
        <v>0</v>
      </c>
      <c r="BH239" s="22">
        <v>0</v>
      </c>
      <c r="BI239" s="22">
        <v>0</v>
      </c>
      <c r="BJ239" s="22">
        <v>0</v>
      </c>
      <c r="BK239" s="22">
        <v>0</v>
      </c>
      <c r="BL239" s="22"/>
      <c r="BM239" s="22"/>
      <c r="BN239" s="22"/>
      <c r="BO239" s="22"/>
      <c r="BP239" s="22"/>
      <c r="BQ239" s="22"/>
      <c r="BR239" s="22"/>
      <c r="BS239" s="22"/>
      <c r="BT239" s="22"/>
      <c r="BU239" s="22"/>
      <c r="BV239" s="22"/>
      <c r="BW239" s="22"/>
      <c r="BX239" s="22"/>
      <c r="BY239" s="22"/>
      <c r="BZ239" s="22"/>
      <c r="CA239" s="22">
        <v>0</v>
      </c>
      <c r="CB239" s="22">
        <v>0</v>
      </c>
      <c r="CC239" s="22">
        <v>0</v>
      </c>
      <c r="CD239" s="22">
        <v>0</v>
      </c>
      <c r="CE239" s="22">
        <v>0</v>
      </c>
      <c r="CF239" s="23"/>
      <c r="CG239" s="22">
        <v>0</v>
      </c>
      <c r="CH239" s="22">
        <v>4</v>
      </c>
      <c r="CI239" s="12">
        <f t="shared" si="12"/>
        <v>0</v>
      </c>
      <c r="CJ239" s="21">
        <v>24.541</v>
      </c>
      <c r="CK239" s="18" t="s">
        <v>3778</v>
      </c>
      <c r="CL239" s="17"/>
      <c r="CM239" s="18">
        <v>100</v>
      </c>
      <c r="CN239" s="18" t="s">
        <v>4029</v>
      </c>
      <c r="CO239" s="21">
        <v>24.541</v>
      </c>
      <c r="CP239" s="18">
        <v>1</v>
      </c>
      <c r="CQ239" s="18" t="s">
        <v>4093</v>
      </c>
      <c r="CR239" s="18" t="s">
        <v>4117</v>
      </c>
      <c r="CS239" s="18" t="s">
        <v>4141</v>
      </c>
      <c r="CT239" s="18">
        <v>5</v>
      </c>
      <c r="CU239" s="18">
        <v>110</v>
      </c>
      <c r="CV239" s="18" t="s">
        <v>4163</v>
      </c>
      <c r="CW239" s="18">
        <v>2</v>
      </c>
      <c r="CX239" s="17"/>
      <c r="CY239" s="17"/>
      <c r="CZ239" s="17"/>
      <c r="DA239" s="18">
        <v>1</v>
      </c>
      <c r="DB239" s="18" t="s">
        <v>4361</v>
      </c>
      <c r="DC239" s="18">
        <v>343</v>
      </c>
      <c r="DD239" s="17"/>
      <c r="DE239" s="17"/>
      <c r="DF239" s="17"/>
      <c r="DG239" s="17"/>
      <c r="DH239" s="17"/>
      <c r="DI239" s="17"/>
      <c r="DJ239" s="17"/>
      <c r="DK239" s="17"/>
      <c r="DL239" s="17"/>
      <c r="DM239" s="17"/>
      <c r="DN239" s="17"/>
      <c r="DO239" s="17"/>
      <c r="DP239" s="17"/>
      <c r="DQ239" s="17"/>
      <c r="DR239" s="17"/>
      <c r="DS239" s="17"/>
      <c r="DT239" s="17"/>
      <c r="DU239" s="17"/>
      <c r="DV239" s="17"/>
      <c r="DW239" s="17"/>
      <c r="DX239" s="17"/>
      <c r="DY239" s="17"/>
      <c r="DZ239" s="17"/>
      <c r="EA239" s="17"/>
      <c r="EB239" s="17"/>
      <c r="EC239" s="17"/>
      <c r="ED239" s="17"/>
      <c r="EE239" s="17"/>
      <c r="EF239" s="17"/>
      <c r="EG239" s="17"/>
      <c r="EH239" s="17"/>
      <c r="EI239" s="17"/>
      <c r="EJ239" s="17"/>
      <c r="EK239" s="17"/>
      <c r="EL239" s="17"/>
      <c r="EM239" s="17"/>
      <c r="EN239" s="18">
        <v>1</v>
      </c>
      <c r="EO239" s="18" t="s">
        <v>4803</v>
      </c>
      <c r="EP239" s="18">
        <v>16</v>
      </c>
      <c r="EQ239" s="17"/>
      <c r="ER239" s="17"/>
      <c r="ES239" s="17"/>
      <c r="ET239" s="17"/>
      <c r="EU239" s="17"/>
      <c r="EV239" s="17"/>
      <c r="EW239" s="17"/>
      <c r="EX239" s="17"/>
      <c r="EY239" s="17"/>
      <c r="EZ239" s="17"/>
      <c r="FA239" s="17"/>
      <c r="FB239" s="17"/>
      <c r="FC239" s="17"/>
      <c r="FD239" s="17"/>
      <c r="FE239" s="17"/>
      <c r="FF239" s="17"/>
      <c r="FG239" s="17"/>
      <c r="FH239" s="18" t="s">
        <v>5081</v>
      </c>
      <c r="FI239" s="17"/>
      <c r="FJ239" s="18" t="s">
        <v>5371</v>
      </c>
      <c r="FK239" s="18" t="s">
        <v>5409</v>
      </c>
      <c r="FL239" s="18" t="s">
        <v>5521</v>
      </c>
      <c r="FM239" s="17"/>
      <c r="FN239" s="17"/>
      <c r="FO239" s="17"/>
      <c r="FP239" s="18" t="s">
        <v>5741</v>
      </c>
      <c r="FQ239" s="18">
        <v>1</v>
      </c>
      <c r="FR239" s="18">
        <v>2</v>
      </c>
      <c r="FS239" s="18" t="s">
        <v>18</v>
      </c>
      <c r="FT239" s="18" t="s">
        <v>6333</v>
      </c>
      <c r="FU239" s="18" t="s">
        <v>6655</v>
      </c>
      <c r="FV239" s="18" t="s">
        <v>7000</v>
      </c>
      <c r="FW239" s="18" t="s">
        <v>18</v>
      </c>
      <c r="FX239" s="18" t="s">
        <v>6333</v>
      </c>
      <c r="FY239" s="18" t="s">
        <v>6655</v>
      </c>
      <c r="FZ239" s="18" t="s">
        <v>7000</v>
      </c>
      <c r="GB239" s="25">
        <f t="shared" si="13"/>
        <v>276.27236053950531</v>
      </c>
    </row>
    <row r="240" spans="3:184" ht="74" customHeight="1" x14ac:dyDescent="0.2">
      <c r="C240" s="17" t="s">
        <v>11175</v>
      </c>
      <c r="D240" s="18" t="s">
        <v>64</v>
      </c>
      <c r="E240" s="18" t="s">
        <v>82</v>
      </c>
      <c r="F240" s="18" t="s">
        <v>313</v>
      </c>
      <c r="G240" s="18" t="s">
        <v>462</v>
      </c>
      <c r="H240" s="17"/>
      <c r="I240" s="18">
        <v>2023</v>
      </c>
      <c r="J240" s="18" t="s">
        <v>801</v>
      </c>
      <c r="K240" s="18" t="s">
        <v>937</v>
      </c>
      <c r="L240" s="17"/>
      <c r="M240" s="18" t="s">
        <v>1173</v>
      </c>
      <c r="N240" s="18" t="s">
        <v>1403</v>
      </c>
      <c r="O240" s="18" t="s">
        <v>1689</v>
      </c>
      <c r="P240" s="18" t="s">
        <v>1889</v>
      </c>
      <c r="Q240" s="18" t="s">
        <v>2128</v>
      </c>
      <c r="R240" s="18" t="s">
        <v>2357</v>
      </c>
      <c r="S240" s="18" t="s">
        <v>2495</v>
      </c>
      <c r="T240" s="18" t="s">
        <v>2568</v>
      </c>
      <c r="U240" s="18" t="s">
        <v>2824</v>
      </c>
      <c r="V240" s="18" t="s">
        <v>3067</v>
      </c>
      <c r="W240" s="18" t="s">
        <v>3138</v>
      </c>
      <c r="X240" s="18" t="s">
        <v>3270</v>
      </c>
      <c r="Y240" s="21">
        <f t="shared" si="11"/>
        <v>5.452</v>
      </c>
      <c r="Z240" s="21">
        <v>5.0309999999999997</v>
      </c>
      <c r="AA240" s="21">
        <v>92.28</v>
      </c>
      <c r="AB240" s="21">
        <v>0.01</v>
      </c>
      <c r="AC240" s="21">
        <v>0</v>
      </c>
      <c r="AD240" s="21">
        <v>0</v>
      </c>
      <c r="AE240" s="21">
        <v>0</v>
      </c>
      <c r="AF240" s="21">
        <v>0</v>
      </c>
      <c r="AG240" s="21">
        <v>0.42099999999999999</v>
      </c>
      <c r="AH240" s="21">
        <v>7.72</v>
      </c>
      <c r="AI240" s="21"/>
      <c r="AJ240" s="17"/>
      <c r="AK240" s="17"/>
      <c r="AL240" s="21"/>
      <c r="AM240" s="21">
        <v>10</v>
      </c>
      <c r="AN240" s="21">
        <v>0.03</v>
      </c>
      <c r="AO240" s="22">
        <v>9</v>
      </c>
      <c r="AP240" s="22">
        <v>9</v>
      </c>
      <c r="AQ240" s="22">
        <v>3</v>
      </c>
      <c r="AR240" s="22"/>
      <c r="AS240" s="22"/>
      <c r="AT240" s="22"/>
      <c r="AU240" s="22"/>
      <c r="AV240" s="22"/>
      <c r="AW240" s="22"/>
      <c r="AX240" s="22"/>
      <c r="AY240" s="22"/>
      <c r="AZ240" s="22">
        <v>2</v>
      </c>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v>0</v>
      </c>
      <c r="CB240" s="22"/>
      <c r="CC240" s="22"/>
      <c r="CD240" s="22"/>
      <c r="CE240" s="22"/>
      <c r="CF240" s="22" t="s">
        <v>3592</v>
      </c>
      <c r="CG240" s="22">
        <v>1</v>
      </c>
      <c r="CH240" s="22">
        <v>3</v>
      </c>
      <c r="CI240" s="12">
        <f t="shared" si="12"/>
        <v>0</v>
      </c>
      <c r="CJ240" s="21">
        <v>16.2</v>
      </c>
      <c r="CK240" s="18" t="s">
        <v>3784</v>
      </c>
      <c r="CL240" s="17"/>
      <c r="CM240" s="18">
        <v>1.72</v>
      </c>
      <c r="CN240" s="18" t="s">
        <v>4031</v>
      </c>
      <c r="CO240" s="21">
        <v>942.3</v>
      </c>
      <c r="CP240" s="17"/>
      <c r="CQ240" s="17"/>
      <c r="CR240" s="17"/>
      <c r="CS240" s="17"/>
      <c r="CT240" s="17"/>
      <c r="CU240" s="17"/>
      <c r="CV240" s="17"/>
      <c r="CW240" s="17"/>
      <c r="CX240" s="17"/>
      <c r="CY240" s="17"/>
      <c r="CZ240" s="17"/>
      <c r="DA240" s="18">
        <v>1</v>
      </c>
      <c r="DB240" s="18" t="s">
        <v>4302</v>
      </c>
      <c r="DC240" s="18">
        <v>423</v>
      </c>
      <c r="DD240" s="17"/>
      <c r="DE240" s="17"/>
      <c r="DF240" s="17"/>
      <c r="DG240" s="17"/>
      <c r="DH240" s="17"/>
      <c r="DI240" s="17"/>
      <c r="DJ240" s="17"/>
      <c r="DK240" s="17"/>
      <c r="DL240" s="17"/>
      <c r="DM240" s="17"/>
      <c r="DN240" s="17"/>
      <c r="DO240" s="17"/>
      <c r="DP240" s="17"/>
      <c r="DQ240" s="17"/>
      <c r="DR240" s="17"/>
      <c r="DS240" s="17"/>
      <c r="DT240" s="17"/>
      <c r="DU240" s="17"/>
      <c r="DV240" s="17"/>
      <c r="DW240" s="17"/>
      <c r="DX240" s="17"/>
      <c r="DY240" s="17"/>
      <c r="DZ240" s="17"/>
      <c r="EA240" s="17"/>
      <c r="EB240" s="17"/>
      <c r="EC240" s="17"/>
      <c r="ED240" s="17"/>
      <c r="EE240" s="17"/>
      <c r="EF240" s="17"/>
      <c r="EG240" s="17"/>
      <c r="EH240" s="17"/>
      <c r="EI240" s="17"/>
      <c r="EJ240" s="17"/>
      <c r="EK240" s="17"/>
      <c r="EL240" s="17"/>
      <c r="EM240" s="17"/>
      <c r="EN240" s="18">
        <v>1</v>
      </c>
      <c r="EO240" s="18" t="s">
        <v>4738</v>
      </c>
      <c r="EP240" s="18">
        <v>10</v>
      </c>
      <c r="EQ240" s="17"/>
      <c r="ER240" s="17"/>
      <c r="ES240" s="17"/>
      <c r="ET240" s="17"/>
      <c r="EU240" s="17"/>
      <c r="EV240" s="17"/>
      <c r="EW240" s="17"/>
      <c r="EX240" s="17"/>
      <c r="EY240" s="17"/>
      <c r="EZ240" s="17"/>
      <c r="FA240" s="17"/>
      <c r="FB240" s="17"/>
      <c r="FC240" s="17"/>
      <c r="FD240" s="17"/>
      <c r="FE240" s="17"/>
      <c r="FF240" s="17"/>
      <c r="FG240" s="17"/>
      <c r="FH240" s="18" t="s">
        <v>5082</v>
      </c>
      <c r="FI240" s="17"/>
      <c r="FJ240" s="17"/>
      <c r="FK240" s="17"/>
      <c r="FL240" s="18" t="s">
        <v>5525</v>
      </c>
      <c r="FM240" s="17"/>
      <c r="FN240" s="17"/>
      <c r="FO240" s="17"/>
      <c r="FP240" s="18" t="s">
        <v>5672</v>
      </c>
      <c r="FQ240" s="17"/>
      <c r="FR240" s="17"/>
      <c r="FS240" s="18" t="s">
        <v>6028</v>
      </c>
      <c r="FT240" s="18" t="s">
        <v>6369</v>
      </c>
      <c r="FU240" s="18" t="s">
        <v>6691</v>
      </c>
      <c r="FV240" s="18" t="s">
        <v>7035</v>
      </c>
      <c r="FW240" s="18" t="s">
        <v>22</v>
      </c>
      <c r="FX240" s="18" t="s">
        <v>7312</v>
      </c>
      <c r="FY240" s="18" t="s">
        <v>7408</v>
      </c>
      <c r="FZ240" s="18" t="s">
        <v>7484</v>
      </c>
      <c r="GA240" s="1" t="s">
        <v>7589</v>
      </c>
      <c r="GB240" s="25">
        <f t="shared" si="13"/>
        <v>5.3390639923591205</v>
      </c>
    </row>
    <row r="241" spans="3:184" ht="74" customHeight="1" x14ac:dyDescent="0.2">
      <c r="C241" s="17" t="s">
        <v>11175</v>
      </c>
      <c r="D241" s="18" t="s">
        <v>59</v>
      </c>
      <c r="E241" s="18" t="s">
        <v>85</v>
      </c>
      <c r="F241" s="18" t="s">
        <v>314</v>
      </c>
      <c r="G241" s="18" t="s">
        <v>449</v>
      </c>
      <c r="H241" s="17"/>
      <c r="I241" s="18">
        <v>2017</v>
      </c>
      <c r="J241" s="18" t="s">
        <v>771</v>
      </c>
      <c r="K241" s="18" t="s">
        <v>936</v>
      </c>
      <c r="L241" s="17"/>
      <c r="M241" s="17"/>
      <c r="N241" s="17"/>
      <c r="O241" s="18" t="s">
        <v>1690</v>
      </c>
      <c r="P241" s="18" t="s">
        <v>1890</v>
      </c>
      <c r="Q241" s="18" t="s">
        <v>2129</v>
      </c>
      <c r="R241" s="18" t="s">
        <v>2358</v>
      </c>
      <c r="S241" s="18" t="s">
        <v>2493</v>
      </c>
      <c r="T241" s="18" t="s">
        <v>2569</v>
      </c>
      <c r="U241" s="18" t="s">
        <v>2825</v>
      </c>
      <c r="V241" s="18" t="s">
        <v>2825</v>
      </c>
      <c r="W241" s="18" t="s">
        <v>3142</v>
      </c>
      <c r="X241" s="18" t="s">
        <v>2825</v>
      </c>
      <c r="Y241" s="21">
        <f t="shared" si="11"/>
        <v>2.3759999999999999</v>
      </c>
      <c r="Z241" s="21">
        <v>2.3519999999999999</v>
      </c>
      <c r="AA241" s="21">
        <v>98.99</v>
      </c>
      <c r="AB241" s="21">
        <v>12.62</v>
      </c>
      <c r="AC241" s="21">
        <v>0</v>
      </c>
      <c r="AD241" s="21">
        <v>0</v>
      </c>
      <c r="AE241" s="21">
        <v>0</v>
      </c>
      <c r="AF241" s="21">
        <v>0</v>
      </c>
      <c r="AG241" s="21">
        <v>2.4E-2</v>
      </c>
      <c r="AH241" s="21">
        <v>1.01</v>
      </c>
      <c r="AI241" s="21"/>
      <c r="AJ241" s="17"/>
      <c r="AK241" s="17"/>
      <c r="AL241" s="21"/>
      <c r="AM241" s="21">
        <v>0</v>
      </c>
      <c r="AN241" s="21">
        <v>0</v>
      </c>
      <c r="AO241" s="22">
        <v>0</v>
      </c>
      <c r="AP241" s="22">
        <v>1</v>
      </c>
      <c r="AQ241" s="22">
        <v>1</v>
      </c>
      <c r="AR241" s="22">
        <v>0</v>
      </c>
      <c r="AS241" s="22">
        <v>0</v>
      </c>
      <c r="AT241" s="22">
        <v>0</v>
      </c>
      <c r="AU241" s="22">
        <v>0</v>
      </c>
      <c r="AV241" s="22">
        <v>0</v>
      </c>
      <c r="AW241" s="22">
        <v>0</v>
      </c>
      <c r="AX241" s="22">
        <v>0</v>
      </c>
      <c r="AY241" s="22">
        <v>0</v>
      </c>
      <c r="AZ241" s="22">
        <v>1</v>
      </c>
      <c r="BA241" s="22">
        <v>0</v>
      </c>
      <c r="BB241" s="22">
        <v>0</v>
      </c>
      <c r="BC241" s="22">
        <v>0</v>
      </c>
      <c r="BD241" s="22">
        <v>0</v>
      </c>
      <c r="BE241" s="22">
        <v>0</v>
      </c>
      <c r="BF241" s="22">
        <v>0</v>
      </c>
      <c r="BG241" s="22">
        <v>0</v>
      </c>
      <c r="BH241" s="22">
        <v>0</v>
      </c>
      <c r="BI241" s="22">
        <v>0</v>
      </c>
      <c r="BJ241" s="22">
        <v>0</v>
      </c>
      <c r="BK241" s="22">
        <v>0</v>
      </c>
      <c r="BL241" s="22"/>
      <c r="BM241" s="22"/>
      <c r="BN241" s="22"/>
      <c r="BO241" s="22"/>
      <c r="BP241" s="22"/>
      <c r="BQ241" s="22"/>
      <c r="BR241" s="22"/>
      <c r="BS241" s="22"/>
      <c r="BT241" s="22"/>
      <c r="BU241" s="22"/>
      <c r="BV241" s="22"/>
      <c r="BW241" s="22"/>
      <c r="BX241" s="22"/>
      <c r="BY241" s="22"/>
      <c r="BZ241" s="22"/>
      <c r="CA241" s="22">
        <v>0</v>
      </c>
      <c r="CB241" s="22">
        <v>0</v>
      </c>
      <c r="CC241" s="22">
        <v>0</v>
      </c>
      <c r="CD241" s="22">
        <v>0</v>
      </c>
      <c r="CE241" s="22">
        <v>0</v>
      </c>
      <c r="CF241" s="23"/>
      <c r="CG241" s="22">
        <v>0</v>
      </c>
      <c r="CH241" s="22">
        <v>1</v>
      </c>
      <c r="CI241" s="12">
        <f t="shared" si="12"/>
        <v>0</v>
      </c>
      <c r="CJ241" s="21">
        <v>2.1440000000000001</v>
      </c>
      <c r="CK241" s="18" t="s">
        <v>3778</v>
      </c>
      <c r="CL241" s="17"/>
      <c r="CM241" s="18">
        <v>100</v>
      </c>
      <c r="CN241" s="18" t="s">
        <v>4029</v>
      </c>
      <c r="CO241" s="21">
        <v>2.1440000000000001</v>
      </c>
      <c r="CP241" s="18">
        <v>1</v>
      </c>
      <c r="CQ241" s="18" t="s">
        <v>4093</v>
      </c>
      <c r="CR241" s="18" t="s">
        <v>4118</v>
      </c>
      <c r="CS241" s="18" t="s">
        <v>4141</v>
      </c>
      <c r="CT241" s="18">
        <v>5</v>
      </c>
      <c r="CU241" s="18">
        <v>110</v>
      </c>
      <c r="CV241" s="18" t="s">
        <v>4163</v>
      </c>
      <c r="CW241" s="18">
        <v>2</v>
      </c>
      <c r="CX241" s="17"/>
      <c r="CY241" s="17"/>
      <c r="CZ241" s="17"/>
      <c r="DA241" s="18">
        <v>1</v>
      </c>
      <c r="DB241" s="18" t="s">
        <v>4361</v>
      </c>
      <c r="DC241" s="18">
        <v>38</v>
      </c>
      <c r="DD241" s="17"/>
      <c r="DE241" s="17"/>
      <c r="DF241" s="17"/>
      <c r="DG241" s="17"/>
      <c r="DH241" s="17"/>
      <c r="DI241" s="17"/>
      <c r="DJ241" s="17"/>
      <c r="DK241" s="17"/>
      <c r="DL241" s="17"/>
      <c r="DM241" s="17"/>
      <c r="DN241" s="17"/>
      <c r="DO241" s="17"/>
      <c r="DP241" s="17"/>
      <c r="DQ241" s="17"/>
      <c r="DR241" s="17"/>
      <c r="DS241" s="17"/>
      <c r="DT241" s="17"/>
      <c r="DU241" s="17"/>
      <c r="DV241" s="17"/>
      <c r="DW241" s="17"/>
      <c r="DX241" s="17"/>
      <c r="DY241" s="17"/>
      <c r="DZ241" s="17"/>
      <c r="EA241" s="17"/>
      <c r="EB241" s="17"/>
      <c r="EC241" s="17"/>
      <c r="ED241" s="17"/>
      <c r="EE241" s="17"/>
      <c r="EF241" s="17"/>
      <c r="EG241" s="17"/>
      <c r="EH241" s="17"/>
      <c r="EI241" s="17"/>
      <c r="EJ241" s="17"/>
      <c r="EK241" s="17"/>
      <c r="EL241" s="17"/>
      <c r="EM241" s="17"/>
      <c r="EN241" s="18">
        <v>1</v>
      </c>
      <c r="EO241" s="18" t="s">
        <v>4801</v>
      </c>
      <c r="EP241" s="18">
        <v>31</v>
      </c>
      <c r="EQ241" s="17"/>
      <c r="ER241" s="17"/>
      <c r="ES241" s="17"/>
      <c r="ET241" s="17"/>
      <c r="EU241" s="17"/>
      <c r="EV241" s="17"/>
      <c r="EW241" s="17"/>
      <c r="EX241" s="17"/>
      <c r="EY241" s="17"/>
      <c r="EZ241" s="17"/>
      <c r="FA241" s="17"/>
      <c r="FB241" s="17"/>
      <c r="FC241" s="17"/>
      <c r="FD241" s="17"/>
      <c r="FE241" s="17"/>
      <c r="FF241" s="17"/>
      <c r="FG241" s="17"/>
      <c r="FH241" s="18" t="s">
        <v>5079</v>
      </c>
      <c r="FI241" s="17"/>
      <c r="FJ241" s="18" t="s">
        <v>5371</v>
      </c>
      <c r="FK241" s="18" t="s">
        <v>5410</v>
      </c>
      <c r="FL241" s="18" t="s">
        <v>5521</v>
      </c>
      <c r="FM241" s="17"/>
      <c r="FN241" s="17"/>
      <c r="FO241" s="17"/>
      <c r="FP241" s="18" t="s">
        <v>5738</v>
      </c>
      <c r="FQ241" s="18">
        <v>1</v>
      </c>
      <c r="FR241" s="18">
        <v>2</v>
      </c>
      <c r="FS241" s="18" t="s">
        <v>18</v>
      </c>
      <c r="FT241" s="18" t="s">
        <v>6333</v>
      </c>
      <c r="FU241" s="18" t="s">
        <v>6655</v>
      </c>
      <c r="FV241" s="18" t="s">
        <v>7000</v>
      </c>
      <c r="FW241" s="18" t="s">
        <v>18</v>
      </c>
      <c r="FX241" s="18" t="s">
        <v>6333</v>
      </c>
      <c r="FY241" s="18" t="s">
        <v>6655</v>
      </c>
      <c r="FZ241" s="18" t="s">
        <v>7000</v>
      </c>
      <c r="GB241" s="25">
        <f t="shared" si="13"/>
        <v>1097.0149253731342</v>
      </c>
    </row>
    <row r="242" spans="3:184" ht="74" customHeight="1" x14ac:dyDescent="0.2">
      <c r="C242" s="17" t="s">
        <v>11175</v>
      </c>
      <c r="D242" s="18" t="s">
        <v>54</v>
      </c>
      <c r="E242" s="18" t="s">
        <v>83</v>
      </c>
      <c r="F242" s="18" t="s">
        <v>315</v>
      </c>
      <c r="G242" s="18" t="s">
        <v>624</v>
      </c>
      <c r="H242" s="18" t="s">
        <v>594</v>
      </c>
      <c r="I242" s="18">
        <v>2023</v>
      </c>
      <c r="J242" s="18" t="s">
        <v>823</v>
      </c>
      <c r="K242" s="18" t="s">
        <v>774</v>
      </c>
      <c r="L242" s="17"/>
      <c r="M242" s="18" t="s">
        <v>1174</v>
      </c>
      <c r="N242" s="18" t="s">
        <v>1404</v>
      </c>
      <c r="O242" s="18" t="s">
        <v>594</v>
      </c>
      <c r="P242" s="17"/>
      <c r="Q242" s="18" t="s">
        <v>2130</v>
      </c>
      <c r="R242" s="18" t="s">
        <v>2359</v>
      </c>
      <c r="S242" s="18" t="s">
        <v>594</v>
      </c>
      <c r="T242" s="17"/>
      <c r="U242" s="18" t="s">
        <v>2826</v>
      </c>
      <c r="V242" s="18" t="s">
        <v>3068</v>
      </c>
      <c r="W242" s="18" t="s">
        <v>3140</v>
      </c>
      <c r="X242" s="18" t="s">
        <v>3271</v>
      </c>
      <c r="Y242" s="21">
        <f t="shared" si="11"/>
        <v>2.7880000000000003</v>
      </c>
      <c r="Z242" s="21">
        <v>2.0680000000000001</v>
      </c>
      <c r="AA242" s="21">
        <v>71.739999999999995</v>
      </c>
      <c r="AB242" s="21">
        <v>4.99E-2</v>
      </c>
      <c r="AC242" s="21">
        <v>0</v>
      </c>
      <c r="AD242" s="21">
        <v>0</v>
      </c>
      <c r="AE242" s="21">
        <v>0</v>
      </c>
      <c r="AF242" s="21">
        <v>0</v>
      </c>
      <c r="AG242" s="21">
        <v>0.72</v>
      </c>
      <c r="AH242" s="21">
        <v>25.82</v>
      </c>
      <c r="AI242" s="21">
        <v>1</v>
      </c>
      <c r="AJ242" s="18" t="s">
        <v>3448</v>
      </c>
      <c r="AK242" s="17"/>
      <c r="AL242" s="21">
        <v>0</v>
      </c>
      <c r="AM242" s="21">
        <v>1.958</v>
      </c>
      <c r="AN242" s="21">
        <v>0.04</v>
      </c>
      <c r="AO242" s="22">
        <v>2</v>
      </c>
      <c r="AP242" s="22">
        <v>2</v>
      </c>
      <c r="AQ242" s="22">
        <v>2</v>
      </c>
      <c r="AR242" s="22">
        <v>0</v>
      </c>
      <c r="AS242" s="22">
        <v>0</v>
      </c>
      <c r="AT242" s="22">
        <v>0</v>
      </c>
      <c r="AU242" s="22">
        <v>0</v>
      </c>
      <c r="AV242" s="22">
        <v>0</v>
      </c>
      <c r="AW242" s="22">
        <v>0</v>
      </c>
      <c r="AX242" s="22">
        <v>0</v>
      </c>
      <c r="AY242" s="22">
        <v>0</v>
      </c>
      <c r="AZ242" s="22">
        <v>0</v>
      </c>
      <c r="BA242" s="22">
        <v>0</v>
      </c>
      <c r="BB242" s="22">
        <v>1</v>
      </c>
      <c r="BC242" s="22">
        <v>0</v>
      </c>
      <c r="BD242" s="22">
        <v>1</v>
      </c>
      <c r="BE242" s="22">
        <v>0</v>
      </c>
      <c r="BF242" s="22">
        <v>0</v>
      </c>
      <c r="BG242" s="22">
        <v>0</v>
      </c>
      <c r="BH242" s="22">
        <v>0</v>
      </c>
      <c r="BI242" s="22">
        <v>0</v>
      </c>
      <c r="BJ242" s="22">
        <v>0</v>
      </c>
      <c r="BK242" s="22">
        <v>0</v>
      </c>
      <c r="BL242" s="22"/>
      <c r="BM242" s="22"/>
      <c r="BN242" s="22"/>
      <c r="BO242" s="22"/>
      <c r="BP242" s="22"/>
      <c r="BQ242" s="22"/>
      <c r="BR242" s="22"/>
      <c r="BS242" s="22"/>
      <c r="BT242" s="22"/>
      <c r="BU242" s="22"/>
      <c r="BV242" s="22"/>
      <c r="BW242" s="22"/>
      <c r="BX242" s="22"/>
      <c r="BY242" s="22"/>
      <c r="BZ242" s="22"/>
      <c r="CA242" s="22">
        <v>0</v>
      </c>
      <c r="CB242" s="22">
        <v>0</v>
      </c>
      <c r="CC242" s="22">
        <v>0</v>
      </c>
      <c r="CD242" s="22">
        <v>0</v>
      </c>
      <c r="CE242" s="22">
        <v>0</v>
      </c>
      <c r="CF242" s="23"/>
      <c r="CG242" s="22">
        <v>0</v>
      </c>
      <c r="CH242" s="22">
        <v>2</v>
      </c>
      <c r="CI242" s="12">
        <f t="shared" si="12"/>
        <v>0</v>
      </c>
      <c r="CJ242" s="21">
        <v>4.6989999999999998</v>
      </c>
      <c r="CK242" s="18" t="s">
        <v>3785</v>
      </c>
      <c r="CL242" s="18" t="s">
        <v>3930</v>
      </c>
      <c r="CM242" s="18">
        <v>2.83</v>
      </c>
      <c r="CN242" s="18" t="s">
        <v>4003</v>
      </c>
      <c r="CO242" s="21">
        <v>166.09200000000001</v>
      </c>
      <c r="CP242" s="17"/>
      <c r="CQ242" s="17"/>
      <c r="CR242" s="17"/>
      <c r="CS242" s="17"/>
      <c r="CT242" s="17"/>
      <c r="CU242" s="17"/>
      <c r="CV242" s="17"/>
      <c r="CW242" s="17"/>
      <c r="CX242" s="18">
        <v>1</v>
      </c>
      <c r="CY242" s="18" t="s">
        <v>4194</v>
      </c>
      <c r="CZ242" s="18">
        <v>970</v>
      </c>
      <c r="DA242" s="18">
        <v>1</v>
      </c>
      <c r="DB242" s="18" t="s">
        <v>4180</v>
      </c>
      <c r="DC242" s="18">
        <v>250</v>
      </c>
      <c r="DD242" s="17"/>
      <c r="DE242" s="17"/>
      <c r="DF242" s="17"/>
      <c r="DG242" s="17"/>
      <c r="DH242" s="17"/>
      <c r="DI242" s="17"/>
      <c r="DJ242" s="18">
        <v>1</v>
      </c>
      <c r="DK242" s="18" t="s">
        <v>4458</v>
      </c>
      <c r="DL242" s="18">
        <v>124</v>
      </c>
      <c r="DM242" s="18">
        <v>1</v>
      </c>
      <c r="DN242" s="18" t="s">
        <v>4476</v>
      </c>
      <c r="DO242" s="18">
        <v>0</v>
      </c>
      <c r="DP242" s="17"/>
      <c r="DQ242" s="17"/>
      <c r="DR242" s="17"/>
      <c r="DS242" s="17"/>
      <c r="DT242" s="17"/>
      <c r="DU242" s="17"/>
      <c r="DV242" s="17"/>
      <c r="DW242" s="17"/>
      <c r="DX242" s="17"/>
      <c r="DY242" s="18">
        <v>1</v>
      </c>
      <c r="DZ242" s="18" t="s">
        <v>4647</v>
      </c>
      <c r="EA242" s="18">
        <v>124</v>
      </c>
      <c r="EB242" s="18">
        <v>1</v>
      </c>
      <c r="EC242" s="18" t="s">
        <v>4679</v>
      </c>
      <c r="ED242" s="18">
        <v>200</v>
      </c>
      <c r="EE242" s="17"/>
      <c r="EF242" s="17"/>
      <c r="EG242" s="17"/>
      <c r="EH242" s="17"/>
      <c r="EI242" s="17"/>
      <c r="EJ242" s="17"/>
      <c r="EK242" s="17"/>
      <c r="EL242" s="17"/>
      <c r="EM242" s="17"/>
      <c r="EN242" s="18">
        <v>1</v>
      </c>
      <c r="EO242" s="18" t="s">
        <v>4180</v>
      </c>
      <c r="EP242" s="18">
        <v>9</v>
      </c>
      <c r="EQ242" s="17"/>
      <c r="ER242" s="17"/>
      <c r="ES242" s="17"/>
      <c r="ET242" s="17"/>
      <c r="EU242" s="17"/>
      <c r="EV242" s="17"/>
      <c r="EW242" s="17"/>
      <c r="EX242" s="17"/>
      <c r="EY242" s="17"/>
      <c r="EZ242" s="17"/>
      <c r="FA242" s="17"/>
      <c r="FB242" s="17"/>
      <c r="FC242" s="17"/>
      <c r="FD242" s="17"/>
      <c r="FE242" s="17"/>
      <c r="FF242" s="17"/>
      <c r="FG242" s="17"/>
      <c r="FH242" s="18" t="s">
        <v>4476</v>
      </c>
      <c r="FI242" s="18" t="s">
        <v>5278</v>
      </c>
      <c r="FJ242" s="17"/>
      <c r="FK242" s="17"/>
      <c r="FL242" s="17"/>
      <c r="FM242" s="17"/>
      <c r="FN242" s="17"/>
      <c r="FO242" s="17"/>
      <c r="FP242" s="17"/>
      <c r="FQ242" s="17"/>
      <c r="FR242" s="17"/>
      <c r="FS242" s="18" t="s">
        <v>6029</v>
      </c>
      <c r="FT242" s="18" t="s">
        <v>6370</v>
      </c>
      <c r="FU242" s="18" t="s">
        <v>6692</v>
      </c>
      <c r="FV242" s="18" t="s">
        <v>7036</v>
      </c>
      <c r="FW242" s="18" t="s">
        <v>13</v>
      </c>
      <c r="FX242" s="18" t="s">
        <v>7299</v>
      </c>
      <c r="FY242" s="18" t="s">
        <v>7401</v>
      </c>
      <c r="FZ242" s="18" t="s">
        <v>7472</v>
      </c>
      <c r="GB242" s="25">
        <f t="shared" si="13"/>
        <v>12.450930809430917</v>
      </c>
    </row>
    <row r="243" spans="3:184" ht="74" customHeight="1" x14ac:dyDescent="0.2">
      <c r="C243" s="17" t="s">
        <v>11175</v>
      </c>
      <c r="D243" s="18" t="s">
        <v>59</v>
      </c>
      <c r="E243" s="18" t="s">
        <v>85</v>
      </c>
      <c r="F243" s="18" t="s">
        <v>316</v>
      </c>
      <c r="G243" s="18" t="s">
        <v>449</v>
      </c>
      <c r="H243" s="17"/>
      <c r="I243" s="18">
        <v>2017</v>
      </c>
      <c r="J243" s="18" t="s">
        <v>771</v>
      </c>
      <c r="K243" s="18" t="s">
        <v>936</v>
      </c>
      <c r="L243" s="17"/>
      <c r="M243" s="17"/>
      <c r="N243" s="17"/>
      <c r="O243" s="18" t="s">
        <v>1691</v>
      </c>
      <c r="P243" s="18" t="s">
        <v>1369</v>
      </c>
      <c r="Q243" s="18" t="s">
        <v>2131</v>
      </c>
      <c r="R243" s="18" t="s">
        <v>2360</v>
      </c>
      <c r="S243" s="18" t="s">
        <v>2493</v>
      </c>
      <c r="T243" s="18" t="s">
        <v>2570</v>
      </c>
      <c r="U243" s="18" t="s">
        <v>2827</v>
      </c>
      <c r="V243" s="18" t="s">
        <v>2827</v>
      </c>
      <c r="W243" s="18" t="s">
        <v>3142</v>
      </c>
      <c r="X243" s="18" t="s">
        <v>2827</v>
      </c>
      <c r="Y243" s="21">
        <f t="shared" si="11"/>
        <v>1.05</v>
      </c>
      <c r="Z243" s="21">
        <v>0.995</v>
      </c>
      <c r="AA243" s="21">
        <v>94.76</v>
      </c>
      <c r="AB243" s="21">
        <v>5.34</v>
      </c>
      <c r="AC243" s="21">
        <v>0</v>
      </c>
      <c r="AD243" s="21">
        <v>0</v>
      </c>
      <c r="AE243" s="21">
        <v>0</v>
      </c>
      <c r="AF243" s="21">
        <v>0</v>
      </c>
      <c r="AG243" s="21">
        <v>5.5E-2</v>
      </c>
      <c r="AH243" s="21">
        <v>5.24</v>
      </c>
      <c r="AI243" s="21"/>
      <c r="AJ243" s="17"/>
      <c r="AK243" s="17"/>
      <c r="AL243" s="21"/>
      <c r="AM243" s="21">
        <v>0</v>
      </c>
      <c r="AN243" s="21">
        <v>0</v>
      </c>
      <c r="AO243" s="22">
        <v>0</v>
      </c>
      <c r="AP243" s="22">
        <v>1</v>
      </c>
      <c r="AQ243" s="22">
        <v>1</v>
      </c>
      <c r="AR243" s="22">
        <v>0</v>
      </c>
      <c r="AS243" s="22">
        <v>0</v>
      </c>
      <c r="AT243" s="22">
        <v>0</v>
      </c>
      <c r="AU243" s="22">
        <v>0</v>
      </c>
      <c r="AV243" s="22">
        <v>0</v>
      </c>
      <c r="AW243" s="22">
        <v>0</v>
      </c>
      <c r="AX243" s="22">
        <v>0</v>
      </c>
      <c r="AY243" s="22">
        <v>0</v>
      </c>
      <c r="AZ243" s="22">
        <v>0</v>
      </c>
      <c r="BA243" s="22">
        <v>0</v>
      </c>
      <c r="BB243" s="22">
        <v>1</v>
      </c>
      <c r="BC243" s="22">
        <v>0</v>
      </c>
      <c r="BD243" s="22">
        <v>0</v>
      </c>
      <c r="BE243" s="22">
        <v>0</v>
      </c>
      <c r="BF243" s="22">
        <v>0</v>
      </c>
      <c r="BG243" s="22">
        <v>0</v>
      </c>
      <c r="BH243" s="22">
        <v>0</v>
      </c>
      <c r="BI243" s="22">
        <v>0</v>
      </c>
      <c r="BJ243" s="22">
        <v>0</v>
      </c>
      <c r="BK243" s="22">
        <v>0</v>
      </c>
      <c r="BL243" s="22"/>
      <c r="BM243" s="22"/>
      <c r="BN243" s="22"/>
      <c r="BO243" s="22"/>
      <c r="BP243" s="22"/>
      <c r="BQ243" s="22"/>
      <c r="BR243" s="22"/>
      <c r="BS243" s="22"/>
      <c r="BT243" s="22"/>
      <c r="BU243" s="22"/>
      <c r="BV243" s="22"/>
      <c r="BW243" s="22"/>
      <c r="BX243" s="22"/>
      <c r="BY243" s="22"/>
      <c r="BZ243" s="22"/>
      <c r="CA243" s="22">
        <v>0</v>
      </c>
      <c r="CB243" s="22">
        <v>0</v>
      </c>
      <c r="CC243" s="22">
        <v>0</v>
      </c>
      <c r="CD243" s="22">
        <v>0</v>
      </c>
      <c r="CE243" s="22">
        <v>0</v>
      </c>
      <c r="CF243" s="23"/>
      <c r="CG243" s="22">
        <v>0</v>
      </c>
      <c r="CH243" s="22">
        <v>1</v>
      </c>
      <c r="CI243" s="12">
        <f t="shared" si="12"/>
        <v>0</v>
      </c>
      <c r="CJ243" s="21">
        <v>0.217</v>
      </c>
      <c r="CK243" s="18" t="s">
        <v>3778</v>
      </c>
      <c r="CL243" s="17"/>
      <c r="CM243" s="18">
        <v>35.869999999999997</v>
      </c>
      <c r="CN243" s="18" t="s">
        <v>4029</v>
      </c>
      <c r="CO243" s="21">
        <v>0.60499999999999998</v>
      </c>
      <c r="CP243" s="18">
        <v>1</v>
      </c>
      <c r="CQ243" s="18" t="s">
        <v>4093</v>
      </c>
      <c r="CR243" s="18" t="s">
        <v>4119</v>
      </c>
      <c r="CS243" s="18" t="s">
        <v>4141</v>
      </c>
      <c r="CT243" s="18">
        <v>5</v>
      </c>
      <c r="CU243" s="18">
        <v>110</v>
      </c>
      <c r="CV243" s="18" t="s">
        <v>4163</v>
      </c>
      <c r="CW243" s="18">
        <v>2</v>
      </c>
      <c r="CX243" s="17"/>
      <c r="CY243" s="17"/>
      <c r="CZ243" s="17"/>
      <c r="DA243" s="18">
        <v>1</v>
      </c>
      <c r="DB243" s="18" t="s">
        <v>4361</v>
      </c>
      <c r="DC243" s="18">
        <v>39</v>
      </c>
      <c r="DD243" s="17"/>
      <c r="DE243" s="17"/>
      <c r="DF243" s="17"/>
      <c r="DG243" s="17"/>
      <c r="DH243" s="17"/>
      <c r="DI243" s="17"/>
      <c r="DJ243" s="17"/>
      <c r="DK243" s="17"/>
      <c r="DL243" s="17"/>
      <c r="DM243" s="17"/>
      <c r="DN243" s="17"/>
      <c r="DO243" s="17"/>
      <c r="DP243" s="17"/>
      <c r="DQ243" s="17"/>
      <c r="DR243" s="17"/>
      <c r="DS243" s="17"/>
      <c r="DT243" s="17"/>
      <c r="DU243" s="17"/>
      <c r="DV243" s="17"/>
      <c r="DW243" s="17"/>
      <c r="DX243" s="17"/>
      <c r="DY243" s="17"/>
      <c r="DZ243" s="17"/>
      <c r="EA243" s="17"/>
      <c r="EB243" s="17"/>
      <c r="EC243" s="17"/>
      <c r="ED243" s="17"/>
      <c r="EE243" s="17"/>
      <c r="EF243" s="17"/>
      <c r="EG243" s="17"/>
      <c r="EH243" s="17"/>
      <c r="EI243" s="17"/>
      <c r="EJ243" s="17"/>
      <c r="EK243" s="17"/>
      <c r="EL243" s="17"/>
      <c r="EM243" s="17"/>
      <c r="EN243" s="18">
        <v>1</v>
      </c>
      <c r="EO243" s="18" t="s">
        <v>4801</v>
      </c>
      <c r="EP243" s="18">
        <v>31</v>
      </c>
      <c r="EQ243" s="17"/>
      <c r="ER243" s="17"/>
      <c r="ES243" s="17"/>
      <c r="ET243" s="17"/>
      <c r="EU243" s="17"/>
      <c r="EV243" s="17"/>
      <c r="EW243" s="17"/>
      <c r="EX243" s="17"/>
      <c r="EY243" s="17"/>
      <c r="EZ243" s="17"/>
      <c r="FA243" s="17"/>
      <c r="FB243" s="17"/>
      <c r="FC243" s="17"/>
      <c r="FD243" s="17"/>
      <c r="FE243" s="17"/>
      <c r="FF243" s="17"/>
      <c r="FG243" s="17"/>
      <c r="FH243" s="18" t="s">
        <v>5079</v>
      </c>
      <c r="FI243" s="17"/>
      <c r="FJ243" s="18" t="s">
        <v>5371</v>
      </c>
      <c r="FK243" s="18" t="s">
        <v>5411</v>
      </c>
      <c r="FL243" s="18" t="s">
        <v>5521</v>
      </c>
      <c r="FM243" s="17"/>
      <c r="FN243" s="17"/>
      <c r="FO243" s="17"/>
      <c r="FP243" s="18" t="s">
        <v>5738</v>
      </c>
      <c r="FQ243" s="18">
        <v>1</v>
      </c>
      <c r="FR243" s="18">
        <v>2</v>
      </c>
      <c r="FS243" s="18" t="s">
        <v>18</v>
      </c>
      <c r="FT243" s="18" t="s">
        <v>6333</v>
      </c>
      <c r="FU243" s="18" t="s">
        <v>6655</v>
      </c>
      <c r="FV243" s="18" t="s">
        <v>7000</v>
      </c>
      <c r="FW243" s="18" t="s">
        <v>18</v>
      </c>
      <c r="FX243" s="18" t="s">
        <v>6333</v>
      </c>
      <c r="FY243" s="18" t="s">
        <v>6655</v>
      </c>
      <c r="FZ243" s="18" t="s">
        <v>7000</v>
      </c>
      <c r="GB243" s="25">
        <f t="shared" si="13"/>
        <v>1644.6280991735539</v>
      </c>
    </row>
    <row r="244" spans="3:184" ht="74" customHeight="1" x14ac:dyDescent="0.2">
      <c r="C244" s="17" t="s">
        <v>11175</v>
      </c>
      <c r="D244" s="18" t="s">
        <v>65</v>
      </c>
      <c r="E244" s="18" t="s">
        <v>82</v>
      </c>
      <c r="F244" s="18" t="s">
        <v>317</v>
      </c>
      <c r="G244" s="18" t="s">
        <v>487</v>
      </c>
      <c r="H244" s="18" t="s">
        <v>487</v>
      </c>
      <c r="I244" s="18">
        <v>2022</v>
      </c>
      <c r="J244" s="18" t="s">
        <v>771</v>
      </c>
      <c r="K244" s="18" t="s">
        <v>936</v>
      </c>
      <c r="L244" s="17"/>
      <c r="M244" s="18" t="s">
        <v>1175</v>
      </c>
      <c r="N244" s="18" t="s">
        <v>1405</v>
      </c>
      <c r="O244" s="18" t="s">
        <v>1692</v>
      </c>
      <c r="P244" s="18" t="s">
        <v>1891</v>
      </c>
      <c r="Q244" s="18" t="s">
        <v>2132</v>
      </c>
      <c r="R244" s="17"/>
      <c r="S244" s="17"/>
      <c r="T244" s="17"/>
      <c r="U244" s="18" t="s">
        <v>2828</v>
      </c>
      <c r="V244" s="18" t="s">
        <v>2828</v>
      </c>
      <c r="W244" s="18" t="s">
        <v>3140</v>
      </c>
      <c r="X244" s="18" t="s">
        <v>3272</v>
      </c>
      <c r="Y244" s="21">
        <f t="shared" si="11"/>
        <v>10.433</v>
      </c>
      <c r="Z244" s="21">
        <v>10.205</v>
      </c>
      <c r="AA244" s="21">
        <v>98.79</v>
      </c>
      <c r="AB244" s="21">
        <v>0.09</v>
      </c>
      <c r="AC244" s="21">
        <v>0.125</v>
      </c>
      <c r="AD244" s="21">
        <v>1.21</v>
      </c>
      <c r="AE244" s="21">
        <v>0</v>
      </c>
      <c r="AF244" s="21">
        <v>0</v>
      </c>
      <c r="AG244" s="21">
        <v>0.10299999999999999</v>
      </c>
      <c r="AH244" s="21">
        <v>0</v>
      </c>
      <c r="AI244" s="21"/>
      <c r="AJ244" s="17"/>
      <c r="AK244" s="17"/>
      <c r="AL244" s="21"/>
      <c r="AM244" s="21">
        <v>12500</v>
      </c>
      <c r="AN244" s="21">
        <v>0.02</v>
      </c>
      <c r="AO244" s="22">
        <v>52</v>
      </c>
      <c r="AP244" s="22">
        <v>52</v>
      </c>
      <c r="AQ244" s="22">
        <v>52</v>
      </c>
      <c r="AR244" s="22"/>
      <c r="AS244" s="22"/>
      <c r="AT244" s="22"/>
      <c r="AU244" s="22"/>
      <c r="AV244" s="22"/>
      <c r="AW244" s="22"/>
      <c r="AX244" s="22">
        <v>32</v>
      </c>
      <c r="AY244" s="22">
        <v>11</v>
      </c>
      <c r="AZ244" s="22">
        <v>6</v>
      </c>
      <c r="BA244" s="22"/>
      <c r="BB244" s="22">
        <v>1</v>
      </c>
      <c r="BC244" s="22">
        <v>1</v>
      </c>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v>0</v>
      </c>
      <c r="CB244" s="22"/>
      <c r="CC244" s="22">
        <v>1</v>
      </c>
      <c r="CD244" s="22"/>
      <c r="CE244" s="22"/>
      <c r="CF244" s="23"/>
      <c r="CG244" s="22"/>
      <c r="CH244" s="22">
        <v>52</v>
      </c>
      <c r="CI244" s="12">
        <f t="shared" si="12"/>
        <v>0</v>
      </c>
      <c r="CJ244" s="21">
        <v>51113</v>
      </c>
      <c r="CK244" s="18" t="s">
        <v>3786</v>
      </c>
      <c r="CL244" s="17"/>
      <c r="CM244" s="18">
        <v>23.47</v>
      </c>
      <c r="CN244" s="18" t="s">
        <v>4032</v>
      </c>
      <c r="CO244" s="21">
        <v>217794</v>
      </c>
      <c r="CP244" s="17"/>
      <c r="CQ244" s="17"/>
      <c r="CR244" s="17"/>
      <c r="CS244" s="17"/>
      <c r="CT244" s="17"/>
      <c r="CU244" s="17"/>
      <c r="CV244" s="17"/>
      <c r="CW244" s="17"/>
      <c r="CX244" s="18">
        <v>1</v>
      </c>
      <c r="CY244" s="18" t="s">
        <v>4229</v>
      </c>
      <c r="CZ244" s="18">
        <v>2699</v>
      </c>
      <c r="DA244" s="17"/>
      <c r="DB244" s="17"/>
      <c r="DC244" s="17"/>
      <c r="DD244" s="17"/>
      <c r="DE244" s="17"/>
      <c r="DF244" s="17"/>
      <c r="DG244" s="17"/>
      <c r="DH244" s="17"/>
      <c r="DI244" s="17"/>
      <c r="DJ244" s="17"/>
      <c r="DK244" s="17"/>
      <c r="DL244" s="17"/>
      <c r="DM244" s="17"/>
      <c r="DN244" s="17"/>
      <c r="DO244" s="17"/>
      <c r="DP244" s="18">
        <v>1</v>
      </c>
      <c r="DQ244" s="18" t="s">
        <v>4229</v>
      </c>
      <c r="DR244" s="18">
        <v>2699</v>
      </c>
      <c r="DS244" s="17"/>
      <c r="DT244" s="17"/>
      <c r="DU244" s="17"/>
      <c r="DV244" s="17"/>
      <c r="DW244" s="17"/>
      <c r="DX244" s="17"/>
      <c r="DY244" s="17"/>
      <c r="DZ244" s="17"/>
      <c r="EA244" s="17"/>
      <c r="EB244" s="17"/>
      <c r="EC244" s="17"/>
      <c r="ED244" s="17"/>
      <c r="EE244" s="17"/>
      <c r="EF244" s="17"/>
      <c r="EG244" s="17"/>
      <c r="EH244" s="17"/>
      <c r="EI244" s="17"/>
      <c r="EJ244" s="17"/>
      <c r="EK244" s="18">
        <v>1</v>
      </c>
      <c r="EL244" s="18" t="s">
        <v>4724</v>
      </c>
      <c r="EM244" s="18">
        <v>25</v>
      </c>
      <c r="EN244" s="18">
        <v>1</v>
      </c>
      <c r="EO244" s="18" t="s">
        <v>449</v>
      </c>
      <c r="EP244" s="18">
        <v>25</v>
      </c>
      <c r="EQ244" s="17"/>
      <c r="ER244" s="17"/>
      <c r="ES244" s="17"/>
      <c r="ET244" s="17"/>
      <c r="EU244" s="17"/>
      <c r="EV244" s="17"/>
      <c r="EW244" s="17"/>
      <c r="EX244" s="17"/>
      <c r="EY244" s="17"/>
      <c r="EZ244" s="17"/>
      <c r="FA244" s="17"/>
      <c r="FB244" s="17"/>
      <c r="FC244" s="17"/>
      <c r="FD244" s="17"/>
      <c r="FE244" s="17"/>
      <c r="FF244" s="17"/>
      <c r="FG244" s="17"/>
      <c r="FH244" s="17"/>
      <c r="FI244" s="17"/>
      <c r="FJ244" s="17"/>
      <c r="FK244" s="17"/>
      <c r="FL244" s="17"/>
      <c r="FM244" s="17"/>
      <c r="FN244" s="17"/>
      <c r="FO244" s="17"/>
      <c r="FP244" s="17"/>
      <c r="FQ244" s="17"/>
      <c r="FR244" s="17"/>
      <c r="FS244" s="18" t="s">
        <v>6030</v>
      </c>
      <c r="FT244" s="18" t="s">
        <v>6371</v>
      </c>
      <c r="FU244" s="18" t="s">
        <v>6693</v>
      </c>
      <c r="FV244" s="18" t="s">
        <v>7037</v>
      </c>
      <c r="FW244" s="18" t="s">
        <v>7219</v>
      </c>
      <c r="FX244" s="18" t="s">
        <v>6416</v>
      </c>
      <c r="FY244" s="18" t="s">
        <v>7409</v>
      </c>
      <c r="FZ244" s="18" t="s">
        <v>7485</v>
      </c>
      <c r="GB244" s="25">
        <f t="shared" si="13"/>
        <v>4.685620356850969E-2</v>
      </c>
    </row>
    <row r="245" spans="3:184" ht="74" customHeight="1" x14ac:dyDescent="0.2">
      <c r="C245" s="17" t="s">
        <v>11175</v>
      </c>
      <c r="D245" s="18" t="s">
        <v>54</v>
      </c>
      <c r="E245" s="18" t="s">
        <v>83</v>
      </c>
      <c r="F245" s="18" t="s">
        <v>318</v>
      </c>
      <c r="G245" s="18" t="s">
        <v>625</v>
      </c>
      <c r="H245" s="18" t="s">
        <v>740</v>
      </c>
      <c r="I245" s="18">
        <v>2020</v>
      </c>
      <c r="J245" s="18" t="s">
        <v>888</v>
      </c>
      <c r="K245" s="18" t="s">
        <v>780</v>
      </c>
      <c r="L245" s="17"/>
      <c r="M245" s="18" t="s">
        <v>1176</v>
      </c>
      <c r="N245" s="18" t="s">
        <v>1406</v>
      </c>
      <c r="O245" s="18" t="s">
        <v>1693</v>
      </c>
      <c r="P245" s="18" t="s">
        <v>1892</v>
      </c>
      <c r="Q245" s="18" t="s">
        <v>2133</v>
      </c>
      <c r="R245" s="18" t="s">
        <v>2361</v>
      </c>
      <c r="S245" s="18" t="s">
        <v>2496</v>
      </c>
      <c r="T245" s="18" t="s">
        <v>2571</v>
      </c>
      <c r="U245" s="18" t="s">
        <v>2829</v>
      </c>
      <c r="V245" s="18" t="s">
        <v>3069</v>
      </c>
      <c r="W245" s="18" t="s">
        <v>3140</v>
      </c>
      <c r="X245" s="18" t="s">
        <v>3069</v>
      </c>
      <c r="Y245" s="21">
        <f t="shared" si="11"/>
        <v>23.384</v>
      </c>
      <c r="Z245" s="21">
        <v>22.507000000000001</v>
      </c>
      <c r="AA245" s="21">
        <v>96.25</v>
      </c>
      <c r="AB245" s="21">
        <v>4.6500000000000004</v>
      </c>
      <c r="AC245" s="21">
        <v>0</v>
      </c>
      <c r="AD245" s="21">
        <v>0</v>
      </c>
      <c r="AE245" s="21">
        <v>0</v>
      </c>
      <c r="AF245" s="21">
        <v>0</v>
      </c>
      <c r="AG245" s="21">
        <v>0.877</v>
      </c>
      <c r="AH245" s="21">
        <v>3.75</v>
      </c>
      <c r="AI245" s="21"/>
      <c r="AJ245" s="17"/>
      <c r="AK245" s="17"/>
      <c r="AL245" s="21"/>
      <c r="AM245" s="21">
        <v>11.666</v>
      </c>
      <c r="AN245" s="21">
        <v>2.4300000000000002</v>
      </c>
      <c r="AO245" s="22">
        <v>38</v>
      </c>
      <c r="AP245" s="22">
        <v>27</v>
      </c>
      <c r="AQ245" s="22">
        <v>27</v>
      </c>
      <c r="AR245" s="22"/>
      <c r="AS245" s="22">
        <v>17</v>
      </c>
      <c r="AT245" s="22">
        <v>1</v>
      </c>
      <c r="AU245" s="22"/>
      <c r="AV245" s="22"/>
      <c r="AW245" s="22"/>
      <c r="AX245" s="22">
        <v>2</v>
      </c>
      <c r="AY245" s="22">
        <v>2</v>
      </c>
      <c r="AZ245" s="22"/>
      <c r="BA245" s="22"/>
      <c r="BB245" s="22">
        <v>2</v>
      </c>
      <c r="BC245" s="22">
        <v>2</v>
      </c>
      <c r="BD245" s="22">
        <v>1</v>
      </c>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v>0</v>
      </c>
      <c r="CB245" s="22"/>
      <c r="CC245" s="22"/>
      <c r="CD245" s="22"/>
      <c r="CE245" s="22"/>
      <c r="CF245" s="23"/>
      <c r="CG245" s="22"/>
      <c r="CH245" s="22">
        <v>27</v>
      </c>
      <c r="CI245" s="12">
        <f t="shared" si="12"/>
        <v>0</v>
      </c>
      <c r="CJ245" s="21">
        <v>34.936</v>
      </c>
      <c r="CK245" s="18" t="s">
        <v>3787</v>
      </c>
      <c r="CL245" s="18" t="s">
        <v>3931</v>
      </c>
      <c r="CM245" s="18">
        <v>59.65</v>
      </c>
      <c r="CN245" s="18" t="s">
        <v>4003</v>
      </c>
      <c r="CO245" s="21">
        <v>57.158000000000001</v>
      </c>
      <c r="CP245" s="17"/>
      <c r="CQ245" s="17"/>
      <c r="CR245" s="17"/>
      <c r="CS245" s="17"/>
      <c r="CT245" s="17"/>
      <c r="CU245" s="17"/>
      <c r="CV245" s="17"/>
      <c r="CW245" s="18">
        <v>27</v>
      </c>
      <c r="CX245" s="18">
        <v>1</v>
      </c>
      <c r="CY245" s="18" t="s">
        <v>4230</v>
      </c>
      <c r="CZ245" s="18">
        <v>8849</v>
      </c>
      <c r="DA245" s="18">
        <v>1</v>
      </c>
      <c r="DB245" s="18" t="s">
        <v>4366</v>
      </c>
      <c r="DC245" s="18">
        <v>528</v>
      </c>
      <c r="DD245" s="17"/>
      <c r="DE245" s="17"/>
      <c r="DF245" s="17"/>
      <c r="DG245" s="17"/>
      <c r="DH245" s="17"/>
      <c r="DI245" s="17"/>
      <c r="DJ245" s="17"/>
      <c r="DK245" s="17"/>
      <c r="DL245" s="17"/>
      <c r="DM245" s="17"/>
      <c r="DN245" s="17"/>
      <c r="DO245" s="17"/>
      <c r="DP245" s="17"/>
      <c r="DQ245" s="17"/>
      <c r="DR245" s="17"/>
      <c r="DS245" s="17"/>
      <c r="DT245" s="17"/>
      <c r="DU245" s="17"/>
      <c r="DV245" s="17"/>
      <c r="DW245" s="17"/>
      <c r="DX245" s="17"/>
      <c r="DY245" s="18">
        <v>1</v>
      </c>
      <c r="DZ245" s="18" t="s">
        <v>4648</v>
      </c>
      <c r="EA245" s="18">
        <v>613</v>
      </c>
      <c r="EB245" s="17"/>
      <c r="EC245" s="17"/>
      <c r="ED245" s="17"/>
      <c r="EE245" s="17"/>
      <c r="EF245" s="17"/>
      <c r="EG245" s="17"/>
      <c r="EH245" s="17"/>
      <c r="EI245" s="17"/>
      <c r="EJ245" s="17"/>
      <c r="EK245" s="18">
        <v>1</v>
      </c>
      <c r="EL245" s="18" t="s">
        <v>4725</v>
      </c>
      <c r="EM245" s="18">
        <v>17</v>
      </c>
      <c r="EN245" s="18">
        <v>1</v>
      </c>
      <c r="EO245" s="18" t="s">
        <v>4445</v>
      </c>
      <c r="EP245" s="18">
        <v>9</v>
      </c>
      <c r="EQ245" s="17"/>
      <c r="ER245" s="17"/>
      <c r="ES245" s="17"/>
      <c r="ET245" s="17"/>
      <c r="EU245" s="17"/>
      <c r="EV245" s="17"/>
      <c r="EW245" s="17"/>
      <c r="EX245" s="17"/>
      <c r="EY245" s="17"/>
      <c r="EZ245" s="17"/>
      <c r="FA245" s="17"/>
      <c r="FB245" s="17"/>
      <c r="FC245" s="17"/>
      <c r="FD245" s="17"/>
      <c r="FE245" s="17"/>
      <c r="FF245" s="17"/>
      <c r="FG245" s="17"/>
      <c r="FH245" s="18" t="s">
        <v>5083</v>
      </c>
      <c r="FI245" s="17"/>
      <c r="FJ245" s="18" t="s">
        <v>5372</v>
      </c>
      <c r="FK245" s="18" t="s">
        <v>5412</v>
      </c>
      <c r="FL245" s="18" t="s">
        <v>5526</v>
      </c>
      <c r="FM245" s="17"/>
      <c r="FN245" s="18" t="s">
        <v>5635</v>
      </c>
      <c r="FO245" s="17"/>
      <c r="FP245" s="18" t="s">
        <v>5744</v>
      </c>
      <c r="FQ245" s="18">
        <v>2</v>
      </c>
      <c r="FR245" s="18">
        <v>64</v>
      </c>
      <c r="FS245" s="18" t="s">
        <v>6031</v>
      </c>
      <c r="FT245" s="18" t="s">
        <v>6372</v>
      </c>
      <c r="FU245" s="18" t="s">
        <v>6694</v>
      </c>
      <c r="FV245" s="18" t="s">
        <v>7038</v>
      </c>
      <c r="FW245" s="18" t="s">
        <v>13</v>
      </c>
      <c r="FX245" s="18" t="s">
        <v>7299</v>
      </c>
      <c r="FY245" s="18" t="s">
        <v>7401</v>
      </c>
      <c r="FZ245" s="18" t="s">
        <v>7472</v>
      </c>
      <c r="GB245" s="25">
        <f t="shared" si="13"/>
        <v>393.7681514398684</v>
      </c>
    </row>
    <row r="246" spans="3:184" ht="74" customHeight="1" x14ac:dyDescent="0.2">
      <c r="C246" s="17" t="s">
        <v>11175</v>
      </c>
      <c r="D246" s="18" t="s">
        <v>59</v>
      </c>
      <c r="E246" s="18" t="s">
        <v>85</v>
      </c>
      <c r="F246" s="18" t="s">
        <v>319</v>
      </c>
      <c r="G246" s="18" t="s">
        <v>449</v>
      </c>
      <c r="H246" s="17"/>
      <c r="I246" s="18">
        <v>2017</v>
      </c>
      <c r="J246" s="18" t="s">
        <v>771</v>
      </c>
      <c r="K246" s="18" t="s">
        <v>936</v>
      </c>
      <c r="L246" s="17"/>
      <c r="M246" s="17"/>
      <c r="N246" s="17"/>
      <c r="O246" s="18" t="s">
        <v>1694</v>
      </c>
      <c r="P246" s="18" t="s">
        <v>1893</v>
      </c>
      <c r="Q246" s="18" t="s">
        <v>2134</v>
      </c>
      <c r="R246" s="18" t="s">
        <v>2362</v>
      </c>
      <c r="S246" s="18" t="s">
        <v>2493</v>
      </c>
      <c r="T246" s="18" t="s">
        <v>2572</v>
      </c>
      <c r="U246" s="18" t="s">
        <v>2830</v>
      </c>
      <c r="V246" s="18" t="s">
        <v>2830</v>
      </c>
      <c r="W246" s="18" t="s">
        <v>3142</v>
      </c>
      <c r="X246" s="18" t="s">
        <v>2830</v>
      </c>
      <c r="Y246" s="21">
        <f t="shared" si="11"/>
        <v>1.7649999999999999</v>
      </c>
      <c r="Z246" s="21">
        <v>1.76</v>
      </c>
      <c r="AA246" s="21">
        <v>99.72</v>
      </c>
      <c r="AB246" s="21">
        <v>9.44</v>
      </c>
      <c r="AC246" s="21">
        <v>0</v>
      </c>
      <c r="AD246" s="21">
        <v>0</v>
      </c>
      <c r="AE246" s="21">
        <v>0</v>
      </c>
      <c r="AF246" s="21">
        <v>0</v>
      </c>
      <c r="AG246" s="21">
        <v>5.0000000000000001E-3</v>
      </c>
      <c r="AH246" s="21">
        <v>0.28000000000000003</v>
      </c>
      <c r="AI246" s="21"/>
      <c r="AJ246" s="17"/>
      <c r="AK246" s="17"/>
      <c r="AL246" s="21"/>
      <c r="AM246" s="21">
        <v>2.5920000000000001</v>
      </c>
      <c r="AN246" s="21">
        <v>13.77</v>
      </c>
      <c r="AO246" s="22">
        <v>0</v>
      </c>
      <c r="AP246" s="22">
        <v>1</v>
      </c>
      <c r="AQ246" s="22">
        <v>1</v>
      </c>
      <c r="AR246" s="22">
        <v>0</v>
      </c>
      <c r="AS246" s="22">
        <v>0</v>
      </c>
      <c r="AT246" s="22">
        <v>0</v>
      </c>
      <c r="AU246" s="22">
        <v>0</v>
      </c>
      <c r="AV246" s="22">
        <v>0</v>
      </c>
      <c r="AW246" s="22">
        <v>0</v>
      </c>
      <c r="AX246" s="22">
        <v>0</v>
      </c>
      <c r="AY246" s="22">
        <v>0</v>
      </c>
      <c r="AZ246" s="22">
        <v>0</v>
      </c>
      <c r="BA246" s="22">
        <v>0</v>
      </c>
      <c r="BB246" s="22">
        <v>0</v>
      </c>
      <c r="BC246" s="22">
        <v>0</v>
      </c>
      <c r="BD246" s="22">
        <v>0</v>
      </c>
      <c r="BE246" s="22">
        <v>1</v>
      </c>
      <c r="BF246" s="22">
        <v>0</v>
      </c>
      <c r="BG246" s="22">
        <v>0</v>
      </c>
      <c r="BH246" s="22">
        <v>0</v>
      </c>
      <c r="BI246" s="22">
        <v>0</v>
      </c>
      <c r="BJ246" s="22">
        <v>0</v>
      </c>
      <c r="BK246" s="22">
        <v>0</v>
      </c>
      <c r="BL246" s="22"/>
      <c r="BM246" s="22"/>
      <c r="BN246" s="22"/>
      <c r="BO246" s="22"/>
      <c r="BP246" s="22"/>
      <c r="BQ246" s="22"/>
      <c r="BR246" s="22"/>
      <c r="BS246" s="22"/>
      <c r="BT246" s="22"/>
      <c r="BU246" s="22"/>
      <c r="BV246" s="22"/>
      <c r="BW246" s="22"/>
      <c r="BX246" s="22"/>
      <c r="BY246" s="22"/>
      <c r="BZ246" s="22"/>
      <c r="CA246" s="22">
        <v>0</v>
      </c>
      <c r="CB246" s="22">
        <v>0</v>
      </c>
      <c r="CC246" s="22">
        <v>0</v>
      </c>
      <c r="CD246" s="22">
        <v>0</v>
      </c>
      <c r="CE246" s="22">
        <v>0</v>
      </c>
      <c r="CF246" s="23"/>
      <c r="CG246" s="22">
        <v>0</v>
      </c>
      <c r="CH246" s="22">
        <v>1</v>
      </c>
      <c r="CI246" s="12">
        <f t="shared" si="12"/>
        <v>0</v>
      </c>
      <c r="CJ246" s="21">
        <v>1.738</v>
      </c>
      <c r="CK246" s="18" t="s">
        <v>3778</v>
      </c>
      <c r="CL246" s="17"/>
      <c r="CM246" s="18">
        <v>88.76</v>
      </c>
      <c r="CN246" s="18" t="s">
        <v>4029</v>
      </c>
      <c r="CO246" s="21">
        <v>1.958</v>
      </c>
      <c r="CP246" s="18">
        <v>1</v>
      </c>
      <c r="CQ246" s="18" t="s">
        <v>4093</v>
      </c>
      <c r="CR246" s="18" t="s">
        <v>4120</v>
      </c>
      <c r="CS246" s="18" t="s">
        <v>4141</v>
      </c>
      <c r="CT246" s="18">
        <v>5</v>
      </c>
      <c r="CU246" s="18">
        <v>110</v>
      </c>
      <c r="CV246" s="18" t="s">
        <v>4163</v>
      </c>
      <c r="CW246" s="18">
        <v>2</v>
      </c>
      <c r="CX246" s="17"/>
      <c r="CY246" s="17"/>
      <c r="CZ246" s="17"/>
      <c r="DA246" s="18">
        <v>1</v>
      </c>
      <c r="DB246" s="18" t="s">
        <v>4361</v>
      </c>
      <c r="DC246" s="18">
        <v>22</v>
      </c>
      <c r="DD246" s="17"/>
      <c r="DE246" s="17"/>
      <c r="DF246" s="17"/>
      <c r="DG246" s="17"/>
      <c r="DH246" s="17"/>
      <c r="DI246" s="17"/>
      <c r="DJ246" s="17"/>
      <c r="DK246" s="17"/>
      <c r="DL246" s="17"/>
      <c r="DM246" s="17"/>
      <c r="DN246" s="17"/>
      <c r="DO246" s="17"/>
      <c r="DP246" s="17"/>
      <c r="DQ246" s="17"/>
      <c r="DR246" s="17"/>
      <c r="DS246" s="17"/>
      <c r="DT246" s="17"/>
      <c r="DU246" s="17"/>
      <c r="DV246" s="17"/>
      <c r="DW246" s="17"/>
      <c r="DX246" s="17"/>
      <c r="DY246" s="17"/>
      <c r="DZ246" s="17"/>
      <c r="EA246" s="17"/>
      <c r="EB246" s="17"/>
      <c r="EC246" s="17"/>
      <c r="ED246" s="17"/>
      <c r="EE246" s="17"/>
      <c r="EF246" s="17"/>
      <c r="EG246" s="17"/>
      <c r="EH246" s="17"/>
      <c r="EI246" s="17"/>
      <c r="EJ246" s="17"/>
      <c r="EK246" s="17"/>
      <c r="EL246" s="17"/>
      <c r="EM246" s="17"/>
      <c r="EN246" s="18">
        <v>1</v>
      </c>
      <c r="EO246" s="18" t="s">
        <v>4801</v>
      </c>
      <c r="EP246" s="18">
        <v>31</v>
      </c>
      <c r="EQ246" s="17"/>
      <c r="ER246" s="17"/>
      <c r="ES246" s="17"/>
      <c r="ET246" s="17"/>
      <c r="EU246" s="17"/>
      <c r="EV246" s="17"/>
      <c r="EW246" s="17"/>
      <c r="EX246" s="17"/>
      <c r="EY246" s="17"/>
      <c r="EZ246" s="17"/>
      <c r="FA246" s="17"/>
      <c r="FB246" s="17"/>
      <c r="FC246" s="17"/>
      <c r="FD246" s="17"/>
      <c r="FE246" s="17"/>
      <c r="FF246" s="17"/>
      <c r="FG246" s="17"/>
      <c r="FH246" s="18" t="s">
        <v>5079</v>
      </c>
      <c r="FI246" s="17"/>
      <c r="FJ246" s="18" t="s">
        <v>5371</v>
      </c>
      <c r="FK246" s="18" t="s">
        <v>5413</v>
      </c>
      <c r="FL246" s="18" t="s">
        <v>5521</v>
      </c>
      <c r="FM246" s="17"/>
      <c r="FN246" s="17"/>
      <c r="FO246" s="17"/>
      <c r="FP246" s="18" t="s">
        <v>5741</v>
      </c>
      <c r="FQ246" s="18">
        <v>1</v>
      </c>
      <c r="FR246" s="18">
        <v>2</v>
      </c>
      <c r="FS246" s="18" t="s">
        <v>18</v>
      </c>
      <c r="FT246" s="18" t="s">
        <v>6333</v>
      </c>
      <c r="FU246" s="18" t="s">
        <v>6655</v>
      </c>
      <c r="FV246" s="18" t="s">
        <v>7000</v>
      </c>
      <c r="FW246" s="18" t="s">
        <v>18</v>
      </c>
      <c r="FX246" s="18" t="s">
        <v>6333</v>
      </c>
      <c r="FY246" s="18" t="s">
        <v>6655</v>
      </c>
      <c r="FZ246" s="18" t="s">
        <v>7000</v>
      </c>
      <c r="GB246" s="25">
        <f t="shared" si="13"/>
        <v>898.87640449438197</v>
      </c>
    </row>
    <row r="247" spans="3:184" ht="74" customHeight="1" x14ac:dyDescent="0.2">
      <c r="C247" s="17" t="s">
        <v>11175</v>
      </c>
      <c r="D247" s="18" t="s">
        <v>59</v>
      </c>
      <c r="E247" s="18" t="s">
        <v>85</v>
      </c>
      <c r="F247" s="18" t="s">
        <v>320</v>
      </c>
      <c r="G247" s="18" t="s">
        <v>449</v>
      </c>
      <c r="H247" s="17"/>
      <c r="I247" s="18">
        <v>2017</v>
      </c>
      <c r="J247" s="18" t="s">
        <v>771</v>
      </c>
      <c r="K247" s="18" t="s">
        <v>936</v>
      </c>
      <c r="L247" s="17"/>
      <c r="M247" s="17"/>
      <c r="N247" s="17"/>
      <c r="O247" s="18" t="s">
        <v>1695</v>
      </c>
      <c r="P247" s="18" t="s">
        <v>1894</v>
      </c>
      <c r="Q247" s="18" t="s">
        <v>2135</v>
      </c>
      <c r="R247" s="18" t="s">
        <v>2363</v>
      </c>
      <c r="S247" s="18" t="s">
        <v>2493</v>
      </c>
      <c r="T247" s="18" t="s">
        <v>2573</v>
      </c>
      <c r="U247" s="18" t="s">
        <v>2831</v>
      </c>
      <c r="V247" s="18" t="s">
        <v>2831</v>
      </c>
      <c r="W247" s="18" t="s">
        <v>3142</v>
      </c>
      <c r="X247" s="18" t="s">
        <v>2831</v>
      </c>
      <c r="Y247" s="21">
        <f t="shared" si="11"/>
        <v>1.698</v>
      </c>
      <c r="Z247" s="21">
        <v>1.6259999999999999</v>
      </c>
      <c r="AA247" s="21">
        <v>95.76</v>
      </c>
      <c r="AB247" s="21">
        <v>8.7200000000000006</v>
      </c>
      <c r="AC247" s="21">
        <v>0</v>
      </c>
      <c r="AD247" s="21">
        <v>0</v>
      </c>
      <c r="AE247" s="21">
        <v>0</v>
      </c>
      <c r="AF247" s="21">
        <v>0</v>
      </c>
      <c r="AG247" s="21">
        <v>7.1999999999999995E-2</v>
      </c>
      <c r="AH247" s="21">
        <v>4.24</v>
      </c>
      <c r="AI247" s="21"/>
      <c r="AJ247" s="17"/>
      <c r="AK247" s="17"/>
      <c r="AL247" s="21"/>
      <c r="AM247" s="21">
        <v>1.978</v>
      </c>
      <c r="AN247" s="21">
        <v>0.03</v>
      </c>
      <c r="AO247" s="22">
        <v>0</v>
      </c>
      <c r="AP247" s="22">
        <v>1</v>
      </c>
      <c r="AQ247" s="22">
        <v>1</v>
      </c>
      <c r="AR247" s="22">
        <v>0</v>
      </c>
      <c r="AS247" s="22">
        <v>0</v>
      </c>
      <c r="AT247" s="22">
        <v>0</v>
      </c>
      <c r="AU247" s="22">
        <v>0</v>
      </c>
      <c r="AV247" s="22">
        <v>0</v>
      </c>
      <c r="AW247" s="22">
        <v>0</v>
      </c>
      <c r="AX247" s="22">
        <v>0</v>
      </c>
      <c r="AY247" s="22">
        <v>0</v>
      </c>
      <c r="AZ247" s="22">
        <v>0</v>
      </c>
      <c r="BA247" s="22">
        <v>1</v>
      </c>
      <c r="BB247" s="22">
        <v>0</v>
      </c>
      <c r="BC247" s="22">
        <v>0</v>
      </c>
      <c r="BD247" s="22">
        <v>0</v>
      </c>
      <c r="BE247" s="22">
        <v>0</v>
      </c>
      <c r="BF247" s="22">
        <v>0</v>
      </c>
      <c r="BG247" s="22">
        <v>0</v>
      </c>
      <c r="BH247" s="22">
        <v>0</v>
      </c>
      <c r="BI247" s="22">
        <v>0</v>
      </c>
      <c r="BJ247" s="22">
        <v>0</v>
      </c>
      <c r="BK247" s="22">
        <v>0</v>
      </c>
      <c r="BL247" s="22"/>
      <c r="BM247" s="22"/>
      <c r="BN247" s="22"/>
      <c r="BO247" s="22"/>
      <c r="BP247" s="22"/>
      <c r="BQ247" s="22"/>
      <c r="BR247" s="22"/>
      <c r="BS247" s="22"/>
      <c r="BT247" s="22"/>
      <c r="BU247" s="22"/>
      <c r="BV247" s="22"/>
      <c r="BW247" s="22"/>
      <c r="BX247" s="22"/>
      <c r="BY247" s="22"/>
      <c r="BZ247" s="22"/>
      <c r="CA247" s="22">
        <v>0</v>
      </c>
      <c r="CB247" s="22">
        <v>0</v>
      </c>
      <c r="CC247" s="22">
        <v>0</v>
      </c>
      <c r="CD247" s="22">
        <v>0</v>
      </c>
      <c r="CE247" s="22">
        <v>0</v>
      </c>
      <c r="CF247" s="23"/>
      <c r="CG247" s="22">
        <v>0</v>
      </c>
      <c r="CH247" s="22">
        <v>1</v>
      </c>
      <c r="CI247" s="12">
        <f t="shared" si="12"/>
        <v>0</v>
      </c>
      <c r="CJ247" s="21">
        <v>0</v>
      </c>
      <c r="CK247" s="18" t="s">
        <v>699</v>
      </c>
      <c r="CL247" s="17"/>
      <c r="CM247" s="18">
        <v>0</v>
      </c>
      <c r="CN247" s="18" t="s">
        <v>4029</v>
      </c>
      <c r="CO247" s="21">
        <v>1.881</v>
      </c>
      <c r="CP247" s="18">
        <v>1</v>
      </c>
      <c r="CQ247" s="18" t="s">
        <v>4093</v>
      </c>
      <c r="CR247" s="18" t="s">
        <v>4121</v>
      </c>
      <c r="CS247" s="18" t="s">
        <v>4141</v>
      </c>
      <c r="CT247" s="18">
        <v>2</v>
      </c>
      <c r="CU247" s="18">
        <v>110</v>
      </c>
      <c r="CV247" s="18" t="s">
        <v>4163</v>
      </c>
      <c r="CW247" s="18">
        <v>2</v>
      </c>
      <c r="CX247" s="17"/>
      <c r="CY247" s="17"/>
      <c r="CZ247" s="17"/>
      <c r="DA247" s="18">
        <v>1</v>
      </c>
      <c r="DB247" s="18" t="s">
        <v>4361</v>
      </c>
      <c r="DC247" s="18">
        <v>8</v>
      </c>
      <c r="DD247" s="17"/>
      <c r="DE247" s="17"/>
      <c r="DF247" s="17"/>
      <c r="DG247" s="17"/>
      <c r="DH247" s="17"/>
      <c r="DI247" s="17"/>
      <c r="DJ247" s="17"/>
      <c r="DK247" s="17"/>
      <c r="DL247" s="17"/>
      <c r="DM247" s="17"/>
      <c r="DN247" s="17"/>
      <c r="DO247" s="17"/>
      <c r="DP247" s="17"/>
      <c r="DQ247" s="17"/>
      <c r="DR247" s="17"/>
      <c r="DS247" s="17"/>
      <c r="DT247" s="17"/>
      <c r="DU247" s="17"/>
      <c r="DV247" s="17"/>
      <c r="DW247" s="17"/>
      <c r="DX247" s="17"/>
      <c r="DY247" s="17"/>
      <c r="DZ247" s="17"/>
      <c r="EA247" s="17"/>
      <c r="EB247" s="17"/>
      <c r="EC247" s="17"/>
      <c r="ED247" s="17"/>
      <c r="EE247" s="17"/>
      <c r="EF247" s="17"/>
      <c r="EG247" s="17"/>
      <c r="EH247" s="17"/>
      <c r="EI247" s="17"/>
      <c r="EJ247" s="17"/>
      <c r="EK247" s="17"/>
      <c r="EL247" s="17"/>
      <c r="EM247" s="17"/>
      <c r="EN247" s="18">
        <v>1</v>
      </c>
      <c r="EO247" s="18" t="s">
        <v>4801</v>
      </c>
      <c r="EP247" s="18">
        <v>31</v>
      </c>
      <c r="EQ247" s="17"/>
      <c r="ER247" s="17"/>
      <c r="ES247" s="17"/>
      <c r="ET247" s="17"/>
      <c r="EU247" s="17"/>
      <c r="EV247" s="17"/>
      <c r="EW247" s="17"/>
      <c r="EX247" s="17"/>
      <c r="EY247" s="17"/>
      <c r="EZ247" s="17"/>
      <c r="FA247" s="17"/>
      <c r="FB247" s="17"/>
      <c r="FC247" s="17"/>
      <c r="FD247" s="17"/>
      <c r="FE247" s="17"/>
      <c r="FF247" s="17"/>
      <c r="FG247" s="17"/>
      <c r="FH247" s="18" t="s">
        <v>5079</v>
      </c>
      <c r="FI247" s="17"/>
      <c r="FJ247" s="18" t="s">
        <v>5371</v>
      </c>
      <c r="FK247" s="18" t="s">
        <v>5414</v>
      </c>
      <c r="FL247" s="18" t="s">
        <v>5521</v>
      </c>
      <c r="FM247" s="17"/>
      <c r="FN247" s="17"/>
      <c r="FO247" s="17"/>
      <c r="FP247" s="18" t="s">
        <v>5741</v>
      </c>
      <c r="FQ247" s="18">
        <v>1</v>
      </c>
      <c r="FR247" s="18">
        <v>2</v>
      </c>
      <c r="FS247" s="18" t="s">
        <v>18</v>
      </c>
      <c r="FT247" s="18" t="s">
        <v>6333</v>
      </c>
      <c r="FU247" s="18" t="s">
        <v>6655</v>
      </c>
      <c r="FV247" s="18" t="s">
        <v>7000</v>
      </c>
      <c r="FW247" s="18" t="s">
        <v>18</v>
      </c>
      <c r="FX247" s="18" t="s">
        <v>6333</v>
      </c>
      <c r="FY247" s="18" t="s">
        <v>6655</v>
      </c>
      <c r="FZ247" s="18" t="s">
        <v>7000</v>
      </c>
      <c r="GB247" s="25">
        <f t="shared" si="13"/>
        <v>864.43381180223275</v>
      </c>
    </row>
    <row r="248" spans="3:184" ht="74" customHeight="1" x14ac:dyDescent="0.2">
      <c r="C248" s="17" t="s">
        <v>11175</v>
      </c>
      <c r="D248" s="18" t="s">
        <v>66</v>
      </c>
      <c r="E248" s="18" t="s">
        <v>84</v>
      </c>
      <c r="F248" s="18" t="s">
        <v>321</v>
      </c>
      <c r="G248" s="18" t="s">
        <v>626</v>
      </c>
      <c r="H248" s="17"/>
      <c r="I248" s="18">
        <v>2023</v>
      </c>
      <c r="J248" s="18" t="s">
        <v>889</v>
      </c>
      <c r="K248" s="18" t="s">
        <v>998</v>
      </c>
      <c r="L248" s="17"/>
      <c r="M248" s="18" t="s">
        <v>1177</v>
      </c>
      <c r="N248" s="18" t="s">
        <v>1407</v>
      </c>
      <c r="O248" s="18" t="s">
        <v>1696</v>
      </c>
      <c r="P248" s="18" t="s">
        <v>1895</v>
      </c>
      <c r="Q248" s="18" t="s">
        <v>2136</v>
      </c>
      <c r="R248" s="18" t="s">
        <v>2364</v>
      </c>
      <c r="S248" s="17"/>
      <c r="T248" s="17"/>
      <c r="U248" s="18" t="s">
        <v>2832</v>
      </c>
      <c r="V248" s="18" t="s">
        <v>2832</v>
      </c>
      <c r="W248" s="18" t="s">
        <v>3138</v>
      </c>
      <c r="X248" s="18" t="s">
        <v>3273</v>
      </c>
      <c r="Y248" s="21">
        <f t="shared" si="11"/>
        <v>2.1659999999999999</v>
      </c>
      <c r="Z248" s="21">
        <v>1.863</v>
      </c>
      <c r="AA248" s="21">
        <v>86.01</v>
      </c>
      <c r="AB248" s="21">
        <v>0.64</v>
      </c>
      <c r="AC248" s="21">
        <v>0</v>
      </c>
      <c r="AD248" s="21">
        <v>0</v>
      </c>
      <c r="AE248" s="21">
        <v>0</v>
      </c>
      <c r="AF248" s="21">
        <v>0</v>
      </c>
      <c r="AG248" s="21">
        <v>0.30299999999999999</v>
      </c>
      <c r="AH248" s="21">
        <v>13.99</v>
      </c>
      <c r="AI248" s="21">
        <v>1</v>
      </c>
      <c r="AJ248" s="18" t="s">
        <v>3449</v>
      </c>
      <c r="AK248" s="17"/>
      <c r="AL248" s="21">
        <v>0</v>
      </c>
      <c r="AM248" s="21">
        <v>0</v>
      </c>
      <c r="AN248" s="21">
        <v>0</v>
      </c>
      <c r="AO248" s="22">
        <v>1</v>
      </c>
      <c r="AP248" s="22">
        <v>1</v>
      </c>
      <c r="AQ248" s="22">
        <v>1</v>
      </c>
      <c r="AR248" s="22">
        <v>0</v>
      </c>
      <c r="AS248" s="22">
        <v>0</v>
      </c>
      <c r="AT248" s="22">
        <v>0</v>
      </c>
      <c r="AU248" s="22">
        <v>0</v>
      </c>
      <c r="AV248" s="22">
        <v>0</v>
      </c>
      <c r="AW248" s="22">
        <v>0</v>
      </c>
      <c r="AX248" s="22">
        <v>0</v>
      </c>
      <c r="AY248" s="22">
        <v>0</v>
      </c>
      <c r="AZ248" s="22">
        <v>1</v>
      </c>
      <c r="BA248" s="22">
        <v>0</v>
      </c>
      <c r="BB248" s="22">
        <v>0</v>
      </c>
      <c r="BC248" s="22">
        <v>0</v>
      </c>
      <c r="BD248" s="22">
        <v>0</v>
      </c>
      <c r="BE248" s="22">
        <v>0</v>
      </c>
      <c r="BF248" s="22">
        <v>0</v>
      </c>
      <c r="BG248" s="22">
        <v>0</v>
      </c>
      <c r="BH248" s="22">
        <v>0</v>
      </c>
      <c r="BI248" s="22">
        <v>0</v>
      </c>
      <c r="BJ248" s="22">
        <v>0</v>
      </c>
      <c r="BK248" s="22">
        <v>0</v>
      </c>
      <c r="BL248" s="22">
        <v>0</v>
      </c>
      <c r="BM248" s="22">
        <v>0</v>
      </c>
      <c r="BN248" s="22">
        <v>0</v>
      </c>
      <c r="BO248" s="22">
        <v>0</v>
      </c>
      <c r="BP248" s="22">
        <v>0</v>
      </c>
      <c r="BQ248" s="22">
        <v>0</v>
      </c>
      <c r="BR248" s="22">
        <v>0</v>
      </c>
      <c r="BS248" s="22">
        <v>0</v>
      </c>
      <c r="BT248" s="22">
        <v>0</v>
      </c>
      <c r="BU248" s="22">
        <v>0</v>
      </c>
      <c r="BV248" s="22">
        <v>0</v>
      </c>
      <c r="BW248" s="22">
        <v>0</v>
      </c>
      <c r="BX248" s="22">
        <v>0</v>
      </c>
      <c r="BY248" s="22">
        <v>0</v>
      </c>
      <c r="BZ248" s="22">
        <v>0</v>
      </c>
      <c r="CA248" s="22">
        <v>0</v>
      </c>
      <c r="CB248" s="22">
        <v>0</v>
      </c>
      <c r="CC248" s="22">
        <v>0</v>
      </c>
      <c r="CD248" s="22">
        <v>0</v>
      </c>
      <c r="CE248" s="22">
        <v>0</v>
      </c>
      <c r="CF248" s="23"/>
      <c r="CG248" s="22">
        <v>0</v>
      </c>
      <c r="CH248" s="22">
        <v>1</v>
      </c>
      <c r="CI248" s="12">
        <f t="shared" si="12"/>
        <v>0</v>
      </c>
      <c r="CJ248" s="21">
        <v>1.8939999999999999</v>
      </c>
      <c r="CK248" s="18" t="s">
        <v>3788</v>
      </c>
      <c r="CL248" s="18" t="s">
        <v>3932</v>
      </c>
      <c r="CM248" s="18">
        <v>5</v>
      </c>
      <c r="CN248" s="18" t="s">
        <v>4033</v>
      </c>
      <c r="CO248" s="21">
        <v>20.824999999999999</v>
      </c>
      <c r="CP248" s="17"/>
      <c r="CQ248" s="17"/>
      <c r="CR248" s="17"/>
      <c r="CS248" s="17"/>
      <c r="CT248" s="17"/>
      <c r="CU248" s="18">
        <v>0</v>
      </c>
      <c r="CV248" s="17"/>
      <c r="CW248" s="18">
        <v>2</v>
      </c>
      <c r="CX248" s="18">
        <v>1</v>
      </c>
      <c r="CY248" s="18" t="s">
        <v>4231</v>
      </c>
      <c r="CZ248" s="18">
        <v>959</v>
      </c>
      <c r="DA248" s="17"/>
      <c r="DB248" s="17"/>
      <c r="DC248" s="17"/>
      <c r="DD248" s="17"/>
      <c r="DE248" s="17"/>
      <c r="DF248" s="17"/>
      <c r="DG248" s="17"/>
      <c r="DH248" s="17"/>
      <c r="DI248" s="17"/>
      <c r="DJ248" s="17"/>
      <c r="DK248" s="17"/>
      <c r="DL248" s="17"/>
      <c r="DM248" s="17"/>
      <c r="DN248" s="17"/>
      <c r="DO248" s="17"/>
      <c r="DP248" s="17"/>
      <c r="DQ248" s="17"/>
      <c r="DR248" s="17"/>
      <c r="DS248" s="17"/>
      <c r="DT248" s="17"/>
      <c r="DU248" s="18">
        <v>0</v>
      </c>
      <c r="DV248" s="17"/>
      <c r="DW248" s="17"/>
      <c r="DX248" s="17"/>
      <c r="DY248" s="18">
        <v>1</v>
      </c>
      <c r="DZ248" s="18" t="s">
        <v>4649</v>
      </c>
      <c r="EA248" s="18">
        <v>29</v>
      </c>
      <c r="EB248" s="17"/>
      <c r="EC248" s="17"/>
      <c r="ED248" s="17"/>
      <c r="EE248" s="17"/>
      <c r="EF248" s="17"/>
      <c r="EG248" s="17"/>
      <c r="EH248" s="17"/>
      <c r="EI248" s="17"/>
      <c r="EJ248" s="17"/>
      <c r="EK248" s="17"/>
      <c r="EL248" s="17"/>
      <c r="EM248" s="17"/>
      <c r="EN248" s="18">
        <v>1</v>
      </c>
      <c r="EO248" s="18" t="s">
        <v>4804</v>
      </c>
      <c r="EP248" s="18">
        <v>6</v>
      </c>
      <c r="EQ248" s="17"/>
      <c r="ER248" s="17"/>
      <c r="ES248" s="18">
        <v>0</v>
      </c>
      <c r="ET248" s="17"/>
      <c r="EU248" s="17"/>
      <c r="EV248" s="17"/>
      <c r="EW248" s="17"/>
      <c r="EX248" s="17"/>
      <c r="EY248" s="17"/>
      <c r="EZ248" s="17"/>
      <c r="FA248" s="17"/>
      <c r="FB248" s="17"/>
      <c r="FC248" s="17"/>
      <c r="FD248" s="17"/>
      <c r="FE248" s="17"/>
      <c r="FF248" s="17"/>
      <c r="FG248" s="17"/>
      <c r="FH248" s="18" t="s">
        <v>5084</v>
      </c>
      <c r="FI248" s="17"/>
      <c r="FJ248" s="17"/>
      <c r="FK248" s="17"/>
      <c r="FL248" s="17"/>
      <c r="FM248" s="17"/>
      <c r="FN248" s="18" t="s">
        <v>5636</v>
      </c>
      <c r="FO248" s="17"/>
      <c r="FP248" s="17"/>
      <c r="FQ248" s="18">
        <v>0</v>
      </c>
      <c r="FR248" s="18">
        <v>0</v>
      </c>
      <c r="FS248" s="18" t="s">
        <v>6032</v>
      </c>
      <c r="FT248" s="18" t="s">
        <v>6373</v>
      </c>
      <c r="FU248" s="18" t="s">
        <v>6695</v>
      </c>
      <c r="FV248" s="18" t="s">
        <v>7039</v>
      </c>
      <c r="FW248" s="18" t="s">
        <v>24</v>
      </c>
      <c r="FX248" s="18" t="s">
        <v>7313</v>
      </c>
      <c r="FY248" s="18" t="s">
        <v>7410</v>
      </c>
      <c r="FZ248" s="18" t="s">
        <v>7486</v>
      </c>
      <c r="GB248" s="25">
        <f t="shared" si="13"/>
        <v>89.459783913565431</v>
      </c>
    </row>
    <row r="249" spans="3:184" ht="74" customHeight="1" x14ac:dyDescent="0.2">
      <c r="C249" s="17" t="s">
        <v>11175</v>
      </c>
      <c r="D249" s="18" t="s">
        <v>67</v>
      </c>
      <c r="E249" s="18" t="s">
        <v>82</v>
      </c>
      <c r="F249" s="18" t="s">
        <v>322</v>
      </c>
      <c r="G249" s="18" t="s">
        <v>627</v>
      </c>
      <c r="H249" s="18" t="s">
        <v>741</v>
      </c>
      <c r="I249" s="18">
        <v>2015</v>
      </c>
      <c r="J249" s="18" t="s">
        <v>890</v>
      </c>
      <c r="K249" s="18" t="s">
        <v>936</v>
      </c>
      <c r="L249" s="17"/>
      <c r="M249" s="18" t="s">
        <v>1178</v>
      </c>
      <c r="N249" s="18" t="s">
        <v>1408</v>
      </c>
      <c r="O249" s="18" t="s">
        <v>1697</v>
      </c>
      <c r="P249" s="18" t="s">
        <v>1896</v>
      </c>
      <c r="Q249" s="18" t="s">
        <v>2137</v>
      </c>
      <c r="R249" s="18" t="s">
        <v>2365</v>
      </c>
      <c r="S249" s="18" t="s">
        <v>2497</v>
      </c>
      <c r="T249" s="18" t="s">
        <v>2574</v>
      </c>
      <c r="U249" s="18" t="s">
        <v>2833</v>
      </c>
      <c r="V249" s="18" t="s">
        <v>3070</v>
      </c>
      <c r="W249" s="18" t="s">
        <v>3139</v>
      </c>
      <c r="X249" s="18" t="s">
        <v>3070</v>
      </c>
      <c r="Y249" s="21">
        <f t="shared" si="11"/>
        <v>29.430999999999997</v>
      </c>
      <c r="Z249" s="21">
        <v>15.532999999999999</v>
      </c>
      <c r="AA249" s="21">
        <v>50.97</v>
      </c>
      <c r="AB249" s="21">
        <v>0.14000000000000001</v>
      </c>
      <c r="AC249" s="21">
        <v>13.898</v>
      </c>
      <c r="AD249" s="21">
        <v>44.17</v>
      </c>
      <c r="AE249" s="21">
        <v>0</v>
      </c>
      <c r="AF249" s="21">
        <v>0</v>
      </c>
      <c r="AG249" s="21">
        <v>0</v>
      </c>
      <c r="AH249" s="21">
        <v>0</v>
      </c>
      <c r="AI249" s="21"/>
      <c r="AJ249" s="17"/>
      <c r="AK249" s="17"/>
      <c r="AL249" s="21"/>
      <c r="AM249" s="21">
        <v>20</v>
      </c>
      <c r="AN249" s="21">
        <v>0.1</v>
      </c>
      <c r="AO249" s="22">
        <v>56</v>
      </c>
      <c r="AP249" s="22">
        <v>56</v>
      </c>
      <c r="AQ249" s="22">
        <v>26</v>
      </c>
      <c r="AR249" s="22">
        <v>1</v>
      </c>
      <c r="AS249" s="22"/>
      <c r="AT249" s="22"/>
      <c r="AU249" s="22"/>
      <c r="AV249" s="22"/>
      <c r="AW249" s="22"/>
      <c r="AX249" s="22"/>
      <c r="AY249" s="22">
        <v>3</v>
      </c>
      <c r="AZ249" s="22">
        <v>1</v>
      </c>
      <c r="BA249" s="22">
        <v>3</v>
      </c>
      <c r="BB249" s="22">
        <v>1</v>
      </c>
      <c r="BC249" s="22"/>
      <c r="BD249" s="22"/>
      <c r="BE249" s="22"/>
      <c r="BF249" s="22">
        <v>1</v>
      </c>
      <c r="BG249" s="22">
        <v>16</v>
      </c>
      <c r="BH249" s="22">
        <v>0</v>
      </c>
      <c r="BI249" s="22">
        <v>0</v>
      </c>
      <c r="BJ249" s="22">
        <v>0</v>
      </c>
      <c r="BK249" s="22">
        <v>0</v>
      </c>
      <c r="BL249" s="22"/>
      <c r="BM249" s="22"/>
      <c r="BN249" s="22"/>
      <c r="BO249" s="22"/>
      <c r="BP249" s="22"/>
      <c r="BQ249" s="22"/>
      <c r="BR249" s="22"/>
      <c r="BS249" s="22"/>
      <c r="BT249" s="22"/>
      <c r="BU249" s="22"/>
      <c r="BV249" s="22"/>
      <c r="BW249" s="22"/>
      <c r="BX249" s="22"/>
      <c r="BY249" s="22"/>
      <c r="BZ249" s="22"/>
      <c r="CA249" s="22">
        <v>0</v>
      </c>
      <c r="CB249" s="22">
        <v>0</v>
      </c>
      <c r="CC249" s="22">
        <v>0</v>
      </c>
      <c r="CD249" s="22">
        <v>0</v>
      </c>
      <c r="CE249" s="22">
        <v>0</v>
      </c>
      <c r="CF249" s="23"/>
      <c r="CG249" s="22"/>
      <c r="CH249" s="22">
        <v>26</v>
      </c>
      <c r="CI249" s="12">
        <f t="shared" si="12"/>
        <v>0</v>
      </c>
      <c r="CJ249" s="21">
        <v>18</v>
      </c>
      <c r="CK249" s="18" t="s">
        <v>3789</v>
      </c>
      <c r="CL249" s="17"/>
      <c r="CM249" s="18">
        <v>3.66</v>
      </c>
      <c r="CN249" s="17"/>
      <c r="CO249" s="21">
        <v>492.37599999999998</v>
      </c>
      <c r="CP249" s="17"/>
      <c r="CQ249" s="17"/>
      <c r="CR249" s="17"/>
      <c r="CS249" s="17"/>
      <c r="CT249" s="17"/>
      <c r="CU249" s="18">
        <v>0</v>
      </c>
      <c r="CV249" s="17"/>
      <c r="CW249" s="18">
        <v>4</v>
      </c>
      <c r="CX249" s="17"/>
      <c r="CY249" s="17"/>
      <c r="CZ249" s="17"/>
      <c r="DA249" s="17"/>
      <c r="DB249" s="17"/>
      <c r="DC249" s="17"/>
      <c r="DD249" s="17"/>
      <c r="DE249" s="17"/>
      <c r="DF249" s="17"/>
      <c r="DG249" s="17"/>
      <c r="DH249" s="17"/>
      <c r="DI249" s="17"/>
      <c r="DJ249" s="17"/>
      <c r="DK249" s="17"/>
      <c r="DL249" s="17"/>
      <c r="DM249" s="17"/>
      <c r="DN249" s="17"/>
      <c r="DO249" s="17"/>
      <c r="DP249" s="17"/>
      <c r="DQ249" s="17"/>
      <c r="DR249" s="17"/>
      <c r="DS249" s="17"/>
      <c r="DT249" s="18" t="s">
        <v>4566</v>
      </c>
      <c r="DU249" s="18">
        <v>56</v>
      </c>
      <c r="DV249" s="17"/>
      <c r="DW249" s="17"/>
      <c r="DX249" s="17"/>
      <c r="DY249" s="17"/>
      <c r="DZ249" s="17"/>
      <c r="EA249" s="17"/>
      <c r="EB249" s="17"/>
      <c r="EC249" s="17"/>
      <c r="ED249" s="17"/>
      <c r="EE249" s="17"/>
      <c r="EF249" s="17"/>
      <c r="EG249" s="17"/>
      <c r="EH249" s="17"/>
      <c r="EI249" s="17"/>
      <c r="EJ249" s="17"/>
      <c r="EK249" s="17"/>
      <c r="EL249" s="17"/>
      <c r="EM249" s="17"/>
      <c r="EN249" s="17"/>
      <c r="EO249" s="17"/>
      <c r="EP249" s="17"/>
      <c r="EQ249" s="17"/>
      <c r="ER249" s="18" t="s">
        <v>4870</v>
      </c>
      <c r="ES249" s="18">
        <v>8</v>
      </c>
      <c r="ET249" s="17"/>
      <c r="EU249" s="17"/>
      <c r="EV249" s="17"/>
      <c r="EW249" s="17"/>
      <c r="EX249" s="17"/>
      <c r="EY249" s="17"/>
      <c r="EZ249" s="17"/>
      <c r="FA249" s="17"/>
      <c r="FB249" s="17"/>
      <c r="FC249" s="17"/>
      <c r="FD249" s="17"/>
      <c r="FE249" s="17"/>
      <c r="FF249" s="17"/>
      <c r="FG249" s="17"/>
      <c r="FH249" s="17"/>
      <c r="FI249" s="17"/>
      <c r="FJ249" s="17"/>
      <c r="FK249" s="17"/>
      <c r="FL249" s="17"/>
      <c r="FM249" s="17"/>
      <c r="FN249" s="17"/>
      <c r="FO249" s="17"/>
      <c r="FP249" s="17"/>
      <c r="FQ249" s="17"/>
      <c r="FR249" s="17"/>
      <c r="FS249" s="18" t="s">
        <v>6033</v>
      </c>
      <c r="FT249" s="18" t="s">
        <v>6374</v>
      </c>
      <c r="FU249" s="18" t="s">
        <v>6696</v>
      </c>
      <c r="FV249" s="18" t="s">
        <v>7040</v>
      </c>
      <c r="FW249" s="18" t="s">
        <v>7220</v>
      </c>
      <c r="FX249" s="17"/>
      <c r="FY249" s="18" t="s">
        <v>7411</v>
      </c>
      <c r="FZ249" s="18" t="s">
        <v>7487</v>
      </c>
      <c r="GB249" s="25">
        <f t="shared" si="13"/>
        <v>31.547029099712415</v>
      </c>
    </row>
    <row r="250" spans="3:184" ht="74" customHeight="1" x14ac:dyDescent="0.2">
      <c r="C250" s="17" t="s">
        <v>11175</v>
      </c>
      <c r="D250" s="18" t="s">
        <v>66</v>
      </c>
      <c r="E250" s="18" t="s">
        <v>84</v>
      </c>
      <c r="F250" s="18" t="s">
        <v>323</v>
      </c>
      <c r="G250" s="18" t="s">
        <v>628</v>
      </c>
      <c r="H250" s="17"/>
      <c r="I250" s="18">
        <v>2023</v>
      </c>
      <c r="J250" s="18" t="s">
        <v>891</v>
      </c>
      <c r="K250" s="18" t="s">
        <v>936</v>
      </c>
      <c r="L250" s="17"/>
      <c r="M250" s="18" t="s">
        <v>1179</v>
      </c>
      <c r="N250" s="18" t="s">
        <v>1409</v>
      </c>
      <c r="O250" s="18" t="s">
        <v>1698</v>
      </c>
      <c r="P250" s="18" t="s">
        <v>1897</v>
      </c>
      <c r="Q250" s="18" t="s">
        <v>2138</v>
      </c>
      <c r="R250" s="17"/>
      <c r="S250" s="17"/>
      <c r="T250" s="17"/>
      <c r="U250" s="18" t="s">
        <v>2834</v>
      </c>
      <c r="V250" s="18" t="s">
        <v>3071</v>
      </c>
      <c r="W250" s="18" t="s">
        <v>3138</v>
      </c>
      <c r="X250" s="18" t="s">
        <v>3274</v>
      </c>
      <c r="Y250" s="21">
        <f t="shared" si="11"/>
        <v>6.24</v>
      </c>
      <c r="Z250" s="21">
        <v>5.7679999999999998</v>
      </c>
      <c r="AA250" s="21">
        <v>80.13</v>
      </c>
      <c r="AB250" s="21">
        <v>0.13</v>
      </c>
      <c r="AC250" s="21">
        <v>0</v>
      </c>
      <c r="AD250" s="21">
        <v>0</v>
      </c>
      <c r="AE250" s="21">
        <v>0</v>
      </c>
      <c r="AF250" s="21">
        <v>0</v>
      </c>
      <c r="AG250" s="21">
        <v>0.47199999999999998</v>
      </c>
      <c r="AH250" s="21">
        <v>0</v>
      </c>
      <c r="AI250" s="21">
        <v>1</v>
      </c>
      <c r="AJ250" s="18" t="s">
        <v>3450</v>
      </c>
      <c r="AK250" s="17"/>
      <c r="AL250" s="21">
        <v>0</v>
      </c>
      <c r="AM250" s="21">
        <v>0</v>
      </c>
      <c r="AN250" s="21">
        <v>0</v>
      </c>
      <c r="AO250" s="22">
        <v>4</v>
      </c>
      <c r="AP250" s="22">
        <v>4</v>
      </c>
      <c r="AQ250" s="22">
        <v>4</v>
      </c>
      <c r="AR250" s="22">
        <v>0</v>
      </c>
      <c r="AS250" s="22">
        <v>0</v>
      </c>
      <c r="AT250" s="22">
        <v>0</v>
      </c>
      <c r="AU250" s="22">
        <v>0</v>
      </c>
      <c r="AV250" s="22">
        <v>0</v>
      </c>
      <c r="AW250" s="22">
        <v>0</v>
      </c>
      <c r="AX250" s="22">
        <v>4</v>
      </c>
      <c r="AY250" s="22">
        <v>0</v>
      </c>
      <c r="AZ250" s="22">
        <v>0</v>
      </c>
      <c r="BA250" s="22">
        <v>0</v>
      </c>
      <c r="BB250" s="22">
        <v>0</v>
      </c>
      <c r="BC250" s="22">
        <v>0</v>
      </c>
      <c r="BD250" s="22">
        <v>0</v>
      </c>
      <c r="BE250" s="22">
        <v>0</v>
      </c>
      <c r="BF250" s="22">
        <v>0</v>
      </c>
      <c r="BG250" s="22">
        <v>0</v>
      </c>
      <c r="BH250" s="22">
        <v>0</v>
      </c>
      <c r="BI250" s="22">
        <v>0</v>
      </c>
      <c r="BJ250" s="22">
        <v>0</v>
      </c>
      <c r="BK250" s="22">
        <v>0</v>
      </c>
      <c r="BL250" s="22">
        <v>0</v>
      </c>
      <c r="BM250" s="22">
        <v>0</v>
      </c>
      <c r="BN250" s="22">
        <v>0</v>
      </c>
      <c r="BO250" s="22">
        <v>0</v>
      </c>
      <c r="BP250" s="22">
        <v>0</v>
      </c>
      <c r="BQ250" s="22">
        <v>0</v>
      </c>
      <c r="BR250" s="22">
        <v>0</v>
      </c>
      <c r="BS250" s="22">
        <v>0</v>
      </c>
      <c r="BT250" s="22">
        <v>0</v>
      </c>
      <c r="BU250" s="22">
        <v>0</v>
      </c>
      <c r="BV250" s="22">
        <v>0</v>
      </c>
      <c r="BW250" s="22">
        <v>0</v>
      </c>
      <c r="BX250" s="22">
        <v>0</v>
      </c>
      <c r="BY250" s="22">
        <v>0</v>
      </c>
      <c r="BZ250" s="22">
        <v>0</v>
      </c>
      <c r="CA250" s="22">
        <v>0</v>
      </c>
      <c r="CB250" s="22">
        <v>0</v>
      </c>
      <c r="CC250" s="22">
        <v>0</v>
      </c>
      <c r="CD250" s="22">
        <v>0</v>
      </c>
      <c r="CE250" s="22">
        <v>0</v>
      </c>
      <c r="CF250" s="23"/>
      <c r="CG250" s="22"/>
      <c r="CH250" s="22">
        <v>4</v>
      </c>
      <c r="CI250" s="12">
        <f t="shared" si="12"/>
        <v>0</v>
      </c>
      <c r="CJ250" s="21">
        <v>0.73699999999999999</v>
      </c>
      <c r="CK250" s="18" t="s">
        <v>3790</v>
      </c>
      <c r="CL250" s="17"/>
      <c r="CM250" s="18">
        <v>3.16</v>
      </c>
      <c r="CN250" s="18" t="s">
        <v>4033</v>
      </c>
      <c r="CO250" s="21">
        <v>23.33</v>
      </c>
      <c r="CP250" s="17"/>
      <c r="CQ250" s="17"/>
      <c r="CR250" s="17"/>
      <c r="CS250" s="17"/>
      <c r="CT250" s="17"/>
      <c r="CU250" s="18">
        <v>0</v>
      </c>
      <c r="CV250" s="17"/>
      <c r="CW250" s="18">
        <v>6</v>
      </c>
      <c r="CX250" s="17"/>
      <c r="CY250" s="17"/>
      <c r="CZ250" s="17"/>
      <c r="DA250" s="18">
        <v>1</v>
      </c>
      <c r="DB250" s="18" t="s">
        <v>4367</v>
      </c>
      <c r="DC250" s="18">
        <v>608</v>
      </c>
      <c r="DD250" s="17"/>
      <c r="DE250" s="17"/>
      <c r="DF250" s="17"/>
      <c r="DG250" s="17"/>
      <c r="DH250" s="17"/>
      <c r="DI250" s="17"/>
      <c r="DJ250" s="17"/>
      <c r="DK250" s="17"/>
      <c r="DL250" s="17"/>
      <c r="DM250" s="17"/>
      <c r="DN250" s="17"/>
      <c r="DO250" s="17"/>
      <c r="DP250" s="17"/>
      <c r="DQ250" s="17"/>
      <c r="DR250" s="17"/>
      <c r="DS250" s="17"/>
      <c r="DT250" s="17"/>
      <c r="DU250" s="18">
        <v>0</v>
      </c>
      <c r="DV250" s="17"/>
      <c r="DW250" s="17"/>
      <c r="DX250" s="17"/>
      <c r="DY250" s="17"/>
      <c r="DZ250" s="17"/>
      <c r="EA250" s="17"/>
      <c r="EB250" s="17"/>
      <c r="EC250" s="17"/>
      <c r="ED250" s="17"/>
      <c r="EE250" s="17"/>
      <c r="EF250" s="17"/>
      <c r="EG250" s="17"/>
      <c r="EH250" s="17"/>
      <c r="EI250" s="17"/>
      <c r="EJ250" s="17"/>
      <c r="EK250" s="17"/>
      <c r="EL250" s="17"/>
      <c r="EM250" s="17"/>
      <c r="EN250" s="18">
        <v>1</v>
      </c>
      <c r="EO250" s="18" t="s">
        <v>4701</v>
      </c>
      <c r="EP250" s="18">
        <v>8</v>
      </c>
      <c r="EQ250" s="17"/>
      <c r="ER250" s="17"/>
      <c r="ES250" s="18">
        <v>0</v>
      </c>
      <c r="ET250" s="17"/>
      <c r="EU250" s="17"/>
      <c r="EV250" s="17"/>
      <c r="EW250" s="17"/>
      <c r="EX250" s="17"/>
      <c r="EY250" s="17"/>
      <c r="EZ250" s="17"/>
      <c r="FA250" s="17"/>
      <c r="FB250" s="17"/>
      <c r="FC250" s="17"/>
      <c r="FD250" s="17"/>
      <c r="FE250" s="17"/>
      <c r="FF250" s="17"/>
      <c r="FG250" s="18" t="s">
        <v>4928</v>
      </c>
      <c r="FH250" s="18" t="s">
        <v>5085</v>
      </c>
      <c r="FI250" s="18" t="s">
        <v>5279</v>
      </c>
      <c r="FJ250" s="17"/>
      <c r="FK250" s="17"/>
      <c r="FL250" s="18" t="s">
        <v>5527</v>
      </c>
      <c r="FM250" s="17"/>
      <c r="FN250" s="17"/>
      <c r="FO250" s="17"/>
      <c r="FP250" s="17"/>
      <c r="FQ250" s="18">
        <v>0</v>
      </c>
      <c r="FR250" s="18">
        <v>0</v>
      </c>
      <c r="FS250" s="18" t="s">
        <v>6034</v>
      </c>
      <c r="FT250" s="18" t="s">
        <v>6375</v>
      </c>
      <c r="FU250" s="18" t="s">
        <v>6697</v>
      </c>
      <c r="FV250" s="18" t="s">
        <v>7041</v>
      </c>
      <c r="FW250" s="18" t="s">
        <v>24</v>
      </c>
      <c r="FX250" s="18" t="s">
        <v>7314</v>
      </c>
      <c r="FY250" s="18" t="s">
        <v>7410</v>
      </c>
      <c r="FZ250" s="18" t="s">
        <v>7486</v>
      </c>
      <c r="GB250" s="25">
        <f t="shared" si="13"/>
        <v>247.23531933133305</v>
      </c>
    </row>
    <row r="251" spans="3:184" ht="74" customHeight="1" x14ac:dyDescent="0.2">
      <c r="C251" s="17" t="s">
        <v>11175</v>
      </c>
      <c r="D251" s="18" t="s">
        <v>66</v>
      </c>
      <c r="E251" s="18" t="s">
        <v>84</v>
      </c>
      <c r="F251" s="18" t="s">
        <v>324</v>
      </c>
      <c r="G251" s="18" t="s">
        <v>629</v>
      </c>
      <c r="H251" s="17"/>
      <c r="I251" s="18">
        <v>2023</v>
      </c>
      <c r="J251" s="18" t="s">
        <v>762</v>
      </c>
      <c r="K251" s="18" t="s">
        <v>774</v>
      </c>
      <c r="L251" s="17"/>
      <c r="M251" s="18" t="s">
        <v>1180</v>
      </c>
      <c r="N251" s="18" t="s">
        <v>1410</v>
      </c>
      <c r="O251" s="18" t="s">
        <v>1699</v>
      </c>
      <c r="P251" s="18" t="s">
        <v>1898</v>
      </c>
      <c r="Q251" s="18" t="s">
        <v>2139</v>
      </c>
      <c r="R251" s="18" t="s">
        <v>2366</v>
      </c>
      <c r="S251" s="17"/>
      <c r="T251" s="17"/>
      <c r="U251" s="18" t="s">
        <v>2835</v>
      </c>
      <c r="V251" s="18" t="s">
        <v>3072</v>
      </c>
      <c r="W251" s="18" t="s">
        <v>3138</v>
      </c>
      <c r="X251" s="18" t="s">
        <v>3275</v>
      </c>
      <c r="Y251" s="21">
        <f t="shared" si="11"/>
        <v>1.5</v>
      </c>
      <c r="Z251" s="21">
        <v>1.5</v>
      </c>
      <c r="AA251" s="21">
        <v>100</v>
      </c>
      <c r="AB251" s="21">
        <v>0.33</v>
      </c>
      <c r="AC251" s="21">
        <v>0</v>
      </c>
      <c r="AD251" s="21">
        <v>0</v>
      </c>
      <c r="AE251" s="21">
        <v>0</v>
      </c>
      <c r="AF251" s="21">
        <v>0</v>
      </c>
      <c r="AG251" s="21">
        <v>0</v>
      </c>
      <c r="AH251" s="21">
        <v>0</v>
      </c>
      <c r="AI251" s="21"/>
      <c r="AJ251" s="17"/>
      <c r="AK251" s="17"/>
      <c r="AL251" s="21"/>
      <c r="AM251" s="21">
        <v>2</v>
      </c>
      <c r="AN251" s="21">
        <v>0.42</v>
      </c>
      <c r="AO251" s="22">
        <v>12</v>
      </c>
      <c r="AP251" s="22">
        <v>12</v>
      </c>
      <c r="AQ251" s="22">
        <v>3</v>
      </c>
      <c r="AR251" s="22">
        <v>0</v>
      </c>
      <c r="AS251" s="22">
        <v>0</v>
      </c>
      <c r="AT251" s="22">
        <v>0</v>
      </c>
      <c r="AU251" s="22">
        <v>0</v>
      </c>
      <c r="AV251" s="22">
        <v>0</v>
      </c>
      <c r="AW251" s="22">
        <v>0</v>
      </c>
      <c r="AX251" s="22">
        <v>0</v>
      </c>
      <c r="AY251" s="22">
        <v>0</v>
      </c>
      <c r="AZ251" s="22">
        <v>0</v>
      </c>
      <c r="BA251" s="22">
        <v>0</v>
      </c>
      <c r="BB251" s="22">
        <v>0</v>
      </c>
      <c r="BC251" s="22">
        <v>0</v>
      </c>
      <c r="BD251" s="22">
        <v>0</v>
      </c>
      <c r="BE251" s="22">
        <v>0</v>
      </c>
      <c r="BF251" s="22">
        <v>0</v>
      </c>
      <c r="BG251" s="22">
        <v>0</v>
      </c>
      <c r="BH251" s="22">
        <v>0</v>
      </c>
      <c r="BI251" s="22">
        <v>0</v>
      </c>
      <c r="BJ251" s="22">
        <v>0</v>
      </c>
      <c r="BK251" s="22">
        <v>3</v>
      </c>
      <c r="BL251" s="22"/>
      <c r="BM251" s="22"/>
      <c r="BN251" s="22"/>
      <c r="BO251" s="22"/>
      <c r="BP251" s="22">
        <v>1</v>
      </c>
      <c r="BQ251" s="22">
        <v>1</v>
      </c>
      <c r="BR251" s="22"/>
      <c r="BS251" s="22"/>
      <c r="BT251" s="22"/>
      <c r="BU251" s="22"/>
      <c r="BV251" s="22">
        <v>1</v>
      </c>
      <c r="BW251" s="22"/>
      <c r="BX251" s="22"/>
      <c r="BY251" s="22"/>
      <c r="BZ251" s="22">
        <v>1</v>
      </c>
      <c r="CA251" s="22">
        <v>4</v>
      </c>
      <c r="CB251" s="22">
        <v>0</v>
      </c>
      <c r="CC251" s="22">
        <v>0</v>
      </c>
      <c r="CD251" s="22">
        <v>0</v>
      </c>
      <c r="CE251" s="22">
        <v>0</v>
      </c>
      <c r="CF251" s="23"/>
      <c r="CG251" s="22">
        <v>0</v>
      </c>
      <c r="CH251" s="22">
        <v>3</v>
      </c>
      <c r="CI251" s="12">
        <f t="shared" si="12"/>
        <v>0</v>
      </c>
      <c r="CJ251" s="21">
        <v>0.74299999999999999</v>
      </c>
      <c r="CK251" s="18" t="s">
        <v>3791</v>
      </c>
      <c r="CL251" s="17"/>
      <c r="CM251" s="18">
        <v>5.76</v>
      </c>
      <c r="CN251" s="18" t="s">
        <v>4033</v>
      </c>
      <c r="CO251" s="21">
        <v>12.896000000000001</v>
      </c>
      <c r="CP251" s="17"/>
      <c r="CQ251" s="17"/>
      <c r="CR251" s="17"/>
      <c r="CS251" s="17"/>
      <c r="CT251" s="17"/>
      <c r="CU251" s="17"/>
      <c r="CV251" s="17"/>
      <c r="CW251" s="18">
        <v>5</v>
      </c>
      <c r="CX251" s="17"/>
      <c r="CY251" s="17"/>
      <c r="CZ251" s="17"/>
      <c r="DA251" s="18">
        <v>1</v>
      </c>
      <c r="DB251" s="18" t="s">
        <v>4368</v>
      </c>
      <c r="DC251" s="18">
        <v>840</v>
      </c>
      <c r="DD251" s="17"/>
      <c r="DE251" s="17"/>
      <c r="DF251" s="17"/>
      <c r="DG251" s="17"/>
      <c r="DH251" s="17"/>
      <c r="DI251" s="17"/>
      <c r="DJ251" s="17"/>
      <c r="DK251" s="17"/>
      <c r="DL251" s="17"/>
      <c r="DM251" s="17"/>
      <c r="DN251" s="17"/>
      <c r="DO251" s="17"/>
      <c r="DP251" s="17"/>
      <c r="DQ251" s="17"/>
      <c r="DR251" s="17"/>
      <c r="DS251" s="17"/>
      <c r="DT251" s="17"/>
      <c r="DU251" s="17"/>
      <c r="DV251" s="17"/>
      <c r="DW251" s="17"/>
      <c r="DX251" s="17"/>
      <c r="DY251" s="18">
        <v>1</v>
      </c>
      <c r="DZ251" s="18" t="s">
        <v>4644</v>
      </c>
      <c r="EA251" s="18">
        <v>840</v>
      </c>
      <c r="EB251" s="17"/>
      <c r="EC251" s="17"/>
      <c r="ED251" s="17"/>
      <c r="EE251" s="17"/>
      <c r="EF251" s="17"/>
      <c r="EG251" s="17"/>
      <c r="EH251" s="17"/>
      <c r="EI251" s="17"/>
      <c r="EJ251" s="17"/>
      <c r="EK251" s="17"/>
      <c r="EL251" s="17"/>
      <c r="EM251" s="17"/>
      <c r="EN251" s="18">
        <v>1</v>
      </c>
      <c r="EO251" s="18" t="s">
        <v>4701</v>
      </c>
      <c r="EP251" s="18">
        <v>5</v>
      </c>
      <c r="EQ251" s="18" t="s">
        <v>4847</v>
      </c>
      <c r="ER251" s="18" t="s">
        <v>4288</v>
      </c>
      <c r="ES251" s="18">
        <v>840</v>
      </c>
      <c r="ET251" s="17"/>
      <c r="EU251" s="17"/>
      <c r="EV251" s="17"/>
      <c r="EW251" s="17"/>
      <c r="EX251" s="17"/>
      <c r="EY251" s="17"/>
      <c r="EZ251" s="17"/>
      <c r="FA251" s="17"/>
      <c r="FB251" s="17"/>
      <c r="FC251" s="17"/>
      <c r="FD251" s="17"/>
      <c r="FE251" s="17"/>
      <c r="FF251" s="17"/>
      <c r="FG251" s="17"/>
      <c r="FH251" s="18" t="s">
        <v>5086</v>
      </c>
      <c r="FI251" s="18" t="s">
        <v>5280</v>
      </c>
      <c r="FJ251" s="17"/>
      <c r="FK251" s="17"/>
      <c r="FL251" s="18" t="s">
        <v>5528</v>
      </c>
      <c r="FM251" s="17"/>
      <c r="FN251" s="18" t="s">
        <v>5637</v>
      </c>
      <c r="FO251" s="17"/>
      <c r="FP251" s="18" t="s">
        <v>5745</v>
      </c>
      <c r="FQ251" s="18">
        <v>1</v>
      </c>
      <c r="FR251" s="18">
        <v>700</v>
      </c>
      <c r="FS251" s="18" t="s">
        <v>6035</v>
      </c>
      <c r="FT251" s="18" t="s">
        <v>6376</v>
      </c>
      <c r="FU251" s="18" t="s">
        <v>6698</v>
      </c>
      <c r="FV251" s="18" t="s">
        <v>7042</v>
      </c>
      <c r="FW251" s="18" t="s">
        <v>24</v>
      </c>
      <c r="FX251" s="18" t="s">
        <v>7313</v>
      </c>
      <c r="FY251" s="18" t="s">
        <v>7410</v>
      </c>
      <c r="FZ251" s="18" t="s">
        <v>7486</v>
      </c>
      <c r="GB251" s="25">
        <f t="shared" si="13"/>
        <v>116.31513647642679</v>
      </c>
    </row>
    <row r="252" spans="3:184" ht="74" customHeight="1" x14ac:dyDescent="0.2">
      <c r="C252" s="17" t="s">
        <v>11175</v>
      </c>
      <c r="D252" s="18" t="s">
        <v>66</v>
      </c>
      <c r="E252" s="18" t="s">
        <v>84</v>
      </c>
      <c r="F252" s="18" t="s">
        <v>325</v>
      </c>
      <c r="G252" s="18" t="s">
        <v>630</v>
      </c>
      <c r="H252" s="17"/>
      <c r="I252" s="18">
        <v>2023</v>
      </c>
      <c r="J252" s="18" t="s">
        <v>892</v>
      </c>
      <c r="K252" s="18" t="s">
        <v>779</v>
      </c>
      <c r="L252" s="17"/>
      <c r="M252" s="18" t="s">
        <v>1181</v>
      </c>
      <c r="N252" s="18" t="s">
        <v>1411</v>
      </c>
      <c r="O252" s="18" t="s">
        <v>1700</v>
      </c>
      <c r="P252" s="18" t="s">
        <v>1899</v>
      </c>
      <c r="Q252" s="18" t="s">
        <v>2140</v>
      </c>
      <c r="R252" s="18" t="s">
        <v>2367</v>
      </c>
      <c r="S252" s="17"/>
      <c r="T252" s="17"/>
      <c r="U252" s="18" t="s">
        <v>2836</v>
      </c>
      <c r="V252" s="18" t="s">
        <v>3073</v>
      </c>
      <c r="W252" s="18" t="s">
        <v>3138</v>
      </c>
      <c r="X252" s="18" t="s">
        <v>3276</v>
      </c>
      <c r="Y252" s="21">
        <f t="shared" si="11"/>
        <v>1.6800000000000002</v>
      </c>
      <c r="Z252" s="21">
        <v>1.57</v>
      </c>
      <c r="AA252" s="21">
        <v>93.45</v>
      </c>
      <c r="AB252" s="21">
        <v>0.11</v>
      </c>
      <c r="AC252" s="21">
        <v>0</v>
      </c>
      <c r="AD252" s="21">
        <v>0</v>
      </c>
      <c r="AE252" s="21">
        <v>0</v>
      </c>
      <c r="AF252" s="21">
        <v>0</v>
      </c>
      <c r="AG252" s="21">
        <v>0.11</v>
      </c>
      <c r="AH252" s="21">
        <v>6.55</v>
      </c>
      <c r="AI252" s="21">
        <v>1</v>
      </c>
      <c r="AJ252" s="18" t="s">
        <v>3451</v>
      </c>
      <c r="AK252" s="17"/>
      <c r="AL252" s="21">
        <v>0</v>
      </c>
      <c r="AM252" s="21">
        <v>13.7</v>
      </c>
      <c r="AN252" s="21">
        <v>0.96</v>
      </c>
      <c r="AO252" s="22">
        <v>3</v>
      </c>
      <c r="AP252" s="22">
        <v>3</v>
      </c>
      <c r="AQ252" s="22">
        <v>3</v>
      </c>
      <c r="AR252" s="22"/>
      <c r="AS252" s="22"/>
      <c r="AT252" s="22"/>
      <c r="AU252" s="22"/>
      <c r="AV252" s="22"/>
      <c r="AW252" s="22"/>
      <c r="AX252" s="22">
        <v>3</v>
      </c>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v>0</v>
      </c>
      <c r="CB252" s="22"/>
      <c r="CC252" s="22"/>
      <c r="CD252" s="22"/>
      <c r="CE252" s="22"/>
      <c r="CF252" s="23"/>
      <c r="CG252" s="22"/>
      <c r="CH252" s="22">
        <v>3</v>
      </c>
      <c r="CI252" s="12">
        <f t="shared" si="12"/>
        <v>0</v>
      </c>
      <c r="CJ252" s="21">
        <v>0.28100000000000003</v>
      </c>
      <c r="CK252" s="18" t="s">
        <v>699</v>
      </c>
      <c r="CL252" s="17"/>
      <c r="CM252" s="18">
        <v>0.73</v>
      </c>
      <c r="CN252" s="18" t="s">
        <v>4033</v>
      </c>
      <c r="CO252" s="21">
        <v>38.401000000000003</v>
      </c>
      <c r="CP252" s="17"/>
      <c r="CQ252" s="17"/>
      <c r="CR252" s="17"/>
      <c r="CS252" s="17"/>
      <c r="CT252" s="17"/>
      <c r="CU252" s="18">
        <v>0</v>
      </c>
      <c r="CV252" s="17"/>
      <c r="CW252" s="18">
        <v>6</v>
      </c>
      <c r="CX252" s="18">
        <v>1</v>
      </c>
      <c r="CY252" s="18" t="s">
        <v>4202</v>
      </c>
      <c r="CZ252" s="18">
        <v>200</v>
      </c>
      <c r="DA252" s="18">
        <v>1</v>
      </c>
      <c r="DB252" s="18" t="s">
        <v>4369</v>
      </c>
      <c r="DC252" s="18">
        <v>15</v>
      </c>
      <c r="DD252" s="17"/>
      <c r="DE252" s="17"/>
      <c r="DF252" s="17"/>
      <c r="DG252" s="17"/>
      <c r="DH252" s="17"/>
      <c r="DI252" s="17"/>
      <c r="DJ252" s="17"/>
      <c r="DK252" s="17"/>
      <c r="DL252" s="17"/>
      <c r="DM252" s="17"/>
      <c r="DN252" s="17"/>
      <c r="DO252" s="17"/>
      <c r="DP252" s="17"/>
      <c r="DQ252" s="17"/>
      <c r="DR252" s="17"/>
      <c r="DS252" s="17"/>
      <c r="DT252" s="17"/>
      <c r="DU252" s="17"/>
      <c r="DV252" s="17"/>
      <c r="DW252" s="17"/>
      <c r="DX252" s="17"/>
      <c r="DY252" s="18">
        <v>1</v>
      </c>
      <c r="DZ252" s="18" t="s">
        <v>4650</v>
      </c>
      <c r="EA252" s="18">
        <v>177</v>
      </c>
      <c r="EB252" s="17"/>
      <c r="EC252" s="17"/>
      <c r="ED252" s="17"/>
      <c r="EE252" s="17"/>
      <c r="EF252" s="17"/>
      <c r="EG252" s="17"/>
      <c r="EH252" s="17"/>
      <c r="EI252" s="17"/>
      <c r="EJ252" s="17"/>
      <c r="EK252" s="17"/>
      <c r="EL252" s="17"/>
      <c r="EM252" s="17"/>
      <c r="EN252" s="18">
        <v>1</v>
      </c>
      <c r="EO252" s="18" t="s">
        <v>4805</v>
      </c>
      <c r="EP252" s="18">
        <v>8</v>
      </c>
      <c r="EQ252" s="17"/>
      <c r="ER252" s="17"/>
      <c r="ES252" s="18">
        <v>0</v>
      </c>
      <c r="ET252" s="17"/>
      <c r="EU252" s="17"/>
      <c r="EV252" s="17"/>
      <c r="EW252" s="17"/>
      <c r="EX252" s="17"/>
      <c r="EY252" s="17"/>
      <c r="EZ252" s="17"/>
      <c r="FA252" s="17"/>
      <c r="FB252" s="17"/>
      <c r="FC252" s="17"/>
      <c r="FD252" s="17"/>
      <c r="FE252" s="17"/>
      <c r="FF252" s="17"/>
      <c r="FG252" s="17"/>
      <c r="FH252" s="18" t="s">
        <v>5087</v>
      </c>
      <c r="FI252" s="17"/>
      <c r="FJ252" s="17"/>
      <c r="FK252" s="17"/>
      <c r="FL252" s="17"/>
      <c r="FM252" s="17"/>
      <c r="FN252" s="17"/>
      <c r="FO252" s="17"/>
      <c r="FP252" s="18" t="s">
        <v>5746</v>
      </c>
      <c r="FQ252" s="18">
        <v>2</v>
      </c>
      <c r="FR252" s="18">
        <v>38</v>
      </c>
      <c r="FS252" s="18" t="s">
        <v>6036</v>
      </c>
      <c r="FT252" s="18" t="s">
        <v>6377</v>
      </c>
      <c r="FU252" s="18" t="s">
        <v>6699</v>
      </c>
      <c r="FV252" s="18" t="s">
        <v>7043</v>
      </c>
      <c r="FW252" s="18" t="s">
        <v>24</v>
      </c>
      <c r="FX252" s="18" t="s">
        <v>7315</v>
      </c>
      <c r="FY252" s="18" t="s">
        <v>7410</v>
      </c>
      <c r="FZ252" s="18" t="s">
        <v>7486</v>
      </c>
      <c r="GB252" s="25">
        <f t="shared" si="13"/>
        <v>40.884351970000779</v>
      </c>
    </row>
    <row r="253" spans="3:184" ht="74" customHeight="1" x14ac:dyDescent="0.2">
      <c r="C253" s="17" t="s">
        <v>11175</v>
      </c>
      <c r="D253" s="18" t="s">
        <v>66</v>
      </c>
      <c r="E253" s="18" t="s">
        <v>82</v>
      </c>
      <c r="F253" s="18" t="s">
        <v>326</v>
      </c>
      <c r="G253" s="18" t="s">
        <v>449</v>
      </c>
      <c r="H253" s="18" t="s">
        <v>449</v>
      </c>
      <c r="I253" s="18">
        <v>2022</v>
      </c>
      <c r="J253" s="18" t="s">
        <v>780</v>
      </c>
      <c r="K253" s="18" t="s">
        <v>936</v>
      </c>
      <c r="L253" s="17"/>
      <c r="M253" s="18" t="s">
        <v>1182</v>
      </c>
      <c r="N253" s="18" t="s">
        <v>1412</v>
      </c>
      <c r="O253" s="18" t="s">
        <v>1701</v>
      </c>
      <c r="P253" s="18" t="s">
        <v>1900</v>
      </c>
      <c r="Q253" s="18" t="s">
        <v>2141</v>
      </c>
      <c r="R253" s="18" t="s">
        <v>2368</v>
      </c>
      <c r="S253" s="17"/>
      <c r="T253" s="17"/>
      <c r="U253" s="18" t="s">
        <v>2837</v>
      </c>
      <c r="V253" s="18" t="s">
        <v>3074</v>
      </c>
      <c r="W253" s="18" t="s">
        <v>3138</v>
      </c>
      <c r="X253" s="18" t="s">
        <v>3277</v>
      </c>
      <c r="Y253" s="21">
        <f t="shared" si="11"/>
        <v>81.99</v>
      </c>
      <c r="Z253" s="21">
        <v>80.424999999999997</v>
      </c>
      <c r="AA253" s="21">
        <v>98.09</v>
      </c>
      <c r="AB253" s="21">
        <v>0.2</v>
      </c>
      <c r="AC253" s="21">
        <v>0</v>
      </c>
      <c r="AD253" s="21">
        <v>0</v>
      </c>
      <c r="AE253" s="21">
        <v>0</v>
      </c>
      <c r="AF253" s="21">
        <v>0</v>
      </c>
      <c r="AG253" s="21">
        <v>1.5649999999999999</v>
      </c>
      <c r="AH253" s="21">
        <v>1.91</v>
      </c>
      <c r="AI253" s="21"/>
      <c r="AJ253" s="17"/>
      <c r="AK253" s="17"/>
      <c r="AL253" s="21"/>
      <c r="AM253" s="21">
        <v>95.5</v>
      </c>
      <c r="AN253" s="21">
        <v>0.25</v>
      </c>
      <c r="AO253" s="22">
        <v>41</v>
      </c>
      <c r="AP253" s="22">
        <v>23</v>
      </c>
      <c r="AQ253" s="22">
        <v>23</v>
      </c>
      <c r="AR253" s="22"/>
      <c r="AS253" s="22">
        <v>2</v>
      </c>
      <c r="AT253" s="22"/>
      <c r="AU253" s="22"/>
      <c r="AV253" s="22"/>
      <c r="AW253" s="22"/>
      <c r="AX253" s="22"/>
      <c r="AY253" s="22"/>
      <c r="AZ253" s="22"/>
      <c r="BA253" s="22"/>
      <c r="BB253" s="22"/>
      <c r="BC253" s="22">
        <v>21</v>
      </c>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v>0</v>
      </c>
      <c r="CB253" s="22"/>
      <c r="CC253" s="22"/>
      <c r="CD253" s="22"/>
      <c r="CE253" s="22"/>
      <c r="CF253" s="23"/>
      <c r="CG253" s="22"/>
      <c r="CH253" s="22">
        <v>23</v>
      </c>
      <c r="CI253" s="12">
        <f t="shared" si="12"/>
        <v>0</v>
      </c>
      <c r="CJ253" s="21">
        <v>154.99</v>
      </c>
      <c r="CK253" s="18" t="s">
        <v>3792</v>
      </c>
      <c r="CL253" s="17"/>
      <c r="CM253" s="18">
        <v>13.95</v>
      </c>
      <c r="CN253" s="18" t="s">
        <v>4033</v>
      </c>
      <c r="CO253" s="21">
        <v>1110.836</v>
      </c>
      <c r="CP253" s="17"/>
      <c r="CQ253" s="17"/>
      <c r="CR253" s="17"/>
      <c r="CS253" s="17"/>
      <c r="CT253" s="17"/>
      <c r="CU253" s="18">
        <v>0</v>
      </c>
      <c r="CV253" s="17"/>
      <c r="CW253" s="18">
        <v>45</v>
      </c>
      <c r="CX253" s="18">
        <v>1</v>
      </c>
      <c r="CY253" s="18" t="s">
        <v>4232</v>
      </c>
      <c r="CZ253" s="18">
        <v>9783</v>
      </c>
      <c r="DA253" s="18">
        <v>1</v>
      </c>
      <c r="DB253" s="18" t="s">
        <v>4186</v>
      </c>
      <c r="DC253" s="18">
        <v>37</v>
      </c>
      <c r="DD253" s="18">
        <v>1</v>
      </c>
      <c r="DE253" s="18" t="s">
        <v>4442</v>
      </c>
      <c r="DF253" s="18">
        <v>386</v>
      </c>
      <c r="DG253" s="17"/>
      <c r="DH253" s="17"/>
      <c r="DI253" s="17"/>
      <c r="DJ253" s="17"/>
      <c r="DK253" s="17"/>
      <c r="DL253" s="17"/>
      <c r="DM253" s="17"/>
      <c r="DN253" s="17"/>
      <c r="DO253" s="17"/>
      <c r="DP253" s="17"/>
      <c r="DQ253" s="17"/>
      <c r="DR253" s="17"/>
      <c r="DS253" s="17"/>
      <c r="DT253" s="17"/>
      <c r="DU253" s="18">
        <v>0</v>
      </c>
      <c r="DV253" s="18">
        <v>1</v>
      </c>
      <c r="DW253" s="18" t="s">
        <v>4595</v>
      </c>
      <c r="DX253" s="18">
        <v>15257</v>
      </c>
      <c r="DY253" s="17"/>
      <c r="DZ253" s="17"/>
      <c r="EA253" s="17"/>
      <c r="EB253" s="17"/>
      <c r="EC253" s="17"/>
      <c r="ED253" s="17"/>
      <c r="EE253" s="17"/>
      <c r="EF253" s="17"/>
      <c r="EG253" s="17"/>
      <c r="EH253" s="17"/>
      <c r="EI253" s="17"/>
      <c r="EJ253" s="17"/>
      <c r="EK253" s="17"/>
      <c r="EL253" s="17"/>
      <c r="EM253" s="17"/>
      <c r="EN253" s="18">
        <v>1</v>
      </c>
      <c r="EO253" s="18" t="s">
        <v>4806</v>
      </c>
      <c r="EP253" s="18">
        <v>14</v>
      </c>
      <c r="EQ253" s="17"/>
      <c r="ER253" s="17"/>
      <c r="ES253" s="18">
        <v>0</v>
      </c>
      <c r="ET253" s="17"/>
      <c r="EU253" s="17"/>
      <c r="EV253" s="17"/>
      <c r="EW253" s="17"/>
      <c r="EX253" s="17"/>
      <c r="EY253" s="17"/>
      <c r="EZ253" s="17"/>
      <c r="FA253" s="17"/>
      <c r="FB253" s="17"/>
      <c r="FC253" s="17"/>
      <c r="FD253" s="17"/>
      <c r="FE253" s="17"/>
      <c r="FF253" s="17"/>
      <c r="FG253" s="17"/>
      <c r="FH253" s="18" t="s">
        <v>5088</v>
      </c>
      <c r="FI253" s="18" t="s">
        <v>5281</v>
      </c>
      <c r="FJ253" s="18" t="s">
        <v>5373</v>
      </c>
      <c r="FK253" s="17"/>
      <c r="FL253" s="18" t="s">
        <v>5529</v>
      </c>
      <c r="FM253" s="17"/>
      <c r="FN253" s="18" t="s">
        <v>5638</v>
      </c>
      <c r="FO253" s="17"/>
      <c r="FP253" s="18" t="s">
        <v>5747</v>
      </c>
      <c r="FQ253" s="18">
        <v>1</v>
      </c>
      <c r="FR253" s="18">
        <v>48</v>
      </c>
      <c r="FS253" s="18" t="s">
        <v>6037</v>
      </c>
      <c r="FT253" s="18" t="s">
        <v>6378</v>
      </c>
      <c r="FU253" s="18" t="s">
        <v>6700</v>
      </c>
      <c r="FV253" s="18" t="s">
        <v>7044</v>
      </c>
      <c r="FW253" s="18" t="s">
        <v>24</v>
      </c>
      <c r="FX253" s="18" t="s">
        <v>7313</v>
      </c>
      <c r="FY253" s="18" t="s">
        <v>7410</v>
      </c>
      <c r="FZ253" s="18" t="s">
        <v>7486</v>
      </c>
      <c r="GB253" s="25">
        <f t="shared" si="13"/>
        <v>72.400426345563147</v>
      </c>
    </row>
    <row r="254" spans="3:184" ht="74" customHeight="1" x14ac:dyDescent="0.2">
      <c r="C254" s="17" t="s">
        <v>11175</v>
      </c>
      <c r="D254" s="18" t="s">
        <v>48</v>
      </c>
      <c r="E254" s="18" t="s">
        <v>83</v>
      </c>
      <c r="F254" s="18" t="s">
        <v>327</v>
      </c>
      <c r="G254" s="18" t="s">
        <v>631</v>
      </c>
      <c r="H254" s="17"/>
      <c r="I254" s="18">
        <v>2023</v>
      </c>
      <c r="J254" s="18" t="s">
        <v>780</v>
      </c>
      <c r="K254" s="18" t="s">
        <v>774</v>
      </c>
      <c r="L254" s="17"/>
      <c r="M254" s="18" t="s">
        <v>1183</v>
      </c>
      <c r="N254" s="17"/>
      <c r="O254" s="17"/>
      <c r="P254" s="17"/>
      <c r="Q254" s="18" t="s">
        <v>2142</v>
      </c>
      <c r="R254" s="18" t="s">
        <v>2369</v>
      </c>
      <c r="S254" s="18" t="s">
        <v>2498</v>
      </c>
      <c r="T254" s="18" t="s">
        <v>2575</v>
      </c>
      <c r="U254" s="18" t="s">
        <v>2838</v>
      </c>
      <c r="V254" s="18" t="s">
        <v>2838</v>
      </c>
      <c r="W254" s="18" t="s">
        <v>3138</v>
      </c>
      <c r="X254" s="18" t="s">
        <v>3278</v>
      </c>
      <c r="Y254" s="21">
        <f t="shared" si="11"/>
        <v>0.30400000000000005</v>
      </c>
      <c r="Z254" s="21">
        <v>8.2000000000000003E-2</v>
      </c>
      <c r="AA254" s="21">
        <v>26.97</v>
      </c>
      <c r="AB254" s="21">
        <v>0.01</v>
      </c>
      <c r="AC254" s="21">
        <v>6.2E-2</v>
      </c>
      <c r="AD254" s="21">
        <v>20.39</v>
      </c>
      <c r="AE254" s="21">
        <v>0.16</v>
      </c>
      <c r="AF254" s="21">
        <v>52.63</v>
      </c>
      <c r="AG254" s="21">
        <v>0</v>
      </c>
      <c r="AH254" s="21">
        <v>0</v>
      </c>
      <c r="AI254" s="21"/>
      <c r="AJ254" s="17"/>
      <c r="AK254" s="17"/>
      <c r="AL254" s="21"/>
      <c r="AM254" s="21">
        <v>0.2</v>
      </c>
      <c r="AN254" s="21">
        <v>0.02</v>
      </c>
      <c r="AO254" s="22">
        <v>2</v>
      </c>
      <c r="AP254" s="22">
        <v>2</v>
      </c>
      <c r="AQ254" s="22">
        <v>2</v>
      </c>
      <c r="AR254" s="22"/>
      <c r="AS254" s="22"/>
      <c r="AT254" s="22"/>
      <c r="AU254" s="22"/>
      <c r="AV254" s="22"/>
      <c r="AW254" s="22"/>
      <c r="AX254" s="22"/>
      <c r="AY254" s="22"/>
      <c r="AZ254" s="22"/>
      <c r="BA254" s="22"/>
      <c r="BB254" s="22"/>
      <c r="BC254" s="22"/>
      <c r="BD254" s="22"/>
      <c r="BE254" s="22"/>
      <c r="BF254" s="22"/>
      <c r="BG254" s="22"/>
      <c r="BH254" s="22"/>
      <c r="BI254" s="22"/>
      <c r="BJ254" s="22"/>
      <c r="BK254" s="22"/>
      <c r="BL254" s="22">
        <v>1</v>
      </c>
      <c r="BM254" s="22"/>
      <c r="BN254" s="22"/>
      <c r="BO254" s="22"/>
      <c r="BP254" s="22"/>
      <c r="BQ254" s="22"/>
      <c r="BR254" s="22"/>
      <c r="BS254" s="22"/>
      <c r="BT254" s="22"/>
      <c r="BU254" s="22">
        <v>1</v>
      </c>
      <c r="BV254" s="22"/>
      <c r="BW254" s="22"/>
      <c r="BX254" s="22"/>
      <c r="BY254" s="22"/>
      <c r="BZ254" s="22"/>
      <c r="CA254" s="22">
        <v>2</v>
      </c>
      <c r="CB254" s="22"/>
      <c r="CC254" s="22"/>
      <c r="CD254" s="22"/>
      <c r="CE254" s="22"/>
      <c r="CF254" s="23"/>
      <c r="CG254" s="22"/>
      <c r="CH254" s="22">
        <v>0</v>
      </c>
      <c r="CI254" s="12">
        <f t="shared" si="12"/>
        <v>0</v>
      </c>
      <c r="CJ254" s="21">
        <v>0.62</v>
      </c>
      <c r="CK254" s="18" t="s">
        <v>3793</v>
      </c>
      <c r="CL254" s="17"/>
      <c r="CM254" s="18">
        <v>10.59</v>
      </c>
      <c r="CN254" s="18" t="s">
        <v>4034</v>
      </c>
      <c r="CO254" s="21">
        <v>5.8570000000000002</v>
      </c>
      <c r="CP254" s="17"/>
      <c r="CQ254" s="17"/>
      <c r="CR254" s="17"/>
      <c r="CS254" s="17"/>
      <c r="CT254" s="17"/>
      <c r="CU254" s="17"/>
      <c r="CV254" s="17"/>
      <c r="CW254" s="18">
        <v>2</v>
      </c>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8" t="s">
        <v>4532</v>
      </c>
      <c r="DT254" s="18" t="s">
        <v>4567</v>
      </c>
      <c r="DU254" s="18">
        <v>6</v>
      </c>
      <c r="DV254" s="17"/>
      <c r="DW254" s="17"/>
      <c r="DX254" s="17"/>
      <c r="DY254" s="17"/>
      <c r="DZ254" s="17"/>
      <c r="EA254" s="17"/>
      <c r="EB254" s="17"/>
      <c r="EC254" s="17"/>
      <c r="ED254" s="17"/>
      <c r="EE254" s="17"/>
      <c r="EF254" s="17"/>
      <c r="EG254" s="17"/>
      <c r="EH254" s="17"/>
      <c r="EI254" s="17"/>
      <c r="EJ254" s="17"/>
      <c r="EK254" s="17"/>
      <c r="EL254" s="17"/>
      <c r="EM254" s="17"/>
      <c r="EN254" s="17"/>
      <c r="EO254" s="17"/>
      <c r="EP254" s="17"/>
      <c r="EQ254" s="18" t="s">
        <v>4848</v>
      </c>
      <c r="ER254" s="18" t="s">
        <v>4871</v>
      </c>
      <c r="ES254" s="18">
        <v>490</v>
      </c>
      <c r="ET254" s="17"/>
      <c r="EU254" s="17"/>
      <c r="EV254" s="17"/>
      <c r="EW254" s="17"/>
      <c r="EX254" s="17"/>
      <c r="EY254" s="17"/>
      <c r="EZ254" s="17"/>
      <c r="FA254" s="17"/>
      <c r="FB254" s="17"/>
      <c r="FC254" s="17"/>
      <c r="FD254" s="17"/>
      <c r="FE254" s="17"/>
      <c r="FF254" s="17"/>
      <c r="FG254" s="17"/>
      <c r="FH254" s="18" t="s">
        <v>5089</v>
      </c>
      <c r="FI254" s="17"/>
      <c r="FJ254" s="17"/>
      <c r="FK254" s="17"/>
      <c r="FL254" s="17"/>
      <c r="FM254" s="17"/>
      <c r="FN254" s="17"/>
      <c r="FO254" s="17"/>
      <c r="FP254" s="17"/>
      <c r="FQ254" s="17"/>
      <c r="FR254" s="17"/>
      <c r="FS254" s="18" t="s">
        <v>6038</v>
      </c>
      <c r="FT254" s="18" t="s">
        <v>6267</v>
      </c>
      <c r="FU254" s="18" t="s">
        <v>6701</v>
      </c>
      <c r="FV254" s="18" t="s">
        <v>7045</v>
      </c>
      <c r="FW254" s="18" t="s">
        <v>9</v>
      </c>
      <c r="FX254" s="18" t="s">
        <v>7298</v>
      </c>
      <c r="FY254" s="18" t="s">
        <v>7373</v>
      </c>
      <c r="FZ254" s="18" t="s">
        <v>7457</v>
      </c>
      <c r="GB254" s="25">
        <f t="shared" si="13"/>
        <v>14.000341471743214</v>
      </c>
    </row>
    <row r="255" spans="3:184" ht="74" customHeight="1" x14ac:dyDescent="0.2">
      <c r="C255" s="17" t="s">
        <v>11175</v>
      </c>
      <c r="D255" s="18" t="s">
        <v>59</v>
      </c>
      <c r="E255" s="18" t="s">
        <v>82</v>
      </c>
      <c r="F255" s="18" t="s">
        <v>328</v>
      </c>
      <c r="G255" s="18" t="s">
        <v>462</v>
      </c>
      <c r="H255" s="17"/>
      <c r="I255" s="18">
        <v>2018</v>
      </c>
      <c r="J255" s="18" t="s">
        <v>893</v>
      </c>
      <c r="K255" s="18" t="s">
        <v>952</v>
      </c>
      <c r="L255" s="17"/>
      <c r="M255" s="18" t="s">
        <v>1184</v>
      </c>
      <c r="N255" s="18" t="s">
        <v>1413</v>
      </c>
      <c r="O255" s="18" t="s">
        <v>1702</v>
      </c>
      <c r="P255" s="18" t="s">
        <v>1901</v>
      </c>
      <c r="Q255" s="18" t="s">
        <v>2143</v>
      </c>
      <c r="R255" s="18" t="s">
        <v>2370</v>
      </c>
      <c r="S255" s="18" t="s">
        <v>2499</v>
      </c>
      <c r="T255" s="18" t="s">
        <v>2576</v>
      </c>
      <c r="U255" s="18" t="s">
        <v>2839</v>
      </c>
      <c r="V255" s="18" t="s">
        <v>3075</v>
      </c>
      <c r="W255" s="18" t="s">
        <v>3140</v>
      </c>
      <c r="X255" s="18" t="s">
        <v>3075</v>
      </c>
      <c r="Y255" s="21">
        <f t="shared" si="11"/>
        <v>5.0969999999999995</v>
      </c>
      <c r="Z255" s="21">
        <v>5.0739999999999998</v>
      </c>
      <c r="AA255" s="21">
        <v>99.55</v>
      </c>
      <c r="AB255" s="21">
        <v>0.08</v>
      </c>
      <c r="AC255" s="21">
        <v>0</v>
      </c>
      <c r="AD255" s="21">
        <v>0</v>
      </c>
      <c r="AE255" s="21">
        <v>0</v>
      </c>
      <c r="AF255" s="21">
        <v>0</v>
      </c>
      <c r="AG255" s="21">
        <v>2.3E-2</v>
      </c>
      <c r="AH255" s="21">
        <v>0.45</v>
      </c>
      <c r="AI255" s="21"/>
      <c r="AJ255" s="17"/>
      <c r="AK255" s="17"/>
      <c r="AL255" s="21"/>
      <c r="AM255" s="21">
        <v>12</v>
      </c>
      <c r="AN255" s="21">
        <v>0.19</v>
      </c>
      <c r="AO255" s="22">
        <v>13</v>
      </c>
      <c r="AP255" s="22">
        <v>7</v>
      </c>
      <c r="AQ255" s="22">
        <v>3</v>
      </c>
      <c r="AR255" s="22">
        <v>0</v>
      </c>
      <c r="AS255" s="22">
        <v>1</v>
      </c>
      <c r="AT255" s="22">
        <v>0</v>
      </c>
      <c r="AU255" s="22">
        <v>0</v>
      </c>
      <c r="AV255" s="22">
        <v>0</v>
      </c>
      <c r="AW255" s="22">
        <v>0</v>
      </c>
      <c r="AX255" s="22">
        <v>0</v>
      </c>
      <c r="AY255" s="22">
        <v>0</v>
      </c>
      <c r="AZ255" s="22">
        <v>0</v>
      </c>
      <c r="BA255" s="22">
        <v>0</v>
      </c>
      <c r="BB255" s="22">
        <v>2</v>
      </c>
      <c r="BC255" s="22">
        <v>0</v>
      </c>
      <c r="BD255" s="22">
        <v>0</v>
      </c>
      <c r="BE255" s="22">
        <v>0</v>
      </c>
      <c r="BF255" s="22">
        <v>0</v>
      </c>
      <c r="BG255" s="22">
        <v>0</v>
      </c>
      <c r="BH255" s="22">
        <v>0</v>
      </c>
      <c r="BI255" s="22">
        <v>0</v>
      </c>
      <c r="BJ255" s="22">
        <v>0</v>
      </c>
      <c r="BK255" s="22">
        <v>0</v>
      </c>
      <c r="BL255" s="22"/>
      <c r="BM255" s="22"/>
      <c r="BN255" s="22"/>
      <c r="BO255" s="22"/>
      <c r="BP255" s="22"/>
      <c r="BQ255" s="22"/>
      <c r="BR255" s="22"/>
      <c r="BS255" s="22"/>
      <c r="BT255" s="22"/>
      <c r="BU255" s="22"/>
      <c r="BV255" s="22"/>
      <c r="BW255" s="22"/>
      <c r="BX255" s="22"/>
      <c r="BY255" s="22"/>
      <c r="BZ255" s="22"/>
      <c r="CA255" s="22">
        <v>0</v>
      </c>
      <c r="CB255" s="22">
        <v>0</v>
      </c>
      <c r="CC255" s="22">
        <v>0</v>
      </c>
      <c r="CD255" s="22">
        <v>0</v>
      </c>
      <c r="CE255" s="22">
        <v>0</v>
      </c>
      <c r="CF255" s="23"/>
      <c r="CG255" s="22">
        <v>0</v>
      </c>
      <c r="CH255" s="22">
        <v>3</v>
      </c>
      <c r="CI255" s="12">
        <f t="shared" si="12"/>
        <v>0</v>
      </c>
      <c r="CJ255" s="21">
        <v>1.9339999999999999</v>
      </c>
      <c r="CK255" s="18" t="s">
        <v>3794</v>
      </c>
      <c r="CL255" s="17"/>
      <c r="CM255" s="18">
        <v>1.55</v>
      </c>
      <c r="CN255" s="18" t="s">
        <v>4035</v>
      </c>
      <c r="CO255" s="21">
        <v>124.989</v>
      </c>
      <c r="CP255" s="17"/>
      <c r="CQ255" s="17"/>
      <c r="CR255" s="17"/>
      <c r="CS255" s="17"/>
      <c r="CT255" s="17"/>
      <c r="CU255" s="17"/>
      <c r="CV255" s="17"/>
      <c r="CW255" s="18">
        <v>2</v>
      </c>
      <c r="CX255" s="18">
        <v>1</v>
      </c>
      <c r="CY255" s="18" t="s">
        <v>4176</v>
      </c>
      <c r="CZ255" s="18">
        <v>20</v>
      </c>
      <c r="DA255" s="18">
        <v>1</v>
      </c>
      <c r="DB255" s="18" t="s">
        <v>4370</v>
      </c>
      <c r="DC255" s="18">
        <v>20</v>
      </c>
      <c r="DD255" s="17"/>
      <c r="DE255" s="17"/>
      <c r="DF255" s="17"/>
      <c r="DG255" s="17"/>
      <c r="DH255" s="17"/>
      <c r="DI255" s="17"/>
      <c r="DJ255" s="17"/>
      <c r="DK255" s="17"/>
      <c r="DL255" s="17"/>
      <c r="DM255" s="17"/>
      <c r="DN255" s="17"/>
      <c r="DO255" s="17"/>
      <c r="DP255" s="17"/>
      <c r="DQ255" s="17"/>
      <c r="DR255" s="17"/>
      <c r="DS255" s="17"/>
      <c r="DT255" s="17"/>
      <c r="DU255" s="17"/>
      <c r="DV255" s="17"/>
      <c r="DW255" s="17"/>
      <c r="DX255" s="17"/>
      <c r="DY255" s="17"/>
      <c r="DZ255" s="17"/>
      <c r="EA255" s="17"/>
      <c r="EB255" s="17"/>
      <c r="EC255" s="17"/>
      <c r="ED255" s="17"/>
      <c r="EE255" s="17"/>
      <c r="EF255" s="17"/>
      <c r="EG255" s="17"/>
      <c r="EH255" s="17"/>
      <c r="EI255" s="17"/>
      <c r="EJ255" s="17"/>
      <c r="EK255" s="17"/>
      <c r="EL255" s="17"/>
      <c r="EM255" s="17"/>
      <c r="EN255" s="18">
        <v>1</v>
      </c>
      <c r="EO255" s="18" t="s">
        <v>4807</v>
      </c>
      <c r="EP255" s="18">
        <v>8</v>
      </c>
      <c r="EQ255" s="17"/>
      <c r="ER255" s="17"/>
      <c r="ES255" s="17"/>
      <c r="ET255" s="17"/>
      <c r="EU255" s="17"/>
      <c r="EV255" s="17"/>
      <c r="EW255" s="17"/>
      <c r="EX255" s="17"/>
      <c r="EY255" s="17"/>
      <c r="EZ255" s="17"/>
      <c r="FA255" s="17"/>
      <c r="FB255" s="17"/>
      <c r="FC255" s="17"/>
      <c r="FD255" s="17"/>
      <c r="FE255" s="18">
        <v>1</v>
      </c>
      <c r="FF255" s="18" t="s">
        <v>4902</v>
      </c>
      <c r="FG255" s="18" t="s">
        <v>4929</v>
      </c>
      <c r="FH255" s="18" t="s">
        <v>5090</v>
      </c>
      <c r="FI255" s="17"/>
      <c r="FJ255" s="17"/>
      <c r="FK255" s="18" t="s">
        <v>1369</v>
      </c>
      <c r="FL255" s="18" t="s">
        <v>5530</v>
      </c>
      <c r="FM255" s="17"/>
      <c r="FN255" s="17"/>
      <c r="FO255" s="17"/>
      <c r="FP255" s="18" t="s">
        <v>5748</v>
      </c>
      <c r="FQ255" s="18">
        <v>15</v>
      </c>
      <c r="FR255" s="18">
        <v>120</v>
      </c>
      <c r="FS255" s="18" t="s">
        <v>18</v>
      </c>
      <c r="FT255" s="18" t="s">
        <v>6333</v>
      </c>
      <c r="FU255" s="18" t="s">
        <v>6655</v>
      </c>
      <c r="FV255" s="18" t="s">
        <v>7000</v>
      </c>
      <c r="FW255" s="18" t="s">
        <v>18</v>
      </c>
      <c r="FX255" s="18" t="s">
        <v>6333</v>
      </c>
      <c r="FY255" s="18" t="s">
        <v>6655</v>
      </c>
      <c r="FZ255" s="18" t="s">
        <v>7000</v>
      </c>
      <c r="GB255" s="25">
        <f t="shared" si="13"/>
        <v>40.595572410372107</v>
      </c>
    </row>
    <row r="256" spans="3:184" ht="74" customHeight="1" x14ac:dyDescent="0.2">
      <c r="C256" s="17" t="s">
        <v>11175</v>
      </c>
      <c r="D256" s="18" t="s">
        <v>59</v>
      </c>
      <c r="E256" s="18" t="s">
        <v>84</v>
      </c>
      <c r="F256" s="18" t="s">
        <v>329</v>
      </c>
      <c r="G256" s="18" t="s">
        <v>632</v>
      </c>
      <c r="H256" s="18" t="s">
        <v>632</v>
      </c>
      <c r="I256" s="18">
        <v>2017</v>
      </c>
      <c r="J256" s="18" t="s">
        <v>771</v>
      </c>
      <c r="K256" s="18" t="s">
        <v>936</v>
      </c>
      <c r="L256" s="17"/>
      <c r="M256" s="18" t="s">
        <v>1185</v>
      </c>
      <c r="N256" s="18" t="s">
        <v>1414</v>
      </c>
      <c r="O256" s="17"/>
      <c r="P256" s="17"/>
      <c r="Q256" s="18" t="s">
        <v>2144</v>
      </c>
      <c r="R256" s="18" t="s">
        <v>2371</v>
      </c>
      <c r="S256" s="17"/>
      <c r="T256" s="17"/>
      <c r="U256" s="18" t="s">
        <v>2840</v>
      </c>
      <c r="V256" s="18" t="s">
        <v>3076</v>
      </c>
      <c r="W256" s="18" t="s">
        <v>3138</v>
      </c>
      <c r="X256" s="18" t="s">
        <v>3279</v>
      </c>
      <c r="Y256" s="21">
        <f t="shared" si="11"/>
        <v>5.0339999999999998</v>
      </c>
      <c r="Z256" s="21">
        <v>5.0339999999999998</v>
      </c>
      <c r="AA256" s="21">
        <v>100</v>
      </c>
      <c r="AB256" s="21">
        <v>0.1</v>
      </c>
      <c r="AC256" s="21">
        <v>0</v>
      </c>
      <c r="AD256" s="21">
        <v>0</v>
      </c>
      <c r="AE256" s="21">
        <v>0</v>
      </c>
      <c r="AF256" s="21">
        <v>0</v>
      </c>
      <c r="AG256" s="21">
        <v>0</v>
      </c>
      <c r="AH256" s="21">
        <v>0</v>
      </c>
      <c r="AI256" s="21">
        <v>1</v>
      </c>
      <c r="AJ256" s="18" t="s">
        <v>3452</v>
      </c>
      <c r="AK256" s="17"/>
      <c r="AL256" s="21">
        <v>0</v>
      </c>
      <c r="AM256" s="21">
        <v>0</v>
      </c>
      <c r="AN256" s="21">
        <v>0</v>
      </c>
      <c r="AO256" s="22">
        <v>1</v>
      </c>
      <c r="AP256" s="22">
        <v>1</v>
      </c>
      <c r="AQ256" s="22">
        <v>1</v>
      </c>
      <c r="AR256" s="22">
        <v>0</v>
      </c>
      <c r="AS256" s="22">
        <v>0</v>
      </c>
      <c r="AT256" s="22">
        <v>0</v>
      </c>
      <c r="AU256" s="22">
        <v>0</v>
      </c>
      <c r="AV256" s="22">
        <v>0</v>
      </c>
      <c r="AW256" s="22">
        <v>0</v>
      </c>
      <c r="AX256" s="22">
        <v>0</v>
      </c>
      <c r="AY256" s="22">
        <v>0</v>
      </c>
      <c r="AZ256" s="22">
        <v>0</v>
      </c>
      <c r="BA256" s="22">
        <v>0</v>
      </c>
      <c r="BB256" s="22">
        <v>0</v>
      </c>
      <c r="BC256" s="22">
        <v>1</v>
      </c>
      <c r="BD256" s="22">
        <v>0</v>
      </c>
      <c r="BE256" s="22">
        <v>0</v>
      </c>
      <c r="BF256" s="22">
        <v>0</v>
      </c>
      <c r="BG256" s="22">
        <v>0</v>
      </c>
      <c r="BH256" s="22">
        <v>0</v>
      </c>
      <c r="BI256" s="22">
        <v>0</v>
      </c>
      <c r="BJ256" s="22">
        <v>0</v>
      </c>
      <c r="BK256" s="22">
        <v>0</v>
      </c>
      <c r="BL256" s="22"/>
      <c r="BM256" s="22"/>
      <c r="BN256" s="22"/>
      <c r="BO256" s="22"/>
      <c r="BP256" s="22"/>
      <c r="BQ256" s="22"/>
      <c r="BR256" s="22"/>
      <c r="BS256" s="22"/>
      <c r="BT256" s="22"/>
      <c r="BU256" s="22"/>
      <c r="BV256" s="22"/>
      <c r="BW256" s="22"/>
      <c r="BX256" s="22"/>
      <c r="BY256" s="22"/>
      <c r="BZ256" s="22"/>
      <c r="CA256" s="22">
        <v>0</v>
      </c>
      <c r="CB256" s="22">
        <v>0</v>
      </c>
      <c r="CC256" s="22">
        <v>0</v>
      </c>
      <c r="CD256" s="22">
        <v>0</v>
      </c>
      <c r="CE256" s="22">
        <v>0</v>
      </c>
      <c r="CF256" s="23"/>
      <c r="CG256" s="22">
        <v>0</v>
      </c>
      <c r="CH256" s="22">
        <v>1</v>
      </c>
      <c r="CI256" s="12">
        <f t="shared" si="12"/>
        <v>0</v>
      </c>
      <c r="CJ256" s="21">
        <v>0.14399999999999999</v>
      </c>
      <c r="CK256" s="18" t="s">
        <v>3795</v>
      </c>
      <c r="CL256" s="17"/>
      <c r="CM256" s="18">
        <v>0.37</v>
      </c>
      <c r="CN256" s="18" t="s">
        <v>4036</v>
      </c>
      <c r="CO256" s="21">
        <v>38.506999999999998</v>
      </c>
      <c r="CP256" s="17"/>
      <c r="CQ256" s="17"/>
      <c r="CR256" s="17"/>
      <c r="CS256" s="17"/>
      <c r="CT256" s="17"/>
      <c r="CU256" s="17"/>
      <c r="CV256" s="17"/>
      <c r="CW256" s="18">
        <v>4</v>
      </c>
      <c r="CX256" s="17"/>
      <c r="CY256" s="17"/>
      <c r="CZ256" s="17"/>
      <c r="DA256" s="18">
        <v>1</v>
      </c>
      <c r="DB256" s="18" t="s">
        <v>4302</v>
      </c>
      <c r="DC256" s="18">
        <v>10</v>
      </c>
      <c r="DD256" s="17"/>
      <c r="DE256" s="17"/>
      <c r="DF256" s="17"/>
      <c r="DG256" s="17"/>
      <c r="DH256" s="17"/>
      <c r="DI256" s="17"/>
      <c r="DJ256" s="17"/>
      <c r="DK256" s="17"/>
      <c r="DL256" s="17"/>
      <c r="DM256" s="17"/>
      <c r="DN256" s="17"/>
      <c r="DO256" s="17"/>
      <c r="DP256" s="17"/>
      <c r="DQ256" s="17"/>
      <c r="DR256" s="17"/>
      <c r="DS256" s="17"/>
      <c r="DT256" s="17"/>
      <c r="DU256" s="17"/>
      <c r="DV256" s="17"/>
      <c r="DW256" s="17"/>
      <c r="DX256" s="17"/>
      <c r="DY256" s="18">
        <v>1</v>
      </c>
      <c r="DZ256" s="18" t="s">
        <v>4180</v>
      </c>
      <c r="EA256" s="18">
        <v>31</v>
      </c>
      <c r="EB256" s="17"/>
      <c r="EC256" s="17"/>
      <c r="ED256" s="17"/>
      <c r="EE256" s="17"/>
      <c r="EF256" s="17"/>
      <c r="EG256" s="17"/>
      <c r="EH256" s="17"/>
      <c r="EI256" s="17"/>
      <c r="EJ256" s="17"/>
      <c r="EK256" s="18">
        <v>1</v>
      </c>
      <c r="EL256" s="18" t="s">
        <v>4180</v>
      </c>
      <c r="EM256" s="18">
        <v>4</v>
      </c>
      <c r="EN256" s="17"/>
      <c r="EO256" s="17"/>
      <c r="EP256" s="17"/>
      <c r="EQ256" s="17"/>
      <c r="ER256" s="17"/>
      <c r="ES256" s="17"/>
      <c r="ET256" s="17"/>
      <c r="EU256" s="17"/>
      <c r="EV256" s="17"/>
      <c r="EW256" s="17"/>
      <c r="EX256" s="17"/>
      <c r="EY256" s="17"/>
      <c r="EZ256" s="17"/>
      <c r="FA256" s="17"/>
      <c r="FB256" s="17"/>
      <c r="FC256" s="17"/>
      <c r="FD256" s="17"/>
      <c r="FE256" s="17"/>
      <c r="FF256" s="17"/>
      <c r="FG256" s="17"/>
      <c r="FH256" s="18" t="s">
        <v>5091</v>
      </c>
      <c r="FI256" s="17"/>
      <c r="FJ256" s="18" t="s">
        <v>5374</v>
      </c>
      <c r="FK256" s="18" t="s">
        <v>5415</v>
      </c>
      <c r="FL256" s="18" t="s">
        <v>5531</v>
      </c>
      <c r="FM256" s="17"/>
      <c r="FN256" s="17"/>
      <c r="FO256" s="17"/>
      <c r="FP256" s="17"/>
      <c r="FQ256" s="17"/>
      <c r="FR256" s="17"/>
      <c r="FS256" s="18" t="s">
        <v>18</v>
      </c>
      <c r="FT256" s="18" t="s">
        <v>6333</v>
      </c>
      <c r="FU256" s="18" t="s">
        <v>6655</v>
      </c>
      <c r="FV256" s="18" t="s">
        <v>7000</v>
      </c>
      <c r="FW256" s="18" t="s">
        <v>18</v>
      </c>
      <c r="FX256" s="18" t="s">
        <v>6333</v>
      </c>
      <c r="FY256" s="18" t="s">
        <v>6655</v>
      </c>
      <c r="FZ256" s="18" t="s">
        <v>7000</v>
      </c>
      <c r="GB256" s="25">
        <f t="shared" si="13"/>
        <v>130.72947775729088</v>
      </c>
    </row>
    <row r="257" spans="3:184" ht="74" customHeight="1" x14ac:dyDescent="0.2">
      <c r="C257" s="17" t="s">
        <v>11175</v>
      </c>
      <c r="D257" s="18" t="s">
        <v>68</v>
      </c>
      <c r="E257" s="18" t="s">
        <v>82</v>
      </c>
      <c r="F257" s="18" t="s">
        <v>330</v>
      </c>
      <c r="G257" s="18" t="s">
        <v>633</v>
      </c>
      <c r="H257" s="18" t="s">
        <v>742</v>
      </c>
      <c r="I257" s="18">
        <v>2018</v>
      </c>
      <c r="J257" s="18" t="s">
        <v>894</v>
      </c>
      <c r="K257" s="18" t="s">
        <v>936</v>
      </c>
      <c r="L257" s="17"/>
      <c r="M257" s="18" t="s">
        <v>1186</v>
      </c>
      <c r="N257" s="18" t="s">
        <v>1415</v>
      </c>
      <c r="O257" s="18" t="s">
        <v>1703</v>
      </c>
      <c r="P257" s="18" t="s">
        <v>1902</v>
      </c>
      <c r="Q257" s="18" t="s">
        <v>2145</v>
      </c>
      <c r="R257" s="18" t="s">
        <v>2372</v>
      </c>
      <c r="S257" s="18" t="s">
        <v>2500</v>
      </c>
      <c r="T257" s="18" t="s">
        <v>2577</v>
      </c>
      <c r="U257" s="18" t="s">
        <v>2841</v>
      </c>
      <c r="V257" s="18" t="s">
        <v>3077</v>
      </c>
      <c r="W257" s="18" t="s">
        <v>3138</v>
      </c>
      <c r="X257" s="18" t="s">
        <v>3280</v>
      </c>
      <c r="Y257" s="21">
        <f t="shared" ref="Y257:Y318" si="14">SUM(Z257,AC257,AE257,AG257,)</f>
        <v>11.459</v>
      </c>
      <c r="Z257" s="21">
        <v>11.459</v>
      </c>
      <c r="AA257" s="21">
        <v>95.99</v>
      </c>
      <c r="AB257" s="21">
        <v>0.08</v>
      </c>
      <c r="AC257" s="21">
        <v>0</v>
      </c>
      <c r="AD257" s="21">
        <v>0</v>
      </c>
      <c r="AE257" s="21">
        <v>0</v>
      </c>
      <c r="AF257" s="21">
        <v>0</v>
      </c>
      <c r="AG257" s="21">
        <v>0</v>
      </c>
      <c r="AH257" s="21">
        <v>0</v>
      </c>
      <c r="AI257" s="21"/>
      <c r="AJ257" s="17"/>
      <c r="AK257" s="17"/>
      <c r="AL257" s="21"/>
      <c r="AM257" s="21">
        <v>17.376999999999999</v>
      </c>
      <c r="AN257" s="21">
        <v>0.12</v>
      </c>
      <c r="AO257" s="22">
        <v>26</v>
      </c>
      <c r="AP257" s="22">
        <v>9</v>
      </c>
      <c r="AQ257" s="22">
        <v>9</v>
      </c>
      <c r="AR257" s="22">
        <v>0</v>
      </c>
      <c r="AS257" s="22">
        <v>0</v>
      </c>
      <c r="AT257" s="22">
        <v>0</v>
      </c>
      <c r="AU257" s="22">
        <v>0</v>
      </c>
      <c r="AV257" s="22">
        <v>0</v>
      </c>
      <c r="AW257" s="22">
        <v>0</v>
      </c>
      <c r="AX257" s="22">
        <v>0</v>
      </c>
      <c r="AY257" s="22">
        <v>0</v>
      </c>
      <c r="AZ257" s="22">
        <v>0</v>
      </c>
      <c r="BA257" s="22">
        <v>0</v>
      </c>
      <c r="BB257" s="22">
        <v>1</v>
      </c>
      <c r="BC257" s="22">
        <v>2</v>
      </c>
      <c r="BD257" s="22"/>
      <c r="BE257" s="22"/>
      <c r="BF257" s="22"/>
      <c r="BG257" s="22"/>
      <c r="BH257" s="22"/>
      <c r="BI257" s="22"/>
      <c r="BJ257" s="22"/>
      <c r="BK257" s="22">
        <v>6</v>
      </c>
      <c r="BL257" s="22"/>
      <c r="BM257" s="22"/>
      <c r="BN257" s="22"/>
      <c r="BO257" s="22"/>
      <c r="BP257" s="22"/>
      <c r="BQ257" s="22"/>
      <c r="BR257" s="22"/>
      <c r="BS257" s="22"/>
      <c r="BT257" s="22"/>
      <c r="BU257" s="22"/>
      <c r="BV257" s="22"/>
      <c r="BW257" s="22"/>
      <c r="BX257" s="22"/>
      <c r="BY257" s="22"/>
      <c r="BZ257" s="22"/>
      <c r="CA257" s="22">
        <v>0</v>
      </c>
      <c r="CB257" s="22"/>
      <c r="CC257" s="22"/>
      <c r="CD257" s="22"/>
      <c r="CE257" s="22"/>
      <c r="CF257" s="23"/>
      <c r="CG257" s="22"/>
      <c r="CH257" s="22">
        <v>9</v>
      </c>
      <c r="CI257" s="12">
        <f t="shared" ref="CI257:CI318" si="15">(AR257+AS257+AT257+AU257+AV257+AW257+AX257+AY257+AZ257+BA257+BB257+BC257+BD257+BE257+BF257+BG257+BH257+BI257+BJ257+BK257+CB257+CC257+CD257+CE257+CG257)-CH257</f>
        <v>0</v>
      </c>
      <c r="CJ257" s="21">
        <v>48.619</v>
      </c>
      <c r="CK257" s="18" t="s">
        <v>3796</v>
      </c>
      <c r="CL257" s="17"/>
      <c r="CM257" s="18">
        <v>100</v>
      </c>
      <c r="CN257" s="18" t="s">
        <v>4037</v>
      </c>
      <c r="CO257" s="21">
        <v>48.619</v>
      </c>
      <c r="CP257" s="17"/>
      <c r="CQ257" s="17"/>
      <c r="CR257" s="17"/>
      <c r="CS257" s="17"/>
      <c r="CT257" s="17"/>
      <c r="CU257" s="17"/>
      <c r="CV257" s="17"/>
      <c r="CW257" s="17"/>
      <c r="CX257" s="18">
        <v>1</v>
      </c>
      <c r="CY257" s="18" t="s">
        <v>4233</v>
      </c>
      <c r="CZ257" s="18">
        <v>15285</v>
      </c>
      <c r="DA257" s="18">
        <v>1</v>
      </c>
      <c r="DB257" s="18" t="s">
        <v>4371</v>
      </c>
      <c r="DC257" s="18">
        <v>861</v>
      </c>
      <c r="DD257" s="17"/>
      <c r="DE257" s="17"/>
      <c r="DF257" s="17"/>
      <c r="DG257" s="17"/>
      <c r="DH257" s="17"/>
      <c r="DI257" s="17"/>
      <c r="DJ257" s="17"/>
      <c r="DK257" s="17"/>
      <c r="DL257" s="17"/>
      <c r="DM257" s="18">
        <v>1</v>
      </c>
      <c r="DN257" s="18" t="s">
        <v>4477</v>
      </c>
      <c r="DO257" s="18">
        <v>45</v>
      </c>
      <c r="DP257" s="18">
        <v>1</v>
      </c>
      <c r="DQ257" s="18" t="s">
        <v>4505</v>
      </c>
      <c r="DR257" s="18">
        <v>4</v>
      </c>
      <c r="DS257" s="17"/>
      <c r="DT257" s="17"/>
      <c r="DU257" s="17"/>
      <c r="DV257" s="18">
        <v>1</v>
      </c>
      <c r="DW257" s="18" t="s">
        <v>4596</v>
      </c>
      <c r="DX257" s="18">
        <v>799</v>
      </c>
      <c r="DY257" s="18">
        <v>1</v>
      </c>
      <c r="DZ257" s="18" t="s">
        <v>4651</v>
      </c>
      <c r="EA257" s="18">
        <v>38895</v>
      </c>
      <c r="EB257" s="17"/>
      <c r="EC257" s="17"/>
      <c r="ED257" s="17"/>
      <c r="EE257" s="17"/>
      <c r="EF257" s="17"/>
      <c r="EG257" s="17"/>
      <c r="EH257" s="17"/>
      <c r="EI257" s="17"/>
      <c r="EJ257" s="17"/>
      <c r="EK257" s="17"/>
      <c r="EL257" s="17"/>
      <c r="EM257" s="17"/>
      <c r="EN257" s="18">
        <v>1</v>
      </c>
      <c r="EO257" s="18" t="s">
        <v>4808</v>
      </c>
      <c r="EP257" s="18">
        <v>16</v>
      </c>
      <c r="EQ257" s="17"/>
      <c r="ER257" s="17"/>
      <c r="ES257" s="17"/>
      <c r="ET257" s="17"/>
      <c r="EU257" s="17"/>
      <c r="EV257" s="17"/>
      <c r="EW257" s="17"/>
      <c r="EX257" s="17"/>
      <c r="EY257" s="17"/>
      <c r="EZ257" s="17"/>
      <c r="FA257" s="17"/>
      <c r="FB257" s="17"/>
      <c r="FC257" s="17"/>
      <c r="FD257" s="17"/>
      <c r="FE257" s="18">
        <v>1</v>
      </c>
      <c r="FF257" s="18" t="s">
        <v>4903</v>
      </c>
      <c r="FG257" s="18" t="s">
        <v>4930</v>
      </c>
      <c r="FH257" s="18" t="s">
        <v>5092</v>
      </c>
      <c r="FI257" s="18" t="s">
        <v>5282</v>
      </c>
      <c r="FJ257" s="18" t="s">
        <v>5375</v>
      </c>
      <c r="FK257" s="17"/>
      <c r="FL257" s="18" t="s">
        <v>5532</v>
      </c>
      <c r="FM257" s="17"/>
      <c r="FN257" s="18" t="s">
        <v>5375</v>
      </c>
      <c r="FO257" s="17"/>
      <c r="FP257" s="18" t="s">
        <v>5749</v>
      </c>
      <c r="FQ257" s="18">
        <v>1</v>
      </c>
      <c r="FR257" s="18">
        <v>32</v>
      </c>
      <c r="FS257" s="18" t="s">
        <v>6039</v>
      </c>
      <c r="FT257" s="18" t="s">
        <v>6379</v>
      </c>
      <c r="FU257" s="18" t="s">
        <v>6702</v>
      </c>
      <c r="FV257" s="18" t="s">
        <v>7046</v>
      </c>
      <c r="FW257" s="18" t="s">
        <v>7221</v>
      </c>
      <c r="FX257" s="18" t="s">
        <v>7316</v>
      </c>
      <c r="FY257" s="18" t="s">
        <v>7412</v>
      </c>
      <c r="FZ257" s="18" t="s">
        <v>7488</v>
      </c>
      <c r="GB257" s="25">
        <f t="shared" si="13"/>
        <v>235.68975092042206</v>
      </c>
    </row>
    <row r="258" spans="3:184" ht="74" customHeight="1" x14ac:dyDescent="0.2">
      <c r="C258" s="17" t="s">
        <v>11175</v>
      </c>
      <c r="D258" s="18" t="s">
        <v>59</v>
      </c>
      <c r="E258" s="18" t="s">
        <v>82</v>
      </c>
      <c r="F258" s="18" t="s">
        <v>331</v>
      </c>
      <c r="G258" s="18" t="s">
        <v>634</v>
      </c>
      <c r="H258" s="18" t="s">
        <v>634</v>
      </c>
      <c r="I258" s="18">
        <v>2021</v>
      </c>
      <c r="J258" s="18" t="s">
        <v>801</v>
      </c>
      <c r="K258" s="18" t="s">
        <v>936</v>
      </c>
      <c r="L258" s="17"/>
      <c r="M258" s="18" t="s">
        <v>1187</v>
      </c>
      <c r="N258" s="18" t="s">
        <v>1416</v>
      </c>
      <c r="O258" s="18" t="s">
        <v>1704</v>
      </c>
      <c r="P258" s="18" t="s">
        <v>1903</v>
      </c>
      <c r="Q258" s="18" t="s">
        <v>2146</v>
      </c>
      <c r="R258" s="18" t="s">
        <v>2373</v>
      </c>
      <c r="S258" s="18" t="s">
        <v>2501</v>
      </c>
      <c r="T258" s="18" t="s">
        <v>2578</v>
      </c>
      <c r="U258" s="18" t="s">
        <v>2842</v>
      </c>
      <c r="V258" s="18" t="s">
        <v>3078</v>
      </c>
      <c r="W258" s="18" t="s">
        <v>3138</v>
      </c>
      <c r="X258" s="18" t="s">
        <v>3281</v>
      </c>
      <c r="Y258" s="21">
        <f t="shared" si="14"/>
        <v>31.141999999999999</v>
      </c>
      <c r="Z258" s="21">
        <v>29.95</v>
      </c>
      <c r="AA258" s="21">
        <v>96.17</v>
      </c>
      <c r="AB258" s="21">
        <v>0.13</v>
      </c>
      <c r="AC258" s="21">
        <v>0.53700000000000003</v>
      </c>
      <c r="AD258" s="21">
        <v>1.72</v>
      </c>
      <c r="AE258" s="21">
        <v>0.65500000000000003</v>
      </c>
      <c r="AF258" s="21">
        <v>2.1</v>
      </c>
      <c r="AG258" s="21">
        <v>0</v>
      </c>
      <c r="AH258" s="21">
        <v>0</v>
      </c>
      <c r="AI258" s="21">
        <v>1</v>
      </c>
      <c r="AJ258" s="18" t="s">
        <v>3453</v>
      </c>
      <c r="AK258" s="17"/>
      <c r="AL258" s="21">
        <v>0</v>
      </c>
      <c r="AM258" s="21">
        <v>56.545000000000002</v>
      </c>
      <c r="AN258" s="21">
        <v>0.21</v>
      </c>
      <c r="AO258" s="22">
        <v>20</v>
      </c>
      <c r="AP258" s="22">
        <v>20</v>
      </c>
      <c r="AQ258" s="22">
        <v>5</v>
      </c>
      <c r="AR258" s="22">
        <v>0</v>
      </c>
      <c r="AS258" s="22">
        <v>0</v>
      </c>
      <c r="AT258" s="22">
        <v>0</v>
      </c>
      <c r="AU258" s="22">
        <v>0</v>
      </c>
      <c r="AV258" s="22">
        <v>0</v>
      </c>
      <c r="AW258" s="22">
        <v>0</v>
      </c>
      <c r="AX258" s="22">
        <v>3</v>
      </c>
      <c r="AY258" s="22">
        <v>0</v>
      </c>
      <c r="AZ258" s="22">
        <v>1</v>
      </c>
      <c r="BA258" s="22">
        <v>0</v>
      </c>
      <c r="BB258" s="22">
        <v>0</v>
      </c>
      <c r="BC258" s="22">
        <v>1</v>
      </c>
      <c r="BD258" s="22">
        <v>0</v>
      </c>
      <c r="BE258" s="22">
        <v>0</v>
      </c>
      <c r="BF258" s="22">
        <v>0</v>
      </c>
      <c r="BG258" s="22">
        <v>0</v>
      </c>
      <c r="BH258" s="22">
        <v>0</v>
      </c>
      <c r="BI258" s="22">
        <v>0</v>
      </c>
      <c r="BJ258" s="22">
        <v>0</v>
      </c>
      <c r="BK258" s="22">
        <v>0</v>
      </c>
      <c r="BL258" s="22"/>
      <c r="BM258" s="22"/>
      <c r="BN258" s="22"/>
      <c r="BO258" s="22"/>
      <c r="BP258" s="22"/>
      <c r="BQ258" s="22"/>
      <c r="BR258" s="22"/>
      <c r="BS258" s="22"/>
      <c r="BT258" s="22"/>
      <c r="BU258" s="22"/>
      <c r="BV258" s="22"/>
      <c r="BW258" s="22"/>
      <c r="BX258" s="22"/>
      <c r="BY258" s="22"/>
      <c r="BZ258" s="22"/>
      <c r="CA258" s="22">
        <v>0</v>
      </c>
      <c r="CB258" s="22">
        <v>0</v>
      </c>
      <c r="CC258" s="22">
        <v>0</v>
      </c>
      <c r="CD258" s="22">
        <v>0</v>
      </c>
      <c r="CE258" s="22">
        <v>0</v>
      </c>
      <c r="CF258" s="23"/>
      <c r="CG258" s="22">
        <v>0</v>
      </c>
      <c r="CH258" s="22">
        <v>5</v>
      </c>
      <c r="CI258" s="12">
        <f t="shared" si="15"/>
        <v>0</v>
      </c>
      <c r="CJ258" s="21">
        <v>228.7</v>
      </c>
      <c r="CK258" s="18" t="s">
        <v>3797</v>
      </c>
      <c r="CL258" s="17"/>
      <c r="CM258" s="18">
        <v>79.66</v>
      </c>
      <c r="CN258" s="18" t="s">
        <v>4038</v>
      </c>
      <c r="CO258" s="21">
        <v>287.09500000000003</v>
      </c>
      <c r="CP258" s="17"/>
      <c r="CQ258" s="17"/>
      <c r="CR258" s="17"/>
      <c r="CS258" s="17"/>
      <c r="CT258" s="17"/>
      <c r="CU258" s="17"/>
      <c r="CV258" s="17"/>
      <c r="CW258" s="18">
        <v>2</v>
      </c>
      <c r="CX258" s="18">
        <v>1</v>
      </c>
      <c r="CY258" s="18" t="s">
        <v>4176</v>
      </c>
      <c r="CZ258" s="18">
        <v>1108</v>
      </c>
      <c r="DA258" s="17"/>
      <c r="DB258" s="17"/>
      <c r="DC258" s="17"/>
      <c r="DD258" s="17"/>
      <c r="DE258" s="17"/>
      <c r="DF258" s="17"/>
      <c r="DG258" s="17"/>
      <c r="DH258" s="17"/>
      <c r="DI258" s="17"/>
      <c r="DJ258" s="17"/>
      <c r="DK258" s="17"/>
      <c r="DL258" s="17"/>
      <c r="DM258" s="17"/>
      <c r="DN258" s="17"/>
      <c r="DO258" s="17"/>
      <c r="DP258" s="17"/>
      <c r="DQ258" s="17"/>
      <c r="DR258" s="17"/>
      <c r="DS258" s="17"/>
      <c r="DT258" s="17"/>
      <c r="DU258" s="17"/>
      <c r="DV258" s="17"/>
      <c r="DW258" s="17"/>
      <c r="DX258" s="17"/>
      <c r="DY258" s="17"/>
      <c r="DZ258" s="17"/>
      <c r="EA258" s="17"/>
      <c r="EB258" s="17"/>
      <c r="EC258" s="17"/>
      <c r="ED258" s="17"/>
      <c r="EE258" s="17"/>
      <c r="EF258" s="17"/>
      <c r="EG258" s="17"/>
      <c r="EH258" s="17"/>
      <c r="EI258" s="17"/>
      <c r="EJ258" s="17"/>
      <c r="EK258" s="17"/>
      <c r="EL258" s="17"/>
      <c r="EM258" s="17"/>
      <c r="EN258" s="18">
        <v>1</v>
      </c>
      <c r="EO258" s="18" t="s">
        <v>4809</v>
      </c>
      <c r="EP258" s="18">
        <v>10</v>
      </c>
      <c r="EQ258" s="17"/>
      <c r="ER258" s="17"/>
      <c r="ES258" s="17"/>
      <c r="ET258" s="17"/>
      <c r="EU258" s="17"/>
      <c r="EV258" s="17"/>
      <c r="EW258" s="17"/>
      <c r="EX258" s="17"/>
      <c r="EY258" s="17"/>
      <c r="EZ258" s="17"/>
      <c r="FA258" s="17"/>
      <c r="FB258" s="17"/>
      <c r="FC258" s="17"/>
      <c r="FD258" s="17"/>
      <c r="FE258" s="18">
        <v>1</v>
      </c>
      <c r="FF258" s="18" t="s">
        <v>4904</v>
      </c>
      <c r="FG258" s="18" t="s">
        <v>4931</v>
      </c>
      <c r="FH258" s="18" t="s">
        <v>4809</v>
      </c>
      <c r="FI258" s="17"/>
      <c r="FJ258" s="18" t="s">
        <v>4809</v>
      </c>
      <c r="FK258" s="17"/>
      <c r="FL258" s="18" t="s">
        <v>5533</v>
      </c>
      <c r="FM258" s="17"/>
      <c r="FN258" s="17"/>
      <c r="FO258" s="17"/>
      <c r="FP258" s="18" t="s">
        <v>5750</v>
      </c>
      <c r="FQ258" s="18">
        <v>3</v>
      </c>
      <c r="FR258" s="18">
        <v>61</v>
      </c>
      <c r="FS258" s="18" t="s">
        <v>18</v>
      </c>
      <c r="FT258" s="18" t="s">
        <v>6333</v>
      </c>
      <c r="FU258" s="18" t="s">
        <v>6655</v>
      </c>
      <c r="FV258" s="18" t="s">
        <v>7000</v>
      </c>
      <c r="FW258" s="18" t="s">
        <v>18</v>
      </c>
      <c r="FX258" s="18" t="s">
        <v>6333</v>
      </c>
      <c r="FY258" s="18" t="s">
        <v>6655</v>
      </c>
      <c r="FZ258" s="18" t="s">
        <v>7000</v>
      </c>
      <c r="GB258" s="25">
        <f t="shared" si="13"/>
        <v>104.3208693986311</v>
      </c>
    </row>
    <row r="259" spans="3:184" ht="74" customHeight="1" x14ac:dyDescent="0.2">
      <c r="C259" s="17" t="s">
        <v>11175</v>
      </c>
      <c r="D259" s="18" t="s">
        <v>59</v>
      </c>
      <c r="E259" s="18" t="s">
        <v>82</v>
      </c>
      <c r="F259" s="18" t="s">
        <v>332</v>
      </c>
      <c r="G259" s="18" t="s">
        <v>635</v>
      </c>
      <c r="H259" s="18" t="s">
        <v>462</v>
      </c>
      <c r="I259" s="18">
        <v>2021</v>
      </c>
      <c r="J259" s="18" t="s">
        <v>787</v>
      </c>
      <c r="K259" s="18" t="s">
        <v>999</v>
      </c>
      <c r="L259" s="17"/>
      <c r="M259" s="18" t="s">
        <v>1188</v>
      </c>
      <c r="N259" s="18" t="s">
        <v>1417</v>
      </c>
      <c r="O259" s="18" t="s">
        <v>1705</v>
      </c>
      <c r="P259" s="18" t="s">
        <v>1904</v>
      </c>
      <c r="Q259" s="18" t="s">
        <v>2147</v>
      </c>
      <c r="R259" s="18" t="s">
        <v>2374</v>
      </c>
      <c r="S259" s="17"/>
      <c r="T259" s="17"/>
      <c r="U259" s="18" t="s">
        <v>2843</v>
      </c>
      <c r="V259" s="18" t="s">
        <v>2843</v>
      </c>
      <c r="W259" s="18" t="s">
        <v>3138</v>
      </c>
      <c r="X259" s="18" t="s">
        <v>3282</v>
      </c>
      <c r="Y259" s="21">
        <f t="shared" si="14"/>
        <v>0.48</v>
      </c>
      <c r="Z259" s="21">
        <v>0.48</v>
      </c>
      <c r="AA259" s="21">
        <v>100</v>
      </c>
      <c r="AB259" s="21">
        <v>0.02</v>
      </c>
      <c r="AC259" s="21">
        <v>0</v>
      </c>
      <c r="AD259" s="21">
        <v>0</v>
      </c>
      <c r="AE259" s="21">
        <v>0</v>
      </c>
      <c r="AF259" s="21">
        <v>0</v>
      </c>
      <c r="AG259" s="21">
        <v>0</v>
      </c>
      <c r="AH259" s="21">
        <v>0</v>
      </c>
      <c r="AI259" s="21"/>
      <c r="AJ259" s="17"/>
      <c r="AK259" s="17"/>
      <c r="AL259" s="21"/>
      <c r="AM259" s="21">
        <v>1.7430000000000001</v>
      </c>
      <c r="AN259" s="21">
        <v>0.08</v>
      </c>
      <c r="AO259" s="22">
        <v>1</v>
      </c>
      <c r="AP259" s="22">
        <v>1</v>
      </c>
      <c r="AQ259" s="22">
        <v>1</v>
      </c>
      <c r="AR259" s="22">
        <v>0</v>
      </c>
      <c r="AS259" s="22">
        <v>0</v>
      </c>
      <c r="AT259" s="22">
        <v>0</v>
      </c>
      <c r="AU259" s="22">
        <v>0</v>
      </c>
      <c r="AV259" s="22">
        <v>0</v>
      </c>
      <c r="AW259" s="22">
        <v>0</v>
      </c>
      <c r="AX259" s="22">
        <v>0</v>
      </c>
      <c r="AY259" s="22">
        <v>0</v>
      </c>
      <c r="AZ259" s="22">
        <v>0</v>
      </c>
      <c r="BA259" s="22">
        <v>0</v>
      </c>
      <c r="BB259" s="22">
        <v>0</v>
      </c>
      <c r="BC259" s="22">
        <v>0</v>
      </c>
      <c r="BD259" s="22">
        <v>0</v>
      </c>
      <c r="BE259" s="22">
        <v>0</v>
      </c>
      <c r="BF259" s="22">
        <v>0</v>
      </c>
      <c r="BG259" s="22">
        <v>0</v>
      </c>
      <c r="BH259" s="22">
        <v>0</v>
      </c>
      <c r="BI259" s="22">
        <v>0</v>
      </c>
      <c r="BJ259" s="22">
        <v>0</v>
      </c>
      <c r="BK259" s="22">
        <v>0</v>
      </c>
      <c r="BL259" s="22"/>
      <c r="BM259" s="22"/>
      <c r="BN259" s="22"/>
      <c r="BO259" s="22"/>
      <c r="BP259" s="22"/>
      <c r="BQ259" s="22"/>
      <c r="BR259" s="22"/>
      <c r="BS259" s="22"/>
      <c r="BT259" s="22"/>
      <c r="BU259" s="22"/>
      <c r="BV259" s="22"/>
      <c r="BW259" s="22"/>
      <c r="BX259" s="22"/>
      <c r="BY259" s="22"/>
      <c r="BZ259" s="22"/>
      <c r="CA259" s="22">
        <v>0</v>
      </c>
      <c r="CB259" s="22">
        <v>0</v>
      </c>
      <c r="CC259" s="22">
        <v>0</v>
      </c>
      <c r="CD259" s="22">
        <v>0</v>
      </c>
      <c r="CE259" s="22">
        <v>0</v>
      </c>
      <c r="CF259" s="22" t="s">
        <v>3593</v>
      </c>
      <c r="CG259" s="22">
        <v>1</v>
      </c>
      <c r="CH259" s="22">
        <v>1</v>
      </c>
      <c r="CI259" s="12">
        <f t="shared" si="15"/>
        <v>0</v>
      </c>
      <c r="CJ259" s="21">
        <v>0</v>
      </c>
      <c r="CK259" s="18" t="s">
        <v>699</v>
      </c>
      <c r="CL259" s="17"/>
      <c r="CM259" s="18">
        <v>0</v>
      </c>
      <c r="CN259" s="18" t="s">
        <v>4039</v>
      </c>
      <c r="CO259" s="21">
        <v>16.201000000000001</v>
      </c>
      <c r="CP259" s="17"/>
      <c r="CQ259" s="17"/>
      <c r="CR259" s="17"/>
      <c r="CS259" s="17"/>
      <c r="CT259" s="17"/>
      <c r="CU259" s="17"/>
      <c r="CV259" s="17"/>
      <c r="CW259" s="18">
        <v>2</v>
      </c>
      <c r="CX259" s="18">
        <v>1</v>
      </c>
      <c r="CY259" s="18" t="s">
        <v>4234</v>
      </c>
      <c r="CZ259" s="18">
        <v>194</v>
      </c>
      <c r="DA259" s="18">
        <v>1</v>
      </c>
      <c r="DB259" s="18" t="s">
        <v>4372</v>
      </c>
      <c r="DC259" s="18">
        <v>85</v>
      </c>
      <c r="DD259" s="17"/>
      <c r="DE259" s="17"/>
      <c r="DF259" s="17"/>
      <c r="DG259" s="17"/>
      <c r="DH259" s="17"/>
      <c r="DI259" s="17"/>
      <c r="DJ259" s="17"/>
      <c r="DK259" s="17"/>
      <c r="DL259" s="17"/>
      <c r="DM259" s="17"/>
      <c r="DN259" s="17"/>
      <c r="DO259" s="17"/>
      <c r="DP259" s="17"/>
      <c r="DQ259" s="17"/>
      <c r="DR259" s="17"/>
      <c r="DS259" s="17"/>
      <c r="DT259" s="17"/>
      <c r="DU259" s="17"/>
      <c r="DV259" s="18">
        <v>1</v>
      </c>
      <c r="DW259" s="18" t="s">
        <v>4597</v>
      </c>
      <c r="DX259" s="18">
        <v>38</v>
      </c>
      <c r="DY259" s="17"/>
      <c r="DZ259" s="17"/>
      <c r="EA259" s="17"/>
      <c r="EB259" s="17"/>
      <c r="EC259" s="17"/>
      <c r="ED259" s="17"/>
      <c r="EE259" s="17"/>
      <c r="EF259" s="17"/>
      <c r="EG259" s="17"/>
      <c r="EH259" s="17"/>
      <c r="EI259" s="17"/>
      <c r="EJ259" s="17"/>
      <c r="EK259" s="17"/>
      <c r="EL259" s="17"/>
      <c r="EM259" s="17"/>
      <c r="EN259" s="18">
        <v>1</v>
      </c>
      <c r="EO259" s="18" t="s">
        <v>4810</v>
      </c>
      <c r="EP259" s="18">
        <v>10</v>
      </c>
      <c r="EQ259" s="17"/>
      <c r="ER259" s="17"/>
      <c r="ES259" s="17"/>
      <c r="ET259" s="17"/>
      <c r="EU259" s="17"/>
      <c r="EV259" s="17"/>
      <c r="EW259" s="17"/>
      <c r="EX259" s="17"/>
      <c r="EY259" s="17"/>
      <c r="EZ259" s="17"/>
      <c r="FA259" s="17"/>
      <c r="FB259" s="17"/>
      <c r="FC259" s="17"/>
      <c r="FD259" s="17"/>
      <c r="FE259" s="17"/>
      <c r="FF259" s="17"/>
      <c r="FG259" s="18" t="s">
        <v>4932</v>
      </c>
      <c r="FH259" s="18" t="s">
        <v>5093</v>
      </c>
      <c r="FI259" s="18" t="s">
        <v>5283</v>
      </c>
      <c r="FJ259" s="17"/>
      <c r="FK259" s="17"/>
      <c r="FL259" s="18" t="s">
        <v>5534</v>
      </c>
      <c r="FM259" s="17"/>
      <c r="FN259" s="17"/>
      <c r="FO259" s="17"/>
      <c r="FP259" s="17"/>
      <c r="FQ259" s="17"/>
      <c r="FR259" s="17"/>
      <c r="FS259" s="18" t="s">
        <v>18</v>
      </c>
      <c r="FT259" s="18" t="s">
        <v>6333</v>
      </c>
      <c r="FU259" s="18" t="s">
        <v>6655</v>
      </c>
      <c r="FV259" s="18" t="s">
        <v>7000</v>
      </c>
      <c r="FW259" s="18" t="s">
        <v>18</v>
      </c>
      <c r="FX259" s="18" t="s">
        <v>6333</v>
      </c>
      <c r="FY259" s="18" t="s">
        <v>6655</v>
      </c>
      <c r="FZ259" s="18" t="s">
        <v>7000</v>
      </c>
      <c r="GB259" s="25">
        <f t="shared" si="13"/>
        <v>29.627800753039935</v>
      </c>
    </row>
    <row r="260" spans="3:184" ht="74" customHeight="1" x14ac:dyDescent="0.2">
      <c r="C260" s="17" t="s">
        <v>11175</v>
      </c>
      <c r="D260" s="18" t="s">
        <v>69</v>
      </c>
      <c r="E260" s="18" t="s">
        <v>82</v>
      </c>
      <c r="F260" s="18" t="s">
        <v>333</v>
      </c>
      <c r="G260" s="18" t="s">
        <v>636</v>
      </c>
      <c r="H260" s="18" t="s">
        <v>743</v>
      </c>
      <c r="I260" s="18">
        <v>2023</v>
      </c>
      <c r="J260" s="18" t="s">
        <v>895</v>
      </c>
      <c r="K260" s="18" t="s">
        <v>954</v>
      </c>
      <c r="L260" s="17"/>
      <c r="M260" s="18" t="s">
        <v>1189</v>
      </c>
      <c r="N260" s="18" t="s">
        <v>1418</v>
      </c>
      <c r="O260" s="18" t="s">
        <v>1706</v>
      </c>
      <c r="P260" s="18" t="s">
        <v>1905</v>
      </c>
      <c r="Q260" s="18" t="s">
        <v>2148</v>
      </c>
      <c r="R260" s="18" t="s">
        <v>2375</v>
      </c>
      <c r="S260" s="18" t="s">
        <v>2502</v>
      </c>
      <c r="T260" s="18" t="s">
        <v>2579</v>
      </c>
      <c r="U260" s="18" t="s">
        <v>2844</v>
      </c>
      <c r="V260" s="18" t="s">
        <v>2844</v>
      </c>
      <c r="W260" s="18" t="s">
        <v>3140</v>
      </c>
      <c r="X260" s="18" t="s">
        <v>3283</v>
      </c>
      <c r="Y260" s="21">
        <f t="shared" si="14"/>
        <v>0.84</v>
      </c>
      <c r="Z260" s="21">
        <v>0.75</v>
      </c>
      <c r="AA260" s="21">
        <v>89.29</v>
      </c>
      <c r="AB260" s="21">
        <v>0.04</v>
      </c>
      <c r="AC260" s="21">
        <v>0</v>
      </c>
      <c r="AD260" s="21">
        <v>0</v>
      </c>
      <c r="AE260" s="21">
        <v>0</v>
      </c>
      <c r="AF260" s="21">
        <v>0</v>
      </c>
      <c r="AG260" s="21">
        <v>0.09</v>
      </c>
      <c r="AH260" s="21">
        <v>10.71</v>
      </c>
      <c r="AI260" s="21"/>
      <c r="AJ260" s="17"/>
      <c r="AK260" s="17"/>
      <c r="AL260" s="21"/>
      <c r="AM260" s="21">
        <v>1.2</v>
      </c>
      <c r="AN260" s="21">
        <v>0.05</v>
      </c>
      <c r="AO260" s="22">
        <v>9</v>
      </c>
      <c r="AP260" s="22">
        <v>4</v>
      </c>
      <c r="AQ260" s="22">
        <v>3</v>
      </c>
      <c r="AR260" s="22"/>
      <c r="AS260" s="22"/>
      <c r="AT260" s="22">
        <v>3</v>
      </c>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v>0</v>
      </c>
      <c r="CB260" s="22"/>
      <c r="CC260" s="22"/>
      <c r="CD260" s="22"/>
      <c r="CE260" s="22"/>
      <c r="CF260" s="22" t="s">
        <v>3594</v>
      </c>
      <c r="CG260" s="22">
        <v>1</v>
      </c>
      <c r="CH260" s="22">
        <v>4</v>
      </c>
      <c r="CI260" s="12">
        <f t="shared" si="15"/>
        <v>0</v>
      </c>
      <c r="CJ260" s="21">
        <v>0</v>
      </c>
      <c r="CK260" s="18" t="s">
        <v>3798</v>
      </c>
      <c r="CL260" s="17"/>
      <c r="CM260" s="18">
        <v>0</v>
      </c>
      <c r="CN260" s="18" t="s">
        <v>4040</v>
      </c>
      <c r="CO260" s="21">
        <v>65.3</v>
      </c>
      <c r="CP260" s="17"/>
      <c r="CQ260" s="17"/>
      <c r="CR260" s="17"/>
      <c r="CS260" s="17"/>
      <c r="CT260" s="17"/>
      <c r="CU260" s="17"/>
      <c r="CV260" s="17"/>
      <c r="CW260" s="18">
        <v>2</v>
      </c>
      <c r="CX260" s="18">
        <v>1</v>
      </c>
      <c r="CY260" s="18" t="s">
        <v>4235</v>
      </c>
      <c r="CZ260" s="18">
        <v>1316</v>
      </c>
      <c r="DA260" s="18">
        <v>1</v>
      </c>
      <c r="DB260" s="18" t="s">
        <v>4373</v>
      </c>
      <c r="DC260" s="18">
        <v>0</v>
      </c>
      <c r="DD260" s="17"/>
      <c r="DE260" s="17"/>
      <c r="DF260" s="17"/>
      <c r="DG260" s="17"/>
      <c r="DH260" s="17"/>
      <c r="DI260" s="17"/>
      <c r="DJ260" s="17"/>
      <c r="DK260" s="17"/>
      <c r="DL260" s="17"/>
      <c r="DM260" s="17"/>
      <c r="DN260" s="17"/>
      <c r="DO260" s="17"/>
      <c r="DP260" s="17"/>
      <c r="DQ260" s="17"/>
      <c r="DR260" s="17"/>
      <c r="DS260" s="17"/>
      <c r="DT260" s="17"/>
      <c r="DU260" s="17"/>
      <c r="DV260" s="17"/>
      <c r="DW260" s="17"/>
      <c r="DX260" s="17"/>
      <c r="DY260" s="17"/>
      <c r="DZ260" s="17"/>
      <c r="EA260" s="17"/>
      <c r="EB260" s="17"/>
      <c r="EC260" s="17"/>
      <c r="ED260" s="17"/>
      <c r="EE260" s="17"/>
      <c r="EF260" s="17"/>
      <c r="EG260" s="17"/>
      <c r="EH260" s="17"/>
      <c r="EI260" s="17"/>
      <c r="EJ260" s="17"/>
      <c r="EK260" s="17"/>
      <c r="EL260" s="17"/>
      <c r="EM260" s="17"/>
      <c r="EN260" s="18">
        <v>1</v>
      </c>
      <c r="EO260" s="18" t="s">
        <v>4811</v>
      </c>
      <c r="EP260" s="18">
        <v>9</v>
      </c>
      <c r="EQ260" s="17"/>
      <c r="ER260" s="17"/>
      <c r="ES260" s="17"/>
      <c r="ET260" s="17"/>
      <c r="EU260" s="17"/>
      <c r="EV260" s="17"/>
      <c r="EW260" s="17"/>
      <c r="EX260" s="17"/>
      <c r="EY260" s="17"/>
      <c r="EZ260" s="17"/>
      <c r="FA260" s="17"/>
      <c r="FB260" s="17"/>
      <c r="FC260" s="17"/>
      <c r="FD260" s="17"/>
      <c r="FE260" s="18">
        <v>1</v>
      </c>
      <c r="FF260" s="18" t="s">
        <v>4905</v>
      </c>
      <c r="FG260" s="18" t="s">
        <v>4933</v>
      </c>
      <c r="FH260" s="18" t="s">
        <v>5094</v>
      </c>
      <c r="FI260" s="18" t="s">
        <v>5284</v>
      </c>
      <c r="FJ260" s="18" t="s">
        <v>5094</v>
      </c>
      <c r="FK260" s="17"/>
      <c r="FL260" s="18" t="s">
        <v>5535</v>
      </c>
      <c r="FM260" s="17"/>
      <c r="FN260" s="17"/>
      <c r="FO260" s="17"/>
      <c r="FP260" s="18" t="s">
        <v>5751</v>
      </c>
      <c r="FQ260" s="18">
        <v>0</v>
      </c>
      <c r="FR260" s="18">
        <v>0</v>
      </c>
      <c r="FS260" s="18" t="s">
        <v>6040</v>
      </c>
      <c r="FT260" s="18" t="s">
        <v>6380</v>
      </c>
      <c r="FU260" s="18" t="s">
        <v>6703</v>
      </c>
      <c r="FV260" s="18" t="s">
        <v>7047</v>
      </c>
      <c r="FW260" s="18" t="s">
        <v>25</v>
      </c>
      <c r="FX260" s="18" t="s">
        <v>7317</v>
      </c>
      <c r="FY260" s="18" t="s">
        <v>7413</v>
      </c>
      <c r="FZ260" s="18" t="s">
        <v>7489</v>
      </c>
      <c r="GB260" s="25">
        <f t="shared" ref="GB260:GB323" si="16">Z260/CO260*1000</f>
        <v>11.485451761102604</v>
      </c>
    </row>
    <row r="261" spans="3:184" ht="74" customHeight="1" x14ac:dyDescent="0.2">
      <c r="C261" s="17" t="s">
        <v>11175</v>
      </c>
      <c r="D261" s="18" t="s">
        <v>59</v>
      </c>
      <c r="E261" s="18" t="s">
        <v>82</v>
      </c>
      <c r="F261" s="18" t="s">
        <v>334</v>
      </c>
      <c r="G261" s="18" t="s">
        <v>637</v>
      </c>
      <c r="H261" s="18" t="s">
        <v>744</v>
      </c>
      <c r="I261" s="18">
        <v>2021</v>
      </c>
      <c r="J261" s="18" t="s">
        <v>896</v>
      </c>
      <c r="K261" s="18" t="s">
        <v>850</v>
      </c>
      <c r="L261" s="17"/>
      <c r="M261" s="18" t="s">
        <v>1190</v>
      </c>
      <c r="N261" s="18" t="s">
        <v>1419</v>
      </c>
      <c r="O261" s="18" t="s">
        <v>1707</v>
      </c>
      <c r="P261" s="18" t="s">
        <v>1906</v>
      </c>
      <c r="Q261" s="18" t="s">
        <v>2149</v>
      </c>
      <c r="R261" s="18" t="s">
        <v>2376</v>
      </c>
      <c r="S261" s="18" t="s">
        <v>2503</v>
      </c>
      <c r="T261" s="18" t="s">
        <v>2580</v>
      </c>
      <c r="U261" s="18" t="s">
        <v>2845</v>
      </c>
      <c r="V261" s="18" t="s">
        <v>3079</v>
      </c>
      <c r="W261" s="18" t="s">
        <v>3138</v>
      </c>
      <c r="X261" s="18" t="s">
        <v>3284</v>
      </c>
      <c r="Y261" s="21">
        <f t="shared" si="14"/>
        <v>23.099999999999998</v>
      </c>
      <c r="Z261" s="21">
        <v>23.074999999999999</v>
      </c>
      <c r="AA261" s="21">
        <v>99.89</v>
      </c>
      <c r="AB261" s="21">
        <v>0.06</v>
      </c>
      <c r="AC261" s="21">
        <v>0</v>
      </c>
      <c r="AD261" s="21">
        <v>0</v>
      </c>
      <c r="AE261" s="21">
        <v>0</v>
      </c>
      <c r="AF261" s="21">
        <v>0</v>
      </c>
      <c r="AG261" s="21">
        <v>2.5000000000000001E-2</v>
      </c>
      <c r="AH261" s="21">
        <v>0.11</v>
      </c>
      <c r="AI261" s="21">
        <v>1</v>
      </c>
      <c r="AJ261" s="18" t="s">
        <v>3454</v>
      </c>
      <c r="AK261" s="17"/>
      <c r="AL261" s="21">
        <v>0</v>
      </c>
      <c r="AM261" s="21">
        <v>36.200000000000003</v>
      </c>
      <c r="AN261" s="21">
        <v>0.08</v>
      </c>
      <c r="AO261" s="22">
        <v>16</v>
      </c>
      <c r="AP261" s="22">
        <v>11</v>
      </c>
      <c r="AQ261" s="22">
        <v>6</v>
      </c>
      <c r="AR261" s="22">
        <v>0</v>
      </c>
      <c r="AS261" s="22">
        <v>1</v>
      </c>
      <c r="AT261" s="22">
        <v>1</v>
      </c>
      <c r="AU261" s="22">
        <v>0</v>
      </c>
      <c r="AV261" s="22">
        <v>0</v>
      </c>
      <c r="AW261" s="22">
        <v>0</v>
      </c>
      <c r="AX261" s="22">
        <v>0</v>
      </c>
      <c r="AY261" s="22">
        <v>0</v>
      </c>
      <c r="AZ261" s="22">
        <v>1</v>
      </c>
      <c r="BA261" s="22">
        <v>1</v>
      </c>
      <c r="BB261" s="22">
        <v>0</v>
      </c>
      <c r="BC261" s="22">
        <v>0</v>
      </c>
      <c r="BD261" s="22">
        <v>0</v>
      </c>
      <c r="BE261" s="22">
        <v>0</v>
      </c>
      <c r="BF261" s="22">
        <v>1</v>
      </c>
      <c r="BG261" s="22">
        <v>0</v>
      </c>
      <c r="BH261" s="22">
        <v>0</v>
      </c>
      <c r="BI261" s="22">
        <v>0</v>
      </c>
      <c r="BJ261" s="22">
        <v>0</v>
      </c>
      <c r="BK261" s="22">
        <v>0</v>
      </c>
      <c r="BL261" s="22"/>
      <c r="BM261" s="22"/>
      <c r="BN261" s="22"/>
      <c r="BO261" s="22"/>
      <c r="BP261" s="22"/>
      <c r="BQ261" s="22"/>
      <c r="BR261" s="22"/>
      <c r="BS261" s="22"/>
      <c r="BT261" s="22"/>
      <c r="BU261" s="22"/>
      <c r="BV261" s="22"/>
      <c r="BW261" s="22"/>
      <c r="BX261" s="22"/>
      <c r="BY261" s="22"/>
      <c r="BZ261" s="22"/>
      <c r="CA261" s="22">
        <v>0</v>
      </c>
      <c r="CB261" s="22">
        <v>0</v>
      </c>
      <c r="CC261" s="22">
        <v>0</v>
      </c>
      <c r="CD261" s="22">
        <v>0</v>
      </c>
      <c r="CE261" s="22">
        <v>0</v>
      </c>
      <c r="CF261" s="22" t="s">
        <v>3595</v>
      </c>
      <c r="CG261" s="22">
        <v>1</v>
      </c>
      <c r="CH261" s="22">
        <v>6</v>
      </c>
      <c r="CI261" s="12">
        <f t="shared" si="15"/>
        <v>0</v>
      </c>
      <c r="CJ261" s="21">
        <v>406.94</v>
      </c>
      <c r="CK261" s="18" t="s">
        <v>3799</v>
      </c>
      <c r="CL261" s="17"/>
      <c r="CM261" s="18">
        <v>100</v>
      </c>
      <c r="CN261" s="18" t="s">
        <v>4041</v>
      </c>
      <c r="CO261" s="21">
        <v>406.94</v>
      </c>
      <c r="CP261" s="17"/>
      <c r="CQ261" s="17"/>
      <c r="CR261" s="17"/>
      <c r="CS261" s="17"/>
      <c r="CT261" s="17"/>
      <c r="CU261" s="17"/>
      <c r="CV261" s="17"/>
      <c r="CW261" s="18">
        <v>13</v>
      </c>
      <c r="CX261" s="18">
        <v>1</v>
      </c>
      <c r="CY261" s="18" t="s">
        <v>4236</v>
      </c>
      <c r="CZ261" s="18">
        <v>2059</v>
      </c>
      <c r="DA261" s="18">
        <v>1</v>
      </c>
      <c r="DB261" s="18" t="s">
        <v>4374</v>
      </c>
      <c r="DC261" s="18">
        <v>22</v>
      </c>
      <c r="DD261" s="17"/>
      <c r="DE261" s="17"/>
      <c r="DF261" s="17"/>
      <c r="DG261" s="17"/>
      <c r="DH261" s="17"/>
      <c r="DI261" s="17"/>
      <c r="DJ261" s="17"/>
      <c r="DK261" s="17"/>
      <c r="DL261" s="17"/>
      <c r="DM261" s="17"/>
      <c r="DN261" s="17"/>
      <c r="DO261" s="17"/>
      <c r="DP261" s="18">
        <v>1</v>
      </c>
      <c r="DQ261" s="18" t="s">
        <v>4506</v>
      </c>
      <c r="DR261" s="18">
        <v>4</v>
      </c>
      <c r="DS261" s="18" t="s">
        <v>4533</v>
      </c>
      <c r="DT261" s="18" t="s">
        <v>4568</v>
      </c>
      <c r="DU261" s="18">
        <v>26</v>
      </c>
      <c r="DV261" s="17"/>
      <c r="DW261" s="17"/>
      <c r="DX261" s="17"/>
      <c r="DY261" s="17"/>
      <c r="DZ261" s="17"/>
      <c r="EA261" s="17"/>
      <c r="EB261" s="17"/>
      <c r="EC261" s="17"/>
      <c r="ED261" s="17"/>
      <c r="EE261" s="17"/>
      <c r="EF261" s="17"/>
      <c r="EG261" s="17"/>
      <c r="EH261" s="17"/>
      <c r="EI261" s="17"/>
      <c r="EJ261" s="17"/>
      <c r="EK261" s="17"/>
      <c r="EL261" s="17"/>
      <c r="EM261" s="17"/>
      <c r="EN261" s="18">
        <v>1</v>
      </c>
      <c r="EO261" s="18" t="s">
        <v>4812</v>
      </c>
      <c r="EP261" s="18">
        <v>12</v>
      </c>
      <c r="EQ261" s="17"/>
      <c r="ER261" s="17"/>
      <c r="ES261" s="17"/>
      <c r="ET261" s="17"/>
      <c r="EU261" s="17"/>
      <c r="EV261" s="17"/>
      <c r="EW261" s="17"/>
      <c r="EX261" s="17"/>
      <c r="EY261" s="17"/>
      <c r="EZ261" s="17"/>
      <c r="FA261" s="17"/>
      <c r="FB261" s="17"/>
      <c r="FC261" s="17"/>
      <c r="FD261" s="17"/>
      <c r="FE261" s="17"/>
      <c r="FF261" s="17"/>
      <c r="FG261" s="17"/>
      <c r="FH261" s="18" t="s">
        <v>5095</v>
      </c>
      <c r="FI261" s="18" t="s">
        <v>5285</v>
      </c>
      <c r="FJ261" s="18" t="s">
        <v>5376</v>
      </c>
      <c r="FK261" s="17"/>
      <c r="FL261" s="18" t="s">
        <v>5536</v>
      </c>
      <c r="FM261" s="17"/>
      <c r="FN261" s="18" t="s">
        <v>5639</v>
      </c>
      <c r="FO261" s="17"/>
      <c r="FP261" s="18" t="s">
        <v>5752</v>
      </c>
      <c r="FQ261" s="18">
        <v>40</v>
      </c>
      <c r="FR261" s="18">
        <v>1060</v>
      </c>
      <c r="FS261" s="18" t="s">
        <v>18</v>
      </c>
      <c r="FT261" s="18" t="s">
        <v>6333</v>
      </c>
      <c r="FU261" s="18" t="s">
        <v>6655</v>
      </c>
      <c r="FV261" s="18" t="s">
        <v>7000</v>
      </c>
      <c r="FW261" s="18" t="s">
        <v>18</v>
      </c>
      <c r="FX261" s="18" t="s">
        <v>6333</v>
      </c>
      <c r="FY261" s="18" t="s">
        <v>6655</v>
      </c>
      <c r="FZ261" s="18" t="s">
        <v>7000</v>
      </c>
      <c r="GB261" s="25">
        <f t="shared" si="16"/>
        <v>56.703690961812555</v>
      </c>
    </row>
    <row r="262" spans="3:184" ht="74" customHeight="1" x14ac:dyDescent="0.2">
      <c r="C262" s="17" t="s">
        <v>11175</v>
      </c>
      <c r="D262" s="18" t="s">
        <v>70</v>
      </c>
      <c r="E262" s="18" t="s">
        <v>82</v>
      </c>
      <c r="F262" s="18" t="s">
        <v>335</v>
      </c>
      <c r="G262" s="18" t="s">
        <v>638</v>
      </c>
      <c r="H262" s="18" t="s">
        <v>578</v>
      </c>
      <c r="I262" s="18">
        <v>2023</v>
      </c>
      <c r="J262" s="18" t="s">
        <v>820</v>
      </c>
      <c r="K262" s="18" t="s">
        <v>1000</v>
      </c>
      <c r="L262" s="17"/>
      <c r="M262" s="18" t="s">
        <v>1191</v>
      </c>
      <c r="N262" s="17"/>
      <c r="O262" s="18" t="s">
        <v>1708</v>
      </c>
      <c r="P262" s="17"/>
      <c r="Q262" s="18" t="s">
        <v>2150</v>
      </c>
      <c r="R262" s="17"/>
      <c r="S262" s="18" t="s">
        <v>594</v>
      </c>
      <c r="T262" s="17"/>
      <c r="U262" s="18" t="s">
        <v>2846</v>
      </c>
      <c r="V262" s="18" t="s">
        <v>2846</v>
      </c>
      <c r="W262" s="18" t="s">
        <v>3140</v>
      </c>
      <c r="X262" s="18" t="s">
        <v>2846</v>
      </c>
      <c r="Y262" s="21">
        <f t="shared" si="14"/>
        <v>0.499</v>
      </c>
      <c r="Z262" s="21">
        <v>0.47399999999999998</v>
      </c>
      <c r="AA262" s="21">
        <v>0</v>
      </c>
      <c r="AB262" s="21">
        <v>0.09</v>
      </c>
      <c r="AC262" s="21">
        <v>0</v>
      </c>
      <c r="AD262" s="21">
        <v>0</v>
      </c>
      <c r="AE262" s="21">
        <v>0</v>
      </c>
      <c r="AF262" s="21">
        <v>0</v>
      </c>
      <c r="AG262" s="21">
        <v>2.5000000000000001E-2</v>
      </c>
      <c r="AH262" s="21">
        <v>0</v>
      </c>
      <c r="AI262" s="21">
        <v>1</v>
      </c>
      <c r="AJ262" s="18" t="s">
        <v>3455</v>
      </c>
      <c r="AK262" s="17"/>
      <c r="AL262" s="21">
        <v>0</v>
      </c>
      <c r="AM262" s="21">
        <v>0.5</v>
      </c>
      <c r="AN262" s="21">
        <v>0.11</v>
      </c>
      <c r="AO262" s="22">
        <v>1</v>
      </c>
      <c r="AP262" s="22">
        <v>1</v>
      </c>
      <c r="AQ262" s="22">
        <v>1</v>
      </c>
      <c r="AR262" s="22"/>
      <c r="AS262" s="22"/>
      <c r="AT262" s="22"/>
      <c r="AU262" s="22"/>
      <c r="AV262" s="22"/>
      <c r="AW262" s="22"/>
      <c r="AX262" s="22"/>
      <c r="AY262" s="22"/>
      <c r="AZ262" s="22"/>
      <c r="BA262" s="22"/>
      <c r="BB262" s="22"/>
      <c r="BC262" s="22">
        <v>1</v>
      </c>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v>0</v>
      </c>
      <c r="CB262" s="22"/>
      <c r="CC262" s="22"/>
      <c r="CD262" s="22"/>
      <c r="CE262" s="22"/>
      <c r="CF262" s="23"/>
      <c r="CG262" s="22"/>
      <c r="CH262" s="22">
        <v>1</v>
      </c>
      <c r="CI262" s="12">
        <f t="shared" si="15"/>
        <v>0</v>
      </c>
      <c r="CJ262" s="21">
        <v>0.59</v>
      </c>
      <c r="CK262" s="18" t="s">
        <v>3800</v>
      </c>
      <c r="CL262" s="17"/>
      <c r="CM262" s="18">
        <v>0</v>
      </c>
      <c r="CN262" s="18" t="s">
        <v>4042</v>
      </c>
      <c r="CO262" s="21">
        <v>10.128</v>
      </c>
      <c r="CP262" s="17"/>
      <c r="CQ262" s="17"/>
      <c r="CR262" s="17"/>
      <c r="CS262" s="17"/>
      <c r="CT262" s="17"/>
      <c r="CU262" s="17"/>
      <c r="CV262" s="17"/>
      <c r="CW262" s="18">
        <v>1</v>
      </c>
      <c r="CX262" s="17"/>
      <c r="CY262" s="17"/>
      <c r="CZ262" s="17"/>
      <c r="DA262" s="18">
        <v>1</v>
      </c>
      <c r="DB262" s="18" t="s">
        <v>4375</v>
      </c>
      <c r="DC262" s="18">
        <v>15</v>
      </c>
      <c r="DD262" s="17"/>
      <c r="DE262" s="17"/>
      <c r="DF262" s="17"/>
      <c r="DG262" s="17"/>
      <c r="DH262" s="17"/>
      <c r="DI262" s="17"/>
      <c r="DJ262" s="17"/>
      <c r="DK262" s="17"/>
      <c r="DL262" s="17"/>
      <c r="DM262" s="17"/>
      <c r="DN262" s="17"/>
      <c r="DO262" s="17"/>
      <c r="DP262" s="17"/>
      <c r="DQ262" s="17"/>
      <c r="DR262" s="17"/>
      <c r="DS262" s="17"/>
      <c r="DT262" s="17"/>
      <c r="DU262" s="17"/>
      <c r="DV262" s="17"/>
      <c r="DW262" s="17"/>
      <c r="DX262" s="17"/>
      <c r="DY262" s="18">
        <v>1</v>
      </c>
      <c r="DZ262" s="18" t="s">
        <v>4302</v>
      </c>
      <c r="EA262" s="18">
        <v>15</v>
      </c>
      <c r="EB262" s="17"/>
      <c r="EC262" s="17"/>
      <c r="ED262" s="17"/>
      <c r="EE262" s="17"/>
      <c r="EF262" s="17"/>
      <c r="EG262" s="17"/>
      <c r="EH262" s="17"/>
      <c r="EI262" s="17"/>
      <c r="EJ262" s="17"/>
      <c r="EK262" s="17"/>
      <c r="EL262" s="17"/>
      <c r="EM262" s="17"/>
      <c r="EN262" s="17"/>
      <c r="EO262" s="17"/>
      <c r="EP262" s="17"/>
      <c r="EQ262" s="17"/>
      <c r="ER262" s="17"/>
      <c r="ES262" s="17"/>
      <c r="ET262" s="17"/>
      <c r="EU262" s="17"/>
      <c r="EV262" s="17"/>
      <c r="EW262" s="17"/>
      <c r="EX262" s="17"/>
      <c r="EY262" s="17"/>
      <c r="EZ262" s="17"/>
      <c r="FA262" s="17"/>
      <c r="FB262" s="17"/>
      <c r="FC262" s="17"/>
      <c r="FD262" s="17"/>
      <c r="FE262" s="17"/>
      <c r="FF262" s="17"/>
      <c r="FG262" s="17"/>
      <c r="FH262" s="17"/>
      <c r="FI262" s="18" t="s">
        <v>5286</v>
      </c>
      <c r="FJ262" s="17"/>
      <c r="FK262" s="17"/>
      <c r="FL262" s="17"/>
      <c r="FM262" s="17"/>
      <c r="FN262" s="17"/>
      <c r="FO262" s="17"/>
      <c r="FP262" s="18" t="s">
        <v>5753</v>
      </c>
      <c r="FQ262" s="18">
        <v>1</v>
      </c>
      <c r="FR262" s="18">
        <v>42</v>
      </c>
      <c r="FS262" s="18" t="s">
        <v>6041</v>
      </c>
      <c r="FT262" s="18" t="s">
        <v>6381</v>
      </c>
      <c r="FU262" s="18" t="s">
        <v>6704</v>
      </c>
      <c r="FV262" s="18" t="s">
        <v>7048</v>
      </c>
      <c r="FW262" s="18" t="s">
        <v>26</v>
      </c>
      <c r="FX262" s="18" t="s">
        <v>7318</v>
      </c>
      <c r="FY262" s="18" t="s">
        <v>7414</v>
      </c>
      <c r="FZ262" s="18" t="s">
        <v>7490</v>
      </c>
      <c r="GB262" s="25">
        <f t="shared" si="16"/>
        <v>46.800947867298575</v>
      </c>
    </row>
    <row r="263" spans="3:184" ht="74" customHeight="1" x14ac:dyDescent="0.2">
      <c r="C263" s="17" t="s">
        <v>11175</v>
      </c>
      <c r="D263" s="18" t="s">
        <v>71</v>
      </c>
      <c r="E263" s="18" t="s">
        <v>82</v>
      </c>
      <c r="F263" s="18" t="s">
        <v>336</v>
      </c>
      <c r="G263" s="18" t="s">
        <v>639</v>
      </c>
      <c r="H263" s="17"/>
      <c r="I263" s="18">
        <v>2022</v>
      </c>
      <c r="J263" s="18" t="s">
        <v>897</v>
      </c>
      <c r="K263" s="18" t="s">
        <v>1001</v>
      </c>
      <c r="L263" s="17"/>
      <c r="M263" s="17"/>
      <c r="N263" s="17"/>
      <c r="O263" s="18" t="s">
        <v>1709</v>
      </c>
      <c r="P263" s="18" t="s">
        <v>1907</v>
      </c>
      <c r="Q263" s="18" t="s">
        <v>2151</v>
      </c>
      <c r="R263" s="18" t="s">
        <v>2377</v>
      </c>
      <c r="S263" s="17"/>
      <c r="T263" s="17"/>
      <c r="U263" s="18" t="s">
        <v>2847</v>
      </c>
      <c r="V263" s="18" t="s">
        <v>2847</v>
      </c>
      <c r="W263" s="18" t="s">
        <v>3140</v>
      </c>
      <c r="X263" s="18" t="s">
        <v>3285</v>
      </c>
      <c r="Y263" s="21">
        <f t="shared" si="14"/>
        <v>4.99</v>
      </c>
      <c r="Z263" s="21">
        <v>4.9800000000000004</v>
      </c>
      <c r="AA263" s="21">
        <v>99.8</v>
      </c>
      <c r="AB263" s="21">
        <v>99.8</v>
      </c>
      <c r="AC263" s="21">
        <v>0.01</v>
      </c>
      <c r="AD263" s="21">
        <v>0.2</v>
      </c>
      <c r="AE263" s="21">
        <v>0</v>
      </c>
      <c r="AF263" s="21">
        <v>0</v>
      </c>
      <c r="AG263" s="21">
        <v>0</v>
      </c>
      <c r="AH263" s="21">
        <v>0</v>
      </c>
      <c r="AI263" s="21"/>
      <c r="AJ263" s="17"/>
      <c r="AK263" s="17"/>
      <c r="AL263" s="21"/>
      <c r="AM263" s="21">
        <v>9.7490000000000006</v>
      </c>
      <c r="AN263" s="21">
        <v>0.54</v>
      </c>
      <c r="AO263" s="22">
        <v>8</v>
      </c>
      <c r="AP263" s="22">
        <v>8</v>
      </c>
      <c r="AQ263" s="22">
        <v>5</v>
      </c>
      <c r="AR263" s="22"/>
      <c r="AS263" s="22"/>
      <c r="AT263" s="22">
        <v>1</v>
      </c>
      <c r="AU263" s="22"/>
      <c r="AV263" s="22"/>
      <c r="AW263" s="22"/>
      <c r="AX263" s="22"/>
      <c r="AY263" s="22"/>
      <c r="AZ263" s="22">
        <v>1</v>
      </c>
      <c r="BA263" s="22">
        <v>2</v>
      </c>
      <c r="BB263" s="22"/>
      <c r="BC263" s="22"/>
      <c r="BD263" s="22"/>
      <c r="BE263" s="22"/>
      <c r="BF263" s="22"/>
      <c r="BG263" s="22">
        <v>1</v>
      </c>
      <c r="BH263" s="22"/>
      <c r="BI263" s="22"/>
      <c r="BJ263" s="22"/>
      <c r="BK263" s="22"/>
      <c r="BL263" s="22"/>
      <c r="BM263" s="22"/>
      <c r="BN263" s="22"/>
      <c r="BO263" s="22"/>
      <c r="BP263" s="22"/>
      <c r="BQ263" s="22"/>
      <c r="BR263" s="22"/>
      <c r="BS263" s="22"/>
      <c r="BT263" s="22"/>
      <c r="BU263" s="22"/>
      <c r="BV263" s="22"/>
      <c r="BW263" s="22"/>
      <c r="BX263" s="22"/>
      <c r="BY263" s="22"/>
      <c r="BZ263" s="22"/>
      <c r="CA263" s="22">
        <v>0</v>
      </c>
      <c r="CB263" s="22"/>
      <c r="CC263" s="22"/>
      <c r="CD263" s="22"/>
      <c r="CE263" s="22"/>
      <c r="CF263" s="23"/>
      <c r="CG263" s="22"/>
      <c r="CH263" s="22">
        <v>5</v>
      </c>
      <c r="CI263" s="12">
        <f t="shared" si="15"/>
        <v>0</v>
      </c>
      <c r="CJ263" s="21">
        <v>4.2300000000000004</v>
      </c>
      <c r="CK263" s="18" t="s">
        <v>3801</v>
      </c>
      <c r="CL263" s="18" t="s">
        <v>3933</v>
      </c>
      <c r="CM263" s="18">
        <v>85.77</v>
      </c>
      <c r="CN263" s="18" t="s">
        <v>4043</v>
      </c>
      <c r="CO263" s="21">
        <v>4.9320000000000004</v>
      </c>
      <c r="CP263" s="17"/>
      <c r="CQ263" s="17"/>
      <c r="CR263" s="17"/>
      <c r="CS263" s="17"/>
      <c r="CT263" s="17"/>
      <c r="CU263" s="17"/>
      <c r="CV263" s="17"/>
      <c r="CW263" s="17"/>
      <c r="CX263" s="18">
        <v>1</v>
      </c>
      <c r="CY263" s="18" t="s">
        <v>4176</v>
      </c>
      <c r="CZ263" s="18">
        <v>574</v>
      </c>
      <c r="DA263" s="17"/>
      <c r="DB263" s="17"/>
      <c r="DC263" s="17"/>
      <c r="DD263" s="17"/>
      <c r="DE263" s="17"/>
      <c r="DF263" s="17"/>
      <c r="DG263" s="17"/>
      <c r="DH263" s="17"/>
      <c r="DI263" s="17"/>
      <c r="DJ263" s="17"/>
      <c r="DK263" s="17"/>
      <c r="DL263" s="17"/>
      <c r="DM263" s="17"/>
      <c r="DN263" s="17"/>
      <c r="DO263" s="17"/>
      <c r="DP263" s="17"/>
      <c r="DQ263" s="17"/>
      <c r="DR263" s="17"/>
      <c r="DS263" s="17"/>
      <c r="DT263" s="17"/>
      <c r="DU263" s="17"/>
      <c r="DV263" s="17"/>
      <c r="DW263" s="17"/>
      <c r="DX263" s="17"/>
      <c r="DY263" s="17"/>
      <c r="DZ263" s="17"/>
      <c r="EA263" s="17"/>
      <c r="EB263" s="17"/>
      <c r="EC263" s="17"/>
      <c r="ED263" s="17"/>
      <c r="EE263" s="17"/>
      <c r="EF263" s="17"/>
      <c r="EG263" s="17"/>
      <c r="EH263" s="17"/>
      <c r="EI263" s="17"/>
      <c r="EJ263" s="17"/>
      <c r="EK263" s="17"/>
      <c r="EL263" s="17"/>
      <c r="EM263" s="17"/>
      <c r="EN263" s="18">
        <v>1</v>
      </c>
      <c r="EO263" s="18" t="s">
        <v>4813</v>
      </c>
      <c r="EP263" s="18">
        <v>9</v>
      </c>
      <c r="EQ263" s="17"/>
      <c r="ER263" s="17"/>
      <c r="ES263" s="17"/>
      <c r="ET263" s="17"/>
      <c r="EU263" s="17"/>
      <c r="EV263" s="17"/>
      <c r="EW263" s="17"/>
      <c r="EX263" s="17"/>
      <c r="EY263" s="17"/>
      <c r="EZ263" s="17"/>
      <c r="FA263" s="17"/>
      <c r="FB263" s="17"/>
      <c r="FC263" s="17"/>
      <c r="FD263" s="17"/>
      <c r="FE263" s="18">
        <v>1</v>
      </c>
      <c r="FF263" s="18" t="s">
        <v>4906</v>
      </c>
      <c r="FG263" s="18" t="s">
        <v>4934</v>
      </c>
      <c r="FH263" s="18" t="s">
        <v>5096</v>
      </c>
      <c r="FI263" s="18" t="s">
        <v>5287</v>
      </c>
      <c r="FJ263" s="17"/>
      <c r="FK263" s="17"/>
      <c r="FL263" s="18" t="s">
        <v>5537</v>
      </c>
      <c r="FM263" s="17"/>
      <c r="FN263" s="17"/>
      <c r="FO263" s="17"/>
      <c r="FP263" s="17"/>
      <c r="FQ263" s="17"/>
      <c r="FR263" s="17"/>
      <c r="FS263" s="18" t="s">
        <v>6042</v>
      </c>
      <c r="FT263" s="18" t="s">
        <v>6382</v>
      </c>
      <c r="FU263" s="18" t="s">
        <v>6705</v>
      </c>
      <c r="FV263" s="18" t="s">
        <v>7049</v>
      </c>
      <c r="FW263" s="18" t="s">
        <v>27</v>
      </c>
      <c r="FX263" s="18" t="s">
        <v>7319</v>
      </c>
      <c r="FY263" s="18" t="s">
        <v>7415</v>
      </c>
      <c r="FZ263" s="18" t="s">
        <v>7491</v>
      </c>
      <c r="GB263" s="25">
        <f t="shared" si="16"/>
        <v>1009.7323600973236</v>
      </c>
    </row>
    <row r="264" spans="3:184" ht="74" customHeight="1" x14ac:dyDescent="0.2">
      <c r="C264" s="17" t="s">
        <v>11175</v>
      </c>
      <c r="D264" s="18" t="s">
        <v>66</v>
      </c>
      <c r="E264" s="18" t="s">
        <v>84</v>
      </c>
      <c r="F264" s="18" t="s">
        <v>337</v>
      </c>
      <c r="G264" s="18" t="s">
        <v>640</v>
      </c>
      <c r="H264" s="17"/>
      <c r="I264" s="18">
        <v>2023</v>
      </c>
      <c r="J264" s="18" t="s">
        <v>820</v>
      </c>
      <c r="K264" s="18" t="s">
        <v>952</v>
      </c>
      <c r="L264" s="17"/>
      <c r="M264" s="18" t="s">
        <v>1192</v>
      </c>
      <c r="N264" s="18" t="s">
        <v>1420</v>
      </c>
      <c r="O264" s="18" t="s">
        <v>1710</v>
      </c>
      <c r="P264" s="18" t="s">
        <v>1908</v>
      </c>
      <c r="Q264" s="18" t="s">
        <v>2152</v>
      </c>
      <c r="R264" s="18" t="s">
        <v>2378</v>
      </c>
      <c r="S264" s="18" t="s">
        <v>2504</v>
      </c>
      <c r="T264" s="18" t="s">
        <v>2581</v>
      </c>
      <c r="U264" s="18" t="s">
        <v>2848</v>
      </c>
      <c r="V264" s="18" t="s">
        <v>2848</v>
      </c>
      <c r="W264" s="18" t="s">
        <v>3142</v>
      </c>
      <c r="X264" s="18" t="s">
        <v>3286</v>
      </c>
      <c r="Y264" s="21">
        <f t="shared" si="14"/>
        <v>0.28699999999999998</v>
      </c>
      <c r="Z264" s="21">
        <v>0.11</v>
      </c>
      <c r="AA264" s="21">
        <v>38.33</v>
      </c>
      <c r="AB264" s="21">
        <v>0.02</v>
      </c>
      <c r="AC264" s="21">
        <v>0</v>
      </c>
      <c r="AD264" s="21">
        <v>0</v>
      </c>
      <c r="AE264" s="21">
        <v>0</v>
      </c>
      <c r="AF264" s="21">
        <v>0</v>
      </c>
      <c r="AG264" s="21">
        <v>0.17699999999999999</v>
      </c>
      <c r="AH264" s="21">
        <v>61.67</v>
      </c>
      <c r="AI264" s="21"/>
      <c r="AJ264" s="17"/>
      <c r="AK264" s="17"/>
      <c r="AL264" s="21"/>
      <c r="AM264" s="21">
        <v>0.2</v>
      </c>
      <c r="AN264" s="21">
        <v>0.03</v>
      </c>
      <c r="AO264" s="22">
        <v>3</v>
      </c>
      <c r="AP264" s="22">
        <v>3</v>
      </c>
      <c r="AQ264" s="22">
        <v>2</v>
      </c>
      <c r="AR264" s="22"/>
      <c r="AS264" s="22"/>
      <c r="AT264" s="22"/>
      <c r="AU264" s="22"/>
      <c r="AV264" s="22"/>
      <c r="AW264" s="22"/>
      <c r="AX264" s="22"/>
      <c r="AY264" s="22"/>
      <c r="AZ264" s="22"/>
      <c r="BA264" s="22"/>
      <c r="BB264" s="22"/>
      <c r="BC264" s="22"/>
      <c r="BD264" s="22">
        <v>1</v>
      </c>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v>0</v>
      </c>
      <c r="CB264" s="22"/>
      <c r="CC264" s="22"/>
      <c r="CD264" s="22"/>
      <c r="CE264" s="22"/>
      <c r="CF264" s="22" t="s">
        <v>3596</v>
      </c>
      <c r="CG264" s="22">
        <v>1</v>
      </c>
      <c r="CH264" s="22">
        <v>2</v>
      </c>
      <c r="CI264" s="12">
        <f t="shared" si="15"/>
        <v>0</v>
      </c>
      <c r="CJ264" s="21">
        <v>0.68200000000000005</v>
      </c>
      <c r="CK264" s="18" t="s">
        <v>3802</v>
      </c>
      <c r="CL264" s="17"/>
      <c r="CM264" s="18">
        <v>64.95</v>
      </c>
      <c r="CN264" s="17"/>
      <c r="CO264" s="21">
        <v>1.05</v>
      </c>
      <c r="CP264" s="17"/>
      <c r="CQ264" s="17"/>
      <c r="CR264" s="17"/>
      <c r="CS264" s="17"/>
      <c r="CT264" s="17"/>
      <c r="CU264" s="18">
        <v>0</v>
      </c>
      <c r="CV264" s="17"/>
      <c r="CW264" s="18">
        <v>3</v>
      </c>
      <c r="CX264" s="17"/>
      <c r="CY264" s="17"/>
      <c r="CZ264" s="17"/>
      <c r="DA264" s="18">
        <v>1</v>
      </c>
      <c r="DB264" s="18" t="s">
        <v>4186</v>
      </c>
      <c r="DC264" s="18">
        <v>262</v>
      </c>
      <c r="DD264" s="17"/>
      <c r="DE264" s="17"/>
      <c r="DF264" s="17"/>
      <c r="DG264" s="17"/>
      <c r="DH264" s="17"/>
      <c r="DI264" s="17"/>
      <c r="DJ264" s="17"/>
      <c r="DK264" s="17"/>
      <c r="DL264" s="17"/>
      <c r="DM264" s="18">
        <v>1</v>
      </c>
      <c r="DN264" s="18" t="s">
        <v>4478</v>
      </c>
      <c r="DO264" s="18">
        <v>161</v>
      </c>
      <c r="DP264" s="17"/>
      <c r="DQ264" s="17"/>
      <c r="DR264" s="17"/>
      <c r="DS264" s="17"/>
      <c r="DT264" s="17"/>
      <c r="DU264" s="18">
        <v>0</v>
      </c>
      <c r="DV264" s="17"/>
      <c r="DW264" s="17"/>
      <c r="DX264" s="17"/>
      <c r="DY264" s="17"/>
      <c r="DZ264" s="17"/>
      <c r="EA264" s="17"/>
      <c r="EB264" s="17"/>
      <c r="EC264" s="17"/>
      <c r="ED264" s="17"/>
      <c r="EE264" s="17"/>
      <c r="EF264" s="17"/>
      <c r="EG264" s="17"/>
      <c r="EH264" s="17"/>
      <c r="EI264" s="17"/>
      <c r="EJ264" s="17"/>
      <c r="EK264" s="18">
        <v>1</v>
      </c>
      <c r="EL264" s="18" t="s">
        <v>4726</v>
      </c>
      <c r="EM264" s="18">
        <v>8</v>
      </c>
      <c r="EN264" s="17"/>
      <c r="EO264" s="17"/>
      <c r="EP264" s="17"/>
      <c r="EQ264" s="17"/>
      <c r="ER264" s="17"/>
      <c r="ES264" s="18">
        <v>0</v>
      </c>
      <c r="ET264" s="17"/>
      <c r="EU264" s="17"/>
      <c r="EV264" s="17"/>
      <c r="EW264" s="17"/>
      <c r="EX264" s="17"/>
      <c r="EY264" s="17"/>
      <c r="EZ264" s="17"/>
      <c r="FA264" s="17"/>
      <c r="FB264" s="17"/>
      <c r="FC264" s="17"/>
      <c r="FD264" s="17"/>
      <c r="FE264" s="17"/>
      <c r="FF264" s="17"/>
      <c r="FG264" s="17"/>
      <c r="FH264" s="18" t="s">
        <v>5097</v>
      </c>
      <c r="FI264" s="18" t="s">
        <v>5288</v>
      </c>
      <c r="FJ264" s="17"/>
      <c r="FK264" s="17"/>
      <c r="FL264" s="18" t="s">
        <v>5538</v>
      </c>
      <c r="FM264" s="17"/>
      <c r="FN264" s="17"/>
      <c r="FO264" s="17"/>
      <c r="FP264" s="17"/>
      <c r="FQ264" s="18">
        <v>0</v>
      </c>
      <c r="FR264" s="18">
        <v>0</v>
      </c>
      <c r="FS264" s="18" t="s">
        <v>6043</v>
      </c>
      <c r="FT264" s="18" t="s">
        <v>6383</v>
      </c>
      <c r="FU264" s="18" t="s">
        <v>6706</v>
      </c>
      <c r="FV264" s="18" t="s">
        <v>7050</v>
      </c>
      <c r="FW264" s="18" t="s">
        <v>24</v>
      </c>
      <c r="FX264" s="18" t="s">
        <v>7313</v>
      </c>
      <c r="FY264" s="18" t="s">
        <v>7410</v>
      </c>
      <c r="FZ264" s="18" t="s">
        <v>7486</v>
      </c>
      <c r="GB264" s="25">
        <f t="shared" si="16"/>
        <v>104.76190476190476</v>
      </c>
    </row>
    <row r="265" spans="3:184" ht="74" customHeight="1" x14ac:dyDescent="0.2">
      <c r="C265" s="17" t="s">
        <v>11175</v>
      </c>
      <c r="D265" s="18" t="s">
        <v>69</v>
      </c>
      <c r="E265" s="18" t="s">
        <v>82</v>
      </c>
      <c r="F265" s="18" t="s">
        <v>338</v>
      </c>
      <c r="G265" s="18" t="s">
        <v>641</v>
      </c>
      <c r="H265" s="18" t="s">
        <v>745</v>
      </c>
      <c r="I265" s="18">
        <v>2023</v>
      </c>
      <c r="J265" s="18" t="s">
        <v>791</v>
      </c>
      <c r="K265" s="18" t="s">
        <v>936</v>
      </c>
      <c r="L265" s="17"/>
      <c r="M265" s="18" t="s">
        <v>1193</v>
      </c>
      <c r="N265" s="18" t="s">
        <v>1421</v>
      </c>
      <c r="O265" s="18" t="s">
        <v>699</v>
      </c>
      <c r="P265" s="17"/>
      <c r="Q265" s="18" t="s">
        <v>2153</v>
      </c>
      <c r="R265" s="18" t="s">
        <v>2379</v>
      </c>
      <c r="S265" s="18" t="s">
        <v>699</v>
      </c>
      <c r="T265" s="17"/>
      <c r="U265" s="18" t="s">
        <v>2849</v>
      </c>
      <c r="V265" s="18" t="s">
        <v>2849</v>
      </c>
      <c r="W265" s="18" t="s">
        <v>3138</v>
      </c>
      <c r="X265" s="18" t="s">
        <v>3287</v>
      </c>
      <c r="Y265" s="21">
        <f t="shared" si="14"/>
        <v>71</v>
      </c>
      <c r="Z265" s="21">
        <v>49.768000000000001</v>
      </c>
      <c r="AA265" s="21">
        <v>70.099999999999994</v>
      </c>
      <c r="AB265" s="21">
        <v>0.24</v>
      </c>
      <c r="AC265" s="21">
        <v>0</v>
      </c>
      <c r="AD265" s="21">
        <v>0</v>
      </c>
      <c r="AE265" s="21">
        <v>21.231999999999999</v>
      </c>
      <c r="AF265" s="21">
        <v>29.9</v>
      </c>
      <c r="AG265" s="21">
        <v>0</v>
      </c>
      <c r="AH265" s="21">
        <v>0</v>
      </c>
      <c r="AI265" s="21"/>
      <c r="AJ265" s="17"/>
      <c r="AK265" s="17"/>
      <c r="AL265" s="21"/>
      <c r="AM265" s="21">
        <v>25</v>
      </c>
      <c r="AN265" s="21">
        <v>0.1</v>
      </c>
      <c r="AO265" s="22">
        <v>210</v>
      </c>
      <c r="AP265" s="22">
        <v>210</v>
      </c>
      <c r="AQ265" s="22">
        <v>122</v>
      </c>
      <c r="AR265" s="22"/>
      <c r="AS265" s="22"/>
      <c r="AT265" s="22"/>
      <c r="AU265" s="22"/>
      <c r="AV265" s="22"/>
      <c r="AW265" s="22"/>
      <c r="AX265" s="22"/>
      <c r="AY265" s="22"/>
      <c r="AZ265" s="22"/>
      <c r="BA265" s="22"/>
      <c r="BB265" s="22"/>
      <c r="BC265" s="22">
        <v>57</v>
      </c>
      <c r="BD265" s="22"/>
      <c r="BE265" s="22"/>
      <c r="BF265" s="22">
        <v>65</v>
      </c>
      <c r="BG265" s="22"/>
      <c r="BH265" s="22"/>
      <c r="BI265" s="22"/>
      <c r="BJ265" s="22"/>
      <c r="BK265" s="22"/>
      <c r="BL265" s="22"/>
      <c r="BM265" s="22"/>
      <c r="BN265" s="22"/>
      <c r="BO265" s="22"/>
      <c r="BP265" s="22"/>
      <c r="BQ265" s="22"/>
      <c r="BR265" s="22"/>
      <c r="BS265" s="22"/>
      <c r="BT265" s="22"/>
      <c r="BU265" s="22"/>
      <c r="BV265" s="22"/>
      <c r="BW265" s="22"/>
      <c r="BX265" s="22"/>
      <c r="BY265" s="22"/>
      <c r="BZ265" s="22"/>
      <c r="CA265" s="22">
        <v>0</v>
      </c>
      <c r="CB265" s="22"/>
      <c r="CC265" s="22"/>
      <c r="CD265" s="22"/>
      <c r="CE265" s="22"/>
      <c r="CF265" s="23"/>
      <c r="CG265" s="22"/>
      <c r="CH265" s="22">
        <v>122</v>
      </c>
      <c r="CI265" s="12">
        <f t="shared" si="15"/>
        <v>0</v>
      </c>
      <c r="CJ265" s="21">
        <v>3952.0909999999999</v>
      </c>
      <c r="CK265" s="18" t="s">
        <v>3803</v>
      </c>
      <c r="CL265" s="17"/>
      <c r="CM265" s="18">
        <v>100</v>
      </c>
      <c r="CN265" s="18" t="s">
        <v>4044</v>
      </c>
      <c r="CO265" s="21">
        <v>496.94099999999997</v>
      </c>
      <c r="CP265" s="17"/>
      <c r="CQ265" s="17"/>
      <c r="CR265" s="17"/>
      <c r="CS265" s="17"/>
      <c r="CT265" s="17"/>
      <c r="CU265" s="17"/>
      <c r="CV265" s="17"/>
      <c r="CW265" s="18">
        <v>1</v>
      </c>
      <c r="CX265" s="17"/>
      <c r="CY265" s="18" t="s">
        <v>4237</v>
      </c>
      <c r="CZ265" s="17"/>
      <c r="DA265" s="17"/>
      <c r="DB265" s="18" t="s">
        <v>4290</v>
      </c>
      <c r="DC265" s="17"/>
      <c r="DD265" s="17"/>
      <c r="DE265" s="18" t="s">
        <v>4443</v>
      </c>
      <c r="DF265" s="17"/>
      <c r="DG265" s="17"/>
      <c r="DH265" s="17"/>
      <c r="DI265" s="17"/>
      <c r="DJ265" s="17"/>
      <c r="DK265" s="17"/>
      <c r="DL265" s="17"/>
      <c r="DM265" s="17"/>
      <c r="DN265" s="17"/>
      <c r="DO265" s="17"/>
      <c r="DP265" s="17"/>
      <c r="DQ265" s="17"/>
      <c r="DR265" s="17"/>
      <c r="DS265" s="17"/>
      <c r="DT265" s="17"/>
      <c r="DU265" s="17"/>
      <c r="DV265" s="18">
        <v>1</v>
      </c>
      <c r="DW265" s="18" t="s">
        <v>4598</v>
      </c>
      <c r="DX265" s="18">
        <v>15000</v>
      </c>
      <c r="DY265" s="17"/>
      <c r="DZ265" s="17"/>
      <c r="EA265" s="17"/>
      <c r="EB265" s="17"/>
      <c r="EC265" s="17"/>
      <c r="ED265" s="17"/>
      <c r="EE265" s="17"/>
      <c r="EF265" s="17"/>
      <c r="EG265" s="17"/>
      <c r="EH265" s="17"/>
      <c r="EI265" s="17"/>
      <c r="EJ265" s="17"/>
      <c r="EK265" s="17"/>
      <c r="EL265" s="17"/>
      <c r="EM265" s="17"/>
      <c r="EN265" s="18">
        <v>1</v>
      </c>
      <c r="EO265" s="18" t="s">
        <v>4814</v>
      </c>
      <c r="EP265" s="18">
        <v>8</v>
      </c>
      <c r="EQ265" s="17"/>
      <c r="ER265" s="17"/>
      <c r="ES265" s="17"/>
      <c r="ET265" s="17"/>
      <c r="EU265" s="17"/>
      <c r="EV265" s="17"/>
      <c r="EW265" s="17"/>
      <c r="EX265" s="17"/>
      <c r="EY265" s="17"/>
      <c r="EZ265" s="17"/>
      <c r="FA265" s="17"/>
      <c r="FB265" s="17"/>
      <c r="FC265" s="17"/>
      <c r="FD265" s="17"/>
      <c r="FE265" s="17"/>
      <c r="FF265" s="17"/>
      <c r="FG265" s="17"/>
      <c r="FH265" s="18" t="s">
        <v>699</v>
      </c>
      <c r="FI265" s="18" t="s">
        <v>5289</v>
      </c>
      <c r="FJ265" s="18" t="s">
        <v>5377</v>
      </c>
      <c r="FK265" s="17"/>
      <c r="FL265" s="18" t="s">
        <v>5539</v>
      </c>
      <c r="FM265" s="17"/>
      <c r="FN265" s="17"/>
      <c r="FO265" s="17"/>
      <c r="FP265" s="18" t="s">
        <v>5754</v>
      </c>
      <c r="FQ265" s="18">
        <v>6</v>
      </c>
      <c r="FR265" s="18">
        <v>1650</v>
      </c>
      <c r="FS265" s="18" t="s">
        <v>6044</v>
      </c>
      <c r="FT265" s="18" t="s">
        <v>6384</v>
      </c>
      <c r="FU265" s="18" t="s">
        <v>6707</v>
      </c>
      <c r="FV265" s="18" t="s">
        <v>7051</v>
      </c>
      <c r="FW265" s="18" t="s">
        <v>25</v>
      </c>
      <c r="FX265" s="18" t="s">
        <v>7317</v>
      </c>
      <c r="FY265" s="18" t="s">
        <v>7413</v>
      </c>
      <c r="FZ265" s="18" t="s">
        <v>7489</v>
      </c>
      <c r="GB265" s="25">
        <f t="shared" si="16"/>
        <v>100.14870980659677</v>
      </c>
    </row>
    <row r="266" spans="3:184" ht="74" customHeight="1" x14ac:dyDescent="0.2">
      <c r="C266" s="17" t="s">
        <v>11175</v>
      </c>
      <c r="D266" s="18" t="s">
        <v>71</v>
      </c>
      <c r="E266" s="18" t="s">
        <v>82</v>
      </c>
      <c r="F266" s="18" t="s">
        <v>339</v>
      </c>
      <c r="G266" s="18" t="s">
        <v>642</v>
      </c>
      <c r="H266" s="17"/>
      <c r="I266" s="18">
        <v>2021</v>
      </c>
      <c r="J266" s="18" t="s">
        <v>880</v>
      </c>
      <c r="K266" s="18" t="s">
        <v>936</v>
      </c>
      <c r="L266" s="17"/>
      <c r="M266" s="17"/>
      <c r="N266" s="17"/>
      <c r="O266" s="18" t="s">
        <v>1711</v>
      </c>
      <c r="P266" s="18" t="s">
        <v>1909</v>
      </c>
      <c r="Q266" s="18" t="s">
        <v>2154</v>
      </c>
      <c r="R266" s="18" t="s">
        <v>2380</v>
      </c>
      <c r="S266" s="17"/>
      <c r="T266" s="17"/>
      <c r="U266" s="18" t="s">
        <v>2850</v>
      </c>
      <c r="V266" s="18" t="s">
        <v>3080</v>
      </c>
      <c r="W266" s="18" t="s">
        <v>3138</v>
      </c>
      <c r="X266" s="18" t="s">
        <v>3288</v>
      </c>
      <c r="Y266" s="21">
        <f t="shared" si="14"/>
        <v>1.0649999999999999</v>
      </c>
      <c r="Z266" s="21">
        <v>1.0649999999999999</v>
      </c>
      <c r="AA266" s="21">
        <v>100</v>
      </c>
      <c r="AB266" s="21">
        <v>0.05</v>
      </c>
      <c r="AC266" s="21">
        <v>0</v>
      </c>
      <c r="AD266" s="21">
        <v>0</v>
      </c>
      <c r="AE266" s="21">
        <v>0</v>
      </c>
      <c r="AF266" s="21">
        <v>0</v>
      </c>
      <c r="AG266" s="21">
        <v>0</v>
      </c>
      <c r="AH266" s="21">
        <v>0</v>
      </c>
      <c r="AI266" s="21">
        <v>1</v>
      </c>
      <c r="AJ266" s="18" t="s">
        <v>3456</v>
      </c>
      <c r="AK266" s="17"/>
      <c r="AL266" s="21">
        <v>0</v>
      </c>
      <c r="AM266" s="21">
        <v>0</v>
      </c>
      <c r="AN266" s="21">
        <v>0</v>
      </c>
      <c r="AO266" s="22">
        <v>4</v>
      </c>
      <c r="AP266" s="22">
        <v>4</v>
      </c>
      <c r="AQ266" s="22">
        <v>1</v>
      </c>
      <c r="AR266" s="22"/>
      <c r="AS266" s="22"/>
      <c r="AT266" s="22"/>
      <c r="AU266" s="22"/>
      <c r="AV266" s="22"/>
      <c r="AW266" s="22"/>
      <c r="AX266" s="22"/>
      <c r="AY266" s="22"/>
      <c r="AZ266" s="22"/>
      <c r="BA266" s="22"/>
      <c r="BB266" s="22">
        <v>1</v>
      </c>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v>0</v>
      </c>
      <c r="CB266" s="22"/>
      <c r="CC266" s="22"/>
      <c r="CD266" s="22"/>
      <c r="CE266" s="22"/>
      <c r="CF266" s="22" t="s">
        <v>3597</v>
      </c>
      <c r="CG266" s="22">
        <v>1</v>
      </c>
      <c r="CH266" s="22">
        <v>2</v>
      </c>
      <c r="CI266" s="12">
        <f t="shared" si="15"/>
        <v>0</v>
      </c>
      <c r="CJ266" s="21">
        <v>0.53600000000000003</v>
      </c>
      <c r="CK266" s="18" t="s">
        <v>3804</v>
      </c>
      <c r="CL266" s="18" t="s">
        <v>3934</v>
      </c>
      <c r="CM266" s="18">
        <v>10.65</v>
      </c>
      <c r="CN266" s="18" t="s">
        <v>4043</v>
      </c>
      <c r="CO266" s="21">
        <v>5.0330000000000004</v>
      </c>
      <c r="CP266" s="17"/>
      <c r="CQ266" s="17"/>
      <c r="CR266" s="17"/>
      <c r="CS266" s="17"/>
      <c r="CT266" s="17"/>
      <c r="CU266" s="17"/>
      <c r="CV266" s="17"/>
      <c r="CW266" s="17"/>
      <c r="CX266" s="18">
        <v>1</v>
      </c>
      <c r="CY266" s="18" t="s">
        <v>4238</v>
      </c>
      <c r="CZ266" s="18">
        <v>61</v>
      </c>
      <c r="DA266" s="18">
        <v>1</v>
      </c>
      <c r="DB266" s="18" t="s">
        <v>4182</v>
      </c>
      <c r="DC266" s="18">
        <v>61</v>
      </c>
      <c r="DD266" s="17"/>
      <c r="DE266" s="17"/>
      <c r="DF266" s="17"/>
      <c r="DG266" s="17"/>
      <c r="DH266" s="17"/>
      <c r="DI266" s="17"/>
      <c r="DJ266" s="17"/>
      <c r="DK266" s="17"/>
      <c r="DL266" s="17"/>
      <c r="DM266" s="17"/>
      <c r="DN266" s="17"/>
      <c r="DO266" s="17"/>
      <c r="DP266" s="17"/>
      <c r="DQ266" s="17"/>
      <c r="DR266" s="17"/>
      <c r="DS266" s="17"/>
      <c r="DT266" s="17"/>
      <c r="DU266" s="17"/>
      <c r="DV266" s="17"/>
      <c r="DW266" s="17"/>
      <c r="DX266" s="17"/>
      <c r="DY266" s="17"/>
      <c r="DZ266" s="17"/>
      <c r="EA266" s="17"/>
      <c r="EB266" s="17"/>
      <c r="EC266" s="17"/>
      <c r="ED266" s="17"/>
      <c r="EE266" s="17"/>
      <c r="EF266" s="17"/>
      <c r="EG266" s="17"/>
      <c r="EH266" s="17"/>
      <c r="EI266" s="17"/>
      <c r="EJ266" s="17"/>
      <c r="EK266" s="17"/>
      <c r="EL266" s="17"/>
      <c r="EM266" s="17"/>
      <c r="EN266" s="18">
        <v>1</v>
      </c>
      <c r="EO266" s="18" t="s">
        <v>4815</v>
      </c>
      <c r="EP266" s="18">
        <v>11</v>
      </c>
      <c r="EQ266" s="17"/>
      <c r="ER266" s="17"/>
      <c r="ES266" s="17"/>
      <c r="ET266" s="17"/>
      <c r="EU266" s="17"/>
      <c r="EV266" s="17"/>
      <c r="EW266" s="17"/>
      <c r="EX266" s="17"/>
      <c r="EY266" s="17"/>
      <c r="EZ266" s="17"/>
      <c r="FA266" s="17"/>
      <c r="FB266" s="17"/>
      <c r="FC266" s="17"/>
      <c r="FD266" s="17"/>
      <c r="FE266" s="18">
        <v>1</v>
      </c>
      <c r="FF266" s="18" t="s">
        <v>4907</v>
      </c>
      <c r="FG266" s="18" t="s">
        <v>4935</v>
      </c>
      <c r="FH266" s="18" t="s">
        <v>4907</v>
      </c>
      <c r="FI266" s="18" t="s">
        <v>5290</v>
      </c>
      <c r="FJ266" s="17"/>
      <c r="FK266" s="17"/>
      <c r="FL266" s="18" t="s">
        <v>5540</v>
      </c>
      <c r="FM266" s="17"/>
      <c r="FN266" s="18" t="s">
        <v>5640</v>
      </c>
      <c r="FO266" s="17"/>
      <c r="FP266" s="17"/>
      <c r="FQ266" s="17"/>
      <c r="FR266" s="17"/>
      <c r="FS266" s="18" t="s">
        <v>6045</v>
      </c>
      <c r="FT266" s="18" t="s">
        <v>6385</v>
      </c>
      <c r="FU266" s="18" t="s">
        <v>6708</v>
      </c>
      <c r="FV266" s="18" t="s">
        <v>7052</v>
      </c>
      <c r="FW266" s="18" t="s">
        <v>27</v>
      </c>
      <c r="FX266" s="18" t="s">
        <v>7319</v>
      </c>
      <c r="FY266" s="18" t="s">
        <v>7415</v>
      </c>
      <c r="FZ266" s="18" t="s">
        <v>7491</v>
      </c>
      <c r="GB266" s="25">
        <f t="shared" si="16"/>
        <v>211.60341744486388</v>
      </c>
    </row>
    <row r="267" spans="3:184" ht="74" customHeight="1" x14ac:dyDescent="0.2">
      <c r="C267" s="17" t="s">
        <v>11175</v>
      </c>
      <c r="D267" s="18" t="s">
        <v>69</v>
      </c>
      <c r="E267" s="18" t="s">
        <v>82</v>
      </c>
      <c r="F267" s="18" t="s">
        <v>338</v>
      </c>
      <c r="G267" s="18" t="s">
        <v>643</v>
      </c>
      <c r="H267" s="17"/>
      <c r="I267" s="18">
        <v>2023</v>
      </c>
      <c r="J267" s="18" t="s">
        <v>785</v>
      </c>
      <c r="K267" s="18" t="s">
        <v>961</v>
      </c>
      <c r="L267" s="17"/>
      <c r="M267" s="18" t="s">
        <v>1194</v>
      </c>
      <c r="N267" s="18" t="s">
        <v>1422</v>
      </c>
      <c r="O267" s="18" t="s">
        <v>699</v>
      </c>
      <c r="P267" s="17"/>
      <c r="Q267" s="18" t="s">
        <v>2155</v>
      </c>
      <c r="R267" s="18" t="s">
        <v>2381</v>
      </c>
      <c r="S267" s="18" t="s">
        <v>699</v>
      </c>
      <c r="T267" s="17"/>
      <c r="U267" s="18" t="s">
        <v>2849</v>
      </c>
      <c r="V267" s="18" t="s">
        <v>3081</v>
      </c>
      <c r="W267" s="18" t="s">
        <v>3138</v>
      </c>
      <c r="X267" s="18" t="s">
        <v>3287</v>
      </c>
      <c r="Y267" s="21">
        <f t="shared" si="14"/>
        <v>5.3369999999999997</v>
      </c>
      <c r="Z267" s="21">
        <v>4.4859999999999998</v>
      </c>
      <c r="AA267" s="21">
        <v>84.05</v>
      </c>
      <c r="AB267" s="21">
        <v>0.02</v>
      </c>
      <c r="AC267" s="21">
        <v>0.52700000000000002</v>
      </c>
      <c r="AD267" s="21">
        <v>9.8699999999999992</v>
      </c>
      <c r="AE267" s="21">
        <v>0.32400000000000001</v>
      </c>
      <c r="AF267" s="21">
        <v>6.07</v>
      </c>
      <c r="AG267" s="21">
        <v>0</v>
      </c>
      <c r="AH267" s="21">
        <v>0</v>
      </c>
      <c r="AI267" s="21"/>
      <c r="AJ267" s="17"/>
      <c r="AK267" s="17"/>
      <c r="AL267" s="21"/>
      <c r="AM267" s="21">
        <v>5.4640000000000004</v>
      </c>
      <c r="AN267" s="21">
        <v>0.02</v>
      </c>
      <c r="AO267" s="22">
        <v>21</v>
      </c>
      <c r="AP267" s="22">
        <v>18</v>
      </c>
      <c r="AQ267" s="22">
        <v>17</v>
      </c>
      <c r="AR267" s="22"/>
      <c r="AS267" s="22"/>
      <c r="AT267" s="22"/>
      <c r="AU267" s="22"/>
      <c r="AV267" s="22"/>
      <c r="AW267" s="22"/>
      <c r="AX267" s="22"/>
      <c r="AY267" s="22"/>
      <c r="AZ267" s="22"/>
      <c r="BA267" s="22">
        <v>5</v>
      </c>
      <c r="BB267" s="22">
        <v>12</v>
      </c>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v>0</v>
      </c>
      <c r="CB267" s="22"/>
      <c r="CC267" s="22"/>
      <c r="CD267" s="22"/>
      <c r="CE267" s="22"/>
      <c r="CF267" s="23"/>
      <c r="CG267" s="22"/>
      <c r="CH267" s="22">
        <v>17</v>
      </c>
      <c r="CI267" s="12">
        <f t="shared" si="15"/>
        <v>0</v>
      </c>
      <c r="CJ267" s="21">
        <v>11.343999999999999</v>
      </c>
      <c r="CK267" s="18" t="s">
        <v>3805</v>
      </c>
      <c r="CL267" s="18" t="s">
        <v>3935</v>
      </c>
      <c r="CM267" s="18">
        <v>2.2799999999999998</v>
      </c>
      <c r="CN267" s="18" t="s">
        <v>4044</v>
      </c>
      <c r="CO267" s="21">
        <v>496.94099999999997</v>
      </c>
      <c r="CP267" s="17"/>
      <c r="CQ267" s="17"/>
      <c r="CR267" s="17"/>
      <c r="CS267" s="17"/>
      <c r="CT267" s="17"/>
      <c r="CU267" s="17"/>
      <c r="CV267" s="17"/>
      <c r="CW267" s="18">
        <v>5</v>
      </c>
      <c r="CX267" s="18">
        <v>1</v>
      </c>
      <c r="CY267" s="18" t="s">
        <v>4239</v>
      </c>
      <c r="CZ267" s="18">
        <v>553</v>
      </c>
      <c r="DA267" s="18">
        <v>1</v>
      </c>
      <c r="DB267" s="18" t="s">
        <v>4376</v>
      </c>
      <c r="DC267" s="18">
        <v>2387</v>
      </c>
      <c r="DD267" s="18">
        <v>1</v>
      </c>
      <c r="DE267" s="18" t="s">
        <v>4444</v>
      </c>
      <c r="DF267" s="18">
        <v>159</v>
      </c>
      <c r="DG267" s="17"/>
      <c r="DH267" s="17"/>
      <c r="DI267" s="17"/>
      <c r="DJ267" s="17"/>
      <c r="DK267" s="17"/>
      <c r="DL267" s="17"/>
      <c r="DM267" s="17"/>
      <c r="DN267" s="17"/>
      <c r="DO267" s="17"/>
      <c r="DP267" s="17"/>
      <c r="DQ267" s="17"/>
      <c r="DR267" s="17"/>
      <c r="DS267" s="17"/>
      <c r="DT267" s="17"/>
      <c r="DU267" s="17"/>
      <c r="DV267" s="17"/>
      <c r="DW267" s="17"/>
      <c r="DX267" s="17"/>
      <c r="DY267" s="17"/>
      <c r="DZ267" s="17"/>
      <c r="EA267" s="17"/>
      <c r="EB267" s="17"/>
      <c r="EC267" s="17"/>
      <c r="ED267" s="17"/>
      <c r="EE267" s="17"/>
      <c r="EF267" s="17"/>
      <c r="EG267" s="17"/>
      <c r="EH267" s="17"/>
      <c r="EI267" s="17"/>
      <c r="EJ267" s="17"/>
      <c r="EK267" s="17"/>
      <c r="EL267" s="17"/>
      <c r="EM267" s="17"/>
      <c r="EN267" s="18">
        <v>1</v>
      </c>
      <c r="EO267" s="18" t="s">
        <v>4715</v>
      </c>
      <c r="EP267" s="18">
        <v>11</v>
      </c>
      <c r="EQ267" s="17"/>
      <c r="ER267" s="17"/>
      <c r="ES267" s="17"/>
      <c r="ET267" s="17"/>
      <c r="EU267" s="17"/>
      <c r="EV267" s="17"/>
      <c r="EW267" s="17"/>
      <c r="EX267" s="17"/>
      <c r="EY267" s="17"/>
      <c r="EZ267" s="17"/>
      <c r="FA267" s="17"/>
      <c r="FB267" s="17"/>
      <c r="FC267" s="17"/>
      <c r="FD267" s="17"/>
      <c r="FE267" s="17"/>
      <c r="FF267" s="17"/>
      <c r="FG267" s="17"/>
      <c r="FH267" s="18" t="s">
        <v>699</v>
      </c>
      <c r="FI267" s="18" t="s">
        <v>5291</v>
      </c>
      <c r="FJ267" s="17"/>
      <c r="FK267" s="17"/>
      <c r="FL267" s="18" t="s">
        <v>5541</v>
      </c>
      <c r="FM267" s="17"/>
      <c r="FN267" s="17"/>
      <c r="FO267" s="17"/>
      <c r="FP267" s="18" t="s">
        <v>5755</v>
      </c>
      <c r="FQ267" s="18">
        <v>10</v>
      </c>
      <c r="FR267" s="18">
        <v>109</v>
      </c>
      <c r="FS267" s="18" t="s">
        <v>6044</v>
      </c>
      <c r="FT267" s="18" t="s">
        <v>6384</v>
      </c>
      <c r="FU267" s="18" t="s">
        <v>6707</v>
      </c>
      <c r="FV267" s="18" t="s">
        <v>7051</v>
      </c>
      <c r="FW267" s="18" t="s">
        <v>25</v>
      </c>
      <c r="FX267" s="18" t="s">
        <v>7317</v>
      </c>
      <c r="FY267" s="18" t="s">
        <v>7413</v>
      </c>
      <c r="FZ267" s="18" t="s">
        <v>7489</v>
      </c>
      <c r="GB267" s="25">
        <f t="shared" si="16"/>
        <v>9.0272285844798485</v>
      </c>
    </row>
    <row r="268" spans="3:184" ht="74" customHeight="1" x14ac:dyDescent="0.2">
      <c r="C268" s="17" t="s">
        <v>11175</v>
      </c>
      <c r="D268" s="18" t="s">
        <v>71</v>
      </c>
      <c r="E268" s="18" t="s">
        <v>84</v>
      </c>
      <c r="F268" s="18" t="s">
        <v>340</v>
      </c>
      <c r="G268" s="18" t="s">
        <v>644</v>
      </c>
      <c r="H268" s="17"/>
      <c r="I268" s="18">
        <v>2022</v>
      </c>
      <c r="J268" s="18" t="s">
        <v>797</v>
      </c>
      <c r="K268" s="18" t="s">
        <v>941</v>
      </c>
      <c r="L268" s="17"/>
      <c r="M268" s="17"/>
      <c r="N268" s="17"/>
      <c r="O268" s="18" t="s">
        <v>1712</v>
      </c>
      <c r="P268" s="18" t="s">
        <v>1910</v>
      </c>
      <c r="Q268" s="18" t="s">
        <v>2156</v>
      </c>
      <c r="R268" s="17"/>
      <c r="S268" s="17"/>
      <c r="T268" s="17"/>
      <c r="U268" s="18" t="s">
        <v>2851</v>
      </c>
      <c r="V268" s="18" t="s">
        <v>3082</v>
      </c>
      <c r="W268" s="18" t="s">
        <v>3142</v>
      </c>
      <c r="X268" s="18" t="s">
        <v>3289</v>
      </c>
      <c r="Y268" s="21">
        <f t="shared" si="14"/>
        <v>0.6</v>
      </c>
      <c r="Z268" s="21">
        <v>0.6</v>
      </c>
      <c r="AA268" s="21">
        <v>100</v>
      </c>
      <c r="AB268" s="21">
        <v>0.03</v>
      </c>
      <c r="AC268" s="21">
        <v>0</v>
      </c>
      <c r="AD268" s="21">
        <v>0</v>
      </c>
      <c r="AE268" s="21">
        <v>0</v>
      </c>
      <c r="AF268" s="21">
        <v>0</v>
      </c>
      <c r="AG268" s="21">
        <v>0</v>
      </c>
      <c r="AH268" s="21">
        <v>0</v>
      </c>
      <c r="AI268" s="21"/>
      <c r="AJ268" s="17"/>
      <c r="AK268" s="17"/>
      <c r="AL268" s="21"/>
      <c r="AM268" s="21">
        <v>0.5</v>
      </c>
      <c r="AN268" s="21">
        <v>0.02</v>
      </c>
      <c r="AO268" s="22">
        <v>1</v>
      </c>
      <c r="AP268" s="22">
        <v>1</v>
      </c>
      <c r="AQ268" s="22">
        <v>1</v>
      </c>
      <c r="AR268" s="22"/>
      <c r="AS268" s="22"/>
      <c r="AT268" s="22"/>
      <c r="AU268" s="22"/>
      <c r="AV268" s="22"/>
      <c r="AW268" s="22"/>
      <c r="AX268" s="22"/>
      <c r="AY268" s="22"/>
      <c r="AZ268" s="22"/>
      <c r="BA268" s="22"/>
      <c r="BB268" s="22"/>
      <c r="BC268" s="22">
        <v>1</v>
      </c>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v>0</v>
      </c>
      <c r="CB268" s="22"/>
      <c r="CC268" s="22"/>
      <c r="CD268" s="22"/>
      <c r="CE268" s="22"/>
      <c r="CF268" s="23"/>
      <c r="CG268" s="22"/>
      <c r="CH268" s="22">
        <v>1</v>
      </c>
      <c r="CI268" s="12">
        <f t="shared" si="15"/>
        <v>0</v>
      </c>
      <c r="CJ268" s="21">
        <v>1.4510000000000001</v>
      </c>
      <c r="CK268" s="18" t="s">
        <v>3806</v>
      </c>
      <c r="CL268" s="18" t="s">
        <v>3936</v>
      </c>
      <c r="CM268" s="18">
        <v>29.37</v>
      </c>
      <c r="CN268" s="18" t="s">
        <v>4043</v>
      </c>
      <c r="CO268" s="21">
        <v>4.9409999999999998</v>
      </c>
      <c r="CP268" s="17"/>
      <c r="CQ268" s="17"/>
      <c r="CR268" s="17"/>
      <c r="CS268" s="17"/>
      <c r="CT268" s="17"/>
      <c r="CU268" s="17"/>
      <c r="CV268" s="17"/>
      <c r="CW268" s="17"/>
      <c r="CX268" s="17"/>
      <c r="CY268" s="17"/>
      <c r="CZ268" s="17"/>
      <c r="DA268" s="18">
        <v>1</v>
      </c>
      <c r="DB268" s="18" t="s">
        <v>4377</v>
      </c>
      <c r="DC268" s="18">
        <v>8</v>
      </c>
      <c r="DD268" s="17"/>
      <c r="DE268" s="17"/>
      <c r="DF268" s="17"/>
      <c r="DG268" s="17"/>
      <c r="DH268" s="17"/>
      <c r="DI268" s="17"/>
      <c r="DJ268" s="17"/>
      <c r="DK268" s="17"/>
      <c r="DL268" s="17"/>
      <c r="DM268" s="17"/>
      <c r="DN268" s="17"/>
      <c r="DO268" s="17"/>
      <c r="DP268" s="17"/>
      <c r="DQ268" s="17"/>
      <c r="DR268" s="17"/>
      <c r="DS268" s="17"/>
      <c r="DT268" s="17"/>
      <c r="DU268" s="17"/>
      <c r="DV268" s="17"/>
      <c r="DW268" s="17"/>
      <c r="DX268" s="17"/>
      <c r="DY268" s="18">
        <v>1</v>
      </c>
      <c r="DZ268" s="18" t="s">
        <v>4652</v>
      </c>
      <c r="EA268" s="18">
        <v>8</v>
      </c>
      <c r="EB268" s="17"/>
      <c r="EC268" s="17"/>
      <c r="ED268" s="17"/>
      <c r="EE268" s="17"/>
      <c r="EF268" s="17"/>
      <c r="EG268" s="17"/>
      <c r="EH268" s="17"/>
      <c r="EI268" s="17"/>
      <c r="EJ268" s="17"/>
      <c r="EK268" s="17"/>
      <c r="EL268" s="17"/>
      <c r="EM268" s="17"/>
      <c r="EN268" s="18">
        <v>1</v>
      </c>
      <c r="EO268" s="18" t="s">
        <v>4816</v>
      </c>
      <c r="EP268" s="18">
        <v>5</v>
      </c>
      <c r="EQ268" s="17"/>
      <c r="ER268" s="17"/>
      <c r="ES268" s="17"/>
      <c r="ET268" s="17"/>
      <c r="EU268" s="17"/>
      <c r="EV268" s="17"/>
      <c r="EW268" s="17"/>
      <c r="EX268" s="17"/>
      <c r="EY268" s="17"/>
      <c r="EZ268" s="17"/>
      <c r="FA268" s="17"/>
      <c r="FB268" s="17"/>
      <c r="FC268" s="17"/>
      <c r="FD268" s="17"/>
      <c r="FE268" s="18">
        <v>1</v>
      </c>
      <c r="FF268" s="18" t="s">
        <v>4908</v>
      </c>
      <c r="FG268" s="18" t="s">
        <v>4936</v>
      </c>
      <c r="FH268" s="18" t="s">
        <v>4908</v>
      </c>
      <c r="FI268" s="18" t="s">
        <v>5292</v>
      </c>
      <c r="FJ268" s="17"/>
      <c r="FK268" s="17"/>
      <c r="FL268" s="18" t="s">
        <v>5542</v>
      </c>
      <c r="FM268" s="17"/>
      <c r="FN268" s="17"/>
      <c r="FO268" s="17"/>
      <c r="FP268" s="17"/>
      <c r="FQ268" s="17"/>
      <c r="FR268" s="17"/>
      <c r="FS268" s="18" t="s">
        <v>6046</v>
      </c>
      <c r="FT268" s="18" t="s">
        <v>6386</v>
      </c>
      <c r="FU268" s="18" t="s">
        <v>6709</v>
      </c>
      <c r="FV268" s="18" t="s">
        <v>7053</v>
      </c>
      <c r="FW268" s="18" t="s">
        <v>27</v>
      </c>
      <c r="FX268" s="18" t="s">
        <v>7319</v>
      </c>
      <c r="FY268" s="18" t="s">
        <v>7415</v>
      </c>
      <c r="FZ268" s="18" t="s">
        <v>7491</v>
      </c>
      <c r="GB268" s="25">
        <f t="shared" si="16"/>
        <v>121.43290831815422</v>
      </c>
    </row>
    <row r="269" spans="3:184" ht="74" customHeight="1" x14ac:dyDescent="0.2">
      <c r="C269" s="17" t="s">
        <v>11175</v>
      </c>
      <c r="D269" s="18" t="s">
        <v>68</v>
      </c>
      <c r="E269" s="18" t="s">
        <v>82</v>
      </c>
      <c r="F269" s="18" t="s">
        <v>341</v>
      </c>
      <c r="G269" s="18" t="s">
        <v>645</v>
      </c>
      <c r="H269" s="18" t="s">
        <v>746</v>
      </c>
      <c r="I269" s="18">
        <v>2018</v>
      </c>
      <c r="J269" s="18" t="s">
        <v>894</v>
      </c>
      <c r="K269" s="18" t="s">
        <v>936</v>
      </c>
      <c r="L269" s="17"/>
      <c r="M269" s="18" t="s">
        <v>1195</v>
      </c>
      <c r="N269" s="18" t="s">
        <v>1423</v>
      </c>
      <c r="O269" s="18" t="s">
        <v>1713</v>
      </c>
      <c r="P269" s="18" t="s">
        <v>1911</v>
      </c>
      <c r="Q269" s="18" t="s">
        <v>2157</v>
      </c>
      <c r="R269" s="18" t="s">
        <v>2382</v>
      </c>
      <c r="S269" s="18" t="s">
        <v>2505</v>
      </c>
      <c r="T269" s="18" t="s">
        <v>2582</v>
      </c>
      <c r="U269" s="18" t="s">
        <v>2852</v>
      </c>
      <c r="V269" s="18" t="s">
        <v>3083</v>
      </c>
      <c r="W269" s="18" t="s">
        <v>3138</v>
      </c>
      <c r="X269" s="18" t="s">
        <v>3290</v>
      </c>
      <c r="Y269" s="21">
        <f t="shared" si="14"/>
        <v>8.9300000000000015</v>
      </c>
      <c r="Z269" s="21">
        <v>8.7360000000000007</v>
      </c>
      <c r="AA269" s="21">
        <v>89.59</v>
      </c>
      <c r="AB269" s="21">
        <v>0.06</v>
      </c>
      <c r="AC269" s="21">
        <v>0</v>
      </c>
      <c r="AD269" s="21">
        <v>0</v>
      </c>
      <c r="AE269" s="21">
        <v>0</v>
      </c>
      <c r="AF269" s="21">
        <v>0</v>
      </c>
      <c r="AG269" s="21">
        <v>0.19400000000000001</v>
      </c>
      <c r="AH269" s="21">
        <v>0</v>
      </c>
      <c r="AI269" s="21">
        <v>1</v>
      </c>
      <c r="AJ269" s="18" t="s">
        <v>3457</v>
      </c>
      <c r="AK269" s="18" t="s">
        <v>3524</v>
      </c>
      <c r="AL269" s="21">
        <v>0</v>
      </c>
      <c r="AM269" s="21">
        <v>20.059999999999999</v>
      </c>
      <c r="AN269" s="21">
        <v>0.16</v>
      </c>
      <c r="AO269" s="22">
        <v>140</v>
      </c>
      <c r="AP269" s="22">
        <v>67</v>
      </c>
      <c r="AQ269" s="22">
        <v>17</v>
      </c>
      <c r="AR269" s="22"/>
      <c r="AS269" s="22"/>
      <c r="AT269" s="22"/>
      <c r="AU269" s="22"/>
      <c r="AV269" s="22"/>
      <c r="AW269" s="22">
        <v>1</v>
      </c>
      <c r="AX269" s="22"/>
      <c r="AY269" s="22">
        <v>5</v>
      </c>
      <c r="AZ269" s="22">
        <v>1</v>
      </c>
      <c r="BA269" s="22"/>
      <c r="BB269" s="22"/>
      <c r="BC269" s="22"/>
      <c r="BD269" s="22"/>
      <c r="BE269" s="22"/>
      <c r="BF269" s="22">
        <v>1</v>
      </c>
      <c r="BG269" s="22"/>
      <c r="BH269" s="22"/>
      <c r="BI269" s="22"/>
      <c r="BJ269" s="22"/>
      <c r="BK269" s="22">
        <v>7</v>
      </c>
      <c r="BL269" s="22"/>
      <c r="BM269" s="22"/>
      <c r="BN269" s="22"/>
      <c r="BO269" s="22"/>
      <c r="BP269" s="22"/>
      <c r="BQ269" s="22"/>
      <c r="BR269" s="22"/>
      <c r="BS269" s="22"/>
      <c r="BT269" s="22"/>
      <c r="BU269" s="22"/>
      <c r="BV269" s="22"/>
      <c r="BW269" s="22"/>
      <c r="BX269" s="22"/>
      <c r="BY269" s="22"/>
      <c r="BZ269" s="22"/>
      <c r="CA269" s="22">
        <v>0</v>
      </c>
      <c r="CB269" s="22">
        <v>2</v>
      </c>
      <c r="CC269" s="22"/>
      <c r="CD269" s="22"/>
      <c r="CE269" s="22"/>
      <c r="CF269" s="23"/>
      <c r="CG269" s="22"/>
      <c r="CH269" s="22">
        <v>17</v>
      </c>
      <c r="CI269" s="12">
        <f t="shared" si="15"/>
        <v>0</v>
      </c>
      <c r="CJ269" s="21">
        <v>25.776</v>
      </c>
      <c r="CK269" s="18" t="s">
        <v>3807</v>
      </c>
      <c r="CL269" s="17"/>
      <c r="CM269" s="18">
        <v>85.92</v>
      </c>
      <c r="CN269" s="18" t="s">
        <v>3953</v>
      </c>
      <c r="CO269" s="21">
        <v>30.962</v>
      </c>
      <c r="CP269" s="18">
        <v>1</v>
      </c>
      <c r="CQ269" s="18" t="s">
        <v>4094</v>
      </c>
      <c r="CR269" s="18" t="s">
        <v>4122</v>
      </c>
      <c r="CS269" s="18" t="s">
        <v>4142</v>
      </c>
      <c r="CT269" s="18">
        <v>5</v>
      </c>
      <c r="CU269" s="18">
        <v>200</v>
      </c>
      <c r="CV269" s="18" t="s">
        <v>4164</v>
      </c>
      <c r="CW269" s="18">
        <v>1</v>
      </c>
      <c r="CX269" s="17"/>
      <c r="CY269" s="17"/>
      <c r="CZ269" s="17"/>
      <c r="DA269" s="18">
        <v>1</v>
      </c>
      <c r="DB269" s="18" t="s">
        <v>4316</v>
      </c>
      <c r="DC269" s="18">
        <v>170</v>
      </c>
      <c r="DD269" s="17"/>
      <c r="DE269" s="17"/>
      <c r="DF269" s="17"/>
      <c r="DG269" s="17"/>
      <c r="DH269" s="17"/>
      <c r="DI269" s="17"/>
      <c r="DJ269" s="17"/>
      <c r="DK269" s="17"/>
      <c r="DL269" s="17"/>
      <c r="DM269" s="18">
        <v>1</v>
      </c>
      <c r="DN269" s="18" t="s">
        <v>4479</v>
      </c>
      <c r="DO269" s="18">
        <v>51</v>
      </c>
      <c r="DP269" s="18">
        <v>1</v>
      </c>
      <c r="DQ269" s="18" t="s">
        <v>4507</v>
      </c>
      <c r="DR269" s="18">
        <v>35</v>
      </c>
      <c r="DS269" s="17"/>
      <c r="DT269" s="17"/>
      <c r="DU269" s="17"/>
      <c r="DV269" s="18">
        <v>1</v>
      </c>
      <c r="DW269" s="18" t="s">
        <v>4599</v>
      </c>
      <c r="DX269" s="18">
        <v>1402</v>
      </c>
      <c r="DY269" s="18">
        <v>1</v>
      </c>
      <c r="DZ269" s="18" t="s">
        <v>4653</v>
      </c>
      <c r="EA269" s="18">
        <v>24769</v>
      </c>
      <c r="EB269" s="17"/>
      <c r="EC269" s="17"/>
      <c r="ED269" s="17"/>
      <c r="EE269" s="17"/>
      <c r="EF269" s="17"/>
      <c r="EG269" s="17"/>
      <c r="EH269" s="17"/>
      <c r="EI269" s="17"/>
      <c r="EJ269" s="17"/>
      <c r="EK269" s="17"/>
      <c r="EL269" s="18" t="s">
        <v>4727</v>
      </c>
      <c r="EM269" s="18">
        <v>13</v>
      </c>
      <c r="EN269" s="18">
        <v>1</v>
      </c>
      <c r="EO269" s="18" t="s">
        <v>4727</v>
      </c>
      <c r="EP269" s="18">
        <v>13</v>
      </c>
      <c r="EQ269" s="17"/>
      <c r="ER269" s="17"/>
      <c r="ES269" s="17"/>
      <c r="ET269" s="17"/>
      <c r="EU269" s="17"/>
      <c r="EV269" s="17"/>
      <c r="EW269" s="17"/>
      <c r="EX269" s="17"/>
      <c r="EY269" s="17"/>
      <c r="EZ269" s="17"/>
      <c r="FA269" s="17"/>
      <c r="FB269" s="17"/>
      <c r="FC269" s="17"/>
      <c r="FD269" s="17"/>
      <c r="FE269" s="18">
        <v>1</v>
      </c>
      <c r="FF269" s="18" t="s">
        <v>4909</v>
      </c>
      <c r="FG269" s="18" t="s">
        <v>4937</v>
      </c>
      <c r="FH269" s="18" t="s">
        <v>5098</v>
      </c>
      <c r="FI269" s="18" t="s">
        <v>5293</v>
      </c>
      <c r="FJ269" s="18" t="s">
        <v>5378</v>
      </c>
      <c r="FK269" s="17"/>
      <c r="FL269" s="18" t="s">
        <v>5543</v>
      </c>
      <c r="FM269" s="17"/>
      <c r="FN269" s="18" t="s">
        <v>5641</v>
      </c>
      <c r="FO269" s="17"/>
      <c r="FP269" s="18" t="s">
        <v>5756</v>
      </c>
      <c r="FQ269" s="18">
        <v>19</v>
      </c>
      <c r="FR269" s="18">
        <v>540</v>
      </c>
      <c r="FS269" s="18" t="s">
        <v>6047</v>
      </c>
      <c r="FT269" s="18" t="s">
        <v>6387</v>
      </c>
      <c r="FU269" s="18" t="s">
        <v>6710</v>
      </c>
      <c r="FV269" s="18" t="s">
        <v>7054</v>
      </c>
      <c r="FW269" s="18" t="s">
        <v>7222</v>
      </c>
      <c r="FX269" s="18" t="s">
        <v>7316</v>
      </c>
      <c r="FY269" s="18" t="s">
        <v>7416</v>
      </c>
      <c r="FZ269" s="18" t="s">
        <v>7488</v>
      </c>
      <c r="GB269" s="25">
        <f t="shared" si="16"/>
        <v>282.15231574187715</v>
      </c>
    </row>
    <row r="270" spans="3:184" ht="74" customHeight="1" x14ac:dyDescent="0.2">
      <c r="C270" s="17" t="s">
        <v>11175</v>
      </c>
      <c r="D270" s="18" t="s">
        <v>72</v>
      </c>
      <c r="E270" s="18" t="s">
        <v>83</v>
      </c>
      <c r="F270" s="18" t="s">
        <v>342</v>
      </c>
      <c r="G270" s="18" t="s">
        <v>646</v>
      </c>
      <c r="H270" s="18" t="s">
        <v>646</v>
      </c>
      <c r="I270" s="18">
        <v>2019</v>
      </c>
      <c r="J270" s="18" t="s">
        <v>870</v>
      </c>
      <c r="K270" s="18" t="s">
        <v>864</v>
      </c>
      <c r="L270" s="17"/>
      <c r="M270" s="17"/>
      <c r="N270" s="17"/>
      <c r="O270" s="18" t="s">
        <v>1714</v>
      </c>
      <c r="P270" s="18" t="s">
        <v>1912</v>
      </c>
      <c r="Q270" s="17"/>
      <c r="R270" s="17"/>
      <c r="S270" s="17"/>
      <c r="T270" s="17"/>
      <c r="U270" s="18" t="s">
        <v>2853</v>
      </c>
      <c r="V270" s="18" t="s">
        <v>2853</v>
      </c>
      <c r="W270" s="17"/>
      <c r="X270" s="18" t="s">
        <v>594</v>
      </c>
      <c r="Y270" s="21">
        <f t="shared" si="14"/>
        <v>0.9</v>
      </c>
      <c r="Z270" s="21">
        <v>0.45</v>
      </c>
      <c r="AA270" s="21">
        <v>0</v>
      </c>
      <c r="AB270" s="21">
        <v>0</v>
      </c>
      <c r="AC270" s="21">
        <v>0</v>
      </c>
      <c r="AD270" s="21">
        <v>0</v>
      </c>
      <c r="AE270" s="21">
        <v>0</v>
      </c>
      <c r="AF270" s="21">
        <v>0</v>
      </c>
      <c r="AG270" s="21">
        <v>0.45</v>
      </c>
      <c r="AH270" s="21">
        <v>0</v>
      </c>
      <c r="AI270" s="21">
        <v>1</v>
      </c>
      <c r="AJ270" s="18" t="s">
        <v>3458</v>
      </c>
      <c r="AK270" s="18" t="s">
        <v>3525</v>
      </c>
      <c r="AL270" s="21">
        <v>0</v>
      </c>
      <c r="AM270" s="21">
        <v>1</v>
      </c>
      <c r="AN270" s="21">
        <v>7.0000000000000007E-2</v>
      </c>
      <c r="AO270" s="22">
        <v>1</v>
      </c>
      <c r="AP270" s="22">
        <v>1</v>
      </c>
      <c r="AQ270" s="22">
        <v>1</v>
      </c>
      <c r="AR270" s="22">
        <v>0</v>
      </c>
      <c r="AS270" s="22">
        <v>1</v>
      </c>
      <c r="AT270" s="22">
        <v>0</v>
      </c>
      <c r="AU270" s="22">
        <v>0</v>
      </c>
      <c r="AV270" s="22">
        <v>0</v>
      </c>
      <c r="AW270" s="22">
        <v>0</v>
      </c>
      <c r="AX270" s="22">
        <v>0</v>
      </c>
      <c r="AY270" s="22">
        <v>0</v>
      </c>
      <c r="AZ270" s="22">
        <v>0</v>
      </c>
      <c r="BA270" s="22">
        <v>0</v>
      </c>
      <c r="BB270" s="22">
        <v>0</v>
      </c>
      <c r="BC270" s="22">
        <v>0</v>
      </c>
      <c r="BD270" s="22">
        <v>0</v>
      </c>
      <c r="BE270" s="22">
        <v>0</v>
      </c>
      <c r="BF270" s="22">
        <v>0</v>
      </c>
      <c r="BG270" s="22">
        <v>0</v>
      </c>
      <c r="BH270" s="22">
        <v>0</v>
      </c>
      <c r="BI270" s="22">
        <v>0</v>
      </c>
      <c r="BJ270" s="22">
        <v>0</v>
      </c>
      <c r="BK270" s="22">
        <v>0</v>
      </c>
      <c r="BL270" s="22"/>
      <c r="BM270" s="22"/>
      <c r="BN270" s="22"/>
      <c r="BO270" s="22"/>
      <c r="BP270" s="22"/>
      <c r="BQ270" s="22"/>
      <c r="BR270" s="22"/>
      <c r="BS270" s="22"/>
      <c r="BT270" s="22"/>
      <c r="BU270" s="22"/>
      <c r="BV270" s="22"/>
      <c r="BW270" s="22"/>
      <c r="BX270" s="22"/>
      <c r="BY270" s="22"/>
      <c r="BZ270" s="22"/>
      <c r="CA270" s="22">
        <v>0</v>
      </c>
      <c r="CB270" s="22">
        <v>0</v>
      </c>
      <c r="CC270" s="22">
        <v>0</v>
      </c>
      <c r="CD270" s="22">
        <v>0</v>
      </c>
      <c r="CE270" s="22">
        <v>0</v>
      </c>
      <c r="CF270" s="23"/>
      <c r="CG270" s="22">
        <v>0</v>
      </c>
      <c r="CH270" s="22">
        <v>1</v>
      </c>
      <c r="CI270" s="12">
        <f t="shared" si="15"/>
        <v>0</v>
      </c>
      <c r="CJ270" s="21">
        <v>7.1999999999999995E-2</v>
      </c>
      <c r="CK270" s="18" t="s">
        <v>3808</v>
      </c>
      <c r="CL270" s="17"/>
      <c r="CM270" s="18">
        <v>0</v>
      </c>
      <c r="CN270" s="18" t="s">
        <v>4045</v>
      </c>
      <c r="CO270" s="21">
        <v>82.102999999999994</v>
      </c>
      <c r="CP270" s="17"/>
      <c r="CQ270" s="17"/>
      <c r="CR270" s="17"/>
      <c r="CS270" s="17"/>
      <c r="CT270" s="17"/>
      <c r="CU270" s="18">
        <v>3</v>
      </c>
      <c r="CV270" s="17"/>
      <c r="CW270" s="18">
        <v>1</v>
      </c>
      <c r="CX270" s="18">
        <v>1</v>
      </c>
      <c r="CY270" s="18" t="s">
        <v>4240</v>
      </c>
      <c r="CZ270" s="18">
        <v>49</v>
      </c>
      <c r="DA270" s="18">
        <v>1</v>
      </c>
      <c r="DB270" s="18" t="s">
        <v>4378</v>
      </c>
      <c r="DC270" s="18">
        <v>49</v>
      </c>
      <c r="DD270" s="17"/>
      <c r="DE270" s="17"/>
      <c r="DF270" s="17"/>
      <c r="DG270" s="17"/>
      <c r="DH270" s="17"/>
      <c r="DI270" s="17"/>
      <c r="DJ270" s="17"/>
      <c r="DK270" s="17"/>
      <c r="DL270" s="17"/>
      <c r="DM270" s="17"/>
      <c r="DN270" s="17"/>
      <c r="DO270" s="17"/>
      <c r="DP270" s="17"/>
      <c r="DQ270" s="17"/>
      <c r="DR270" s="17"/>
      <c r="DS270" s="17"/>
      <c r="DT270" s="17"/>
      <c r="DU270" s="17"/>
      <c r="DV270" s="17"/>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c r="FB270" s="17"/>
      <c r="FC270" s="17"/>
      <c r="FD270" s="17"/>
      <c r="FE270" s="17"/>
      <c r="FF270" s="17"/>
      <c r="FG270" s="17"/>
      <c r="FH270" s="18" t="s">
        <v>5099</v>
      </c>
      <c r="FI270" s="18" t="s">
        <v>5294</v>
      </c>
      <c r="FJ270" s="18" t="s">
        <v>5099</v>
      </c>
      <c r="FK270" s="17"/>
      <c r="FL270" s="18" t="s">
        <v>5544</v>
      </c>
      <c r="FM270" s="17"/>
      <c r="FN270" s="17"/>
      <c r="FO270" s="17"/>
      <c r="FP270" s="18" t="s">
        <v>5757</v>
      </c>
      <c r="FQ270" s="17"/>
      <c r="FR270" s="17"/>
      <c r="FS270" s="18" t="s">
        <v>6048</v>
      </c>
      <c r="FT270" s="18" t="s">
        <v>594</v>
      </c>
      <c r="FU270" s="18" t="s">
        <v>6711</v>
      </c>
      <c r="FV270" s="18" t="s">
        <v>7055</v>
      </c>
      <c r="FW270" s="18" t="s">
        <v>7223</v>
      </c>
      <c r="FX270" s="18" t="s">
        <v>594</v>
      </c>
      <c r="FY270" s="18" t="s">
        <v>6711</v>
      </c>
      <c r="FZ270" s="18" t="s">
        <v>7492</v>
      </c>
      <c r="GB270" s="25">
        <f t="shared" si="16"/>
        <v>5.4809203074187307</v>
      </c>
    </row>
    <row r="271" spans="3:184" ht="74" customHeight="1" x14ac:dyDescent="0.2">
      <c r="C271" s="17" t="s">
        <v>11175</v>
      </c>
      <c r="D271" s="18" t="s">
        <v>70</v>
      </c>
      <c r="E271" s="18" t="s">
        <v>86</v>
      </c>
      <c r="F271" s="18" t="s">
        <v>343</v>
      </c>
      <c r="G271" s="18" t="s">
        <v>647</v>
      </c>
      <c r="H271" s="18" t="s">
        <v>578</v>
      </c>
      <c r="I271" s="18">
        <v>2023</v>
      </c>
      <c r="J271" s="18" t="s">
        <v>898</v>
      </c>
      <c r="K271" s="18" t="s">
        <v>936</v>
      </c>
      <c r="L271" s="17"/>
      <c r="M271" s="18" t="s">
        <v>1196</v>
      </c>
      <c r="N271" s="17"/>
      <c r="O271" s="18" t="s">
        <v>1715</v>
      </c>
      <c r="P271" s="17"/>
      <c r="Q271" s="18" t="s">
        <v>2158</v>
      </c>
      <c r="R271" s="17"/>
      <c r="S271" s="18" t="s">
        <v>2506</v>
      </c>
      <c r="T271" s="17"/>
      <c r="U271" s="18" t="s">
        <v>2854</v>
      </c>
      <c r="V271" s="18" t="s">
        <v>3084</v>
      </c>
      <c r="W271" s="18" t="s">
        <v>3140</v>
      </c>
      <c r="X271" s="18" t="s">
        <v>3291</v>
      </c>
      <c r="Y271" s="21">
        <f t="shared" si="14"/>
        <v>11.2</v>
      </c>
      <c r="Z271" s="21">
        <v>9.1</v>
      </c>
      <c r="AA271" s="21">
        <v>80.36</v>
      </c>
      <c r="AB271" s="21">
        <v>0.08</v>
      </c>
      <c r="AC271" s="21">
        <v>1.2</v>
      </c>
      <c r="AD271" s="21">
        <v>8.93</v>
      </c>
      <c r="AE271" s="21">
        <v>0.06</v>
      </c>
      <c r="AF271" s="21">
        <v>0</v>
      </c>
      <c r="AG271" s="21">
        <v>0.84</v>
      </c>
      <c r="AH271" s="21">
        <v>0</v>
      </c>
      <c r="AI271" s="21">
        <v>1</v>
      </c>
      <c r="AJ271" s="18" t="s">
        <v>3459</v>
      </c>
      <c r="AK271" s="17"/>
      <c r="AL271" s="21">
        <v>0</v>
      </c>
      <c r="AM271" s="21">
        <v>15.9</v>
      </c>
      <c r="AN271" s="21">
        <v>0.14000000000000001</v>
      </c>
      <c r="AO271" s="22">
        <v>4</v>
      </c>
      <c r="AP271" s="22">
        <v>4</v>
      </c>
      <c r="AQ271" s="22">
        <v>4</v>
      </c>
      <c r="AR271" s="22">
        <v>0</v>
      </c>
      <c r="AS271" s="22">
        <v>1</v>
      </c>
      <c r="AT271" s="22">
        <v>0</v>
      </c>
      <c r="AU271" s="22">
        <v>0</v>
      </c>
      <c r="AV271" s="22">
        <v>0</v>
      </c>
      <c r="AW271" s="22">
        <v>0</v>
      </c>
      <c r="AX271" s="22">
        <v>0</v>
      </c>
      <c r="AY271" s="22">
        <v>0</v>
      </c>
      <c r="AZ271" s="22">
        <v>0</v>
      </c>
      <c r="BA271" s="22">
        <v>3</v>
      </c>
      <c r="BB271" s="22">
        <v>0</v>
      </c>
      <c r="BC271" s="22">
        <v>0</v>
      </c>
      <c r="BD271" s="22">
        <v>0</v>
      </c>
      <c r="BE271" s="22">
        <v>0</v>
      </c>
      <c r="BF271" s="22">
        <v>0</v>
      </c>
      <c r="BG271" s="22">
        <v>0</v>
      </c>
      <c r="BH271" s="22">
        <v>0</v>
      </c>
      <c r="BI271" s="22">
        <v>0</v>
      </c>
      <c r="BJ271" s="22">
        <v>0</v>
      </c>
      <c r="BK271" s="22">
        <v>0</v>
      </c>
      <c r="BL271" s="22"/>
      <c r="BM271" s="22"/>
      <c r="BN271" s="22"/>
      <c r="BO271" s="22"/>
      <c r="BP271" s="22"/>
      <c r="BQ271" s="22"/>
      <c r="BR271" s="22"/>
      <c r="BS271" s="22"/>
      <c r="BT271" s="22"/>
      <c r="BU271" s="22"/>
      <c r="BV271" s="22"/>
      <c r="BW271" s="22"/>
      <c r="BX271" s="22"/>
      <c r="BY271" s="22"/>
      <c r="BZ271" s="22"/>
      <c r="CA271" s="22">
        <v>0</v>
      </c>
      <c r="CB271" s="22">
        <v>0</v>
      </c>
      <c r="CC271" s="22">
        <v>0</v>
      </c>
      <c r="CD271" s="22">
        <v>0</v>
      </c>
      <c r="CE271" s="22">
        <v>0</v>
      </c>
      <c r="CF271" s="23"/>
      <c r="CG271" s="22"/>
      <c r="CH271" s="22">
        <v>4</v>
      </c>
      <c r="CI271" s="12">
        <f t="shared" si="15"/>
        <v>0</v>
      </c>
      <c r="CJ271" s="21">
        <v>4</v>
      </c>
      <c r="CK271" s="18" t="s">
        <v>3800</v>
      </c>
      <c r="CL271" s="17"/>
      <c r="CM271" s="18">
        <v>0.97</v>
      </c>
      <c r="CN271" s="18" t="s">
        <v>4042</v>
      </c>
      <c r="CO271" s="21">
        <v>414.75599999999997</v>
      </c>
      <c r="CP271" s="17"/>
      <c r="CQ271" s="17"/>
      <c r="CR271" s="17"/>
      <c r="CS271" s="17"/>
      <c r="CT271" s="17"/>
      <c r="CU271" s="17"/>
      <c r="CV271" s="17"/>
      <c r="CW271" s="18">
        <v>2</v>
      </c>
      <c r="CX271" s="18">
        <v>1</v>
      </c>
      <c r="CY271" s="18" t="s">
        <v>4241</v>
      </c>
      <c r="CZ271" s="18">
        <v>826</v>
      </c>
      <c r="DA271" s="18">
        <v>1</v>
      </c>
      <c r="DB271" s="18" t="s">
        <v>4379</v>
      </c>
      <c r="DC271" s="18">
        <v>171</v>
      </c>
      <c r="DD271" s="17"/>
      <c r="DE271" s="17"/>
      <c r="DF271" s="17"/>
      <c r="DG271" s="17"/>
      <c r="DH271" s="17"/>
      <c r="DI271" s="17"/>
      <c r="DJ271" s="17"/>
      <c r="DK271" s="17"/>
      <c r="DL271" s="17"/>
      <c r="DM271" s="17"/>
      <c r="DN271" s="17"/>
      <c r="DO271" s="17"/>
      <c r="DP271" s="17"/>
      <c r="DQ271" s="17"/>
      <c r="DR271" s="17"/>
      <c r="DS271" s="18" t="s">
        <v>4534</v>
      </c>
      <c r="DT271" s="18" t="s">
        <v>4290</v>
      </c>
      <c r="DU271" s="18">
        <v>20</v>
      </c>
      <c r="DV271" s="17"/>
      <c r="DW271" s="17"/>
      <c r="DX271" s="17"/>
      <c r="DY271" s="17"/>
      <c r="DZ271" s="17"/>
      <c r="EA271" s="17"/>
      <c r="EB271" s="17"/>
      <c r="EC271" s="17"/>
      <c r="ED271" s="17"/>
      <c r="EE271" s="17"/>
      <c r="EF271" s="17"/>
      <c r="EG271" s="17"/>
      <c r="EH271" s="17"/>
      <c r="EI271" s="17"/>
      <c r="EJ271" s="17"/>
      <c r="EK271" s="17"/>
      <c r="EL271" s="17"/>
      <c r="EM271" s="17"/>
      <c r="EN271" s="18">
        <v>1</v>
      </c>
      <c r="EO271" s="18" t="s">
        <v>4817</v>
      </c>
      <c r="EP271" s="18">
        <v>17</v>
      </c>
      <c r="EQ271" s="17"/>
      <c r="ER271" s="17"/>
      <c r="ES271" s="17"/>
      <c r="ET271" s="17"/>
      <c r="EU271" s="17"/>
      <c r="EV271" s="17"/>
      <c r="EW271" s="17"/>
      <c r="EX271" s="17"/>
      <c r="EY271" s="17"/>
      <c r="EZ271" s="17"/>
      <c r="FA271" s="17"/>
      <c r="FB271" s="17"/>
      <c r="FC271" s="17"/>
      <c r="FD271" s="17"/>
      <c r="FE271" s="17"/>
      <c r="FF271" s="17"/>
      <c r="FG271" s="17"/>
      <c r="FH271" s="17"/>
      <c r="FI271" s="18" t="s">
        <v>5295</v>
      </c>
      <c r="FJ271" s="17"/>
      <c r="FK271" s="17"/>
      <c r="FL271" s="17"/>
      <c r="FM271" s="17"/>
      <c r="FN271" s="17"/>
      <c r="FO271" s="17"/>
      <c r="FP271" s="18" t="s">
        <v>5758</v>
      </c>
      <c r="FQ271" s="18">
        <v>13</v>
      </c>
      <c r="FR271" s="18">
        <v>78</v>
      </c>
      <c r="FS271" s="18" t="s">
        <v>6049</v>
      </c>
      <c r="FT271" s="18" t="s">
        <v>6388</v>
      </c>
      <c r="FU271" s="18" t="s">
        <v>6712</v>
      </c>
      <c r="FV271" s="18" t="s">
        <v>7056</v>
      </c>
      <c r="FW271" s="18" t="s">
        <v>26</v>
      </c>
      <c r="FX271" s="18" t="s">
        <v>7318</v>
      </c>
      <c r="FY271" s="18" t="s">
        <v>7414</v>
      </c>
      <c r="FZ271" s="18" t="s">
        <v>7490</v>
      </c>
      <c r="GB271" s="25">
        <f t="shared" si="16"/>
        <v>21.940610865183388</v>
      </c>
    </row>
    <row r="272" spans="3:184" ht="74" customHeight="1" x14ac:dyDescent="0.2">
      <c r="C272" s="17" t="s">
        <v>11175</v>
      </c>
      <c r="D272" s="18" t="s">
        <v>72</v>
      </c>
      <c r="E272" s="18" t="s">
        <v>83</v>
      </c>
      <c r="F272" s="18" t="s">
        <v>344</v>
      </c>
      <c r="G272" s="18" t="s">
        <v>648</v>
      </c>
      <c r="H272" s="18" t="s">
        <v>648</v>
      </c>
      <c r="I272" s="18">
        <v>2022</v>
      </c>
      <c r="J272" s="18" t="s">
        <v>899</v>
      </c>
      <c r="K272" s="18" t="s">
        <v>953</v>
      </c>
      <c r="L272" s="17"/>
      <c r="M272" s="18" t="s">
        <v>1197</v>
      </c>
      <c r="N272" s="18" t="s">
        <v>1424</v>
      </c>
      <c r="O272" s="18" t="s">
        <v>1716</v>
      </c>
      <c r="P272" s="18" t="s">
        <v>1913</v>
      </c>
      <c r="Q272" s="18" t="s">
        <v>2159</v>
      </c>
      <c r="R272" s="17"/>
      <c r="S272" s="18" t="s">
        <v>2507</v>
      </c>
      <c r="T272" s="18" t="s">
        <v>2583</v>
      </c>
      <c r="U272" s="18" t="s">
        <v>2855</v>
      </c>
      <c r="V272" s="18" t="s">
        <v>2855</v>
      </c>
      <c r="W272" s="18" t="s">
        <v>3142</v>
      </c>
      <c r="X272" s="18" t="s">
        <v>2855</v>
      </c>
      <c r="Y272" s="21">
        <f t="shared" si="14"/>
        <v>0.625</v>
      </c>
      <c r="Z272" s="21">
        <v>0.125</v>
      </c>
      <c r="AA272" s="21">
        <v>20</v>
      </c>
      <c r="AB272" s="21">
        <v>10.47</v>
      </c>
      <c r="AC272" s="21">
        <v>0.125</v>
      </c>
      <c r="AD272" s="21">
        <v>20</v>
      </c>
      <c r="AE272" s="21">
        <v>0.125</v>
      </c>
      <c r="AF272" s="21">
        <v>20</v>
      </c>
      <c r="AG272" s="21">
        <v>0.25</v>
      </c>
      <c r="AH272" s="21">
        <v>40</v>
      </c>
      <c r="AI272" s="21">
        <v>1</v>
      </c>
      <c r="AJ272" s="18" t="s">
        <v>3460</v>
      </c>
      <c r="AK272" s="17"/>
      <c r="AL272" s="21">
        <v>0.16400000000000001</v>
      </c>
      <c r="AM272" s="21">
        <v>0.121</v>
      </c>
      <c r="AN272" s="21">
        <v>96.69</v>
      </c>
      <c r="AO272" s="22">
        <v>8</v>
      </c>
      <c r="AP272" s="22">
        <v>8</v>
      </c>
      <c r="AQ272" s="22">
        <v>1</v>
      </c>
      <c r="AR272" s="22">
        <v>0</v>
      </c>
      <c r="AS272" s="22">
        <v>0</v>
      </c>
      <c r="AT272" s="22">
        <v>0</v>
      </c>
      <c r="AU272" s="22">
        <v>0</v>
      </c>
      <c r="AV272" s="22">
        <v>0</v>
      </c>
      <c r="AW272" s="22">
        <v>0</v>
      </c>
      <c r="AX272" s="22">
        <v>0</v>
      </c>
      <c r="AY272" s="22">
        <v>0</v>
      </c>
      <c r="AZ272" s="22">
        <v>0</v>
      </c>
      <c r="BA272" s="22">
        <v>0</v>
      </c>
      <c r="BB272" s="22">
        <v>0</v>
      </c>
      <c r="BC272" s="22">
        <v>1</v>
      </c>
      <c r="BD272" s="22">
        <v>0</v>
      </c>
      <c r="BE272" s="22">
        <v>0</v>
      </c>
      <c r="BF272" s="22">
        <v>0</v>
      </c>
      <c r="BG272" s="22">
        <v>0</v>
      </c>
      <c r="BH272" s="22">
        <v>0</v>
      </c>
      <c r="BI272" s="22">
        <v>0</v>
      </c>
      <c r="BJ272" s="22">
        <v>0</v>
      </c>
      <c r="BK272" s="22">
        <v>0</v>
      </c>
      <c r="BL272" s="22"/>
      <c r="BM272" s="22"/>
      <c r="BN272" s="22"/>
      <c r="BO272" s="22"/>
      <c r="BP272" s="22"/>
      <c r="BQ272" s="22"/>
      <c r="BR272" s="22"/>
      <c r="BS272" s="22"/>
      <c r="BT272" s="22"/>
      <c r="BU272" s="22"/>
      <c r="BV272" s="22"/>
      <c r="BW272" s="22"/>
      <c r="BX272" s="22"/>
      <c r="BY272" s="22"/>
      <c r="BZ272" s="22"/>
      <c r="CA272" s="22">
        <v>0</v>
      </c>
      <c r="CB272" s="22">
        <v>0</v>
      </c>
      <c r="CC272" s="22">
        <v>0</v>
      </c>
      <c r="CD272" s="22">
        <v>0</v>
      </c>
      <c r="CE272" s="22">
        <v>0</v>
      </c>
      <c r="CF272" s="23"/>
      <c r="CG272" s="22">
        <v>0</v>
      </c>
      <c r="CH272" s="22">
        <v>1</v>
      </c>
      <c r="CI272" s="12">
        <f t="shared" si="15"/>
        <v>0</v>
      </c>
      <c r="CJ272" s="21">
        <v>1.6459999999999999</v>
      </c>
      <c r="CK272" s="18" t="s">
        <v>3809</v>
      </c>
      <c r="CL272" s="18" t="s">
        <v>3937</v>
      </c>
      <c r="CM272" s="18">
        <v>100</v>
      </c>
      <c r="CN272" s="18" t="s">
        <v>4046</v>
      </c>
      <c r="CO272" s="21">
        <v>1.7130000000000001</v>
      </c>
      <c r="CP272" s="17"/>
      <c r="CQ272" s="17"/>
      <c r="CR272" s="17"/>
      <c r="CS272" s="17"/>
      <c r="CT272" s="17"/>
      <c r="CU272" s="17"/>
      <c r="CV272" s="17"/>
      <c r="CW272" s="17"/>
      <c r="CX272" s="17"/>
      <c r="CY272" s="17"/>
      <c r="CZ272" s="17"/>
      <c r="DA272" s="18">
        <v>1</v>
      </c>
      <c r="DB272" s="18" t="s">
        <v>4380</v>
      </c>
      <c r="DC272" s="18">
        <v>865</v>
      </c>
      <c r="DD272" s="17"/>
      <c r="DE272" s="17"/>
      <c r="DF272" s="17"/>
      <c r="DG272" s="17"/>
      <c r="DH272" s="17"/>
      <c r="DI272" s="17"/>
      <c r="DJ272" s="17"/>
      <c r="DK272" s="17"/>
      <c r="DL272" s="17"/>
      <c r="DM272" s="18">
        <v>1</v>
      </c>
      <c r="DN272" s="18" t="s">
        <v>4480</v>
      </c>
      <c r="DO272" s="18">
        <v>1</v>
      </c>
      <c r="DP272" s="17"/>
      <c r="DQ272" s="17"/>
      <c r="DR272" s="17"/>
      <c r="DS272" s="18" t="s">
        <v>4535</v>
      </c>
      <c r="DT272" s="18" t="s">
        <v>594</v>
      </c>
      <c r="DU272" s="18">
        <v>18</v>
      </c>
      <c r="DV272" s="17"/>
      <c r="DW272" s="17"/>
      <c r="DX272" s="17"/>
      <c r="DY272" s="18">
        <v>1</v>
      </c>
      <c r="DZ272" s="18" t="s">
        <v>4180</v>
      </c>
      <c r="EA272" s="18">
        <v>865</v>
      </c>
      <c r="EB272" s="17"/>
      <c r="EC272" s="17"/>
      <c r="ED272" s="17"/>
      <c r="EE272" s="17"/>
      <c r="EF272" s="17"/>
      <c r="EG272" s="17"/>
      <c r="EH272" s="17"/>
      <c r="EI272" s="17"/>
      <c r="EJ272" s="17"/>
      <c r="EK272" s="17"/>
      <c r="EL272" s="17"/>
      <c r="EM272" s="17"/>
      <c r="EN272" s="17"/>
      <c r="EO272" s="17"/>
      <c r="EP272" s="17"/>
      <c r="EQ272" s="17"/>
      <c r="ER272" s="17"/>
      <c r="ES272" s="17"/>
      <c r="ET272" s="17"/>
      <c r="EU272" s="17"/>
      <c r="EV272" s="17"/>
      <c r="EW272" s="17"/>
      <c r="EX272" s="17"/>
      <c r="EY272" s="17"/>
      <c r="EZ272" s="17"/>
      <c r="FA272" s="17"/>
      <c r="FB272" s="17"/>
      <c r="FC272" s="17"/>
      <c r="FD272" s="17"/>
      <c r="FE272" s="17"/>
      <c r="FF272" s="17"/>
      <c r="FG272" s="18" t="s">
        <v>4938</v>
      </c>
      <c r="FH272" s="18" t="s">
        <v>5100</v>
      </c>
      <c r="FI272" s="18" t="s">
        <v>5296</v>
      </c>
      <c r="FJ272" s="18" t="s">
        <v>5379</v>
      </c>
      <c r="FK272" s="17"/>
      <c r="FL272" s="18" t="s">
        <v>5545</v>
      </c>
      <c r="FM272" s="17"/>
      <c r="FN272" s="18" t="s">
        <v>5642</v>
      </c>
      <c r="FO272" s="17"/>
      <c r="FP272" s="18" t="s">
        <v>5759</v>
      </c>
      <c r="FQ272" s="18">
        <v>1</v>
      </c>
      <c r="FR272" s="18">
        <v>36</v>
      </c>
      <c r="FS272" s="18" t="s">
        <v>6050</v>
      </c>
      <c r="FT272" s="18" t="s">
        <v>6389</v>
      </c>
      <c r="FU272" s="18" t="s">
        <v>6713</v>
      </c>
      <c r="FV272" s="18" t="s">
        <v>7057</v>
      </c>
      <c r="FW272" s="18" t="s">
        <v>7224</v>
      </c>
      <c r="FX272" s="18" t="s">
        <v>7320</v>
      </c>
      <c r="FY272" s="18" t="s">
        <v>7417</v>
      </c>
      <c r="FZ272" s="18" t="s">
        <v>7493</v>
      </c>
      <c r="GB272" s="25">
        <f t="shared" si="16"/>
        <v>72.971395213076462</v>
      </c>
    </row>
    <row r="273" spans="3:184" ht="74" customHeight="1" x14ac:dyDescent="0.2">
      <c r="C273" s="17" t="s">
        <v>11175</v>
      </c>
      <c r="D273" s="18" t="s">
        <v>72</v>
      </c>
      <c r="E273" s="18" t="s">
        <v>83</v>
      </c>
      <c r="F273" s="18" t="s">
        <v>345</v>
      </c>
      <c r="G273" s="18" t="s">
        <v>649</v>
      </c>
      <c r="H273" s="18" t="s">
        <v>747</v>
      </c>
      <c r="I273" s="18">
        <v>2019</v>
      </c>
      <c r="J273" s="18" t="s">
        <v>816</v>
      </c>
      <c r="K273" s="18" t="s">
        <v>954</v>
      </c>
      <c r="L273" s="17"/>
      <c r="M273" s="18" t="s">
        <v>1198</v>
      </c>
      <c r="N273" s="18" t="s">
        <v>1425</v>
      </c>
      <c r="O273" s="18" t="s">
        <v>1717</v>
      </c>
      <c r="P273" s="18" t="s">
        <v>1914</v>
      </c>
      <c r="Q273" s="17"/>
      <c r="R273" s="17"/>
      <c r="S273" s="17"/>
      <c r="T273" s="17"/>
      <c r="U273" s="18" t="s">
        <v>2856</v>
      </c>
      <c r="V273" s="18" t="s">
        <v>3085</v>
      </c>
      <c r="W273" s="17"/>
      <c r="X273" s="18" t="s">
        <v>594</v>
      </c>
      <c r="Y273" s="21">
        <f t="shared" si="14"/>
        <v>2.726</v>
      </c>
      <c r="Z273" s="21">
        <v>2.448</v>
      </c>
      <c r="AA273" s="21">
        <v>73.37</v>
      </c>
      <c r="AB273" s="21">
        <v>0.27</v>
      </c>
      <c r="AC273" s="21">
        <v>0</v>
      </c>
      <c r="AD273" s="21">
        <v>0</v>
      </c>
      <c r="AE273" s="21">
        <v>0</v>
      </c>
      <c r="AF273" s="21">
        <v>0</v>
      </c>
      <c r="AG273" s="21">
        <v>0.27800000000000002</v>
      </c>
      <c r="AH273" s="21">
        <v>10.199999999999999</v>
      </c>
      <c r="AI273" s="21"/>
      <c r="AJ273" s="17"/>
      <c r="AK273" s="17"/>
      <c r="AL273" s="21"/>
      <c r="AM273" s="21">
        <v>4.8</v>
      </c>
      <c r="AN273" s="21">
        <v>0.59</v>
      </c>
      <c r="AO273" s="22">
        <v>7</v>
      </c>
      <c r="AP273" s="22">
        <v>7</v>
      </c>
      <c r="AQ273" s="22">
        <v>7</v>
      </c>
      <c r="AR273" s="22">
        <v>0</v>
      </c>
      <c r="AS273" s="22">
        <v>7</v>
      </c>
      <c r="AT273" s="22">
        <v>0</v>
      </c>
      <c r="AU273" s="22">
        <v>0</v>
      </c>
      <c r="AV273" s="22">
        <v>0</v>
      </c>
      <c r="AW273" s="22">
        <v>0</v>
      </c>
      <c r="AX273" s="22">
        <v>0</v>
      </c>
      <c r="AY273" s="22">
        <v>0</v>
      </c>
      <c r="AZ273" s="22">
        <v>0</v>
      </c>
      <c r="BA273" s="22">
        <v>0</v>
      </c>
      <c r="BB273" s="22">
        <v>0</v>
      </c>
      <c r="BC273" s="22">
        <v>0</v>
      </c>
      <c r="BD273" s="22">
        <v>0</v>
      </c>
      <c r="BE273" s="22">
        <v>0</v>
      </c>
      <c r="BF273" s="22">
        <v>0</v>
      </c>
      <c r="BG273" s="22">
        <v>0</v>
      </c>
      <c r="BH273" s="22">
        <v>0</v>
      </c>
      <c r="BI273" s="22">
        <v>0</v>
      </c>
      <c r="BJ273" s="22">
        <v>0</v>
      </c>
      <c r="BK273" s="22">
        <v>0</v>
      </c>
      <c r="BL273" s="22"/>
      <c r="BM273" s="22"/>
      <c r="BN273" s="22"/>
      <c r="BO273" s="22"/>
      <c r="BP273" s="22"/>
      <c r="BQ273" s="22"/>
      <c r="BR273" s="22"/>
      <c r="BS273" s="22"/>
      <c r="BT273" s="22"/>
      <c r="BU273" s="22"/>
      <c r="BV273" s="22"/>
      <c r="BW273" s="22"/>
      <c r="BX273" s="22"/>
      <c r="BY273" s="22"/>
      <c r="BZ273" s="22"/>
      <c r="CA273" s="22">
        <v>0</v>
      </c>
      <c r="CB273" s="22">
        <v>0</v>
      </c>
      <c r="CC273" s="22">
        <v>0</v>
      </c>
      <c r="CD273" s="22">
        <v>0</v>
      </c>
      <c r="CE273" s="22">
        <v>0</v>
      </c>
      <c r="CF273" s="23"/>
      <c r="CG273" s="22">
        <v>0</v>
      </c>
      <c r="CH273" s="22">
        <v>7</v>
      </c>
      <c r="CI273" s="12">
        <f t="shared" si="15"/>
        <v>0</v>
      </c>
      <c r="CJ273" s="21">
        <v>0.47499999999999998</v>
      </c>
      <c r="CK273" s="18" t="s">
        <v>3810</v>
      </c>
      <c r="CL273" s="17"/>
      <c r="CM273" s="18">
        <v>0</v>
      </c>
      <c r="CN273" s="18" t="s">
        <v>4047</v>
      </c>
      <c r="CO273" s="21">
        <v>15.428000000000001</v>
      </c>
      <c r="CP273" s="17"/>
      <c r="CQ273" s="17"/>
      <c r="CR273" s="17"/>
      <c r="CS273" s="17"/>
      <c r="CT273" s="17"/>
      <c r="CU273" s="17"/>
      <c r="CV273" s="17"/>
      <c r="CW273" s="17"/>
      <c r="CX273" s="18">
        <v>1</v>
      </c>
      <c r="CY273" s="18" t="s">
        <v>4242</v>
      </c>
      <c r="CZ273" s="18">
        <v>242</v>
      </c>
      <c r="DA273" s="18">
        <v>1</v>
      </c>
      <c r="DB273" s="18" t="s">
        <v>4186</v>
      </c>
      <c r="DC273" s="18">
        <v>268</v>
      </c>
      <c r="DD273" s="17"/>
      <c r="DE273" s="17"/>
      <c r="DF273" s="17"/>
      <c r="DG273" s="17"/>
      <c r="DH273" s="17"/>
      <c r="DI273" s="17"/>
      <c r="DJ273" s="17"/>
      <c r="DK273" s="17"/>
      <c r="DL273" s="17"/>
      <c r="DM273" s="17"/>
      <c r="DN273" s="17"/>
      <c r="DO273" s="17"/>
      <c r="DP273" s="17"/>
      <c r="DQ273" s="17"/>
      <c r="DR273" s="17"/>
      <c r="DS273" s="17"/>
      <c r="DT273" s="17"/>
      <c r="DU273" s="17"/>
      <c r="DV273" s="17"/>
      <c r="DW273" s="17"/>
      <c r="DX273" s="17"/>
      <c r="DY273" s="17"/>
      <c r="DZ273" s="17"/>
      <c r="EA273" s="17"/>
      <c r="EB273" s="17"/>
      <c r="EC273" s="17"/>
      <c r="ED273" s="17"/>
      <c r="EE273" s="17"/>
      <c r="EF273" s="17"/>
      <c r="EG273" s="17"/>
      <c r="EH273" s="17"/>
      <c r="EI273" s="17"/>
      <c r="EJ273" s="17"/>
      <c r="EK273" s="18">
        <v>1</v>
      </c>
      <c r="EL273" s="18" t="s">
        <v>4728</v>
      </c>
      <c r="EM273" s="18">
        <v>7</v>
      </c>
      <c r="EN273" s="17"/>
      <c r="EO273" s="17"/>
      <c r="EP273" s="17"/>
      <c r="EQ273" s="17"/>
      <c r="ER273" s="17"/>
      <c r="ES273" s="17"/>
      <c r="ET273" s="17"/>
      <c r="EU273" s="17"/>
      <c r="EV273" s="17"/>
      <c r="EW273" s="17"/>
      <c r="EX273" s="17"/>
      <c r="EY273" s="17"/>
      <c r="EZ273" s="17"/>
      <c r="FA273" s="17"/>
      <c r="FB273" s="17"/>
      <c r="FC273" s="17"/>
      <c r="FD273" s="17"/>
      <c r="FE273" s="17"/>
      <c r="FF273" s="17"/>
      <c r="FG273" s="17"/>
      <c r="FH273" s="18" t="s">
        <v>5101</v>
      </c>
      <c r="FI273" s="17"/>
      <c r="FJ273" s="17"/>
      <c r="FK273" s="17"/>
      <c r="FL273" s="18" t="s">
        <v>5546</v>
      </c>
      <c r="FM273" s="17"/>
      <c r="FN273" s="17"/>
      <c r="FO273" s="17"/>
      <c r="FP273" s="17"/>
      <c r="FQ273" s="17"/>
      <c r="FR273" s="17"/>
      <c r="FS273" s="18" t="s">
        <v>6051</v>
      </c>
      <c r="FT273" s="18" t="s">
        <v>6390</v>
      </c>
      <c r="FU273" s="18" t="s">
        <v>6714</v>
      </c>
      <c r="FV273" s="18" t="s">
        <v>7058</v>
      </c>
      <c r="FW273" s="18" t="s">
        <v>6051</v>
      </c>
      <c r="FX273" s="18" t="s">
        <v>6390</v>
      </c>
      <c r="FY273" s="18" t="s">
        <v>6714</v>
      </c>
      <c r="FZ273" s="18" t="s">
        <v>7058</v>
      </c>
      <c r="GB273" s="25">
        <f t="shared" si="16"/>
        <v>158.67254342753435</v>
      </c>
    </row>
    <row r="274" spans="3:184" ht="74" customHeight="1" x14ac:dyDescent="0.2">
      <c r="C274" s="17" t="s">
        <v>11175</v>
      </c>
      <c r="D274" s="18" t="s">
        <v>68</v>
      </c>
      <c r="E274" s="18" t="s">
        <v>82</v>
      </c>
      <c r="F274" s="18" t="s">
        <v>346</v>
      </c>
      <c r="G274" s="18" t="s">
        <v>633</v>
      </c>
      <c r="H274" s="18" t="s">
        <v>742</v>
      </c>
      <c r="I274" s="18">
        <v>2020</v>
      </c>
      <c r="J274" s="18" t="s">
        <v>894</v>
      </c>
      <c r="K274" s="18" t="s">
        <v>936</v>
      </c>
      <c r="L274" s="17"/>
      <c r="M274" s="18" t="s">
        <v>1199</v>
      </c>
      <c r="N274" s="18" t="s">
        <v>1426</v>
      </c>
      <c r="O274" s="18" t="s">
        <v>1718</v>
      </c>
      <c r="P274" s="18" t="s">
        <v>1915</v>
      </c>
      <c r="Q274" s="18" t="s">
        <v>2160</v>
      </c>
      <c r="R274" s="18" t="s">
        <v>2383</v>
      </c>
      <c r="S274" s="18" t="s">
        <v>2508</v>
      </c>
      <c r="T274" s="18" t="s">
        <v>2584</v>
      </c>
      <c r="U274" s="18" t="s">
        <v>2857</v>
      </c>
      <c r="V274" s="18" t="s">
        <v>3086</v>
      </c>
      <c r="W274" s="18" t="s">
        <v>3138</v>
      </c>
      <c r="X274" s="18" t="s">
        <v>3292</v>
      </c>
      <c r="Y274" s="21">
        <f t="shared" si="14"/>
        <v>432.44</v>
      </c>
      <c r="Z274" s="21">
        <v>432.44</v>
      </c>
      <c r="AA274" s="21">
        <v>99.9</v>
      </c>
      <c r="AB274" s="21">
        <v>4.3899999999999997</v>
      </c>
      <c r="AC274" s="21">
        <v>0</v>
      </c>
      <c r="AD274" s="21">
        <v>0</v>
      </c>
      <c r="AE274" s="21">
        <v>0</v>
      </c>
      <c r="AF274" s="21">
        <v>0</v>
      </c>
      <c r="AG274" s="21">
        <v>0</v>
      </c>
      <c r="AH274" s="21">
        <v>0</v>
      </c>
      <c r="AI274" s="21"/>
      <c r="AJ274" s="17"/>
      <c r="AK274" s="17"/>
      <c r="AL274" s="21"/>
      <c r="AM274" s="21">
        <v>17.100000000000001</v>
      </c>
      <c r="AN274" s="21">
        <v>0.18</v>
      </c>
      <c r="AO274" s="22">
        <v>115</v>
      </c>
      <c r="AP274" s="22">
        <v>26</v>
      </c>
      <c r="AQ274" s="22">
        <v>26</v>
      </c>
      <c r="AR274" s="22"/>
      <c r="AS274" s="22">
        <v>1</v>
      </c>
      <c r="AT274" s="22"/>
      <c r="AU274" s="22"/>
      <c r="AV274" s="22"/>
      <c r="AW274" s="22"/>
      <c r="AX274" s="22"/>
      <c r="AY274" s="22"/>
      <c r="AZ274" s="22">
        <v>1</v>
      </c>
      <c r="BA274" s="22">
        <v>4</v>
      </c>
      <c r="BB274" s="22">
        <v>1</v>
      </c>
      <c r="BC274" s="22">
        <v>1</v>
      </c>
      <c r="BD274" s="22"/>
      <c r="BE274" s="22"/>
      <c r="BF274" s="22"/>
      <c r="BG274" s="22"/>
      <c r="BH274" s="22"/>
      <c r="BI274" s="22"/>
      <c r="BJ274" s="22"/>
      <c r="BK274" s="22">
        <v>17</v>
      </c>
      <c r="BL274" s="22"/>
      <c r="BM274" s="22"/>
      <c r="BN274" s="22"/>
      <c r="BO274" s="22"/>
      <c r="BP274" s="22"/>
      <c r="BQ274" s="22"/>
      <c r="BR274" s="22"/>
      <c r="BS274" s="22"/>
      <c r="BT274" s="22"/>
      <c r="BU274" s="22"/>
      <c r="BV274" s="22"/>
      <c r="BW274" s="22"/>
      <c r="BX274" s="22"/>
      <c r="BY274" s="22"/>
      <c r="BZ274" s="22"/>
      <c r="CA274" s="22">
        <v>0</v>
      </c>
      <c r="CB274" s="22"/>
      <c r="CC274" s="22"/>
      <c r="CD274" s="22"/>
      <c r="CE274" s="22"/>
      <c r="CF274" s="22" t="s">
        <v>3598</v>
      </c>
      <c r="CG274" s="22">
        <v>1</v>
      </c>
      <c r="CH274" s="22">
        <v>26</v>
      </c>
      <c r="CI274" s="12">
        <f t="shared" si="15"/>
        <v>0</v>
      </c>
      <c r="CJ274" s="21">
        <v>106.764</v>
      </c>
      <c r="CK274" s="18" t="s">
        <v>3811</v>
      </c>
      <c r="CL274" s="17"/>
      <c r="CM274" s="18">
        <v>100</v>
      </c>
      <c r="CN274" s="18" t="s">
        <v>4048</v>
      </c>
      <c r="CO274" s="21">
        <v>106.764</v>
      </c>
      <c r="CP274" s="18">
        <v>1</v>
      </c>
      <c r="CQ274" s="18" t="s">
        <v>4095</v>
      </c>
      <c r="CR274" s="18" t="s">
        <v>4123</v>
      </c>
      <c r="CS274" s="18" t="s">
        <v>4142</v>
      </c>
      <c r="CT274" s="18">
        <v>4</v>
      </c>
      <c r="CU274" s="18">
        <v>12</v>
      </c>
      <c r="CV274" s="18" t="s">
        <v>4165</v>
      </c>
      <c r="CW274" s="18">
        <v>5</v>
      </c>
      <c r="CX274" s="18">
        <v>1</v>
      </c>
      <c r="CY274" s="18" t="s">
        <v>4243</v>
      </c>
      <c r="CZ274" s="18">
        <v>430</v>
      </c>
      <c r="DA274" s="18">
        <v>1</v>
      </c>
      <c r="DB274" s="18" t="s">
        <v>4381</v>
      </c>
      <c r="DC274" s="18">
        <v>0</v>
      </c>
      <c r="DD274" s="17"/>
      <c r="DE274" s="17"/>
      <c r="DF274" s="17"/>
      <c r="DG274" s="17"/>
      <c r="DH274" s="17"/>
      <c r="DI274" s="17"/>
      <c r="DJ274" s="18">
        <v>1</v>
      </c>
      <c r="DK274" s="18" t="s">
        <v>4459</v>
      </c>
      <c r="DL274" s="18">
        <v>26</v>
      </c>
      <c r="DM274" s="18">
        <v>1</v>
      </c>
      <c r="DN274" s="18" t="s">
        <v>4481</v>
      </c>
      <c r="DO274" s="18">
        <v>72</v>
      </c>
      <c r="DP274" s="17"/>
      <c r="DQ274" s="17"/>
      <c r="DR274" s="17"/>
      <c r="DS274" s="17"/>
      <c r="DT274" s="17"/>
      <c r="DU274" s="17"/>
      <c r="DV274" s="18">
        <v>1</v>
      </c>
      <c r="DW274" s="18" t="s">
        <v>4600</v>
      </c>
      <c r="DX274" s="18">
        <v>2504</v>
      </c>
      <c r="DY274" s="18">
        <v>1</v>
      </c>
      <c r="DZ274" s="18" t="s">
        <v>4600</v>
      </c>
      <c r="EA274" s="18">
        <v>85412</v>
      </c>
      <c r="EB274" s="17"/>
      <c r="EC274" s="17"/>
      <c r="ED274" s="17"/>
      <c r="EE274" s="17"/>
      <c r="EF274" s="17"/>
      <c r="EG274" s="17"/>
      <c r="EH274" s="17"/>
      <c r="EI274" s="17"/>
      <c r="EJ274" s="17"/>
      <c r="EK274" s="17"/>
      <c r="EL274" s="17"/>
      <c r="EM274" s="17"/>
      <c r="EN274" s="18">
        <v>1</v>
      </c>
      <c r="EO274" s="18" t="s">
        <v>4600</v>
      </c>
      <c r="EP274" s="18">
        <v>16</v>
      </c>
      <c r="EQ274" s="17"/>
      <c r="ER274" s="17"/>
      <c r="ES274" s="17"/>
      <c r="ET274" s="17"/>
      <c r="EU274" s="17"/>
      <c r="EV274" s="17"/>
      <c r="EW274" s="17"/>
      <c r="EX274" s="17"/>
      <c r="EY274" s="17"/>
      <c r="EZ274" s="17"/>
      <c r="FA274" s="17"/>
      <c r="FB274" s="17"/>
      <c r="FC274" s="17"/>
      <c r="FD274" s="17"/>
      <c r="FE274" s="18">
        <v>1</v>
      </c>
      <c r="FF274" s="18" t="s">
        <v>4909</v>
      </c>
      <c r="FG274" s="18" t="s">
        <v>4939</v>
      </c>
      <c r="FH274" s="18" t="s">
        <v>4913</v>
      </c>
      <c r="FI274" s="18" t="s">
        <v>5297</v>
      </c>
      <c r="FJ274" s="17"/>
      <c r="FK274" s="17"/>
      <c r="FL274" s="18" t="s">
        <v>5547</v>
      </c>
      <c r="FM274" s="17"/>
      <c r="FN274" s="18" t="s">
        <v>5643</v>
      </c>
      <c r="FO274" s="17"/>
      <c r="FP274" s="17"/>
      <c r="FQ274" s="17"/>
      <c r="FR274" s="17"/>
      <c r="FS274" s="18" t="s">
        <v>6052</v>
      </c>
      <c r="FT274" s="18" t="s">
        <v>6391</v>
      </c>
      <c r="FU274" s="18" t="s">
        <v>6715</v>
      </c>
      <c r="FV274" s="18" t="s">
        <v>7059</v>
      </c>
      <c r="FW274" s="18" t="s">
        <v>7222</v>
      </c>
      <c r="FX274" s="18" t="s">
        <v>7316</v>
      </c>
      <c r="FY274" s="18" t="s">
        <v>7418</v>
      </c>
      <c r="FZ274" s="18" t="s">
        <v>7488</v>
      </c>
      <c r="GB274" s="25">
        <f t="shared" si="16"/>
        <v>4050.4289835525087</v>
      </c>
    </row>
    <row r="275" spans="3:184" ht="74" customHeight="1" x14ac:dyDescent="0.2">
      <c r="C275" s="17" t="s">
        <v>11175</v>
      </c>
      <c r="D275" s="18" t="s">
        <v>69</v>
      </c>
      <c r="E275" s="18" t="s">
        <v>85</v>
      </c>
      <c r="F275" s="18" t="s">
        <v>347</v>
      </c>
      <c r="G275" s="18" t="s">
        <v>650</v>
      </c>
      <c r="H275" s="17"/>
      <c r="I275" s="18">
        <v>2023</v>
      </c>
      <c r="J275" s="18" t="s">
        <v>900</v>
      </c>
      <c r="K275" s="18" t="s">
        <v>883</v>
      </c>
      <c r="L275" s="17"/>
      <c r="M275" s="18" t="s">
        <v>1200</v>
      </c>
      <c r="N275" s="18" t="s">
        <v>1427</v>
      </c>
      <c r="O275" s="18" t="s">
        <v>1719</v>
      </c>
      <c r="P275" s="18" t="s">
        <v>1916</v>
      </c>
      <c r="Q275" s="17"/>
      <c r="R275" s="17"/>
      <c r="S275" s="17"/>
      <c r="T275" s="17"/>
      <c r="U275" s="18" t="s">
        <v>2858</v>
      </c>
      <c r="V275" s="18" t="s">
        <v>2858</v>
      </c>
      <c r="W275" s="18" t="s">
        <v>3142</v>
      </c>
      <c r="X275" s="18" t="s">
        <v>2858</v>
      </c>
      <c r="Y275" s="21">
        <f t="shared" si="14"/>
        <v>0.43100000000000005</v>
      </c>
      <c r="Z275" s="21">
        <v>0.40300000000000002</v>
      </c>
      <c r="AA275" s="21">
        <v>93.5</v>
      </c>
      <c r="AB275" s="21">
        <v>4.01</v>
      </c>
      <c r="AC275" s="21">
        <v>0</v>
      </c>
      <c r="AD275" s="21">
        <v>0</v>
      </c>
      <c r="AE275" s="21">
        <v>0</v>
      </c>
      <c r="AF275" s="21">
        <v>0</v>
      </c>
      <c r="AG275" s="21">
        <v>2.8000000000000001E-2</v>
      </c>
      <c r="AH275" s="21">
        <v>6.5</v>
      </c>
      <c r="AI275" s="21"/>
      <c r="AJ275" s="17"/>
      <c r="AK275" s="17"/>
      <c r="AL275" s="21"/>
      <c r="AM275" s="21">
        <v>0</v>
      </c>
      <c r="AN275" s="21">
        <v>0</v>
      </c>
      <c r="AO275" s="22">
        <v>2</v>
      </c>
      <c r="AP275" s="22">
        <v>2</v>
      </c>
      <c r="AQ275" s="22">
        <v>2</v>
      </c>
      <c r="AR275" s="22"/>
      <c r="AS275" s="22"/>
      <c r="AT275" s="22"/>
      <c r="AU275" s="22">
        <v>1</v>
      </c>
      <c r="AV275" s="22"/>
      <c r="AW275" s="22"/>
      <c r="AX275" s="22"/>
      <c r="AY275" s="22"/>
      <c r="AZ275" s="22">
        <v>1</v>
      </c>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v>0</v>
      </c>
      <c r="CB275" s="22"/>
      <c r="CC275" s="22"/>
      <c r="CD275" s="22"/>
      <c r="CE275" s="22"/>
      <c r="CF275" s="23"/>
      <c r="CG275" s="22"/>
      <c r="CH275" s="22">
        <v>2</v>
      </c>
      <c r="CI275" s="12">
        <f t="shared" si="15"/>
        <v>0</v>
      </c>
      <c r="CJ275" s="21">
        <v>0</v>
      </c>
      <c r="CK275" s="18" t="s">
        <v>3798</v>
      </c>
      <c r="CL275" s="17"/>
      <c r="CM275" s="18">
        <v>0</v>
      </c>
      <c r="CN275" s="18" t="s">
        <v>4049</v>
      </c>
      <c r="CO275" s="21">
        <v>0.52</v>
      </c>
      <c r="CP275" s="17"/>
      <c r="CQ275" s="17"/>
      <c r="CR275" s="17"/>
      <c r="CS275" s="17"/>
      <c r="CT275" s="17"/>
      <c r="CU275" s="17"/>
      <c r="CV275" s="17"/>
      <c r="CW275" s="18">
        <v>3</v>
      </c>
      <c r="CX275" s="18">
        <v>1</v>
      </c>
      <c r="CY275" s="18" t="s">
        <v>594</v>
      </c>
      <c r="CZ275" s="18">
        <v>137</v>
      </c>
      <c r="DA275" s="18">
        <v>1</v>
      </c>
      <c r="DB275" s="18" t="s">
        <v>594</v>
      </c>
      <c r="DC275" s="18">
        <v>97</v>
      </c>
      <c r="DD275" s="17"/>
      <c r="DE275" s="17"/>
      <c r="DF275" s="17"/>
      <c r="DG275" s="17"/>
      <c r="DH275" s="17"/>
      <c r="DI275" s="17"/>
      <c r="DJ275" s="17"/>
      <c r="DK275" s="17"/>
      <c r="DL275" s="17"/>
      <c r="DM275" s="17"/>
      <c r="DN275" s="17"/>
      <c r="DO275" s="17"/>
      <c r="DP275" s="17"/>
      <c r="DQ275" s="17"/>
      <c r="DR275" s="17"/>
      <c r="DS275" s="17"/>
      <c r="DT275" s="17"/>
      <c r="DU275" s="17"/>
      <c r="DV275" s="17"/>
      <c r="DW275" s="17"/>
      <c r="DX275" s="17"/>
      <c r="DY275" s="17"/>
      <c r="DZ275" s="17"/>
      <c r="EA275" s="17"/>
      <c r="EB275" s="17"/>
      <c r="EC275" s="17"/>
      <c r="ED275" s="17"/>
      <c r="EE275" s="17"/>
      <c r="EF275" s="17"/>
      <c r="EG275" s="17"/>
      <c r="EH275" s="17"/>
      <c r="EI275" s="17"/>
      <c r="EJ275" s="17"/>
      <c r="EK275" s="17"/>
      <c r="EL275" s="17"/>
      <c r="EM275" s="17"/>
      <c r="EN275" s="17"/>
      <c r="EO275" s="17"/>
      <c r="EP275" s="17"/>
      <c r="EQ275" s="17"/>
      <c r="ER275" s="17"/>
      <c r="ES275" s="17"/>
      <c r="ET275" s="17"/>
      <c r="EU275" s="17"/>
      <c r="EV275" s="17"/>
      <c r="EW275" s="17"/>
      <c r="EX275" s="17"/>
      <c r="EY275" s="17"/>
      <c r="EZ275" s="17"/>
      <c r="FA275" s="17"/>
      <c r="FB275" s="17"/>
      <c r="FC275" s="17"/>
      <c r="FD275" s="17"/>
      <c r="FE275" s="17"/>
      <c r="FF275" s="17"/>
      <c r="FG275" s="17"/>
      <c r="FH275" s="18" t="s">
        <v>5102</v>
      </c>
      <c r="FI275" s="17"/>
      <c r="FJ275" s="17"/>
      <c r="FK275" s="17"/>
      <c r="FL275" s="17"/>
      <c r="FM275" s="17"/>
      <c r="FN275" s="17"/>
      <c r="FO275" s="17"/>
      <c r="FP275" s="18" t="s">
        <v>5760</v>
      </c>
      <c r="FQ275" s="18">
        <v>5</v>
      </c>
      <c r="FR275" s="18">
        <v>3</v>
      </c>
      <c r="FS275" s="18" t="s">
        <v>6053</v>
      </c>
      <c r="FT275" s="18" t="s">
        <v>6392</v>
      </c>
      <c r="FU275" s="18" t="s">
        <v>6716</v>
      </c>
      <c r="FV275" s="18" t="s">
        <v>7060</v>
      </c>
      <c r="FW275" s="18" t="s">
        <v>25</v>
      </c>
      <c r="FX275" s="18" t="s">
        <v>7317</v>
      </c>
      <c r="FY275" s="18" t="s">
        <v>7413</v>
      </c>
      <c r="FZ275" s="18" t="s">
        <v>7489</v>
      </c>
      <c r="GB275" s="25">
        <f t="shared" si="16"/>
        <v>775</v>
      </c>
    </row>
    <row r="276" spans="3:184" ht="74" customHeight="1" x14ac:dyDescent="0.2">
      <c r="C276" s="17" t="s">
        <v>11175</v>
      </c>
      <c r="D276" s="18" t="s">
        <v>69</v>
      </c>
      <c r="E276" s="18" t="s">
        <v>86</v>
      </c>
      <c r="F276" s="18" t="s">
        <v>348</v>
      </c>
      <c r="G276" s="18" t="s">
        <v>651</v>
      </c>
      <c r="H276" s="17"/>
      <c r="I276" s="18">
        <v>2023</v>
      </c>
      <c r="J276" s="18" t="s">
        <v>777</v>
      </c>
      <c r="K276" s="18" t="s">
        <v>975</v>
      </c>
      <c r="L276" s="17"/>
      <c r="M276" s="18" t="s">
        <v>1201</v>
      </c>
      <c r="N276" s="17"/>
      <c r="O276" s="18" t="s">
        <v>1720</v>
      </c>
      <c r="P276" s="18" t="s">
        <v>1917</v>
      </c>
      <c r="Q276" s="17"/>
      <c r="R276" s="17"/>
      <c r="S276" s="17"/>
      <c r="T276" s="17"/>
      <c r="U276" s="18" t="s">
        <v>2859</v>
      </c>
      <c r="V276" s="18" t="s">
        <v>2859</v>
      </c>
      <c r="W276" s="18" t="s">
        <v>3142</v>
      </c>
      <c r="X276" s="18" t="s">
        <v>3293</v>
      </c>
      <c r="Y276" s="21">
        <f t="shared" si="14"/>
        <v>0.2</v>
      </c>
      <c r="Z276" s="21">
        <v>0.2</v>
      </c>
      <c r="AA276" s="21">
        <v>100</v>
      </c>
      <c r="AB276" s="21">
        <v>0.11</v>
      </c>
      <c r="AC276" s="21">
        <v>0</v>
      </c>
      <c r="AD276" s="21">
        <v>0</v>
      </c>
      <c r="AE276" s="21">
        <v>0</v>
      </c>
      <c r="AF276" s="21">
        <v>0</v>
      </c>
      <c r="AG276" s="21">
        <v>0</v>
      </c>
      <c r="AH276" s="21">
        <v>0</v>
      </c>
      <c r="AI276" s="21"/>
      <c r="AJ276" s="17"/>
      <c r="AK276" s="17"/>
      <c r="AL276" s="21"/>
      <c r="AM276" s="21">
        <v>0</v>
      </c>
      <c r="AN276" s="21">
        <v>0</v>
      </c>
      <c r="AO276" s="22">
        <v>1</v>
      </c>
      <c r="AP276" s="22">
        <v>1</v>
      </c>
      <c r="AQ276" s="22">
        <v>1</v>
      </c>
      <c r="AR276" s="22"/>
      <c r="AS276" s="22"/>
      <c r="AT276" s="22"/>
      <c r="AU276" s="22"/>
      <c r="AV276" s="22"/>
      <c r="AW276" s="22"/>
      <c r="AX276" s="22"/>
      <c r="AY276" s="22"/>
      <c r="AZ276" s="22"/>
      <c r="BA276" s="22">
        <v>1</v>
      </c>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v>0</v>
      </c>
      <c r="CB276" s="22"/>
      <c r="CC276" s="22"/>
      <c r="CD276" s="22"/>
      <c r="CE276" s="22"/>
      <c r="CF276" s="23"/>
      <c r="CG276" s="22"/>
      <c r="CH276" s="22">
        <v>1</v>
      </c>
      <c r="CI276" s="12">
        <f t="shared" si="15"/>
        <v>0</v>
      </c>
      <c r="CJ276" s="21">
        <v>0</v>
      </c>
      <c r="CK276" s="18" t="s">
        <v>3798</v>
      </c>
      <c r="CL276" s="17"/>
      <c r="CM276" s="18">
        <v>0</v>
      </c>
      <c r="CN276" s="18" t="s">
        <v>4049</v>
      </c>
      <c r="CO276" s="21">
        <v>10.785</v>
      </c>
      <c r="CP276" s="17"/>
      <c r="CQ276" s="17"/>
      <c r="CR276" s="17"/>
      <c r="CS276" s="17"/>
      <c r="CT276" s="17"/>
      <c r="CU276" s="17"/>
      <c r="CV276" s="17"/>
      <c r="CW276" s="18">
        <v>1</v>
      </c>
      <c r="CX276" s="17"/>
      <c r="CY276" s="17"/>
      <c r="CZ276" s="17"/>
      <c r="DA276" s="17"/>
      <c r="DB276" s="17"/>
      <c r="DC276" s="17"/>
      <c r="DD276" s="17"/>
      <c r="DE276" s="17"/>
      <c r="DF276" s="17"/>
      <c r="DG276" s="17"/>
      <c r="DH276" s="17"/>
      <c r="DI276" s="17"/>
      <c r="DJ276" s="17"/>
      <c r="DK276" s="17"/>
      <c r="DL276" s="17"/>
      <c r="DM276" s="17"/>
      <c r="DN276" s="17"/>
      <c r="DO276" s="17"/>
      <c r="DP276" s="17"/>
      <c r="DQ276" s="17"/>
      <c r="DR276" s="17"/>
      <c r="DS276" s="17"/>
      <c r="DT276" s="17"/>
      <c r="DU276" s="17"/>
      <c r="DV276" s="17"/>
      <c r="DW276" s="17"/>
      <c r="DX276" s="17"/>
      <c r="DY276" s="17"/>
      <c r="DZ276" s="17"/>
      <c r="EA276" s="17"/>
      <c r="EB276" s="17"/>
      <c r="EC276" s="17"/>
      <c r="ED276" s="17"/>
      <c r="EE276" s="17"/>
      <c r="EF276" s="17"/>
      <c r="EG276" s="17"/>
      <c r="EH276" s="17"/>
      <c r="EI276" s="17"/>
      <c r="EJ276" s="17"/>
      <c r="EK276" s="17"/>
      <c r="EL276" s="17"/>
      <c r="EM276" s="17"/>
      <c r="EN276" s="17"/>
      <c r="EO276" s="17"/>
      <c r="EP276" s="17"/>
      <c r="EQ276" s="17"/>
      <c r="ER276" s="17"/>
      <c r="ES276" s="17"/>
      <c r="ET276" s="17"/>
      <c r="EU276" s="17"/>
      <c r="EV276" s="17"/>
      <c r="EW276" s="17"/>
      <c r="EX276" s="17"/>
      <c r="EY276" s="17"/>
      <c r="EZ276" s="17"/>
      <c r="FA276" s="17"/>
      <c r="FB276" s="17"/>
      <c r="FC276" s="17"/>
      <c r="FD276" s="17"/>
      <c r="FE276" s="17"/>
      <c r="FF276" s="17"/>
      <c r="FG276" s="17"/>
      <c r="FH276" s="17"/>
      <c r="FI276" s="17"/>
      <c r="FJ276" s="17"/>
      <c r="FK276" s="17"/>
      <c r="FL276" s="17"/>
      <c r="FM276" s="17"/>
      <c r="FN276" s="17"/>
      <c r="FO276" s="17"/>
      <c r="FP276" s="18" t="s">
        <v>5760</v>
      </c>
      <c r="FQ276" s="18">
        <v>5</v>
      </c>
      <c r="FR276" s="18">
        <v>3</v>
      </c>
      <c r="FS276" s="18" t="s">
        <v>6054</v>
      </c>
      <c r="FT276" s="18" t="s">
        <v>6393</v>
      </c>
      <c r="FU276" s="18" t="s">
        <v>6717</v>
      </c>
      <c r="FV276" s="18" t="s">
        <v>7061</v>
      </c>
      <c r="FW276" s="18" t="s">
        <v>25</v>
      </c>
      <c r="FX276" s="18" t="s">
        <v>7317</v>
      </c>
      <c r="FY276" s="18" t="s">
        <v>7413</v>
      </c>
      <c r="FZ276" s="18" t="s">
        <v>7489</v>
      </c>
      <c r="GB276" s="25">
        <f t="shared" si="16"/>
        <v>18.544274455261938</v>
      </c>
    </row>
    <row r="277" spans="3:184" ht="74" customHeight="1" x14ac:dyDescent="0.2">
      <c r="C277" s="17" t="s">
        <v>11175</v>
      </c>
      <c r="D277" s="18" t="s">
        <v>73</v>
      </c>
      <c r="E277" s="18" t="s">
        <v>82</v>
      </c>
      <c r="F277" s="18" t="s">
        <v>349</v>
      </c>
      <c r="G277" s="18" t="s">
        <v>483</v>
      </c>
      <c r="H277" s="18" t="s">
        <v>483</v>
      </c>
      <c r="I277" s="18">
        <v>2018</v>
      </c>
      <c r="J277" s="18" t="s">
        <v>901</v>
      </c>
      <c r="K277" s="18" t="s">
        <v>936</v>
      </c>
      <c r="L277" s="17"/>
      <c r="M277" s="18" t="s">
        <v>1202</v>
      </c>
      <c r="N277" s="18" t="s">
        <v>1428</v>
      </c>
      <c r="O277" s="17"/>
      <c r="P277" s="17"/>
      <c r="Q277" s="18" t="s">
        <v>2161</v>
      </c>
      <c r="R277" s="18" t="s">
        <v>2384</v>
      </c>
      <c r="S277" s="17"/>
      <c r="T277" s="17"/>
      <c r="U277" s="18" t="s">
        <v>2860</v>
      </c>
      <c r="V277" s="18" t="s">
        <v>3087</v>
      </c>
      <c r="W277" s="18" t="s">
        <v>3140</v>
      </c>
      <c r="X277" s="18" t="s">
        <v>3087</v>
      </c>
      <c r="Y277" s="21">
        <f t="shared" si="14"/>
        <v>0.5</v>
      </c>
      <c r="Z277" s="21">
        <v>0.45</v>
      </c>
      <c r="AA277" s="21">
        <v>0</v>
      </c>
      <c r="AB277" s="21">
        <v>0.05</v>
      </c>
      <c r="AC277" s="21">
        <v>0</v>
      </c>
      <c r="AD277" s="21">
        <v>0</v>
      </c>
      <c r="AE277" s="21">
        <v>0</v>
      </c>
      <c r="AF277" s="21">
        <v>0</v>
      </c>
      <c r="AG277" s="21">
        <v>0.05</v>
      </c>
      <c r="AH277" s="21">
        <v>0</v>
      </c>
      <c r="AI277" s="21"/>
      <c r="AJ277" s="17"/>
      <c r="AK277" s="17"/>
      <c r="AL277" s="21"/>
      <c r="AM277" s="21">
        <v>0.3</v>
      </c>
      <c r="AN277" s="21">
        <v>0.03</v>
      </c>
      <c r="AO277" s="22">
        <v>2</v>
      </c>
      <c r="AP277" s="22">
        <v>2</v>
      </c>
      <c r="AQ277" s="22">
        <v>1</v>
      </c>
      <c r="AR277" s="22"/>
      <c r="AS277" s="22"/>
      <c r="AT277" s="22"/>
      <c r="AU277" s="22"/>
      <c r="AV277" s="22"/>
      <c r="AW277" s="22"/>
      <c r="AX277" s="22"/>
      <c r="AY277" s="22"/>
      <c r="AZ277" s="22"/>
      <c r="BA277" s="22"/>
      <c r="BB277" s="22">
        <v>1</v>
      </c>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v>0</v>
      </c>
      <c r="CB277" s="22"/>
      <c r="CC277" s="22"/>
      <c r="CD277" s="22"/>
      <c r="CE277" s="22"/>
      <c r="CF277" s="23"/>
      <c r="CG277" s="22"/>
      <c r="CH277" s="22">
        <v>1</v>
      </c>
      <c r="CI277" s="12">
        <f t="shared" si="15"/>
        <v>0</v>
      </c>
      <c r="CJ277" s="21">
        <v>0.309</v>
      </c>
      <c r="CK277" s="18" t="s">
        <v>3812</v>
      </c>
      <c r="CL277" s="17"/>
      <c r="CM277" s="18">
        <v>0</v>
      </c>
      <c r="CN277" s="18" t="s">
        <v>4050</v>
      </c>
      <c r="CO277" s="21">
        <v>23.702000000000002</v>
      </c>
      <c r="CP277" s="17"/>
      <c r="CQ277" s="17"/>
      <c r="CR277" s="17"/>
      <c r="CS277" s="17"/>
      <c r="CT277" s="17"/>
      <c r="CU277" s="17"/>
      <c r="CV277" s="17"/>
      <c r="CW277" s="18">
        <v>3</v>
      </c>
      <c r="CX277" s="17"/>
      <c r="CY277" s="17"/>
      <c r="CZ277" s="17"/>
      <c r="DA277" s="17"/>
      <c r="DB277" s="17"/>
      <c r="DC277" s="17"/>
      <c r="DD277" s="17"/>
      <c r="DE277" s="17"/>
      <c r="DF277" s="17"/>
      <c r="DG277" s="17"/>
      <c r="DH277" s="17"/>
      <c r="DI277" s="17"/>
      <c r="DJ277" s="17"/>
      <c r="DK277" s="17"/>
      <c r="DL277" s="17"/>
      <c r="DM277" s="18">
        <v>1</v>
      </c>
      <c r="DN277" s="18" t="s">
        <v>4482</v>
      </c>
      <c r="DO277" s="18">
        <v>460</v>
      </c>
      <c r="DP277" s="17"/>
      <c r="DQ277" s="17"/>
      <c r="DR277" s="17"/>
      <c r="DS277" s="17"/>
      <c r="DT277" s="17"/>
      <c r="DU277" s="17"/>
      <c r="DV277" s="18">
        <v>1</v>
      </c>
      <c r="DW277" s="18" t="s">
        <v>4601</v>
      </c>
      <c r="DX277" s="18">
        <v>460</v>
      </c>
      <c r="DY277" s="17"/>
      <c r="DZ277" s="17"/>
      <c r="EA277" s="17"/>
      <c r="EB277" s="17"/>
      <c r="EC277" s="17"/>
      <c r="ED277" s="17"/>
      <c r="EE277" s="17"/>
      <c r="EF277" s="17"/>
      <c r="EG277" s="17"/>
      <c r="EH277" s="17"/>
      <c r="EI277" s="17"/>
      <c r="EJ277" s="17"/>
      <c r="EK277" s="17"/>
      <c r="EL277" s="17"/>
      <c r="EM277" s="17"/>
      <c r="EN277" s="17"/>
      <c r="EO277" s="17"/>
      <c r="EP277" s="17"/>
      <c r="EQ277" s="17"/>
      <c r="ER277" s="17"/>
      <c r="ES277" s="17"/>
      <c r="ET277" s="17"/>
      <c r="EU277" s="17"/>
      <c r="EV277" s="17"/>
      <c r="EW277" s="17"/>
      <c r="EX277" s="17"/>
      <c r="EY277" s="17"/>
      <c r="EZ277" s="17"/>
      <c r="FA277" s="17"/>
      <c r="FB277" s="17"/>
      <c r="FC277" s="17"/>
      <c r="FD277" s="17"/>
      <c r="FE277" s="17"/>
      <c r="FF277" s="17"/>
      <c r="FG277" s="18" t="s">
        <v>4940</v>
      </c>
      <c r="FH277" s="18" t="s">
        <v>5103</v>
      </c>
      <c r="FI277" s="18" t="s">
        <v>5298</v>
      </c>
      <c r="FJ277" s="18" t="s">
        <v>5380</v>
      </c>
      <c r="FK277" s="17"/>
      <c r="FL277" s="18" t="s">
        <v>5548</v>
      </c>
      <c r="FM277" s="17"/>
      <c r="FN277" s="17"/>
      <c r="FO277" s="17"/>
      <c r="FP277" s="17"/>
      <c r="FQ277" s="17"/>
      <c r="FR277" s="17"/>
      <c r="FS277" s="18" t="s">
        <v>6055</v>
      </c>
      <c r="FT277" s="18" t="s">
        <v>6267</v>
      </c>
      <c r="FU277" s="18" t="s">
        <v>6718</v>
      </c>
      <c r="FV277" s="18" t="s">
        <v>7062</v>
      </c>
      <c r="FW277" s="18" t="s">
        <v>28</v>
      </c>
      <c r="FX277" s="18" t="s">
        <v>6407</v>
      </c>
      <c r="FY277" s="18" t="s">
        <v>7419</v>
      </c>
      <c r="FZ277" s="18" t="s">
        <v>7494</v>
      </c>
      <c r="GB277" s="25">
        <f t="shared" si="16"/>
        <v>18.985739600033749</v>
      </c>
    </row>
    <row r="278" spans="3:184" ht="74" customHeight="1" x14ac:dyDescent="0.2">
      <c r="C278" s="17" t="s">
        <v>11175</v>
      </c>
      <c r="D278" s="18" t="s">
        <v>69</v>
      </c>
      <c r="E278" s="18" t="s">
        <v>85</v>
      </c>
      <c r="F278" s="18" t="s">
        <v>350</v>
      </c>
      <c r="G278" s="18" t="s">
        <v>652</v>
      </c>
      <c r="H278" s="17"/>
      <c r="I278" s="18">
        <v>2023</v>
      </c>
      <c r="J278" s="18" t="s">
        <v>874</v>
      </c>
      <c r="K278" s="18" t="s">
        <v>937</v>
      </c>
      <c r="L278" s="17"/>
      <c r="M278" s="18" t="s">
        <v>1203</v>
      </c>
      <c r="N278" s="18" t="s">
        <v>1429</v>
      </c>
      <c r="O278" s="18" t="s">
        <v>1721</v>
      </c>
      <c r="P278" s="18" t="s">
        <v>1918</v>
      </c>
      <c r="Q278" s="17"/>
      <c r="R278" s="17"/>
      <c r="S278" s="17"/>
      <c r="T278" s="17"/>
      <c r="U278" s="18" t="s">
        <v>2861</v>
      </c>
      <c r="V278" s="18" t="s">
        <v>2861</v>
      </c>
      <c r="W278" s="18" t="s">
        <v>3142</v>
      </c>
      <c r="X278" s="18" t="s">
        <v>2861</v>
      </c>
      <c r="Y278" s="21">
        <f t="shared" si="14"/>
        <v>0.372</v>
      </c>
      <c r="Z278" s="21">
        <v>0.2</v>
      </c>
      <c r="AA278" s="21">
        <v>53.76</v>
      </c>
      <c r="AB278" s="21">
        <v>5.93</v>
      </c>
      <c r="AC278" s="21">
        <v>3.6999999999999998E-2</v>
      </c>
      <c r="AD278" s="21">
        <v>9.9499999999999993</v>
      </c>
      <c r="AE278" s="21">
        <v>0.13500000000000001</v>
      </c>
      <c r="AF278" s="21">
        <v>36.29</v>
      </c>
      <c r="AG278" s="21">
        <v>0</v>
      </c>
      <c r="AH278" s="21">
        <v>0</v>
      </c>
      <c r="AI278" s="21"/>
      <c r="AJ278" s="17"/>
      <c r="AK278" s="17"/>
      <c r="AL278" s="21"/>
      <c r="AM278" s="21">
        <v>0</v>
      </c>
      <c r="AN278" s="21">
        <v>0</v>
      </c>
      <c r="AO278" s="22">
        <v>1</v>
      </c>
      <c r="AP278" s="22">
        <v>1</v>
      </c>
      <c r="AQ278" s="22">
        <v>1</v>
      </c>
      <c r="AR278" s="22"/>
      <c r="AS278" s="22"/>
      <c r="AT278" s="22"/>
      <c r="AU278" s="22"/>
      <c r="AV278" s="22"/>
      <c r="AW278" s="22"/>
      <c r="AX278" s="22"/>
      <c r="AY278" s="22"/>
      <c r="AZ278" s="22"/>
      <c r="BA278" s="22"/>
      <c r="BB278" s="22">
        <v>1</v>
      </c>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v>0</v>
      </c>
      <c r="CB278" s="22"/>
      <c r="CC278" s="22"/>
      <c r="CD278" s="22"/>
      <c r="CE278" s="22"/>
      <c r="CF278" s="23"/>
      <c r="CG278" s="22"/>
      <c r="CH278" s="22">
        <v>1</v>
      </c>
      <c r="CI278" s="12">
        <f t="shared" si="15"/>
        <v>0</v>
      </c>
      <c r="CJ278" s="21">
        <v>0</v>
      </c>
      <c r="CK278" s="18" t="s">
        <v>3798</v>
      </c>
      <c r="CL278" s="17"/>
      <c r="CM278" s="18">
        <v>0</v>
      </c>
      <c r="CN278" s="18" t="s">
        <v>4049</v>
      </c>
      <c r="CO278" s="21">
        <v>0.95099999999999996</v>
      </c>
      <c r="CP278" s="17"/>
      <c r="CQ278" s="17"/>
      <c r="CR278" s="17"/>
      <c r="CS278" s="17"/>
      <c r="CT278" s="17"/>
      <c r="CU278" s="17"/>
      <c r="CV278" s="17"/>
      <c r="CW278" s="18">
        <v>2</v>
      </c>
      <c r="CX278" s="18">
        <v>1</v>
      </c>
      <c r="CY278" s="18" t="s">
        <v>4202</v>
      </c>
      <c r="CZ278" s="18">
        <v>496</v>
      </c>
      <c r="DA278" s="18">
        <v>1</v>
      </c>
      <c r="DB278" s="18" t="s">
        <v>4180</v>
      </c>
      <c r="DC278" s="18">
        <v>10</v>
      </c>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8">
        <v>1</v>
      </c>
      <c r="DZ278" s="18" t="s">
        <v>4449</v>
      </c>
      <c r="EA278" s="18">
        <v>496</v>
      </c>
      <c r="EB278" s="17"/>
      <c r="EC278" s="17"/>
      <c r="ED278" s="17"/>
      <c r="EE278" s="17"/>
      <c r="EF278" s="17"/>
      <c r="EG278" s="17"/>
      <c r="EH278" s="17"/>
      <c r="EI278" s="17"/>
      <c r="EJ278" s="17"/>
      <c r="EK278" s="17"/>
      <c r="EL278" s="17"/>
      <c r="EM278" s="17"/>
      <c r="EN278" s="17"/>
      <c r="EO278" s="17"/>
      <c r="EP278" s="17"/>
      <c r="EQ278" s="17"/>
      <c r="ER278" s="17"/>
      <c r="ES278" s="17"/>
      <c r="ET278" s="17"/>
      <c r="EU278" s="17"/>
      <c r="EV278" s="17"/>
      <c r="EW278" s="17"/>
      <c r="EX278" s="17"/>
      <c r="EY278" s="17"/>
      <c r="EZ278" s="17"/>
      <c r="FA278" s="17"/>
      <c r="FB278" s="17"/>
      <c r="FC278" s="17"/>
      <c r="FD278" s="17"/>
      <c r="FE278" s="17"/>
      <c r="FF278" s="17"/>
      <c r="FG278" s="17"/>
      <c r="FH278" s="18" t="s">
        <v>5104</v>
      </c>
      <c r="FI278" s="18" t="s">
        <v>5299</v>
      </c>
      <c r="FJ278" s="17"/>
      <c r="FK278" s="17"/>
      <c r="FL278" s="17"/>
      <c r="FM278" s="17"/>
      <c r="FN278" s="17"/>
      <c r="FO278" s="17"/>
      <c r="FP278" s="18" t="s">
        <v>5760</v>
      </c>
      <c r="FQ278" s="18">
        <v>5</v>
      </c>
      <c r="FR278" s="18">
        <v>3</v>
      </c>
      <c r="FS278" s="18" t="s">
        <v>6056</v>
      </c>
      <c r="FT278" s="18" t="s">
        <v>6394</v>
      </c>
      <c r="FU278" s="18" t="s">
        <v>6719</v>
      </c>
      <c r="FV278" s="18" t="s">
        <v>7063</v>
      </c>
      <c r="FW278" s="18" t="s">
        <v>25</v>
      </c>
      <c r="FX278" s="18" t="s">
        <v>7317</v>
      </c>
      <c r="FY278" s="18" t="s">
        <v>7413</v>
      </c>
      <c r="FZ278" s="18" t="s">
        <v>7489</v>
      </c>
      <c r="GB278" s="25">
        <f t="shared" si="16"/>
        <v>210.30494216614093</v>
      </c>
    </row>
    <row r="279" spans="3:184" ht="74" customHeight="1" x14ac:dyDescent="0.2">
      <c r="C279" s="17" t="s">
        <v>11175</v>
      </c>
      <c r="D279" s="18" t="s">
        <v>68</v>
      </c>
      <c r="E279" s="18" t="s">
        <v>82</v>
      </c>
      <c r="F279" s="18" t="s">
        <v>351</v>
      </c>
      <c r="G279" s="18" t="s">
        <v>653</v>
      </c>
      <c r="H279" s="18" t="s">
        <v>748</v>
      </c>
      <c r="I279" s="18">
        <v>2019</v>
      </c>
      <c r="J279" s="18" t="s">
        <v>894</v>
      </c>
      <c r="K279" s="18" t="s">
        <v>936</v>
      </c>
      <c r="L279" s="17"/>
      <c r="M279" s="18" t="s">
        <v>1204</v>
      </c>
      <c r="N279" s="17"/>
      <c r="O279" s="18" t="s">
        <v>1722</v>
      </c>
      <c r="P279" s="18" t="s">
        <v>1919</v>
      </c>
      <c r="Q279" s="18" t="s">
        <v>2162</v>
      </c>
      <c r="R279" s="18" t="s">
        <v>2385</v>
      </c>
      <c r="S279" s="17"/>
      <c r="T279" s="17"/>
      <c r="U279" s="18" t="s">
        <v>2862</v>
      </c>
      <c r="V279" s="18" t="s">
        <v>3088</v>
      </c>
      <c r="W279" s="18" t="s">
        <v>3138</v>
      </c>
      <c r="X279" s="18" t="s">
        <v>3294</v>
      </c>
      <c r="Y279" s="21">
        <f t="shared" si="14"/>
        <v>112.00299999999999</v>
      </c>
      <c r="Z279" s="21">
        <v>111.84099999999999</v>
      </c>
      <c r="AA279" s="21">
        <v>99.1</v>
      </c>
      <c r="AB279" s="21">
        <v>4.0000000000000001E-3</v>
      </c>
      <c r="AC279" s="21">
        <v>0.121</v>
      </c>
      <c r="AD279" s="21">
        <v>0</v>
      </c>
      <c r="AE279" s="21">
        <v>5.0000000000000001E-3</v>
      </c>
      <c r="AF279" s="21">
        <v>0</v>
      </c>
      <c r="AG279" s="21">
        <v>3.5999999999999997E-2</v>
      </c>
      <c r="AH279" s="21">
        <v>0</v>
      </c>
      <c r="AI279" s="21">
        <v>1</v>
      </c>
      <c r="AJ279" s="18" t="s">
        <v>3461</v>
      </c>
      <c r="AK279" s="18" t="s">
        <v>3526</v>
      </c>
      <c r="AL279" s="21">
        <v>0.151</v>
      </c>
      <c r="AM279" s="21">
        <v>110800</v>
      </c>
      <c r="AN279" s="21">
        <v>3.0000000000000001E-3</v>
      </c>
      <c r="AO279" s="22">
        <v>45</v>
      </c>
      <c r="AP279" s="22">
        <v>24</v>
      </c>
      <c r="AQ279" s="22">
        <v>24</v>
      </c>
      <c r="AR279" s="22"/>
      <c r="AS279" s="22">
        <v>2</v>
      </c>
      <c r="AT279" s="22"/>
      <c r="AU279" s="22"/>
      <c r="AV279" s="22">
        <v>1</v>
      </c>
      <c r="AW279" s="22"/>
      <c r="AX279" s="22">
        <v>2</v>
      </c>
      <c r="AY279" s="22"/>
      <c r="AZ279" s="22">
        <v>4</v>
      </c>
      <c r="BA279" s="22">
        <v>8</v>
      </c>
      <c r="BB279" s="22"/>
      <c r="BC279" s="22"/>
      <c r="BD279" s="22"/>
      <c r="BE279" s="22"/>
      <c r="BF279" s="22">
        <v>3</v>
      </c>
      <c r="BG279" s="22"/>
      <c r="BH279" s="22"/>
      <c r="BI279" s="22"/>
      <c r="BJ279" s="22"/>
      <c r="BK279" s="22"/>
      <c r="BL279" s="22"/>
      <c r="BM279" s="22"/>
      <c r="BN279" s="22"/>
      <c r="BO279" s="22"/>
      <c r="BP279" s="22"/>
      <c r="BQ279" s="22"/>
      <c r="BR279" s="22"/>
      <c r="BS279" s="22"/>
      <c r="BT279" s="22"/>
      <c r="BU279" s="22"/>
      <c r="BV279" s="22"/>
      <c r="BW279" s="22"/>
      <c r="BX279" s="22"/>
      <c r="BY279" s="22"/>
      <c r="BZ279" s="22"/>
      <c r="CA279" s="22">
        <v>0</v>
      </c>
      <c r="CB279" s="22">
        <v>17</v>
      </c>
      <c r="CC279" s="22"/>
      <c r="CD279" s="22">
        <v>4</v>
      </c>
      <c r="CE279" s="22"/>
      <c r="CF279" s="23"/>
      <c r="CG279" s="22"/>
      <c r="CH279" s="22">
        <v>41</v>
      </c>
      <c r="CI279" s="12">
        <f t="shared" si="15"/>
        <v>0</v>
      </c>
      <c r="CJ279" s="21">
        <v>102.42700000000001</v>
      </c>
      <c r="CK279" s="18" t="s">
        <v>3813</v>
      </c>
      <c r="CL279" s="18" t="s">
        <v>3938</v>
      </c>
      <c r="CM279" s="18">
        <v>100</v>
      </c>
      <c r="CN279" s="18" t="s">
        <v>4051</v>
      </c>
      <c r="CO279" s="21">
        <v>102.42700000000001</v>
      </c>
      <c r="CP279" s="17"/>
      <c r="CQ279" s="17"/>
      <c r="CR279" s="17"/>
      <c r="CS279" s="17"/>
      <c r="CT279" s="17"/>
      <c r="CU279" s="17"/>
      <c r="CV279" s="17"/>
      <c r="CW279" s="18">
        <v>3</v>
      </c>
      <c r="CX279" s="18">
        <v>1</v>
      </c>
      <c r="CY279" s="18" t="s">
        <v>4244</v>
      </c>
      <c r="CZ279" s="18">
        <v>430</v>
      </c>
      <c r="DA279" s="17"/>
      <c r="DB279" s="17"/>
      <c r="DC279" s="17"/>
      <c r="DD279" s="17"/>
      <c r="DE279" s="17"/>
      <c r="DF279" s="17"/>
      <c r="DG279" s="17"/>
      <c r="DH279" s="17"/>
      <c r="DI279" s="17"/>
      <c r="DJ279" s="17"/>
      <c r="DK279" s="17"/>
      <c r="DL279" s="17"/>
      <c r="DM279" s="17"/>
      <c r="DN279" s="17"/>
      <c r="DO279" s="17"/>
      <c r="DP279" s="17"/>
      <c r="DQ279" s="17"/>
      <c r="DR279" s="17"/>
      <c r="DS279" s="17"/>
      <c r="DT279" s="17"/>
      <c r="DU279" s="17"/>
      <c r="DV279" s="18">
        <v>1</v>
      </c>
      <c r="DW279" s="18" t="s">
        <v>4244</v>
      </c>
      <c r="DX279" s="18">
        <v>2591</v>
      </c>
      <c r="DY279" s="18">
        <v>1</v>
      </c>
      <c r="DZ279" s="18" t="s">
        <v>4653</v>
      </c>
      <c r="EA279" s="18">
        <v>81942</v>
      </c>
      <c r="EB279" s="17"/>
      <c r="EC279" s="17"/>
      <c r="ED279" s="17"/>
      <c r="EE279" s="17"/>
      <c r="EF279" s="17"/>
      <c r="EG279" s="17"/>
      <c r="EH279" s="17"/>
      <c r="EI279" s="17"/>
      <c r="EJ279" s="17"/>
      <c r="EK279" s="17"/>
      <c r="EL279" s="17"/>
      <c r="EM279" s="17"/>
      <c r="EN279" s="18">
        <v>1</v>
      </c>
      <c r="EO279" s="18" t="s">
        <v>4818</v>
      </c>
      <c r="EP279" s="18">
        <v>11</v>
      </c>
      <c r="EQ279" s="18" t="s">
        <v>4849</v>
      </c>
      <c r="ER279" s="18" t="s">
        <v>4644</v>
      </c>
      <c r="ES279" s="18">
        <v>32</v>
      </c>
      <c r="ET279" s="17"/>
      <c r="EU279" s="17"/>
      <c r="EV279" s="17"/>
      <c r="EW279" s="17"/>
      <c r="EX279" s="17"/>
      <c r="EY279" s="17"/>
      <c r="EZ279" s="17"/>
      <c r="FA279" s="17"/>
      <c r="FB279" s="17"/>
      <c r="FC279" s="17"/>
      <c r="FD279" s="17"/>
      <c r="FE279" s="17"/>
      <c r="FF279" s="17"/>
      <c r="FG279" s="17"/>
      <c r="FH279" s="18" t="s">
        <v>5105</v>
      </c>
      <c r="FI279" s="18" t="s">
        <v>5300</v>
      </c>
      <c r="FJ279" s="18" t="s">
        <v>5381</v>
      </c>
      <c r="FK279" s="17"/>
      <c r="FL279" s="18" t="s">
        <v>5549</v>
      </c>
      <c r="FM279" s="17"/>
      <c r="FN279" s="17"/>
      <c r="FO279" s="17"/>
      <c r="FP279" s="17"/>
      <c r="FQ279" s="17"/>
      <c r="FR279" s="17"/>
      <c r="FS279" s="18" t="s">
        <v>6057</v>
      </c>
      <c r="FT279" s="18" t="s">
        <v>6395</v>
      </c>
      <c r="FU279" s="18" t="s">
        <v>6720</v>
      </c>
      <c r="FV279" s="18" t="s">
        <v>7064</v>
      </c>
      <c r="FW279" s="18" t="s">
        <v>7221</v>
      </c>
      <c r="FX279" s="18" t="s">
        <v>7316</v>
      </c>
      <c r="FY279" s="18" t="s">
        <v>7416</v>
      </c>
      <c r="FZ279" s="18" t="s">
        <v>7488</v>
      </c>
      <c r="GB279" s="25">
        <f t="shared" si="16"/>
        <v>1091.9093598367617</v>
      </c>
    </row>
    <row r="280" spans="3:184" ht="74" customHeight="1" x14ac:dyDescent="0.2">
      <c r="C280" s="17" t="s">
        <v>11175</v>
      </c>
      <c r="D280" s="18" t="s">
        <v>69</v>
      </c>
      <c r="E280" s="18" t="s">
        <v>85</v>
      </c>
      <c r="F280" s="18" t="s">
        <v>352</v>
      </c>
      <c r="G280" s="18" t="s">
        <v>654</v>
      </c>
      <c r="H280" s="17"/>
      <c r="I280" s="18">
        <v>2023</v>
      </c>
      <c r="J280" s="18" t="s">
        <v>902</v>
      </c>
      <c r="K280" s="18" t="s">
        <v>1002</v>
      </c>
      <c r="L280" s="17"/>
      <c r="M280" s="18" t="s">
        <v>1205</v>
      </c>
      <c r="N280" s="18" t="s">
        <v>1430</v>
      </c>
      <c r="O280" s="18" t="s">
        <v>1723</v>
      </c>
      <c r="P280" s="18" t="s">
        <v>1920</v>
      </c>
      <c r="Q280" s="17"/>
      <c r="R280" s="17"/>
      <c r="S280" s="17"/>
      <c r="T280" s="17"/>
      <c r="U280" s="18" t="s">
        <v>2863</v>
      </c>
      <c r="V280" s="18" t="s">
        <v>2863</v>
      </c>
      <c r="W280" s="18" t="s">
        <v>3142</v>
      </c>
      <c r="X280" s="18" t="s">
        <v>2863</v>
      </c>
      <c r="Y280" s="21">
        <f t="shared" si="14"/>
        <v>0.26200000000000001</v>
      </c>
      <c r="Z280" s="21">
        <v>0.23899999999999999</v>
      </c>
      <c r="AA280" s="21">
        <v>91.22</v>
      </c>
      <c r="AB280" s="21">
        <v>3.3</v>
      </c>
      <c r="AC280" s="21">
        <v>0</v>
      </c>
      <c r="AD280" s="21">
        <v>0</v>
      </c>
      <c r="AE280" s="21">
        <v>0</v>
      </c>
      <c r="AF280" s="21">
        <v>0</v>
      </c>
      <c r="AG280" s="21">
        <v>2.3E-2</v>
      </c>
      <c r="AH280" s="21">
        <v>8.7799999999999994</v>
      </c>
      <c r="AI280" s="21">
        <v>1</v>
      </c>
      <c r="AJ280" s="18" t="s">
        <v>3462</v>
      </c>
      <c r="AK280" s="17"/>
      <c r="AL280" s="21">
        <v>0</v>
      </c>
      <c r="AM280" s="21">
        <v>0</v>
      </c>
      <c r="AN280" s="21">
        <v>0</v>
      </c>
      <c r="AO280" s="22">
        <v>1</v>
      </c>
      <c r="AP280" s="22">
        <v>1</v>
      </c>
      <c r="AQ280" s="22">
        <v>1</v>
      </c>
      <c r="AR280" s="22"/>
      <c r="AS280" s="22">
        <v>1</v>
      </c>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v>0</v>
      </c>
      <c r="CB280" s="22"/>
      <c r="CC280" s="22"/>
      <c r="CD280" s="22"/>
      <c r="CE280" s="22"/>
      <c r="CF280" s="23"/>
      <c r="CG280" s="22"/>
      <c r="CH280" s="22">
        <v>1</v>
      </c>
      <c r="CI280" s="12">
        <f t="shared" si="15"/>
        <v>0</v>
      </c>
      <c r="CJ280" s="21">
        <v>0</v>
      </c>
      <c r="CK280" s="18" t="s">
        <v>3798</v>
      </c>
      <c r="CL280" s="17"/>
      <c r="CM280" s="18">
        <v>0</v>
      </c>
      <c r="CN280" s="18" t="s">
        <v>4049</v>
      </c>
      <c r="CO280" s="21">
        <v>0.76</v>
      </c>
      <c r="CP280" s="17"/>
      <c r="CQ280" s="17"/>
      <c r="CR280" s="17"/>
      <c r="CS280" s="17"/>
      <c r="CT280" s="17"/>
      <c r="CU280" s="17"/>
      <c r="CV280" s="17"/>
      <c r="CW280" s="18">
        <v>1</v>
      </c>
      <c r="CX280" s="18">
        <v>1</v>
      </c>
      <c r="CY280" s="18" t="s">
        <v>4187</v>
      </c>
      <c r="CZ280" s="18">
        <v>30</v>
      </c>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7"/>
      <c r="DW280" s="17"/>
      <c r="DX280" s="17"/>
      <c r="DY280" s="17"/>
      <c r="DZ280" s="17"/>
      <c r="EA280" s="17"/>
      <c r="EB280" s="17"/>
      <c r="EC280" s="17"/>
      <c r="ED280" s="17"/>
      <c r="EE280" s="17"/>
      <c r="EF280" s="17"/>
      <c r="EG280" s="17"/>
      <c r="EH280" s="17"/>
      <c r="EI280" s="17"/>
      <c r="EJ280" s="17"/>
      <c r="EK280" s="17"/>
      <c r="EL280" s="17"/>
      <c r="EM280" s="17"/>
      <c r="EN280" s="17"/>
      <c r="EO280" s="17"/>
      <c r="EP280" s="17"/>
      <c r="EQ280" s="17"/>
      <c r="ER280" s="17"/>
      <c r="ES280" s="17"/>
      <c r="ET280" s="17"/>
      <c r="EU280" s="17"/>
      <c r="EV280" s="17"/>
      <c r="EW280" s="17"/>
      <c r="EX280" s="17"/>
      <c r="EY280" s="17"/>
      <c r="EZ280" s="17"/>
      <c r="FA280" s="17"/>
      <c r="FB280" s="17"/>
      <c r="FC280" s="17"/>
      <c r="FD280" s="17"/>
      <c r="FE280" s="17"/>
      <c r="FF280" s="17"/>
      <c r="FG280" s="17"/>
      <c r="FH280" s="18" t="s">
        <v>5106</v>
      </c>
      <c r="FI280" s="17"/>
      <c r="FJ280" s="17"/>
      <c r="FK280" s="17"/>
      <c r="FL280" s="17"/>
      <c r="FM280" s="17"/>
      <c r="FN280" s="17"/>
      <c r="FO280" s="17"/>
      <c r="FP280" s="18" t="s">
        <v>5760</v>
      </c>
      <c r="FQ280" s="18">
        <v>5</v>
      </c>
      <c r="FR280" s="18">
        <v>3</v>
      </c>
      <c r="FS280" s="18" t="s">
        <v>6058</v>
      </c>
      <c r="FT280" s="18" t="s">
        <v>6396</v>
      </c>
      <c r="FU280" s="18" t="s">
        <v>6721</v>
      </c>
      <c r="FV280" s="18" t="s">
        <v>7065</v>
      </c>
      <c r="FW280" s="18" t="s">
        <v>25</v>
      </c>
      <c r="FX280" s="18" t="s">
        <v>7317</v>
      </c>
      <c r="FY280" s="18" t="s">
        <v>7413</v>
      </c>
      <c r="FZ280" s="18" t="s">
        <v>7489</v>
      </c>
      <c r="GB280" s="25">
        <f t="shared" si="16"/>
        <v>314.4736842105263</v>
      </c>
    </row>
    <row r="281" spans="3:184" ht="74" customHeight="1" x14ac:dyDescent="0.2">
      <c r="C281" s="17" t="s">
        <v>11175</v>
      </c>
      <c r="D281" s="18" t="s">
        <v>73</v>
      </c>
      <c r="E281" s="18" t="s">
        <v>82</v>
      </c>
      <c r="F281" s="18" t="s">
        <v>349</v>
      </c>
      <c r="G281" s="18" t="s">
        <v>655</v>
      </c>
      <c r="H281" s="18" t="s">
        <v>655</v>
      </c>
      <c r="I281" s="18">
        <v>2023</v>
      </c>
      <c r="J281" s="18" t="s">
        <v>788</v>
      </c>
      <c r="K281" s="18" t="s">
        <v>970</v>
      </c>
      <c r="L281" s="17"/>
      <c r="M281" s="18" t="s">
        <v>1206</v>
      </c>
      <c r="N281" s="18" t="s">
        <v>1431</v>
      </c>
      <c r="O281" s="17"/>
      <c r="P281" s="17"/>
      <c r="Q281" s="18" t="s">
        <v>2163</v>
      </c>
      <c r="R281" s="18" t="s">
        <v>2386</v>
      </c>
      <c r="S281" s="17"/>
      <c r="T281" s="17"/>
      <c r="U281" s="18" t="s">
        <v>2864</v>
      </c>
      <c r="V281" s="18" t="s">
        <v>3089</v>
      </c>
      <c r="W281" s="18" t="s">
        <v>3138</v>
      </c>
      <c r="X281" s="18" t="s">
        <v>3295</v>
      </c>
      <c r="Y281" s="21">
        <f t="shared" si="14"/>
        <v>0.3</v>
      </c>
      <c r="Z281" s="21">
        <v>0.3</v>
      </c>
      <c r="AA281" s="21">
        <v>0</v>
      </c>
      <c r="AB281" s="21">
        <v>0.03</v>
      </c>
      <c r="AC281" s="21">
        <v>0</v>
      </c>
      <c r="AD281" s="21">
        <v>0</v>
      </c>
      <c r="AE281" s="21">
        <v>0</v>
      </c>
      <c r="AF281" s="21">
        <v>0</v>
      </c>
      <c r="AG281" s="21">
        <v>0</v>
      </c>
      <c r="AH281" s="21">
        <v>0</v>
      </c>
      <c r="AI281" s="21">
        <v>1</v>
      </c>
      <c r="AJ281" s="18" t="s">
        <v>3463</v>
      </c>
      <c r="AK281" s="17"/>
      <c r="AL281" s="21">
        <v>0</v>
      </c>
      <c r="AM281" s="21">
        <v>0.3</v>
      </c>
      <c r="AN281" s="21">
        <v>0.03</v>
      </c>
      <c r="AO281" s="22">
        <v>3</v>
      </c>
      <c r="AP281" s="22">
        <v>1</v>
      </c>
      <c r="AQ281" s="22">
        <v>1</v>
      </c>
      <c r="AR281" s="22"/>
      <c r="AS281" s="22"/>
      <c r="AT281" s="22"/>
      <c r="AU281" s="22"/>
      <c r="AV281" s="22"/>
      <c r="AW281" s="22"/>
      <c r="AX281" s="22"/>
      <c r="AY281" s="22"/>
      <c r="AZ281" s="22"/>
      <c r="BA281" s="22"/>
      <c r="BB281" s="22"/>
      <c r="BC281" s="22"/>
      <c r="BD281" s="22"/>
      <c r="BE281" s="22"/>
      <c r="BF281" s="22"/>
      <c r="BG281" s="22"/>
      <c r="BH281" s="22"/>
      <c r="BI281" s="22"/>
      <c r="BJ281" s="22"/>
      <c r="BK281" s="22">
        <v>1</v>
      </c>
      <c r="BL281" s="22"/>
      <c r="BM281" s="22"/>
      <c r="BN281" s="22"/>
      <c r="BO281" s="22"/>
      <c r="BP281" s="22"/>
      <c r="BQ281" s="22"/>
      <c r="BR281" s="22"/>
      <c r="BS281" s="22"/>
      <c r="BT281" s="22">
        <v>1</v>
      </c>
      <c r="BU281" s="22"/>
      <c r="BV281" s="22"/>
      <c r="BW281" s="22"/>
      <c r="BX281" s="22"/>
      <c r="BY281" s="22"/>
      <c r="BZ281" s="22"/>
      <c r="CA281" s="22">
        <v>1</v>
      </c>
      <c r="CB281" s="22"/>
      <c r="CC281" s="22"/>
      <c r="CD281" s="22"/>
      <c r="CE281" s="22"/>
      <c r="CF281" s="23"/>
      <c r="CG281" s="22"/>
      <c r="CH281" s="22">
        <v>1</v>
      </c>
      <c r="CI281" s="12">
        <f t="shared" si="15"/>
        <v>0</v>
      </c>
      <c r="CJ281" s="21">
        <v>0.42299999999999999</v>
      </c>
      <c r="CK281" s="18" t="s">
        <v>3814</v>
      </c>
      <c r="CL281" s="17"/>
      <c r="CM281" s="18">
        <v>0</v>
      </c>
      <c r="CN281" s="18" t="s">
        <v>4050</v>
      </c>
      <c r="CO281" s="21">
        <v>23.702000000000002</v>
      </c>
      <c r="CP281" s="17"/>
      <c r="CQ281" s="17"/>
      <c r="CR281" s="17"/>
      <c r="CS281" s="17"/>
      <c r="CT281" s="17"/>
      <c r="CU281" s="17"/>
      <c r="CV281" s="17"/>
      <c r="CW281" s="18">
        <v>3</v>
      </c>
      <c r="CX281" s="17"/>
      <c r="CY281" s="17"/>
      <c r="CZ281" s="17"/>
      <c r="DA281" s="18">
        <v>1</v>
      </c>
      <c r="DB281" s="18" t="s">
        <v>4382</v>
      </c>
      <c r="DC281" s="18">
        <v>61</v>
      </c>
      <c r="DD281" s="17"/>
      <c r="DE281" s="17"/>
      <c r="DF281" s="17"/>
      <c r="DG281" s="17"/>
      <c r="DH281" s="17"/>
      <c r="DI281" s="17"/>
      <c r="DJ281" s="17"/>
      <c r="DK281" s="17"/>
      <c r="DL281" s="17"/>
      <c r="DM281" s="17"/>
      <c r="DN281" s="17"/>
      <c r="DO281" s="17"/>
      <c r="DP281" s="17"/>
      <c r="DQ281" s="17"/>
      <c r="DR281" s="17"/>
      <c r="DS281" s="17"/>
      <c r="DT281" s="17"/>
      <c r="DU281" s="17"/>
      <c r="DV281" s="17"/>
      <c r="DW281" s="17"/>
      <c r="DX281" s="17"/>
      <c r="DY281" s="18">
        <v>1</v>
      </c>
      <c r="DZ281" s="18" t="s">
        <v>4654</v>
      </c>
      <c r="EA281" s="18">
        <v>114</v>
      </c>
      <c r="EB281" s="17"/>
      <c r="EC281" s="17"/>
      <c r="ED281" s="17"/>
      <c r="EE281" s="17"/>
      <c r="EF281" s="17"/>
      <c r="EG281" s="17"/>
      <c r="EH281" s="17"/>
      <c r="EI281" s="17"/>
      <c r="EJ281" s="17"/>
      <c r="EK281" s="17"/>
      <c r="EL281" s="17"/>
      <c r="EM281" s="17"/>
      <c r="EN281" s="17"/>
      <c r="EO281" s="17"/>
      <c r="EP281" s="17"/>
      <c r="EQ281" s="17"/>
      <c r="ER281" s="17"/>
      <c r="ES281" s="17"/>
      <c r="ET281" s="17"/>
      <c r="EU281" s="17"/>
      <c r="EV281" s="17"/>
      <c r="EW281" s="17"/>
      <c r="EX281" s="17"/>
      <c r="EY281" s="17"/>
      <c r="EZ281" s="17"/>
      <c r="FA281" s="17"/>
      <c r="FB281" s="17"/>
      <c r="FC281" s="17"/>
      <c r="FD281" s="17"/>
      <c r="FE281" s="17"/>
      <c r="FF281" s="17"/>
      <c r="FG281" s="17"/>
      <c r="FH281" s="18" t="s">
        <v>5107</v>
      </c>
      <c r="FI281" s="17"/>
      <c r="FJ281" s="17"/>
      <c r="FK281" s="17"/>
      <c r="FL281" s="17"/>
      <c r="FM281" s="17"/>
      <c r="FN281" s="17"/>
      <c r="FO281" s="17"/>
      <c r="FP281" s="17"/>
      <c r="FQ281" s="17"/>
      <c r="FR281" s="17"/>
      <c r="FS281" s="18" t="s">
        <v>6059</v>
      </c>
      <c r="FT281" s="18" t="s">
        <v>6267</v>
      </c>
      <c r="FU281" s="18" t="s">
        <v>6722</v>
      </c>
      <c r="FV281" s="18" t="s">
        <v>7066</v>
      </c>
      <c r="FW281" s="18" t="s">
        <v>28</v>
      </c>
      <c r="FX281" s="18" t="s">
        <v>6407</v>
      </c>
      <c r="FY281" s="18" t="s">
        <v>7419</v>
      </c>
      <c r="FZ281" s="18" t="s">
        <v>7494</v>
      </c>
      <c r="GB281" s="25">
        <f t="shared" si="16"/>
        <v>12.657159733355833</v>
      </c>
    </row>
    <row r="282" spans="3:184" ht="74" customHeight="1" x14ac:dyDescent="0.2">
      <c r="C282" s="17" t="s">
        <v>11175</v>
      </c>
      <c r="D282" s="18" t="s">
        <v>69</v>
      </c>
      <c r="E282" s="18" t="s">
        <v>84</v>
      </c>
      <c r="F282" s="18" t="s">
        <v>353</v>
      </c>
      <c r="G282" s="18" t="s">
        <v>656</v>
      </c>
      <c r="H282" s="17"/>
      <c r="I282" s="18">
        <v>2023</v>
      </c>
      <c r="J282" s="18" t="s">
        <v>856</v>
      </c>
      <c r="K282" s="18" t="s">
        <v>797</v>
      </c>
      <c r="L282" s="17"/>
      <c r="M282" s="18" t="s">
        <v>1207</v>
      </c>
      <c r="N282" s="18" t="s">
        <v>1432</v>
      </c>
      <c r="O282" s="18" t="s">
        <v>1724</v>
      </c>
      <c r="P282" s="18" t="s">
        <v>1921</v>
      </c>
      <c r="Q282" s="18" t="s">
        <v>2164</v>
      </c>
      <c r="R282" s="18" t="s">
        <v>2387</v>
      </c>
      <c r="S282" s="17"/>
      <c r="T282" s="17"/>
      <c r="U282" s="18" t="s">
        <v>2865</v>
      </c>
      <c r="V282" s="18" t="s">
        <v>2865</v>
      </c>
      <c r="W282" s="18" t="s">
        <v>3138</v>
      </c>
      <c r="X282" s="18" t="s">
        <v>3296</v>
      </c>
      <c r="Y282" s="21">
        <f t="shared" si="14"/>
        <v>0.34200000000000003</v>
      </c>
      <c r="Z282" s="21">
        <v>0.317</v>
      </c>
      <c r="AA282" s="21">
        <v>92.69</v>
      </c>
      <c r="AB282" s="21">
        <v>0.04</v>
      </c>
      <c r="AC282" s="21">
        <v>2.5000000000000001E-2</v>
      </c>
      <c r="AD282" s="21">
        <v>7.31</v>
      </c>
      <c r="AE282" s="21">
        <v>0</v>
      </c>
      <c r="AF282" s="21">
        <v>0</v>
      </c>
      <c r="AG282" s="21">
        <v>0</v>
      </c>
      <c r="AH282" s="21">
        <v>0</v>
      </c>
      <c r="AI282" s="21"/>
      <c r="AJ282" s="17"/>
      <c r="AK282" s="17"/>
      <c r="AL282" s="21"/>
      <c r="AM282" s="21">
        <v>0</v>
      </c>
      <c r="AN282" s="21">
        <v>0</v>
      </c>
      <c r="AO282" s="22">
        <v>2</v>
      </c>
      <c r="AP282" s="22">
        <v>2</v>
      </c>
      <c r="AQ282" s="22">
        <v>2</v>
      </c>
      <c r="AR282" s="22"/>
      <c r="AS282" s="22"/>
      <c r="AT282" s="22"/>
      <c r="AU282" s="22"/>
      <c r="AV282" s="22"/>
      <c r="AW282" s="22"/>
      <c r="AX282" s="22"/>
      <c r="AY282" s="22">
        <v>2</v>
      </c>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v>0</v>
      </c>
      <c r="CB282" s="22"/>
      <c r="CC282" s="22"/>
      <c r="CD282" s="22"/>
      <c r="CE282" s="22"/>
      <c r="CF282" s="23"/>
      <c r="CG282" s="22"/>
      <c r="CH282" s="22">
        <v>2</v>
      </c>
      <c r="CI282" s="12">
        <f t="shared" si="15"/>
        <v>0</v>
      </c>
      <c r="CJ282" s="21">
        <v>0</v>
      </c>
      <c r="CK282" s="18" t="s">
        <v>3798</v>
      </c>
      <c r="CL282" s="17"/>
      <c r="CM282" s="18">
        <v>0</v>
      </c>
      <c r="CN282" s="18" t="s">
        <v>4049</v>
      </c>
      <c r="CO282" s="21">
        <v>15.709</v>
      </c>
      <c r="CP282" s="17"/>
      <c r="CQ282" s="17"/>
      <c r="CR282" s="17"/>
      <c r="CS282" s="17"/>
      <c r="CT282" s="17"/>
      <c r="CU282" s="17"/>
      <c r="CV282" s="17"/>
      <c r="CW282" s="18">
        <v>3</v>
      </c>
      <c r="CX282" s="18">
        <v>1</v>
      </c>
      <c r="CY282" s="18" t="s">
        <v>4202</v>
      </c>
      <c r="CZ282" s="18">
        <v>79</v>
      </c>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7"/>
      <c r="DW282" s="17"/>
      <c r="DX282" s="17"/>
      <c r="DY282" s="17"/>
      <c r="DZ282" s="17"/>
      <c r="EA282" s="17"/>
      <c r="EB282" s="17"/>
      <c r="EC282" s="17"/>
      <c r="ED282" s="17"/>
      <c r="EE282" s="17"/>
      <c r="EF282" s="17"/>
      <c r="EG282" s="17"/>
      <c r="EH282" s="17"/>
      <c r="EI282" s="17"/>
      <c r="EJ282" s="17"/>
      <c r="EK282" s="17"/>
      <c r="EL282" s="17"/>
      <c r="EM282" s="17"/>
      <c r="EN282" s="17"/>
      <c r="EO282" s="17"/>
      <c r="EP282" s="17"/>
      <c r="EQ282" s="18" t="s">
        <v>4850</v>
      </c>
      <c r="ER282" s="18" t="s">
        <v>4850</v>
      </c>
      <c r="ES282" s="18">
        <v>59</v>
      </c>
      <c r="ET282" s="17"/>
      <c r="EU282" s="17"/>
      <c r="EV282" s="17"/>
      <c r="EW282" s="17"/>
      <c r="EX282" s="17"/>
      <c r="EY282" s="17"/>
      <c r="EZ282" s="17"/>
      <c r="FA282" s="17"/>
      <c r="FB282" s="17"/>
      <c r="FC282" s="17"/>
      <c r="FD282" s="17"/>
      <c r="FE282" s="17"/>
      <c r="FF282" s="17"/>
      <c r="FG282" s="17"/>
      <c r="FH282" s="17"/>
      <c r="FI282" s="17"/>
      <c r="FJ282" s="17"/>
      <c r="FK282" s="17"/>
      <c r="FL282" s="17"/>
      <c r="FM282" s="17"/>
      <c r="FN282" s="17"/>
      <c r="FO282" s="17"/>
      <c r="FP282" s="18" t="s">
        <v>5760</v>
      </c>
      <c r="FQ282" s="18">
        <v>5</v>
      </c>
      <c r="FR282" s="18">
        <v>3</v>
      </c>
      <c r="FS282" s="18" t="s">
        <v>6060</v>
      </c>
      <c r="FT282" s="18" t="s">
        <v>6397</v>
      </c>
      <c r="FU282" s="18" t="s">
        <v>6723</v>
      </c>
      <c r="FV282" s="18" t="s">
        <v>7067</v>
      </c>
      <c r="FW282" s="18" t="s">
        <v>25</v>
      </c>
      <c r="FX282" s="18" t="s">
        <v>7317</v>
      </c>
      <c r="FY282" s="18" t="s">
        <v>7413</v>
      </c>
      <c r="FZ282" s="18" t="s">
        <v>7489</v>
      </c>
      <c r="GB282" s="25">
        <f t="shared" si="16"/>
        <v>20.179514927748425</v>
      </c>
    </row>
    <row r="283" spans="3:184" ht="74" customHeight="1" x14ac:dyDescent="0.2">
      <c r="C283" s="17" t="s">
        <v>11175</v>
      </c>
      <c r="D283" s="18" t="s">
        <v>72</v>
      </c>
      <c r="E283" s="18" t="s">
        <v>83</v>
      </c>
      <c r="F283" s="18" t="s">
        <v>354</v>
      </c>
      <c r="G283" s="18" t="s">
        <v>657</v>
      </c>
      <c r="H283" s="18" t="s">
        <v>749</v>
      </c>
      <c r="I283" s="18">
        <v>2019</v>
      </c>
      <c r="J283" s="18" t="s">
        <v>788</v>
      </c>
      <c r="K283" s="18" t="s">
        <v>936</v>
      </c>
      <c r="L283" s="17"/>
      <c r="M283" s="18" t="s">
        <v>1208</v>
      </c>
      <c r="N283" s="18" t="s">
        <v>1433</v>
      </c>
      <c r="O283" s="18" t="s">
        <v>1725</v>
      </c>
      <c r="P283" s="18" t="s">
        <v>1922</v>
      </c>
      <c r="Q283" s="18" t="s">
        <v>2126</v>
      </c>
      <c r="R283" s="17"/>
      <c r="S283" s="17"/>
      <c r="T283" s="17"/>
      <c r="U283" s="18" t="s">
        <v>2866</v>
      </c>
      <c r="V283" s="18" t="s">
        <v>2866</v>
      </c>
      <c r="W283" s="18" t="s">
        <v>3140</v>
      </c>
      <c r="X283" s="18" t="s">
        <v>3297</v>
      </c>
      <c r="Y283" s="21">
        <f t="shared" si="14"/>
        <v>1.018</v>
      </c>
      <c r="Z283" s="21">
        <v>0.85599999999999998</v>
      </c>
      <c r="AA283" s="21">
        <v>84.09</v>
      </c>
      <c r="AB283" s="21">
        <v>8.0000000000000007E-5</v>
      </c>
      <c r="AC283" s="21">
        <v>0</v>
      </c>
      <c r="AD283" s="21">
        <v>0</v>
      </c>
      <c r="AE283" s="21">
        <v>0</v>
      </c>
      <c r="AF283" s="21">
        <v>0</v>
      </c>
      <c r="AG283" s="21">
        <v>0.16200000000000001</v>
      </c>
      <c r="AH283" s="21">
        <v>15.91</v>
      </c>
      <c r="AI283" s="21">
        <v>1</v>
      </c>
      <c r="AJ283" s="18" t="s">
        <v>3464</v>
      </c>
      <c r="AK283" s="17"/>
      <c r="AL283" s="21">
        <v>0.08</v>
      </c>
      <c r="AM283" s="21">
        <v>1.04</v>
      </c>
      <c r="AN283" s="21">
        <v>0.09</v>
      </c>
      <c r="AO283" s="22">
        <v>3</v>
      </c>
      <c r="AP283" s="22">
        <v>3</v>
      </c>
      <c r="AQ283" s="22">
        <v>3</v>
      </c>
      <c r="AR283" s="22">
        <v>0</v>
      </c>
      <c r="AS283" s="22">
        <v>0</v>
      </c>
      <c r="AT283" s="22">
        <v>0</v>
      </c>
      <c r="AU283" s="22">
        <v>0</v>
      </c>
      <c r="AV283" s="22">
        <v>0</v>
      </c>
      <c r="AW283" s="22">
        <v>0</v>
      </c>
      <c r="AX283" s="22">
        <v>3</v>
      </c>
      <c r="AY283" s="22">
        <v>0</v>
      </c>
      <c r="AZ283" s="22">
        <v>0</v>
      </c>
      <c r="BA283" s="22">
        <v>0</v>
      </c>
      <c r="BB283" s="22">
        <v>0</v>
      </c>
      <c r="BC283" s="22">
        <v>0</v>
      </c>
      <c r="BD283" s="22">
        <v>0</v>
      </c>
      <c r="BE283" s="22">
        <v>0</v>
      </c>
      <c r="BF283" s="22">
        <v>0</v>
      </c>
      <c r="BG283" s="22">
        <v>0</v>
      </c>
      <c r="BH283" s="22">
        <v>0</v>
      </c>
      <c r="BI283" s="22">
        <v>0</v>
      </c>
      <c r="BJ283" s="22">
        <v>0</v>
      </c>
      <c r="BK283" s="22">
        <v>0</v>
      </c>
      <c r="BL283" s="22"/>
      <c r="BM283" s="22"/>
      <c r="BN283" s="22"/>
      <c r="BO283" s="22"/>
      <c r="BP283" s="22"/>
      <c r="BQ283" s="22"/>
      <c r="BR283" s="22"/>
      <c r="BS283" s="22"/>
      <c r="BT283" s="22"/>
      <c r="BU283" s="22"/>
      <c r="BV283" s="22"/>
      <c r="BW283" s="22"/>
      <c r="BX283" s="22"/>
      <c r="BY283" s="22"/>
      <c r="BZ283" s="22"/>
      <c r="CA283" s="22">
        <v>0</v>
      </c>
      <c r="CB283" s="22">
        <v>0</v>
      </c>
      <c r="CC283" s="22">
        <v>0</v>
      </c>
      <c r="CD283" s="22">
        <v>0</v>
      </c>
      <c r="CE283" s="22">
        <v>0</v>
      </c>
      <c r="CF283" s="23"/>
      <c r="CG283" s="22">
        <v>0</v>
      </c>
      <c r="CH283" s="22">
        <v>3</v>
      </c>
      <c r="CI283" s="12">
        <f t="shared" si="15"/>
        <v>0</v>
      </c>
      <c r="CJ283" s="21">
        <v>0.98199999999999998</v>
      </c>
      <c r="CK283" s="18" t="s">
        <v>594</v>
      </c>
      <c r="CL283" s="18" t="s">
        <v>3939</v>
      </c>
      <c r="CM283" s="18">
        <v>0</v>
      </c>
      <c r="CN283" s="18" t="s">
        <v>4052</v>
      </c>
      <c r="CO283" s="21">
        <v>24.817</v>
      </c>
      <c r="CP283" s="17"/>
      <c r="CQ283" s="17"/>
      <c r="CR283" s="17"/>
      <c r="CS283" s="17"/>
      <c r="CT283" s="17"/>
      <c r="CU283" s="17"/>
      <c r="CV283" s="17"/>
      <c r="CW283" s="18">
        <v>6</v>
      </c>
      <c r="CX283" s="17"/>
      <c r="CY283" s="17"/>
      <c r="CZ283" s="17"/>
      <c r="DA283" s="18">
        <v>1</v>
      </c>
      <c r="DB283" s="18" t="s">
        <v>4383</v>
      </c>
      <c r="DC283" s="18">
        <v>610</v>
      </c>
      <c r="DD283" s="17"/>
      <c r="DE283" s="17"/>
      <c r="DF283" s="17"/>
      <c r="DG283" s="17"/>
      <c r="DH283" s="17"/>
      <c r="DI283" s="17"/>
      <c r="DJ283" s="17"/>
      <c r="DK283" s="17"/>
      <c r="DL283" s="17"/>
      <c r="DM283" s="17"/>
      <c r="DN283" s="17"/>
      <c r="DO283" s="17"/>
      <c r="DP283" s="17"/>
      <c r="DQ283" s="17"/>
      <c r="DR283" s="17"/>
      <c r="DS283" s="17"/>
      <c r="DT283" s="17"/>
      <c r="DU283" s="17"/>
      <c r="DV283" s="17"/>
      <c r="DW283" s="17"/>
      <c r="DX283" s="17"/>
      <c r="DY283" s="18">
        <v>1</v>
      </c>
      <c r="DZ283" s="18" t="s">
        <v>4655</v>
      </c>
      <c r="EA283" s="18">
        <v>190</v>
      </c>
      <c r="EB283" s="17"/>
      <c r="EC283" s="17"/>
      <c r="ED283" s="17"/>
      <c r="EE283" s="17"/>
      <c r="EF283" s="17"/>
      <c r="EG283" s="17"/>
      <c r="EH283" s="17"/>
      <c r="EI283" s="17"/>
      <c r="EJ283" s="17"/>
      <c r="EK283" s="18">
        <v>1</v>
      </c>
      <c r="EL283" s="18" t="s">
        <v>4729</v>
      </c>
      <c r="EM283" s="18">
        <v>8</v>
      </c>
      <c r="EN283" s="17"/>
      <c r="EO283" s="17"/>
      <c r="EP283" s="17"/>
      <c r="EQ283" s="17"/>
      <c r="ER283" s="17"/>
      <c r="ES283" s="17"/>
      <c r="ET283" s="17"/>
      <c r="EU283" s="17"/>
      <c r="EV283" s="17"/>
      <c r="EW283" s="17"/>
      <c r="EX283" s="17"/>
      <c r="EY283" s="17"/>
      <c r="EZ283" s="17"/>
      <c r="FA283" s="17"/>
      <c r="FB283" s="17"/>
      <c r="FC283" s="17"/>
      <c r="FD283" s="17"/>
      <c r="FE283" s="18">
        <v>1</v>
      </c>
      <c r="FF283" s="18" t="s">
        <v>594</v>
      </c>
      <c r="FG283" s="18" t="s">
        <v>4941</v>
      </c>
      <c r="FH283" s="18" t="s">
        <v>5108</v>
      </c>
      <c r="FI283" s="17"/>
      <c r="FJ283" s="18" t="s">
        <v>5108</v>
      </c>
      <c r="FK283" s="17"/>
      <c r="FL283" s="18" t="s">
        <v>5550</v>
      </c>
      <c r="FM283" s="17"/>
      <c r="FN283" s="17"/>
      <c r="FO283" s="17"/>
      <c r="FP283" s="18" t="s">
        <v>5761</v>
      </c>
      <c r="FQ283" s="18">
        <v>5</v>
      </c>
      <c r="FR283" s="18">
        <v>18</v>
      </c>
      <c r="FS283" s="18" t="s">
        <v>6061</v>
      </c>
      <c r="FT283" s="18" t="s">
        <v>6398</v>
      </c>
      <c r="FU283" s="18" t="s">
        <v>6724</v>
      </c>
      <c r="FV283" s="18" t="s">
        <v>7068</v>
      </c>
      <c r="FW283" s="18" t="s">
        <v>594</v>
      </c>
      <c r="FX283" s="17"/>
      <c r="FY283" s="17"/>
      <c r="FZ283" s="17"/>
      <c r="GB283" s="25">
        <f t="shared" si="16"/>
        <v>34.492484990127736</v>
      </c>
    </row>
    <row r="284" spans="3:184" ht="74" customHeight="1" x14ac:dyDescent="0.2">
      <c r="C284" s="17" t="s">
        <v>11175</v>
      </c>
      <c r="D284" s="18" t="s">
        <v>59</v>
      </c>
      <c r="E284" s="18" t="s">
        <v>84</v>
      </c>
      <c r="F284" s="18" t="s">
        <v>355</v>
      </c>
      <c r="G284" s="18" t="s">
        <v>462</v>
      </c>
      <c r="H284" s="17"/>
      <c r="I284" s="18">
        <v>2019</v>
      </c>
      <c r="J284" s="18" t="s">
        <v>761</v>
      </c>
      <c r="K284" s="18" t="s">
        <v>941</v>
      </c>
      <c r="L284" s="17"/>
      <c r="M284" s="18" t="s">
        <v>1209</v>
      </c>
      <c r="N284" s="18" t="s">
        <v>1434</v>
      </c>
      <c r="O284" s="18" t="s">
        <v>1726</v>
      </c>
      <c r="P284" s="18" t="s">
        <v>1923</v>
      </c>
      <c r="Q284" s="18" t="s">
        <v>2165</v>
      </c>
      <c r="R284" s="18" t="s">
        <v>2388</v>
      </c>
      <c r="S284" s="18" t="s">
        <v>2509</v>
      </c>
      <c r="T284" s="18" t="s">
        <v>2585</v>
      </c>
      <c r="U284" s="18" t="s">
        <v>2867</v>
      </c>
      <c r="V284" s="18" t="s">
        <v>3090</v>
      </c>
      <c r="W284" s="18" t="s">
        <v>3138</v>
      </c>
      <c r="X284" s="18" t="s">
        <v>3298</v>
      </c>
      <c r="Y284" s="21">
        <f t="shared" si="14"/>
        <v>14.266</v>
      </c>
      <c r="Z284" s="21">
        <v>14.223000000000001</v>
      </c>
      <c r="AA284" s="21">
        <v>99.7</v>
      </c>
      <c r="AB284" s="21">
        <v>0.08</v>
      </c>
      <c r="AC284" s="21">
        <v>0</v>
      </c>
      <c r="AD284" s="21">
        <v>0</v>
      </c>
      <c r="AE284" s="21">
        <v>0</v>
      </c>
      <c r="AF284" s="21">
        <v>0</v>
      </c>
      <c r="AG284" s="21">
        <v>4.2999999999999997E-2</v>
      </c>
      <c r="AH284" s="21">
        <v>0.3</v>
      </c>
      <c r="AI284" s="21">
        <v>1</v>
      </c>
      <c r="AJ284" s="18" t="s">
        <v>3465</v>
      </c>
      <c r="AK284" s="17"/>
      <c r="AL284" s="21">
        <v>0.02</v>
      </c>
      <c r="AM284" s="21">
        <v>20</v>
      </c>
      <c r="AN284" s="21">
        <v>0.11</v>
      </c>
      <c r="AO284" s="22">
        <v>8</v>
      </c>
      <c r="AP284" s="22">
        <v>8</v>
      </c>
      <c r="AQ284" s="22">
        <v>5</v>
      </c>
      <c r="AR284" s="22">
        <v>0</v>
      </c>
      <c r="AS284" s="22">
        <v>0</v>
      </c>
      <c r="AT284" s="22">
        <v>0</v>
      </c>
      <c r="AU284" s="22">
        <v>0</v>
      </c>
      <c r="AV284" s="22">
        <v>0</v>
      </c>
      <c r="AW284" s="22">
        <v>0</v>
      </c>
      <c r="AX284" s="22">
        <v>1</v>
      </c>
      <c r="AY284" s="22">
        <v>4</v>
      </c>
      <c r="AZ284" s="22">
        <v>0</v>
      </c>
      <c r="BA284" s="22">
        <v>0</v>
      </c>
      <c r="BB284" s="22">
        <v>0</v>
      </c>
      <c r="BC284" s="22">
        <v>0</v>
      </c>
      <c r="BD284" s="22">
        <v>0</v>
      </c>
      <c r="BE284" s="22">
        <v>0</v>
      </c>
      <c r="BF284" s="22">
        <v>0</v>
      </c>
      <c r="BG284" s="22">
        <v>0</v>
      </c>
      <c r="BH284" s="22">
        <v>0</v>
      </c>
      <c r="BI284" s="22">
        <v>0</v>
      </c>
      <c r="BJ284" s="22">
        <v>0</v>
      </c>
      <c r="BK284" s="22">
        <v>0</v>
      </c>
      <c r="BL284" s="22"/>
      <c r="BM284" s="22"/>
      <c r="BN284" s="22"/>
      <c r="BO284" s="22"/>
      <c r="BP284" s="22"/>
      <c r="BQ284" s="22"/>
      <c r="BR284" s="22"/>
      <c r="BS284" s="22"/>
      <c r="BT284" s="22"/>
      <c r="BU284" s="22"/>
      <c r="BV284" s="22"/>
      <c r="BW284" s="22"/>
      <c r="BX284" s="22"/>
      <c r="BY284" s="22"/>
      <c r="BZ284" s="22"/>
      <c r="CA284" s="22">
        <v>0</v>
      </c>
      <c r="CB284" s="22">
        <v>0</v>
      </c>
      <c r="CC284" s="22">
        <v>0</v>
      </c>
      <c r="CD284" s="22">
        <v>0</v>
      </c>
      <c r="CE284" s="22">
        <v>0</v>
      </c>
      <c r="CF284" s="23"/>
      <c r="CG284" s="22">
        <v>0</v>
      </c>
      <c r="CH284" s="22">
        <v>5</v>
      </c>
      <c r="CI284" s="12">
        <f t="shared" si="15"/>
        <v>0</v>
      </c>
      <c r="CJ284" s="21">
        <v>4.3</v>
      </c>
      <c r="CK284" s="18" t="s">
        <v>3815</v>
      </c>
      <c r="CL284" s="17"/>
      <c r="CM284" s="18">
        <v>3.37</v>
      </c>
      <c r="CN284" s="18" t="s">
        <v>4053</v>
      </c>
      <c r="CO284" s="21">
        <v>127.611</v>
      </c>
      <c r="CP284" s="17"/>
      <c r="CQ284" s="17"/>
      <c r="CR284" s="17"/>
      <c r="CS284" s="17"/>
      <c r="CT284" s="17"/>
      <c r="CU284" s="17"/>
      <c r="CV284" s="17"/>
      <c r="CW284" s="18">
        <v>3</v>
      </c>
      <c r="CX284" s="18">
        <v>1</v>
      </c>
      <c r="CY284" s="18" t="s">
        <v>4245</v>
      </c>
      <c r="CZ284" s="18">
        <v>636</v>
      </c>
      <c r="DA284" s="18">
        <v>1</v>
      </c>
      <c r="DB284" s="18" t="s">
        <v>4186</v>
      </c>
      <c r="DC284" s="18">
        <v>336</v>
      </c>
      <c r="DD284" s="17"/>
      <c r="DE284" s="17"/>
      <c r="DF284" s="17"/>
      <c r="DG284" s="17"/>
      <c r="DH284" s="17"/>
      <c r="DI284" s="17"/>
      <c r="DJ284" s="17"/>
      <c r="DK284" s="17"/>
      <c r="DL284" s="17"/>
      <c r="DM284" s="17"/>
      <c r="DN284" s="17"/>
      <c r="DO284" s="17"/>
      <c r="DP284" s="17"/>
      <c r="DQ284" s="17"/>
      <c r="DR284" s="17"/>
      <c r="DS284" s="18" t="s">
        <v>4536</v>
      </c>
      <c r="DT284" s="18" t="s">
        <v>4569</v>
      </c>
      <c r="DU284" s="18">
        <v>8</v>
      </c>
      <c r="DV284" s="17"/>
      <c r="DW284" s="17"/>
      <c r="DX284" s="17"/>
      <c r="DY284" s="17"/>
      <c r="DZ284" s="17"/>
      <c r="EA284" s="17"/>
      <c r="EB284" s="17"/>
      <c r="EC284" s="17"/>
      <c r="ED284" s="17"/>
      <c r="EE284" s="17"/>
      <c r="EF284" s="17"/>
      <c r="EG284" s="17"/>
      <c r="EH284" s="17"/>
      <c r="EI284" s="17"/>
      <c r="EJ284" s="17"/>
      <c r="EK284" s="17"/>
      <c r="EL284" s="17"/>
      <c r="EM284" s="17"/>
      <c r="EN284" s="18">
        <v>1</v>
      </c>
      <c r="EO284" s="18" t="s">
        <v>4819</v>
      </c>
      <c r="EP284" s="18">
        <v>6</v>
      </c>
      <c r="EQ284" s="17"/>
      <c r="ER284" s="17"/>
      <c r="ES284" s="17"/>
      <c r="ET284" s="17"/>
      <c r="EU284" s="17"/>
      <c r="EV284" s="17"/>
      <c r="EW284" s="17"/>
      <c r="EX284" s="17"/>
      <c r="EY284" s="17"/>
      <c r="EZ284" s="17"/>
      <c r="FA284" s="17"/>
      <c r="FB284" s="17"/>
      <c r="FC284" s="17"/>
      <c r="FD284" s="17"/>
      <c r="FE284" s="17"/>
      <c r="FF284" s="17"/>
      <c r="FG284" s="18" t="s">
        <v>4942</v>
      </c>
      <c r="FH284" s="18" t="s">
        <v>5109</v>
      </c>
      <c r="FI284" s="18" t="s">
        <v>5301</v>
      </c>
      <c r="FJ284" s="18" t="s">
        <v>5382</v>
      </c>
      <c r="FK284" s="17"/>
      <c r="FL284" s="18" t="s">
        <v>5551</v>
      </c>
      <c r="FM284" s="17"/>
      <c r="FN284" s="18" t="s">
        <v>5644</v>
      </c>
      <c r="FO284" s="17"/>
      <c r="FP284" s="18" t="s">
        <v>5762</v>
      </c>
      <c r="FQ284" s="18">
        <v>1</v>
      </c>
      <c r="FR284" s="18">
        <v>50</v>
      </c>
      <c r="FS284" s="18" t="s">
        <v>18</v>
      </c>
      <c r="FT284" s="18" t="s">
        <v>6333</v>
      </c>
      <c r="FU284" s="18" t="s">
        <v>6655</v>
      </c>
      <c r="FV284" s="18" t="s">
        <v>7000</v>
      </c>
      <c r="FW284" s="18" t="s">
        <v>18</v>
      </c>
      <c r="FX284" s="18" t="s">
        <v>6333</v>
      </c>
      <c r="FY284" s="18" t="s">
        <v>6655</v>
      </c>
      <c r="FZ284" s="18" t="s">
        <v>7000</v>
      </c>
      <c r="GB284" s="25">
        <f t="shared" si="16"/>
        <v>111.45590897336437</v>
      </c>
    </row>
    <row r="285" spans="3:184" ht="74" customHeight="1" x14ac:dyDescent="0.2">
      <c r="C285" s="17" t="s">
        <v>11175</v>
      </c>
      <c r="D285" s="18" t="s">
        <v>68</v>
      </c>
      <c r="E285" s="18" t="s">
        <v>82</v>
      </c>
      <c r="F285" s="18" t="s">
        <v>356</v>
      </c>
      <c r="G285" s="18" t="s">
        <v>633</v>
      </c>
      <c r="H285" s="18" t="s">
        <v>742</v>
      </c>
      <c r="I285" s="18">
        <v>2018</v>
      </c>
      <c r="J285" s="18" t="s">
        <v>894</v>
      </c>
      <c r="K285" s="18" t="s">
        <v>936</v>
      </c>
      <c r="L285" s="17"/>
      <c r="M285" s="18" t="s">
        <v>1210</v>
      </c>
      <c r="N285" s="18" t="s">
        <v>1435</v>
      </c>
      <c r="O285" s="18" t="s">
        <v>1727</v>
      </c>
      <c r="P285" s="18" t="s">
        <v>1924</v>
      </c>
      <c r="Q285" s="18" t="s">
        <v>2166</v>
      </c>
      <c r="R285" s="18" t="s">
        <v>2389</v>
      </c>
      <c r="S285" s="18" t="s">
        <v>2510</v>
      </c>
      <c r="T285" s="18" t="s">
        <v>2586</v>
      </c>
      <c r="U285" s="18" t="s">
        <v>2868</v>
      </c>
      <c r="V285" s="18" t="s">
        <v>3091</v>
      </c>
      <c r="W285" s="18" t="s">
        <v>3138</v>
      </c>
      <c r="X285" s="18" t="s">
        <v>3299</v>
      </c>
      <c r="Y285" s="21">
        <f t="shared" si="14"/>
        <v>65.112000000000009</v>
      </c>
      <c r="Z285" s="21">
        <v>63.816000000000003</v>
      </c>
      <c r="AA285" s="21">
        <v>96.76</v>
      </c>
      <c r="AB285" s="21">
        <v>0.67</v>
      </c>
      <c r="AC285" s="21">
        <v>1.276</v>
      </c>
      <c r="AD285" s="21">
        <v>1.54</v>
      </c>
      <c r="AE285" s="21">
        <v>0.01</v>
      </c>
      <c r="AF285" s="21">
        <v>0</v>
      </c>
      <c r="AG285" s="21">
        <v>0.01</v>
      </c>
      <c r="AH285" s="21">
        <v>0</v>
      </c>
      <c r="AI285" s="21">
        <v>1</v>
      </c>
      <c r="AJ285" s="18" t="s">
        <v>3466</v>
      </c>
      <c r="AK285" s="17"/>
      <c r="AL285" s="21">
        <v>1.3</v>
      </c>
      <c r="AM285" s="21">
        <v>458.73599999999999</v>
      </c>
      <c r="AN285" s="21">
        <v>4.79</v>
      </c>
      <c r="AO285" s="22">
        <v>142</v>
      </c>
      <c r="AP285" s="22">
        <v>70</v>
      </c>
      <c r="AQ285" s="22">
        <v>53</v>
      </c>
      <c r="AR285" s="22"/>
      <c r="AS285" s="22">
        <v>4</v>
      </c>
      <c r="AT285" s="22"/>
      <c r="AU285" s="22"/>
      <c r="AV285" s="22"/>
      <c r="AW285" s="22"/>
      <c r="AX285" s="22">
        <v>9</v>
      </c>
      <c r="AY285" s="22">
        <v>10</v>
      </c>
      <c r="AZ285" s="22">
        <v>13</v>
      </c>
      <c r="BA285" s="22"/>
      <c r="BB285" s="22"/>
      <c r="BC285" s="22">
        <v>5</v>
      </c>
      <c r="BD285" s="22"/>
      <c r="BE285" s="22"/>
      <c r="BF285" s="22">
        <v>6</v>
      </c>
      <c r="BG285" s="22"/>
      <c r="BH285" s="22"/>
      <c r="BI285" s="22"/>
      <c r="BJ285" s="22"/>
      <c r="BK285" s="22">
        <v>8</v>
      </c>
      <c r="BL285" s="22"/>
      <c r="BM285" s="22"/>
      <c r="BN285" s="22"/>
      <c r="BO285" s="22"/>
      <c r="BP285" s="22"/>
      <c r="BQ285" s="22"/>
      <c r="BR285" s="22"/>
      <c r="BS285" s="22"/>
      <c r="BT285" s="22"/>
      <c r="BU285" s="22"/>
      <c r="BV285" s="22"/>
      <c r="BW285" s="22"/>
      <c r="BX285" s="22"/>
      <c r="BY285" s="22"/>
      <c r="BZ285" s="22"/>
      <c r="CA285" s="22">
        <v>0</v>
      </c>
      <c r="CB285" s="22">
        <v>1</v>
      </c>
      <c r="CC285" s="22"/>
      <c r="CD285" s="22"/>
      <c r="CE285" s="22"/>
      <c r="CF285" s="23"/>
      <c r="CG285" s="22"/>
      <c r="CH285" s="22">
        <v>56</v>
      </c>
      <c r="CI285" s="12">
        <f t="shared" si="15"/>
        <v>0</v>
      </c>
      <c r="CJ285" s="21">
        <v>29.5</v>
      </c>
      <c r="CK285" s="18" t="s">
        <v>3816</v>
      </c>
      <c r="CL285" s="17"/>
      <c r="CM285" s="18">
        <v>100</v>
      </c>
      <c r="CN285" s="18" t="s">
        <v>3953</v>
      </c>
      <c r="CO285" s="21">
        <v>29.5</v>
      </c>
      <c r="CP285" s="18">
        <v>1</v>
      </c>
      <c r="CQ285" s="18" t="s">
        <v>4096</v>
      </c>
      <c r="CR285" s="18" t="s">
        <v>4124</v>
      </c>
      <c r="CS285" s="18" t="s">
        <v>4143</v>
      </c>
      <c r="CT285" s="18">
        <v>20</v>
      </c>
      <c r="CU285" s="18">
        <v>72</v>
      </c>
      <c r="CV285" s="18" t="s">
        <v>4166</v>
      </c>
      <c r="CW285" s="18">
        <v>2</v>
      </c>
      <c r="CX285" s="18">
        <v>1</v>
      </c>
      <c r="CY285" s="18" t="s">
        <v>4246</v>
      </c>
      <c r="CZ285" s="18">
        <v>930</v>
      </c>
      <c r="DA285" s="17"/>
      <c r="DB285" s="17"/>
      <c r="DC285" s="17"/>
      <c r="DD285" s="17"/>
      <c r="DE285" s="17"/>
      <c r="DF285" s="17"/>
      <c r="DG285" s="17"/>
      <c r="DH285" s="17"/>
      <c r="DI285" s="17"/>
      <c r="DJ285" s="17"/>
      <c r="DK285" s="17"/>
      <c r="DL285" s="17"/>
      <c r="DM285" s="18">
        <v>1</v>
      </c>
      <c r="DN285" s="18" t="s">
        <v>4483</v>
      </c>
      <c r="DO285" s="18">
        <v>93</v>
      </c>
      <c r="DP285" s="18">
        <v>1</v>
      </c>
      <c r="DQ285" s="18" t="s">
        <v>4508</v>
      </c>
      <c r="DR285" s="18">
        <v>4</v>
      </c>
      <c r="DS285" s="17"/>
      <c r="DT285" s="17"/>
      <c r="DU285" s="17"/>
      <c r="DV285" s="18">
        <v>1</v>
      </c>
      <c r="DW285" s="18" t="s">
        <v>4602</v>
      </c>
      <c r="DX285" s="18">
        <v>428</v>
      </c>
      <c r="DY285" s="18">
        <v>1</v>
      </c>
      <c r="DZ285" s="18" t="s">
        <v>4656</v>
      </c>
      <c r="EA285" s="18">
        <v>23600</v>
      </c>
      <c r="EB285" s="17"/>
      <c r="EC285" s="17"/>
      <c r="ED285" s="17"/>
      <c r="EE285" s="17"/>
      <c r="EF285" s="17"/>
      <c r="EG285" s="17"/>
      <c r="EH285" s="17"/>
      <c r="EI285" s="17"/>
      <c r="EJ285" s="17"/>
      <c r="EK285" s="17"/>
      <c r="EL285" s="17"/>
      <c r="EM285" s="17"/>
      <c r="EN285" s="18">
        <v>1</v>
      </c>
      <c r="EO285" s="18" t="s">
        <v>4820</v>
      </c>
      <c r="EP285" s="18">
        <v>2</v>
      </c>
      <c r="EQ285" s="17"/>
      <c r="ER285" s="17"/>
      <c r="ES285" s="17"/>
      <c r="ET285" s="17"/>
      <c r="EU285" s="17"/>
      <c r="EV285" s="17"/>
      <c r="EW285" s="17"/>
      <c r="EX285" s="17"/>
      <c r="EY285" s="17"/>
      <c r="EZ285" s="17"/>
      <c r="FA285" s="17"/>
      <c r="FB285" s="17"/>
      <c r="FC285" s="17"/>
      <c r="FD285" s="17"/>
      <c r="FE285" s="18">
        <v>1</v>
      </c>
      <c r="FF285" s="18" t="s">
        <v>4909</v>
      </c>
      <c r="FG285" s="18" t="s">
        <v>4943</v>
      </c>
      <c r="FH285" s="18" t="s">
        <v>5110</v>
      </c>
      <c r="FI285" s="18" t="s">
        <v>5302</v>
      </c>
      <c r="FJ285" s="17"/>
      <c r="FK285" s="18" t="s">
        <v>5416</v>
      </c>
      <c r="FL285" s="18" t="s">
        <v>5552</v>
      </c>
      <c r="FM285" s="17"/>
      <c r="FN285" s="18" t="s">
        <v>5645</v>
      </c>
      <c r="FO285" s="17"/>
      <c r="FP285" s="17"/>
      <c r="FQ285" s="17"/>
      <c r="FR285" s="17"/>
      <c r="FS285" s="18" t="s">
        <v>6062</v>
      </c>
      <c r="FT285" s="18" t="s">
        <v>6399</v>
      </c>
      <c r="FU285" s="18" t="s">
        <v>6725</v>
      </c>
      <c r="FV285" s="18" t="s">
        <v>7069</v>
      </c>
      <c r="FW285" s="18" t="s">
        <v>7221</v>
      </c>
      <c r="FX285" s="18" t="s">
        <v>7316</v>
      </c>
      <c r="FY285" s="18" t="s">
        <v>7418</v>
      </c>
      <c r="FZ285" s="18" t="s">
        <v>7488</v>
      </c>
      <c r="GB285" s="25">
        <f t="shared" si="16"/>
        <v>2163.2542372881358</v>
      </c>
    </row>
    <row r="286" spans="3:184" ht="74" customHeight="1" x14ac:dyDescent="0.2">
      <c r="C286" s="17" t="s">
        <v>11175</v>
      </c>
      <c r="D286" s="18" t="s">
        <v>69</v>
      </c>
      <c r="E286" s="18" t="s">
        <v>85</v>
      </c>
      <c r="F286" s="18" t="s">
        <v>357</v>
      </c>
      <c r="G286" s="18" t="s">
        <v>658</v>
      </c>
      <c r="H286" s="17"/>
      <c r="I286" s="18">
        <v>2023</v>
      </c>
      <c r="J286" s="18" t="s">
        <v>815</v>
      </c>
      <c r="K286" s="18" t="s">
        <v>942</v>
      </c>
      <c r="L286" s="17"/>
      <c r="M286" s="18" t="s">
        <v>1211</v>
      </c>
      <c r="N286" s="17"/>
      <c r="O286" s="18" t="s">
        <v>1728</v>
      </c>
      <c r="P286" s="18" t="s">
        <v>1925</v>
      </c>
      <c r="Q286" s="17"/>
      <c r="R286" s="17"/>
      <c r="S286" s="17"/>
      <c r="T286" s="17"/>
      <c r="U286" s="18" t="s">
        <v>2869</v>
      </c>
      <c r="V286" s="18" t="s">
        <v>3092</v>
      </c>
      <c r="W286" s="18" t="s">
        <v>3142</v>
      </c>
      <c r="X286" s="18" t="s">
        <v>3092</v>
      </c>
      <c r="Y286" s="21">
        <f t="shared" si="14"/>
        <v>0.24299999999999999</v>
      </c>
      <c r="Z286" s="21">
        <v>0.2</v>
      </c>
      <c r="AA286" s="21">
        <v>82.3</v>
      </c>
      <c r="AB286" s="21">
        <v>4.47</v>
      </c>
      <c r="AC286" s="21">
        <v>0</v>
      </c>
      <c r="AD286" s="21">
        <v>0</v>
      </c>
      <c r="AE286" s="21">
        <v>0</v>
      </c>
      <c r="AF286" s="21">
        <v>0</v>
      </c>
      <c r="AG286" s="21">
        <v>4.2999999999999997E-2</v>
      </c>
      <c r="AH286" s="21">
        <v>17.7</v>
      </c>
      <c r="AI286" s="21"/>
      <c r="AJ286" s="17"/>
      <c r="AK286" s="17"/>
      <c r="AL286" s="21"/>
      <c r="AM286" s="21">
        <v>0</v>
      </c>
      <c r="AN286" s="21">
        <v>0</v>
      </c>
      <c r="AO286" s="22">
        <v>1</v>
      </c>
      <c r="AP286" s="22">
        <v>1</v>
      </c>
      <c r="AQ286" s="22">
        <v>1</v>
      </c>
      <c r="AR286" s="22"/>
      <c r="AS286" s="22"/>
      <c r="AT286" s="22"/>
      <c r="AU286" s="22"/>
      <c r="AV286" s="22"/>
      <c r="AW286" s="22">
        <v>1</v>
      </c>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v>0</v>
      </c>
      <c r="CB286" s="22"/>
      <c r="CC286" s="22"/>
      <c r="CD286" s="22"/>
      <c r="CE286" s="22"/>
      <c r="CF286" s="23"/>
      <c r="CG286" s="22"/>
      <c r="CH286" s="22">
        <v>1</v>
      </c>
      <c r="CI286" s="12">
        <f t="shared" si="15"/>
        <v>0</v>
      </c>
      <c r="CJ286" s="21">
        <v>0</v>
      </c>
      <c r="CK286" s="18" t="s">
        <v>3798</v>
      </c>
      <c r="CL286" s="17"/>
      <c r="CM286" s="18">
        <v>0</v>
      </c>
      <c r="CN286" s="18" t="s">
        <v>4049</v>
      </c>
      <c r="CO286" s="21">
        <v>0.4</v>
      </c>
      <c r="CP286" s="17"/>
      <c r="CQ286" s="17"/>
      <c r="CR286" s="17"/>
      <c r="CS286" s="17"/>
      <c r="CT286" s="17"/>
      <c r="CU286" s="17"/>
      <c r="CV286" s="17"/>
      <c r="CW286" s="18">
        <v>1</v>
      </c>
      <c r="CX286" s="18">
        <v>1</v>
      </c>
      <c r="CY286" s="18" t="s">
        <v>4247</v>
      </c>
      <c r="CZ286" s="18">
        <v>294</v>
      </c>
      <c r="DA286" s="18">
        <v>1</v>
      </c>
      <c r="DB286" s="18" t="s">
        <v>4384</v>
      </c>
      <c r="DC286" s="18">
        <v>203</v>
      </c>
      <c r="DD286" s="17"/>
      <c r="DE286" s="17"/>
      <c r="DF286" s="17"/>
      <c r="DG286" s="17"/>
      <c r="DH286" s="17"/>
      <c r="DI286" s="17"/>
      <c r="DJ286" s="17"/>
      <c r="DK286" s="17"/>
      <c r="DL286" s="17"/>
      <c r="DM286" s="17"/>
      <c r="DN286" s="17"/>
      <c r="DO286" s="17"/>
      <c r="DP286" s="17"/>
      <c r="DQ286" s="17"/>
      <c r="DR286" s="17"/>
      <c r="DS286" s="17"/>
      <c r="DT286" s="17"/>
      <c r="DU286" s="17"/>
      <c r="DV286" s="17"/>
      <c r="DW286" s="17"/>
      <c r="DX286" s="17"/>
      <c r="DY286" s="18">
        <v>1</v>
      </c>
      <c r="DZ286" s="18" t="s">
        <v>4657</v>
      </c>
      <c r="EA286" s="18">
        <v>198</v>
      </c>
      <c r="EB286" s="17"/>
      <c r="EC286" s="17"/>
      <c r="ED286" s="17"/>
      <c r="EE286" s="17"/>
      <c r="EF286" s="17"/>
      <c r="EG286" s="17"/>
      <c r="EH286" s="17"/>
      <c r="EI286" s="17"/>
      <c r="EJ286" s="17"/>
      <c r="EK286" s="17"/>
      <c r="EL286" s="17"/>
      <c r="EM286" s="17"/>
      <c r="EN286" s="17"/>
      <c r="EO286" s="17"/>
      <c r="EP286" s="17"/>
      <c r="EQ286" s="17"/>
      <c r="ER286" s="17"/>
      <c r="ES286" s="17"/>
      <c r="ET286" s="17"/>
      <c r="EU286" s="17"/>
      <c r="EV286" s="17"/>
      <c r="EW286" s="17"/>
      <c r="EX286" s="17"/>
      <c r="EY286" s="17"/>
      <c r="EZ286" s="17"/>
      <c r="FA286" s="17"/>
      <c r="FB286" s="17"/>
      <c r="FC286" s="17"/>
      <c r="FD286" s="17"/>
      <c r="FE286" s="17"/>
      <c r="FF286" s="17"/>
      <c r="FG286" s="17"/>
      <c r="FH286" s="18" t="s">
        <v>5111</v>
      </c>
      <c r="FI286" s="17"/>
      <c r="FJ286" s="17"/>
      <c r="FK286" s="17"/>
      <c r="FL286" s="17"/>
      <c r="FM286" s="17"/>
      <c r="FN286" s="17"/>
      <c r="FO286" s="17"/>
      <c r="FP286" s="18" t="s">
        <v>5760</v>
      </c>
      <c r="FQ286" s="18">
        <v>5</v>
      </c>
      <c r="FR286" s="18">
        <v>3</v>
      </c>
      <c r="FS286" s="18" t="s">
        <v>6063</v>
      </c>
      <c r="FT286" s="18" t="s">
        <v>6400</v>
      </c>
      <c r="FU286" s="18" t="s">
        <v>6726</v>
      </c>
      <c r="FV286" s="18" t="s">
        <v>7070</v>
      </c>
      <c r="FW286" s="18" t="s">
        <v>25</v>
      </c>
      <c r="FX286" s="18" t="s">
        <v>7317</v>
      </c>
      <c r="FY286" s="18" t="s">
        <v>7413</v>
      </c>
      <c r="FZ286" s="18" t="s">
        <v>7489</v>
      </c>
      <c r="GB286" s="25">
        <f t="shared" si="16"/>
        <v>500</v>
      </c>
    </row>
    <row r="287" spans="3:184" ht="74" customHeight="1" x14ac:dyDescent="0.2">
      <c r="C287" s="17" t="s">
        <v>11175</v>
      </c>
      <c r="D287" s="18" t="s">
        <v>69</v>
      </c>
      <c r="E287" s="18" t="s">
        <v>85</v>
      </c>
      <c r="F287" s="18" t="s">
        <v>358</v>
      </c>
      <c r="G287" s="18" t="s">
        <v>659</v>
      </c>
      <c r="H287" s="17"/>
      <c r="I287" s="18">
        <v>2023</v>
      </c>
      <c r="J287" s="18" t="s">
        <v>874</v>
      </c>
      <c r="K287" s="18" t="s">
        <v>779</v>
      </c>
      <c r="L287" s="17"/>
      <c r="M287" s="18" t="s">
        <v>1212</v>
      </c>
      <c r="N287" s="18" t="s">
        <v>1436</v>
      </c>
      <c r="O287" s="18" t="s">
        <v>1729</v>
      </c>
      <c r="P287" s="18" t="s">
        <v>1926</v>
      </c>
      <c r="Q287" s="17"/>
      <c r="R287" s="17"/>
      <c r="S287" s="17"/>
      <c r="T287" s="17"/>
      <c r="U287" s="18" t="s">
        <v>2870</v>
      </c>
      <c r="V287" s="18" t="s">
        <v>2870</v>
      </c>
      <c r="W287" s="18" t="s">
        <v>3142</v>
      </c>
      <c r="X287" s="18" t="s">
        <v>2870</v>
      </c>
      <c r="Y287" s="21">
        <f t="shared" si="14"/>
        <v>0.35</v>
      </c>
      <c r="Z287" s="21">
        <v>0.316</v>
      </c>
      <c r="AA287" s="21">
        <v>90.29</v>
      </c>
      <c r="AB287" s="21">
        <v>6.28</v>
      </c>
      <c r="AC287" s="21">
        <v>0</v>
      </c>
      <c r="AD287" s="21">
        <v>0</v>
      </c>
      <c r="AE287" s="21">
        <v>0</v>
      </c>
      <c r="AF287" s="21">
        <v>0</v>
      </c>
      <c r="AG287" s="21">
        <v>3.4000000000000002E-2</v>
      </c>
      <c r="AH287" s="21">
        <v>9.7100000000000009</v>
      </c>
      <c r="AI287" s="21"/>
      <c r="AJ287" s="17"/>
      <c r="AK287" s="17"/>
      <c r="AL287" s="21"/>
      <c r="AM287" s="21">
        <v>0</v>
      </c>
      <c r="AN287" s="21">
        <v>0</v>
      </c>
      <c r="AO287" s="22">
        <v>1</v>
      </c>
      <c r="AP287" s="22">
        <v>1</v>
      </c>
      <c r="AQ287" s="22">
        <v>1</v>
      </c>
      <c r="AR287" s="22"/>
      <c r="AS287" s="22"/>
      <c r="AT287" s="22"/>
      <c r="AU287" s="22"/>
      <c r="AV287" s="22"/>
      <c r="AW287" s="22"/>
      <c r="AX287" s="22"/>
      <c r="AY287" s="22"/>
      <c r="AZ287" s="22"/>
      <c r="BA287" s="22"/>
      <c r="BB287" s="22"/>
      <c r="BC287" s="22">
        <v>1</v>
      </c>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v>0</v>
      </c>
      <c r="CB287" s="22"/>
      <c r="CC287" s="22"/>
      <c r="CD287" s="22"/>
      <c r="CE287" s="22"/>
      <c r="CF287" s="23"/>
      <c r="CG287" s="22"/>
      <c r="CH287" s="22">
        <v>1</v>
      </c>
      <c r="CI287" s="12">
        <f t="shared" si="15"/>
        <v>0</v>
      </c>
      <c r="CJ287" s="21">
        <v>0</v>
      </c>
      <c r="CK287" s="18" t="s">
        <v>3798</v>
      </c>
      <c r="CL287" s="17"/>
      <c r="CM287" s="18">
        <v>0</v>
      </c>
      <c r="CN287" s="18" t="s">
        <v>4049</v>
      </c>
      <c r="CO287" s="21">
        <v>0.19700000000000001</v>
      </c>
      <c r="CP287" s="17"/>
      <c r="CQ287" s="17"/>
      <c r="CR287" s="17"/>
      <c r="CS287" s="17"/>
      <c r="CT287" s="17"/>
      <c r="CU287" s="17"/>
      <c r="CV287" s="17"/>
      <c r="CW287" s="18">
        <v>1</v>
      </c>
      <c r="CX287" s="18">
        <v>1</v>
      </c>
      <c r="CY287" s="18" t="s">
        <v>4202</v>
      </c>
      <c r="CZ287" s="18">
        <v>59</v>
      </c>
      <c r="DA287" s="18">
        <v>1</v>
      </c>
      <c r="DB287" s="18" t="s">
        <v>4180</v>
      </c>
      <c r="DC287" s="18">
        <v>10</v>
      </c>
      <c r="DD287" s="17"/>
      <c r="DE287" s="17"/>
      <c r="DF287" s="17"/>
      <c r="DG287" s="17"/>
      <c r="DH287" s="17"/>
      <c r="DI287" s="17"/>
      <c r="DJ287" s="17"/>
      <c r="DK287" s="17"/>
      <c r="DL287" s="17"/>
      <c r="DM287" s="17"/>
      <c r="DN287" s="17"/>
      <c r="DO287" s="17"/>
      <c r="DP287" s="17"/>
      <c r="DQ287" s="17"/>
      <c r="DR287" s="17"/>
      <c r="DS287" s="17"/>
      <c r="DT287" s="17"/>
      <c r="DU287" s="17"/>
      <c r="DV287" s="17"/>
      <c r="DW287" s="17"/>
      <c r="DX287" s="17"/>
      <c r="DY287" s="18">
        <v>1</v>
      </c>
      <c r="DZ287" s="18" t="s">
        <v>4449</v>
      </c>
      <c r="EA287" s="18">
        <v>59</v>
      </c>
      <c r="EB287" s="17"/>
      <c r="EC287" s="17"/>
      <c r="ED287" s="17"/>
      <c r="EE287" s="17"/>
      <c r="EF287" s="17"/>
      <c r="EG287" s="17"/>
      <c r="EH287" s="17"/>
      <c r="EI287" s="17"/>
      <c r="EJ287" s="17"/>
      <c r="EK287" s="17"/>
      <c r="EL287" s="17"/>
      <c r="EM287" s="17"/>
      <c r="EN287" s="17"/>
      <c r="EO287" s="17"/>
      <c r="EP287" s="17"/>
      <c r="EQ287" s="17"/>
      <c r="ER287" s="17"/>
      <c r="ES287" s="17"/>
      <c r="ET287" s="17"/>
      <c r="EU287" s="17"/>
      <c r="EV287" s="17"/>
      <c r="EW287" s="17"/>
      <c r="EX287" s="17"/>
      <c r="EY287" s="17"/>
      <c r="EZ287" s="17"/>
      <c r="FA287" s="17"/>
      <c r="FB287" s="17"/>
      <c r="FC287" s="17"/>
      <c r="FD287" s="17"/>
      <c r="FE287" s="17"/>
      <c r="FF287" s="17"/>
      <c r="FG287" s="17"/>
      <c r="FH287" s="17"/>
      <c r="FI287" s="17"/>
      <c r="FJ287" s="17"/>
      <c r="FK287" s="17"/>
      <c r="FL287" s="17"/>
      <c r="FM287" s="17"/>
      <c r="FN287" s="17"/>
      <c r="FO287" s="17"/>
      <c r="FP287" s="18" t="s">
        <v>5760</v>
      </c>
      <c r="FQ287" s="18">
        <v>5</v>
      </c>
      <c r="FR287" s="18">
        <v>3</v>
      </c>
      <c r="FS287" s="18" t="s">
        <v>6064</v>
      </c>
      <c r="FT287" s="18" t="s">
        <v>6401</v>
      </c>
      <c r="FU287" s="18" t="s">
        <v>6727</v>
      </c>
      <c r="FV287" s="18" t="s">
        <v>7071</v>
      </c>
      <c r="FW287" s="18" t="s">
        <v>25</v>
      </c>
      <c r="FX287" s="18" t="s">
        <v>7317</v>
      </c>
      <c r="FY287" s="18" t="s">
        <v>7413</v>
      </c>
      <c r="FZ287" s="18" t="s">
        <v>7489</v>
      </c>
      <c r="GB287" s="25">
        <f t="shared" si="16"/>
        <v>1604.0609137055837</v>
      </c>
    </row>
    <row r="288" spans="3:184" ht="74" customHeight="1" x14ac:dyDescent="0.2">
      <c r="C288" s="17" t="s">
        <v>11175</v>
      </c>
      <c r="D288" s="18" t="s">
        <v>68</v>
      </c>
      <c r="E288" s="18" t="s">
        <v>82</v>
      </c>
      <c r="F288" s="18" t="s">
        <v>359</v>
      </c>
      <c r="G288" s="18" t="s">
        <v>633</v>
      </c>
      <c r="H288" s="18" t="s">
        <v>742</v>
      </c>
      <c r="I288" s="18">
        <v>2018</v>
      </c>
      <c r="J288" s="18" t="s">
        <v>894</v>
      </c>
      <c r="K288" s="18" t="s">
        <v>936</v>
      </c>
      <c r="L288" s="17"/>
      <c r="M288" s="18" t="s">
        <v>1213</v>
      </c>
      <c r="N288" s="18" t="s">
        <v>1437</v>
      </c>
      <c r="O288" s="18" t="s">
        <v>1730</v>
      </c>
      <c r="P288" s="18" t="s">
        <v>1927</v>
      </c>
      <c r="Q288" s="18" t="s">
        <v>2167</v>
      </c>
      <c r="R288" s="18" t="s">
        <v>2390</v>
      </c>
      <c r="S288" s="17"/>
      <c r="T288" s="17"/>
      <c r="U288" s="18" t="s">
        <v>2871</v>
      </c>
      <c r="V288" s="18" t="s">
        <v>2871</v>
      </c>
      <c r="W288" s="18" t="s">
        <v>3138</v>
      </c>
      <c r="X288" s="18" t="s">
        <v>3300</v>
      </c>
      <c r="Y288" s="21">
        <f t="shared" si="14"/>
        <v>1514.107</v>
      </c>
      <c r="Z288" s="21">
        <v>1513.04</v>
      </c>
      <c r="AA288" s="21">
        <v>99.93</v>
      </c>
      <c r="AB288" s="21">
        <v>9.57</v>
      </c>
      <c r="AC288" s="21">
        <v>1.0669999999999999</v>
      </c>
      <c r="AD288" s="21">
        <v>7.0000000000000007E-2</v>
      </c>
      <c r="AE288" s="21">
        <v>0</v>
      </c>
      <c r="AF288" s="21">
        <v>0</v>
      </c>
      <c r="AG288" s="21">
        <v>0</v>
      </c>
      <c r="AH288" s="21">
        <v>0</v>
      </c>
      <c r="AI288" s="21">
        <v>1</v>
      </c>
      <c r="AJ288" s="18" t="s">
        <v>3467</v>
      </c>
      <c r="AK288" s="17"/>
      <c r="AL288" s="21">
        <v>1.0669999999999999</v>
      </c>
      <c r="AM288" s="21">
        <v>850.51700000000005</v>
      </c>
      <c r="AN288" s="21">
        <v>5.01</v>
      </c>
      <c r="AO288" s="22">
        <v>49</v>
      </c>
      <c r="AP288" s="22">
        <v>45</v>
      </c>
      <c r="AQ288" s="22">
        <v>45</v>
      </c>
      <c r="AR288" s="22"/>
      <c r="AS288" s="22">
        <v>10</v>
      </c>
      <c r="AT288" s="22"/>
      <c r="AU288" s="22"/>
      <c r="AV288" s="22"/>
      <c r="AW288" s="22">
        <v>1</v>
      </c>
      <c r="AX288" s="22"/>
      <c r="AY288" s="22"/>
      <c r="AZ288" s="22">
        <v>2</v>
      </c>
      <c r="BA288" s="22">
        <v>2</v>
      </c>
      <c r="BB288" s="22">
        <v>2</v>
      </c>
      <c r="BC288" s="22">
        <v>6</v>
      </c>
      <c r="BD288" s="22"/>
      <c r="BE288" s="22"/>
      <c r="BF288" s="22"/>
      <c r="BG288" s="22"/>
      <c r="BH288" s="22"/>
      <c r="BI288" s="22"/>
      <c r="BJ288" s="22"/>
      <c r="BK288" s="22">
        <v>25</v>
      </c>
      <c r="BL288" s="22"/>
      <c r="BM288" s="22"/>
      <c r="BN288" s="22"/>
      <c r="BO288" s="22"/>
      <c r="BP288" s="22"/>
      <c r="BQ288" s="22"/>
      <c r="BR288" s="22"/>
      <c r="BS288" s="22"/>
      <c r="BT288" s="22"/>
      <c r="BU288" s="22"/>
      <c r="BV288" s="22"/>
      <c r="BW288" s="22"/>
      <c r="BX288" s="22"/>
      <c r="BY288" s="22"/>
      <c r="BZ288" s="22"/>
      <c r="CA288" s="22">
        <v>0</v>
      </c>
      <c r="CB288" s="22"/>
      <c r="CC288" s="22"/>
      <c r="CD288" s="22"/>
      <c r="CE288" s="22"/>
      <c r="CF288" s="22" t="s">
        <v>3599</v>
      </c>
      <c r="CG288" s="22">
        <v>2</v>
      </c>
      <c r="CH288" s="22">
        <v>50</v>
      </c>
      <c r="CI288" s="12">
        <f t="shared" si="15"/>
        <v>0</v>
      </c>
      <c r="CJ288" s="21">
        <v>33.912999999999997</v>
      </c>
      <c r="CK288" s="18" t="s">
        <v>3817</v>
      </c>
      <c r="CL288" s="17"/>
      <c r="CM288" s="18">
        <v>100</v>
      </c>
      <c r="CN288" s="18" t="s">
        <v>4054</v>
      </c>
      <c r="CO288" s="21">
        <v>33.912999999999997</v>
      </c>
      <c r="CP288" s="18">
        <v>1</v>
      </c>
      <c r="CQ288" s="18" t="s">
        <v>4097</v>
      </c>
      <c r="CR288" s="18" t="s">
        <v>4125</v>
      </c>
      <c r="CS288" s="18" t="s">
        <v>4142</v>
      </c>
      <c r="CT288" s="18">
        <v>12</v>
      </c>
      <c r="CU288" s="18">
        <v>32</v>
      </c>
      <c r="CV288" s="18" t="s">
        <v>4167</v>
      </c>
      <c r="CW288" s="18">
        <v>5</v>
      </c>
      <c r="CX288" s="18">
        <v>1</v>
      </c>
      <c r="CY288" s="18" t="s">
        <v>4248</v>
      </c>
      <c r="CZ288" s="18">
        <v>236</v>
      </c>
      <c r="DA288" s="18">
        <v>1</v>
      </c>
      <c r="DB288" s="18" t="s">
        <v>4385</v>
      </c>
      <c r="DC288" s="18">
        <v>1676</v>
      </c>
      <c r="DD288" s="17"/>
      <c r="DE288" s="17"/>
      <c r="DF288" s="17"/>
      <c r="DG288" s="17"/>
      <c r="DH288" s="17"/>
      <c r="DI288" s="17"/>
      <c r="DJ288" s="17"/>
      <c r="DK288" s="17"/>
      <c r="DL288" s="17"/>
      <c r="DM288" s="18">
        <v>1</v>
      </c>
      <c r="DN288" s="18" t="s">
        <v>4484</v>
      </c>
      <c r="DO288" s="18">
        <v>20</v>
      </c>
      <c r="DP288" s="17"/>
      <c r="DQ288" s="17"/>
      <c r="DR288" s="17"/>
      <c r="DS288" s="18" t="s">
        <v>4095</v>
      </c>
      <c r="DT288" s="18" t="s">
        <v>4095</v>
      </c>
      <c r="DU288" s="18">
        <v>29</v>
      </c>
      <c r="DV288" s="18">
        <v>1</v>
      </c>
      <c r="DW288" s="18" t="s">
        <v>4603</v>
      </c>
      <c r="DX288" s="18">
        <v>2219</v>
      </c>
      <c r="DY288" s="17"/>
      <c r="DZ288" s="17"/>
      <c r="EA288" s="17"/>
      <c r="EB288" s="18">
        <v>1</v>
      </c>
      <c r="EC288" s="18" t="s">
        <v>4653</v>
      </c>
      <c r="ED288" s="18">
        <v>27130</v>
      </c>
      <c r="EE288" s="17"/>
      <c r="EF288" s="17"/>
      <c r="EG288" s="17"/>
      <c r="EH288" s="17"/>
      <c r="EI288" s="17"/>
      <c r="EJ288" s="17"/>
      <c r="EK288" s="17"/>
      <c r="EL288" s="17"/>
      <c r="EM288" s="17"/>
      <c r="EN288" s="18">
        <v>1</v>
      </c>
      <c r="EO288" s="18" t="s">
        <v>4821</v>
      </c>
      <c r="EP288" s="18">
        <v>12</v>
      </c>
      <c r="EQ288" s="17"/>
      <c r="ER288" s="17"/>
      <c r="ES288" s="17"/>
      <c r="ET288" s="17"/>
      <c r="EU288" s="17"/>
      <c r="EV288" s="17"/>
      <c r="EW288" s="17"/>
      <c r="EX288" s="17"/>
      <c r="EY288" s="17"/>
      <c r="EZ288" s="17"/>
      <c r="FA288" s="17"/>
      <c r="FB288" s="17"/>
      <c r="FC288" s="17"/>
      <c r="FD288" s="17"/>
      <c r="FE288" s="17"/>
      <c r="FF288" s="17"/>
      <c r="FG288" s="17"/>
      <c r="FH288" s="18" t="s">
        <v>5112</v>
      </c>
      <c r="FI288" s="18" t="s">
        <v>5303</v>
      </c>
      <c r="FJ288" s="17"/>
      <c r="FK288" s="17"/>
      <c r="FL288" s="18" t="s">
        <v>5553</v>
      </c>
      <c r="FM288" s="17"/>
      <c r="FN288" s="18" t="s">
        <v>5646</v>
      </c>
      <c r="FO288" s="17"/>
      <c r="FP288" s="18" t="s">
        <v>5763</v>
      </c>
      <c r="FQ288" s="18">
        <v>3</v>
      </c>
      <c r="FR288" s="18">
        <v>47</v>
      </c>
      <c r="FS288" s="18" t="s">
        <v>6065</v>
      </c>
      <c r="FT288" s="18" t="s">
        <v>6402</v>
      </c>
      <c r="FU288" s="18" t="s">
        <v>6728</v>
      </c>
      <c r="FV288" s="18" t="s">
        <v>7072</v>
      </c>
      <c r="FW288" s="18" t="s">
        <v>7221</v>
      </c>
      <c r="FX288" s="18" t="s">
        <v>7316</v>
      </c>
      <c r="FY288" s="18" t="s">
        <v>7418</v>
      </c>
      <c r="FZ288" s="18" t="s">
        <v>7488</v>
      </c>
      <c r="GB288" s="25">
        <f t="shared" si="16"/>
        <v>44615.339250434939</v>
      </c>
    </row>
    <row r="289" spans="3:184" ht="74" customHeight="1" x14ac:dyDescent="0.2">
      <c r="C289" s="17" t="s">
        <v>11175</v>
      </c>
      <c r="D289" s="18" t="s">
        <v>69</v>
      </c>
      <c r="E289" s="18" t="s">
        <v>85</v>
      </c>
      <c r="F289" s="18" t="s">
        <v>360</v>
      </c>
      <c r="G289" s="18" t="s">
        <v>660</v>
      </c>
      <c r="H289" s="17"/>
      <c r="I289" s="18">
        <v>2023</v>
      </c>
      <c r="J289" s="18" t="s">
        <v>799</v>
      </c>
      <c r="K289" s="18" t="s">
        <v>952</v>
      </c>
      <c r="L289" s="17"/>
      <c r="M289" s="18" t="s">
        <v>1214</v>
      </c>
      <c r="N289" s="18" t="s">
        <v>1438</v>
      </c>
      <c r="O289" s="18" t="s">
        <v>1731</v>
      </c>
      <c r="P289" s="18" t="s">
        <v>1928</v>
      </c>
      <c r="Q289" s="17"/>
      <c r="R289" s="17"/>
      <c r="S289" s="17"/>
      <c r="T289" s="17"/>
      <c r="U289" s="18" t="s">
        <v>2872</v>
      </c>
      <c r="V289" s="18" t="s">
        <v>2872</v>
      </c>
      <c r="W289" s="18" t="s">
        <v>3142</v>
      </c>
      <c r="X289" s="18" t="s">
        <v>2872</v>
      </c>
      <c r="Y289" s="21">
        <f t="shared" si="14"/>
        <v>0.44900000000000001</v>
      </c>
      <c r="Z289" s="21">
        <v>0.4</v>
      </c>
      <c r="AA289" s="21">
        <v>89.09</v>
      </c>
      <c r="AB289" s="21">
        <v>9.64</v>
      </c>
      <c r="AC289" s="21">
        <v>1.0999999999999999E-2</v>
      </c>
      <c r="AD289" s="21">
        <v>2.4500000000000002</v>
      </c>
      <c r="AE289" s="21">
        <v>3.7999999999999999E-2</v>
      </c>
      <c r="AF289" s="21">
        <v>8.4600000000000009</v>
      </c>
      <c r="AG289" s="21">
        <v>0</v>
      </c>
      <c r="AH289" s="21">
        <v>0</v>
      </c>
      <c r="AI289" s="21">
        <v>1</v>
      </c>
      <c r="AJ289" s="18" t="s">
        <v>3468</v>
      </c>
      <c r="AK289" s="17"/>
      <c r="AL289" s="21">
        <v>8.9999999999999993E-3</v>
      </c>
      <c r="AM289" s="21">
        <v>0</v>
      </c>
      <c r="AN289" s="21">
        <v>0</v>
      </c>
      <c r="AO289" s="22">
        <v>2</v>
      </c>
      <c r="AP289" s="22">
        <v>2</v>
      </c>
      <c r="AQ289" s="22">
        <v>2</v>
      </c>
      <c r="AR289" s="22"/>
      <c r="AS289" s="22"/>
      <c r="AT289" s="22"/>
      <c r="AU289" s="22"/>
      <c r="AV289" s="22"/>
      <c r="AW289" s="22"/>
      <c r="AX289" s="22"/>
      <c r="AY289" s="22"/>
      <c r="AZ289" s="22"/>
      <c r="BA289" s="22">
        <v>1</v>
      </c>
      <c r="BB289" s="22"/>
      <c r="BC289" s="22">
        <v>1</v>
      </c>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v>0</v>
      </c>
      <c r="CB289" s="22"/>
      <c r="CC289" s="22"/>
      <c r="CD289" s="22"/>
      <c r="CE289" s="22"/>
      <c r="CF289" s="23"/>
      <c r="CG289" s="22"/>
      <c r="CH289" s="22">
        <v>2</v>
      </c>
      <c r="CI289" s="12">
        <f t="shared" si="15"/>
        <v>0</v>
      </c>
      <c r="CJ289" s="21">
        <v>0</v>
      </c>
      <c r="CK289" s="18" t="s">
        <v>3798</v>
      </c>
      <c r="CL289" s="17"/>
      <c r="CM289" s="18">
        <v>0</v>
      </c>
      <c r="CN289" s="18" t="s">
        <v>4049</v>
      </c>
      <c r="CO289" s="21">
        <v>0.7</v>
      </c>
      <c r="CP289" s="17"/>
      <c r="CQ289" s="17"/>
      <c r="CR289" s="17"/>
      <c r="CS289" s="17"/>
      <c r="CT289" s="17"/>
      <c r="CU289" s="17"/>
      <c r="CV289" s="17"/>
      <c r="CW289" s="18">
        <v>3</v>
      </c>
      <c r="CX289" s="17"/>
      <c r="CY289" s="17"/>
      <c r="CZ289" s="17"/>
      <c r="DA289" s="18">
        <v>1</v>
      </c>
      <c r="DB289" s="18" t="s">
        <v>4180</v>
      </c>
      <c r="DC289" s="18">
        <v>10</v>
      </c>
      <c r="DD289" s="17"/>
      <c r="DE289" s="17"/>
      <c r="DF289" s="17"/>
      <c r="DG289" s="17"/>
      <c r="DH289" s="17"/>
      <c r="DI289" s="17"/>
      <c r="DJ289" s="17"/>
      <c r="DK289" s="17"/>
      <c r="DL289" s="17"/>
      <c r="DM289" s="17"/>
      <c r="DN289" s="17"/>
      <c r="DO289" s="17"/>
      <c r="DP289" s="17"/>
      <c r="DQ289" s="17"/>
      <c r="DR289" s="17"/>
      <c r="DS289" s="17"/>
      <c r="DT289" s="17"/>
      <c r="DU289" s="17"/>
      <c r="DV289" s="17"/>
      <c r="DW289" s="17"/>
      <c r="DX289" s="17"/>
      <c r="DY289" s="17"/>
      <c r="DZ289" s="17"/>
      <c r="EA289" s="17"/>
      <c r="EB289" s="18">
        <v>1</v>
      </c>
      <c r="EC289" s="18" t="s">
        <v>4449</v>
      </c>
      <c r="ED289" s="18">
        <v>258</v>
      </c>
      <c r="EE289" s="17"/>
      <c r="EF289" s="17"/>
      <c r="EG289" s="17"/>
      <c r="EH289" s="17"/>
      <c r="EI289" s="17"/>
      <c r="EJ289" s="17"/>
      <c r="EK289" s="17"/>
      <c r="EL289" s="17"/>
      <c r="EM289" s="17"/>
      <c r="EN289" s="17"/>
      <c r="EO289" s="17"/>
      <c r="EP289" s="17"/>
      <c r="EQ289" s="17"/>
      <c r="ER289" s="17"/>
      <c r="ES289" s="17"/>
      <c r="ET289" s="17"/>
      <c r="EU289" s="17"/>
      <c r="EV289" s="17"/>
      <c r="EW289" s="17"/>
      <c r="EX289" s="17"/>
      <c r="EY289" s="17"/>
      <c r="EZ289" s="17"/>
      <c r="FA289" s="17"/>
      <c r="FB289" s="17"/>
      <c r="FC289" s="17"/>
      <c r="FD289" s="17"/>
      <c r="FE289" s="17"/>
      <c r="FF289" s="17"/>
      <c r="FG289" s="17"/>
      <c r="FH289" s="18" t="s">
        <v>5113</v>
      </c>
      <c r="FI289" s="18" t="s">
        <v>5304</v>
      </c>
      <c r="FJ289" s="17"/>
      <c r="FK289" s="17"/>
      <c r="FL289" s="17"/>
      <c r="FM289" s="17"/>
      <c r="FN289" s="17"/>
      <c r="FO289" s="17"/>
      <c r="FP289" s="18" t="s">
        <v>5760</v>
      </c>
      <c r="FQ289" s="18">
        <v>5</v>
      </c>
      <c r="FR289" s="18">
        <v>3</v>
      </c>
      <c r="FS289" s="18" t="s">
        <v>6066</v>
      </c>
      <c r="FT289" s="18" t="s">
        <v>6403</v>
      </c>
      <c r="FU289" s="18" t="s">
        <v>6729</v>
      </c>
      <c r="FV289" s="18" t="s">
        <v>7073</v>
      </c>
      <c r="FW289" s="18" t="s">
        <v>25</v>
      </c>
      <c r="FX289" s="18" t="s">
        <v>7317</v>
      </c>
      <c r="FY289" s="18" t="s">
        <v>7413</v>
      </c>
      <c r="FZ289" s="18" t="s">
        <v>7489</v>
      </c>
      <c r="GB289" s="25">
        <f t="shared" si="16"/>
        <v>571.42857142857156</v>
      </c>
    </row>
    <row r="290" spans="3:184" ht="74" customHeight="1" x14ac:dyDescent="0.2">
      <c r="C290" s="17" t="s">
        <v>11175</v>
      </c>
      <c r="D290" s="18" t="s">
        <v>73</v>
      </c>
      <c r="E290" s="18" t="s">
        <v>82</v>
      </c>
      <c r="F290" s="18" t="s">
        <v>361</v>
      </c>
      <c r="G290" s="18" t="s">
        <v>484</v>
      </c>
      <c r="H290" s="18" t="s">
        <v>483</v>
      </c>
      <c r="I290" s="18">
        <v>2023</v>
      </c>
      <c r="J290" s="18" t="s">
        <v>903</v>
      </c>
      <c r="K290" s="18" t="s">
        <v>923</v>
      </c>
      <c r="L290" s="17"/>
      <c r="M290" s="18" t="s">
        <v>1215</v>
      </c>
      <c r="N290" s="18" t="s">
        <v>1439</v>
      </c>
      <c r="O290" s="18" t="s">
        <v>1732</v>
      </c>
      <c r="P290" s="18" t="s">
        <v>1929</v>
      </c>
      <c r="Q290" s="18" t="s">
        <v>2168</v>
      </c>
      <c r="R290" s="18" t="s">
        <v>2391</v>
      </c>
      <c r="S290" s="17"/>
      <c r="T290" s="17"/>
      <c r="U290" s="18" t="s">
        <v>2873</v>
      </c>
      <c r="V290" s="18" t="s">
        <v>2876</v>
      </c>
      <c r="W290" s="18" t="s">
        <v>3140</v>
      </c>
      <c r="X290" s="18" t="s">
        <v>3301</v>
      </c>
      <c r="Y290" s="21">
        <f t="shared" si="14"/>
        <v>0.34</v>
      </c>
      <c r="Z290" s="21">
        <v>0.2</v>
      </c>
      <c r="AA290" s="21">
        <v>0</v>
      </c>
      <c r="AB290" s="21">
        <v>0.02</v>
      </c>
      <c r="AC290" s="21">
        <v>0</v>
      </c>
      <c r="AD290" s="21">
        <v>0</v>
      </c>
      <c r="AE290" s="21">
        <v>0</v>
      </c>
      <c r="AF290" s="21">
        <v>0</v>
      </c>
      <c r="AG290" s="21">
        <v>0.14000000000000001</v>
      </c>
      <c r="AH290" s="21">
        <v>0</v>
      </c>
      <c r="AI290" s="21"/>
      <c r="AJ290" s="17"/>
      <c r="AK290" s="17"/>
      <c r="AL290" s="21"/>
      <c r="AM290" s="21">
        <v>0.22</v>
      </c>
      <c r="AN290" s="21">
        <v>0.02</v>
      </c>
      <c r="AO290" s="22">
        <v>1</v>
      </c>
      <c r="AP290" s="22">
        <v>1</v>
      </c>
      <c r="AQ290" s="22">
        <v>1</v>
      </c>
      <c r="AR290" s="22"/>
      <c r="AS290" s="22"/>
      <c r="AT290" s="22"/>
      <c r="AU290" s="22"/>
      <c r="AV290" s="22"/>
      <c r="AW290" s="22"/>
      <c r="AX290" s="22"/>
      <c r="AY290" s="22"/>
      <c r="AZ290" s="22"/>
      <c r="BA290" s="22"/>
      <c r="BB290" s="22">
        <v>1</v>
      </c>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v>0</v>
      </c>
      <c r="CB290" s="22"/>
      <c r="CC290" s="22"/>
      <c r="CD290" s="22"/>
      <c r="CE290" s="22"/>
      <c r="CF290" s="23"/>
      <c r="CG290" s="22"/>
      <c r="CH290" s="22">
        <v>1</v>
      </c>
      <c r="CI290" s="12">
        <f t="shared" si="15"/>
        <v>0</v>
      </c>
      <c r="CJ290" s="21">
        <v>0.4</v>
      </c>
      <c r="CK290" s="18" t="s">
        <v>3818</v>
      </c>
      <c r="CL290" s="17"/>
      <c r="CM290" s="18">
        <v>0</v>
      </c>
      <c r="CN290" s="18" t="s">
        <v>4050</v>
      </c>
      <c r="CO290" s="21">
        <v>43.072000000000003</v>
      </c>
      <c r="CP290" s="18">
        <v>1</v>
      </c>
      <c r="CQ290" s="18" t="s">
        <v>4098</v>
      </c>
      <c r="CR290" s="18" t="s">
        <v>4126</v>
      </c>
      <c r="CS290" s="18" t="s">
        <v>4144</v>
      </c>
      <c r="CT290" s="17"/>
      <c r="CU290" s="17"/>
      <c r="CV290" s="17"/>
      <c r="CW290" s="18">
        <v>8</v>
      </c>
      <c r="CX290" s="17"/>
      <c r="CY290" s="17"/>
      <c r="CZ290" s="17"/>
      <c r="DA290" s="18">
        <v>1</v>
      </c>
      <c r="DB290" s="18" t="s">
        <v>4386</v>
      </c>
      <c r="DC290" s="18">
        <v>105</v>
      </c>
      <c r="DD290" s="17"/>
      <c r="DE290" s="17"/>
      <c r="DF290" s="17"/>
      <c r="DG290" s="17"/>
      <c r="DH290" s="17"/>
      <c r="DI290" s="17"/>
      <c r="DJ290" s="17"/>
      <c r="DK290" s="17"/>
      <c r="DL290" s="17"/>
      <c r="DM290" s="17"/>
      <c r="DN290" s="17"/>
      <c r="DO290" s="17"/>
      <c r="DP290" s="17"/>
      <c r="DQ290" s="17"/>
      <c r="DR290" s="17"/>
      <c r="DS290" s="17"/>
      <c r="DT290" s="17"/>
      <c r="DU290" s="17"/>
      <c r="DV290" s="17"/>
      <c r="DW290" s="17"/>
      <c r="DX290" s="17"/>
      <c r="DY290" s="17"/>
      <c r="DZ290" s="17"/>
      <c r="EA290" s="17"/>
      <c r="EB290" s="17"/>
      <c r="EC290" s="17"/>
      <c r="ED290" s="17"/>
      <c r="EE290" s="17"/>
      <c r="EF290" s="17"/>
      <c r="EG290" s="17"/>
      <c r="EH290" s="17"/>
      <c r="EI290" s="17"/>
      <c r="EJ290" s="17"/>
      <c r="EK290" s="18">
        <v>1</v>
      </c>
      <c r="EL290" s="18" t="s">
        <v>4730</v>
      </c>
      <c r="EM290" s="18">
        <v>8</v>
      </c>
      <c r="EN290" s="17"/>
      <c r="EO290" s="17"/>
      <c r="EP290" s="17"/>
      <c r="EQ290" s="17"/>
      <c r="ER290" s="17"/>
      <c r="ES290" s="17"/>
      <c r="ET290" s="17"/>
      <c r="EU290" s="17"/>
      <c r="EV290" s="17"/>
      <c r="EW290" s="17"/>
      <c r="EX290" s="17"/>
      <c r="EY290" s="17"/>
      <c r="EZ290" s="17"/>
      <c r="FA290" s="17"/>
      <c r="FB290" s="17"/>
      <c r="FC290" s="17"/>
      <c r="FD290" s="17"/>
      <c r="FE290" s="17"/>
      <c r="FF290" s="17"/>
      <c r="FG290" s="17"/>
      <c r="FH290" s="18" t="s">
        <v>4571</v>
      </c>
      <c r="FI290" s="17"/>
      <c r="FJ290" s="17"/>
      <c r="FK290" s="17"/>
      <c r="FL290" s="18" t="s">
        <v>5554</v>
      </c>
      <c r="FM290" s="17"/>
      <c r="FN290" s="17"/>
      <c r="FO290" s="17"/>
      <c r="FP290" s="17"/>
      <c r="FQ290" s="17"/>
      <c r="FR290" s="17"/>
      <c r="FS290" s="18" t="s">
        <v>6067</v>
      </c>
      <c r="FT290" s="18" t="s">
        <v>6267</v>
      </c>
      <c r="FU290" s="18" t="s">
        <v>6730</v>
      </c>
      <c r="FV290" s="18" t="s">
        <v>7074</v>
      </c>
      <c r="FW290" s="18" t="s">
        <v>28</v>
      </c>
      <c r="FX290" s="18" t="s">
        <v>6407</v>
      </c>
      <c r="FY290" s="18" t="s">
        <v>7419</v>
      </c>
      <c r="FZ290" s="18" t="s">
        <v>7494</v>
      </c>
      <c r="GB290" s="25">
        <f t="shared" si="16"/>
        <v>4.6433878157503718</v>
      </c>
    </row>
    <row r="291" spans="3:184" ht="74" customHeight="1" x14ac:dyDescent="0.2">
      <c r="C291" s="17" t="s">
        <v>11175</v>
      </c>
      <c r="D291" s="18" t="s">
        <v>59</v>
      </c>
      <c r="E291" s="18" t="s">
        <v>85</v>
      </c>
      <c r="F291" s="18" t="s">
        <v>362</v>
      </c>
      <c r="G291" s="18" t="s">
        <v>462</v>
      </c>
      <c r="H291" s="17"/>
      <c r="I291" s="18">
        <v>2023</v>
      </c>
      <c r="J291" s="18" t="s">
        <v>904</v>
      </c>
      <c r="K291" s="18" t="s">
        <v>936</v>
      </c>
      <c r="L291" s="17"/>
      <c r="M291" s="18" t="s">
        <v>1216</v>
      </c>
      <c r="N291" s="18" t="s">
        <v>1440</v>
      </c>
      <c r="O291" s="18" t="s">
        <v>1733</v>
      </c>
      <c r="P291" s="18" t="s">
        <v>1930</v>
      </c>
      <c r="Q291" s="18" t="s">
        <v>2169</v>
      </c>
      <c r="R291" s="18" t="s">
        <v>2392</v>
      </c>
      <c r="S291" s="17"/>
      <c r="T291" s="17"/>
      <c r="U291" s="18" t="s">
        <v>2874</v>
      </c>
      <c r="V291" s="18" t="s">
        <v>2874</v>
      </c>
      <c r="W291" s="18" t="s">
        <v>3142</v>
      </c>
      <c r="X291" s="18" t="s">
        <v>2874</v>
      </c>
      <c r="Y291" s="21">
        <f t="shared" si="14"/>
        <v>1.794</v>
      </c>
      <c r="Z291" s="21">
        <v>1.776</v>
      </c>
      <c r="AA291" s="21">
        <v>99</v>
      </c>
      <c r="AB291" s="21">
        <v>0.56000000000000005</v>
      </c>
      <c r="AC291" s="21">
        <v>0</v>
      </c>
      <c r="AD291" s="21">
        <v>0</v>
      </c>
      <c r="AE291" s="21">
        <v>0</v>
      </c>
      <c r="AF291" s="21">
        <v>0</v>
      </c>
      <c r="AG291" s="21">
        <v>1.7999999999999999E-2</v>
      </c>
      <c r="AH291" s="21">
        <v>1</v>
      </c>
      <c r="AI291" s="21"/>
      <c r="AJ291" s="17"/>
      <c r="AK291" s="17"/>
      <c r="AL291" s="21"/>
      <c r="AM291" s="21">
        <v>5.85</v>
      </c>
      <c r="AN291" s="21">
        <v>2.31</v>
      </c>
      <c r="AO291" s="22">
        <v>1</v>
      </c>
      <c r="AP291" s="22">
        <v>1</v>
      </c>
      <c r="AQ291" s="22">
        <v>1</v>
      </c>
      <c r="AR291" s="22">
        <v>0</v>
      </c>
      <c r="AS291" s="22">
        <v>0</v>
      </c>
      <c r="AT291" s="22">
        <v>0</v>
      </c>
      <c r="AU291" s="22">
        <v>0</v>
      </c>
      <c r="AV291" s="22">
        <v>0</v>
      </c>
      <c r="AW291" s="22">
        <v>0</v>
      </c>
      <c r="AX291" s="22">
        <v>0</v>
      </c>
      <c r="AY291" s="22">
        <v>0</v>
      </c>
      <c r="AZ291" s="22">
        <v>0</v>
      </c>
      <c r="BA291" s="22">
        <v>0</v>
      </c>
      <c r="BB291" s="22">
        <v>0</v>
      </c>
      <c r="BC291" s="22">
        <v>0</v>
      </c>
      <c r="BD291" s="22">
        <v>0</v>
      </c>
      <c r="BE291" s="22">
        <v>0</v>
      </c>
      <c r="BF291" s="22">
        <v>0</v>
      </c>
      <c r="BG291" s="22">
        <v>0</v>
      </c>
      <c r="BH291" s="22">
        <v>0</v>
      </c>
      <c r="BI291" s="22">
        <v>0</v>
      </c>
      <c r="BJ291" s="22">
        <v>0</v>
      </c>
      <c r="BK291" s="22">
        <v>0</v>
      </c>
      <c r="BL291" s="22"/>
      <c r="BM291" s="22"/>
      <c r="BN291" s="22"/>
      <c r="BO291" s="22"/>
      <c r="BP291" s="22"/>
      <c r="BQ291" s="22"/>
      <c r="BR291" s="22"/>
      <c r="BS291" s="22"/>
      <c r="BT291" s="22"/>
      <c r="BU291" s="22"/>
      <c r="BV291" s="22"/>
      <c r="BW291" s="22"/>
      <c r="BX291" s="22"/>
      <c r="BY291" s="22"/>
      <c r="BZ291" s="22"/>
      <c r="CA291" s="22">
        <v>0</v>
      </c>
      <c r="CB291" s="22">
        <v>0</v>
      </c>
      <c r="CC291" s="22">
        <v>0</v>
      </c>
      <c r="CD291" s="22">
        <v>0</v>
      </c>
      <c r="CE291" s="22">
        <v>0</v>
      </c>
      <c r="CF291" s="22" t="s">
        <v>3600</v>
      </c>
      <c r="CG291" s="22">
        <v>1</v>
      </c>
      <c r="CH291" s="22">
        <v>1</v>
      </c>
      <c r="CI291" s="12">
        <f t="shared" si="15"/>
        <v>0</v>
      </c>
      <c r="CJ291" s="21">
        <v>13.747999999999999</v>
      </c>
      <c r="CK291" s="18" t="s">
        <v>3819</v>
      </c>
      <c r="CL291" s="17"/>
      <c r="CM291" s="18">
        <v>100</v>
      </c>
      <c r="CN291" s="18" t="s">
        <v>4055</v>
      </c>
      <c r="CO291" s="21">
        <v>13.747999999999999</v>
      </c>
      <c r="CP291" s="17"/>
      <c r="CQ291" s="17"/>
      <c r="CR291" s="17"/>
      <c r="CS291" s="17"/>
      <c r="CT291" s="17"/>
      <c r="CU291" s="17"/>
      <c r="CV291" s="17"/>
      <c r="CW291" s="18">
        <v>3</v>
      </c>
      <c r="CX291" s="17"/>
      <c r="CY291" s="17"/>
      <c r="CZ291" s="17"/>
      <c r="DA291" s="18">
        <v>1</v>
      </c>
      <c r="DB291" s="18" t="s">
        <v>4387</v>
      </c>
      <c r="DC291" s="18">
        <v>78</v>
      </c>
      <c r="DD291" s="17"/>
      <c r="DE291" s="17"/>
      <c r="DF291" s="17"/>
      <c r="DG291" s="17"/>
      <c r="DH291" s="17"/>
      <c r="DI291" s="17"/>
      <c r="DJ291" s="17"/>
      <c r="DK291" s="17"/>
      <c r="DL291" s="17"/>
      <c r="DM291" s="17"/>
      <c r="DN291" s="17"/>
      <c r="DO291" s="17"/>
      <c r="DP291" s="17"/>
      <c r="DQ291" s="17"/>
      <c r="DR291" s="17"/>
      <c r="DS291" s="18" t="s">
        <v>4536</v>
      </c>
      <c r="DT291" s="18" t="s">
        <v>4570</v>
      </c>
      <c r="DU291" s="18">
        <v>1</v>
      </c>
      <c r="DV291" s="17"/>
      <c r="DW291" s="17"/>
      <c r="DX291" s="17"/>
      <c r="DY291" s="17"/>
      <c r="DZ291" s="17"/>
      <c r="EA291" s="17"/>
      <c r="EB291" s="17"/>
      <c r="EC291" s="17"/>
      <c r="ED291" s="17"/>
      <c r="EE291" s="17"/>
      <c r="EF291" s="17"/>
      <c r="EG291" s="17"/>
      <c r="EH291" s="17"/>
      <c r="EI291" s="17"/>
      <c r="EJ291" s="17"/>
      <c r="EK291" s="17"/>
      <c r="EL291" s="17"/>
      <c r="EM291" s="17"/>
      <c r="EN291" s="18">
        <v>1</v>
      </c>
      <c r="EO291" s="18" t="s">
        <v>4822</v>
      </c>
      <c r="EP291" s="18">
        <v>1</v>
      </c>
      <c r="EQ291" s="17"/>
      <c r="ER291" s="17"/>
      <c r="ES291" s="17"/>
      <c r="ET291" s="17"/>
      <c r="EU291" s="17"/>
      <c r="EV291" s="17"/>
      <c r="EW291" s="17"/>
      <c r="EX291" s="17"/>
      <c r="EY291" s="17"/>
      <c r="EZ291" s="17"/>
      <c r="FA291" s="17"/>
      <c r="FB291" s="17"/>
      <c r="FC291" s="17"/>
      <c r="FD291" s="17"/>
      <c r="FE291" s="17"/>
      <c r="FF291" s="17"/>
      <c r="FG291" s="17"/>
      <c r="FH291" s="18" t="s">
        <v>5114</v>
      </c>
      <c r="FI291" s="18" t="s">
        <v>5305</v>
      </c>
      <c r="FJ291" s="17"/>
      <c r="FK291" s="17"/>
      <c r="FL291" s="18" t="s">
        <v>5555</v>
      </c>
      <c r="FM291" s="17"/>
      <c r="FN291" s="17"/>
      <c r="FO291" s="17"/>
      <c r="FP291" s="17"/>
      <c r="FQ291" s="17"/>
      <c r="FR291" s="17"/>
      <c r="FS291" s="18" t="s">
        <v>18</v>
      </c>
      <c r="FT291" s="18" t="s">
        <v>6333</v>
      </c>
      <c r="FU291" s="18" t="s">
        <v>6655</v>
      </c>
      <c r="FV291" s="18" t="s">
        <v>7000</v>
      </c>
      <c r="FW291" s="18" t="s">
        <v>18</v>
      </c>
      <c r="FX291" s="18" t="s">
        <v>6333</v>
      </c>
      <c r="FY291" s="18" t="s">
        <v>6655</v>
      </c>
      <c r="FZ291" s="18" t="s">
        <v>7000</v>
      </c>
      <c r="GB291" s="25">
        <f t="shared" si="16"/>
        <v>129.18242653476869</v>
      </c>
    </row>
    <row r="292" spans="3:184" ht="74" customHeight="1" x14ac:dyDescent="0.2">
      <c r="C292" s="17" t="s">
        <v>11175</v>
      </c>
      <c r="D292" s="18" t="s">
        <v>69</v>
      </c>
      <c r="E292" s="18" t="s">
        <v>85</v>
      </c>
      <c r="F292" s="18" t="s">
        <v>363</v>
      </c>
      <c r="G292" s="18" t="s">
        <v>661</v>
      </c>
      <c r="H292" s="17"/>
      <c r="I292" s="18">
        <v>2023</v>
      </c>
      <c r="J292" s="18" t="s">
        <v>799</v>
      </c>
      <c r="K292" s="18" t="s">
        <v>979</v>
      </c>
      <c r="L292" s="17"/>
      <c r="M292" s="18" t="s">
        <v>1217</v>
      </c>
      <c r="N292" s="18" t="s">
        <v>1441</v>
      </c>
      <c r="O292" s="18" t="s">
        <v>1734</v>
      </c>
      <c r="P292" s="18" t="s">
        <v>1931</v>
      </c>
      <c r="Q292" s="17"/>
      <c r="R292" s="17"/>
      <c r="S292" s="17"/>
      <c r="T292" s="17"/>
      <c r="U292" s="18" t="s">
        <v>2875</v>
      </c>
      <c r="V292" s="18" t="s">
        <v>2875</v>
      </c>
      <c r="W292" s="18" t="s">
        <v>3142</v>
      </c>
      <c r="X292" s="18" t="s">
        <v>3302</v>
      </c>
      <c r="Y292" s="21">
        <f t="shared" si="14"/>
        <v>0.24500000000000002</v>
      </c>
      <c r="Z292" s="21">
        <v>0.2</v>
      </c>
      <c r="AA292" s="21">
        <v>81.63</v>
      </c>
      <c r="AB292" s="21">
        <v>4.18</v>
      </c>
      <c r="AC292" s="21">
        <v>3.4000000000000002E-2</v>
      </c>
      <c r="AD292" s="21">
        <v>13.88</v>
      </c>
      <c r="AE292" s="21">
        <v>1.0999999999999999E-2</v>
      </c>
      <c r="AF292" s="21">
        <v>4.49</v>
      </c>
      <c r="AG292" s="21">
        <v>0</v>
      </c>
      <c r="AH292" s="21">
        <v>0</v>
      </c>
      <c r="AI292" s="21"/>
      <c r="AJ292" s="17"/>
      <c r="AK292" s="17"/>
      <c r="AL292" s="21"/>
      <c r="AM292" s="21">
        <v>0</v>
      </c>
      <c r="AN292" s="21">
        <v>0</v>
      </c>
      <c r="AO292" s="22">
        <v>1</v>
      </c>
      <c r="AP292" s="22">
        <v>1</v>
      </c>
      <c r="AQ292" s="22">
        <v>1</v>
      </c>
      <c r="AR292" s="22"/>
      <c r="AS292" s="22"/>
      <c r="AT292" s="22"/>
      <c r="AU292" s="22"/>
      <c r="AV292" s="22"/>
      <c r="AW292" s="22"/>
      <c r="AX292" s="22"/>
      <c r="AY292" s="22"/>
      <c r="AZ292" s="22">
        <v>1</v>
      </c>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v>0</v>
      </c>
      <c r="CB292" s="22"/>
      <c r="CC292" s="22"/>
      <c r="CD292" s="22"/>
      <c r="CE292" s="22"/>
      <c r="CF292" s="23"/>
      <c r="CG292" s="22"/>
      <c r="CH292" s="22">
        <v>1</v>
      </c>
      <c r="CI292" s="12">
        <f t="shared" si="15"/>
        <v>0</v>
      </c>
      <c r="CJ292" s="21">
        <v>0</v>
      </c>
      <c r="CK292" s="18" t="s">
        <v>3798</v>
      </c>
      <c r="CL292" s="17"/>
      <c r="CM292" s="18">
        <v>0</v>
      </c>
      <c r="CN292" s="18" t="s">
        <v>4049</v>
      </c>
      <c r="CO292" s="21">
        <v>0.6</v>
      </c>
      <c r="CP292" s="17"/>
      <c r="CQ292" s="17"/>
      <c r="CR292" s="17"/>
      <c r="CS292" s="17"/>
      <c r="CT292" s="17"/>
      <c r="CU292" s="17"/>
      <c r="CV292" s="17"/>
      <c r="CW292" s="18">
        <v>1</v>
      </c>
      <c r="CX292" s="18">
        <v>1</v>
      </c>
      <c r="CY292" s="18" t="s">
        <v>4202</v>
      </c>
      <c r="CZ292" s="18">
        <v>336</v>
      </c>
      <c r="DA292" s="18">
        <v>1</v>
      </c>
      <c r="DB292" s="18" t="s">
        <v>4388</v>
      </c>
      <c r="DC292" s="18">
        <v>10</v>
      </c>
      <c r="DD292" s="17"/>
      <c r="DE292" s="17"/>
      <c r="DF292" s="17"/>
      <c r="DG292" s="17"/>
      <c r="DH292" s="17"/>
      <c r="DI292" s="17"/>
      <c r="DJ292" s="17"/>
      <c r="DK292" s="17"/>
      <c r="DL292" s="17"/>
      <c r="DM292" s="17"/>
      <c r="DN292" s="17"/>
      <c r="DO292" s="17"/>
      <c r="DP292" s="17"/>
      <c r="DQ292" s="17"/>
      <c r="DR292" s="17"/>
      <c r="DS292" s="17"/>
      <c r="DT292" s="17"/>
      <c r="DU292" s="17"/>
      <c r="DV292" s="17"/>
      <c r="DW292" s="17"/>
      <c r="DX292" s="17"/>
      <c r="DY292" s="17"/>
      <c r="DZ292" s="17"/>
      <c r="EA292" s="17"/>
      <c r="EB292" s="18">
        <v>1</v>
      </c>
      <c r="EC292" s="18" t="s">
        <v>4302</v>
      </c>
      <c r="ED292" s="18">
        <v>336</v>
      </c>
      <c r="EE292" s="17"/>
      <c r="EF292" s="17"/>
      <c r="EG292" s="17"/>
      <c r="EH292" s="17"/>
      <c r="EI292" s="17"/>
      <c r="EJ292" s="17"/>
      <c r="EK292" s="17"/>
      <c r="EL292" s="17"/>
      <c r="EM292" s="17"/>
      <c r="EN292" s="17"/>
      <c r="EO292" s="17"/>
      <c r="EP292" s="17"/>
      <c r="EQ292" s="17"/>
      <c r="ER292" s="17"/>
      <c r="ES292" s="17"/>
      <c r="ET292" s="17"/>
      <c r="EU292" s="17"/>
      <c r="EV292" s="17"/>
      <c r="EW292" s="17"/>
      <c r="EX292" s="17"/>
      <c r="EY292" s="17"/>
      <c r="EZ292" s="17"/>
      <c r="FA292" s="17"/>
      <c r="FB292" s="17"/>
      <c r="FC292" s="17"/>
      <c r="FD292" s="17"/>
      <c r="FE292" s="17"/>
      <c r="FF292" s="17"/>
      <c r="FG292" s="17"/>
      <c r="FH292" s="18" t="s">
        <v>5115</v>
      </c>
      <c r="FI292" s="17"/>
      <c r="FJ292" s="17"/>
      <c r="FK292" s="17"/>
      <c r="FL292" s="18" t="s">
        <v>5556</v>
      </c>
      <c r="FM292" s="17"/>
      <c r="FN292" s="17"/>
      <c r="FO292" s="17"/>
      <c r="FP292" s="18" t="s">
        <v>5760</v>
      </c>
      <c r="FQ292" s="18">
        <v>5</v>
      </c>
      <c r="FR292" s="18">
        <v>3</v>
      </c>
      <c r="FS292" s="18" t="s">
        <v>6068</v>
      </c>
      <c r="FT292" s="18" t="s">
        <v>6404</v>
      </c>
      <c r="FU292" s="18" t="s">
        <v>6731</v>
      </c>
      <c r="FV292" s="18" t="s">
        <v>7075</v>
      </c>
      <c r="FW292" s="18" t="s">
        <v>25</v>
      </c>
      <c r="FX292" s="18" t="s">
        <v>7317</v>
      </c>
      <c r="FY292" s="18" t="s">
        <v>7413</v>
      </c>
      <c r="FZ292" s="18" t="s">
        <v>7489</v>
      </c>
      <c r="GB292" s="25">
        <f t="shared" si="16"/>
        <v>333.33333333333337</v>
      </c>
    </row>
    <row r="293" spans="3:184" ht="74" customHeight="1" x14ac:dyDescent="0.2">
      <c r="C293" s="17" t="s">
        <v>11175</v>
      </c>
      <c r="D293" s="18" t="s">
        <v>73</v>
      </c>
      <c r="E293" s="18" t="s">
        <v>82</v>
      </c>
      <c r="F293" s="18" t="s">
        <v>361</v>
      </c>
      <c r="G293" s="18" t="s">
        <v>662</v>
      </c>
      <c r="H293" s="18" t="s">
        <v>663</v>
      </c>
      <c r="I293" s="18">
        <v>2023</v>
      </c>
      <c r="J293" s="18" t="s">
        <v>781</v>
      </c>
      <c r="K293" s="18" t="s">
        <v>920</v>
      </c>
      <c r="L293" s="17"/>
      <c r="M293" s="18" t="s">
        <v>1218</v>
      </c>
      <c r="N293" s="18" t="s">
        <v>1442</v>
      </c>
      <c r="O293" s="17"/>
      <c r="P293" s="17"/>
      <c r="Q293" s="18" t="s">
        <v>2170</v>
      </c>
      <c r="R293" s="18" t="s">
        <v>2393</v>
      </c>
      <c r="S293" s="17"/>
      <c r="T293" s="17"/>
      <c r="U293" s="18" t="s">
        <v>2876</v>
      </c>
      <c r="V293" s="18" t="s">
        <v>3093</v>
      </c>
      <c r="W293" s="18" t="s">
        <v>3138</v>
      </c>
      <c r="X293" s="18" t="s">
        <v>3295</v>
      </c>
      <c r="Y293" s="21">
        <f t="shared" si="14"/>
        <v>0.1</v>
      </c>
      <c r="Z293" s="21">
        <v>0.1</v>
      </c>
      <c r="AA293" s="21">
        <v>0</v>
      </c>
      <c r="AB293" s="21">
        <v>0.01</v>
      </c>
      <c r="AC293" s="21">
        <v>0</v>
      </c>
      <c r="AD293" s="21">
        <v>0</v>
      </c>
      <c r="AE293" s="21">
        <v>0</v>
      </c>
      <c r="AF293" s="21">
        <v>0</v>
      </c>
      <c r="AG293" s="21">
        <v>0</v>
      </c>
      <c r="AH293" s="21">
        <v>0</v>
      </c>
      <c r="AI293" s="21"/>
      <c r="AJ293" s="17"/>
      <c r="AK293" s="17"/>
      <c r="AL293" s="21"/>
      <c r="AM293" s="21">
        <v>0.1</v>
      </c>
      <c r="AN293" s="21">
        <v>0.01</v>
      </c>
      <c r="AO293" s="22">
        <v>4</v>
      </c>
      <c r="AP293" s="22">
        <v>4</v>
      </c>
      <c r="AQ293" s="22">
        <v>1</v>
      </c>
      <c r="AR293" s="22"/>
      <c r="AS293" s="22"/>
      <c r="AT293" s="22"/>
      <c r="AU293" s="22"/>
      <c r="AV293" s="22"/>
      <c r="AW293" s="22"/>
      <c r="AX293" s="22"/>
      <c r="AY293" s="22"/>
      <c r="AZ293" s="22"/>
      <c r="BA293" s="22"/>
      <c r="BB293" s="22"/>
      <c r="BC293" s="22"/>
      <c r="BD293" s="22"/>
      <c r="BE293" s="22"/>
      <c r="BF293" s="22"/>
      <c r="BG293" s="22"/>
      <c r="BH293" s="22"/>
      <c r="BI293" s="22"/>
      <c r="BJ293" s="22"/>
      <c r="BK293" s="22">
        <v>1</v>
      </c>
      <c r="BL293" s="22"/>
      <c r="BM293" s="22"/>
      <c r="BN293" s="22"/>
      <c r="BO293" s="22"/>
      <c r="BP293" s="22"/>
      <c r="BQ293" s="22"/>
      <c r="BR293" s="22"/>
      <c r="BS293" s="22">
        <v>1</v>
      </c>
      <c r="BT293" s="22"/>
      <c r="BU293" s="22"/>
      <c r="BV293" s="22"/>
      <c r="BW293" s="22"/>
      <c r="BX293" s="22"/>
      <c r="BY293" s="22"/>
      <c r="BZ293" s="22"/>
      <c r="CA293" s="22">
        <v>1</v>
      </c>
      <c r="CB293" s="22"/>
      <c r="CC293" s="22"/>
      <c r="CD293" s="22"/>
      <c r="CE293" s="22"/>
      <c r="CF293" s="23"/>
      <c r="CG293" s="22"/>
      <c r="CH293" s="22">
        <v>1</v>
      </c>
      <c r="CI293" s="12">
        <f t="shared" si="15"/>
        <v>0</v>
      </c>
      <c r="CJ293" s="21">
        <v>1.7250000000000001</v>
      </c>
      <c r="CK293" s="18" t="s">
        <v>3820</v>
      </c>
      <c r="CL293" s="17"/>
      <c r="CM293" s="18">
        <v>2.33</v>
      </c>
      <c r="CN293" s="18" t="s">
        <v>4050</v>
      </c>
      <c r="CO293" s="21">
        <v>43.072000000000003</v>
      </c>
      <c r="CP293" s="18">
        <v>1</v>
      </c>
      <c r="CQ293" s="18" t="s">
        <v>4098</v>
      </c>
      <c r="CR293" s="18" t="s">
        <v>4127</v>
      </c>
      <c r="CS293" s="18" t="s">
        <v>4144</v>
      </c>
      <c r="CT293" s="17"/>
      <c r="CU293" s="17"/>
      <c r="CV293" s="17"/>
      <c r="CW293" s="18">
        <v>6</v>
      </c>
      <c r="CX293" s="17"/>
      <c r="CY293" s="17"/>
      <c r="CZ293" s="17"/>
      <c r="DA293" s="17"/>
      <c r="DB293" s="17"/>
      <c r="DC293" s="17"/>
      <c r="DD293" s="17"/>
      <c r="DE293" s="17"/>
      <c r="DF293" s="17"/>
      <c r="DG293" s="17"/>
      <c r="DH293" s="17"/>
      <c r="DI293" s="17"/>
      <c r="DJ293" s="17"/>
      <c r="DK293" s="17"/>
      <c r="DL293" s="17"/>
      <c r="DM293" s="17"/>
      <c r="DN293" s="17"/>
      <c r="DO293" s="17"/>
      <c r="DP293" s="17"/>
      <c r="DQ293" s="17"/>
      <c r="DR293" s="17"/>
      <c r="DS293" s="18" t="s">
        <v>4537</v>
      </c>
      <c r="DT293" s="18" t="s">
        <v>4571</v>
      </c>
      <c r="DU293" s="18">
        <v>82</v>
      </c>
      <c r="DV293" s="17"/>
      <c r="DW293" s="17"/>
      <c r="DX293" s="17"/>
      <c r="DY293" s="17"/>
      <c r="DZ293" s="17"/>
      <c r="EA293" s="17"/>
      <c r="EB293" s="17"/>
      <c r="EC293" s="17"/>
      <c r="ED293" s="17"/>
      <c r="EE293" s="17"/>
      <c r="EF293" s="17"/>
      <c r="EG293" s="17"/>
      <c r="EH293" s="17"/>
      <c r="EI293" s="17"/>
      <c r="EJ293" s="17"/>
      <c r="EK293" s="18">
        <v>1</v>
      </c>
      <c r="EL293" s="18" t="s">
        <v>4731</v>
      </c>
      <c r="EM293" s="18">
        <v>6</v>
      </c>
      <c r="EN293" s="17"/>
      <c r="EO293" s="17"/>
      <c r="EP293" s="17"/>
      <c r="EQ293" s="17"/>
      <c r="ER293" s="17"/>
      <c r="ES293" s="17"/>
      <c r="ET293" s="17"/>
      <c r="EU293" s="17"/>
      <c r="EV293" s="17"/>
      <c r="EW293" s="17"/>
      <c r="EX293" s="17"/>
      <c r="EY293" s="17"/>
      <c r="EZ293" s="17"/>
      <c r="FA293" s="17"/>
      <c r="FB293" s="17"/>
      <c r="FC293" s="17"/>
      <c r="FD293" s="17"/>
      <c r="FE293" s="17"/>
      <c r="FF293" s="17"/>
      <c r="FG293" s="17"/>
      <c r="FH293" s="18" t="s">
        <v>4571</v>
      </c>
      <c r="FI293" s="17"/>
      <c r="FJ293" s="17"/>
      <c r="FK293" s="17"/>
      <c r="FL293" s="17"/>
      <c r="FM293" s="17"/>
      <c r="FN293" s="17"/>
      <c r="FO293" s="17"/>
      <c r="FP293" s="17"/>
      <c r="FQ293" s="17"/>
      <c r="FR293" s="17"/>
      <c r="FS293" s="18" t="s">
        <v>6067</v>
      </c>
      <c r="FT293" s="18" t="s">
        <v>6067</v>
      </c>
      <c r="FU293" s="18" t="s">
        <v>6730</v>
      </c>
      <c r="FV293" s="18" t="s">
        <v>7074</v>
      </c>
      <c r="FW293" s="18" t="s">
        <v>28</v>
      </c>
      <c r="FX293" s="18" t="s">
        <v>6407</v>
      </c>
      <c r="FY293" s="18" t="s">
        <v>7419</v>
      </c>
      <c r="FZ293" s="18" t="s">
        <v>7494</v>
      </c>
      <c r="GB293" s="25">
        <f t="shared" si="16"/>
        <v>2.3216939078751859</v>
      </c>
    </row>
    <row r="294" spans="3:184" ht="74" customHeight="1" x14ac:dyDescent="0.2">
      <c r="C294" s="17" t="s">
        <v>11175</v>
      </c>
      <c r="D294" s="18" t="s">
        <v>73</v>
      </c>
      <c r="E294" s="18" t="s">
        <v>82</v>
      </c>
      <c r="F294" s="18" t="s">
        <v>364</v>
      </c>
      <c r="G294" s="18" t="s">
        <v>483</v>
      </c>
      <c r="H294" s="18" t="s">
        <v>483</v>
      </c>
      <c r="I294" s="18">
        <v>2017</v>
      </c>
      <c r="J294" s="18" t="s">
        <v>905</v>
      </c>
      <c r="K294" s="18" t="s">
        <v>1003</v>
      </c>
      <c r="L294" s="17"/>
      <c r="M294" s="18" t="s">
        <v>1219</v>
      </c>
      <c r="N294" s="18" t="s">
        <v>1443</v>
      </c>
      <c r="O294" s="17"/>
      <c r="P294" s="17"/>
      <c r="Q294" s="18" t="s">
        <v>2171</v>
      </c>
      <c r="R294" s="18" t="s">
        <v>2394</v>
      </c>
      <c r="S294" s="17"/>
      <c r="T294" s="18" t="s">
        <v>1369</v>
      </c>
      <c r="U294" s="18" t="s">
        <v>2877</v>
      </c>
      <c r="V294" s="18" t="s">
        <v>3094</v>
      </c>
      <c r="W294" s="18" t="s">
        <v>3140</v>
      </c>
      <c r="X294" s="18" t="s">
        <v>3094</v>
      </c>
      <c r="Y294" s="21">
        <f t="shared" si="14"/>
        <v>3</v>
      </c>
      <c r="Z294" s="21">
        <v>2.85</v>
      </c>
      <c r="AA294" s="21">
        <v>66.67</v>
      </c>
      <c r="AB294" s="21">
        <v>0.1</v>
      </c>
      <c r="AC294" s="21">
        <v>0</v>
      </c>
      <c r="AD294" s="21">
        <v>0</v>
      </c>
      <c r="AE294" s="21">
        <v>0</v>
      </c>
      <c r="AF294" s="21">
        <v>0</v>
      </c>
      <c r="AG294" s="21">
        <v>0.15</v>
      </c>
      <c r="AH294" s="21">
        <v>0</v>
      </c>
      <c r="AI294" s="21"/>
      <c r="AJ294" s="17"/>
      <c r="AK294" s="17"/>
      <c r="AL294" s="21"/>
      <c r="AM294" s="21">
        <v>3</v>
      </c>
      <c r="AN294" s="21">
        <v>0.1</v>
      </c>
      <c r="AO294" s="22">
        <v>11</v>
      </c>
      <c r="AP294" s="22">
        <v>3</v>
      </c>
      <c r="AQ294" s="22">
        <v>3</v>
      </c>
      <c r="AR294" s="22"/>
      <c r="AS294" s="22">
        <v>1</v>
      </c>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v>0</v>
      </c>
      <c r="CB294" s="22"/>
      <c r="CC294" s="22"/>
      <c r="CD294" s="22"/>
      <c r="CE294" s="22"/>
      <c r="CF294" s="23"/>
      <c r="CG294" s="22"/>
      <c r="CH294" s="22">
        <v>1</v>
      </c>
      <c r="CI294" s="12">
        <f t="shared" si="15"/>
        <v>0</v>
      </c>
      <c r="CJ294" s="21">
        <v>1.7</v>
      </c>
      <c r="CK294" s="18" t="s">
        <v>3821</v>
      </c>
      <c r="CL294" s="17"/>
      <c r="CM294" s="18">
        <v>1.1399999999999999</v>
      </c>
      <c r="CN294" s="18" t="s">
        <v>4050</v>
      </c>
      <c r="CO294" s="21">
        <v>88.7</v>
      </c>
      <c r="CP294" s="17"/>
      <c r="CQ294" s="17"/>
      <c r="CR294" s="17"/>
      <c r="CS294" s="17"/>
      <c r="CT294" s="17"/>
      <c r="CU294" s="17"/>
      <c r="CV294" s="17"/>
      <c r="CW294" s="18">
        <v>21</v>
      </c>
      <c r="CX294" s="18">
        <v>1</v>
      </c>
      <c r="CY294" s="18" t="s">
        <v>4249</v>
      </c>
      <c r="CZ294" s="18">
        <v>186</v>
      </c>
      <c r="DA294" s="18">
        <v>1</v>
      </c>
      <c r="DB294" s="18" t="s">
        <v>4182</v>
      </c>
      <c r="DC294" s="18">
        <v>74</v>
      </c>
      <c r="DD294" s="17"/>
      <c r="DE294" s="17"/>
      <c r="DF294" s="17"/>
      <c r="DG294" s="17"/>
      <c r="DH294" s="17"/>
      <c r="DI294" s="17"/>
      <c r="DJ294" s="17"/>
      <c r="DK294" s="17"/>
      <c r="DL294" s="17"/>
      <c r="DM294" s="17"/>
      <c r="DN294" s="17"/>
      <c r="DO294" s="17"/>
      <c r="DP294" s="17"/>
      <c r="DQ294" s="17"/>
      <c r="DR294" s="17"/>
      <c r="DS294" s="17"/>
      <c r="DT294" s="17"/>
      <c r="DU294" s="17"/>
      <c r="DV294" s="18">
        <v>1</v>
      </c>
      <c r="DW294" s="18" t="s">
        <v>4604</v>
      </c>
      <c r="DX294" s="18">
        <v>4196</v>
      </c>
      <c r="DY294" s="17"/>
      <c r="DZ294" s="17"/>
      <c r="EA294" s="17"/>
      <c r="EB294" s="17"/>
      <c r="EC294" s="17"/>
      <c r="ED294" s="17"/>
      <c r="EE294" s="17"/>
      <c r="EF294" s="17"/>
      <c r="EG294" s="17"/>
      <c r="EH294" s="17"/>
      <c r="EI294" s="17"/>
      <c r="EJ294" s="17"/>
      <c r="EK294" s="17"/>
      <c r="EL294" s="17"/>
      <c r="EM294" s="17"/>
      <c r="EN294" s="18">
        <v>1</v>
      </c>
      <c r="EO294" s="18" t="s">
        <v>4823</v>
      </c>
      <c r="EP294" s="18">
        <v>7</v>
      </c>
      <c r="EQ294" s="17"/>
      <c r="ER294" s="17"/>
      <c r="ES294" s="17"/>
      <c r="ET294" s="17"/>
      <c r="EU294" s="17"/>
      <c r="EV294" s="17"/>
      <c r="EW294" s="17"/>
      <c r="EX294" s="17"/>
      <c r="EY294" s="17"/>
      <c r="EZ294" s="17"/>
      <c r="FA294" s="17"/>
      <c r="FB294" s="17"/>
      <c r="FC294" s="17"/>
      <c r="FD294" s="17"/>
      <c r="FE294" s="17"/>
      <c r="FF294" s="18" t="s">
        <v>4910</v>
      </c>
      <c r="FG294" s="17"/>
      <c r="FH294" s="18" t="s">
        <v>5116</v>
      </c>
      <c r="FI294" s="18" t="s">
        <v>5306</v>
      </c>
      <c r="FJ294" s="18" t="s">
        <v>5383</v>
      </c>
      <c r="FK294" s="17"/>
      <c r="FL294" s="18" t="s">
        <v>5557</v>
      </c>
      <c r="FM294" s="17"/>
      <c r="FN294" s="17"/>
      <c r="FO294" s="17"/>
      <c r="FP294" s="18" t="s">
        <v>5764</v>
      </c>
      <c r="FQ294" s="18">
        <v>6</v>
      </c>
      <c r="FR294" s="18">
        <v>21</v>
      </c>
      <c r="FS294" s="18" t="s">
        <v>6069</v>
      </c>
      <c r="FT294" s="18" t="s">
        <v>6405</v>
      </c>
      <c r="FU294" s="18" t="s">
        <v>6732</v>
      </c>
      <c r="FV294" s="18" t="s">
        <v>7076</v>
      </c>
      <c r="FW294" s="18" t="s">
        <v>28</v>
      </c>
      <c r="FX294" s="18" t="s">
        <v>6407</v>
      </c>
      <c r="FY294" s="18" t="s">
        <v>7419</v>
      </c>
      <c r="FZ294" s="18" t="s">
        <v>7494</v>
      </c>
      <c r="GB294" s="25">
        <f t="shared" si="16"/>
        <v>32.130777903043963</v>
      </c>
    </row>
    <row r="295" spans="3:184" ht="74" customHeight="1" x14ac:dyDescent="0.2">
      <c r="C295" s="17" t="s">
        <v>11175</v>
      </c>
      <c r="D295" s="18" t="s">
        <v>73</v>
      </c>
      <c r="E295" s="18" t="s">
        <v>82</v>
      </c>
      <c r="F295" s="18" t="s">
        <v>364</v>
      </c>
      <c r="G295" s="18" t="s">
        <v>663</v>
      </c>
      <c r="H295" s="18" t="s">
        <v>663</v>
      </c>
      <c r="I295" s="18">
        <v>2020</v>
      </c>
      <c r="J295" s="18" t="s">
        <v>781</v>
      </c>
      <c r="K295" s="18" t="s">
        <v>850</v>
      </c>
      <c r="L295" s="17"/>
      <c r="M295" s="18" t="s">
        <v>1220</v>
      </c>
      <c r="N295" s="18" t="s">
        <v>1444</v>
      </c>
      <c r="O295" s="17"/>
      <c r="P295" s="17"/>
      <c r="Q295" s="18" t="s">
        <v>2172</v>
      </c>
      <c r="R295" s="18" t="s">
        <v>2395</v>
      </c>
      <c r="S295" s="17"/>
      <c r="T295" s="17"/>
      <c r="U295" s="18" t="s">
        <v>2878</v>
      </c>
      <c r="V295" s="18" t="s">
        <v>2878</v>
      </c>
      <c r="W295" s="18" t="s">
        <v>3138</v>
      </c>
      <c r="X295" s="18" t="s">
        <v>3303</v>
      </c>
      <c r="Y295" s="21">
        <f t="shared" si="14"/>
        <v>1.1000000000000001</v>
      </c>
      <c r="Z295" s="21">
        <v>1.1000000000000001</v>
      </c>
      <c r="AA295" s="21">
        <v>100</v>
      </c>
      <c r="AB295" s="21">
        <v>0.05</v>
      </c>
      <c r="AC295" s="21">
        <v>0</v>
      </c>
      <c r="AD295" s="21">
        <v>0</v>
      </c>
      <c r="AE295" s="21">
        <v>0</v>
      </c>
      <c r="AF295" s="21">
        <v>0</v>
      </c>
      <c r="AG295" s="21">
        <v>0</v>
      </c>
      <c r="AH295" s="21">
        <v>0</v>
      </c>
      <c r="AI295" s="21"/>
      <c r="AJ295" s="17"/>
      <c r="AK295" s="17"/>
      <c r="AL295" s="21"/>
      <c r="AM295" s="21">
        <v>1.1000000000000001</v>
      </c>
      <c r="AN295" s="21">
        <v>0.04</v>
      </c>
      <c r="AO295" s="22">
        <v>42</v>
      </c>
      <c r="AP295" s="22">
        <v>11</v>
      </c>
      <c r="AQ295" s="22">
        <v>11</v>
      </c>
      <c r="AR295" s="22"/>
      <c r="AS295" s="22"/>
      <c r="AT295" s="22"/>
      <c r="AU295" s="22"/>
      <c r="AV295" s="22"/>
      <c r="AW295" s="22"/>
      <c r="AX295" s="22"/>
      <c r="AY295" s="22"/>
      <c r="AZ295" s="22"/>
      <c r="BA295" s="22"/>
      <c r="BB295" s="22"/>
      <c r="BC295" s="22"/>
      <c r="BD295" s="22"/>
      <c r="BE295" s="22"/>
      <c r="BF295" s="22"/>
      <c r="BG295" s="22"/>
      <c r="BH295" s="22"/>
      <c r="BI295" s="22"/>
      <c r="BJ295" s="22"/>
      <c r="BK295" s="22">
        <v>11</v>
      </c>
      <c r="BL295" s="22"/>
      <c r="BM295" s="22"/>
      <c r="BN295" s="22"/>
      <c r="BO295" s="22">
        <v>1</v>
      </c>
      <c r="BP295" s="22">
        <v>1</v>
      </c>
      <c r="BQ295" s="22">
        <v>1</v>
      </c>
      <c r="BR295" s="22">
        <v>1</v>
      </c>
      <c r="BS295" s="22">
        <v>6</v>
      </c>
      <c r="BT295" s="22"/>
      <c r="BU295" s="22"/>
      <c r="BV295" s="22"/>
      <c r="BW295" s="22"/>
      <c r="BX295" s="22"/>
      <c r="BY295" s="22">
        <v>2</v>
      </c>
      <c r="BZ295" s="22"/>
      <c r="CA295" s="22">
        <v>12</v>
      </c>
      <c r="CB295" s="22"/>
      <c r="CC295" s="22"/>
      <c r="CD295" s="22"/>
      <c r="CE295" s="22"/>
      <c r="CF295" s="23"/>
      <c r="CG295" s="22"/>
      <c r="CH295" s="22">
        <v>11</v>
      </c>
      <c r="CI295" s="12">
        <f t="shared" si="15"/>
        <v>0</v>
      </c>
      <c r="CJ295" s="21">
        <v>11.734</v>
      </c>
      <c r="CK295" s="18" t="s">
        <v>3822</v>
      </c>
      <c r="CL295" s="17"/>
      <c r="CM295" s="18">
        <v>13.23</v>
      </c>
      <c r="CN295" s="18" t="s">
        <v>4050</v>
      </c>
      <c r="CO295" s="21">
        <v>88.7</v>
      </c>
      <c r="CP295" s="17"/>
      <c r="CQ295" s="17"/>
      <c r="CR295" s="17"/>
      <c r="CS295" s="17"/>
      <c r="CT295" s="17"/>
      <c r="CU295" s="17"/>
      <c r="CV295" s="17"/>
      <c r="CW295" s="18">
        <v>12</v>
      </c>
      <c r="CX295" s="17"/>
      <c r="CY295" s="17"/>
      <c r="CZ295" s="17"/>
      <c r="DA295" s="18">
        <v>1</v>
      </c>
      <c r="DB295" s="18" t="s">
        <v>4389</v>
      </c>
      <c r="DC295" s="18">
        <v>2739</v>
      </c>
      <c r="DD295" s="17"/>
      <c r="DE295" s="17"/>
      <c r="DF295" s="17"/>
      <c r="DG295" s="17"/>
      <c r="DH295" s="17"/>
      <c r="DI295" s="17"/>
      <c r="DJ295" s="17"/>
      <c r="DK295" s="17"/>
      <c r="DL295" s="17"/>
      <c r="DM295" s="17"/>
      <c r="DN295" s="17"/>
      <c r="DO295" s="17"/>
      <c r="DP295" s="17"/>
      <c r="DQ295" s="17"/>
      <c r="DR295" s="17"/>
      <c r="DS295" s="17"/>
      <c r="DT295" s="17"/>
      <c r="DU295" s="17"/>
      <c r="DV295" s="17"/>
      <c r="DW295" s="17"/>
      <c r="DX295" s="17"/>
      <c r="DY295" s="17"/>
      <c r="DZ295" s="17"/>
      <c r="EA295" s="17"/>
      <c r="EB295" s="17"/>
      <c r="EC295" s="17"/>
      <c r="ED295" s="17"/>
      <c r="EE295" s="17"/>
      <c r="EF295" s="17"/>
      <c r="EG295" s="17"/>
      <c r="EH295" s="17"/>
      <c r="EI295" s="17"/>
      <c r="EJ295" s="17"/>
      <c r="EK295" s="18">
        <v>1</v>
      </c>
      <c r="EL295" s="18" t="s">
        <v>4732</v>
      </c>
      <c r="EM295" s="18">
        <v>14</v>
      </c>
      <c r="EN295" s="17"/>
      <c r="EO295" s="17"/>
      <c r="EP295" s="17"/>
      <c r="EQ295" s="17"/>
      <c r="ER295" s="17"/>
      <c r="ES295" s="17"/>
      <c r="ET295" s="17"/>
      <c r="EU295" s="17"/>
      <c r="EV295" s="17"/>
      <c r="EW295" s="17"/>
      <c r="EX295" s="17"/>
      <c r="EY295" s="17"/>
      <c r="EZ295" s="17"/>
      <c r="FA295" s="17"/>
      <c r="FB295" s="17"/>
      <c r="FC295" s="17"/>
      <c r="FD295" s="17"/>
      <c r="FE295" s="17"/>
      <c r="FF295" s="17"/>
      <c r="FG295" s="17"/>
      <c r="FH295" s="17"/>
      <c r="FI295" s="17"/>
      <c r="FJ295" s="17"/>
      <c r="FK295" s="17"/>
      <c r="FL295" s="18" t="s">
        <v>5558</v>
      </c>
      <c r="FM295" s="17"/>
      <c r="FN295" s="17"/>
      <c r="FO295" s="17"/>
      <c r="FP295" s="18" t="s">
        <v>5765</v>
      </c>
      <c r="FQ295" s="18">
        <v>4</v>
      </c>
      <c r="FR295" s="18">
        <v>23</v>
      </c>
      <c r="FS295" s="18" t="s">
        <v>6069</v>
      </c>
      <c r="FT295" s="18" t="s">
        <v>6405</v>
      </c>
      <c r="FU295" s="18" t="s">
        <v>6732</v>
      </c>
      <c r="FV295" s="18" t="s">
        <v>7076</v>
      </c>
      <c r="FW295" s="18" t="s">
        <v>28</v>
      </c>
      <c r="FX295" s="18" t="s">
        <v>6407</v>
      </c>
      <c r="FY295" s="18" t="s">
        <v>7419</v>
      </c>
      <c r="FZ295" s="18" t="s">
        <v>7494</v>
      </c>
      <c r="GB295" s="25">
        <f t="shared" si="16"/>
        <v>12.401352874859077</v>
      </c>
    </row>
    <row r="296" spans="3:184" ht="74" customHeight="1" x14ac:dyDescent="0.2">
      <c r="C296" s="17" t="s">
        <v>11175</v>
      </c>
      <c r="D296" s="18" t="s">
        <v>74</v>
      </c>
      <c r="E296" s="18" t="s">
        <v>82</v>
      </c>
      <c r="F296" s="18" t="s">
        <v>365</v>
      </c>
      <c r="G296" s="18" t="s">
        <v>664</v>
      </c>
      <c r="H296" s="18" t="s">
        <v>664</v>
      </c>
      <c r="I296" s="18">
        <v>2023</v>
      </c>
      <c r="J296" s="18" t="s">
        <v>906</v>
      </c>
      <c r="K296" s="18" t="s">
        <v>941</v>
      </c>
      <c r="L296" s="17"/>
      <c r="M296" s="18" t="s">
        <v>1221</v>
      </c>
      <c r="N296" s="17"/>
      <c r="O296" s="18" t="s">
        <v>1735</v>
      </c>
      <c r="P296" s="17"/>
      <c r="Q296" s="18" t="s">
        <v>2173</v>
      </c>
      <c r="R296" s="17"/>
      <c r="S296" s="18" t="s">
        <v>2511</v>
      </c>
      <c r="T296" s="17"/>
      <c r="U296" s="18" t="s">
        <v>2879</v>
      </c>
      <c r="V296" s="18" t="s">
        <v>3095</v>
      </c>
      <c r="W296" s="18" t="s">
        <v>3138</v>
      </c>
      <c r="X296" s="18" t="s">
        <v>3304</v>
      </c>
      <c r="Y296" s="21">
        <f t="shared" si="14"/>
        <v>396.90199999999999</v>
      </c>
      <c r="Z296" s="21">
        <v>382.98899999999998</v>
      </c>
      <c r="AA296" s="21">
        <v>96.49</v>
      </c>
      <c r="AB296" s="21">
        <v>2.66</v>
      </c>
      <c r="AC296" s="21">
        <v>0</v>
      </c>
      <c r="AD296" s="21">
        <v>0</v>
      </c>
      <c r="AE296" s="21">
        <v>13.913</v>
      </c>
      <c r="AF296" s="21">
        <v>3.51</v>
      </c>
      <c r="AG296" s="21">
        <v>0</v>
      </c>
      <c r="AH296" s="21">
        <v>0</v>
      </c>
      <c r="AI296" s="21">
        <v>1</v>
      </c>
      <c r="AJ296" s="18" t="s">
        <v>3469</v>
      </c>
      <c r="AK296" s="17"/>
      <c r="AL296" s="21">
        <v>0</v>
      </c>
      <c r="AM296" s="21">
        <v>136.946</v>
      </c>
      <c r="AN296" s="21">
        <v>0.69</v>
      </c>
      <c r="AO296" s="22">
        <v>180</v>
      </c>
      <c r="AP296" s="22">
        <v>180</v>
      </c>
      <c r="AQ296" s="22">
        <v>180</v>
      </c>
      <c r="AR296" s="22"/>
      <c r="AS296" s="22">
        <v>33</v>
      </c>
      <c r="AT296" s="22">
        <v>4</v>
      </c>
      <c r="AU296" s="22"/>
      <c r="AV296" s="22"/>
      <c r="AW296" s="22">
        <v>1</v>
      </c>
      <c r="AX296" s="22">
        <v>69</v>
      </c>
      <c r="AY296" s="22">
        <v>1</v>
      </c>
      <c r="AZ296" s="22"/>
      <c r="BA296" s="22">
        <v>50</v>
      </c>
      <c r="BB296" s="22">
        <v>1</v>
      </c>
      <c r="BC296" s="22">
        <v>1</v>
      </c>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v>0</v>
      </c>
      <c r="CB296" s="22"/>
      <c r="CC296" s="22"/>
      <c r="CD296" s="22"/>
      <c r="CE296" s="22"/>
      <c r="CF296" s="22" t="s">
        <v>3601</v>
      </c>
      <c r="CG296" s="22">
        <v>20</v>
      </c>
      <c r="CH296" s="22">
        <v>180</v>
      </c>
      <c r="CI296" s="12">
        <f t="shared" si="15"/>
        <v>0</v>
      </c>
      <c r="CJ296" s="21">
        <v>301.04000000000002</v>
      </c>
      <c r="CK296" s="18" t="s">
        <v>3823</v>
      </c>
      <c r="CL296" s="17"/>
      <c r="CM296" s="18">
        <v>100</v>
      </c>
      <c r="CN296" s="18" t="s">
        <v>4056</v>
      </c>
      <c r="CO296" s="21">
        <v>301.04000000000002</v>
      </c>
      <c r="CP296" s="18">
        <v>1</v>
      </c>
      <c r="CQ296" s="18" t="s">
        <v>4099</v>
      </c>
      <c r="CR296" s="18" t="s">
        <v>4128</v>
      </c>
      <c r="CS296" s="18" t="s">
        <v>4145</v>
      </c>
      <c r="CT296" s="18">
        <v>76</v>
      </c>
      <c r="CU296" s="18">
        <v>100</v>
      </c>
      <c r="CV296" s="18" t="s">
        <v>4168</v>
      </c>
      <c r="CW296" s="18">
        <v>2</v>
      </c>
      <c r="CX296" s="18">
        <v>1</v>
      </c>
      <c r="CY296" s="18" t="s">
        <v>4250</v>
      </c>
      <c r="CZ296" s="18">
        <v>300</v>
      </c>
      <c r="DA296" s="18">
        <v>1</v>
      </c>
      <c r="DB296" s="18" t="s">
        <v>4390</v>
      </c>
      <c r="DC296" s="18">
        <v>1000</v>
      </c>
      <c r="DD296" s="18">
        <v>1</v>
      </c>
      <c r="DE296" s="18" t="s">
        <v>4445</v>
      </c>
      <c r="DF296" s="18">
        <v>601</v>
      </c>
      <c r="DG296" s="17"/>
      <c r="DH296" s="17"/>
      <c r="DI296" s="17"/>
      <c r="DJ296" s="17"/>
      <c r="DK296" s="17"/>
      <c r="DL296" s="17"/>
      <c r="DM296" s="18">
        <v>1</v>
      </c>
      <c r="DN296" s="18" t="s">
        <v>4485</v>
      </c>
      <c r="DO296" s="18">
        <v>300</v>
      </c>
      <c r="DP296" s="17"/>
      <c r="DQ296" s="17"/>
      <c r="DR296" s="17"/>
      <c r="DS296" s="17"/>
      <c r="DT296" s="17"/>
      <c r="DU296" s="17"/>
      <c r="DV296" s="18">
        <v>1</v>
      </c>
      <c r="DW296" s="18" t="s">
        <v>4605</v>
      </c>
      <c r="DX296" s="18">
        <v>40000</v>
      </c>
      <c r="DY296" s="18">
        <v>1</v>
      </c>
      <c r="DZ296" s="18" t="s">
        <v>4658</v>
      </c>
      <c r="EA296" s="18">
        <v>1820</v>
      </c>
      <c r="EB296" s="18">
        <v>1</v>
      </c>
      <c r="EC296" s="18" t="s">
        <v>4680</v>
      </c>
      <c r="ED296" s="18">
        <v>1000</v>
      </c>
      <c r="EE296" s="17"/>
      <c r="EF296" s="17"/>
      <c r="EG296" s="17"/>
      <c r="EH296" s="17"/>
      <c r="EI296" s="17"/>
      <c r="EJ296" s="17"/>
      <c r="EK296" s="18">
        <v>1</v>
      </c>
      <c r="EL296" s="18" t="s">
        <v>4733</v>
      </c>
      <c r="EM296" s="18">
        <v>14</v>
      </c>
      <c r="EN296" s="17"/>
      <c r="EO296" s="17"/>
      <c r="EP296" s="17"/>
      <c r="EQ296" s="18" t="s">
        <v>4851</v>
      </c>
      <c r="ER296" s="18" t="s">
        <v>4851</v>
      </c>
      <c r="ES296" s="18">
        <v>42893</v>
      </c>
      <c r="ET296" s="17"/>
      <c r="EU296" s="17"/>
      <c r="EV296" s="17"/>
      <c r="EW296" s="17"/>
      <c r="EX296" s="17"/>
      <c r="EY296" s="17"/>
      <c r="EZ296" s="17"/>
      <c r="FA296" s="17"/>
      <c r="FB296" s="17"/>
      <c r="FC296" s="17"/>
      <c r="FD296" s="17"/>
      <c r="FE296" s="18">
        <v>1</v>
      </c>
      <c r="FF296" s="18" t="s">
        <v>4911</v>
      </c>
      <c r="FG296" s="18" t="s">
        <v>4911</v>
      </c>
      <c r="FH296" s="18" t="s">
        <v>5117</v>
      </c>
      <c r="FI296" s="18" t="s">
        <v>5307</v>
      </c>
      <c r="FJ296" s="17"/>
      <c r="FK296" s="17"/>
      <c r="FL296" s="18" t="s">
        <v>5559</v>
      </c>
      <c r="FM296" s="17"/>
      <c r="FN296" s="18" t="s">
        <v>5647</v>
      </c>
      <c r="FO296" s="17"/>
      <c r="FP296" s="18" t="s">
        <v>5766</v>
      </c>
      <c r="FQ296" s="18">
        <v>10</v>
      </c>
      <c r="FR296" s="18">
        <v>1000</v>
      </c>
      <c r="FS296" s="18" t="s">
        <v>6070</v>
      </c>
      <c r="FT296" s="18" t="s">
        <v>6406</v>
      </c>
      <c r="FU296" s="18" t="s">
        <v>6733</v>
      </c>
      <c r="FV296" s="18" t="s">
        <v>7077</v>
      </c>
      <c r="FW296" s="18" t="s">
        <v>7225</v>
      </c>
      <c r="FX296" s="18" t="s">
        <v>7321</v>
      </c>
      <c r="FY296" s="18" t="s">
        <v>7420</v>
      </c>
      <c r="FZ296" s="18" t="s">
        <v>7495</v>
      </c>
      <c r="GB296" s="25">
        <f t="shared" si="16"/>
        <v>1272.2196385862344</v>
      </c>
    </row>
    <row r="297" spans="3:184" ht="74" customHeight="1" x14ac:dyDescent="0.2">
      <c r="C297" s="17" t="s">
        <v>11175</v>
      </c>
      <c r="D297" s="18" t="s">
        <v>73</v>
      </c>
      <c r="E297" s="18" t="s">
        <v>82</v>
      </c>
      <c r="F297" s="18" t="s">
        <v>366</v>
      </c>
      <c r="G297" s="18" t="s">
        <v>502</v>
      </c>
      <c r="H297" s="18" t="s">
        <v>483</v>
      </c>
      <c r="I297" s="18">
        <v>2023</v>
      </c>
      <c r="J297" s="18" t="s">
        <v>907</v>
      </c>
      <c r="K297" s="18" t="s">
        <v>883</v>
      </c>
      <c r="L297" s="17"/>
      <c r="M297" s="18" t="s">
        <v>1222</v>
      </c>
      <c r="N297" s="18" t="s">
        <v>1445</v>
      </c>
      <c r="O297" s="17"/>
      <c r="P297" s="17"/>
      <c r="Q297" s="18" t="s">
        <v>2174</v>
      </c>
      <c r="R297" s="18" t="s">
        <v>2396</v>
      </c>
      <c r="S297" s="18" t="s">
        <v>2512</v>
      </c>
      <c r="T297" s="18" t="s">
        <v>2587</v>
      </c>
      <c r="U297" s="18" t="s">
        <v>2880</v>
      </c>
      <c r="V297" s="18" t="s">
        <v>3096</v>
      </c>
      <c r="W297" s="18" t="s">
        <v>3138</v>
      </c>
      <c r="X297" s="18" t="s">
        <v>3305</v>
      </c>
      <c r="Y297" s="21">
        <f t="shared" si="14"/>
        <v>0.15</v>
      </c>
      <c r="Z297" s="21">
        <v>0.15</v>
      </c>
      <c r="AA297" s="21">
        <v>100</v>
      </c>
      <c r="AB297" s="21">
        <v>1E-3</v>
      </c>
      <c r="AC297" s="21">
        <v>0</v>
      </c>
      <c r="AD297" s="21">
        <v>0</v>
      </c>
      <c r="AE297" s="21">
        <v>0</v>
      </c>
      <c r="AF297" s="21">
        <v>0</v>
      </c>
      <c r="AG297" s="21">
        <v>0</v>
      </c>
      <c r="AH297" s="21">
        <v>0</v>
      </c>
      <c r="AI297" s="21"/>
      <c r="AJ297" s="17"/>
      <c r="AK297" s="17"/>
      <c r="AL297" s="21"/>
      <c r="AM297" s="21">
        <v>0</v>
      </c>
      <c r="AN297" s="21">
        <v>0</v>
      </c>
      <c r="AO297" s="22">
        <v>10</v>
      </c>
      <c r="AP297" s="22">
        <v>10</v>
      </c>
      <c r="AQ297" s="22">
        <v>2</v>
      </c>
      <c r="AR297" s="22"/>
      <c r="AS297" s="22"/>
      <c r="AT297" s="22"/>
      <c r="AU297" s="22"/>
      <c r="AV297" s="22"/>
      <c r="AW297" s="22">
        <v>2</v>
      </c>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v>0</v>
      </c>
      <c r="CB297" s="22"/>
      <c r="CC297" s="22"/>
      <c r="CD297" s="22"/>
      <c r="CE297" s="22"/>
      <c r="CF297" s="23"/>
      <c r="CG297" s="22"/>
      <c r="CH297" s="22">
        <v>2</v>
      </c>
      <c r="CI297" s="12">
        <f t="shared" si="15"/>
        <v>0</v>
      </c>
      <c r="CJ297" s="21">
        <v>0.6</v>
      </c>
      <c r="CK297" s="18" t="s">
        <v>3824</v>
      </c>
      <c r="CL297" s="17"/>
      <c r="CM297" s="18">
        <v>1.52</v>
      </c>
      <c r="CN297" s="18" t="s">
        <v>4050</v>
      </c>
      <c r="CO297" s="21">
        <v>39.585000000000001</v>
      </c>
      <c r="CP297" s="17"/>
      <c r="CQ297" s="17"/>
      <c r="CR297" s="17"/>
      <c r="CS297" s="17"/>
      <c r="CT297" s="17"/>
      <c r="CU297" s="17"/>
      <c r="CV297" s="17"/>
      <c r="CW297" s="18">
        <v>3</v>
      </c>
      <c r="CX297" s="18">
        <v>1</v>
      </c>
      <c r="CY297" s="18" t="s">
        <v>4251</v>
      </c>
      <c r="CZ297" s="18">
        <v>3087</v>
      </c>
      <c r="DA297" s="17"/>
      <c r="DB297" s="17"/>
      <c r="DC297" s="17"/>
      <c r="DD297" s="17"/>
      <c r="DE297" s="17"/>
      <c r="DF297" s="17"/>
      <c r="DG297" s="17"/>
      <c r="DH297" s="17"/>
      <c r="DI297" s="17"/>
      <c r="DJ297" s="17"/>
      <c r="DK297" s="17"/>
      <c r="DL297" s="17"/>
      <c r="DM297" s="17"/>
      <c r="DN297" s="17"/>
      <c r="DO297" s="17"/>
      <c r="DP297" s="17"/>
      <c r="DQ297" s="17"/>
      <c r="DR297" s="17"/>
      <c r="DS297" s="17"/>
      <c r="DT297" s="17"/>
      <c r="DU297" s="17"/>
      <c r="DV297" s="17"/>
      <c r="DW297" s="17"/>
      <c r="DX297" s="17"/>
      <c r="DY297" s="17"/>
      <c r="DZ297" s="17"/>
      <c r="EA297" s="17"/>
      <c r="EB297" s="17"/>
      <c r="EC297" s="17"/>
      <c r="ED297" s="17"/>
      <c r="EE297" s="17"/>
      <c r="EF297" s="17"/>
      <c r="EG297" s="17"/>
      <c r="EH297" s="17"/>
      <c r="EI297" s="17"/>
      <c r="EJ297" s="17"/>
      <c r="EK297" s="17"/>
      <c r="EL297" s="17"/>
      <c r="EM297" s="17"/>
      <c r="EN297" s="18">
        <v>1</v>
      </c>
      <c r="EO297" s="18" t="s">
        <v>4824</v>
      </c>
      <c r="EP297" s="18">
        <v>6</v>
      </c>
      <c r="EQ297" s="17"/>
      <c r="ER297" s="17"/>
      <c r="ES297" s="17"/>
      <c r="ET297" s="17"/>
      <c r="EU297" s="17"/>
      <c r="EV297" s="17"/>
      <c r="EW297" s="17"/>
      <c r="EX297" s="17"/>
      <c r="EY297" s="17"/>
      <c r="EZ297" s="17"/>
      <c r="FA297" s="17"/>
      <c r="FB297" s="17"/>
      <c r="FC297" s="17"/>
      <c r="FD297" s="17"/>
      <c r="FE297" s="17"/>
      <c r="FF297" s="17"/>
      <c r="FG297" s="17"/>
      <c r="FH297" s="18" t="s">
        <v>4824</v>
      </c>
      <c r="FI297" s="18" t="s">
        <v>5308</v>
      </c>
      <c r="FJ297" s="17"/>
      <c r="FK297" s="17"/>
      <c r="FL297" s="18" t="s">
        <v>5560</v>
      </c>
      <c r="FM297" s="17"/>
      <c r="FN297" s="18" t="s">
        <v>5648</v>
      </c>
      <c r="FO297" s="17"/>
      <c r="FP297" s="18" t="s">
        <v>5767</v>
      </c>
      <c r="FQ297" s="18">
        <v>4</v>
      </c>
      <c r="FR297" s="18">
        <v>250</v>
      </c>
      <c r="FS297" s="18" t="s">
        <v>6071</v>
      </c>
      <c r="FT297" s="18" t="s">
        <v>6407</v>
      </c>
      <c r="FU297" s="18" t="s">
        <v>6734</v>
      </c>
      <c r="FV297" s="18" t="s">
        <v>7078</v>
      </c>
      <c r="FW297" s="18" t="s">
        <v>28</v>
      </c>
      <c r="FX297" s="18" t="s">
        <v>6407</v>
      </c>
      <c r="FY297" s="18" t="s">
        <v>7419</v>
      </c>
      <c r="FZ297" s="18" t="s">
        <v>7494</v>
      </c>
      <c r="GB297" s="25">
        <f t="shared" si="16"/>
        <v>3.78931413414172</v>
      </c>
    </row>
    <row r="298" spans="3:184" ht="74" customHeight="1" x14ac:dyDescent="0.2">
      <c r="C298" s="17" t="s">
        <v>11175</v>
      </c>
      <c r="D298" s="18" t="s">
        <v>73</v>
      </c>
      <c r="E298" s="18" t="s">
        <v>82</v>
      </c>
      <c r="F298" s="18" t="s">
        <v>366</v>
      </c>
      <c r="G298" s="18" t="s">
        <v>665</v>
      </c>
      <c r="H298" s="18" t="s">
        <v>665</v>
      </c>
      <c r="I298" s="18">
        <v>2023</v>
      </c>
      <c r="J298" s="18" t="s">
        <v>908</v>
      </c>
      <c r="K298" s="18" t="s">
        <v>774</v>
      </c>
      <c r="L298" s="17"/>
      <c r="M298" s="18" t="s">
        <v>1223</v>
      </c>
      <c r="N298" s="18" t="s">
        <v>1446</v>
      </c>
      <c r="O298" s="17"/>
      <c r="P298" s="17"/>
      <c r="Q298" s="18" t="s">
        <v>2175</v>
      </c>
      <c r="R298" s="18" t="s">
        <v>2397</v>
      </c>
      <c r="S298" s="18" t="s">
        <v>2512</v>
      </c>
      <c r="T298" s="18" t="s">
        <v>2588</v>
      </c>
      <c r="U298" s="18" t="s">
        <v>2881</v>
      </c>
      <c r="V298" s="18" t="s">
        <v>2881</v>
      </c>
      <c r="W298" s="18" t="s">
        <v>3138</v>
      </c>
      <c r="X298" s="18" t="s">
        <v>3306</v>
      </c>
      <c r="Y298" s="21">
        <f t="shared" si="14"/>
        <v>0.5</v>
      </c>
      <c r="Z298" s="21">
        <v>0.5</v>
      </c>
      <c r="AA298" s="21">
        <v>100</v>
      </c>
      <c r="AB298" s="21">
        <v>0.03</v>
      </c>
      <c r="AC298" s="21">
        <v>0</v>
      </c>
      <c r="AD298" s="21">
        <v>0</v>
      </c>
      <c r="AE298" s="21">
        <v>0</v>
      </c>
      <c r="AF298" s="21">
        <v>0</v>
      </c>
      <c r="AG298" s="21">
        <v>0</v>
      </c>
      <c r="AH298" s="21">
        <v>0</v>
      </c>
      <c r="AI298" s="21"/>
      <c r="AJ298" s="17"/>
      <c r="AK298" s="17"/>
      <c r="AL298" s="21"/>
      <c r="AM298" s="21">
        <v>0.5</v>
      </c>
      <c r="AN298" s="21">
        <v>0.03</v>
      </c>
      <c r="AO298" s="22">
        <v>2</v>
      </c>
      <c r="AP298" s="22">
        <v>2</v>
      </c>
      <c r="AQ298" s="22">
        <v>1</v>
      </c>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v>0</v>
      </c>
      <c r="CB298" s="22">
        <v>1</v>
      </c>
      <c r="CC298" s="22"/>
      <c r="CD298" s="22"/>
      <c r="CE298" s="22"/>
      <c r="CF298" s="23"/>
      <c r="CG298" s="22"/>
      <c r="CH298" s="22">
        <v>1</v>
      </c>
      <c r="CI298" s="12">
        <f t="shared" si="15"/>
        <v>0</v>
      </c>
      <c r="CJ298" s="21">
        <v>1.6719999999999999</v>
      </c>
      <c r="CK298" s="18" t="s">
        <v>3825</v>
      </c>
      <c r="CL298" s="17"/>
      <c r="CM298" s="18">
        <v>4.22</v>
      </c>
      <c r="CN298" s="18" t="s">
        <v>4050</v>
      </c>
      <c r="CO298" s="21">
        <v>39.585000000000001</v>
      </c>
      <c r="CP298" s="17"/>
      <c r="CQ298" s="17"/>
      <c r="CR298" s="17"/>
      <c r="CS298" s="17"/>
      <c r="CT298" s="17"/>
      <c r="CU298" s="17"/>
      <c r="CV298" s="17"/>
      <c r="CW298" s="18">
        <v>3</v>
      </c>
      <c r="CX298" s="17"/>
      <c r="CY298" s="17"/>
      <c r="CZ298" s="17"/>
      <c r="DA298" s="17"/>
      <c r="DB298" s="17"/>
      <c r="DC298" s="17"/>
      <c r="DD298" s="17"/>
      <c r="DE298" s="17"/>
      <c r="DF298" s="17"/>
      <c r="DG298" s="17"/>
      <c r="DH298" s="17"/>
      <c r="DI298" s="17"/>
      <c r="DJ298" s="17"/>
      <c r="DK298" s="17"/>
      <c r="DL298" s="17"/>
      <c r="DM298" s="17"/>
      <c r="DN298" s="17"/>
      <c r="DO298" s="17"/>
      <c r="DP298" s="17"/>
      <c r="DQ298" s="17"/>
      <c r="DR298" s="17"/>
      <c r="DS298" s="18" t="s">
        <v>4538</v>
      </c>
      <c r="DT298" s="18" t="s">
        <v>4572</v>
      </c>
      <c r="DU298" s="18">
        <v>2</v>
      </c>
      <c r="DV298" s="18">
        <v>1</v>
      </c>
      <c r="DW298" s="18" t="s">
        <v>4606</v>
      </c>
      <c r="DX298" s="18">
        <v>2788</v>
      </c>
      <c r="DY298" s="17"/>
      <c r="DZ298" s="17"/>
      <c r="EA298" s="17"/>
      <c r="EB298" s="17"/>
      <c r="EC298" s="17"/>
      <c r="ED298" s="17"/>
      <c r="EE298" s="17"/>
      <c r="EF298" s="17"/>
      <c r="EG298" s="17"/>
      <c r="EH298" s="17"/>
      <c r="EI298" s="17"/>
      <c r="EJ298" s="17"/>
      <c r="EK298" s="17"/>
      <c r="EL298" s="17"/>
      <c r="EM298" s="17"/>
      <c r="EN298" s="17"/>
      <c r="EO298" s="17"/>
      <c r="EP298" s="17"/>
      <c r="EQ298" s="17"/>
      <c r="ER298" s="17"/>
      <c r="ES298" s="17"/>
      <c r="ET298" s="17"/>
      <c r="EU298" s="17"/>
      <c r="EV298" s="17"/>
      <c r="EW298" s="17"/>
      <c r="EX298" s="17"/>
      <c r="EY298" s="17"/>
      <c r="EZ298" s="17"/>
      <c r="FA298" s="17"/>
      <c r="FB298" s="17"/>
      <c r="FC298" s="17"/>
      <c r="FD298" s="17"/>
      <c r="FE298" s="17"/>
      <c r="FF298" s="17"/>
      <c r="FG298" s="17"/>
      <c r="FH298" s="18" t="s">
        <v>5118</v>
      </c>
      <c r="FI298" s="18" t="s">
        <v>5309</v>
      </c>
      <c r="FJ298" s="17"/>
      <c r="FK298" s="17"/>
      <c r="FL298" s="17"/>
      <c r="FM298" s="17"/>
      <c r="FN298" s="17"/>
      <c r="FO298" s="17"/>
      <c r="FP298" s="18" t="s">
        <v>5767</v>
      </c>
      <c r="FQ298" s="18">
        <v>1</v>
      </c>
      <c r="FR298" s="18">
        <v>12</v>
      </c>
      <c r="FS298" s="18" t="s">
        <v>6071</v>
      </c>
      <c r="FT298" s="18" t="s">
        <v>6407</v>
      </c>
      <c r="FU298" s="18" t="s">
        <v>6734</v>
      </c>
      <c r="FV298" s="18" t="s">
        <v>7078</v>
      </c>
      <c r="FW298" s="18" t="s">
        <v>28</v>
      </c>
      <c r="FX298" s="18" t="s">
        <v>6407</v>
      </c>
      <c r="FY298" s="18" t="s">
        <v>7419</v>
      </c>
      <c r="FZ298" s="18" t="s">
        <v>7494</v>
      </c>
      <c r="GB298" s="25">
        <f t="shared" si="16"/>
        <v>12.631047113805735</v>
      </c>
    </row>
    <row r="299" spans="3:184" ht="74" customHeight="1" x14ac:dyDescent="0.2">
      <c r="C299" s="17" t="s">
        <v>11175</v>
      </c>
      <c r="D299" s="18" t="s">
        <v>73</v>
      </c>
      <c r="E299" s="18" t="s">
        <v>82</v>
      </c>
      <c r="F299" s="18" t="s">
        <v>367</v>
      </c>
      <c r="G299" s="18" t="s">
        <v>663</v>
      </c>
      <c r="H299" s="18" t="s">
        <v>663</v>
      </c>
      <c r="I299" s="18">
        <v>2020</v>
      </c>
      <c r="J299" s="18" t="s">
        <v>788</v>
      </c>
      <c r="K299" s="18" t="s">
        <v>787</v>
      </c>
      <c r="L299" s="17"/>
      <c r="M299" s="18" t="s">
        <v>1224</v>
      </c>
      <c r="N299" s="18" t="s">
        <v>1447</v>
      </c>
      <c r="O299" s="17"/>
      <c r="P299" s="17"/>
      <c r="Q299" s="18" t="s">
        <v>2176</v>
      </c>
      <c r="R299" s="18" t="s">
        <v>2398</v>
      </c>
      <c r="S299" s="17"/>
      <c r="T299" s="17"/>
      <c r="U299" s="18" t="s">
        <v>2882</v>
      </c>
      <c r="V299" s="18" t="s">
        <v>3097</v>
      </c>
      <c r="W299" s="18" t="s">
        <v>3138</v>
      </c>
      <c r="X299" s="18" t="s">
        <v>3307</v>
      </c>
      <c r="Y299" s="21">
        <f t="shared" si="14"/>
        <v>0.8</v>
      </c>
      <c r="Z299" s="21">
        <v>0.8</v>
      </c>
      <c r="AA299" s="21">
        <v>100</v>
      </c>
      <c r="AB299" s="21">
        <v>7.0000000000000007E-2</v>
      </c>
      <c r="AC299" s="21">
        <v>0</v>
      </c>
      <c r="AD299" s="21">
        <v>0</v>
      </c>
      <c r="AE299" s="21">
        <v>0</v>
      </c>
      <c r="AF299" s="21">
        <v>0</v>
      </c>
      <c r="AG299" s="21">
        <v>0</v>
      </c>
      <c r="AH299" s="21">
        <v>0</v>
      </c>
      <c r="AI299" s="21"/>
      <c r="AJ299" s="17"/>
      <c r="AK299" s="17"/>
      <c r="AL299" s="21"/>
      <c r="AM299" s="21">
        <v>0.8</v>
      </c>
      <c r="AN299" s="21">
        <v>0.09</v>
      </c>
      <c r="AO299" s="22">
        <v>81</v>
      </c>
      <c r="AP299" s="22">
        <v>21</v>
      </c>
      <c r="AQ299" s="22">
        <v>5</v>
      </c>
      <c r="AR299" s="22"/>
      <c r="AS299" s="22"/>
      <c r="AT299" s="22"/>
      <c r="AU299" s="22"/>
      <c r="AV299" s="22"/>
      <c r="AW299" s="22"/>
      <c r="AX299" s="22"/>
      <c r="AY299" s="22"/>
      <c r="AZ299" s="22"/>
      <c r="BA299" s="22"/>
      <c r="BB299" s="22"/>
      <c r="BC299" s="22"/>
      <c r="BD299" s="22"/>
      <c r="BE299" s="22"/>
      <c r="BF299" s="22"/>
      <c r="BG299" s="22"/>
      <c r="BH299" s="22"/>
      <c r="BI299" s="22"/>
      <c r="BJ299" s="22"/>
      <c r="BK299" s="22">
        <v>5</v>
      </c>
      <c r="BL299" s="22"/>
      <c r="BM299" s="22"/>
      <c r="BN299" s="22">
        <v>1</v>
      </c>
      <c r="BO299" s="22">
        <v>1</v>
      </c>
      <c r="BP299" s="22">
        <v>1</v>
      </c>
      <c r="BQ299" s="22"/>
      <c r="BR299" s="22"/>
      <c r="BS299" s="22"/>
      <c r="BT299" s="22"/>
      <c r="BU299" s="22">
        <v>1</v>
      </c>
      <c r="BV299" s="22">
        <v>1</v>
      </c>
      <c r="BW299" s="22"/>
      <c r="BX299" s="22"/>
      <c r="BY299" s="22"/>
      <c r="BZ299" s="22"/>
      <c r="CA299" s="22">
        <v>5</v>
      </c>
      <c r="CB299" s="22"/>
      <c r="CC299" s="22"/>
      <c r="CD299" s="22"/>
      <c r="CE299" s="22"/>
      <c r="CF299" s="23"/>
      <c r="CG299" s="22"/>
      <c r="CH299" s="22">
        <v>5</v>
      </c>
      <c r="CI299" s="12">
        <f t="shared" si="15"/>
        <v>0</v>
      </c>
      <c r="CJ299" s="21">
        <v>2.863</v>
      </c>
      <c r="CK299" s="18" t="s">
        <v>3826</v>
      </c>
      <c r="CL299" s="17"/>
      <c r="CM299" s="18">
        <v>11.67</v>
      </c>
      <c r="CN299" s="18" t="s">
        <v>4050</v>
      </c>
      <c r="CO299" s="21">
        <v>24.530999999999999</v>
      </c>
      <c r="CP299" s="17"/>
      <c r="CQ299" s="17"/>
      <c r="CR299" s="17"/>
      <c r="CS299" s="17"/>
      <c r="CT299" s="17"/>
      <c r="CU299" s="17"/>
      <c r="CV299" s="17"/>
      <c r="CW299" s="18">
        <v>6</v>
      </c>
      <c r="CX299" s="17"/>
      <c r="CY299" s="17"/>
      <c r="CZ299" s="17"/>
      <c r="DA299" s="18">
        <v>1</v>
      </c>
      <c r="DB299" s="18" t="s">
        <v>4391</v>
      </c>
      <c r="DC299" s="18">
        <v>1878</v>
      </c>
      <c r="DD299" s="17"/>
      <c r="DE299" s="17"/>
      <c r="DF299" s="17"/>
      <c r="DG299" s="17"/>
      <c r="DH299" s="17"/>
      <c r="DI299" s="17"/>
      <c r="DJ299" s="17"/>
      <c r="DK299" s="17"/>
      <c r="DL299" s="17"/>
      <c r="DM299" s="17"/>
      <c r="DN299" s="17"/>
      <c r="DO299" s="17"/>
      <c r="DP299" s="17"/>
      <c r="DQ299" s="17"/>
      <c r="DR299" s="17"/>
      <c r="DS299" s="17"/>
      <c r="DT299" s="17"/>
      <c r="DU299" s="17"/>
      <c r="DV299" s="17"/>
      <c r="DW299" s="17"/>
      <c r="DX299" s="17"/>
      <c r="DY299" s="17"/>
      <c r="DZ299" s="17"/>
      <c r="EA299" s="17"/>
      <c r="EB299" s="17"/>
      <c r="EC299" s="17"/>
      <c r="ED299" s="17"/>
      <c r="EE299" s="17"/>
      <c r="EF299" s="17"/>
      <c r="EG299" s="17"/>
      <c r="EH299" s="17"/>
      <c r="EI299" s="17"/>
      <c r="EJ299" s="17"/>
      <c r="EK299" s="17"/>
      <c r="EL299" s="17"/>
      <c r="EM299" s="17"/>
      <c r="EN299" s="18">
        <v>1</v>
      </c>
      <c r="EO299" s="18" t="s">
        <v>4825</v>
      </c>
      <c r="EP299" s="18">
        <v>6</v>
      </c>
      <c r="EQ299" s="17"/>
      <c r="ER299" s="17"/>
      <c r="ES299" s="17"/>
      <c r="ET299" s="17"/>
      <c r="EU299" s="17"/>
      <c r="EV299" s="17"/>
      <c r="EW299" s="17"/>
      <c r="EX299" s="17"/>
      <c r="EY299" s="17"/>
      <c r="EZ299" s="17"/>
      <c r="FA299" s="17"/>
      <c r="FB299" s="17"/>
      <c r="FC299" s="17"/>
      <c r="FD299" s="17"/>
      <c r="FE299" s="17"/>
      <c r="FF299" s="17"/>
      <c r="FG299" s="17"/>
      <c r="FH299" s="18" t="s">
        <v>5119</v>
      </c>
      <c r="FI299" s="18" t="s">
        <v>5310</v>
      </c>
      <c r="FJ299" s="17"/>
      <c r="FK299" s="18" t="s">
        <v>5417</v>
      </c>
      <c r="FL299" s="18" t="s">
        <v>5561</v>
      </c>
      <c r="FM299" s="17"/>
      <c r="FN299" s="17"/>
      <c r="FO299" s="17"/>
      <c r="FP299" s="18" t="s">
        <v>5768</v>
      </c>
      <c r="FQ299" s="18">
        <v>1</v>
      </c>
      <c r="FR299" s="18">
        <v>10</v>
      </c>
      <c r="FS299" s="18" t="s">
        <v>6072</v>
      </c>
      <c r="FT299" s="18" t="s">
        <v>6408</v>
      </c>
      <c r="FU299" s="18" t="s">
        <v>6735</v>
      </c>
      <c r="FV299" s="18" t="s">
        <v>7079</v>
      </c>
      <c r="FW299" s="18" t="s">
        <v>28</v>
      </c>
      <c r="FX299" s="18" t="s">
        <v>6407</v>
      </c>
      <c r="FY299" s="18" t="s">
        <v>7419</v>
      </c>
      <c r="FZ299" s="18" t="s">
        <v>7494</v>
      </c>
      <c r="GB299" s="25">
        <f t="shared" si="16"/>
        <v>32.611797317679674</v>
      </c>
    </row>
    <row r="300" spans="3:184" ht="74" customHeight="1" x14ac:dyDescent="0.2">
      <c r="C300" s="17" t="s">
        <v>11175</v>
      </c>
      <c r="D300" s="18" t="s">
        <v>73</v>
      </c>
      <c r="E300" s="18" t="s">
        <v>82</v>
      </c>
      <c r="F300" s="18" t="s">
        <v>368</v>
      </c>
      <c r="G300" s="18" t="s">
        <v>663</v>
      </c>
      <c r="H300" s="18" t="s">
        <v>663</v>
      </c>
      <c r="I300" s="18">
        <v>2023</v>
      </c>
      <c r="J300" s="18" t="s">
        <v>812</v>
      </c>
      <c r="K300" s="18" t="s">
        <v>942</v>
      </c>
      <c r="L300" s="17"/>
      <c r="M300" s="18" t="s">
        <v>1225</v>
      </c>
      <c r="N300" s="18" t="s">
        <v>1448</v>
      </c>
      <c r="O300" s="17"/>
      <c r="P300" s="17"/>
      <c r="Q300" s="18" t="s">
        <v>2177</v>
      </c>
      <c r="R300" s="18" t="s">
        <v>2399</v>
      </c>
      <c r="S300" s="17"/>
      <c r="T300" s="17"/>
      <c r="U300" s="18" t="s">
        <v>2883</v>
      </c>
      <c r="V300" s="18" t="s">
        <v>2883</v>
      </c>
      <c r="W300" s="18" t="s">
        <v>3138</v>
      </c>
      <c r="X300" s="18" t="s">
        <v>3308</v>
      </c>
      <c r="Y300" s="21">
        <f t="shared" si="14"/>
        <v>0.5</v>
      </c>
      <c r="Z300" s="21">
        <v>0.5</v>
      </c>
      <c r="AA300" s="21">
        <v>100</v>
      </c>
      <c r="AB300" s="21">
        <v>0.01</v>
      </c>
      <c r="AC300" s="21">
        <v>0</v>
      </c>
      <c r="AD300" s="21">
        <v>0</v>
      </c>
      <c r="AE300" s="21">
        <v>0</v>
      </c>
      <c r="AF300" s="21">
        <v>0</v>
      </c>
      <c r="AG300" s="21">
        <v>0</v>
      </c>
      <c r="AH300" s="21">
        <v>0</v>
      </c>
      <c r="AI300" s="21"/>
      <c r="AJ300" s="17"/>
      <c r="AK300" s="17"/>
      <c r="AL300" s="21"/>
      <c r="AM300" s="21">
        <v>0.5</v>
      </c>
      <c r="AN300" s="21">
        <v>0.01</v>
      </c>
      <c r="AO300" s="22">
        <v>31</v>
      </c>
      <c r="AP300" s="22">
        <v>31</v>
      </c>
      <c r="AQ300" s="22">
        <v>1</v>
      </c>
      <c r="AR300" s="22"/>
      <c r="AS300" s="22"/>
      <c r="AT300" s="22"/>
      <c r="AU300" s="22"/>
      <c r="AV300" s="22"/>
      <c r="AW300" s="22"/>
      <c r="AX300" s="22"/>
      <c r="AY300" s="22"/>
      <c r="AZ300" s="22"/>
      <c r="BA300" s="22"/>
      <c r="BB300" s="22"/>
      <c r="BC300" s="22"/>
      <c r="BD300" s="22"/>
      <c r="BE300" s="22"/>
      <c r="BF300" s="22"/>
      <c r="BG300" s="22"/>
      <c r="BH300" s="22"/>
      <c r="BI300" s="22"/>
      <c r="BJ300" s="22"/>
      <c r="BK300" s="22">
        <v>1</v>
      </c>
      <c r="BL300" s="22"/>
      <c r="BM300" s="22"/>
      <c r="BN300" s="22"/>
      <c r="BO300" s="22"/>
      <c r="BP300" s="22"/>
      <c r="BQ300" s="22"/>
      <c r="BR300" s="22"/>
      <c r="BS300" s="22"/>
      <c r="BT300" s="22"/>
      <c r="BU300" s="22"/>
      <c r="BV300" s="22"/>
      <c r="BW300" s="22"/>
      <c r="BX300" s="22"/>
      <c r="BY300" s="22"/>
      <c r="BZ300" s="22">
        <v>1</v>
      </c>
      <c r="CA300" s="22">
        <v>1</v>
      </c>
      <c r="CB300" s="22"/>
      <c r="CC300" s="22"/>
      <c r="CD300" s="22"/>
      <c r="CE300" s="22"/>
      <c r="CF300" s="23"/>
      <c r="CG300" s="22"/>
      <c r="CH300" s="22">
        <v>1</v>
      </c>
      <c r="CI300" s="12">
        <f t="shared" si="15"/>
        <v>0</v>
      </c>
      <c r="CJ300" s="21">
        <v>1.018</v>
      </c>
      <c r="CK300" s="18" t="s">
        <v>3827</v>
      </c>
      <c r="CL300" s="17"/>
      <c r="CM300" s="18">
        <v>0.19</v>
      </c>
      <c r="CN300" s="18" t="s">
        <v>4050</v>
      </c>
      <c r="CO300" s="21">
        <v>539.23599999999999</v>
      </c>
      <c r="CP300" s="17"/>
      <c r="CQ300" s="17"/>
      <c r="CR300" s="17"/>
      <c r="CS300" s="17"/>
      <c r="CT300" s="17"/>
      <c r="CU300" s="17"/>
      <c r="CV300" s="17"/>
      <c r="CW300" s="18">
        <v>3</v>
      </c>
      <c r="CX300" s="17"/>
      <c r="CY300" s="17"/>
      <c r="CZ300" s="17"/>
      <c r="DA300" s="18">
        <v>1</v>
      </c>
      <c r="DB300" s="18" t="s">
        <v>4392</v>
      </c>
      <c r="DC300" s="18">
        <v>9300</v>
      </c>
      <c r="DD300" s="17"/>
      <c r="DE300" s="17"/>
      <c r="DF300" s="17"/>
      <c r="DG300" s="17"/>
      <c r="DH300" s="17"/>
      <c r="DI300" s="17"/>
      <c r="DJ300" s="17"/>
      <c r="DK300" s="17"/>
      <c r="DL300" s="17"/>
      <c r="DM300" s="17"/>
      <c r="DN300" s="17"/>
      <c r="DO300" s="17"/>
      <c r="DP300" s="17"/>
      <c r="DQ300" s="17"/>
      <c r="DR300" s="17"/>
      <c r="DS300" s="17"/>
      <c r="DT300" s="17"/>
      <c r="DU300" s="17"/>
      <c r="DV300" s="17"/>
      <c r="DW300" s="17"/>
      <c r="DX300" s="17"/>
      <c r="DY300" s="17"/>
      <c r="DZ300" s="17"/>
      <c r="EA300" s="17"/>
      <c r="EB300" s="17"/>
      <c r="EC300" s="17"/>
      <c r="ED300" s="17"/>
      <c r="EE300" s="17"/>
      <c r="EF300" s="17"/>
      <c r="EG300" s="17"/>
      <c r="EH300" s="17"/>
      <c r="EI300" s="17"/>
      <c r="EJ300" s="17"/>
      <c r="EK300" s="17"/>
      <c r="EL300" s="17"/>
      <c r="EM300" s="17"/>
      <c r="EN300" s="18">
        <v>1</v>
      </c>
      <c r="EO300" s="18" t="s">
        <v>4826</v>
      </c>
      <c r="EP300" s="18">
        <v>10</v>
      </c>
      <c r="EQ300" s="17"/>
      <c r="ER300" s="17"/>
      <c r="ES300" s="17"/>
      <c r="ET300" s="17"/>
      <c r="EU300" s="17"/>
      <c r="EV300" s="17"/>
      <c r="EW300" s="17"/>
      <c r="EX300" s="17"/>
      <c r="EY300" s="17"/>
      <c r="EZ300" s="17"/>
      <c r="FA300" s="17"/>
      <c r="FB300" s="17"/>
      <c r="FC300" s="17"/>
      <c r="FD300" s="17"/>
      <c r="FE300" s="17"/>
      <c r="FF300" s="17"/>
      <c r="FG300" s="17"/>
      <c r="FH300" s="18" t="s">
        <v>5120</v>
      </c>
      <c r="FI300" s="17"/>
      <c r="FJ300" s="17"/>
      <c r="FK300" s="17"/>
      <c r="FL300" s="18" t="s">
        <v>5562</v>
      </c>
      <c r="FM300" s="17"/>
      <c r="FN300" s="17"/>
      <c r="FO300" s="17"/>
      <c r="FP300" s="18" t="s">
        <v>5769</v>
      </c>
      <c r="FQ300" s="18">
        <v>23</v>
      </c>
      <c r="FR300" s="18">
        <v>85</v>
      </c>
      <c r="FS300" s="18" t="s">
        <v>6073</v>
      </c>
      <c r="FT300" s="18" t="s">
        <v>6409</v>
      </c>
      <c r="FU300" s="18" t="s">
        <v>6736</v>
      </c>
      <c r="FV300" s="18" t="s">
        <v>7080</v>
      </c>
      <c r="FW300" s="18" t="s">
        <v>28</v>
      </c>
      <c r="FX300" s="18" t="s">
        <v>6407</v>
      </c>
      <c r="FY300" s="18" t="s">
        <v>7419</v>
      </c>
      <c r="FZ300" s="18" t="s">
        <v>7494</v>
      </c>
      <c r="GB300" s="25">
        <f t="shared" si="16"/>
        <v>0.92723779569613307</v>
      </c>
    </row>
    <row r="301" spans="3:184" ht="74" customHeight="1" x14ac:dyDescent="0.2">
      <c r="C301" s="17" t="s">
        <v>11175</v>
      </c>
      <c r="D301" s="18" t="s">
        <v>73</v>
      </c>
      <c r="E301" s="17"/>
      <c r="F301" s="18" t="s">
        <v>368</v>
      </c>
      <c r="G301" s="18" t="s">
        <v>665</v>
      </c>
      <c r="H301" s="18" t="s">
        <v>665</v>
      </c>
      <c r="I301" s="18">
        <v>2023</v>
      </c>
      <c r="J301" s="18" t="s">
        <v>781</v>
      </c>
      <c r="K301" s="18" t="s">
        <v>948</v>
      </c>
      <c r="L301" s="17"/>
      <c r="M301" s="18" t="s">
        <v>1225</v>
      </c>
      <c r="N301" s="18" t="s">
        <v>1449</v>
      </c>
      <c r="O301" s="17"/>
      <c r="P301" s="17"/>
      <c r="Q301" s="18" t="s">
        <v>2178</v>
      </c>
      <c r="R301" s="18" t="s">
        <v>2400</v>
      </c>
      <c r="S301" s="17"/>
      <c r="T301" s="17"/>
      <c r="U301" s="18" t="s">
        <v>2884</v>
      </c>
      <c r="V301" s="18" t="s">
        <v>2884</v>
      </c>
      <c r="W301" s="18" t="s">
        <v>3138</v>
      </c>
      <c r="X301" s="18" t="s">
        <v>3309</v>
      </c>
      <c r="Y301" s="21">
        <f t="shared" si="14"/>
        <v>0.3</v>
      </c>
      <c r="Z301" s="21">
        <v>0.3</v>
      </c>
      <c r="AA301" s="21">
        <v>100</v>
      </c>
      <c r="AB301" s="21">
        <v>3.0000000000000001E-3</v>
      </c>
      <c r="AC301" s="21">
        <v>0</v>
      </c>
      <c r="AD301" s="21">
        <v>0</v>
      </c>
      <c r="AE301" s="21">
        <v>0</v>
      </c>
      <c r="AF301" s="21">
        <v>0</v>
      </c>
      <c r="AG301" s="21">
        <v>0</v>
      </c>
      <c r="AH301" s="21">
        <v>0</v>
      </c>
      <c r="AI301" s="21"/>
      <c r="AJ301" s="17"/>
      <c r="AK301" s="17"/>
      <c r="AL301" s="21"/>
      <c r="AM301" s="21">
        <v>0.3</v>
      </c>
      <c r="AN301" s="21">
        <v>3.0000000000000001E-3</v>
      </c>
      <c r="AO301" s="22">
        <v>8</v>
      </c>
      <c r="AP301" s="22">
        <v>8</v>
      </c>
      <c r="AQ301" s="22">
        <v>1</v>
      </c>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v>0</v>
      </c>
      <c r="CB301" s="22">
        <v>1</v>
      </c>
      <c r="CC301" s="22"/>
      <c r="CD301" s="22"/>
      <c r="CE301" s="22"/>
      <c r="CF301" s="23"/>
      <c r="CG301" s="22"/>
      <c r="CH301" s="22">
        <v>1</v>
      </c>
      <c r="CI301" s="12">
        <f t="shared" si="15"/>
        <v>0</v>
      </c>
      <c r="CJ301" s="21">
        <v>2.5</v>
      </c>
      <c r="CK301" s="18" t="s">
        <v>3828</v>
      </c>
      <c r="CL301" s="17"/>
      <c r="CM301" s="18">
        <v>0.45</v>
      </c>
      <c r="CN301" s="18" t="s">
        <v>4050</v>
      </c>
      <c r="CO301" s="21">
        <v>553.87699999999995</v>
      </c>
      <c r="CP301" s="17"/>
      <c r="CQ301" s="17"/>
      <c r="CR301" s="17"/>
      <c r="CS301" s="17"/>
      <c r="CT301" s="17"/>
      <c r="CU301" s="17"/>
      <c r="CV301" s="17"/>
      <c r="CW301" s="18">
        <v>3</v>
      </c>
      <c r="CX301" s="17"/>
      <c r="CY301" s="17"/>
      <c r="CZ301" s="17"/>
      <c r="DA301" s="17"/>
      <c r="DB301" s="17"/>
      <c r="DC301" s="17"/>
      <c r="DD301" s="17"/>
      <c r="DE301" s="17"/>
      <c r="DF301" s="17"/>
      <c r="DG301" s="17"/>
      <c r="DH301" s="17"/>
      <c r="DI301" s="17"/>
      <c r="DJ301" s="17"/>
      <c r="DK301" s="17"/>
      <c r="DL301" s="17"/>
      <c r="DM301" s="17"/>
      <c r="DN301" s="17"/>
      <c r="DO301" s="17"/>
      <c r="DP301" s="17"/>
      <c r="DQ301" s="17"/>
      <c r="DR301" s="17"/>
      <c r="DS301" s="18" t="s">
        <v>4539</v>
      </c>
      <c r="DT301" s="18" t="s">
        <v>4573</v>
      </c>
      <c r="DU301" s="18">
        <v>160</v>
      </c>
      <c r="DV301" s="17"/>
      <c r="DW301" s="17"/>
      <c r="DX301" s="17"/>
      <c r="DY301" s="17"/>
      <c r="DZ301" s="17"/>
      <c r="EA301" s="17"/>
      <c r="EB301" s="17"/>
      <c r="EC301" s="17"/>
      <c r="ED301" s="17"/>
      <c r="EE301" s="17"/>
      <c r="EF301" s="17"/>
      <c r="EG301" s="17"/>
      <c r="EH301" s="17"/>
      <c r="EI301" s="17"/>
      <c r="EJ301" s="17"/>
      <c r="EK301" s="17"/>
      <c r="EL301" s="17"/>
      <c r="EM301" s="17"/>
      <c r="EN301" s="17"/>
      <c r="EO301" s="17"/>
      <c r="EP301" s="17"/>
      <c r="EQ301" s="18" t="s">
        <v>4852</v>
      </c>
      <c r="ER301" s="18" t="s">
        <v>4180</v>
      </c>
      <c r="ES301" s="18">
        <v>7</v>
      </c>
      <c r="ET301" s="17"/>
      <c r="EU301" s="17"/>
      <c r="EV301" s="17"/>
      <c r="EW301" s="17"/>
      <c r="EX301" s="17"/>
      <c r="EY301" s="17"/>
      <c r="EZ301" s="17"/>
      <c r="FA301" s="17"/>
      <c r="FB301" s="17"/>
      <c r="FC301" s="17"/>
      <c r="FD301" s="17"/>
      <c r="FE301" s="17"/>
      <c r="FF301" s="17"/>
      <c r="FG301" s="17"/>
      <c r="FH301" s="17"/>
      <c r="FI301" s="17"/>
      <c r="FJ301" s="17"/>
      <c r="FK301" s="17"/>
      <c r="FL301" s="17"/>
      <c r="FM301" s="17"/>
      <c r="FN301" s="18" t="s">
        <v>5649</v>
      </c>
      <c r="FO301" s="17"/>
      <c r="FP301" s="18" t="s">
        <v>5770</v>
      </c>
      <c r="FQ301" s="18">
        <v>1</v>
      </c>
      <c r="FR301" s="18">
        <v>160</v>
      </c>
      <c r="FS301" s="18" t="s">
        <v>6074</v>
      </c>
      <c r="FT301" s="18" t="s">
        <v>6410</v>
      </c>
      <c r="FU301" s="18" t="s">
        <v>6737</v>
      </c>
      <c r="FV301" s="18" t="s">
        <v>7081</v>
      </c>
      <c r="FW301" s="18" t="s">
        <v>28</v>
      </c>
      <c r="FX301" s="18" t="s">
        <v>6407</v>
      </c>
      <c r="FY301" s="18" t="s">
        <v>7419</v>
      </c>
      <c r="FZ301" s="18" t="s">
        <v>7494</v>
      </c>
      <c r="GB301" s="25">
        <f t="shared" si="16"/>
        <v>0.54163650052267931</v>
      </c>
    </row>
    <row r="302" spans="3:184" ht="74" customHeight="1" x14ac:dyDescent="0.2">
      <c r="C302" s="17" t="s">
        <v>11175</v>
      </c>
      <c r="D302" s="18" t="s">
        <v>73</v>
      </c>
      <c r="E302" s="18" t="s">
        <v>82</v>
      </c>
      <c r="F302" s="18" t="s">
        <v>368</v>
      </c>
      <c r="G302" s="18" t="s">
        <v>666</v>
      </c>
      <c r="H302" s="18" t="s">
        <v>483</v>
      </c>
      <c r="I302" s="18">
        <v>2021</v>
      </c>
      <c r="J302" s="18" t="s">
        <v>909</v>
      </c>
      <c r="K302" s="18" t="s">
        <v>936</v>
      </c>
      <c r="L302" s="17"/>
      <c r="M302" s="18" t="s">
        <v>1226</v>
      </c>
      <c r="N302" s="18" t="s">
        <v>1450</v>
      </c>
      <c r="O302" s="18" t="s">
        <v>1736</v>
      </c>
      <c r="P302" s="18" t="s">
        <v>1932</v>
      </c>
      <c r="Q302" s="18" t="s">
        <v>2179</v>
      </c>
      <c r="R302" s="18" t="s">
        <v>2401</v>
      </c>
      <c r="S302" s="17"/>
      <c r="T302" s="17"/>
      <c r="U302" s="18" t="s">
        <v>2885</v>
      </c>
      <c r="V302" s="18" t="s">
        <v>3098</v>
      </c>
      <c r="W302" s="18" t="s">
        <v>3140</v>
      </c>
      <c r="X302" s="18" t="s">
        <v>3310</v>
      </c>
      <c r="Y302" s="21">
        <f t="shared" si="14"/>
        <v>13.692</v>
      </c>
      <c r="Z302" s="21">
        <v>10.87</v>
      </c>
      <c r="AA302" s="21">
        <v>79.39</v>
      </c>
      <c r="AB302" s="21">
        <v>0.05</v>
      </c>
      <c r="AC302" s="21">
        <v>0</v>
      </c>
      <c r="AD302" s="21">
        <v>0</v>
      </c>
      <c r="AE302" s="21">
        <v>0</v>
      </c>
      <c r="AF302" s="21">
        <v>0</v>
      </c>
      <c r="AG302" s="21">
        <v>2.8220000000000001</v>
      </c>
      <c r="AH302" s="21">
        <v>20.61</v>
      </c>
      <c r="AI302" s="21">
        <v>1</v>
      </c>
      <c r="AJ302" s="18" t="s">
        <v>3470</v>
      </c>
      <c r="AK302" s="17"/>
      <c r="AL302" s="21">
        <v>0</v>
      </c>
      <c r="AM302" s="21">
        <v>27.34</v>
      </c>
      <c r="AN302" s="21">
        <v>0.1</v>
      </c>
      <c r="AO302" s="22">
        <v>28</v>
      </c>
      <c r="AP302" s="22">
        <v>28</v>
      </c>
      <c r="AQ302" s="22">
        <v>16</v>
      </c>
      <c r="AR302" s="22"/>
      <c r="AS302" s="22"/>
      <c r="AT302" s="22"/>
      <c r="AU302" s="22"/>
      <c r="AV302" s="22"/>
      <c r="AW302" s="22"/>
      <c r="AX302" s="22"/>
      <c r="AY302" s="22"/>
      <c r="AZ302" s="22"/>
      <c r="BA302" s="22">
        <v>16</v>
      </c>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v>0</v>
      </c>
      <c r="CB302" s="22"/>
      <c r="CC302" s="22"/>
      <c r="CD302" s="22"/>
      <c r="CE302" s="22"/>
      <c r="CF302" s="23"/>
      <c r="CG302" s="22"/>
      <c r="CH302" s="22">
        <v>16</v>
      </c>
      <c r="CI302" s="12">
        <f t="shared" si="15"/>
        <v>0</v>
      </c>
      <c r="CJ302" s="21">
        <v>4.5449999999999999</v>
      </c>
      <c r="CK302" s="18" t="s">
        <v>3829</v>
      </c>
      <c r="CL302" s="17"/>
      <c r="CM302" s="18">
        <v>0.82</v>
      </c>
      <c r="CN302" s="18" t="s">
        <v>4050</v>
      </c>
      <c r="CO302" s="21">
        <v>553.87699999999995</v>
      </c>
      <c r="CP302" s="17"/>
      <c r="CQ302" s="17"/>
      <c r="CR302" s="17"/>
      <c r="CS302" s="17"/>
      <c r="CT302" s="17"/>
      <c r="CU302" s="17"/>
      <c r="CV302" s="17"/>
      <c r="CW302" s="18">
        <v>4</v>
      </c>
      <c r="CX302" s="17"/>
      <c r="CY302" s="17"/>
      <c r="CZ302" s="17"/>
      <c r="DA302" s="18">
        <v>1</v>
      </c>
      <c r="DB302" s="18" t="s">
        <v>4393</v>
      </c>
      <c r="DC302" s="18">
        <v>2375</v>
      </c>
      <c r="DD302" s="17"/>
      <c r="DE302" s="17"/>
      <c r="DF302" s="17"/>
      <c r="DG302" s="17"/>
      <c r="DH302" s="17"/>
      <c r="DI302" s="17"/>
      <c r="DJ302" s="17"/>
      <c r="DK302" s="17"/>
      <c r="DL302" s="17"/>
      <c r="DM302" s="17"/>
      <c r="DN302" s="17"/>
      <c r="DO302" s="17"/>
      <c r="DP302" s="17"/>
      <c r="DQ302" s="17"/>
      <c r="DR302" s="17"/>
      <c r="DS302" s="17"/>
      <c r="DT302" s="17"/>
      <c r="DU302" s="17"/>
      <c r="DV302" s="17"/>
      <c r="DW302" s="17"/>
      <c r="DX302" s="17"/>
      <c r="DY302" s="17"/>
      <c r="DZ302" s="17"/>
      <c r="EA302" s="17"/>
      <c r="EB302" s="17"/>
      <c r="EC302" s="17"/>
      <c r="ED302" s="17"/>
      <c r="EE302" s="17"/>
      <c r="EF302" s="17"/>
      <c r="EG302" s="17"/>
      <c r="EH302" s="17"/>
      <c r="EI302" s="17"/>
      <c r="EJ302" s="17"/>
      <c r="EK302" s="17"/>
      <c r="EL302" s="17"/>
      <c r="EM302" s="17"/>
      <c r="EN302" s="18">
        <v>1</v>
      </c>
      <c r="EO302" s="18" t="s">
        <v>4180</v>
      </c>
      <c r="EP302" s="18">
        <v>12</v>
      </c>
      <c r="EQ302" s="17"/>
      <c r="ER302" s="17"/>
      <c r="ES302" s="17"/>
      <c r="ET302" s="17"/>
      <c r="EU302" s="17"/>
      <c r="EV302" s="17"/>
      <c r="EW302" s="17"/>
      <c r="EX302" s="17"/>
      <c r="EY302" s="17"/>
      <c r="EZ302" s="17"/>
      <c r="FA302" s="17"/>
      <c r="FB302" s="17"/>
      <c r="FC302" s="17"/>
      <c r="FD302" s="17"/>
      <c r="FE302" s="17"/>
      <c r="FF302" s="17"/>
      <c r="FG302" s="17"/>
      <c r="FH302" s="18" t="s">
        <v>5121</v>
      </c>
      <c r="FI302" s="17"/>
      <c r="FJ302" s="17"/>
      <c r="FK302" s="17"/>
      <c r="FL302" s="17"/>
      <c r="FM302" s="17"/>
      <c r="FN302" s="17"/>
      <c r="FO302" s="17"/>
      <c r="FP302" s="17"/>
      <c r="FQ302" s="17"/>
      <c r="FR302" s="17"/>
      <c r="FS302" s="18" t="s">
        <v>6075</v>
      </c>
      <c r="FT302" s="18" t="s">
        <v>6411</v>
      </c>
      <c r="FU302" s="18" t="s">
        <v>6738</v>
      </c>
      <c r="FV302" s="18" t="s">
        <v>7082</v>
      </c>
      <c r="FW302" s="18" t="s">
        <v>28</v>
      </c>
      <c r="FX302" s="18" t="s">
        <v>6407</v>
      </c>
      <c r="FY302" s="18" t="s">
        <v>7419</v>
      </c>
      <c r="FZ302" s="18" t="s">
        <v>7494</v>
      </c>
      <c r="GB302" s="25">
        <f t="shared" si="16"/>
        <v>19.625295868938412</v>
      </c>
    </row>
    <row r="303" spans="3:184" ht="74" customHeight="1" x14ac:dyDescent="0.2">
      <c r="C303" s="17" t="s">
        <v>11175</v>
      </c>
      <c r="D303" s="18" t="s">
        <v>74</v>
      </c>
      <c r="E303" s="18" t="s">
        <v>82</v>
      </c>
      <c r="F303" s="18" t="s">
        <v>369</v>
      </c>
      <c r="G303" s="18" t="s">
        <v>667</v>
      </c>
      <c r="H303" s="18" t="s">
        <v>750</v>
      </c>
      <c r="I303" s="18">
        <v>2019</v>
      </c>
      <c r="J303" s="18" t="s">
        <v>910</v>
      </c>
      <c r="K303" s="18" t="s">
        <v>952</v>
      </c>
      <c r="L303" s="17"/>
      <c r="M303" s="18" t="s">
        <v>1227</v>
      </c>
      <c r="N303" s="17"/>
      <c r="O303" s="17"/>
      <c r="P303" s="17"/>
      <c r="Q303" s="18" t="s">
        <v>2180</v>
      </c>
      <c r="R303" s="17"/>
      <c r="S303" s="17"/>
      <c r="T303" s="17"/>
      <c r="U303" s="18" t="s">
        <v>2886</v>
      </c>
      <c r="V303" s="18" t="s">
        <v>3099</v>
      </c>
      <c r="W303" s="18" t="s">
        <v>3138</v>
      </c>
      <c r="X303" s="18" t="s">
        <v>3099</v>
      </c>
      <c r="Y303" s="21">
        <f t="shared" si="14"/>
        <v>85.5</v>
      </c>
      <c r="Z303" s="21">
        <v>85.5</v>
      </c>
      <c r="AA303" s="21">
        <v>100</v>
      </c>
      <c r="AB303" s="21">
        <v>5.0000000000000001E-4</v>
      </c>
      <c r="AC303" s="21">
        <v>0</v>
      </c>
      <c r="AD303" s="21">
        <v>0</v>
      </c>
      <c r="AE303" s="21">
        <v>0</v>
      </c>
      <c r="AF303" s="21">
        <v>0</v>
      </c>
      <c r="AG303" s="21">
        <v>0</v>
      </c>
      <c r="AH303" s="21">
        <v>0</v>
      </c>
      <c r="AI303" s="21"/>
      <c r="AJ303" s="17"/>
      <c r="AK303" s="17"/>
      <c r="AL303" s="21"/>
      <c r="AM303" s="21">
        <v>47.8</v>
      </c>
      <c r="AN303" s="21">
        <v>2.0000000000000001E-4</v>
      </c>
      <c r="AO303" s="22">
        <v>120</v>
      </c>
      <c r="AP303" s="22">
        <v>97</v>
      </c>
      <c r="AQ303" s="22">
        <v>36</v>
      </c>
      <c r="AR303" s="22"/>
      <c r="AS303" s="22">
        <v>12</v>
      </c>
      <c r="AT303" s="22">
        <v>2</v>
      </c>
      <c r="AU303" s="22"/>
      <c r="AV303" s="22"/>
      <c r="AW303" s="22"/>
      <c r="AX303" s="22"/>
      <c r="AY303" s="22"/>
      <c r="AZ303" s="22">
        <v>12</v>
      </c>
      <c r="BA303" s="22"/>
      <c r="BB303" s="22">
        <v>8</v>
      </c>
      <c r="BC303" s="22">
        <v>2</v>
      </c>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v>0</v>
      </c>
      <c r="CB303" s="22"/>
      <c r="CC303" s="22"/>
      <c r="CD303" s="22"/>
      <c r="CE303" s="22"/>
      <c r="CF303" s="23"/>
      <c r="CG303" s="22"/>
      <c r="CH303" s="22">
        <v>36</v>
      </c>
      <c r="CI303" s="12">
        <f t="shared" si="15"/>
        <v>0</v>
      </c>
      <c r="CJ303" s="21">
        <v>318.11200000000002</v>
      </c>
      <c r="CK303" s="18" t="s">
        <v>3830</v>
      </c>
      <c r="CL303" s="17"/>
      <c r="CM303" s="18">
        <v>100</v>
      </c>
      <c r="CN303" s="17"/>
      <c r="CO303" s="21">
        <v>318.11200000000002</v>
      </c>
      <c r="CP303" s="18">
        <v>1</v>
      </c>
      <c r="CQ303" s="18" t="s">
        <v>4100</v>
      </c>
      <c r="CR303" s="18" t="s">
        <v>4129</v>
      </c>
      <c r="CS303" s="18" t="s">
        <v>4146</v>
      </c>
      <c r="CT303" s="18">
        <v>12</v>
      </c>
      <c r="CU303" s="18">
        <v>0</v>
      </c>
      <c r="CV303" s="17"/>
      <c r="CW303" s="18">
        <v>4</v>
      </c>
      <c r="CX303" s="17"/>
      <c r="CY303" s="17"/>
      <c r="CZ303" s="17"/>
      <c r="DA303" s="17"/>
      <c r="DB303" s="17"/>
      <c r="DC303" s="17"/>
      <c r="DD303" s="17"/>
      <c r="DE303" s="17"/>
      <c r="DF303" s="17"/>
      <c r="DG303" s="17"/>
      <c r="DH303" s="17"/>
      <c r="DI303" s="17"/>
      <c r="DJ303" s="17"/>
      <c r="DK303" s="17"/>
      <c r="DL303" s="17"/>
      <c r="DM303" s="17"/>
      <c r="DN303" s="17"/>
      <c r="DO303" s="17"/>
      <c r="DP303" s="17"/>
      <c r="DQ303" s="17"/>
      <c r="DR303" s="17"/>
      <c r="DS303" s="17"/>
      <c r="DT303" s="17"/>
      <c r="DU303" s="17"/>
      <c r="DV303" s="18">
        <v>1</v>
      </c>
      <c r="DW303" s="18" t="s">
        <v>4607</v>
      </c>
      <c r="DX303" s="18">
        <v>5703</v>
      </c>
      <c r="DY303" s="17"/>
      <c r="DZ303" s="17"/>
      <c r="EA303" s="17"/>
      <c r="EB303" s="17"/>
      <c r="EC303" s="17"/>
      <c r="ED303" s="17"/>
      <c r="EE303" s="17"/>
      <c r="EF303" s="17"/>
      <c r="EG303" s="17"/>
      <c r="EH303" s="17"/>
      <c r="EI303" s="17"/>
      <c r="EJ303" s="17"/>
      <c r="EK303" s="17"/>
      <c r="EL303" s="17"/>
      <c r="EM303" s="17"/>
      <c r="EN303" s="17"/>
      <c r="EO303" s="17"/>
      <c r="EP303" s="17"/>
      <c r="EQ303" s="17"/>
      <c r="ER303" s="17"/>
      <c r="ES303" s="17"/>
      <c r="ET303" s="17"/>
      <c r="EU303" s="17"/>
      <c r="EV303" s="17"/>
      <c r="EW303" s="17"/>
      <c r="EX303" s="17"/>
      <c r="EY303" s="17"/>
      <c r="EZ303" s="17"/>
      <c r="FA303" s="17"/>
      <c r="FB303" s="17"/>
      <c r="FC303" s="17"/>
      <c r="FD303" s="17"/>
      <c r="FE303" s="17"/>
      <c r="FF303" s="17"/>
      <c r="FG303" s="17"/>
      <c r="FH303" s="18" t="s">
        <v>5122</v>
      </c>
      <c r="FI303" s="18" t="s">
        <v>5311</v>
      </c>
      <c r="FJ303" s="17"/>
      <c r="FK303" s="17"/>
      <c r="FL303" s="17"/>
      <c r="FM303" s="17"/>
      <c r="FN303" s="17"/>
      <c r="FO303" s="17"/>
      <c r="FP303" s="18" t="s">
        <v>5771</v>
      </c>
      <c r="FQ303" s="18">
        <v>35</v>
      </c>
      <c r="FR303" s="18">
        <v>374</v>
      </c>
      <c r="FS303" s="18" t="s">
        <v>6076</v>
      </c>
      <c r="FT303" s="18" t="s">
        <v>6412</v>
      </c>
      <c r="FU303" s="18" t="s">
        <v>6739</v>
      </c>
      <c r="FV303" s="18" t="s">
        <v>7083</v>
      </c>
      <c r="FW303" s="18" t="s">
        <v>7226</v>
      </c>
      <c r="FX303" s="18" t="s">
        <v>7322</v>
      </c>
      <c r="FY303" s="18" t="s">
        <v>7421</v>
      </c>
      <c r="FZ303" s="18" t="s">
        <v>7496</v>
      </c>
      <c r="GB303" s="25">
        <f t="shared" si="16"/>
        <v>268.7732622472588</v>
      </c>
    </row>
    <row r="304" spans="3:184" ht="74" customHeight="1" x14ac:dyDescent="0.2">
      <c r="C304" s="17" t="s">
        <v>11175</v>
      </c>
      <c r="D304" s="18" t="s">
        <v>73</v>
      </c>
      <c r="E304" s="18" t="s">
        <v>82</v>
      </c>
      <c r="F304" s="18" t="s">
        <v>370</v>
      </c>
      <c r="G304" s="18" t="s">
        <v>449</v>
      </c>
      <c r="H304" s="18" t="s">
        <v>483</v>
      </c>
      <c r="I304" s="18">
        <v>2021</v>
      </c>
      <c r="J304" s="18" t="s">
        <v>878</v>
      </c>
      <c r="K304" s="18" t="s">
        <v>935</v>
      </c>
      <c r="L304" s="17"/>
      <c r="M304" s="17"/>
      <c r="N304" s="17"/>
      <c r="O304" s="18" t="s">
        <v>1737</v>
      </c>
      <c r="P304" s="18" t="s">
        <v>1933</v>
      </c>
      <c r="Q304" s="18" t="s">
        <v>2181</v>
      </c>
      <c r="R304" s="18" t="s">
        <v>2402</v>
      </c>
      <c r="S304" s="17"/>
      <c r="T304" s="17"/>
      <c r="U304" s="18" t="s">
        <v>2887</v>
      </c>
      <c r="V304" s="18" t="s">
        <v>3100</v>
      </c>
      <c r="W304" s="18" t="s">
        <v>3138</v>
      </c>
      <c r="X304" s="18" t="s">
        <v>3311</v>
      </c>
      <c r="Y304" s="21">
        <f t="shared" si="14"/>
        <v>2.0960000000000001</v>
      </c>
      <c r="Z304" s="21">
        <v>1.8460000000000001</v>
      </c>
      <c r="AA304" s="21">
        <v>88.07</v>
      </c>
      <c r="AB304" s="21">
        <v>0.1</v>
      </c>
      <c r="AC304" s="21">
        <v>0</v>
      </c>
      <c r="AD304" s="21">
        <v>0</v>
      </c>
      <c r="AE304" s="21">
        <v>0</v>
      </c>
      <c r="AF304" s="21">
        <v>0</v>
      </c>
      <c r="AG304" s="21">
        <v>0.25</v>
      </c>
      <c r="AH304" s="21">
        <v>11.93</v>
      </c>
      <c r="AI304" s="21">
        <v>1</v>
      </c>
      <c r="AJ304" s="18" t="s">
        <v>3471</v>
      </c>
      <c r="AK304" s="17"/>
      <c r="AL304" s="21">
        <v>0</v>
      </c>
      <c r="AM304" s="21">
        <v>2.9980000000000002</v>
      </c>
      <c r="AN304" s="21">
        <v>0.16</v>
      </c>
      <c r="AO304" s="22">
        <v>8</v>
      </c>
      <c r="AP304" s="22">
        <v>8</v>
      </c>
      <c r="AQ304" s="22">
        <v>8</v>
      </c>
      <c r="AR304" s="22"/>
      <c r="AS304" s="22"/>
      <c r="AT304" s="22"/>
      <c r="AU304" s="22"/>
      <c r="AV304" s="22"/>
      <c r="AW304" s="22"/>
      <c r="AX304" s="22">
        <v>1</v>
      </c>
      <c r="AY304" s="22"/>
      <c r="AZ304" s="22">
        <v>2</v>
      </c>
      <c r="BA304" s="22"/>
      <c r="BB304" s="22">
        <v>5</v>
      </c>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v>0</v>
      </c>
      <c r="CB304" s="22"/>
      <c r="CC304" s="22"/>
      <c r="CD304" s="22"/>
      <c r="CE304" s="22"/>
      <c r="CF304" s="23"/>
      <c r="CG304" s="22"/>
      <c r="CH304" s="22">
        <v>8</v>
      </c>
      <c r="CI304" s="12">
        <f t="shared" si="15"/>
        <v>0</v>
      </c>
      <c r="CJ304" s="21">
        <v>5.734</v>
      </c>
      <c r="CK304" s="18" t="s">
        <v>3831</v>
      </c>
      <c r="CL304" s="17"/>
      <c r="CM304" s="18">
        <v>12.5</v>
      </c>
      <c r="CN304" s="18" t="s">
        <v>4050</v>
      </c>
      <c r="CO304" s="21">
        <v>45.87</v>
      </c>
      <c r="CP304" s="17"/>
      <c r="CQ304" s="17"/>
      <c r="CR304" s="17"/>
      <c r="CS304" s="17"/>
      <c r="CT304" s="17"/>
      <c r="CU304" s="17"/>
      <c r="CV304" s="17"/>
      <c r="CW304" s="18">
        <v>4</v>
      </c>
      <c r="CX304" s="18">
        <v>1</v>
      </c>
      <c r="CY304" s="18" t="s">
        <v>4179</v>
      </c>
      <c r="CZ304" s="18">
        <v>1404</v>
      </c>
      <c r="DA304" s="18">
        <v>1</v>
      </c>
      <c r="DB304" s="18" t="s">
        <v>4182</v>
      </c>
      <c r="DC304" s="18">
        <v>148</v>
      </c>
      <c r="DD304" s="17"/>
      <c r="DE304" s="17"/>
      <c r="DF304" s="17"/>
      <c r="DG304" s="17"/>
      <c r="DH304" s="17"/>
      <c r="DI304" s="17"/>
      <c r="DJ304" s="17"/>
      <c r="DK304" s="17"/>
      <c r="DL304" s="17"/>
      <c r="DM304" s="17"/>
      <c r="DN304" s="17"/>
      <c r="DO304" s="17"/>
      <c r="DP304" s="17"/>
      <c r="DQ304" s="17"/>
      <c r="DR304" s="17"/>
      <c r="DS304" s="17"/>
      <c r="DT304" s="17"/>
      <c r="DU304" s="17"/>
      <c r="DV304" s="18">
        <v>1</v>
      </c>
      <c r="DW304" s="18" t="s">
        <v>4608</v>
      </c>
      <c r="DX304" s="18">
        <v>4569</v>
      </c>
      <c r="DY304" s="17"/>
      <c r="DZ304" s="17"/>
      <c r="EA304" s="17"/>
      <c r="EB304" s="17"/>
      <c r="EC304" s="17"/>
      <c r="ED304" s="17"/>
      <c r="EE304" s="17"/>
      <c r="EF304" s="17"/>
      <c r="EG304" s="17"/>
      <c r="EH304" s="17"/>
      <c r="EI304" s="17"/>
      <c r="EJ304" s="17"/>
      <c r="EK304" s="17"/>
      <c r="EL304" s="17"/>
      <c r="EM304" s="17"/>
      <c r="EN304" s="18">
        <v>1</v>
      </c>
      <c r="EO304" s="18" t="s">
        <v>4827</v>
      </c>
      <c r="EP304" s="18">
        <v>6</v>
      </c>
      <c r="EQ304" s="17"/>
      <c r="ER304" s="17"/>
      <c r="ES304" s="17"/>
      <c r="ET304" s="17"/>
      <c r="EU304" s="17"/>
      <c r="EV304" s="17"/>
      <c r="EW304" s="17"/>
      <c r="EX304" s="17"/>
      <c r="EY304" s="17"/>
      <c r="EZ304" s="17"/>
      <c r="FA304" s="17"/>
      <c r="FB304" s="17"/>
      <c r="FC304" s="17"/>
      <c r="FD304" s="17"/>
      <c r="FE304" s="17"/>
      <c r="FF304" s="17"/>
      <c r="FG304" s="17"/>
      <c r="FH304" s="18" t="s">
        <v>5123</v>
      </c>
      <c r="FI304" s="18" t="s">
        <v>5312</v>
      </c>
      <c r="FJ304" s="18" t="s">
        <v>5384</v>
      </c>
      <c r="FK304" s="17"/>
      <c r="FL304" s="17"/>
      <c r="FM304" s="17"/>
      <c r="FN304" s="17"/>
      <c r="FO304" s="17"/>
      <c r="FP304" s="18" t="s">
        <v>5772</v>
      </c>
      <c r="FQ304" s="18">
        <v>3</v>
      </c>
      <c r="FR304" s="18">
        <v>21</v>
      </c>
      <c r="FS304" s="18" t="s">
        <v>6077</v>
      </c>
      <c r="FT304" s="18" t="s">
        <v>6413</v>
      </c>
      <c r="FU304" s="18" t="s">
        <v>6740</v>
      </c>
      <c r="FV304" s="18" t="s">
        <v>7084</v>
      </c>
      <c r="FW304" s="18" t="s">
        <v>28</v>
      </c>
      <c r="FX304" s="18" t="s">
        <v>6407</v>
      </c>
      <c r="FY304" s="18" t="s">
        <v>7419</v>
      </c>
      <c r="FZ304" s="18" t="s">
        <v>7494</v>
      </c>
      <c r="GB304" s="25">
        <f t="shared" si="16"/>
        <v>40.244168301722262</v>
      </c>
    </row>
    <row r="305" spans="3:184" ht="74" customHeight="1" x14ac:dyDescent="0.2">
      <c r="C305" s="17" t="s">
        <v>11175</v>
      </c>
      <c r="D305" s="18" t="s">
        <v>73</v>
      </c>
      <c r="E305" s="18" t="s">
        <v>82</v>
      </c>
      <c r="F305" s="18" t="s">
        <v>370</v>
      </c>
      <c r="G305" s="18" t="s">
        <v>663</v>
      </c>
      <c r="H305" s="18" t="s">
        <v>663</v>
      </c>
      <c r="I305" s="18">
        <v>2023</v>
      </c>
      <c r="J305" s="18" t="s">
        <v>834</v>
      </c>
      <c r="K305" s="18" t="s">
        <v>1004</v>
      </c>
      <c r="L305" s="17"/>
      <c r="M305" s="18" t="s">
        <v>1228</v>
      </c>
      <c r="N305" s="18" t="s">
        <v>1451</v>
      </c>
      <c r="O305" s="17"/>
      <c r="P305" s="17"/>
      <c r="Q305" s="18" t="s">
        <v>2182</v>
      </c>
      <c r="R305" s="18" t="s">
        <v>2403</v>
      </c>
      <c r="S305" s="17"/>
      <c r="T305" s="17"/>
      <c r="U305" s="18" t="s">
        <v>2888</v>
      </c>
      <c r="V305" s="18" t="s">
        <v>3101</v>
      </c>
      <c r="W305" s="18" t="s">
        <v>3138</v>
      </c>
      <c r="X305" s="18" t="s">
        <v>3312</v>
      </c>
      <c r="Y305" s="21">
        <f t="shared" si="14"/>
        <v>0.3</v>
      </c>
      <c r="Z305" s="21">
        <v>0.3</v>
      </c>
      <c r="AA305" s="21">
        <v>100</v>
      </c>
      <c r="AB305" s="21">
        <v>0.01</v>
      </c>
      <c r="AC305" s="21">
        <v>0</v>
      </c>
      <c r="AD305" s="21">
        <v>0</v>
      </c>
      <c r="AE305" s="21">
        <v>0</v>
      </c>
      <c r="AF305" s="21">
        <v>0</v>
      </c>
      <c r="AG305" s="21">
        <v>0</v>
      </c>
      <c r="AH305" s="21">
        <v>0</v>
      </c>
      <c r="AI305" s="21"/>
      <c r="AJ305" s="17"/>
      <c r="AK305" s="17"/>
      <c r="AL305" s="21"/>
      <c r="AM305" s="21">
        <v>0.5</v>
      </c>
      <c r="AN305" s="21">
        <v>0.05</v>
      </c>
      <c r="AO305" s="22">
        <v>1</v>
      </c>
      <c r="AP305" s="22">
        <v>1</v>
      </c>
      <c r="AQ305" s="22">
        <v>1</v>
      </c>
      <c r="AR305" s="22"/>
      <c r="AS305" s="22"/>
      <c r="AT305" s="22"/>
      <c r="AU305" s="22"/>
      <c r="AV305" s="22"/>
      <c r="AW305" s="22"/>
      <c r="AX305" s="22"/>
      <c r="AY305" s="22"/>
      <c r="AZ305" s="22"/>
      <c r="BA305" s="22"/>
      <c r="BB305" s="22"/>
      <c r="BC305" s="22"/>
      <c r="BD305" s="22"/>
      <c r="BE305" s="22"/>
      <c r="BF305" s="22"/>
      <c r="BG305" s="22"/>
      <c r="BH305" s="22"/>
      <c r="BI305" s="22"/>
      <c r="BJ305" s="22"/>
      <c r="BK305" s="22">
        <v>1</v>
      </c>
      <c r="BL305" s="22"/>
      <c r="BM305" s="22"/>
      <c r="BN305" s="22"/>
      <c r="BO305" s="22"/>
      <c r="BP305" s="22"/>
      <c r="BQ305" s="22">
        <v>1</v>
      </c>
      <c r="BR305" s="22"/>
      <c r="BS305" s="22"/>
      <c r="BT305" s="22"/>
      <c r="BU305" s="22"/>
      <c r="BV305" s="22"/>
      <c r="BW305" s="22"/>
      <c r="BX305" s="22"/>
      <c r="BY305" s="22"/>
      <c r="BZ305" s="22"/>
      <c r="CA305" s="22">
        <v>1</v>
      </c>
      <c r="CB305" s="22"/>
      <c r="CC305" s="22"/>
      <c r="CD305" s="22"/>
      <c r="CE305" s="22"/>
      <c r="CF305" s="23"/>
      <c r="CG305" s="22"/>
      <c r="CH305" s="22">
        <v>1</v>
      </c>
      <c r="CI305" s="12">
        <f t="shared" si="15"/>
        <v>0</v>
      </c>
      <c r="CJ305" s="21">
        <v>0.1</v>
      </c>
      <c r="CK305" s="18" t="s">
        <v>3832</v>
      </c>
      <c r="CL305" s="17"/>
      <c r="CM305" s="18">
        <v>0.22</v>
      </c>
      <c r="CN305" s="18" t="s">
        <v>4050</v>
      </c>
      <c r="CO305" s="21">
        <v>45.87</v>
      </c>
      <c r="CP305" s="17"/>
      <c r="CQ305" s="17"/>
      <c r="CR305" s="17"/>
      <c r="CS305" s="17"/>
      <c r="CT305" s="17"/>
      <c r="CU305" s="17"/>
      <c r="CV305" s="17"/>
      <c r="CW305" s="18">
        <v>2</v>
      </c>
      <c r="CX305" s="18">
        <v>1</v>
      </c>
      <c r="CY305" s="18" t="s">
        <v>4252</v>
      </c>
      <c r="CZ305" s="18">
        <v>11</v>
      </c>
      <c r="DA305" s="17"/>
      <c r="DB305" s="17"/>
      <c r="DC305" s="17"/>
      <c r="DD305" s="17"/>
      <c r="DE305" s="17"/>
      <c r="DF305" s="17"/>
      <c r="DG305" s="17"/>
      <c r="DH305" s="17"/>
      <c r="DI305" s="17"/>
      <c r="DJ305" s="17"/>
      <c r="DK305" s="17"/>
      <c r="DL305" s="17"/>
      <c r="DM305" s="17"/>
      <c r="DN305" s="17"/>
      <c r="DO305" s="17"/>
      <c r="DP305" s="17"/>
      <c r="DQ305" s="17"/>
      <c r="DR305" s="17"/>
      <c r="DS305" s="17"/>
      <c r="DT305" s="17"/>
      <c r="DU305" s="17"/>
      <c r="DV305" s="17"/>
      <c r="DW305" s="17"/>
      <c r="DX305" s="17"/>
      <c r="DY305" s="17"/>
      <c r="DZ305" s="17"/>
      <c r="EA305" s="17"/>
      <c r="EB305" s="17"/>
      <c r="EC305" s="17"/>
      <c r="ED305" s="17"/>
      <c r="EE305" s="17"/>
      <c r="EF305" s="17"/>
      <c r="EG305" s="17"/>
      <c r="EH305" s="17"/>
      <c r="EI305" s="17"/>
      <c r="EJ305" s="17"/>
      <c r="EK305" s="17"/>
      <c r="EL305" s="17"/>
      <c r="EM305" s="17"/>
      <c r="EN305" s="18">
        <v>1</v>
      </c>
      <c r="EO305" s="18" t="s">
        <v>4828</v>
      </c>
      <c r="EP305" s="18">
        <v>11</v>
      </c>
      <c r="EQ305" s="17"/>
      <c r="ER305" s="17"/>
      <c r="ES305" s="17"/>
      <c r="ET305" s="17"/>
      <c r="EU305" s="17"/>
      <c r="EV305" s="17"/>
      <c r="EW305" s="17"/>
      <c r="EX305" s="17"/>
      <c r="EY305" s="17"/>
      <c r="EZ305" s="17"/>
      <c r="FA305" s="17"/>
      <c r="FB305" s="17"/>
      <c r="FC305" s="17"/>
      <c r="FD305" s="17"/>
      <c r="FE305" s="17"/>
      <c r="FF305" s="17"/>
      <c r="FG305" s="17"/>
      <c r="FH305" s="18" t="s">
        <v>5124</v>
      </c>
      <c r="FI305" s="17"/>
      <c r="FJ305" s="18" t="s">
        <v>5124</v>
      </c>
      <c r="FK305" s="17"/>
      <c r="FL305" s="18" t="s">
        <v>5563</v>
      </c>
      <c r="FM305" s="17"/>
      <c r="FN305" s="18" t="s">
        <v>5124</v>
      </c>
      <c r="FO305" s="17"/>
      <c r="FP305" s="18" t="s">
        <v>5773</v>
      </c>
      <c r="FQ305" s="18">
        <v>1</v>
      </c>
      <c r="FR305" s="18">
        <v>31</v>
      </c>
      <c r="FS305" s="18" t="s">
        <v>6077</v>
      </c>
      <c r="FT305" s="18" t="s">
        <v>6413</v>
      </c>
      <c r="FU305" s="18" t="s">
        <v>6740</v>
      </c>
      <c r="FV305" s="18" t="s">
        <v>7084</v>
      </c>
      <c r="FW305" s="18" t="s">
        <v>28</v>
      </c>
      <c r="FX305" s="18" t="s">
        <v>6407</v>
      </c>
      <c r="FY305" s="18" t="s">
        <v>7419</v>
      </c>
      <c r="FZ305" s="18" t="s">
        <v>7494</v>
      </c>
      <c r="GB305" s="25">
        <f t="shared" si="16"/>
        <v>6.5402223675604967</v>
      </c>
    </row>
    <row r="306" spans="3:184" ht="74" customHeight="1" x14ac:dyDescent="0.2">
      <c r="C306" s="17" t="s">
        <v>11175</v>
      </c>
      <c r="D306" s="18" t="s">
        <v>73</v>
      </c>
      <c r="E306" s="18" t="s">
        <v>82</v>
      </c>
      <c r="F306" s="18" t="s">
        <v>371</v>
      </c>
      <c r="G306" s="18" t="s">
        <v>668</v>
      </c>
      <c r="H306" s="18" t="s">
        <v>655</v>
      </c>
      <c r="I306" s="18">
        <v>2020</v>
      </c>
      <c r="J306" s="18" t="s">
        <v>844</v>
      </c>
      <c r="K306" s="18" t="s">
        <v>1005</v>
      </c>
      <c r="L306" s="17"/>
      <c r="M306" s="18" t="s">
        <v>1229</v>
      </c>
      <c r="N306" s="18" t="s">
        <v>1452</v>
      </c>
      <c r="O306" s="17"/>
      <c r="P306" s="17"/>
      <c r="Q306" s="18" t="s">
        <v>2183</v>
      </c>
      <c r="R306" s="18" t="s">
        <v>2404</v>
      </c>
      <c r="S306" s="18" t="s">
        <v>2513</v>
      </c>
      <c r="T306" s="18" t="s">
        <v>2589</v>
      </c>
      <c r="U306" s="18" t="s">
        <v>2889</v>
      </c>
      <c r="V306" s="18" t="s">
        <v>3102</v>
      </c>
      <c r="W306" s="18" t="s">
        <v>3138</v>
      </c>
      <c r="X306" s="18" t="s">
        <v>3313</v>
      </c>
      <c r="Y306" s="21">
        <f t="shared" si="14"/>
        <v>0.52500000000000002</v>
      </c>
      <c r="Z306" s="21">
        <v>0.495</v>
      </c>
      <c r="AA306" s="21">
        <v>94.29</v>
      </c>
      <c r="AB306" s="21">
        <v>0.03</v>
      </c>
      <c r="AC306" s="21">
        <v>0</v>
      </c>
      <c r="AD306" s="21">
        <v>0</v>
      </c>
      <c r="AE306" s="21">
        <v>0</v>
      </c>
      <c r="AF306" s="21">
        <v>0</v>
      </c>
      <c r="AG306" s="21">
        <v>0.03</v>
      </c>
      <c r="AH306" s="21">
        <v>5.71</v>
      </c>
      <c r="AI306" s="21">
        <v>1</v>
      </c>
      <c r="AJ306" s="18" t="s">
        <v>3472</v>
      </c>
      <c r="AK306" s="17"/>
      <c r="AL306" s="21">
        <v>0</v>
      </c>
      <c r="AM306" s="21">
        <v>0.6</v>
      </c>
      <c r="AN306" s="21">
        <v>0.04</v>
      </c>
      <c r="AO306" s="22">
        <v>10</v>
      </c>
      <c r="AP306" s="22">
        <v>7</v>
      </c>
      <c r="AQ306" s="22">
        <v>2</v>
      </c>
      <c r="AR306" s="22"/>
      <c r="AS306" s="22"/>
      <c r="AT306" s="22"/>
      <c r="AU306" s="22"/>
      <c r="AV306" s="22"/>
      <c r="AW306" s="22"/>
      <c r="AX306" s="22"/>
      <c r="AY306" s="22"/>
      <c r="AZ306" s="22"/>
      <c r="BA306" s="22"/>
      <c r="BB306" s="22"/>
      <c r="BC306" s="22"/>
      <c r="BD306" s="22"/>
      <c r="BE306" s="22"/>
      <c r="BF306" s="22"/>
      <c r="BG306" s="22"/>
      <c r="BH306" s="22"/>
      <c r="BI306" s="22"/>
      <c r="BJ306" s="22"/>
      <c r="BK306" s="22">
        <v>2</v>
      </c>
      <c r="BL306" s="22"/>
      <c r="BM306" s="22"/>
      <c r="BN306" s="22"/>
      <c r="BO306" s="22"/>
      <c r="BP306" s="22"/>
      <c r="BQ306" s="22">
        <v>2</v>
      </c>
      <c r="BR306" s="22"/>
      <c r="BS306" s="22">
        <v>1</v>
      </c>
      <c r="BT306" s="22"/>
      <c r="BU306" s="22"/>
      <c r="BV306" s="22"/>
      <c r="BW306" s="22"/>
      <c r="BX306" s="22"/>
      <c r="BY306" s="22"/>
      <c r="BZ306" s="22"/>
      <c r="CA306" s="22">
        <v>3</v>
      </c>
      <c r="CB306" s="22"/>
      <c r="CC306" s="22"/>
      <c r="CD306" s="22"/>
      <c r="CE306" s="22"/>
      <c r="CF306" s="23"/>
      <c r="CG306" s="22"/>
      <c r="CH306" s="22">
        <v>2</v>
      </c>
      <c r="CI306" s="12">
        <f t="shared" si="15"/>
        <v>0</v>
      </c>
      <c r="CJ306" s="21">
        <v>0.14399999999999999</v>
      </c>
      <c r="CK306" s="18" t="s">
        <v>3833</v>
      </c>
      <c r="CL306" s="17"/>
      <c r="CM306" s="18">
        <v>0.36</v>
      </c>
      <c r="CN306" s="18" t="s">
        <v>4050</v>
      </c>
      <c r="CO306" s="21">
        <v>40.343000000000004</v>
      </c>
      <c r="CP306" s="18">
        <v>1</v>
      </c>
      <c r="CQ306" s="18" t="s">
        <v>4101</v>
      </c>
      <c r="CR306" s="18" t="s">
        <v>4130</v>
      </c>
      <c r="CS306" s="18" t="s">
        <v>4147</v>
      </c>
      <c r="CT306" s="18">
        <v>5</v>
      </c>
      <c r="CU306" s="18">
        <v>6</v>
      </c>
      <c r="CV306" s="18" t="s">
        <v>4169</v>
      </c>
      <c r="CW306" s="18">
        <v>7</v>
      </c>
      <c r="CX306" s="18">
        <v>1</v>
      </c>
      <c r="CY306" s="18" t="s">
        <v>4249</v>
      </c>
      <c r="CZ306" s="18">
        <v>623</v>
      </c>
      <c r="DA306" s="17"/>
      <c r="DB306" s="17"/>
      <c r="DC306" s="17"/>
      <c r="DD306" s="17"/>
      <c r="DE306" s="17"/>
      <c r="DF306" s="17"/>
      <c r="DG306" s="17"/>
      <c r="DH306" s="17"/>
      <c r="DI306" s="17"/>
      <c r="DJ306" s="17"/>
      <c r="DK306" s="17"/>
      <c r="DL306" s="17"/>
      <c r="DM306" s="17"/>
      <c r="DN306" s="17"/>
      <c r="DO306" s="17"/>
      <c r="DP306" s="17"/>
      <c r="DQ306" s="17"/>
      <c r="DR306" s="17"/>
      <c r="DS306" s="17"/>
      <c r="DT306" s="17"/>
      <c r="DU306" s="17"/>
      <c r="DV306" s="17"/>
      <c r="DW306" s="17"/>
      <c r="DX306" s="17"/>
      <c r="DY306" s="17"/>
      <c r="DZ306" s="17"/>
      <c r="EA306" s="17"/>
      <c r="EB306" s="17"/>
      <c r="EC306" s="17"/>
      <c r="ED306" s="17"/>
      <c r="EE306" s="17"/>
      <c r="EF306" s="17"/>
      <c r="EG306" s="17"/>
      <c r="EH306" s="18">
        <v>1</v>
      </c>
      <c r="EI306" s="18" t="s">
        <v>4690</v>
      </c>
      <c r="EJ306" s="18">
        <v>20</v>
      </c>
      <c r="EK306" s="17"/>
      <c r="EL306" s="17"/>
      <c r="EM306" s="17"/>
      <c r="EN306" s="17"/>
      <c r="EO306" s="17"/>
      <c r="EP306" s="17"/>
      <c r="EQ306" s="17"/>
      <c r="ER306" s="17"/>
      <c r="ES306" s="17"/>
      <c r="ET306" s="17"/>
      <c r="EU306" s="17"/>
      <c r="EV306" s="17"/>
      <c r="EW306" s="17"/>
      <c r="EX306" s="17"/>
      <c r="EY306" s="17"/>
      <c r="EZ306" s="17"/>
      <c r="FA306" s="17"/>
      <c r="FB306" s="17"/>
      <c r="FC306" s="17"/>
      <c r="FD306" s="17"/>
      <c r="FE306" s="17"/>
      <c r="FF306" s="17"/>
      <c r="FG306" s="17"/>
      <c r="FH306" s="17"/>
      <c r="FI306" s="18" t="s">
        <v>5313</v>
      </c>
      <c r="FJ306" s="18" t="s">
        <v>5385</v>
      </c>
      <c r="FK306" s="17"/>
      <c r="FL306" s="18" t="s">
        <v>5564</v>
      </c>
      <c r="FM306" s="17"/>
      <c r="FN306" s="17"/>
      <c r="FO306" s="17"/>
      <c r="FP306" s="18" t="s">
        <v>4643</v>
      </c>
      <c r="FQ306" s="18">
        <v>1</v>
      </c>
      <c r="FR306" s="18">
        <v>30</v>
      </c>
      <c r="FS306" s="18" t="s">
        <v>6078</v>
      </c>
      <c r="FT306" s="18" t="s">
        <v>6414</v>
      </c>
      <c r="FU306" s="18" t="s">
        <v>6741</v>
      </c>
      <c r="FV306" s="18" t="s">
        <v>7085</v>
      </c>
      <c r="FW306" s="18" t="s">
        <v>28</v>
      </c>
      <c r="FX306" s="18" t="s">
        <v>6407</v>
      </c>
      <c r="FY306" s="18" t="s">
        <v>7419</v>
      </c>
      <c r="FZ306" s="18" t="s">
        <v>7494</v>
      </c>
      <c r="GB306" s="25">
        <f t="shared" si="16"/>
        <v>12.269786580075849</v>
      </c>
    </row>
    <row r="307" spans="3:184" ht="74" customHeight="1" x14ac:dyDescent="0.2">
      <c r="C307" s="17" t="s">
        <v>11175</v>
      </c>
      <c r="D307" s="18" t="s">
        <v>73</v>
      </c>
      <c r="E307" s="18" t="s">
        <v>82</v>
      </c>
      <c r="F307" s="18" t="s">
        <v>372</v>
      </c>
      <c r="G307" s="18" t="s">
        <v>484</v>
      </c>
      <c r="H307" s="18" t="s">
        <v>483</v>
      </c>
      <c r="I307" s="18">
        <v>2019</v>
      </c>
      <c r="J307" s="18" t="s">
        <v>815</v>
      </c>
      <c r="K307" s="18" t="s">
        <v>774</v>
      </c>
      <c r="L307" s="17"/>
      <c r="M307" s="18" t="s">
        <v>1230</v>
      </c>
      <c r="N307" s="18" t="s">
        <v>1453</v>
      </c>
      <c r="O307" s="17"/>
      <c r="P307" s="17"/>
      <c r="Q307" s="17"/>
      <c r="R307" s="17"/>
      <c r="S307" s="17"/>
      <c r="T307" s="17"/>
      <c r="U307" s="18" t="s">
        <v>2890</v>
      </c>
      <c r="V307" s="18" t="s">
        <v>2890</v>
      </c>
      <c r="W307" s="18" t="s">
        <v>3140</v>
      </c>
      <c r="X307" s="18" t="s">
        <v>2890</v>
      </c>
      <c r="Y307" s="21">
        <v>0.37</v>
      </c>
      <c r="Z307" s="21">
        <v>0</v>
      </c>
      <c r="AA307" s="21">
        <v>0</v>
      </c>
      <c r="AB307" s="21">
        <v>0</v>
      </c>
      <c r="AC307" s="21">
        <v>0.315</v>
      </c>
      <c r="AD307" s="21">
        <v>86.3</v>
      </c>
      <c r="AE307" s="21">
        <v>0.05</v>
      </c>
      <c r="AF307" s="21">
        <v>13.7</v>
      </c>
      <c r="AG307" s="21">
        <v>0</v>
      </c>
      <c r="AH307" s="21">
        <v>0</v>
      </c>
      <c r="AI307" s="21">
        <v>1</v>
      </c>
      <c r="AJ307" s="18" t="s">
        <v>3473</v>
      </c>
      <c r="AK307" s="17"/>
      <c r="AL307" s="21">
        <v>0</v>
      </c>
      <c r="AM307" s="21">
        <v>0.03</v>
      </c>
      <c r="AN307" s="21">
        <v>0.01</v>
      </c>
      <c r="AO307" s="22">
        <v>4</v>
      </c>
      <c r="AP307" s="22">
        <v>2</v>
      </c>
      <c r="AQ307" s="22">
        <v>2</v>
      </c>
      <c r="AR307" s="22"/>
      <c r="AS307" s="22"/>
      <c r="AT307" s="22"/>
      <c r="AU307" s="22"/>
      <c r="AV307" s="22"/>
      <c r="AW307" s="22"/>
      <c r="AX307" s="22"/>
      <c r="AY307" s="22"/>
      <c r="AZ307" s="22"/>
      <c r="BA307" s="22"/>
      <c r="BB307" s="22"/>
      <c r="BC307" s="22"/>
      <c r="BD307" s="22">
        <v>2</v>
      </c>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v>0</v>
      </c>
      <c r="CB307" s="22"/>
      <c r="CC307" s="22"/>
      <c r="CD307" s="22"/>
      <c r="CE307" s="22"/>
      <c r="CF307" s="23"/>
      <c r="CG307" s="22"/>
      <c r="CH307" s="22">
        <v>2</v>
      </c>
      <c r="CI307" s="12">
        <f t="shared" si="15"/>
        <v>0</v>
      </c>
      <c r="CJ307" s="21">
        <v>0.152</v>
      </c>
      <c r="CK307" s="18" t="s">
        <v>3834</v>
      </c>
      <c r="CL307" s="17"/>
      <c r="CM307" s="18">
        <v>0.85</v>
      </c>
      <c r="CN307" s="18" t="s">
        <v>4050</v>
      </c>
      <c r="CO307" s="21">
        <v>17.951000000000001</v>
      </c>
      <c r="CP307" s="17"/>
      <c r="CQ307" s="17"/>
      <c r="CR307" s="17"/>
      <c r="CS307" s="17"/>
      <c r="CT307" s="17"/>
      <c r="CU307" s="17"/>
      <c r="CV307" s="17"/>
      <c r="CW307" s="18">
        <v>2</v>
      </c>
      <c r="CX307" s="17"/>
      <c r="CY307" s="17"/>
      <c r="CZ307" s="17"/>
      <c r="DA307" s="18">
        <v>1</v>
      </c>
      <c r="DB307" s="18" t="s">
        <v>4182</v>
      </c>
      <c r="DC307" s="18">
        <v>116</v>
      </c>
      <c r="DD307" s="17"/>
      <c r="DE307" s="17"/>
      <c r="DF307" s="17"/>
      <c r="DG307" s="17"/>
      <c r="DH307" s="17"/>
      <c r="DI307" s="17"/>
      <c r="DJ307" s="17"/>
      <c r="DK307" s="17"/>
      <c r="DL307" s="17"/>
      <c r="DM307" s="17"/>
      <c r="DN307" s="17"/>
      <c r="DO307" s="17"/>
      <c r="DP307" s="17"/>
      <c r="DQ307" s="17"/>
      <c r="DR307" s="17"/>
      <c r="DS307" s="17"/>
      <c r="DT307" s="17"/>
      <c r="DU307" s="17"/>
      <c r="DV307" s="17"/>
      <c r="DW307" s="17"/>
      <c r="DX307" s="17"/>
      <c r="DY307" s="18">
        <v>1</v>
      </c>
      <c r="DZ307" s="18" t="s">
        <v>4302</v>
      </c>
      <c r="EA307" s="18">
        <v>116</v>
      </c>
      <c r="EB307" s="17"/>
      <c r="EC307" s="17"/>
      <c r="ED307" s="17"/>
      <c r="EE307" s="17"/>
      <c r="EF307" s="17"/>
      <c r="EG307" s="17"/>
      <c r="EH307" s="17"/>
      <c r="EI307" s="17"/>
      <c r="EJ307" s="17"/>
      <c r="EK307" s="17"/>
      <c r="EL307" s="17"/>
      <c r="EM307" s="17"/>
      <c r="EN307" s="17"/>
      <c r="EO307" s="17"/>
      <c r="EP307" s="17"/>
      <c r="EQ307" s="17"/>
      <c r="ER307" s="17"/>
      <c r="ES307" s="17"/>
      <c r="ET307" s="17"/>
      <c r="EU307" s="17"/>
      <c r="EV307" s="17"/>
      <c r="EW307" s="17"/>
      <c r="EX307" s="17"/>
      <c r="EY307" s="17"/>
      <c r="EZ307" s="17"/>
      <c r="FA307" s="17"/>
      <c r="FB307" s="17"/>
      <c r="FC307" s="17"/>
      <c r="FD307" s="17"/>
      <c r="FE307" s="17"/>
      <c r="FF307" s="17"/>
      <c r="FG307" s="17"/>
      <c r="FH307" s="17"/>
      <c r="FI307" s="18" t="s">
        <v>5314</v>
      </c>
      <c r="FJ307" s="17"/>
      <c r="FK307" s="17"/>
      <c r="FL307" s="17"/>
      <c r="FM307" s="17"/>
      <c r="FN307" s="17"/>
      <c r="FO307" s="17"/>
      <c r="FP307" s="18" t="s">
        <v>5774</v>
      </c>
      <c r="FQ307" s="18">
        <v>2</v>
      </c>
      <c r="FR307" s="18">
        <v>10</v>
      </c>
      <c r="FS307" s="18" t="s">
        <v>6079</v>
      </c>
      <c r="FT307" s="18" t="s">
        <v>6220</v>
      </c>
      <c r="FU307" s="18" t="s">
        <v>6742</v>
      </c>
      <c r="FV307" s="18" t="s">
        <v>7086</v>
      </c>
      <c r="FW307" s="18" t="s">
        <v>28</v>
      </c>
      <c r="FX307" s="18" t="s">
        <v>6407</v>
      </c>
      <c r="FY307" s="18" t="s">
        <v>7419</v>
      </c>
      <c r="FZ307" s="18" t="s">
        <v>7494</v>
      </c>
      <c r="GB307" s="25">
        <f>Z307/CO307*1000</f>
        <v>0</v>
      </c>
    </row>
    <row r="308" spans="3:184" ht="74" customHeight="1" x14ac:dyDescent="0.2">
      <c r="C308" s="17" t="s">
        <v>11175</v>
      </c>
      <c r="D308" s="18" t="s">
        <v>73</v>
      </c>
      <c r="E308" s="18" t="s">
        <v>82</v>
      </c>
      <c r="F308" s="18" t="s">
        <v>372</v>
      </c>
      <c r="G308" s="18" t="s">
        <v>662</v>
      </c>
      <c r="H308" s="18" t="s">
        <v>663</v>
      </c>
      <c r="I308" s="18">
        <v>2022</v>
      </c>
      <c r="J308" s="18" t="s">
        <v>774</v>
      </c>
      <c r="K308" s="18" t="s">
        <v>948</v>
      </c>
      <c r="L308" s="17"/>
      <c r="M308" s="18" t="s">
        <v>1231</v>
      </c>
      <c r="N308" s="18" t="s">
        <v>1454</v>
      </c>
      <c r="O308" s="17"/>
      <c r="P308" s="17"/>
      <c r="Q308" s="17"/>
      <c r="R308" s="17"/>
      <c r="S308" s="17"/>
      <c r="T308" s="17"/>
      <c r="U308" s="18" t="s">
        <v>2891</v>
      </c>
      <c r="V308" s="18" t="s">
        <v>2891</v>
      </c>
      <c r="W308" s="18" t="s">
        <v>3138</v>
      </c>
      <c r="X308" s="18" t="s">
        <v>3314</v>
      </c>
      <c r="Y308" s="21">
        <f t="shared" si="14"/>
        <v>0.15</v>
      </c>
      <c r="Z308" s="21">
        <v>0.15</v>
      </c>
      <c r="AA308" s="21">
        <v>100</v>
      </c>
      <c r="AB308" s="21">
        <v>0.01</v>
      </c>
      <c r="AC308" s="21">
        <v>0</v>
      </c>
      <c r="AD308" s="21">
        <v>0</v>
      </c>
      <c r="AE308" s="21">
        <v>0</v>
      </c>
      <c r="AF308" s="21">
        <v>0</v>
      </c>
      <c r="AG308" s="21">
        <v>0</v>
      </c>
      <c r="AH308" s="21">
        <v>0</v>
      </c>
      <c r="AI308" s="21"/>
      <c r="AJ308" s="17"/>
      <c r="AK308" s="17"/>
      <c r="AL308" s="21"/>
      <c r="AM308" s="21">
        <v>0.15</v>
      </c>
      <c r="AN308" s="21">
        <v>0.01</v>
      </c>
      <c r="AO308" s="22">
        <v>3</v>
      </c>
      <c r="AP308" s="22">
        <v>3</v>
      </c>
      <c r="AQ308" s="22">
        <v>1</v>
      </c>
      <c r="AR308" s="22"/>
      <c r="AS308" s="22"/>
      <c r="AT308" s="22"/>
      <c r="AU308" s="22"/>
      <c r="AV308" s="22"/>
      <c r="AW308" s="22"/>
      <c r="AX308" s="22"/>
      <c r="AY308" s="22"/>
      <c r="AZ308" s="22"/>
      <c r="BA308" s="22"/>
      <c r="BB308" s="22"/>
      <c r="BC308" s="22"/>
      <c r="BD308" s="22"/>
      <c r="BE308" s="22"/>
      <c r="BF308" s="22"/>
      <c r="BG308" s="22"/>
      <c r="BH308" s="22"/>
      <c r="BI308" s="22"/>
      <c r="BJ308" s="22"/>
      <c r="BK308" s="22">
        <v>1</v>
      </c>
      <c r="BL308" s="22"/>
      <c r="BM308" s="22"/>
      <c r="BN308" s="22"/>
      <c r="BO308" s="22"/>
      <c r="BP308" s="22"/>
      <c r="BQ308" s="22"/>
      <c r="BR308" s="22"/>
      <c r="BS308" s="22"/>
      <c r="BT308" s="22"/>
      <c r="BU308" s="22"/>
      <c r="BV308" s="22"/>
      <c r="BW308" s="22"/>
      <c r="BX308" s="22"/>
      <c r="BY308" s="22"/>
      <c r="BZ308" s="22">
        <v>1</v>
      </c>
      <c r="CA308" s="22">
        <v>1</v>
      </c>
      <c r="CB308" s="22"/>
      <c r="CC308" s="22"/>
      <c r="CD308" s="22"/>
      <c r="CE308" s="22"/>
      <c r="CF308" s="23"/>
      <c r="CG308" s="22"/>
      <c r="CH308" s="22">
        <v>1</v>
      </c>
      <c r="CI308" s="12">
        <f t="shared" si="15"/>
        <v>0</v>
      </c>
      <c r="CJ308" s="21">
        <v>0.54</v>
      </c>
      <c r="CK308" s="18" t="s">
        <v>3835</v>
      </c>
      <c r="CL308" s="17"/>
      <c r="CM308" s="18">
        <v>3.01</v>
      </c>
      <c r="CN308" s="18" t="s">
        <v>4050</v>
      </c>
      <c r="CO308" s="21">
        <v>17.951000000000001</v>
      </c>
      <c r="CP308" s="17"/>
      <c r="CQ308" s="17"/>
      <c r="CR308" s="17"/>
      <c r="CS308" s="17"/>
      <c r="CT308" s="17"/>
      <c r="CU308" s="17"/>
      <c r="CV308" s="17"/>
      <c r="CW308" s="18">
        <v>2</v>
      </c>
      <c r="CX308" s="17"/>
      <c r="CY308" s="17"/>
      <c r="CZ308" s="17"/>
      <c r="DA308" s="18">
        <v>1</v>
      </c>
      <c r="DB308" s="18" t="s">
        <v>4394</v>
      </c>
      <c r="DC308" s="18">
        <v>15</v>
      </c>
      <c r="DD308" s="17"/>
      <c r="DE308" s="17"/>
      <c r="DF308" s="17"/>
      <c r="DG308" s="17"/>
      <c r="DH308" s="17"/>
      <c r="DI308" s="17"/>
      <c r="DJ308" s="17"/>
      <c r="DK308" s="17"/>
      <c r="DL308" s="17"/>
      <c r="DM308" s="17"/>
      <c r="DN308" s="17"/>
      <c r="DO308" s="17"/>
      <c r="DP308" s="17"/>
      <c r="DQ308" s="17"/>
      <c r="DR308" s="17"/>
      <c r="DS308" s="17"/>
      <c r="DT308" s="17"/>
      <c r="DU308" s="17"/>
      <c r="DV308" s="17"/>
      <c r="DW308" s="17"/>
      <c r="DX308" s="17"/>
      <c r="DY308" s="18">
        <v>1</v>
      </c>
      <c r="DZ308" s="18" t="s">
        <v>4394</v>
      </c>
      <c r="EA308" s="18">
        <v>15</v>
      </c>
      <c r="EB308" s="17"/>
      <c r="EC308" s="17"/>
      <c r="ED308" s="17"/>
      <c r="EE308" s="17"/>
      <c r="EF308" s="17"/>
      <c r="EG308" s="17"/>
      <c r="EH308" s="17"/>
      <c r="EI308" s="17"/>
      <c r="EJ308" s="17"/>
      <c r="EK308" s="17"/>
      <c r="EL308" s="17"/>
      <c r="EM308" s="17"/>
      <c r="EN308" s="17"/>
      <c r="EO308" s="17"/>
      <c r="EP308" s="17"/>
      <c r="EQ308" s="17"/>
      <c r="ER308" s="17"/>
      <c r="ES308" s="17"/>
      <c r="ET308" s="17"/>
      <c r="EU308" s="17"/>
      <c r="EV308" s="17"/>
      <c r="EW308" s="17"/>
      <c r="EX308" s="17"/>
      <c r="EY308" s="17"/>
      <c r="EZ308" s="17"/>
      <c r="FA308" s="17"/>
      <c r="FB308" s="17"/>
      <c r="FC308" s="17"/>
      <c r="FD308" s="17"/>
      <c r="FE308" s="17"/>
      <c r="FF308" s="17"/>
      <c r="FG308" s="17"/>
      <c r="FH308" s="18" t="s">
        <v>5125</v>
      </c>
      <c r="FI308" s="18" t="s">
        <v>5315</v>
      </c>
      <c r="FJ308" s="17"/>
      <c r="FK308" s="17"/>
      <c r="FL308" s="17"/>
      <c r="FM308" s="17"/>
      <c r="FN308" s="17"/>
      <c r="FO308" s="17"/>
      <c r="FP308" s="18" t="s">
        <v>5775</v>
      </c>
      <c r="FQ308" s="18">
        <v>2</v>
      </c>
      <c r="FR308" s="18">
        <v>30</v>
      </c>
      <c r="FS308" s="18" t="s">
        <v>6079</v>
      </c>
      <c r="FT308" s="18" t="s">
        <v>6220</v>
      </c>
      <c r="FU308" s="18" t="s">
        <v>6742</v>
      </c>
      <c r="FV308" s="18" t="s">
        <v>7086</v>
      </c>
      <c r="FW308" s="18" t="s">
        <v>28</v>
      </c>
      <c r="FX308" s="18" t="s">
        <v>6407</v>
      </c>
      <c r="FY308" s="18" t="s">
        <v>7419</v>
      </c>
      <c r="FZ308" s="18" t="s">
        <v>7494</v>
      </c>
      <c r="GB308" s="25">
        <f t="shared" si="16"/>
        <v>8.3560804412010459</v>
      </c>
    </row>
    <row r="309" spans="3:184" ht="74" customHeight="1" x14ac:dyDescent="0.2">
      <c r="C309" s="17" t="s">
        <v>11175</v>
      </c>
      <c r="D309" s="18" t="s">
        <v>73</v>
      </c>
      <c r="E309" s="18" t="s">
        <v>82</v>
      </c>
      <c r="F309" s="18" t="s">
        <v>373</v>
      </c>
      <c r="G309" s="18" t="s">
        <v>669</v>
      </c>
      <c r="H309" s="18" t="s">
        <v>663</v>
      </c>
      <c r="I309" s="18">
        <v>2023</v>
      </c>
      <c r="J309" s="18" t="s">
        <v>900</v>
      </c>
      <c r="K309" s="18" t="s">
        <v>786</v>
      </c>
      <c r="L309" s="17"/>
      <c r="M309" s="18" t="s">
        <v>1232</v>
      </c>
      <c r="N309" s="18" t="s">
        <v>1455</v>
      </c>
      <c r="O309" s="17"/>
      <c r="P309" s="17"/>
      <c r="Q309" s="18" t="s">
        <v>2184</v>
      </c>
      <c r="R309" s="18" t="s">
        <v>2405</v>
      </c>
      <c r="S309" s="17"/>
      <c r="T309" s="17"/>
      <c r="U309" s="18" t="s">
        <v>2892</v>
      </c>
      <c r="V309" s="18" t="s">
        <v>3103</v>
      </c>
      <c r="W309" s="18" t="s">
        <v>3138</v>
      </c>
      <c r="X309" s="18" t="s">
        <v>3315</v>
      </c>
      <c r="Y309" s="21">
        <f t="shared" si="14"/>
        <v>0.5</v>
      </c>
      <c r="Z309" s="21">
        <v>0.5</v>
      </c>
      <c r="AA309" s="21">
        <v>100</v>
      </c>
      <c r="AB309" s="21">
        <v>0.01</v>
      </c>
      <c r="AC309" s="21">
        <v>0</v>
      </c>
      <c r="AD309" s="21">
        <v>0</v>
      </c>
      <c r="AE309" s="21">
        <v>0</v>
      </c>
      <c r="AF309" s="21">
        <v>0</v>
      </c>
      <c r="AG309" s="21">
        <v>0</v>
      </c>
      <c r="AH309" s="21">
        <v>0</v>
      </c>
      <c r="AI309" s="21"/>
      <c r="AJ309" s="17"/>
      <c r="AK309" s="17"/>
      <c r="AL309" s="21"/>
      <c r="AM309" s="21">
        <v>0.5</v>
      </c>
      <c r="AN309" s="21">
        <v>0.01</v>
      </c>
      <c r="AO309" s="22">
        <v>2</v>
      </c>
      <c r="AP309" s="22">
        <v>1</v>
      </c>
      <c r="AQ309" s="22">
        <v>1</v>
      </c>
      <c r="AR309" s="22"/>
      <c r="AS309" s="22"/>
      <c r="AT309" s="22"/>
      <c r="AU309" s="22"/>
      <c r="AV309" s="22"/>
      <c r="AW309" s="22"/>
      <c r="AX309" s="22"/>
      <c r="AY309" s="22"/>
      <c r="AZ309" s="22"/>
      <c r="BA309" s="22"/>
      <c r="BB309" s="22"/>
      <c r="BC309" s="22"/>
      <c r="BD309" s="22"/>
      <c r="BE309" s="22"/>
      <c r="BF309" s="22"/>
      <c r="BG309" s="22"/>
      <c r="BH309" s="22"/>
      <c r="BI309" s="22"/>
      <c r="BJ309" s="22"/>
      <c r="BK309" s="22">
        <v>1</v>
      </c>
      <c r="BL309" s="22"/>
      <c r="BM309" s="22"/>
      <c r="BN309" s="22"/>
      <c r="BO309" s="22"/>
      <c r="BP309" s="22"/>
      <c r="BQ309" s="22"/>
      <c r="BR309" s="22"/>
      <c r="BS309" s="22"/>
      <c r="BT309" s="22"/>
      <c r="BU309" s="22"/>
      <c r="BV309" s="22"/>
      <c r="BW309" s="22"/>
      <c r="BX309" s="22"/>
      <c r="BY309" s="22"/>
      <c r="BZ309" s="22">
        <v>1</v>
      </c>
      <c r="CA309" s="22">
        <v>1</v>
      </c>
      <c r="CB309" s="22"/>
      <c r="CC309" s="22"/>
      <c r="CD309" s="22"/>
      <c r="CE309" s="22"/>
      <c r="CF309" s="23"/>
      <c r="CG309" s="22"/>
      <c r="CH309" s="22">
        <v>1</v>
      </c>
      <c r="CI309" s="12">
        <f t="shared" si="15"/>
        <v>0</v>
      </c>
      <c r="CJ309" s="21">
        <v>1.2</v>
      </c>
      <c r="CK309" s="18" t="s">
        <v>3836</v>
      </c>
      <c r="CL309" s="17"/>
      <c r="CM309" s="18">
        <v>18.8</v>
      </c>
      <c r="CN309" s="18" t="s">
        <v>4050</v>
      </c>
      <c r="CO309" s="21">
        <v>6.3840000000000003</v>
      </c>
      <c r="CP309" s="17"/>
      <c r="CQ309" s="17"/>
      <c r="CR309" s="17"/>
      <c r="CS309" s="17"/>
      <c r="CT309" s="17"/>
      <c r="CU309" s="17"/>
      <c r="CV309" s="17"/>
      <c r="CW309" s="18">
        <v>3</v>
      </c>
      <c r="CX309" s="18">
        <v>1</v>
      </c>
      <c r="CY309" s="18" t="s">
        <v>4249</v>
      </c>
      <c r="CZ309" s="18">
        <v>146</v>
      </c>
      <c r="DA309" s="17"/>
      <c r="DB309" s="17"/>
      <c r="DC309" s="17"/>
      <c r="DD309" s="17"/>
      <c r="DE309" s="17"/>
      <c r="DF309" s="17"/>
      <c r="DG309" s="17"/>
      <c r="DH309" s="17"/>
      <c r="DI309" s="17"/>
      <c r="DJ309" s="17"/>
      <c r="DK309" s="17"/>
      <c r="DL309" s="17"/>
      <c r="DM309" s="17"/>
      <c r="DN309" s="17"/>
      <c r="DO309" s="17"/>
      <c r="DP309" s="17"/>
      <c r="DQ309" s="17"/>
      <c r="DR309" s="17"/>
      <c r="DS309" s="17"/>
      <c r="DT309" s="17"/>
      <c r="DU309" s="17"/>
      <c r="DV309" s="17"/>
      <c r="DW309" s="17"/>
      <c r="DX309" s="17"/>
      <c r="DY309" s="18">
        <v>1</v>
      </c>
      <c r="DZ309" s="18" t="s">
        <v>4302</v>
      </c>
      <c r="EA309" s="18">
        <v>15</v>
      </c>
      <c r="EB309" s="17"/>
      <c r="EC309" s="17"/>
      <c r="ED309" s="17"/>
      <c r="EE309" s="17"/>
      <c r="EF309" s="17"/>
      <c r="EG309" s="17"/>
      <c r="EH309" s="17"/>
      <c r="EI309" s="17"/>
      <c r="EJ309" s="17"/>
      <c r="EK309" s="17"/>
      <c r="EL309" s="17"/>
      <c r="EM309" s="17"/>
      <c r="EN309" s="17"/>
      <c r="EO309" s="17"/>
      <c r="EP309" s="17"/>
      <c r="EQ309" s="17"/>
      <c r="ER309" s="17"/>
      <c r="ES309" s="17"/>
      <c r="ET309" s="17"/>
      <c r="EU309" s="17"/>
      <c r="EV309" s="17"/>
      <c r="EW309" s="17"/>
      <c r="EX309" s="17"/>
      <c r="EY309" s="17"/>
      <c r="EZ309" s="17"/>
      <c r="FA309" s="17"/>
      <c r="FB309" s="17"/>
      <c r="FC309" s="17"/>
      <c r="FD309" s="17"/>
      <c r="FE309" s="17"/>
      <c r="FF309" s="17"/>
      <c r="FG309" s="17"/>
      <c r="FH309" s="17"/>
      <c r="FI309" s="17"/>
      <c r="FJ309" s="17"/>
      <c r="FK309" s="17"/>
      <c r="FL309" s="17"/>
      <c r="FM309" s="17"/>
      <c r="FN309" s="17"/>
      <c r="FO309" s="17"/>
      <c r="FP309" s="17"/>
      <c r="FQ309" s="17"/>
      <c r="FR309" s="17"/>
      <c r="FS309" s="18" t="s">
        <v>6080</v>
      </c>
      <c r="FT309" s="18" t="s">
        <v>6415</v>
      </c>
      <c r="FU309" s="18" t="s">
        <v>6743</v>
      </c>
      <c r="FV309" s="18" t="s">
        <v>7087</v>
      </c>
      <c r="FW309" s="18" t="s">
        <v>28</v>
      </c>
      <c r="FX309" s="18" t="s">
        <v>6407</v>
      </c>
      <c r="FY309" s="18" t="s">
        <v>7419</v>
      </c>
      <c r="FZ309" s="18" t="s">
        <v>7494</v>
      </c>
      <c r="GB309" s="25">
        <f t="shared" si="16"/>
        <v>78.320802005012524</v>
      </c>
    </row>
    <row r="310" spans="3:184" ht="74" customHeight="1" x14ac:dyDescent="0.2">
      <c r="C310" s="17" t="s">
        <v>11175</v>
      </c>
      <c r="D310" s="18" t="s">
        <v>73</v>
      </c>
      <c r="E310" s="18" t="s">
        <v>84</v>
      </c>
      <c r="F310" s="18" t="s">
        <v>374</v>
      </c>
      <c r="G310" s="18" t="s">
        <v>670</v>
      </c>
      <c r="H310" s="18" t="s">
        <v>483</v>
      </c>
      <c r="I310" s="18">
        <v>2021</v>
      </c>
      <c r="J310" s="18" t="s">
        <v>840</v>
      </c>
      <c r="K310" s="18" t="s">
        <v>983</v>
      </c>
      <c r="L310" s="17"/>
      <c r="M310" s="18" t="s">
        <v>1233</v>
      </c>
      <c r="N310" s="18" t="s">
        <v>1456</v>
      </c>
      <c r="O310" s="18" t="s">
        <v>1738</v>
      </c>
      <c r="P310" s="18" t="s">
        <v>1934</v>
      </c>
      <c r="Q310" s="18" t="s">
        <v>2185</v>
      </c>
      <c r="R310" s="18" t="s">
        <v>2406</v>
      </c>
      <c r="S310" s="17"/>
      <c r="T310" s="17"/>
      <c r="U310" s="18" t="s">
        <v>2893</v>
      </c>
      <c r="V310" s="18" t="s">
        <v>2893</v>
      </c>
      <c r="W310" s="18" t="s">
        <v>3141</v>
      </c>
      <c r="X310" s="18" t="s">
        <v>3316</v>
      </c>
      <c r="Y310" s="21">
        <f t="shared" si="14"/>
        <v>1.762</v>
      </c>
      <c r="Z310" s="21">
        <v>1.2010000000000001</v>
      </c>
      <c r="AA310" s="21">
        <v>68.16</v>
      </c>
      <c r="AB310" s="21">
        <v>0.15</v>
      </c>
      <c r="AC310" s="21">
        <v>0</v>
      </c>
      <c r="AD310" s="21">
        <v>0</v>
      </c>
      <c r="AE310" s="21">
        <v>0</v>
      </c>
      <c r="AF310" s="21">
        <v>0</v>
      </c>
      <c r="AG310" s="21">
        <v>0.56100000000000005</v>
      </c>
      <c r="AH310" s="21">
        <v>31.84</v>
      </c>
      <c r="AI310" s="21">
        <v>1</v>
      </c>
      <c r="AJ310" s="18" t="s">
        <v>3474</v>
      </c>
      <c r="AK310" s="17"/>
      <c r="AL310" s="21">
        <v>0</v>
      </c>
      <c r="AM310" s="21">
        <v>0.5</v>
      </c>
      <c r="AN310" s="21">
        <v>0.06</v>
      </c>
      <c r="AO310" s="22">
        <v>7</v>
      </c>
      <c r="AP310" s="22">
        <v>7</v>
      </c>
      <c r="AQ310" s="22">
        <v>5</v>
      </c>
      <c r="AR310" s="22">
        <v>4</v>
      </c>
      <c r="AS310" s="22"/>
      <c r="AT310" s="22">
        <v>1</v>
      </c>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v>0</v>
      </c>
      <c r="CB310" s="22"/>
      <c r="CC310" s="22"/>
      <c r="CD310" s="22"/>
      <c r="CE310" s="22"/>
      <c r="CF310" s="23"/>
      <c r="CG310" s="22"/>
      <c r="CH310" s="22">
        <v>5</v>
      </c>
      <c r="CI310" s="12">
        <f t="shared" si="15"/>
        <v>0</v>
      </c>
      <c r="CJ310" s="21">
        <v>3.7669999999999999</v>
      </c>
      <c r="CK310" s="18" t="s">
        <v>3837</v>
      </c>
      <c r="CL310" s="17"/>
      <c r="CM310" s="18">
        <v>19.260000000000002</v>
      </c>
      <c r="CN310" s="18" t="s">
        <v>4050</v>
      </c>
      <c r="CO310" s="21">
        <v>19.556999999999999</v>
      </c>
      <c r="CP310" s="17"/>
      <c r="CQ310" s="17"/>
      <c r="CR310" s="17"/>
      <c r="CS310" s="17"/>
      <c r="CT310" s="17"/>
      <c r="CU310" s="17"/>
      <c r="CV310" s="17"/>
      <c r="CW310" s="18">
        <v>1</v>
      </c>
      <c r="CX310" s="18">
        <v>1</v>
      </c>
      <c r="CY310" s="18" t="s">
        <v>4253</v>
      </c>
      <c r="CZ310" s="18">
        <v>696</v>
      </c>
      <c r="DA310" s="18">
        <v>1</v>
      </c>
      <c r="DB310" s="18" t="s">
        <v>4182</v>
      </c>
      <c r="DC310" s="18">
        <v>219</v>
      </c>
      <c r="DD310" s="17"/>
      <c r="DE310" s="17"/>
      <c r="DF310" s="17"/>
      <c r="DG310" s="17"/>
      <c r="DH310" s="17"/>
      <c r="DI310" s="17"/>
      <c r="DJ310" s="17"/>
      <c r="DK310" s="17"/>
      <c r="DL310" s="17"/>
      <c r="DM310" s="17"/>
      <c r="DN310" s="17"/>
      <c r="DO310" s="17"/>
      <c r="DP310" s="17"/>
      <c r="DQ310" s="17"/>
      <c r="DR310" s="17"/>
      <c r="DS310" s="17"/>
      <c r="DT310" s="17"/>
      <c r="DU310" s="17"/>
      <c r="DV310" s="17"/>
      <c r="DW310" s="17"/>
      <c r="DX310" s="17"/>
      <c r="DY310" s="18">
        <v>1</v>
      </c>
      <c r="DZ310" s="18" t="s">
        <v>4182</v>
      </c>
      <c r="EA310" s="18">
        <v>219</v>
      </c>
      <c r="EB310" s="17"/>
      <c r="EC310" s="17"/>
      <c r="ED310" s="17"/>
      <c r="EE310" s="17"/>
      <c r="EF310" s="17"/>
      <c r="EG310" s="17"/>
      <c r="EH310" s="17"/>
      <c r="EI310" s="17"/>
      <c r="EJ310" s="17"/>
      <c r="EK310" s="17"/>
      <c r="EL310" s="17"/>
      <c r="EM310" s="17"/>
      <c r="EN310" s="17"/>
      <c r="EO310" s="17"/>
      <c r="EP310" s="17"/>
      <c r="EQ310" s="17"/>
      <c r="ER310" s="17"/>
      <c r="ES310" s="17"/>
      <c r="ET310" s="17"/>
      <c r="EU310" s="17"/>
      <c r="EV310" s="17"/>
      <c r="EW310" s="17"/>
      <c r="EX310" s="17"/>
      <c r="EY310" s="17"/>
      <c r="EZ310" s="17"/>
      <c r="FA310" s="17"/>
      <c r="FB310" s="17"/>
      <c r="FC310" s="17"/>
      <c r="FD310" s="17"/>
      <c r="FE310" s="17"/>
      <c r="FF310" s="17"/>
      <c r="FG310" s="17"/>
      <c r="FH310" s="18" t="s">
        <v>5126</v>
      </c>
      <c r="FI310" s="17"/>
      <c r="FJ310" s="17"/>
      <c r="FK310" s="17"/>
      <c r="FL310" s="18" t="s">
        <v>5565</v>
      </c>
      <c r="FM310" s="17"/>
      <c r="FN310" s="17"/>
      <c r="FO310" s="17"/>
      <c r="FP310" s="18" t="s">
        <v>5776</v>
      </c>
      <c r="FQ310" s="17"/>
      <c r="FR310" s="17"/>
      <c r="FS310" s="18" t="s">
        <v>6081</v>
      </c>
      <c r="FT310" s="18" t="s">
        <v>6416</v>
      </c>
      <c r="FU310" s="18" t="s">
        <v>6744</v>
      </c>
      <c r="FV310" s="18" t="s">
        <v>7088</v>
      </c>
      <c r="FW310" s="18" t="s">
        <v>28</v>
      </c>
      <c r="FX310" s="18" t="s">
        <v>6407</v>
      </c>
      <c r="FY310" s="18" t="s">
        <v>7419</v>
      </c>
      <c r="FZ310" s="18" t="s">
        <v>7494</v>
      </c>
      <c r="GB310" s="25">
        <f t="shared" si="16"/>
        <v>61.410236743876887</v>
      </c>
    </row>
    <row r="311" spans="3:184" ht="74" customHeight="1" x14ac:dyDescent="0.2">
      <c r="C311" s="17" t="s">
        <v>11175</v>
      </c>
      <c r="D311" s="18" t="s">
        <v>73</v>
      </c>
      <c r="E311" s="18" t="s">
        <v>84</v>
      </c>
      <c r="F311" s="18" t="s">
        <v>374</v>
      </c>
      <c r="G311" s="18" t="s">
        <v>662</v>
      </c>
      <c r="H311" s="18" t="s">
        <v>663</v>
      </c>
      <c r="I311" s="18">
        <v>2022</v>
      </c>
      <c r="J311" s="18" t="s">
        <v>911</v>
      </c>
      <c r="K311" s="18" t="s">
        <v>991</v>
      </c>
      <c r="L311" s="17"/>
      <c r="M311" s="18" t="s">
        <v>1234</v>
      </c>
      <c r="N311" s="18" t="s">
        <v>1457</v>
      </c>
      <c r="O311" s="17"/>
      <c r="P311" s="17"/>
      <c r="Q311" s="17"/>
      <c r="R311" s="17"/>
      <c r="S311" s="17"/>
      <c r="T311" s="17"/>
      <c r="U311" s="18" t="s">
        <v>2894</v>
      </c>
      <c r="V311" s="18" t="s">
        <v>2894</v>
      </c>
      <c r="W311" s="18" t="s">
        <v>3138</v>
      </c>
      <c r="X311" s="18" t="s">
        <v>3317</v>
      </c>
      <c r="Y311" s="21">
        <f t="shared" si="14"/>
        <v>0.5</v>
      </c>
      <c r="Z311" s="21">
        <v>0.5</v>
      </c>
      <c r="AA311" s="21">
        <v>100</v>
      </c>
      <c r="AB311" s="21">
        <v>0.06</v>
      </c>
      <c r="AC311" s="21">
        <v>0</v>
      </c>
      <c r="AD311" s="21">
        <v>0</v>
      </c>
      <c r="AE311" s="21">
        <v>0</v>
      </c>
      <c r="AF311" s="21">
        <v>0</v>
      </c>
      <c r="AG311" s="21">
        <v>0</v>
      </c>
      <c r="AH311" s="21">
        <v>0</v>
      </c>
      <c r="AI311" s="21"/>
      <c r="AJ311" s="17"/>
      <c r="AK311" s="17"/>
      <c r="AL311" s="21"/>
      <c r="AM311" s="21">
        <v>0.5</v>
      </c>
      <c r="AN311" s="21">
        <v>0.06</v>
      </c>
      <c r="AO311" s="22">
        <v>9</v>
      </c>
      <c r="AP311" s="22">
        <v>3</v>
      </c>
      <c r="AQ311" s="22">
        <v>1</v>
      </c>
      <c r="AR311" s="22"/>
      <c r="AS311" s="22"/>
      <c r="AT311" s="22"/>
      <c r="AU311" s="22"/>
      <c r="AV311" s="22"/>
      <c r="AW311" s="22"/>
      <c r="AX311" s="22"/>
      <c r="AY311" s="22"/>
      <c r="AZ311" s="22"/>
      <c r="BA311" s="22"/>
      <c r="BB311" s="22"/>
      <c r="BC311" s="22"/>
      <c r="BD311" s="22"/>
      <c r="BE311" s="22"/>
      <c r="BF311" s="22"/>
      <c r="BG311" s="22"/>
      <c r="BH311" s="22"/>
      <c r="BI311" s="22"/>
      <c r="BJ311" s="22"/>
      <c r="BK311" s="22">
        <v>1</v>
      </c>
      <c r="BL311" s="22"/>
      <c r="BM311" s="22"/>
      <c r="BN311" s="22"/>
      <c r="BO311" s="22"/>
      <c r="BP311" s="22"/>
      <c r="BQ311" s="22"/>
      <c r="BR311" s="22"/>
      <c r="BS311" s="22"/>
      <c r="BT311" s="22"/>
      <c r="BU311" s="22"/>
      <c r="BV311" s="22"/>
      <c r="BW311" s="22"/>
      <c r="BX311" s="22"/>
      <c r="BY311" s="22">
        <v>1</v>
      </c>
      <c r="BZ311" s="22"/>
      <c r="CA311" s="22">
        <v>1</v>
      </c>
      <c r="CB311" s="22"/>
      <c r="CC311" s="22"/>
      <c r="CD311" s="22"/>
      <c r="CE311" s="22"/>
      <c r="CF311" s="23"/>
      <c r="CG311" s="22"/>
      <c r="CH311" s="22">
        <v>1</v>
      </c>
      <c r="CI311" s="12">
        <f t="shared" si="15"/>
        <v>0</v>
      </c>
      <c r="CJ311" s="21">
        <v>0.59299999999999997</v>
      </c>
      <c r="CK311" s="18" t="s">
        <v>3838</v>
      </c>
      <c r="CL311" s="17"/>
      <c r="CM311" s="18">
        <v>3.03</v>
      </c>
      <c r="CN311" s="18" t="s">
        <v>4050</v>
      </c>
      <c r="CO311" s="21">
        <v>19.556999999999999</v>
      </c>
      <c r="CP311" s="17"/>
      <c r="CQ311" s="17"/>
      <c r="CR311" s="17"/>
      <c r="CS311" s="17"/>
      <c r="CT311" s="17"/>
      <c r="CU311" s="17"/>
      <c r="CV311" s="17"/>
      <c r="CW311" s="18">
        <v>2</v>
      </c>
      <c r="CX311" s="18">
        <v>1</v>
      </c>
      <c r="CY311" s="18" t="s">
        <v>4249</v>
      </c>
      <c r="CZ311" s="18">
        <v>141</v>
      </c>
      <c r="DA311" s="18">
        <v>1</v>
      </c>
      <c r="DB311" s="18" t="s">
        <v>4395</v>
      </c>
      <c r="DC311" s="18">
        <v>45</v>
      </c>
      <c r="DD311" s="17"/>
      <c r="DE311" s="17"/>
      <c r="DF311" s="17"/>
      <c r="DG311" s="17"/>
      <c r="DH311" s="17"/>
      <c r="DI311" s="17"/>
      <c r="DJ311" s="17"/>
      <c r="DK311" s="17"/>
      <c r="DL311" s="17"/>
      <c r="DM311" s="17"/>
      <c r="DN311" s="17"/>
      <c r="DO311" s="17"/>
      <c r="DP311" s="17"/>
      <c r="DQ311" s="17"/>
      <c r="DR311" s="17"/>
      <c r="DS311" s="17"/>
      <c r="DT311" s="17"/>
      <c r="DU311" s="17"/>
      <c r="DV311" s="17"/>
      <c r="DW311" s="17"/>
      <c r="DX311" s="17"/>
      <c r="DY311" s="17"/>
      <c r="DZ311" s="17"/>
      <c r="EA311" s="17"/>
      <c r="EB311" s="17"/>
      <c r="EC311" s="17"/>
      <c r="ED311" s="17"/>
      <c r="EE311" s="17"/>
      <c r="EF311" s="17"/>
      <c r="EG311" s="17"/>
      <c r="EH311" s="17"/>
      <c r="EI311" s="17"/>
      <c r="EJ311" s="17"/>
      <c r="EK311" s="17"/>
      <c r="EL311" s="17"/>
      <c r="EM311" s="17"/>
      <c r="EN311" s="17"/>
      <c r="EO311" s="17"/>
      <c r="EP311" s="17"/>
      <c r="EQ311" s="18" t="s">
        <v>4853</v>
      </c>
      <c r="ER311" s="18" t="s">
        <v>4872</v>
      </c>
      <c r="ES311" s="18">
        <v>29</v>
      </c>
      <c r="ET311" s="17"/>
      <c r="EU311" s="17"/>
      <c r="EV311" s="17"/>
      <c r="EW311" s="17"/>
      <c r="EX311" s="17"/>
      <c r="EY311" s="17"/>
      <c r="EZ311" s="17"/>
      <c r="FA311" s="17"/>
      <c r="FB311" s="17"/>
      <c r="FC311" s="17"/>
      <c r="FD311" s="17"/>
      <c r="FE311" s="17"/>
      <c r="FF311" s="17"/>
      <c r="FG311" s="17"/>
      <c r="FH311" s="18" t="s">
        <v>5127</v>
      </c>
      <c r="FI311" s="17"/>
      <c r="FJ311" s="17"/>
      <c r="FK311" s="17"/>
      <c r="FL311" s="18" t="s">
        <v>5566</v>
      </c>
      <c r="FM311" s="17"/>
      <c r="FN311" s="17"/>
      <c r="FO311" s="17"/>
      <c r="FP311" s="18" t="s">
        <v>5777</v>
      </c>
      <c r="FQ311" s="18">
        <v>1</v>
      </c>
      <c r="FR311" s="18">
        <v>45</v>
      </c>
      <c r="FS311" s="18" t="s">
        <v>6081</v>
      </c>
      <c r="FT311" s="18" t="s">
        <v>6416</v>
      </c>
      <c r="FU311" s="18" t="s">
        <v>6744</v>
      </c>
      <c r="FV311" s="18" t="s">
        <v>7088</v>
      </c>
      <c r="FW311" s="18" t="s">
        <v>28</v>
      </c>
      <c r="FX311" s="18" t="s">
        <v>6407</v>
      </c>
      <c r="FY311" s="18" t="s">
        <v>7419</v>
      </c>
      <c r="FZ311" s="18" t="s">
        <v>7494</v>
      </c>
      <c r="GB311" s="25">
        <f t="shared" si="16"/>
        <v>25.566293398783046</v>
      </c>
    </row>
    <row r="312" spans="3:184" ht="74" customHeight="1" x14ac:dyDescent="0.2">
      <c r="C312" s="17" t="s">
        <v>11175</v>
      </c>
      <c r="D312" s="18" t="s">
        <v>73</v>
      </c>
      <c r="E312" s="18" t="s">
        <v>84</v>
      </c>
      <c r="F312" s="18" t="s">
        <v>375</v>
      </c>
      <c r="G312" s="18" t="s">
        <v>671</v>
      </c>
      <c r="H312" s="18" t="s">
        <v>483</v>
      </c>
      <c r="I312" s="18">
        <v>2017</v>
      </c>
      <c r="J312" s="18" t="s">
        <v>835</v>
      </c>
      <c r="K312" s="18" t="s">
        <v>936</v>
      </c>
      <c r="L312" s="17"/>
      <c r="M312" s="18" t="s">
        <v>1235</v>
      </c>
      <c r="N312" s="18" t="s">
        <v>1458</v>
      </c>
      <c r="O312" s="17"/>
      <c r="P312" s="17"/>
      <c r="Q312" s="18" t="s">
        <v>2186</v>
      </c>
      <c r="R312" s="18" t="s">
        <v>2407</v>
      </c>
      <c r="S312" s="17"/>
      <c r="T312" s="17"/>
      <c r="U312" s="18" t="s">
        <v>2895</v>
      </c>
      <c r="V312" s="18" t="s">
        <v>2895</v>
      </c>
      <c r="W312" s="18" t="s">
        <v>3142</v>
      </c>
      <c r="X312" s="18" t="s">
        <v>3205</v>
      </c>
      <c r="Y312" s="21">
        <f t="shared" si="14"/>
        <v>1.83</v>
      </c>
      <c r="Z312" s="21">
        <v>1.724</v>
      </c>
      <c r="AA312" s="21">
        <v>94.21</v>
      </c>
      <c r="AB312" s="21">
        <v>0.16</v>
      </c>
      <c r="AC312" s="21">
        <v>0</v>
      </c>
      <c r="AD312" s="21">
        <v>0</v>
      </c>
      <c r="AE312" s="21">
        <v>0</v>
      </c>
      <c r="AF312" s="21">
        <v>0</v>
      </c>
      <c r="AG312" s="21">
        <v>0.106</v>
      </c>
      <c r="AH312" s="21">
        <v>5.79</v>
      </c>
      <c r="AI312" s="21">
        <v>1</v>
      </c>
      <c r="AJ312" s="18" t="s">
        <v>3475</v>
      </c>
      <c r="AK312" s="17"/>
      <c r="AL312" s="21">
        <v>0</v>
      </c>
      <c r="AM312" s="21">
        <v>0.84799999999999998</v>
      </c>
      <c r="AN312" s="21">
        <v>0.09</v>
      </c>
      <c r="AO312" s="22">
        <v>7</v>
      </c>
      <c r="AP312" s="22">
        <v>7</v>
      </c>
      <c r="AQ312" s="22">
        <v>6</v>
      </c>
      <c r="AR312" s="22"/>
      <c r="AS312" s="22"/>
      <c r="AT312" s="22">
        <v>1</v>
      </c>
      <c r="AU312" s="22"/>
      <c r="AV312" s="22"/>
      <c r="AW312" s="22">
        <v>1</v>
      </c>
      <c r="AX312" s="22"/>
      <c r="AY312" s="22">
        <v>1</v>
      </c>
      <c r="AZ312" s="22"/>
      <c r="BA312" s="22"/>
      <c r="BB312" s="22">
        <v>3</v>
      </c>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v>0</v>
      </c>
      <c r="CB312" s="22"/>
      <c r="CC312" s="22"/>
      <c r="CD312" s="22"/>
      <c r="CE312" s="22"/>
      <c r="CF312" s="23"/>
      <c r="CG312" s="22"/>
      <c r="CH312" s="22">
        <v>6</v>
      </c>
      <c r="CI312" s="12">
        <f t="shared" si="15"/>
        <v>0</v>
      </c>
      <c r="CJ312" s="21">
        <v>3.79</v>
      </c>
      <c r="CK312" s="18" t="s">
        <v>3839</v>
      </c>
      <c r="CL312" s="17"/>
      <c r="CM312" s="18">
        <v>19.72</v>
      </c>
      <c r="CN312" s="18" t="s">
        <v>4050</v>
      </c>
      <c r="CO312" s="21">
        <v>19.216999999999999</v>
      </c>
      <c r="CP312" s="17"/>
      <c r="CQ312" s="17"/>
      <c r="CR312" s="17"/>
      <c r="CS312" s="17"/>
      <c r="CT312" s="17"/>
      <c r="CU312" s="17"/>
      <c r="CV312" s="17"/>
      <c r="CW312" s="18">
        <v>3</v>
      </c>
      <c r="CX312" s="18">
        <v>1</v>
      </c>
      <c r="CY312" s="18" t="s">
        <v>4254</v>
      </c>
      <c r="CZ312" s="18">
        <v>457</v>
      </c>
      <c r="DA312" s="17"/>
      <c r="DB312" s="17"/>
      <c r="DC312" s="17"/>
      <c r="DD312" s="17"/>
      <c r="DE312" s="17"/>
      <c r="DF312" s="17"/>
      <c r="DG312" s="17"/>
      <c r="DH312" s="17"/>
      <c r="DI312" s="17"/>
      <c r="DJ312" s="17"/>
      <c r="DK312" s="17"/>
      <c r="DL312" s="17"/>
      <c r="DM312" s="17"/>
      <c r="DN312" s="17"/>
      <c r="DO312" s="17"/>
      <c r="DP312" s="17"/>
      <c r="DQ312" s="17"/>
      <c r="DR312" s="17"/>
      <c r="DS312" s="17"/>
      <c r="DT312" s="17"/>
      <c r="DU312" s="17"/>
      <c r="DV312" s="18">
        <v>1</v>
      </c>
      <c r="DW312" s="18" t="s">
        <v>4609</v>
      </c>
      <c r="DX312" s="18">
        <v>8430</v>
      </c>
      <c r="DY312" s="17"/>
      <c r="DZ312" s="17"/>
      <c r="EA312" s="17"/>
      <c r="EB312" s="17"/>
      <c r="EC312" s="17"/>
      <c r="ED312" s="17"/>
      <c r="EE312" s="17"/>
      <c r="EF312" s="17"/>
      <c r="EG312" s="17"/>
      <c r="EH312" s="17"/>
      <c r="EI312" s="17"/>
      <c r="EJ312" s="17"/>
      <c r="EK312" s="17"/>
      <c r="EL312" s="17"/>
      <c r="EM312" s="17"/>
      <c r="EN312" s="17"/>
      <c r="EO312" s="17"/>
      <c r="EP312" s="17"/>
      <c r="EQ312" s="17"/>
      <c r="ER312" s="17"/>
      <c r="ES312" s="17"/>
      <c r="ET312" s="17"/>
      <c r="EU312" s="17"/>
      <c r="EV312" s="17"/>
      <c r="EW312" s="17"/>
      <c r="EX312" s="17"/>
      <c r="EY312" s="17"/>
      <c r="EZ312" s="17"/>
      <c r="FA312" s="17"/>
      <c r="FB312" s="17"/>
      <c r="FC312" s="17"/>
      <c r="FD312" s="17"/>
      <c r="FE312" s="17"/>
      <c r="FF312" s="17"/>
      <c r="FG312" s="17"/>
      <c r="FH312" s="18" t="s">
        <v>5128</v>
      </c>
      <c r="FI312" s="18" t="s">
        <v>5316</v>
      </c>
      <c r="FJ312" s="17"/>
      <c r="FK312" s="17"/>
      <c r="FL312" s="17"/>
      <c r="FM312" s="17"/>
      <c r="FN312" s="17"/>
      <c r="FO312" s="17"/>
      <c r="FP312" s="18" t="s">
        <v>5778</v>
      </c>
      <c r="FQ312" s="18">
        <v>1</v>
      </c>
      <c r="FR312" s="18">
        <v>21</v>
      </c>
      <c r="FS312" s="18" t="s">
        <v>6082</v>
      </c>
      <c r="FT312" s="18" t="s">
        <v>6376</v>
      </c>
      <c r="FU312" s="18" t="s">
        <v>6745</v>
      </c>
      <c r="FV312" s="18" t="s">
        <v>7089</v>
      </c>
      <c r="FW312" s="18" t="s">
        <v>28</v>
      </c>
      <c r="FX312" s="18" t="s">
        <v>6407</v>
      </c>
      <c r="FY312" s="18" t="s">
        <v>7419</v>
      </c>
      <c r="FZ312" s="18" t="s">
        <v>7494</v>
      </c>
      <c r="GB312" s="25">
        <f t="shared" si="16"/>
        <v>89.712233959515018</v>
      </c>
    </row>
    <row r="313" spans="3:184" ht="74" customHeight="1" x14ac:dyDescent="0.2">
      <c r="C313" s="17" t="s">
        <v>11175</v>
      </c>
      <c r="D313" s="18" t="s">
        <v>73</v>
      </c>
      <c r="E313" s="18" t="s">
        <v>84</v>
      </c>
      <c r="F313" s="18" t="s">
        <v>375</v>
      </c>
      <c r="G313" s="18" t="s">
        <v>663</v>
      </c>
      <c r="H313" s="18" t="s">
        <v>663</v>
      </c>
      <c r="I313" s="18">
        <v>2023</v>
      </c>
      <c r="J313" s="18" t="s">
        <v>912</v>
      </c>
      <c r="K313" s="18" t="s">
        <v>936</v>
      </c>
      <c r="L313" s="17"/>
      <c r="M313" s="18" t="s">
        <v>1236</v>
      </c>
      <c r="N313" s="18" t="s">
        <v>1459</v>
      </c>
      <c r="O313" s="17"/>
      <c r="P313" s="17"/>
      <c r="Q313" s="18" t="s">
        <v>2187</v>
      </c>
      <c r="R313" s="18" t="s">
        <v>2408</v>
      </c>
      <c r="S313" s="17"/>
      <c r="T313" s="17"/>
      <c r="U313" s="18" t="s">
        <v>2896</v>
      </c>
      <c r="V313" s="18" t="s">
        <v>2896</v>
      </c>
      <c r="W313" s="18" t="s">
        <v>3138</v>
      </c>
      <c r="X313" s="18" t="s">
        <v>3318</v>
      </c>
      <c r="Y313" s="21">
        <f t="shared" si="14"/>
        <v>0.57099999999999995</v>
      </c>
      <c r="Z313" s="21">
        <v>0.57099999999999995</v>
      </c>
      <c r="AA313" s="21">
        <v>100</v>
      </c>
      <c r="AB313" s="21">
        <v>0.06</v>
      </c>
      <c r="AC313" s="21">
        <v>0</v>
      </c>
      <c r="AD313" s="21">
        <v>0</v>
      </c>
      <c r="AE313" s="21">
        <v>0</v>
      </c>
      <c r="AF313" s="21">
        <v>0</v>
      </c>
      <c r="AG313" s="21">
        <v>0</v>
      </c>
      <c r="AH313" s="21">
        <v>0</v>
      </c>
      <c r="AI313" s="21"/>
      <c r="AJ313" s="17"/>
      <c r="AK313" s="17"/>
      <c r="AL313" s="21"/>
      <c r="AM313" s="21">
        <v>0</v>
      </c>
      <c r="AN313" s="21">
        <v>0</v>
      </c>
      <c r="AO313" s="22">
        <v>3</v>
      </c>
      <c r="AP313" s="22">
        <v>3</v>
      </c>
      <c r="AQ313" s="22">
        <v>1</v>
      </c>
      <c r="AR313" s="22"/>
      <c r="AS313" s="22"/>
      <c r="AT313" s="22"/>
      <c r="AU313" s="22"/>
      <c r="AV313" s="22"/>
      <c r="AW313" s="22"/>
      <c r="AX313" s="22"/>
      <c r="AY313" s="22"/>
      <c r="AZ313" s="22"/>
      <c r="BA313" s="22"/>
      <c r="BB313" s="22"/>
      <c r="BC313" s="22"/>
      <c r="BD313" s="22"/>
      <c r="BE313" s="22"/>
      <c r="BF313" s="22"/>
      <c r="BG313" s="22"/>
      <c r="BH313" s="22"/>
      <c r="BI313" s="22"/>
      <c r="BJ313" s="22"/>
      <c r="BK313" s="22">
        <v>1</v>
      </c>
      <c r="BL313" s="22"/>
      <c r="BM313" s="22"/>
      <c r="BN313" s="22"/>
      <c r="BO313" s="22"/>
      <c r="BP313" s="22"/>
      <c r="BQ313" s="22"/>
      <c r="BR313" s="22"/>
      <c r="BS313" s="22">
        <v>1</v>
      </c>
      <c r="BT313" s="22"/>
      <c r="BU313" s="22"/>
      <c r="BV313" s="22"/>
      <c r="BW313" s="22"/>
      <c r="BX313" s="22"/>
      <c r="BY313" s="22"/>
      <c r="BZ313" s="22"/>
      <c r="CA313" s="22">
        <v>1</v>
      </c>
      <c r="CB313" s="22"/>
      <c r="CC313" s="22"/>
      <c r="CD313" s="22"/>
      <c r="CE313" s="22"/>
      <c r="CF313" s="23"/>
      <c r="CG313" s="22"/>
      <c r="CH313" s="22">
        <v>1</v>
      </c>
      <c r="CI313" s="12">
        <f t="shared" si="15"/>
        <v>0</v>
      </c>
      <c r="CJ313" s="21">
        <v>0.55100000000000005</v>
      </c>
      <c r="CK313" s="18" t="s">
        <v>3840</v>
      </c>
      <c r="CL313" s="17"/>
      <c r="CM313" s="18">
        <v>2.87</v>
      </c>
      <c r="CN313" s="18" t="s">
        <v>4050</v>
      </c>
      <c r="CO313" s="21">
        <v>19.216999999999999</v>
      </c>
      <c r="CP313" s="17"/>
      <c r="CQ313" s="17"/>
      <c r="CR313" s="17"/>
      <c r="CS313" s="17"/>
      <c r="CT313" s="17"/>
      <c r="CU313" s="17"/>
      <c r="CV313" s="17"/>
      <c r="CW313" s="18">
        <v>2</v>
      </c>
      <c r="CX313" s="17"/>
      <c r="CY313" s="17"/>
      <c r="CZ313" s="17"/>
      <c r="DA313" s="18">
        <v>1</v>
      </c>
      <c r="DB313" s="18" t="s">
        <v>4396</v>
      </c>
      <c r="DC313" s="18">
        <v>15</v>
      </c>
      <c r="DD313" s="17"/>
      <c r="DE313" s="17"/>
      <c r="DF313" s="17"/>
      <c r="DG313" s="17"/>
      <c r="DH313" s="17"/>
      <c r="DI313" s="17"/>
      <c r="DJ313" s="17"/>
      <c r="DK313" s="17"/>
      <c r="DL313" s="17"/>
      <c r="DM313" s="17"/>
      <c r="DN313" s="17"/>
      <c r="DO313" s="17"/>
      <c r="DP313" s="17"/>
      <c r="DQ313" s="17"/>
      <c r="DR313" s="17"/>
      <c r="DS313" s="17"/>
      <c r="DT313" s="17"/>
      <c r="DU313" s="17"/>
      <c r="DV313" s="17"/>
      <c r="DW313" s="17"/>
      <c r="DX313" s="17"/>
      <c r="DY313" s="18">
        <v>1</v>
      </c>
      <c r="DZ313" s="18" t="s">
        <v>4659</v>
      </c>
      <c r="EA313" s="18">
        <v>15</v>
      </c>
      <c r="EB313" s="17"/>
      <c r="EC313" s="17"/>
      <c r="ED313" s="17"/>
      <c r="EE313" s="17"/>
      <c r="EF313" s="17"/>
      <c r="EG313" s="17"/>
      <c r="EH313" s="17"/>
      <c r="EI313" s="17"/>
      <c r="EJ313" s="17"/>
      <c r="EK313" s="17"/>
      <c r="EL313" s="17"/>
      <c r="EM313" s="17"/>
      <c r="EN313" s="17"/>
      <c r="EO313" s="17"/>
      <c r="EP313" s="17"/>
      <c r="EQ313" s="17"/>
      <c r="ER313" s="17"/>
      <c r="ES313" s="17"/>
      <c r="ET313" s="17"/>
      <c r="EU313" s="17"/>
      <c r="EV313" s="17"/>
      <c r="EW313" s="17"/>
      <c r="EX313" s="17"/>
      <c r="EY313" s="17"/>
      <c r="EZ313" s="17"/>
      <c r="FA313" s="17"/>
      <c r="FB313" s="17"/>
      <c r="FC313" s="17"/>
      <c r="FD313" s="17"/>
      <c r="FE313" s="17"/>
      <c r="FF313" s="17"/>
      <c r="FG313" s="17"/>
      <c r="FH313" s="18" t="s">
        <v>5129</v>
      </c>
      <c r="FI313" s="17"/>
      <c r="FJ313" s="18" t="s">
        <v>5386</v>
      </c>
      <c r="FK313" s="17"/>
      <c r="FL313" s="18" t="s">
        <v>5567</v>
      </c>
      <c r="FM313" s="17"/>
      <c r="FN313" s="17"/>
      <c r="FO313" s="17"/>
      <c r="FP313" s="18" t="s">
        <v>5778</v>
      </c>
      <c r="FQ313" s="18">
        <v>1</v>
      </c>
      <c r="FR313" s="18">
        <v>18</v>
      </c>
      <c r="FS313" s="18" t="s">
        <v>6082</v>
      </c>
      <c r="FT313" s="18" t="s">
        <v>6376</v>
      </c>
      <c r="FU313" s="18" t="s">
        <v>6745</v>
      </c>
      <c r="FV313" s="18" t="s">
        <v>7089</v>
      </c>
      <c r="FW313" s="18" t="s">
        <v>28</v>
      </c>
      <c r="FX313" s="18" t="s">
        <v>6407</v>
      </c>
      <c r="FY313" s="18" t="s">
        <v>7419</v>
      </c>
      <c r="FZ313" s="18" t="s">
        <v>7494</v>
      </c>
      <c r="GB313" s="25">
        <f t="shared" si="16"/>
        <v>29.713274704688555</v>
      </c>
    </row>
    <row r="314" spans="3:184" ht="74" customHeight="1" x14ac:dyDescent="0.2">
      <c r="C314" s="17" t="s">
        <v>11175</v>
      </c>
      <c r="D314" s="18" t="s">
        <v>73</v>
      </c>
      <c r="E314" s="18" t="s">
        <v>84</v>
      </c>
      <c r="F314" s="18" t="s">
        <v>375</v>
      </c>
      <c r="G314" s="18" t="s">
        <v>502</v>
      </c>
      <c r="H314" s="18" t="s">
        <v>502</v>
      </c>
      <c r="I314" s="18">
        <v>2023</v>
      </c>
      <c r="J314" s="18" t="s">
        <v>855</v>
      </c>
      <c r="K314" s="18" t="s">
        <v>936</v>
      </c>
      <c r="L314" s="17"/>
      <c r="M314" s="18" t="s">
        <v>1237</v>
      </c>
      <c r="N314" s="18" t="s">
        <v>1460</v>
      </c>
      <c r="O314" s="17"/>
      <c r="P314" s="17"/>
      <c r="Q314" s="18" t="s">
        <v>2188</v>
      </c>
      <c r="R314" s="18" t="s">
        <v>2409</v>
      </c>
      <c r="S314" s="17"/>
      <c r="T314" s="17"/>
      <c r="U314" s="18" t="s">
        <v>2897</v>
      </c>
      <c r="V314" s="18" t="s">
        <v>2897</v>
      </c>
      <c r="W314" s="18" t="s">
        <v>3138</v>
      </c>
      <c r="X314" s="18" t="s">
        <v>3319</v>
      </c>
      <c r="Y314" s="21">
        <f t="shared" si="14"/>
        <v>0.82500000000000007</v>
      </c>
      <c r="Z314" s="21">
        <v>0.80900000000000005</v>
      </c>
      <c r="AA314" s="21">
        <v>98.06</v>
      </c>
      <c r="AB314" s="21">
        <v>0.09</v>
      </c>
      <c r="AC314" s="21">
        <v>0</v>
      </c>
      <c r="AD314" s="21">
        <v>0</v>
      </c>
      <c r="AE314" s="21">
        <v>0</v>
      </c>
      <c r="AF314" s="21">
        <v>0</v>
      </c>
      <c r="AG314" s="21">
        <v>1.6E-2</v>
      </c>
      <c r="AH314" s="21">
        <v>1.94</v>
      </c>
      <c r="AI314" s="21"/>
      <c r="AJ314" s="17"/>
      <c r="AK314" s="17"/>
      <c r="AL314" s="21"/>
      <c r="AM314" s="21">
        <v>1</v>
      </c>
      <c r="AN314" s="21">
        <v>0.11</v>
      </c>
      <c r="AO314" s="22">
        <v>1</v>
      </c>
      <c r="AP314" s="22">
        <v>1</v>
      </c>
      <c r="AQ314" s="22">
        <v>1</v>
      </c>
      <c r="AR314" s="22"/>
      <c r="AS314" s="22"/>
      <c r="AT314" s="22"/>
      <c r="AU314" s="22"/>
      <c r="AV314" s="22"/>
      <c r="AW314" s="22"/>
      <c r="AX314" s="22"/>
      <c r="AY314" s="22"/>
      <c r="AZ314" s="22">
        <v>1</v>
      </c>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v>0</v>
      </c>
      <c r="CB314" s="22"/>
      <c r="CC314" s="22"/>
      <c r="CD314" s="22"/>
      <c r="CE314" s="22"/>
      <c r="CF314" s="23"/>
      <c r="CG314" s="22"/>
      <c r="CH314" s="22">
        <v>1</v>
      </c>
      <c r="CI314" s="12">
        <f t="shared" si="15"/>
        <v>0</v>
      </c>
      <c r="CJ314" s="21">
        <v>10.856999999999999</v>
      </c>
      <c r="CK314" s="18" t="s">
        <v>3840</v>
      </c>
      <c r="CL314" s="17"/>
      <c r="CM314" s="18">
        <v>56.5</v>
      </c>
      <c r="CN314" s="18" t="s">
        <v>4050</v>
      </c>
      <c r="CO314" s="21">
        <v>19.216999999999999</v>
      </c>
      <c r="CP314" s="17"/>
      <c r="CQ314" s="17"/>
      <c r="CR314" s="17"/>
      <c r="CS314" s="17"/>
      <c r="CT314" s="17"/>
      <c r="CU314" s="17"/>
      <c r="CV314" s="17"/>
      <c r="CW314" s="18">
        <v>2</v>
      </c>
      <c r="CX314" s="17"/>
      <c r="CY314" s="17"/>
      <c r="CZ314" s="17"/>
      <c r="DA314" s="18">
        <v>1</v>
      </c>
      <c r="DB314" s="18" t="s">
        <v>4397</v>
      </c>
      <c r="DC314" s="18">
        <v>54</v>
      </c>
      <c r="DD314" s="17"/>
      <c r="DE314" s="17"/>
      <c r="DF314" s="17"/>
      <c r="DG314" s="17"/>
      <c r="DH314" s="17"/>
      <c r="DI314" s="17"/>
      <c r="DJ314" s="17"/>
      <c r="DK314" s="17"/>
      <c r="DL314" s="17"/>
      <c r="DM314" s="17"/>
      <c r="DN314" s="17"/>
      <c r="DO314" s="17"/>
      <c r="DP314" s="17"/>
      <c r="DQ314" s="17"/>
      <c r="DR314" s="17"/>
      <c r="DS314" s="17"/>
      <c r="DT314" s="17"/>
      <c r="DU314" s="17"/>
      <c r="DV314" s="17"/>
      <c r="DW314" s="17"/>
      <c r="DX314" s="17"/>
      <c r="DY314" s="17"/>
      <c r="DZ314" s="17"/>
      <c r="EA314" s="17"/>
      <c r="EB314" s="17"/>
      <c r="EC314" s="17"/>
      <c r="ED314" s="17"/>
      <c r="EE314" s="17"/>
      <c r="EF314" s="17"/>
      <c r="EG314" s="17"/>
      <c r="EH314" s="17"/>
      <c r="EI314" s="17"/>
      <c r="EJ314" s="17"/>
      <c r="EK314" s="18">
        <v>1</v>
      </c>
      <c r="EL314" s="18" t="s">
        <v>4734</v>
      </c>
      <c r="EM314" s="18">
        <v>7</v>
      </c>
      <c r="EN314" s="17"/>
      <c r="EO314" s="17"/>
      <c r="EP314" s="17"/>
      <c r="EQ314" s="17"/>
      <c r="ER314" s="17"/>
      <c r="ES314" s="17"/>
      <c r="ET314" s="17"/>
      <c r="EU314" s="17"/>
      <c r="EV314" s="17"/>
      <c r="EW314" s="17"/>
      <c r="EX314" s="17"/>
      <c r="EY314" s="17"/>
      <c r="EZ314" s="17"/>
      <c r="FA314" s="17"/>
      <c r="FB314" s="17"/>
      <c r="FC314" s="17"/>
      <c r="FD314" s="17"/>
      <c r="FE314" s="17"/>
      <c r="FF314" s="17"/>
      <c r="FG314" s="17"/>
      <c r="FH314" s="18" t="s">
        <v>5130</v>
      </c>
      <c r="FI314" s="17"/>
      <c r="FJ314" s="17"/>
      <c r="FK314" s="17"/>
      <c r="FL314" s="17"/>
      <c r="FM314" s="17"/>
      <c r="FN314" s="17"/>
      <c r="FO314" s="17"/>
      <c r="FP314" s="18" t="s">
        <v>5778</v>
      </c>
      <c r="FQ314" s="18">
        <v>1</v>
      </c>
      <c r="FR314" s="18">
        <v>9</v>
      </c>
      <c r="FS314" s="18" t="s">
        <v>6082</v>
      </c>
      <c r="FT314" s="18" t="s">
        <v>6376</v>
      </c>
      <c r="FU314" s="18" t="s">
        <v>6745</v>
      </c>
      <c r="FV314" s="18" t="s">
        <v>7089</v>
      </c>
      <c r="FW314" s="18" t="s">
        <v>28</v>
      </c>
      <c r="FX314" s="18" t="s">
        <v>6407</v>
      </c>
      <c r="FY314" s="18" t="s">
        <v>7419</v>
      </c>
      <c r="FZ314" s="18" t="s">
        <v>7494</v>
      </c>
      <c r="GB314" s="25">
        <f t="shared" si="16"/>
        <v>42.098142269865228</v>
      </c>
    </row>
    <row r="315" spans="3:184" ht="74" customHeight="1" x14ac:dyDescent="0.2">
      <c r="C315" s="17" t="s">
        <v>11175</v>
      </c>
      <c r="D315" s="18" t="s">
        <v>73</v>
      </c>
      <c r="E315" s="18" t="s">
        <v>84</v>
      </c>
      <c r="F315" s="18" t="s">
        <v>376</v>
      </c>
      <c r="G315" s="18" t="s">
        <v>483</v>
      </c>
      <c r="H315" s="18" t="s">
        <v>483</v>
      </c>
      <c r="I315" s="18">
        <v>2021</v>
      </c>
      <c r="J315" s="18" t="s">
        <v>913</v>
      </c>
      <c r="K315" s="18" t="s">
        <v>1006</v>
      </c>
      <c r="L315" s="17"/>
      <c r="M315" s="18" t="s">
        <v>1238</v>
      </c>
      <c r="N315" s="18" t="s">
        <v>1461</v>
      </c>
      <c r="O315" s="17"/>
      <c r="P315" s="17"/>
      <c r="Q315" s="17"/>
      <c r="R315" s="17"/>
      <c r="S315" s="18" t="s">
        <v>2514</v>
      </c>
      <c r="T315" s="18" t="s">
        <v>2590</v>
      </c>
      <c r="U315" s="18" t="s">
        <v>2898</v>
      </c>
      <c r="V315" s="18" t="s">
        <v>3104</v>
      </c>
      <c r="W315" s="18" t="s">
        <v>3142</v>
      </c>
      <c r="X315" s="18" t="s">
        <v>3320</v>
      </c>
      <c r="Y315" s="21">
        <f t="shared" si="14"/>
        <v>0.47</v>
      </c>
      <c r="Z315" s="21">
        <v>0.38400000000000001</v>
      </c>
      <c r="AA315" s="21">
        <v>81.7</v>
      </c>
      <c r="AB315" s="21">
        <v>0.06</v>
      </c>
      <c r="AC315" s="21">
        <v>0</v>
      </c>
      <c r="AD315" s="21">
        <v>0</v>
      </c>
      <c r="AE315" s="21">
        <v>0</v>
      </c>
      <c r="AF315" s="21">
        <v>0</v>
      </c>
      <c r="AG315" s="21">
        <v>8.5999999999999993E-2</v>
      </c>
      <c r="AH315" s="21">
        <v>18.3</v>
      </c>
      <c r="AI315" s="21">
        <v>1</v>
      </c>
      <c r="AJ315" s="18" t="s">
        <v>3476</v>
      </c>
      <c r="AK315" s="17"/>
      <c r="AL315" s="21">
        <v>0</v>
      </c>
      <c r="AM315" s="21">
        <v>0.33700000000000002</v>
      </c>
      <c r="AN315" s="21">
        <v>0.06</v>
      </c>
      <c r="AO315" s="22">
        <v>1</v>
      </c>
      <c r="AP315" s="22">
        <v>1</v>
      </c>
      <c r="AQ315" s="22">
        <v>1</v>
      </c>
      <c r="AR315" s="22"/>
      <c r="AS315" s="22"/>
      <c r="AT315" s="22"/>
      <c r="AU315" s="22"/>
      <c r="AV315" s="22"/>
      <c r="AW315" s="22"/>
      <c r="AX315" s="22"/>
      <c r="AY315" s="22"/>
      <c r="AZ315" s="22"/>
      <c r="BA315" s="22"/>
      <c r="BB315" s="22"/>
      <c r="BC315" s="22"/>
      <c r="BD315" s="22">
        <v>1</v>
      </c>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v>0</v>
      </c>
      <c r="CB315" s="22"/>
      <c r="CC315" s="22"/>
      <c r="CD315" s="22"/>
      <c r="CE315" s="22"/>
      <c r="CF315" s="23"/>
      <c r="CG315" s="22"/>
      <c r="CH315" s="22">
        <v>1</v>
      </c>
      <c r="CI315" s="12">
        <f t="shared" si="15"/>
        <v>0</v>
      </c>
      <c r="CJ315" s="21">
        <v>0.249</v>
      </c>
      <c r="CK315" s="18" t="s">
        <v>3841</v>
      </c>
      <c r="CL315" s="17"/>
      <c r="CM315" s="18">
        <v>1.92</v>
      </c>
      <c r="CN315" s="18" t="s">
        <v>4050</v>
      </c>
      <c r="CO315" s="21">
        <v>12.956</v>
      </c>
      <c r="CP315" s="17"/>
      <c r="CQ315" s="17"/>
      <c r="CR315" s="17"/>
      <c r="CS315" s="17"/>
      <c r="CT315" s="17"/>
      <c r="CU315" s="17"/>
      <c r="CV315" s="17"/>
      <c r="CW315" s="18">
        <v>2</v>
      </c>
      <c r="CX315" s="17"/>
      <c r="CY315" s="17"/>
      <c r="CZ315" s="17"/>
      <c r="DA315" s="18">
        <v>1</v>
      </c>
      <c r="DB315" s="18" t="s">
        <v>4182</v>
      </c>
      <c r="DC315" s="18">
        <v>124</v>
      </c>
      <c r="DD315" s="17"/>
      <c r="DE315" s="17"/>
      <c r="DF315" s="17"/>
      <c r="DG315" s="17"/>
      <c r="DH315" s="17"/>
      <c r="DI315" s="17"/>
      <c r="DJ315" s="17"/>
      <c r="DK315" s="17"/>
      <c r="DL315" s="17"/>
      <c r="DM315" s="17"/>
      <c r="DN315" s="17"/>
      <c r="DO315" s="17"/>
      <c r="DP315" s="17"/>
      <c r="DQ315" s="17"/>
      <c r="DR315" s="17"/>
      <c r="DS315" s="17"/>
      <c r="DT315" s="17"/>
      <c r="DU315" s="17"/>
      <c r="DV315" s="17"/>
      <c r="DW315" s="17"/>
      <c r="DX315" s="17"/>
      <c r="DY315" s="18">
        <v>1</v>
      </c>
      <c r="DZ315" s="18" t="s">
        <v>4302</v>
      </c>
      <c r="EA315" s="18">
        <v>45</v>
      </c>
      <c r="EB315" s="17"/>
      <c r="EC315" s="17"/>
      <c r="ED315" s="17"/>
      <c r="EE315" s="17"/>
      <c r="EF315" s="17"/>
      <c r="EG315" s="17"/>
      <c r="EH315" s="17"/>
      <c r="EI315" s="17"/>
      <c r="EJ315" s="17"/>
      <c r="EK315" s="17"/>
      <c r="EL315" s="17"/>
      <c r="EM315" s="17"/>
      <c r="EN315" s="17"/>
      <c r="EO315" s="17"/>
      <c r="EP315" s="17"/>
      <c r="EQ315" s="17"/>
      <c r="ER315" s="17"/>
      <c r="ES315" s="17"/>
      <c r="ET315" s="17"/>
      <c r="EU315" s="17"/>
      <c r="EV315" s="17"/>
      <c r="EW315" s="17"/>
      <c r="EX315" s="17"/>
      <c r="EY315" s="17"/>
      <c r="EZ315" s="17"/>
      <c r="FA315" s="17"/>
      <c r="FB315" s="17"/>
      <c r="FC315" s="17"/>
      <c r="FD315" s="17"/>
      <c r="FE315" s="17"/>
      <c r="FF315" s="17"/>
      <c r="FG315" s="17"/>
      <c r="FH315" s="18" t="s">
        <v>5131</v>
      </c>
      <c r="FI315" s="17"/>
      <c r="FJ315" s="17"/>
      <c r="FK315" s="17"/>
      <c r="FL315" s="17"/>
      <c r="FM315" s="17"/>
      <c r="FN315" s="17"/>
      <c r="FO315" s="17"/>
      <c r="FP315" s="17"/>
      <c r="FQ315" s="17"/>
      <c r="FR315" s="17"/>
      <c r="FS315" s="18" t="s">
        <v>6083</v>
      </c>
      <c r="FT315" s="18" t="s">
        <v>6417</v>
      </c>
      <c r="FU315" s="18" t="s">
        <v>6746</v>
      </c>
      <c r="FV315" s="18" t="s">
        <v>7090</v>
      </c>
      <c r="FW315" s="18" t="s">
        <v>28</v>
      </c>
      <c r="FX315" s="18" t="s">
        <v>6407</v>
      </c>
      <c r="FY315" s="18" t="s">
        <v>7419</v>
      </c>
      <c r="FZ315" s="18" t="s">
        <v>7494</v>
      </c>
      <c r="GB315" s="25">
        <f t="shared" si="16"/>
        <v>29.638777400432232</v>
      </c>
    </row>
    <row r="316" spans="3:184" ht="74" customHeight="1" x14ac:dyDescent="0.2">
      <c r="C316" s="17" t="s">
        <v>11175</v>
      </c>
      <c r="D316" s="18" t="s">
        <v>73</v>
      </c>
      <c r="E316" s="18" t="s">
        <v>84</v>
      </c>
      <c r="F316" s="18" t="s">
        <v>376</v>
      </c>
      <c r="G316" s="18" t="s">
        <v>663</v>
      </c>
      <c r="H316" s="18" t="s">
        <v>663</v>
      </c>
      <c r="I316" s="18">
        <v>2021</v>
      </c>
      <c r="J316" s="18" t="s">
        <v>774</v>
      </c>
      <c r="K316" s="18" t="s">
        <v>948</v>
      </c>
      <c r="L316" s="17"/>
      <c r="M316" s="18" t="s">
        <v>1239</v>
      </c>
      <c r="N316" s="18" t="s">
        <v>1462</v>
      </c>
      <c r="O316" s="17"/>
      <c r="P316" s="17"/>
      <c r="Q316" s="17"/>
      <c r="R316" s="17"/>
      <c r="S316" s="17"/>
      <c r="T316" s="17"/>
      <c r="U316" s="18" t="s">
        <v>2899</v>
      </c>
      <c r="V316" s="18" t="s">
        <v>2899</v>
      </c>
      <c r="W316" s="18" t="s">
        <v>3138</v>
      </c>
      <c r="X316" s="18" t="s">
        <v>3321</v>
      </c>
      <c r="Y316" s="21">
        <f t="shared" si="14"/>
        <v>0.45</v>
      </c>
      <c r="Z316" s="21">
        <v>0.45</v>
      </c>
      <c r="AA316" s="21">
        <v>100</v>
      </c>
      <c r="AB316" s="21">
        <v>7.0000000000000007E-2</v>
      </c>
      <c r="AC316" s="21">
        <v>0</v>
      </c>
      <c r="AD316" s="21">
        <v>0</v>
      </c>
      <c r="AE316" s="21">
        <v>0</v>
      </c>
      <c r="AF316" s="21">
        <v>0</v>
      </c>
      <c r="AG316" s="21">
        <v>0</v>
      </c>
      <c r="AH316" s="21">
        <v>0</v>
      </c>
      <c r="AI316" s="21"/>
      <c r="AJ316" s="17"/>
      <c r="AK316" s="17"/>
      <c r="AL316" s="21"/>
      <c r="AM316" s="21">
        <v>0.5</v>
      </c>
      <c r="AN316" s="21">
        <v>0.08</v>
      </c>
      <c r="AO316" s="22">
        <v>4</v>
      </c>
      <c r="AP316" s="22">
        <v>4</v>
      </c>
      <c r="AQ316" s="22">
        <v>1</v>
      </c>
      <c r="AR316" s="22"/>
      <c r="AS316" s="22"/>
      <c r="AT316" s="22"/>
      <c r="AU316" s="22"/>
      <c r="AV316" s="22"/>
      <c r="AW316" s="22"/>
      <c r="AX316" s="22"/>
      <c r="AY316" s="22"/>
      <c r="AZ316" s="22"/>
      <c r="BA316" s="22"/>
      <c r="BB316" s="22"/>
      <c r="BC316" s="22"/>
      <c r="BD316" s="22"/>
      <c r="BE316" s="22"/>
      <c r="BF316" s="22"/>
      <c r="BG316" s="22"/>
      <c r="BH316" s="22"/>
      <c r="BI316" s="22"/>
      <c r="BJ316" s="22"/>
      <c r="BK316" s="22">
        <v>1</v>
      </c>
      <c r="BL316" s="22"/>
      <c r="BM316" s="22"/>
      <c r="BN316" s="22"/>
      <c r="BO316" s="22"/>
      <c r="BP316" s="22"/>
      <c r="BQ316" s="22"/>
      <c r="BR316" s="22"/>
      <c r="BS316" s="22"/>
      <c r="BT316" s="22"/>
      <c r="BU316" s="22"/>
      <c r="BV316" s="22"/>
      <c r="BW316" s="22"/>
      <c r="BX316" s="22"/>
      <c r="BY316" s="22"/>
      <c r="BZ316" s="22">
        <v>1</v>
      </c>
      <c r="CA316" s="22">
        <v>1</v>
      </c>
      <c r="CB316" s="22"/>
      <c r="CC316" s="22"/>
      <c r="CD316" s="22"/>
      <c r="CE316" s="22"/>
      <c r="CF316" s="23"/>
      <c r="CG316" s="22"/>
      <c r="CH316" s="22">
        <v>1</v>
      </c>
      <c r="CI316" s="12">
        <f t="shared" si="15"/>
        <v>0</v>
      </c>
      <c r="CJ316" s="21">
        <v>0.75600000000000001</v>
      </c>
      <c r="CK316" s="18" t="s">
        <v>3842</v>
      </c>
      <c r="CL316" s="17"/>
      <c r="CM316" s="18">
        <v>5.84</v>
      </c>
      <c r="CN316" s="18" t="s">
        <v>4050</v>
      </c>
      <c r="CO316" s="21">
        <v>12.956</v>
      </c>
      <c r="CP316" s="17"/>
      <c r="CQ316" s="17"/>
      <c r="CR316" s="17"/>
      <c r="CS316" s="17"/>
      <c r="CT316" s="17"/>
      <c r="CU316" s="17"/>
      <c r="CV316" s="17"/>
      <c r="CW316" s="18">
        <v>3</v>
      </c>
      <c r="CX316" s="17"/>
      <c r="CY316" s="17"/>
      <c r="CZ316" s="17"/>
      <c r="DA316" s="17"/>
      <c r="DB316" s="17"/>
      <c r="DC316" s="17"/>
      <c r="DD316" s="17"/>
      <c r="DE316" s="17"/>
      <c r="DF316" s="17"/>
      <c r="DG316" s="17"/>
      <c r="DH316" s="17"/>
      <c r="DI316" s="17"/>
      <c r="DJ316" s="17"/>
      <c r="DK316" s="17"/>
      <c r="DL316" s="17"/>
      <c r="DM316" s="17"/>
      <c r="DN316" s="17"/>
      <c r="DO316" s="17"/>
      <c r="DP316" s="17"/>
      <c r="DQ316" s="17"/>
      <c r="DR316" s="17"/>
      <c r="DS316" s="18" t="s">
        <v>4540</v>
      </c>
      <c r="DT316" s="18" t="s">
        <v>4574</v>
      </c>
      <c r="DU316" s="18">
        <v>86</v>
      </c>
      <c r="DV316" s="17"/>
      <c r="DW316" s="17"/>
      <c r="DX316" s="17"/>
      <c r="DY316" s="17"/>
      <c r="DZ316" s="17"/>
      <c r="EA316" s="17"/>
      <c r="EB316" s="17"/>
      <c r="EC316" s="17"/>
      <c r="ED316" s="17"/>
      <c r="EE316" s="17"/>
      <c r="EF316" s="17"/>
      <c r="EG316" s="17"/>
      <c r="EH316" s="17"/>
      <c r="EI316" s="17"/>
      <c r="EJ316" s="17"/>
      <c r="EK316" s="18">
        <v>1</v>
      </c>
      <c r="EL316" s="18" t="s">
        <v>4701</v>
      </c>
      <c r="EM316" s="18">
        <v>12</v>
      </c>
      <c r="EN316" s="17"/>
      <c r="EO316" s="17"/>
      <c r="EP316" s="17"/>
      <c r="EQ316" s="17"/>
      <c r="ER316" s="17"/>
      <c r="ES316" s="17"/>
      <c r="ET316" s="17"/>
      <c r="EU316" s="17"/>
      <c r="EV316" s="17"/>
      <c r="EW316" s="17"/>
      <c r="EX316" s="17"/>
      <c r="EY316" s="17"/>
      <c r="EZ316" s="17"/>
      <c r="FA316" s="17"/>
      <c r="FB316" s="17"/>
      <c r="FC316" s="17"/>
      <c r="FD316" s="17"/>
      <c r="FE316" s="17"/>
      <c r="FF316" s="17"/>
      <c r="FG316" s="17"/>
      <c r="FH316" s="18" t="s">
        <v>5132</v>
      </c>
      <c r="FI316" s="17"/>
      <c r="FJ316" s="17"/>
      <c r="FK316" s="17"/>
      <c r="FL316" s="17"/>
      <c r="FM316" s="17"/>
      <c r="FN316" s="17"/>
      <c r="FO316" s="17"/>
      <c r="FP316" s="18" t="s">
        <v>5779</v>
      </c>
      <c r="FQ316" s="18">
        <v>4</v>
      </c>
      <c r="FR316" s="18">
        <v>450</v>
      </c>
      <c r="FS316" s="18" t="s">
        <v>6083</v>
      </c>
      <c r="FT316" s="18" t="s">
        <v>6267</v>
      </c>
      <c r="FU316" s="18" t="s">
        <v>6746</v>
      </c>
      <c r="FV316" s="18" t="s">
        <v>7090</v>
      </c>
      <c r="FW316" s="18" t="s">
        <v>28</v>
      </c>
      <c r="FX316" s="18" t="s">
        <v>6407</v>
      </c>
      <c r="FY316" s="18" t="s">
        <v>7419</v>
      </c>
      <c r="FZ316" s="18" t="s">
        <v>7494</v>
      </c>
      <c r="GB316" s="25">
        <f t="shared" si="16"/>
        <v>34.732942266131523</v>
      </c>
    </row>
    <row r="317" spans="3:184" ht="74" customHeight="1" x14ac:dyDescent="0.2">
      <c r="C317" s="17" t="s">
        <v>11175</v>
      </c>
      <c r="D317" s="18" t="s">
        <v>73</v>
      </c>
      <c r="E317" s="18" t="s">
        <v>84</v>
      </c>
      <c r="F317" s="18" t="s">
        <v>377</v>
      </c>
      <c r="G317" s="18" t="s">
        <v>663</v>
      </c>
      <c r="H317" s="18" t="s">
        <v>663</v>
      </c>
      <c r="I317" s="18">
        <v>2023</v>
      </c>
      <c r="J317" s="18" t="s">
        <v>809</v>
      </c>
      <c r="K317" s="18" t="s">
        <v>936</v>
      </c>
      <c r="L317" s="17"/>
      <c r="M317" s="18" t="s">
        <v>1240</v>
      </c>
      <c r="N317" s="18" t="s">
        <v>1463</v>
      </c>
      <c r="O317" s="17"/>
      <c r="P317" s="17"/>
      <c r="Q317" s="18" t="s">
        <v>2189</v>
      </c>
      <c r="R317" s="18" t="s">
        <v>2410</v>
      </c>
      <c r="S317" s="17"/>
      <c r="T317" s="17"/>
      <c r="U317" s="18" t="s">
        <v>2900</v>
      </c>
      <c r="V317" s="18" t="s">
        <v>3105</v>
      </c>
      <c r="W317" s="18" t="s">
        <v>3138</v>
      </c>
      <c r="X317" s="18" t="s">
        <v>3322</v>
      </c>
      <c r="Y317" s="21">
        <f t="shared" si="14"/>
        <v>3.585</v>
      </c>
      <c r="Z317" s="21">
        <v>3.585</v>
      </c>
      <c r="AA317" s="21">
        <v>100</v>
      </c>
      <c r="AB317" s="21">
        <v>0.51</v>
      </c>
      <c r="AC317" s="21">
        <v>0</v>
      </c>
      <c r="AD317" s="21">
        <v>0</v>
      </c>
      <c r="AE317" s="21">
        <v>0</v>
      </c>
      <c r="AF317" s="21">
        <v>0</v>
      </c>
      <c r="AG317" s="21">
        <v>0</v>
      </c>
      <c r="AH317" s="21">
        <v>0</v>
      </c>
      <c r="AI317" s="21"/>
      <c r="AJ317" s="17"/>
      <c r="AK317" s="17"/>
      <c r="AL317" s="21"/>
      <c r="AM317" s="21">
        <v>3.5</v>
      </c>
      <c r="AN317" s="21">
        <v>0.51</v>
      </c>
      <c r="AO317" s="22">
        <v>1</v>
      </c>
      <c r="AP317" s="22">
        <v>1</v>
      </c>
      <c r="AQ317" s="22">
        <v>1</v>
      </c>
      <c r="AR317" s="22"/>
      <c r="AS317" s="22"/>
      <c r="AT317" s="22"/>
      <c r="AU317" s="22"/>
      <c r="AV317" s="22"/>
      <c r="AW317" s="22"/>
      <c r="AX317" s="22"/>
      <c r="AY317" s="22"/>
      <c r="AZ317" s="22"/>
      <c r="BA317" s="22"/>
      <c r="BB317" s="22"/>
      <c r="BC317" s="22"/>
      <c r="BD317" s="22"/>
      <c r="BE317" s="22"/>
      <c r="BF317" s="22"/>
      <c r="BG317" s="22"/>
      <c r="BH317" s="22"/>
      <c r="BI317" s="22"/>
      <c r="BJ317" s="22"/>
      <c r="BK317" s="22">
        <v>1</v>
      </c>
      <c r="BL317" s="22"/>
      <c r="BM317" s="22"/>
      <c r="BN317" s="22"/>
      <c r="BO317" s="22"/>
      <c r="BP317" s="22"/>
      <c r="BQ317" s="22"/>
      <c r="BR317" s="22"/>
      <c r="BS317" s="22"/>
      <c r="BT317" s="22"/>
      <c r="BU317" s="22"/>
      <c r="BV317" s="22"/>
      <c r="BW317" s="22"/>
      <c r="BX317" s="22"/>
      <c r="BY317" s="22"/>
      <c r="BZ317" s="22">
        <v>1</v>
      </c>
      <c r="CA317" s="22">
        <v>1</v>
      </c>
      <c r="CB317" s="22"/>
      <c r="CC317" s="22"/>
      <c r="CD317" s="22"/>
      <c r="CE317" s="22"/>
      <c r="CF317" s="23"/>
      <c r="CG317" s="22"/>
      <c r="CH317" s="22">
        <v>1</v>
      </c>
      <c r="CI317" s="12">
        <f t="shared" si="15"/>
        <v>0</v>
      </c>
      <c r="CJ317" s="21">
        <v>0.10100000000000001</v>
      </c>
      <c r="CK317" s="18" t="s">
        <v>3843</v>
      </c>
      <c r="CL317" s="17"/>
      <c r="CM317" s="18">
        <v>0.63</v>
      </c>
      <c r="CN317" s="18" t="s">
        <v>4050</v>
      </c>
      <c r="CO317" s="21">
        <v>16.05</v>
      </c>
      <c r="CP317" s="17"/>
      <c r="CQ317" s="17"/>
      <c r="CR317" s="17"/>
      <c r="CS317" s="17"/>
      <c r="CT317" s="17"/>
      <c r="CU317" s="17"/>
      <c r="CV317" s="17"/>
      <c r="CW317" s="18">
        <v>2</v>
      </c>
      <c r="CX317" s="18">
        <v>1</v>
      </c>
      <c r="CY317" s="18" t="s">
        <v>4255</v>
      </c>
      <c r="CZ317" s="18">
        <v>10</v>
      </c>
      <c r="DA317" s="18">
        <v>1</v>
      </c>
      <c r="DB317" s="18" t="s">
        <v>4398</v>
      </c>
      <c r="DC317" s="18">
        <v>10</v>
      </c>
      <c r="DD317" s="17"/>
      <c r="DE317" s="17"/>
      <c r="DF317" s="17"/>
      <c r="DG317" s="17"/>
      <c r="DH317" s="17"/>
      <c r="DI317" s="17"/>
      <c r="DJ317" s="17"/>
      <c r="DK317" s="17"/>
      <c r="DL317" s="17"/>
      <c r="DM317" s="17"/>
      <c r="DN317" s="17"/>
      <c r="DO317" s="17"/>
      <c r="DP317" s="17"/>
      <c r="DQ317" s="17"/>
      <c r="DR317" s="17"/>
      <c r="DS317" s="17"/>
      <c r="DT317" s="17"/>
      <c r="DU317" s="17"/>
      <c r="DV317" s="17"/>
      <c r="DW317" s="17"/>
      <c r="DX317" s="17"/>
      <c r="DY317" s="18">
        <v>1</v>
      </c>
      <c r="DZ317" s="18" t="s">
        <v>4398</v>
      </c>
      <c r="EA317" s="18">
        <v>10</v>
      </c>
      <c r="EB317" s="17"/>
      <c r="EC317" s="17"/>
      <c r="ED317" s="17"/>
      <c r="EE317" s="17"/>
      <c r="EF317" s="17"/>
      <c r="EG317" s="17"/>
      <c r="EH317" s="17"/>
      <c r="EI317" s="17"/>
      <c r="EJ317" s="17"/>
      <c r="EK317" s="17"/>
      <c r="EL317" s="17"/>
      <c r="EM317" s="17"/>
      <c r="EN317" s="17"/>
      <c r="EO317" s="17"/>
      <c r="EP317" s="17"/>
      <c r="EQ317" s="17"/>
      <c r="ER317" s="17"/>
      <c r="ES317" s="17"/>
      <c r="ET317" s="17"/>
      <c r="EU317" s="17"/>
      <c r="EV317" s="17"/>
      <c r="EW317" s="17"/>
      <c r="EX317" s="17"/>
      <c r="EY317" s="17"/>
      <c r="EZ317" s="17"/>
      <c r="FA317" s="17"/>
      <c r="FB317" s="17"/>
      <c r="FC317" s="17"/>
      <c r="FD317" s="17"/>
      <c r="FE317" s="17"/>
      <c r="FF317" s="17"/>
      <c r="FG317" s="17"/>
      <c r="FH317" s="18" t="s">
        <v>5133</v>
      </c>
      <c r="FI317" s="17"/>
      <c r="FJ317" s="17"/>
      <c r="FK317" s="17"/>
      <c r="FL317" s="17"/>
      <c r="FM317" s="17"/>
      <c r="FN317" s="17"/>
      <c r="FO317" s="17"/>
      <c r="FP317" s="18" t="s">
        <v>5780</v>
      </c>
      <c r="FQ317" s="18">
        <v>1</v>
      </c>
      <c r="FR317" s="18">
        <v>101</v>
      </c>
      <c r="FS317" s="18" t="s">
        <v>6084</v>
      </c>
      <c r="FT317" s="18" t="s">
        <v>6295</v>
      </c>
      <c r="FU317" s="18" t="s">
        <v>6747</v>
      </c>
      <c r="FV317" s="18" t="s">
        <v>7091</v>
      </c>
      <c r="FW317" s="18" t="s">
        <v>28</v>
      </c>
      <c r="FX317" s="18" t="s">
        <v>6407</v>
      </c>
      <c r="FY317" s="18" t="s">
        <v>7419</v>
      </c>
      <c r="FZ317" s="18" t="s">
        <v>7494</v>
      </c>
      <c r="GB317" s="25">
        <f t="shared" si="16"/>
        <v>223.36448598130841</v>
      </c>
    </row>
    <row r="318" spans="3:184" ht="74" customHeight="1" x14ac:dyDescent="0.2">
      <c r="C318" s="17" t="s">
        <v>11175</v>
      </c>
      <c r="D318" s="18" t="s">
        <v>73</v>
      </c>
      <c r="E318" s="18" t="s">
        <v>85</v>
      </c>
      <c r="F318" s="18" t="s">
        <v>378</v>
      </c>
      <c r="G318" s="18" t="s">
        <v>483</v>
      </c>
      <c r="H318" s="18" t="s">
        <v>483</v>
      </c>
      <c r="I318" s="18">
        <v>2023</v>
      </c>
      <c r="J318" s="18" t="s">
        <v>914</v>
      </c>
      <c r="K318" s="18" t="s">
        <v>984</v>
      </c>
      <c r="L318" s="17"/>
      <c r="M318" s="18" t="s">
        <v>1241</v>
      </c>
      <c r="N318" s="18" t="s">
        <v>1464</v>
      </c>
      <c r="O318" s="17"/>
      <c r="P318" s="17"/>
      <c r="Q318" s="17"/>
      <c r="R318" s="17"/>
      <c r="S318" s="17"/>
      <c r="T318" s="17"/>
      <c r="U318" s="18" t="s">
        <v>2901</v>
      </c>
      <c r="V318" s="18" t="s">
        <v>2901</v>
      </c>
      <c r="W318" s="18" t="s">
        <v>3140</v>
      </c>
      <c r="X318" s="18" t="s">
        <v>2901</v>
      </c>
      <c r="Y318" s="21">
        <f t="shared" si="14"/>
        <v>0.14000000000000001</v>
      </c>
      <c r="Z318" s="21">
        <v>0.126</v>
      </c>
      <c r="AA318" s="21">
        <v>90</v>
      </c>
      <c r="AB318" s="21">
        <v>0.02</v>
      </c>
      <c r="AC318" s="21">
        <v>0</v>
      </c>
      <c r="AD318" s="21">
        <v>0</v>
      </c>
      <c r="AE318" s="21">
        <v>0</v>
      </c>
      <c r="AF318" s="21">
        <v>0</v>
      </c>
      <c r="AG318" s="21">
        <v>1.4E-2</v>
      </c>
      <c r="AH318" s="21">
        <v>10</v>
      </c>
      <c r="AI318" s="21"/>
      <c r="AJ318" s="17"/>
      <c r="AK318" s="17"/>
      <c r="AL318" s="21"/>
      <c r="AM318" s="21">
        <v>0.1</v>
      </c>
      <c r="AN318" s="21">
        <v>0.01</v>
      </c>
      <c r="AO318" s="22">
        <v>1</v>
      </c>
      <c r="AP318" s="22">
        <v>1</v>
      </c>
      <c r="AQ318" s="22">
        <v>1</v>
      </c>
      <c r="AR318" s="22"/>
      <c r="AS318" s="22"/>
      <c r="AT318" s="22"/>
      <c r="AU318" s="22"/>
      <c r="AV318" s="22"/>
      <c r="AW318" s="22"/>
      <c r="AX318" s="22"/>
      <c r="AY318" s="22"/>
      <c r="AZ318" s="22">
        <v>1</v>
      </c>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v>0</v>
      </c>
      <c r="CB318" s="22"/>
      <c r="CC318" s="22"/>
      <c r="CD318" s="22"/>
      <c r="CE318" s="22"/>
      <c r="CF318" s="23"/>
      <c r="CG318" s="22"/>
      <c r="CH318" s="22">
        <v>1</v>
      </c>
      <c r="CI318" s="12">
        <f t="shared" si="15"/>
        <v>0</v>
      </c>
      <c r="CJ318" s="21">
        <v>0.32</v>
      </c>
      <c r="CK318" s="18" t="s">
        <v>3844</v>
      </c>
      <c r="CL318" s="17"/>
      <c r="CM318" s="18">
        <v>61.54</v>
      </c>
      <c r="CN318" s="18" t="s">
        <v>4050</v>
      </c>
      <c r="CO318" s="21">
        <v>0.52</v>
      </c>
      <c r="CP318" s="17"/>
      <c r="CQ318" s="17"/>
      <c r="CR318" s="17"/>
      <c r="CS318" s="17"/>
      <c r="CT318" s="17"/>
      <c r="CU318" s="17"/>
      <c r="CV318" s="17"/>
      <c r="CW318" s="18">
        <v>1</v>
      </c>
      <c r="CX318" s="17"/>
      <c r="CY318" s="17"/>
      <c r="CZ318" s="17"/>
      <c r="DA318" s="18">
        <v>1</v>
      </c>
      <c r="DB318" s="18" t="s">
        <v>4399</v>
      </c>
      <c r="DC318" s="18">
        <v>35</v>
      </c>
      <c r="DD318" s="17"/>
      <c r="DE318" s="17"/>
      <c r="DF318" s="17"/>
      <c r="DG318" s="17"/>
      <c r="DH318" s="17"/>
      <c r="DI318" s="17"/>
      <c r="DJ318" s="17"/>
      <c r="DK318" s="17"/>
      <c r="DL318" s="17"/>
      <c r="DM318" s="17"/>
      <c r="DN318" s="17"/>
      <c r="DO318" s="17"/>
      <c r="DP318" s="17"/>
      <c r="DQ318" s="17"/>
      <c r="DR318" s="17"/>
      <c r="DS318" s="17"/>
      <c r="DT318" s="17"/>
      <c r="DU318" s="17"/>
      <c r="DV318" s="17"/>
      <c r="DW318" s="17"/>
      <c r="DX318" s="17"/>
      <c r="DY318" s="18">
        <v>1</v>
      </c>
      <c r="DZ318" s="18" t="s">
        <v>4399</v>
      </c>
      <c r="EA318" s="18">
        <v>35</v>
      </c>
      <c r="EB318" s="17"/>
      <c r="EC318" s="17"/>
      <c r="ED318" s="17"/>
      <c r="EE318" s="17"/>
      <c r="EF318" s="17"/>
      <c r="EG318" s="17"/>
      <c r="EH318" s="17"/>
      <c r="EI318" s="17"/>
      <c r="EJ318" s="17"/>
      <c r="EK318" s="17"/>
      <c r="EL318" s="17"/>
      <c r="EM318" s="17"/>
      <c r="EN318" s="17"/>
      <c r="EO318" s="17"/>
      <c r="EP318" s="17"/>
      <c r="EQ318" s="17"/>
      <c r="ER318" s="17"/>
      <c r="ES318" s="17"/>
      <c r="ET318" s="17"/>
      <c r="EU318" s="17"/>
      <c r="EV318" s="17"/>
      <c r="EW318" s="17"/>
      <c r="EX318" s="17"/>
      <c r="EY318" s="17"/>
      <c r="EZ318" s="17"/>
      <c r="FA318" s="17"/>
      <c r="FB318" s="17"/>
      <c r="FC318" s="17"/>
      <c r="FD318" s="17"/>
      <c r="FE318" s="17"/>
      <c r="FF318" s="17"/>
      <c r="FG318" s="17"/>
      <c r="FH318" s="18" t="s">
        <v>5134</v>
      </c>
      <c r="FI318" s="17"/>
      <c r="FJ318" s="17"/>
      <c r="FK318" s="17"/>
      <c r="FL318" s="17"/>
      <c r="FM318" s="17"/>
      <c r="FN318" s="17"/>
      <c r="FO318" s="17"/>
      <c r="FP318" s="18" t="s">
        <v>5781</v>
      </c>
      <c r="FQ318" s="18">
        <v>2</v>
      </c>
      <c r="FR318" s="18">
        <v>41</v>
      </c>
      <c r="FS318" s="18" t="s">
        <v>6085</v>
      </c>
      <c r="FT318" s="18" t="s">
        <v>6418</v>
      </c>
      <c r="FU318" s="18" t="s">
        <v>6748</v>
      </c>
      <c r="FV318" s="18" t="s">
        <v>7092</v>
      </c>
      <c r="FW318" s="18" t="s">
        <v>28</v>
      </c>
      <c r="FX318" s="18" t="s">
        <v>6407</v>
      </c>
      <c r="FY318" s="18" t="s">
        <v>7419</v>
      </c>
      <c r="FZ318" s="18" t="s">
        <v>7494</v>
      </c>
      <c r="GB318" s="25">
        <f t="shared" si="16"/>
        <v>242.30769230769232</v>
      </c>
    </row>
    <row r="319" spans="3:184" ht="74" customHeight="1" x14ac:dyDescent="0.2">
      <c r="C319" s="17" t="s">
        <v>11175</v>
      </c>
      <c r="D319" s="18" t="s">
        <v>73</v>
      </c>
      <c r="E319" s="18" t="s">
        <v>84</v>
      </c>
      <c r="F319" s="18" t="s">
        <v>379</v>
      </c>
      <c r="G319" s="18" t="s">
        <v>663</v>
      </c>
      <c r="H319" s="18" t="s">
        <v>663</v>
      </c>
      <c r="I319" s="18">
        <v>2023</v>
      </c>
      <c r="J319" s="18" t="s">
        <v>899</v>
      </c>
      <c r="K319" s="18" t="s">
        <v>777</v>
      </c>
      <c r="L319" s="17"/>
      <c r="M319" s="18" t="s">
        <v>1242</v>
      </c>
      <c r="N319" s="18" t="s">
        <v>1465</v>
      </c>
      <c r="O319" s="17"/>
      <c r="P319" s="17"/>
      <c r="Q319" s="18" t="s">
        <v>2190</v>
      </c>
      <c r="R319" s="18" t="s">
        <v>2411</v>
      </c>
      <c r="S319" s="17"/>
      <c r="T319" s="17"/>
      <c r="U319" s="18" t="s">
        <v>2902</v>
      </c>
      <c r="V319" s="18" t="s">
        <v>3106</v>
      </c>
      <c r="W319" s="18" t="s">
        <v>3138</v>
      </c>
      <c r="X319" s="18" t="s">
        <v>3323</v>
      </c>
      <c r="Y319" s="21">
        <f t="shared" ref="Y319:Y381" si="17">SUM(Z319,AC319,AE319,AG319,)</f>
        <v>0.2</v>
      </c>
      <c r="Z319" s="21">
        <v>0.2</v>
      </c>
      <c r="AA319" s="21">
        <v>100</v>
      </c>
      <c r="AB319" s="21">
        <v>0.03</v>
      </c>
      <c r="AC319" s="21">
        <v>0</v>
      </c>
      <c r="AD319" s="21">
        <v>0</v>
      </c>
      <c r="AE319" s="21">
        <v>0</v>
      </c>
      <c r="AF319" s="21">
        <v>0</v>
      </c>
      <c r="AG319" s="21">
        <v>0</v>
      </c>
      <c r="AH319" s="21">
        <v>0</v>
      </c>
      <c r="AI319" s="21">
        <v>1</v>
      </c>
      <c r="AJ319" s="18" t="s">
        <v>3477</v>
      </c>
      <c r="AK319" s="17"/>
      <c r="AL319" s="21">
        <v>0</v>
      </c>
      <c r="AM319" s="21">
        <v>0.2</v>
      </c>
      <c r="AN319" s="21">
        <v>0.03</v>
      </c>
      <c r="AO319" s="22">
        <v>1</v>
      </c>
      <c r="AP319" s="22">
        <v>1</v>
      </c>
      <c r="AQ319" s="22">
        <v>1</v>
      </c>
      <c r="AR319" s="22"/>
      <c r="AS319" s="22"/>
      <c r="AT319" s="22"/>
      <c r="AU319" s="22"/>
      <c r="AV319" s="22"/>
      <c r="AW319" s="22"/>
      <c r="AX319" s="22"/>
      <c r="AY319" s="22"/>
      <c r="AZ319" s="22"/>
      <c r="BA319" s="22"/>
      <c r="BB319" s="22"/>
      <c r="BC319" s="22"/>
      <c r="BD319" s="22"/>
      <c r="BE319" s="22"/>
      <c r="BF319" s="22"/>
      <c r="BG319" s="22"/>
      <c r="BH319" s="22"/>
      <c r="BI319" s="22"/>
      <c r="BJ319" s="22"/>
      <c r="BK319" s="22">
        <v>1</v>
      </c>
      <c r="BL319" s="22"/>
      <c r="BM319" s="22"/>
      <c r="BN319" s="22"/>
      <c r="BO319" s="22"/>
      <c r="BP319" s="22"/>
      <c r="BQ319" s="22"/>
      <c r="BR319" s="22"/>
      <c r="BS319" s="22">
        <v>1</v>
      </c>
      <c r="BT319" s="22"/>
      <c r="BU319" s="22"/>
      <c r="BV319" s="22"/>
      <c r="BW319" s="22"/>
      <c r="BX319" s="22"/>
      <c r="BY319" s="22"/>
      <c r="BZ319" s="22"/>
      <c r="CA319" s="22">
        <v>1</v>
      </c>
      <c r="CB319" s="22"/>
      <c r="CC319" s="22"/>
      <c r="CD319" s="22"/>
      <c r="CE319" s="22"/>
      <c r="CF319" s="23"/>
      <c r="CG319" s="22"/>
      <c r="CH319" s="22">
        <v>1</v>
      </c>
      <c r="CI319" s="12">
        <f t="shared" ref="CI319:CI381" si="18">(AR319+AS319+AT319+AU319+AV319+AW319+AX319+AY319+AZ319+BA319+BB319+BC319+BD319+BE319+BF319+BG319+BH319+BI319+BJ319+BK319+CB319+CC319+CD319+CE319+CG319)-CH319</f>
        <v>0</v>
      </c>
      <c r="CJ319" s="21">
        <v>0.98</v>
      </c>
      <c r="CK319" s="18" t="s">
        <v>3845</v>
      </c>
      <c r="CL319" s="17"/>
      <c r="CM319" s="18">
        <v>7.32</v>
      </c>
      <c r="CN319" s="18" t="s">
        <v>4050</v>
      </c>
      <c r="CO319" s="21">
        <v>13.393000000000001</v>
      </c>
      <c r="CP319" s="17"/>
      <c r="CQ319" s="17"/>
      <c r="CR319" s="17"/>
      <c r="CS319" s="17"/>
      <c r="CT319" s="17"/>
      <c r="CU319" s="17"/>
      <c r="CV319" s="17"/>
      <c r="CW319" s="18">
        <v>2</v>
      </c>
      <c r="CX319" s="18">
        <v>1</v>
      </c>
      <c r="CY319" s="18" t="s">
        <v>4256</v>
      </c>
      <c r="CZ319" s="18">
        <v>11</v>
      </c>
      <c r="DA319" s="17"/>
      <c r="DB319" s="17"/>
      <c r="DC319" s="17"/>
      <c r="DD319" s="17"/>
      <c r="DE319" s="17"/>
      <c r="DF319" s="17"/>
      <c r="DG319" s="17"/>
      <c r="DH319" s="17"/>
      <c r="DI319" s="17"/>
      <c r="DJ319" s="17"/>
      <c r="DK319" s="17"/>
      <c r="DL319" s="17"/>
      <c r="DM319" s="17"/>
      <c r="DN319" s="17"/>
      <c r="DO319" s="17"/>
      <c r="DP319" s="17"/>
      <c r="DQ319" s="17"/>
      <c r="DR319" s="17"/>
      <c r="DS319" s="17"/>
      <c r="DT319" s="17"/>
      <c r="DU319" s="17"/>
      <c r="DV319" s="17"/>
      <c r="DW319" s="17"/>
      <c r="DX319" s="17"/>
      <c r="DY319" s="18">
        <v>1</v>
      </c>
      <c r="DZ319" s="18" t="s">
        <v>4256</v>
      </c>
      <c r="EA319" s="18">
        <v>11</v>
      </c>
      <c r="EB319" s="17"/>
      <c r="EC319" s="17"/>
      <c r="ED319" s="17"/>
      <c r="EE319" s="17"/>
      <c r="EF319" s="17"/>
      <c r="EG319" s="17"/>
      <c r="EH319" s="17"/>
      <c r="EI319" s="17"/>
      <c r="EJ319" s="17"/>
      <c r="EK319" s="17"/>
      <c r="EL319" s="17"/>
      <c r="EM319" s="17"/>
      <c r="EN319" s="17"/>
      <c r="EO319" s="17"/>
      <c r="EP319" s="17"/>
      <c r="EQ319" s="17"/>
      <c r="ER319" s="17"/>
      <c r="ES319" s="17"/>
      <c r="ET319" s="17"/>
      <c r="EU319" s="17"/>
      <c r="EV319" s="17"/>
      <c r="EW319" s="17"/>
      <c r="EX319" s="17"/>
      <c r="EY319" s="17"/>
      <c r="EZ319" s="17"/>
      <c r="FA319" s="17"/>
      <c r="FB319" s="17"/>
      <c r="FC319" s="17"/>
      <c r="FD319" s="17"/>
      <c r="FE319" s="17"/>
      <c r="FF319" s="17"/>
      <c r="FG319" s="17"/>
      <c r="FH319" s="18" t="s">
        <v>5135</v>
      </c>
      <c r="FI319" s="17"/>
      <c r="FJ319" s="17"/>
      <c r="FK319" s="17"/>
      <c r="FL319" s="17"/>
      <c r="FM319" s="17"/>
      <c r="FN319" s="17"/>
      <c r="FO319" s="17"/>
      <c r="FP319" s="18" t="s">
        <v>5782</v>
      </c>
      <c r="FQ319" s="18">
        <v>1</v>
      </c>
      <c r="FR319" s="18">
        <v>30</v>
      </c>
      <c r="FS319" s="18" t="s">
        <v>6085</v>
      </c>
      <c r="FT319" s="18" t="s">
        <v>6418</v>
      </c>
      <c r="FU319" s="18" t="s">
        <v>6748</v>
      </c>
      <c r="FV319" s="18" t="s">
        <v>7092</v>
      </c>
      <c r="FW319" s="18" t="s">
        <v>28</v>
      </c>
      <c r="FX319" s="18" t="s">
        <v>6407</v>
      </c>
      <c r="FY319" s="18" t="s">
        <v>7419</v>
      </c>
      <c r="FZ319" s="18" t="s">
        <v>7494</v>
      </c>
      <c r="GB319" s="25">
        <f t="shared" si="16"/>
        <v>14.933174046143508</v>
      </c>
    </row>
    <row r="320" spans="3:184" ht="74" customHeight="1" x14ac:dyDescent="0.2">
      <c r="C320" s="17" t="s">
        <v>11175</v>
      </c>
      <c r="D320" s="18" t="s">
        <v>73</v>
      </c>
      <c r="E320" s="17"/>
      <c r="F320" s="18" t="s">
        <v>380</v>
      </c>
      <c r="G320" s="18" t="s">
        <v>449</v>
      </c>
      <c r="H320" s="18" t="s">
        <v>449</v>
      </c>
      <c r="I320" s="18">
        <v>2021</v>
      </c>
      <c r="J320" s="18" t="s">
        <v>781</v>
      </c>
      <c r="K320" s="18" t="s">
        <v>936</v>
      </c>
      <c r="L320" s="17"/>
      <c r="M320" s="17"/>
      <c r="N320" s="17"/>
      <c r="O320" s="18" t="s">
        <v>1739</v>
      </c>
      <c r="P320" s="18" t="s">
        <v>1935</v>
      </c>
      <c r="Q320" s="17"/>
      <c r="R320" s="17"/>
      <c r="S320" s="17"/>
      <c r="T320" s="17"/>
      <c r="U320" s="18" t="s">
        <v>2903</v>
      </c>
      <c r="V320" s="18" t="s">
        <v>2903</v>
      </c>
      <c r="W320" s="18" t="s">
        <v>3141</v>
      </c>
      <c r="X320" s="18" t="s">
        <v>3324</v>
      </c>
      <c r="Y320" s="21">
        <f t="shared" si="17"/>
        <v>0.496</v>
      </c>
      <c r="Z320" s="21">
        <v>0.38800000000000001</v>
      </c>
      <c r="AA320" s="21">
        <v>78.23</v>
      </c>
      <c r="AB320" s="21">
        <v>0.03</v>
      </c>
      <c r="AC320" s="21">
        <v>0</v>
      </c>
      <c r="AD320" s="21">
        <v>0</v>
      </c>
      <c r="AE320" s="21">
        <v>0</v>
      </c>
      <c r="AF320" s="21">
        <v>0</v>
      </c>
      <c r="AG320" s="21">
        <v>0.108</v>
      </c>
      <c r="AH320" s="21">
        <v>21.77</v>
      </c>
      <c r="AI320" s="21"/>
      <c r="AJ320" s="17"/>
      <c r="AK320" s="17"/>
      <c r="AL320" s="21"/>
      <c r="AM320" s="21">
        <v>1.1990000000000001</v>
      </c>
      <c r="AN320" s="21">
        <v>0.13</v>
      </c>
      <c r="AO320" s="22">
        <v>2</v>
      </c>
      <c r="AP320" s="22">
        <v>2</v>
      </c>
      <c r="AQ320" s="22">
        <v>2</v>
      </c>
      <c r="AR320" s="22"/>
      <c r="AS320" s="22"/>
      <c r="AT320" s="22"/>
      <c r="AU320" s="22"/>
      <c r="AV320" s="22"/>
      <c r="AW320" s="22"/>
      <c r="AX320" s="22"/>
      <c r="AY320" s="22"/>
      <c r="AZ320" s="22"/>
      <c r="BA320" s="22"/>
      <c r="BB320" s="22">
        <v>1</v>
      </c>
      <c r="BC320" s="22">
        <v>1</v>
      </c>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v>0</v>
      </c>
      <c r="CB320" s="22"/>
      <c r="CC320" s="22"/>
      <c r="CD320" s="22"/>
      <c r="CE320" s="22"/>
      <c r="CF320" s="23"/>
      <c r="CG320" s="22"/>
      <c r="CH320" s="22">
        <v>2</v>
      </c>
      <c r="CI320" s="12">
        <f t="shared" si="18"/>
        <v>0</v>
      </c>
      <c r="CJ320" s="21">
        <v>0.67700000000000005</v>
      </c>
      <c r="CK320" s="18" t="s">
        <v>3846</v>
      </c>
      <c r="CL320" s="17"/>
      <c r="CM320" s="18">
        <v>4.0599999999999996</v>
      </c>
      <c r="CN320" s="18" t="s">
        <v>4050</v>
      </c>
      <c r="CO320" s="21">
        <v>16.658000000000001</v>
      </c>
      <c r="CP320" s="17"/>
      <c r="CQ320" s="17"/>
      <c r="CR320" s="17"/>
      <c r="CS320" s="17"/>
      <c r="CT320" s="17"/>
      <c r="CU320" s="17"/>
      <c r="CV320" s="17"/>
      <c r="CW320" s="18">
        <v>2</v>
      </c>
      <c r="CX320" s="18">
        <v>1</v>
      </c>
      <c r="CY320" s="18" t="s">
        <v>4249</v>
      </c>
      <c r="CZ320" s="18">
        <v>289</v>
      </c>
      <c r="DA320" s="17"/>
      <c r="DB320" s="17"/>
      <c r="DC320" s="17"/>
      <c r="DD320" s="17"/>
      <c r="DE320" s="17"/>
      <c r="DF320" s="17"/>
      <c r="DG320" s="17"/>
      <c r="DH320" s="17"/>
      <c r="DI320" s="17"/>
      <c r="DJ320" s="17"/>
      <c r="DK320" s="17"/>
      <c r="DL320" s="17"/>
      <c r="DM320" s="17"/>
      <c r="DN320" s="17"/>
      <c r="DO320" s="17"/>
      <c r="DP320" s="17"/>
      <c r="DQ320" s="17"/>
      <c r="DR320" s="17"/>
      <c r="DS320" s="17"/>
      <c r="DT320" s="17"/>
      <c r="DU320" s="17"/>
      <c r="DV320" s="17"/>
      <c r="DW320" s="17"/>
      <c r="DX320" s="17"/>
      <c r="DY320" s="17"/>
      <c r="DZ320" s="17"/>
      <c r="EA320" s="17"/>
      <c r="EB320" s="17"/>
      <c r="EC320" s="17"/>
      <c r="ED320" s="17"/>
      <c r="EE320" s="17"/>
      <c r="EF320" s="17"/>
      <c r="EG320" s="17"/>
      <c r="EH320" s="17"/>
      <c r="EI320" s="17"/>
      <c r="EJ320" s="17"/>
      <c r="EK320" s="18">
        <v>1</v>
      </c>
      <c r="EL320" s="18" t="s">
        <v>4735</v>
      </c>
      <c r="EM320" s="18">
        <v>11</v>
      </c>
      <c r="EN320" s="17"/>
      <c r="EO320" s="17"/>
      <c r="EP320" s="17"/>
      <c r="EQ320" s="17"/>
      <c r="ER320" s="17"/>
      <c r="ES320" s="17"/>
      <c r="ET320" s="17"/>
      <c r="EU320" s="17"/>
      <c r="EV320" s="17"/>
      <c r="EW320" s="17"/>
      <c r="EX320" s="17"/>
      <c r="EY320" s="17"/>
      <c r="EZ320" s="17"/>
      <c r="FA320" s="17"/>
      <c r="FB320" s="17"/>
      <c r="FC320" s="17"/>
      <c r="FD320" s="17"/>
      <c r="FE320" s="17"/>
      <c r="FF320" s="17"/>
      <c r="FG320" s="17"/>
      <c r="FH320" s="18" t="s">
        <v>5136</v>
      </c>
      <c r="FI320" s="17"/>
      <c r="FJ320" s="17"/>
      <c r="FK320" s="17"/>
      <c r="FL320" s="18" t="s">
        <v>5568</v>
      </c>
      <c r="FM320" s="17"/>
      <c r="FN320" s="17"/>
      <c r="FO320" s="17"/>
      <c r="FP320" s="17"/>
      <c r="FQ320" s="17"/>
      <c r="FR320" s="17"/>
      <c r="FS320" s="18" t="s">
        <v>6086</v>
      </c>
      <c r="FT320" s="18" t="s">
        <v>6295</v>
      </c>
      <c r="FU320" s="18" t="s">
        <v>6749</v>
      </c>
      <c r="FV320" s="18" t="s">
        <v>7093</v>
      </c>
      <c r="FW320" s="18" t="s">
        <v>28</v>
      </c>
      <c r="FX320" s="18" t="s">
        <v>6407</v>
      </c>
      <c r="FY320" s="18" t="s">
        <v>7419</v>
      </c>
      <c r="FZ320" s="18" t="s">
        <v>7494</v>
      </c>
      <c r="GB320" s="25">
        <f t="shared" si="16"/>
        <v>23.292111898187056</v>
      </c>
    </row>
    <row r="321" spans="3:184" ht="74" customHeight="1" x14ac:dyDescent="0.2">
      <c r="C321" s="17" t="s">
        <v>11175</v>
      </c>
      <c r="D321" s="18" t="s">
        <v>73</v>
      </c>
      <c r="E321" s="18" t="s">
        <v>84</v>
      </c>
      <c r="F321" s="18" t="s">
        <v>380</v>
      </c>
      <c r="G321" s="18" t="s">
        <v>672</v>
      </c>
      <c r="H321" s="18" t="s">
        <v>672</v>
      </c>
      <c r="I321" s="18">
        <v>2022</v>
      </c>
      <c r="J321" s="18" t="s">
        <v>788</v>
      </c>
      <c r="K321" s="18" t="s">
        <v>936</v>
      </c>
      <c r="L321" s="17"/>
      <c r="M321" s="18" t="s">
        <v>1243</v>
      </c>
      <c r="N321" s="18" t="s">
        <v>1466</v>
      </c>
      <c r="O321" s="17"/>
      <c r="P321" s="17"/>
      <c r="Q321" s="17"/>
      <c r="R321" s="17"/>
      <c r="S321" s="17"/>
      <c r="T321" s="17"/>
      <c r="U321" s="18" t="s">
        <v>2903</v>
      </c>
      <c r="V321" s="18" t="s">
        <v>3107</v>
      </c>
      <c r="W321" s="18" t="s">
        <v>3138</v>
      </c>
      <c r="X321" s="18" t="s">
        <v>3325</v>
      </c>
      <c r="Y321" s="21">
        <f t="shared" si="17"/>
        <v>1.4</v>
      </c>
      <c r="Z321" s="21">
        <v>1.4</v>
      </c>
      <c r="AA321" s="21">
        <v>100</v>
      </c>
      <c r="AB321" s="21">
        <v>0.12</v>
      </c>
      <c r="AC321" s="21">
        <v>0</v>
      </c>
      <c r="AD321" s="21">
        <v>0</v>
      </c>
      <c r="AE321" s="21">
        <v>0</v>
      </c>
      <c r="AF321" s="21">
        <v>0</v>
      </c>
      <c r="AG321" s="21">
        <v>0</v>
      </c>
      <c r="AH321" s="21">
        <v>0</v>
      </c>
      <c r="AI321" s="21"/>
      <c r="AJ321" s="17"/>
      <c r="AK321" s="17"/>
      <c r="AL321" s="21"/>
      <c r="AM321" s="21">
        <v>0</v>
      </c>
      <c r="AN321" s="21">
        <v>0</v>
      </c>
      <c r="AO321" s="22">
        <v>11</v>
      </c>
      <c r="AP321" s="22">
        <v>11</v>
      </c>
      <c r="AQ321" s="22">
        <v>7</v>
      </c>
      <c r="AR321" s="22"/>
      <c r="AS321" s="22"/>
      <c r="AT321" s="22"/>
      <c r="AU321" s="22"/>
      <c r="AV321" s="22"/>
      <c r="AW321" s="22"/>
      <c r="AX321" s="22"/>
      <c r="AY321" s="22">
        <v>7</v>
      </c>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v>0</v>
      </c>
      <c r="CB321" s="22"/>
      <c r="CC321" s="22"/>
      <c r="CD321" s="22"/>
      <c r="CE321" s="22"/>
      <c r="CF321" s="23"/>
      <c r="CG321" s="22"/>
      <c r="CH321" s="22">
        <v>7</v>
      </c>
      <c r="CI321" s="12">
        <f t="shared" si="18"/>
        <v>0</v>
      </c>
      <c r="CJ321" s="21">
        <v>5.17</v>
      </c>
      <c r="CK321" s="18" t="s">
        <v>3847</v>
      </c>
      <c r="CL321" s="17"/>
      <c r="CM321" s="18">
        <v>28.15</v>
      </c>
      <c r="CN321" s="18" t="s">
        <v>4050</v>
      </c>
      <c r="CO321" s="21">
        <v>18.363</v>
      </c>
      <c r="CP321" s="17"/>
      <c r="CQ321" s="17"/>
      <c r="CR321" s="17"/>
      <c r="CS321" s="17"/>
      <c r="CT321" s="17"/>
      <c r="CU321" s="17"/>
      <c r="CV321" s="17"/>
      <c r="CW321" s="18">
        <v>2</v>
      </c>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8" t="s">
        <v>4541</v>
      </c>
      <c r="DT321" s="18" t="s">
        <v>4180</v>
      </c>
      <c r="DU321" s="18">
        <v>55</v>
      </c>
      <c r="DV321" s="17"/>
      <c r="DW321" s="17"/>
      <c r="DX321" s="17"/>
      <c r="DY321" s="17"/>
      <c r="DZ321" s="17"/>
      <c r="EA321" s="17"/>
      <c r="EB321" s="17"/>
      <c r="EC321" s="17"/>
      <c r="ED321" s="17"/>
      <c r="EE321" s="17"/>
      <c r="EF321" s="17"/>
      <c r="EG321" s="17"/>
      <c r="EH321" s="17"/>
      <c r="EI321" s="17"/>
      <c r="EJ321" s="17"/>
      <c r="EK321" s="18">
        <v>1</v>
      </c>
      <c r="EL321" s="18" t="s">
        <v>4736</v>
      </c>
      <c r="EM321" s="18">
        <v>9</v>
      </c>
      <c r="EN321" s="17"/>
      <c r="EO321" s="17"/>
      <c r="EP321" s="17"/>
      <c r="EQ321" s="17"/>
      <c r="ER321" s="17"/>
      <c r="ES321" s="17"/>
      <c r="ET321" s="17"/>
      <c r="EU321" s="17"/>
      <c r="EV321" s="17"/>
      <c r="EW321" s="17"/>
      <c r="EX321" s="17"/>
      <c r="EY321" s="17"/>
      <c r="EZ321" s="17"/>
      <c r="FA321" s="17"/>
      <c r="FB321" s="17"/>
      <c r="FC321" s="17"/>
      <c r="FD321" s="17"/>
      <c r="FE321" s="17"/>
      <c r="FF321" s="17"/>
      <c r="FG321" s="17"/>
      <c r="FH321" s="18" t="s">
        <v>5137</v>
      </c>
      <c r="FI321" s="17"/>
      <c r="FJ321" s="17"/>
      <c r="FK321" s="17"/>
      <c r="FL321" s="17"/>
      <c r="FM321" s="17"/>
      <c r="FN321" s="17"/>
      <c r="FO321" s="17"/>
      <c r="FP321" s="18" t="s">
        <v>4643</v>
      </c>
      <c r="FQ321" s="18">
        <v>1</v>
      </c>
      <c r="FR321" s="18">
        <v>24</v>
      </c>
      <c r="FS321" s="18" t="s">
        <v>6086</v>
      </c>
      <c r="FT321" s="18" t="s">
        <v>6295</v>
      </c>
      <c r="FU321" s="18" t="s">
        <v>6749</v>
      </c>
      <c r="FV321" s="18" t="s">
        <v>7093</v>
      </c>
      <c r="FW321" s="18" t="s">
        <v>28</v>
      </c>
      <c r="FX321" s="18" t="s">
        <v>6407</v>
      </c>
      <c r="FY321" s="18" t="s">
        <v>7419</v>
      </c>
      <c r="FZ321" s="18" t="s">
        <v>7494</v>
      </c>
      <c r="GB321" s="25">
        <f t="shared" si="16"/>
        <v>76.240265751783468</v>
      </c>
    </row>
    <row r="322" spans="3:184" ht="74" customHeight="1" x14ac:dyDescent="0.2">
      <c r="C322" s="17" t="s">
        <v>11175</v>
      </c>
      <c r="D322" s="18" t="s">
        <v>73</v>
      </c>
      <c r="E322" s="18" t="s">
        <v>84</v>
      </c>
      <c r="F322" s="18" t="s">
        <v>381</v>
      </c>
      <c r="G322" s="18" t="s">
        <v>483</v>
      </c>
      <c r="H322" s="18" t="s">
        <v>483</v>
      </c>
      <c r="I322" s="18">
        <v>2017</v>
      </c>
      <c r="J322" s="18" t="s">
        <v>915</v>
      </c>
      <c r="K322" s="18" t="s">
        <v>1007</v>
      </c>
      <c r="L322" s="17"/>
      <c r="M322" s="18" t="s">
        <v>1244</v>
      </c>
      <c r="N322" s="18" t="s">
        <v>1467</v>
      </c>
      <c r="O322" s="17"/>
      <c r="P322" s="17"/>
      <c r="Q322" s="18" t="s">
        <v>2191</v>
      </c>
      <c r="R322" s="18" t="s">
        <v>2412</v>
      </c>
      <c r="S322" s="17"/>
      <c r="T322" s="17"/>
      <c r="U322" s="18" t="s">
        <v>2904</v>
      </c>
      <c r="V322" s="18" t="s">
        <v>2904</v>
      </c>
      <c r="W322" s="18" t="s">
        <v>3141</v>
      </c>
      <c r="X322" s="18" t="s">
        <v>3326</v>
      </c>
      <c r="Y322" s="21">
        <f t="shared" si="17"/>
        <v>3.0260000000000002</v>
      </c>
      <c r="Z322" s="21">
        <v>2.3170000000000002</v>
      </c>
      <c r="AA322" s="21">
        <v>76.569999999999993</v>
      </c>
      <c r="AB322" s="21">
        <v>2.42</v>
      </c>
      <c r="AC322" s="21">
        <v>0</v>
      </c>
      <c r="AD322" s="21">
        <v>0</v>
      </c>
      <c r="AE322" s="21">
        <v>0</v>
      </c>
      <c r="AF322" s="21">
        <v>0</v>
      </c>
      <c r="AG322" s="21">
        <v>0.70899999999999996</v>
      </c>
      <c r="AH322" s="21">
        <v>23.43</v>
      </c>
      <c r="AI322" s="21">
        <v>1</v>
      </c>
      <c r="AJ322" s="18" t="s">
        <v>3478</v>
      </c>
      <c r="AK322" s="17"/>
      <c r="AL322" s="21">
        <v>0</v>
      </c>
      <c r="AM322" s="21">
        <v>1.843</v>
      </c>
      <c r="AN322" s="21">
        <v>1.49</v>
      </c>
      <c r="AO322" s="22">
        <v>20</v>
      </c>
      <c r="AP322" s="22">
        <v>10</v>
      </c>
      <c r="AQ322" s="22">
        <v>10</v>
      </c>
      <c r="AR322" s="22"/>
      <c r="AS322" s="22">
        <v>2</v>
      </c>
      <c r="AT322" s="22"/>
      <c r="AU322" s="22"/>
      <c r="AV322" s="22"/>
      <c r="AW322" s="22"/>
      <c r="AX322" s="22"/>
      <c r="AY322" s="22">
        <v>1</v>
      </c>
      <c r="AZ322" s="22">
        <v>2</v>
      </c>
      <c r="BA322" s="22">
        <v>1</v>
      </c>
      <c r="BB322" s="22"/>
      <c r="BC322" s="22">
        <v>1</v>
      </c>
      <c r="BD322" s="22">
        <v>2</v>
      </c>
      <c r="BE322" s="22"/>
      <c r="BF322" s="22"/>
      <c r="BG322" s="22">
        <v>1</v>
      </c>
      <c r="BH322" s="22"/>
      <c r="BI322" s="22"/>
      <c r="BJ322" s="22"/>
      <c r="BK322" s="22"/>
      <c r="BL322" s="22"/>
      <c r="BM322" s="22"/>
      <c r="BN322" s="22"/>
      <c r="BO322" s="22"/>
      <c r="BP322" s="22"/>
      <c r="BQ322" s="22"/>
      <c r="BR322" s="22"/>
      <c r="BS322" s="22"/>
      <c r="BT322" s="22"/>
      <c r="BU322" s="22"/>
      <c r="BV322" s="22"/>
      <c r="BW322" s="22"/>
      <c r="BX322" s="22"/>
      <c r="BY322" s="22"/>
      <c r="BZ322" s="22"/>
      <c r="CA322" s="22">
        <v>0</v>
      </c>
      <c r="CB322" s="22"/>
      <c r="CC322" s="22"/>
      <c r="CD322" s="22"/>
      <c r="CE322" s="22"/>
      <c r="CF322" s="23"/>
      <c r="CG322" s="22"/>
      <c r="CH322" s="22">
        <v>10</v>
      </c>
      <c r="CI322" s="12">
        <f t="shared" si="18"/>
        <v>0</v>
      </c>
      <c r="CJ322" s="21">
        <v>4.8280000000000003</v>
      </c>
      <c r="CK322" s="18" t="s">
        <v>3848</v>
      </c>
      <c r="CL322" s="18" t="s">
        <v>3940</v>
      </c>
      <c r="CM322" s="18">
        <v>39.68</v>
      </c>
      <c r="CN322" s="18" t="s">
        <v>4050</v>
      </c>
      <c r="CO322" s="21">
        <v>12.166</v>
      </c>
      <c r="CP322" s="17"/>
      <c r="CQ322" s="17"/>
      <c r="CR322" s="17"/>
      <c r="CS322" s="17"/>
      <c r="CT322" s="17"/>
      <c r="CU322" s="17"/>
      <c r="CV322" s="17"/>
      <c r="CW322" s="18">
        <v>2</v>
      </c>
      <c r="CX322" s="18">
        <v>1</v>
      </c>
      <c r="CY322" s="18" t="s">
        <v>4257</v>
      </c>
      <c r="CZ322" s="18">
        <v>1809</v>
      </c>
      <c r="DA322" s="17"/>
      <c r="DB322" s="17"/>
      <c r="DC322" s="17"/>
      <c r="DD322" s="17"/>
      <c r="DE322" s="17"/>
      <c r="DF322" s="17"/>
      <c r="DG322" s="17"/>
      <c r="DH322" s="17"/>
      <c r="DI322" s="17"/>
      <c r="DJ322" s="17"/>
      <c r="DK322" s="17"/>
      <c r="DL322" s="17"/>
      <c r="DM322" s="17"/>
      <c r="DN322" s="17"/>
      <c r="DO322" s="17"/>
      <c r="DP322" s="17"/>
      <c r="DQ322" s="17"/>
      <c r="DR322" s="17"/>
      <c r="DS322" s="17"/>
      <c r="DT322" s="17"/>
      <c r="DU322" s="17"/>
      <c r="DV322" s="17"/>
      <c r="DW322" s="17"/>
      <c r="DX322" s="17"/>
      <c r="DY322" s="17"/>
      <c r="DZ322" s="17"/>
      <c r="EA322" s="17"/>
      <c r="EB322" s="17"/>
      <c r="EC322" s="17"/>
      <c r="ED322" s="17"/>
      <c r="EE322" s="17"/>
      <c r="EF322" s="17"/>
      <c r="EG322" s="17"/>
      <c r="EH322" s="17"/>
      <c r="EI322" s="17"/>
      <c r="EJ322" s="17"/>
      <c r="EK322" s="18">
        <v>1</v>
      </c>
      <c r="EL322" s="18" t="s">
        <v>4180</v>
      </c>
      <c r="EM322" s="18">
        <v>10</v>
      </c>
      <c r="EN322" s="17"/>
      <c r="EO322" s="17"/>
      <c r="EP322" s="17"/>
      <c r="EQ322" s="17"/>
      <c r="ER322" s="17"/>
      <c r="ES322" s="17"/>
      <c r="ET322" s="17"/>
      <c r="EU322" s="17"/>
      <c r="EV322" s="17"/>
      <c r="EW322" s="17"/>
      <c r="EX322" s="17"/>
      <c r="EY322" s="17"/>
      <c r="EZ322" s="17"/>
      <c r="FA322" s="17"/>
      <c r="FB322" s="17"/>
      <c r="FC322" s="17"/>
      <c r="FD322" s="17"/>
      <c r="FE322" s="17"/>
      <c r="FF322" s="17"/>
      <c r="FG322" s="17"/>
      <c r="FH322" s="18" t="s">
        <v>5138</v>
      </c>
      <c r="FI322" s="18" t="s">
        <v>5317</v>
      </c>
      <c r="FJ322" s="17"/>
      <c r="FK322" s="17"/>
      <c r="FL322" s="18" t="s">
        <v>5569</v>
      </c>
      <c r="FM322" s="17"/>
      <c r="FN322" s="18" t="s">
        <v>5650</v>
      </c>
      <c r="FO322" s="17"/>
      <c r="FP322" s="18" t="s">
        <v>5783</v>
      </c>
      <c r="FQ322" s="18">
        <v>4</v>
      </c>
      <c r="FR322" s="18">
        <v>60</v>
      </c>
      <c r="FS322" s="18" t="s">
        <v>6087</v>
      </c>
      <c r="FT322" s="18" t="s">
        <v>6295</v>
      </c>
      <c r="FU322" s="18" t="s">
        <v>6750</v>
      </c>
      <c r="FV322" s="18" t="s">
        <v>7094</v>
      </c>
      <c r="FW322" s="18" t="s">
        <v>28</v>
      </c>
      <c r="FX322" s="18" t="s">
        <v>6407</v>
      </c>
      <c r="FY322" s="18" t="s">
        <v>7419</v>
      </c>
      <c r="FZ322" s="18" t="s">
        <v>7494</v>
      </c>
      <c r="GB322" s="25">
        <f t="shared" si="16"/>
        <v>190.44879171461452</v>
      </c>
    </row>
    <row r="323" spans="3:184" ht="74" customHeight="1" x14ac:dyDescent="0.2">
      <c r="C323" s="17" t="s">
        <v>11175</v>
      </c>
      <c r="D323" s="18" t="s">
        <v>73</v>
      </c>
      <c r="E323" s="18" t="s">
        <v>84</v>
      </c>
      <c r="F323" s="18" t="s">
        <v>381</v>
      </c>
      <c r="G323" s="18" t="s">
        <v>663</v>
      </c>
      <c r="H323" s="18" t="s">
        <v>663</v>
      </c>
      <c r="I323" s="18">
        <v>2022</v>
      </c>
      <c r="J323" s="18" t="s">
        <v>799</v>
      </c>
      <c r="K323" s="18" t="s">
        <v>970</v>
      </c>
      <c r="L323" s="17"/>
      <c r="M323" s="18" t="s">
        <v>1245</v>
      </c>
      <c r="N323" s="18" t="s">
        <v>1468</v>
      </c>
      <c r="O323" s="17"/>
      <c r="P323" s="17"/>
      <c r="Q323" s="18" t="s">
        <v>2192</v>
      </c>
      <c r="R323" s="18" t="s">
        <v>2413</v>
      </c>
      <c r="S323" s="17"/>
      <c r="T323" s="17"/>
      <c r="U323" s="18" t="s">
        <v>2905</v>
      </c>
      <c r="V323" s="18" t="s">
        <v>2904</v>
      </c>
      <c r="W323" s="18" t="s">
        <v>3138</v>
      </c>
      <c r="X323" s="18" t="s">
        <v>3327</v>
      </c>
      <c r="Y323" s="21">
        <f t="shared" si="17"/>
        <v>0.69799999999999995</v>
      </c>
      <c r="Z323" s="21">
        <v>0.69799999999999995</v>
      </c>
      <c r="AA323" s="21">
        <v>100</v>
      </c>
      <c r="AB323" s="21">
        <v>0.05</v>
      </c>
      <c r="AC323" s="21">
        <v>0</v>
      </c>
      <c r="AD323" s="21">
        <v>0</v>
      </c>
      <c r="AE323" s="21">
        <v>0</v>
      </c>
      <c r="AF323" s="21">
        <v>0</v>
      </c>
      <c r="AG323" s="21">
        <v>0</v>
      </c>
      <c r="AH323" s="21">
        <v>0</v>
      </c>
      <c r="AI323" s="21"/>
      <c r="AJ323" s="17"/>
      <c r="AK323" s="17"/>
      <c r="AL323" s="21"/>
      <c r="AM323" s="21">
        <v>0.9</v>
      </c>
      <c r="AN323" s="21">
        <v>7.0000000000000007E-2</v>
      </c>
      <c r="AO323" s="22">
        <v>2</v>
      </c>
      <c r="AP323" s="22">
        <v>2</v>
      </c>
      <c r="AQ323" s="22">
        <v>2</v>
      </c>
      <c r="AR323" s="22"/>
      <c r="AS323" s="22"/>
      <c r="AT323" s="22"/>
      <c r="AU323" s="22"/>
      <c r="AV323" s="22"/>
      <c r="AW323" s="22"/>
      <c r="AX323" s="22"/>
      <c r="AY323" s="22"/>
      <c r="AZ323" s="22"/>
      <c r="BA323" s="22"/>
      <c r="BB323" s="22"/>
      <c r="BC323" s="22"/>
      <c r="BD323" s="22"/>
      <c r="BE323" s="22"/>
      <c r="BF323" s="22"/>
      <c r="BG323" s="22"/>
      <c r="BH323" s="22"/>
      <c r="BI323" s="22"/>
      <c r="BJ323" s="22"/>
      <c r="BK323" s="22">
        <v>2</v>
      </c>
      <c r="BL323" s="22"/>
      <c r="BM323" s="22"/>
      <c r="BN323" s="22">
        <v>1</v>
      </c>
      <c r="BO323" s="22"/>
      <c r="BP323" s="22"/>
      <c r="BQ323" s="22"/>
      <c r="BR323" s="22"/>
      <c r="BS323" s="22"/>
      <c r="BT323" s="22"/>
      <c r="BU323" s="22"/>
      <c r="BV323" s="22"/>
      <c r="BW323" s="22">
        <v>1</v>
      </c>
      <c r="BX323" s="22"/>
      <c r="BY323" s="22"/>
      <c r="BZ323" s="22"/>
      <c r="CA323" s="22">
        <v>2</v>
      </c>
      <c r="CB323" s="22"/>
      <c r="CC323" s="22"/>
      <c r="CD323" s="22"/>
      <c r="CE323" s="22"/>
      <c r="CF323" s="23"/>
      <c r="CG323" s="22"/>
      <c r="CH323" s="22">
        <v>2</v>
      </c>
      <c r="CI323" s="12">
        <f t="shared" si="18"/>
        <v>0</v>
      </c>
      <c r="CJ323" s="21">
        <v>0.57199999999999995</v>
      </c>
      <c r="CK323" s="18" t="s">
        <v>3849</v>
      </c>
      <c r="CL323" s="18" t="s">
        <v>3941</v>
      </c>
      <c r="CM323" s="18">
        <v>1.83</v>
      </c>
      <c r="CN323" s="18" t="s">
        <v>4050</v>
      </c>
      <c r="CO323" s="21">
        <v>31.260999999999999</v>
      </c>
      <c r="CP323" s="17"/>
      <c r="CQ323" s="17"/>
      <c r="CR323" s="17"/>
      <c r="CS323" s="17"/>
      <c r="CT323" s="17"/>
      <c r="CU323" s="17"/>
      <c r="CV323" s="17"/>
      <c r="CW323" s="18">
        <v>2</v>
      </c>
      <c r="CX323" s="17"/>
      <c r="CY323" s="17"/>
      <c r="CZ323" s="17"/>
      <c r="DA323" s="18">
        <v>1</v>
      </c>
      <c r="DB323" s="18" t="s">
        <v>4400</v>
      </c>
      <c r="DC323" s="18">
        <v>134</v>
      </c>
      <c r="DD323" s="17"/>
      <c r="DE323" s="17"/>
      <c r="DF323" s="17"/>
      <c r="DG323" s="17"/>
      <c r="DH323" s="17"/>
      <c r="DI323" s="17"/>
      <c r="DJ323" s="17"/>
      <c r="DK323" s="17"/>
      <c r="DL323" s="17"/>
      <c r="DM323" s="17"/>
      <c r="DN323" s="17"/>
      <c r="DO323" s="17"/>
      <c r="DP323" s="17"/>
      <c r="DQ323" s="17"/>
      <c r="DR323" s="17"/>
      <c r="DS323" s="17"/>
      <c r="DT323" s="17"/>
      <c r="DU323" s="17"/>
      <c r="DV323" s="17"/>
      <c r="DW323" s="17"/>
      <c r="DX323" s="17"/>
      <c r="DY323" s="17"/>
      <c r="DZ323" s="17"/>
      <c r="EA323" s="17"/>
      <c r="EB323" s="17"/>
      <c r="EC323" s="17"/>
      <c r="ED323" s="17"/>
      <c r="EE323" s="17"/>
      <c r="EF323" s="17"/>
      <c r="EG323" s="17"/>
      <c r="EH323" s="17"/>
      <c r="EI323" s="17"/>
      <c r="EJ323" s="17"/>
      <c r="EK323" s="18">
        <v>1</v>
      </c>
      <c r="EL323" s="18" t="s">
        <v>4180</v>
      </c>
      <c r="EM323" s="18">
        <v>8</v>
      </c>
      <c r="EN323" s="17"/>
      <c r="EO323" s="17"/>
      <c r="EP323" s="17"/>
      <c r="EQ323" s="17"/>
      <c r="ER323" s="17"/>
      <c r="ES323" s="17"/>
      <c r="ET323" s="17"/>
      <c r="EU323" s="17"/>
      <c r="EV323" s="17"/>
      <c r="EW323" s="17"/>
      <c r="EX323" s="17"/>
      <c r="EY323" s="17"/>
      <c r="EZ323" s="17"/>
      <c r="FA323" s="17"/>
      <c r="FB323" s="17"/>
      <c r="FC323" s="17"/>
      <c r="FD323" s="17"/>
      <c r="FE323" s="17"/>
      <c r="FF323" s="17"/>
      <c r="FG323" s="17"/>
      <c r="FH323" s="17"/>
      <c r="FI323" s="18" t="s">
        <v>5318</v>
      </c>
      <c r="FJ323" s="17"/>
      <c r="FK323" s="17"/>
      <c r="FL323" s="18" t="s">
        <v>5570</v>
      </c>
      <c r="FM323" s="17"/>
      <c r="FN323" s="18" t="s">
        <v>5651</v>
      </c>
      <c r="FO323" s="17"/>
      <c r="FP323" s="18" t="s">
        <v>5784</v>
      </c>
      <c r="FQ323" s="18">
        <v>1</v>
      </c>
      <c r="FR323" s="18">
        <v>54</v>
      </c>
      <c r="FS323" s="18" t="s">
        <v>6088</v>
      </c>
      <c r="FT323" s="18" t="s">
        <v>6416</v>
      </c>
      <c r="FU323" s="18" t="s">
        <v>6751</v>
      </c>
      <c r="FV323" s="18" t="s">
        <v>7095</v>
      </c>
      <c r="FW323" s="18" t="s">
        <v>28</v>
      </c>
      <c r="FX323" s="18" t="s">
        <v>6407</v>
      </c>
      <c r="FY323" s="18" t="s">
        <v>7419</v>
      </c>
      <c r="FZ323" s="18" t="s">
        <v>7494</v>
      </c>
      <c r="GB323" s="25">
        <f t="shared" si="16"/>
        <v>22.328140494545917</v>
      </c>
    </row>
    <row r="324" spans="3:184" ht="74" customHeight="1" x14ac:dyDescent="0.2">
      <c r="C324" s="17" t="s">
        <v>11175</v>
      </c>
      <c r="D324" s="18" t="s">
        <v>73</v>
      </c>
      <c r="E324" s="18" t="s">
        <v>84</v>
      </c>
      <c r="F324" s="18" t="s">
        <v>382</v>
      </c>
      <c r="G324" s="18" t="s">
        <v>484</v>
      </c>
      <c r="H324" s="18" t="s">
        <v>483</v>
      </c>
      <c r="I324" s="18">
        <v>2016</v>
      </c>
      <c r="J324" s="18" t="s">
        <v>916</v>
      </c>
      <c r="K324" s="18" t="s">
        <v>1008</v>
      </c>
      <c r="L324" s="17"/>
      <c r="M324" s="18" t="s">
        <v>1246</v>
      </c>
      <c r="N324" s="18" t="s">
        <v>1469</v>
      </c>
      <c r="O324" s="17"/>
      <c r="P324" s="17"/>
      <c r="Q324" s="17"/>
      <c r="R324" s="17"/>
      <c r="S324" s="17"/>
      <c r="T324" s="17"/>
      <c r="U324" s="18" t="s">
        <v>2906</v>
      </c>
      <c r="V324" s="18" t="s">
        <v>2906</v>
      </c>
      <c r="W324" s="18" t="s">
        <v>3142</v>
      </c>
      <c r="X324" s="18" t="s">
        <v>3328</v>
      </c>
      <c r="Y324" s="21">
        <f t="shared" si="17"/>
        <v>0.4</v>
      </c>
      <c r="Z324" s="21">
        <v>0.2</v>
      </c>
      <c r="AA324" s="21">
        <v>50</v>
      </c>
      <c r="AB324" s="21">
        <v>0.03</v>
      </c>
      <c r="AC324" s="21">
        <v>0</v>
      </c>
      <c r="AD324" s="21">
        <v>0</v>
      </c>
      <c r="AE324" s="21">
        <v>0</v>
      </c>
      <c r="AF324" s="21">
        <v>0</v>
      </c>
      <c r="AG324" s="21">
        <v>0.2</v>
      </c>
      <c r="AH324" s="21">
        <v>50</v>
      </c>
      <c r="AI324" s="21">
        <v>1</v>
      </c>
      <c r="AJ324" s="18" t="s">
        <v>3479</v>
      </c>
      <c r="AK324" s="17"/>
      <c r="AL324" s="21">
        <v>0</v>
      </c>
      <c r="AM324" s="21">
        <v>0.8</v>
      </c>
      <c r="AN324" s="21">
        <v>0.09</v>
      </c>
      <c r="AO324" s="22">
        <v>4</v>
      </c>
      <c r="AP324" s="22">
        <v>2</v>
      </c>
      <c r="AQ324" s="22">
        <v>2</v>
      </c>
      <c r="AR324" s="22"/>
      <c r="AS324" s="22"/>
      <c r="AT324" s="22"/>
      <c r="AU324" s="22"/>
      <c r="AV324" s="22"/>
      <c r="AW324" s="22"/>
      <c r="AX324" s="22"/>
      <c r="AY324" s="22"/>
      <c r="AZ324" s="22"/>
      <c r="BA324" s="22"/>
      <c r="BB324" s="22">
        <v>2</v>
      </c>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v>0</v>
      </c>
      <c r="CB324" s="22"/>
      <c r="CC324" s="22"/>
      <c r="CD324" s="22"/>
      <c r="CE324" s="22"/>
      <c r="CF324" s="23"/>
      <c r="CG324" s="22"/>
      <c r="CH324" s="22">
        <v>2</v>
      </c>
      <c r="CI324" s="12">
        <f t="shared" si="18"/>
        <v>0</v>
      </c>
      <c r="CJ324" s="21">
        <v>0.7</v>
      </c>
      <c r="CK324" s="18" t="s">
        <v>3850</v>
      </c>
      <c r="CL324" s="17"/>
      <c r="CM324" s="18">
        <v>6.49</v>
      </c>
      <c r="CN324" s="18" t="s">
        <v>4050</v>
      </c>
      <c r="CO324" s="21">
        <v>10.778</v>
      </c>
      <c r="CP324" s="17"/>
      <c r="CQ324" s="17"/>
      <c r="CR324" s="17"/>
      <c r="CS324" s="17"/>
      <c r="CT324" s="17"/>
      <c r="CU324" s="17"/>
      <c r="CV324" s="17"/>
      <c r="CW324" s="18">
        <v>3</v>
      </c>
      <c r="CX324" s="18">
        <v>1</v>
      </c>
      <c r="CY324" s="18" t="s">
        <v>4249</v>
      </c>
      <c r="CZ324" s="18">
        <v>142</v>
      </c>
      <c r="DA324" s="17"/>
      <c r="DB324" s="17"/>
      <c r="DC324" s="17"/>
      <c r="DD324" s="17"/>
      <c r="DE324" s="17"/>
      <c r="DF324" s="17"/>
      <c r="DG324" s="17"/>
      <c r="DH324" s="17"/>
      <c r="DI324" s="17"/>
      <c r="DJ324" s="17"/>
      <c r="DK324" s="17"/>
      <c r="DL324" s="17"/>
      <c r="DM324" s="17"/>
      <c r="DN324" s="17"/>
      <c r="DO324" s="17"/>
      <c r="DP324" s="17"/>
      <c r="DQ324" s="17"/>
      <c r="DR324" s="17"/>
      <c r="DS324" s="17"/>
      <c r="DT324" s="17"/>
      <c r="DU324" s="17"/>
      <c r="DV324" s="17"/>
      <c r="DW324" s="17"/>
      <c r="DX324" s="17"/>
      <c r="DY324" s="18">
        <v>1</v>
      </c>
      <c r="DZ324" s="18" t="s">
        <v>4660</v>
      </c>
      <c r="EA324" s="18">
        <v>86</v>
      </c>
      <c r="EB324" s="17"/>
      <c r="EC324" s="17"/>
      <c r="ED324" s="17"/>
      <c r="EE324" s="17"/>
      <c r="EF324" s="17"/>
      <c r="EG324" s="17"/>
      <c r="EH324" s="17"/>
      <c r="EI324" s="17"/>
      <c r="EJ324" s="17"/>
      <c r="EK324" s="17"/>
      <c r="EL324" s="17"/>
      <c r="EM324" s="17"/>
      <c r="EN324" s="17"/>
      <c r="EO324" s="17"/>
      <c r="EP324" s="17"/>
      <c r="EQ324" s="17"/>
      <c r="ER324" s="17"/>
      <c r="ES324" s="17"/>
      <c r="ET324" s="17"/>
      <c r="EU324" s="17"/>
      <c r="EV324" s="17"/>
      <c r="EW324" s="17"/>
      <c r="EX324" s="17"/>
      <c r="EY324" s="17"/>
      <c r="EZ324" s="17"/>
      <c r="FA324" s="17"/>
      <c r="FB324" s="17"/>
      <c r="FC324" s="17"/>
      <c r="FD324" s="17"/>
      <c r="FE324" s="17"/>
      <c r="FF324" s="17"/>
      <c r="FG324" s="17"/>
      <c r="FH324" s="18" t="s">
        <v>5139</v>
      </c>
      <c r="FI324" s="17"/>
      <c r="FJ324" s="17"/>
      <c r="FK324" s="17"/>
      <c r="FL324" s="18" t="s">
        <v>5571</v>
      </c>
      <c r="FM324" s="17"/>
      <c r="FN324" s="17"/>
      <c r="FO324" s="17"/>
      <c r="FP324" s="18" t="s">
        <v>5785</v>
      </c>
      <c r="FQ324" s="18">
        <v>2</v>
      </c>
      <c r="FR324" s="18">
        <v>48</v>
      </c>
      <c r="FS324" s="18" t="s">
        <v>6089</v>
      </c>
      <c r="FT324" s="18" t="s">
        <v>6419</v>
      </c>
      <c r="FU324" s="18" t="s">
        <v>6752</v>
      </c>
      <c r="FV324" s="18" t="s">
        <v>7096</v>
      </c>
      <c r="FW324" s="18" t="s">
        <v>28</v>
      </c>
      <c r="FX324" s="18" t="s">
        <v>6407</v>
      </c>
      <c r="FY324" s="18" t="s">
        <v>7419</v>
      </c>
      <c r="FZ324" s="18" t="s">
        <v>7494</v>
      </c>
      <c r="GB324" s="25">
        <f t="shared" ref="GB324:GB387" si="19">Z324/CO324*1000</f>
        <v>18.556318426424198</v>
      </c>
    </row>
    <row r="325" spans="3:184" ht="74" customHeight="1" x14ac:dyDescent="0.2">
      <c r="C325" s="17" t="s">
        <v>11175</v>
      </c>
      <c r="D325" s="18" t="s">
        <v>75</v>
      </c>
      <c r="E325" s="18" t="s">
        <v>82</v>
      </c>
      <c r="F325" s="18" t="s">
        <v>383</v>
      </c>
      <c r="G325" s="18" t="s">
        <v>673</v>
      </c>
      <c r="H325" s="18" t="s">
        <v>751</v>
      </c>
      <c r="I325" s="18">
        <v>2019</v>
      </c>
      <c r="J325" s="18" t="s">
        <v>771</v>
      </c>
      <c r="K325" s="18" t="s">
        <v>936</v>
      </c>
      <c r="L325" s="17"/>
      <c r="M325" s="17"/>
      <c r="N325" s="17"/>
      <c r="O325" s="18" t="s">
        <v>1740</v>
      </c>
      <c r="P325" s="17"/>
      <c r="Q325" s="18" t="s">
        <v>2193</v>
      </c>
      <c r="R325" s="17"/>
      <c r="S325" s="17"/>
      <c r="T325" s="17"/>
      <c r="U325" s="18" t="s">
        <v>2907</v>
      </c>
      <c r="V325" s="18" t="s">
        <v>3108</v>
      </c>
      <c r="W325" s="18" t="s">
        <v>3140</v>
      </c>
      <c r="X325" s="18" t="s">
        <v>3108</v>
      </c>
      <c r="Y325" s="21">
        <f t="shared" si="17"/>
        <v>2.1</v>
      </c>
      <c r="Z325" s="21">
        <v>1.9</v>
      </c>
      <c r="AA325" s="21">
        <v>90.48</v>
      </c>
      <c r="AB325" s="21">
        <v>0.05</v>
      </c>
      <c r="AC325" s="21">
        <v>0</v>
      </c>
      <c r="AD325" s="21">
        <v>0</v>
      </c>
      <c r="AE325" s="21">
        <v>0</v>
      </c>
      <c r="AF325" s="21">
        <v>0</v>
      </c>
      <c r="AG325" s="21">
        <v>0.2</v>
      </c>
      <c r="AH325" s="21">
        <v>9.52</v>
      </c>
      <c r="AI325" s="21">
        <v>1</v>
      </c>
      <c r="AJ325" s="18" t="s">
        <v>3480</v>
      </c>
      <c r="AK325" s="17"/>
      <c r="AL325" s="21">
        <v>0.2</v>
      </c>
      <c r="AM325" s="21">
        <v>2</v>
      </c>
      <c r="AN325" s="21">
        <v>0.05</v>
      </c>
      <c r="AO325" s="22">
        <v>0</v>
      </c>
      <c r="AP325" s="22">
        <v>3</v>
      </c>
      <c r="AQ325" s="22">
        <v>3</v>
      </c>
      <c r="AR325" s="22"/>
      <c r="AS325" s="22"/>
      <c r="AT325" s="22"/>
      <c r="AU325" s="22"/>
      <c r="AV325" s="22"/>
      <c r="AW325" s="22"/>
      <c r="AX325" s="22"/>
      <c r="AY325" s="22"/>
      <c r="AZ325" s="22">
        <v>1</v>
      </c>
      <c r="BA325" s="22">
        <v>2</v>
      </c>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v>0</v>
      </c>
      <c r="CB325" s="22"/>
      <c r="CC325" s="22"/>
      <c r="CD325" s="22"/>
      <c r="CE325" s="22"/>
      <c r="CF325" s="23"/>
      <c r="CG325" s="22"/>
      <c r="CH325" s="22">
        <v>3</v>
      </c>
      <c r="CI325" s="12">
        <f t="shared" si="18"/>
        <v>0</v>
      </c>
      <c r="CJ325" s="21">
        <v>0.7</v>
      </c>
      <c r="CK325" s="18" t="s">
        <v>594</v>
      </c>
      <c r="CL325" s="17"/>
      <c r="CM325" s="18">
        <v>0.95</v>
      </c>
      <c r="CN325" s="18" t="s">
        <v>4057</v>
      </c>
      <c r="CO325" s="21">
        <v>73.507000000000005</v>
      </c>
      <c r="CP325" s="17"/>
      <c r="CQ325" s="17"/>
      <c r="CR325" s="17"/>
      <c r="CS325" s="17"/>
      <c r="CT325" s="17"/>
      <c r="CU325" s="18">
        <v>0</v>
      </c>
      <c r="CV325" s="18" t="s">
        <v>594</v>
      </c>
      <c r="CW325" s="18">
        <v>6</v>
      </c>
      <c r="CX325" s="18">
        <v>1</v>
      </c>
      <c r="CY325" s="18" t="s">
        <v>4202</v>
      </c>
      <c r="CZ325" s="18">
        <v>81</v>
      </c>
      <c r="DA325" s="18">
        <v>1</v>
      </c>
      <c r="DB325" s="18" t="s">
        <v>4180</v>
      </c>
      <c r="DC325" s="18">
        <v>0</v>
      </c>
      <c r="DD325" s="17"/>
      <c r="DE325" s="17"/>
      <c r="DF325" s="17"/>
      <c r="DG325" s="17"/>
      <c r="DH325" s="17"/>
      <c r="DI325" s="17"/>
      <c r="DJ325" s="17"/>
      <c r="DK325" s="17"/>
      <c r="DL325" s="17"/>
      <c r="DM325" s="17"/>
      <c r="DN325" s="17"/>
      <c r="DO325" s="17"/>
      <c r="DP325" s="17"/>
      <c r="DQ325" s="17"/>
      <c r="DR325" s="17"/>
      <c r="DS325" s="18" t="s">
        <v>594</v>
      </c>
      <c r="DT325" s="18" t="s">
        <v>594</v>
      </c>
      <c r="DU325" s="18">
        <v>0</v>
      </c>
      <c r="DV325" s="17"/>
      <c r="DW325" s="17"/>
      <c r="DX325" s="17"/>
      <c r="DY325" s="17"/>
      <c r="DZ325" s="17"/>
      <c r="EA325" s="17"/>
      <c r="EB325" s="17"/>
      <c r="EC325" s="17"/>
      <c r="ED325" s="17"/>
      <c r="EE325" s="17"/>
      <c r="EF325" s="17"/>
      <c r="EG325" s="17"/>
      <c r="EH325" s="17"/>
      <c r="EI325" s="17"/>
      <c r="EJ325" s="17"/>
      <c r="EK325" s="17"/>
      <c r="EL325" s="17"/>
      <c r="EM325" s="17"/>
      <c r="EN325" s="17"/>
      <c r="EO325" s="17"/>
      <c r="EP325" s="17"/>
      <c r="EQ325" s="18" t="s">
        <v>594</v>
      </c>
      <c r="ER325" s="18" t="s">
        <v>594</v>
      </c>
      <c r="ES325" s="18">
        <v>0</v>
      </c>
      <c r="ET325" s="17"/>
      <c r="EU325" s="17"/>
      <c r="EV325" s="17"/>
      <c r="EW325" s="17"/>
      <c r="EX325" s="17"/>
      <c r="EY325" s="17"/>
      <c r="EZ325" s="17"/>
      <c r="FA325" s="17"/>
      <c r="FB325" s="17"/>
      <c r="FC325" s="17"/>
      <c r="FD325" s="17"/>
      <c r="FE325" s="17"/>
      <c r="FF325" s="17"/>
      <c r="FG325" s="18" t="s">
        <v>594</v>
      </c>
      <c r="FH325" s="18" t="s">
        <v>5140</v>
      </c>
      <c r="FI325" s="17"/>
      <c r="FJ325" s="18" t="s">
        <v>5140</v>
      </c>
      <c r="FK325" s="17"/>
      <c r="FL325" s="17"/>
      <c r="FM325" s="17"/>
      <c r="FN325" s="17"/>
      <c r="FO325" s="17"/>
      <c r="FP325" s="17"/>
      <c r="FQ325" s="17"/>
      <c r="FR325" s="17"/>
      <c r="FS325" s="18" t="s">
        <v>6090</v>
      </c>
      <c r="FT325" s="18" t="s">
        <v>6420</v>
      </c>
      <c r="FU325" s="18" t="s">
        <v>6753</v>
      </c>
      <c r="FV325" s="18" t="s">
        <v>7097</v>
      </c>
      <c r="FW325" s="18" t="s">
        <v>7227</v>
      </c>
      <c r="FX325" s="18" t="s">
        <v>7323</v>
      </c>
      <c r="FY325" s="18" t="s">
        <v>7422</v>
      </c>
      <c r="FZ325" s="18" t="s">
        <v>7497</v>
      </c>
      <c r="GB325" s="25">
        <f t="shared" si="19"/>
        <v>25.84787843334648</v>
      </c>
    </row>
    <row r="326" spans="3:184" ht="74" customHeight="1" x14ac:dyDescent="0.2">
      <c r="C326" s="17" t="s">
        <v>11175</v>
      </c>
      <c r="D326" s="18" t="s">
        <v>73</v>
      </c>
      <c r="E326" s="18" t="s">
        <v>84</v>
      </c>
      <c r="F326" s="18" t="s">
        <v>382</v>
      </c>
      <c r="G326" s="18" t="s">
        <v>662</v>
      </c>
      <c r="H326" s="18" t="s">
        <v>663</v>
      </c>
      <c r="I326" s="18">
        <v>2023</v>
      </c>
      <c r="J326" s="18" t="s">
        <v>804</v>
      </c>
      <c r="K326" s="18" t="s">
        <v>1008</v>
      </c>
      <c r="L326" s="17"/>
      <c r="M326" s="18" t="s">
        <v>1247</v>
      </c>
      <c r="N326" s="18" t="s">
        <v>1470</v>
      </c>
      <c r="O326" s="17"/>
      <c r="P326" s="17"/>
      <c r="Q326" s="18" t="s">
        <v>2194</v>
      </c>
      <c r="R326" s="18" t="s">
        <v>2414</v>
      </c>
      <c r="S326" s="17"/>
      <c r="T326" s="17"/>
      <c r="U326" s="18" t="s">
        <v>2908</v>
      </c>
      <c r="V326" s="18" t="s">
        <v>3109</v>
      </c>
      <c r="W326" s="18" t="s">
        <v>3138</v>
      </c>
      <c r="X326" s="18" t="s">
        <v>3329</v>
      </c>
      <c r="Y326" s="21">
        <f t="shared" si="17"/>
        <v>0.5</v>
      </c>
      <c r="Z326" s="21">
        <v>0.5</v>
      </c>
      <c r="AA326" s="21">
        <v>100</v>
      </c>
      <c r="AB326" s="21">
        <v>0.09</v>
      </c>
      <c r="AC326" s="21">
        <v>0</v>
      </c>
      <c r="AD326" s="21">
        <v>0</v>
      </c>
      <c r="AE326" s="21">
        <v>0</v>
      </c>
      <c r="AF326" s="21">
        <v>0</v>
      </c>
      <c r="AG326" s="21">
        <v>0</v>
      </c>
      <c r="AH326" s="21">
        <v>0</v>
      </c>
      <c r="AI326" s="21"/>
      <c r="AJ326" s="17"/>
      <c r="AK326" s="17"/>
      <c r="AL326" s="21"/>
      <c r="AM326" s="21">
        <v>0.5</v>
      </c>
      <c r="AN326" s="21">
        <v>7.0000000000000007E-2</v>
      </c>
      <c r="AO326" s="22">
        <v>4</v>
      </c>
      <c r="AP326" s="22">
        <v>1</v>
      </c>
      <c r="AQ326" s="22">
        <v>1</v>
      </c>
      <c r="AR326" s="22"/>
      <c r="AS326" s="22"/>
      <c r="AT326" s="22"/>
      <c r="AU326" s="22"/>
      <c r="AV326" s="22"/>
      <c r="AW326" s="22"/>
      <c r="AX326" s="22"/>
      <c r="AY326" s="22"/>
      <c r="AZ326" s="22"/>
      <c r="BA326" s="22"/>
      <c r="BB326" s="22"/>
      <c r="BC326" s="22"/>
      <c r="BD326" s="22"/>
      <c r="BE326" s="22"/>
      <c r="BF326" s="22"/>
      <c r="BG326" s="22"/>
      <c r="BH326" s="22"/>
      <c r="BI326" s="22"/>
      <c r="BJ326" s="22"/>
      <c r="BK326" s="22">
        <v>1</v>
      </c>
      <c r="BL326" s="22"/>
      <c r="BM326" s="22"/>
      <c r="BN326" s="22"/>
      <c r="BO326" s="22"/>
      <c r="BP326" s="22"/>
      <c r="BQ326" s="22">
        <v>1</v>
      </c>
      <c r="BR326" s="22"/>
      <c r="BS326" s="22"/>
      <c r="BT326" s="22"/>
      <c r="BU326" s="22"/>
      <c r="BV326" s="22"/>
      <c r="BW326" s="22"/>
      <c r="BX326" s="22"/>
      <c r="BY326" s="22"/>
      <c r="BZ326" s="22"/>
      <c r="CA326" s="22">
        <v>1</v>
      </c>
      <c r="CB326" s="22"/>
      <c r="CC326" s="22"/>
      <c r="CD326" s="22"/>
      <c r="CE326" s="22"/>
      <c r="CF326" s="23"/>
      <c r="CG326" s="22"/>
      <c r="CH326" s="22">
        <v>1</v>
      </c>
      <c r="CI326" s="12">
        <f t="shared" si="18"/>
        <v>0</v>
      </c>
      <c r="CJ326" s="21">
        <v>5.2999999999999999E-2</v>
      </c>
      <c r="CK326" s="18" t="s">
        <v>3851</v>
      </c>
      <c r="CL326" s="17"/>
      <c r="CM326" s="18">
        <v>0.49</v>
      </c>
      <c r="CN326" s="18" t="s">
        <v>4050</v>
      </c>
      <c r="CO326" s="21">
        <v>10.778</v>
      </c>
      <c r="CP326" s="17"/>
      <c r="CQ326" s="17"/>
      <c r="CR326" s="17"/>
      <c r="CS326" s="17"/>
      <c r="CT326" s="17"/>
      <c r="CU326" s="17"/>
      <c r="CV326" s="17"/>
      <c r="CW326" s="18">
        <v>3</v>
      </c>
      <c r="CX326" s="17"/>
      <c r="CY326" s="17"/>
      <c r="CZ326" s="17"/>
      <c r="DA326" s="18">
        <v>1</v>
      </c>
      <c r="DB326" s="18" t="s">
        <v>4401</v>
      </c>
      <c r="DC326" s="18">
        <v>25</v>
      </c>
      <c r="DD326" s="17"/>
      <c r="DE326" s="17"/>
      <c r="DF326" s="17"/>
      <c r="DG326" s="17"/>
      <c r="DH326" s="17"/>
      <c r="DI326" s="17"/>
      <c r="DJ326" s="17"/>
      <c r="DK326" s="17"/>
      <c r="DL326" s="17"/>
      <c r="DM326" s="17"/>
      <c r="DN326" s="17"/>
      <c r="DO326" s="17"/>
      <c r="DP326" s="17"/>
      <c r="DQ326" s="17"/>
      <c r="DR326" s="17"/>
      <c r="DS326" s="17"/>
      <c r="DT326" s="17"/>
      <c r="DU326" s="17"/>
      <c r="DV326" s="17"/>
      <c r="DW326" s="17"/>
      <c r="DX326" s="17"/>
      <c r="DY326" s="17"/>
      <c r="DZ326" s="17"/>
      <c r="EA326" s="17"/>
      <c r="EB326" s="17"/>
      <c r="EC326" s="17"/>
      <c r="ED326" s="17"/>
      <c r="EE326" s="17"/>
      <c r="EF326" s="17"/>
      <c r="EG326" s="17"/>
      <c r="EH326" s="17"/>
      <c r="EI326" s="17"/>
      <c r="EJ326" s="17"/>
      <c r="EK326" s="17"/>
      <c r="EL326" s="17"/>
      <c r="EM326" s="17"/>
      <c r="EN326" s="17"/>
      <c r="EO326" s="17"/>
      <c r="EP326" s="17"/>
      <c r="EQ326" s="18" t="s">
        <v>4854</v>
      </c>
      <c r="ER326" s="18" t="s">
        <v>4873</v>
      </c>
      <c r="ES326" s="18">
        <v>60</v>
      </c>
      <c r="ET326" s="17"/>
      <c r="EU326" s="17"/>
      <c r="EV326" s="17"/>
      <c r="EW326" s="17"/>
      <c r="EX326" s="17"/>
      <c r="EY326" s="17"/>
      <c r="EZ326" s="17"/>
      <c r="FA326" s="17"/>
      <c r="FB326" s="17"/>
      <c r="FC326" s="17"/>
      <c r="FD326" s="17"/>
      <c r="FE326" s="17"/>
      <c r="FF326" s="17"/>
      <c r="FG326" s="17"/>
      <c r="FH326" s="18" t="s">
        <v>5141</v>
      </c>
      <c r="FI326" s="17"/>
      <c r="FJ326" s="17"/>
      <c r="FK326" s="17"/>
      <c r="FL326" s="17"/>
      <c r="FM326" s="17"/>
      <c r="FN326" s="17"/>
      <c r="FO326" s="17"/>
      <c r="FP326" s="17"/>
      <c r="FQ326" s="17"/>
      <c r="FR326" s="17"/>
      <c r="FS326" s="18" t="s">
        <v>6089</v>
      </c>
      <c r="FT326" s="18" t="s">
        <v>6419</v>
      </c>
      <c r="FU326" s="18" t="s">
        <v>6752</v>
      </c>
      <c r="FV326" s="18" t="s">
        <v>7096</v>
      </c>
      <c r="FW326" s="18" t="s">
        <v>28</v>
      </c>
      <c r="FX326" s="18" t="s">
        <v>6407</v>
      </c>
      <c r="FY326" s="18" t="s">
        <v>7419</v>
      </c>
      <c r="FZ326" s="18" t="s">
        <v>7494</v>
      </c>
      <c r="GB326" s="25">
        <f t="shared" si="19"/>
        <v>46.390796066060489</v>
      </c>
    </row>
    <row r="327" spans="3:184" ht="74" customHeight="1" x14ac:dyDescent="0.2">
      <c r="C327" s="17" t="s">
        <v>11175</v>
      </c>
      <c r="D327" s="18" t="s">
        <v>59</v>
      </c>
      <c r="E327" s="18" t="s">
        <v>82</v>
      </c>
      <c r="F327" s="18" t="s">
        <v>384</v>
      </c>
      <c r="G327" s="18" t="s">
        <v>462</v>
      </c>
      <c r="H327" s="17"/>
      <c r="I327" s="18">
        <v>2011</v>
      </c>
      <c r="J327" s="18" t="s">
        <v>833</v>
      </c>
      <c r="K327" s="18" t="s">
        <v>936</v>
      </c>
      <c r="L327" s="17"/>
      <c r="M327" s="18" t="s">
        <v>1248</v>
      </c>
      <c r="N327" s="18" t="s">
        <v>1471</v>
      </c>
      <c r="O327" s="18" t="s">
        <v>1741</v>
      </c>
      <c r="P327" s="18" t="s">
        <v>1936</v>
      </c>
      <c r="Q327" s="18" t="s">
        <v>2195</v>
      </c>
      <c r="R327" s="18" t="s">
        <v>2415</v>
      </c>
      <c r="S327" s="18" t="s">
        <v>2515</v>
      </c>
      <c r="T327" s="18" t="s">
        <v>2591</v>
      </c>
      <c r="U327" s="18" t="s">
        <v>2909</v>
      </c>
      <c r="V327" s="18" t="s">
        <v>3110</v>
      </c>
      <c r="W327" s="18" t="s">
        <v>3138</v>
      </c>
      <c r="X327" s="18" t="s">
        <v>3330</v>
      </c>
      <c r="Y327" s="21">
        <f t="shared" si="17"/>
        <v>0.32500000000000001</v>
      </c>
      <c r="Z327" s="21">
        <v>0.32500000000000001</v>
      </c>
      <c r="AA327" s="21">
        <v>100</v>
      </c>
      <c r="AB327" s="21">
        <v>0.01</v>
      </c>
      <c r="AC327" s="21">
        <v>0</v>
      </c>
      <c r="AD327" s="21">
        <v>0</v>
      </c>
      <c r="AE327" s="21">
        <v>0</v>
      </c>
      <c r="AF327" s="21">
        <v>0</v>
      </c>
      <c r="AG327" s="21">
        <v>0</v>
      </c>
      <c r="AH327" s="21">
        <v>0</v>
      </c>
      <c r="AI327" s="21">
        <v>1</v>
      </c>
      <c r="AJ327" s="18" t="s">
        <v>3481</v>
      </c>
      <c r="AK327" s="17"/>
      <c r="AL327" s="21">
        <v>0.56999999999999995</v>
      </c>
      <c r="AM327" s="21">
        <v>0.32500000000000001</v>
      </c>
      <c r="AN327" s="21">
        <v>0.01</v>
      </c>
      <c r="AO327" s="22">
        <v>3</v>
      </c>
      <c r="AP327" s="22">
        <v>3</v>
      </c>
      <c r="AQ327" s="22">
        <v>3</v>
      </c>
      <c r="AR327" s="22">
        <v>0</v>
      </c>
      <c r="AS327" s="22">
        <v>0</v>
      </c>
      <c r="AT327" s="22">
        <v>0</v>
      </c>
      <c r="AU327" s="22">
        <v>0</v>
      </c>
      <c r="AV327" s="22">
        <v>0</v>
      </c>
      <c r="AW327" s="22">
        <v>0</v>
      </c>
      <c r="AX327" s="22">
        <v>0</v>
      </c>
      <c r="AY327" s="22">
        <v>0</v>
      </c>
      <c r="AZ327" s="22">
        <v>0</v>
      </c>
      <c r="BA327" s="22">
        <v>0</v>
      </c>
      <c r="BB327" s="22">
        <v>0</v>
      </c>
      <c r="BC327" s="22">
        <v>2</v>
      </c>
      <c r="BD327" s="22">
        <v>0</v>
      </c>
      <c r="BE327" s="22">
        <v>0</v>
      </c>
      <c r="BF327" s="22">
        <v>1</v>
      </c>
      <c r="BG327" s="22">
        <v>0</v>
      </c>
      <c r="BH327" s="22">
        <v>0</v>
      </c>
      <c r="BI327" s="22">
        <v>0</v>
      </c>
      <c r="BJ327" s="22">
        <v>0</v>
      </c>
      <c r="BK327" s="22">
        <v>0</v>
      </c>
      <c r="BL327" s="22"/>
      <c r="BM327" s="22"/>
      <c r="BN327" s="22"/>
      <c r="BO327" s="22"/>
      <c r="BP327" s="22"/>
      <c r="BQ327" s="22"/>
      <c r="BR327" s="22"/>
      <c r="BS327" s="22"/>
      <c r="BT327" s="22"/>
      <c r="BU327" s="22"/>
      <c r="BV327" s="22"/>
      <c r="BW327" s="22"/>
      <c r="BX327" s="22"/>
      <c r="BY327" s="22"/>
      <c r="BZ327" s="22"/>
      <c r="CA327" s="22">
        <v>0</v>
      </c>
      <c r="CB327" s="22">
        <v>0</v>
      </c>
      <c r="CC327" s="22">
        <v>0</v>
      </c>
      <c r="CD327" s="22">
        <v>0</v>
      </c>
      <c r="CE327" s="22">
        <v>0</v>
      </c>
      <c r="CF327" s="23"/>
      <c r="CG327" s="22">
        <v>0</v>
      </c>
      <c r="CH327" s="22">
        <v>3</v>
      </c>
      <c r="CI327" s="12">
        <f t="shared" si="18"/>
        <v>0</v>
      </c>
      <c r="CJ327" s="21">
        <v>41.140999999999998</v>
      </c>
      <c r="CK327" s="18" t="s">
        <v>699</v>
      </c>
      <c r="CL327" s="17"/>
      <c r="CM327" s="18">
        <v>100</v>
      </c>
      <c r="CN327" s="18" t="s">
        <v>4058</v>
      </c>
      <c r="CO327" s="21">
        <v>41.140999999999998</v>
      </c>
      <c r="CP327" s="17"/>
      <c r="CQ327" s="17"/>
      <c r="CR327" s="17"/>
      <c r="CS327" s="17"/>
      <c r="CT327" s="17"/>
      <c r="CU327" s="17"/>
      <c r="CV327" s="17"/>
      <c r="CW327" s="18">
        <v>1</v>
      </c>
      <c r="CX327" s="17"/>
      <c r="CY327" s="17"/>
      <c r="CZ327" s="17"/>
      <c r="DA327" s="18">
        <v>1</v>
      </c>
      <c r="DB327" s="18" t="s">
        <v>4402</v>
      </c>
      <c r="DC327" s="18">
        <v>22</v>
      </c>
      <c r="DD327" s="17"/>
      <c r="DE327" s="17"/>
      <c r="DF327" s="17"/>
      <c r="DG327" s="17"/>
      <c r="DH327" s="17"/>
      <c r="DI327" s="17"/>
      <c r="DJ327" s="17"/>
      <c r="DK327" s="17"/>
      <c r="DL327" s="17"/>
      <c r="DM327" s="17"/>
      <c r="DN327" s="17"/>
      <c r="DO327" s="17"/>
      <c r="DP327" s="17"/>
      <c r="DQ327" s="17"/>
      <c r="DR327" s="17"/>
      <c r="DS327" s="17"/>
      <c r="DT327" s="17"/>
      <c r="DU327" s="17"/>
      <c r="DV327" s="17"/>
      <c r="DW327" s="17"/>
      <c r="DX327" s="17"/>
      <c r="DY327" s="17"/>
      <c r="DZ327" s="17"/>
      <c r="EA327" s="17"/>
      <c r="EB327" s="17"/>
      <c r="EC327" s="17"/>
      <c r="ED327" s="17"/>
      <c r="EE327" s="17"/>
      <c r="EF327" s="17"/>
      <c r="EG327" s="17"/>
      <c r="EH327" s="17"/>
      <c r="EI327" s="17"/>
      <c r="EJ327" s="17"/>
      <c r="EK327" s="17"/>
      <c r="EL327" s="17"/>
      <c r="EM327" s="17"/>
      <c r="EN327" s="17"/>
      <c r="EO327" s="17"/>
      <c r="EP327" s="17"/>
      <c r="EQ327" s="17"/>
      <c r="ER327" s="17"/>
      <c r="ES327" s="17"/>
      <c r="ET327" s="17"/>
      <c r="EU327" s="17"/>
      <c r="EV327" s="17"/>
      <c r="EW327" s="17"/>
      <c r="EX327" s="17"/>
      <c r="EY327" s="17"/>
      <c r="EZ327" s="17"/>
      <c r="FA327" s="17"/>
      <c r="FB327" s="17"/>
      <c r="FC327" s="17"/>
      <c r="FD327" s="17"/>
      <c r="FE327" s="17"/>
      <c r="FF327" s="17"/>
      <c r="FG327" s="17"/>
      <c r="FH327" s="18" t="s">
        <v>5142</v>
      </c>
      <c r="FI327" s="18" t="s">
        <v>5319</v>
      </c>
      <c r="FJ327" s="17"/>
      <c r="FK327" s="17"/>
      <c r="FL327" s="18" t="s">
        <v>5572</v>
      </c>
      <c r="FM327" s="17"/>
      <c r="FN327" s="17"/>
      <c r="FO327" s="17"/>
      <c r="FP327" s="17"/>
      <c r="FQ327" s="17"/>
      <c r="FR327" s="17"/>
      <c r="FS327" s="18" t="s">
        <v>18</v>
      </c>
      <c r="FT327" s="18" t="s">
        <v>6333</v>
      </c>
      <c r="FU327" s="18" t="s">
        <v>6655</v>
      </c>
      <c r="FV327" s="18" t="s">
        <v>7000</v>
      </c>
      <c r="FW327" s="18" t="s">
        <v>18</v>
      </c>
      <c r="FX327" s="18" t="s">
        <v>6333</v>
      </c>
      <c r="FY327" s="18" t="s">
        <v>6655</v>
      </c>
      <c r="FZ327" s="18" t="s">
        <v>7000</v>
      </c>
      <c r="GB327" s="25">
        <f t="shared" si="19"/>
        <v>7.8996621375270415</v>
      </c>
    </row>
    <row r="328" spans="3:184" ht="74" customHeight="1" x14ac:dyDescent="0.2">
      <c r="C328" s="17" t="s">
        <v>11175</v>
      </c>
      <c r="D328" s="18" t="s">
        <v>75</v>
      </c>
      <c r="E328" s="18" t="s">
        <v>82</v>
      </c>
      <c r="F328" s="18" t="s">
        <v>385</v>
      </c>
      <c r="G328" s="18" t="s">
        <v>673</v>
      </c>
      <c r="H328" s="18" t="s">
        <v>752</v>
      </c>
      <c r="I328" s="18">
        <v>2023</v>
      </c>
      <c r="J328" s="18" t="s">
        <v>906</v>
      </c>
      <c r="K328" s="18" t="s">
        <v>947</v>
      </c>
      <c r="L328" s="17"/>
      <c r="M328" s="17"/>
      <c r="N328" s="17"/>
      <c r="O328" s="18" t="s">
        <v>1742</v>
      </c>
      <c r="P328" s="17"/>
      <c r="Q328" s="18" t="s">
        <v>2196</v>
      </c>
      <c r="R328" s="17"/>
      <c r="S328" s="17"/>
      <c r="T328" s="17"/>
      <c r="U328" s="18" t="s">
        <v>2910</v>
      </c>
      <c r="V328" s="18" t="s">
        <v>3111</v>
      </c>
      <c r="W328" s="18" t="s">
        <v>3138</v>
      </c>
      <c r="X328" s="18" t="s">
        <v>3331</v>
      </c>
      <c r="Y328" s="21">
        <f t="shared" si="17"/>
        <v>5.1019999999999994</v>
      </c>
      <c r="Z328" s="21">
        <v>4.9989999999999997</v>
      </c>
      <c r="AA328" s="21">
        <v>97.98</v>
      </c>
      <c r="AB328" s="21">
        <v>0.04</v>
      </c>
      <c r="AC328" s="21">
        <v>0</v>
      </c>
      <c r="AD328" s="21">
        <v>0</v>
      </c>
      <c r="AE328" s="21">
        <v>0</v>
      </c>
      <c r="AF328" s="21">
        <v>0</v>
      </c>
      <c r="AG328" s="21">
        <v>0.10299999999999999</v>
      </c>
      <c r="AH328" s="21">
        <v>2.02</v>
      </c>
      <c r="AI328" s="21">
        <v>1</v>
      </c>
      <c r="AJ328" s="18" t="s">
        <v>3482</v>
      </c>
      <c r="AK328" s="17"/>
      <c r="AL328" s="21">
        <v>0</v>
      </c>
      <c r="AM328" s="21">
        <v>4.5</v>
      </c>
      <c r="AN328" s="21">
        <v>0.03</v>
      </c>
      <c r="AO328" s="22">
        <v>17</v>
      </c>
      <c r="AP328" s="22">
        <v>4</v>
      </c>
      <c r="AQ328" s="22">
        <v>4</v>
      </c>
      <c r="AR328" s="22"/>
      <c r="AS328" s="22"/>
      <c r="AT328" s="22"/>
      <c r="AU328" s="22"/>
      <c r="AV328" s="22"/>
      <c r="AW328" s="22"/>
      <c r="AX328" s="22"/>
      <c r="AY328" s="22"/>
      <c r="AZ328" s="22">
        <v>3</v>
      </c>
      <c r="BA328" s="22">
        <v>1</v>
      </c>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v>0</v>
      </c>
      <c r="CB328" s="22"/>
      <c r="CC328" s="22"/>
      <c r="CD328" s="22"/>
      <c r="CE328" s="22"/>
      <c r="CF328" s="23"/>
      <c r="CG328" s="22"/>
      <c r="CH328" s="22">
        <v>4</v>
      </c>
      <c r="CI328" s="12">
        <f t="shared" si="18"/>
        <v>0</v>
      </c>
      <c r="CJ328" s="21">
        <v>1</v>
      </c>
      <c r="CK328" s="18" t="s">
        <v>594</v>
      </c>
      <c r="CL328" s="17"/>
      <c r="CM328" s="18">
        <v>0.45</v>
      </c>
      <c r="CN328" s="18" t="s">
        <v>4059</v>
      </c>
      <c r="CO328" s="21">
        <v>221.244</v>
      </c>
      <c r="CP328" s="17"/>
      <c r="CQ328" s="17"/>
      <c r="CR328" s="17"/>
      <c r="CS328" s="17"/>
      <c r="CT328" s="17"/>
      <c r="CU328" s="18">
        <v>0</v>
      </c>
      <c r="CV328" s="18" t="s">
        <v>594</v>
      </c>
      <c r="CW328" s="18">
        <v>0</v>
      </c>
      <c r="CX328" s="17"/>
      <c r="CY328" s="17"/>
      <c r="CZ328" s="17"/>
      <c r="DA328" s="17"/>
      <c r="DB328" s="17"/>
      <c r="DC328" s="17"/>
      <c r="DD328" s="17"/>
      <c r="DE328" s="17"/>
      <c r="DF328" s="17"/>
      <c r="DG328" s="17"/>
      <c r="DH328" s="17"/>
      <c r="DI328" s="17"/>
      <c r="DJ328" s="17"/>
      <c r="DK328" s="17"/>
      <c r="DL328" s="17"/>
      <c r="DM328" s="17"/>
      <c r="DN328" s="17"/>
      <c r="DO328" s="17"/>
      <c r="DP328" s="17"/>
      <c r="DQ328" s="17"/>
      <c r="DR328" s="17"/>
      <c r="DS328" s="18" t="s">
        <v>4542</v>
      </c>
      <c r="DT328" s="18" t="s">
        <v>594</v>
      </c>
      <c r="DU328" s="18">
        <v>0</v>
      </c>
      <c r="DV328" s="18">
        <v>1</v>
      </c>
      <c r="DW328" s="18" t="s">
        <v>4610</v>
      </c>
      <c r="DX328" s="18">
        <v>5657</v>
      </c>
      <c r="DY328" s="18">
        <v>1</v>
      </c>
      <c r="DZ328" s="18" t="s">
        <v>4661</v>
      </c>
      <c r="EA328" s="18">
        <v>0</v>
      </c>
      <c r="EB328" s="17"/>
      <c r="EC328" s="17"/>
      <c r="ED328" s="17"/>
      <c r="EE328" s="17"/>
      <c r="EF328" s="17"/>
      <c r="EG328" s="17"/>
      <c r="EH328" s="17"/>
      <c r="EI328" s="17"/>
      <c r="EJ328" s="17"/>
      <c r="EK328" s="17"/>
      <c r="EL328" s="17"/>
      <c r="EM328" s="17"/>
      <c r="EN328" s="18">
        <v>1</v>
      </c>
      <c r="EO328" s="18" t="s">
        <v>594</v>
      </c>
      <c r="EP328" s="18">
        <v>0</v>
      </c>
      <c r="EQ328" s="18" t="s">
        <v>594</v>
      </c>
      <c r="ER328" s="18" t="s">
        <v>594</v>
      </c>
      <c r="ES328" s="18">
        <v>0</v>
      </c>
      <c r="ET328" s="17"/>
      <c r="EU328" s="17"/>
      <c r="EV328" s="17"/>
      <c r="EW328" s="17"/>
      <c r="EX328" s="17"/>
      <c r="EY328" s="17"/>
      <c r="EZ328" s="17"/>
      <c r="FA328" s="17"/>
      <c r="FB328" s="17"/>
      <c r="FC328" s="17"/>
      <c r="FD328" s="17"/>
      <c r="FE328" s="17"/>
      <c r="FF328" s="17"/>
      <c r="FG328" s="17"/>
      <c r="FH328" s="18" t="s">
        <v>5143</v>
      </c>
      <c r="FI328" s="17"/>
      <c r="FJ328" s="17"/>
      <c r="FK328" s="17"/>
      <c r="FL328" s="18" t="s">
        <v>5573</v>
      </c>
      <c r="FM328" s="17"/>
      <c r="FN328" s="18" t="s">
        <v>594</v>
      </c>
      <c r="FO328" s="17"/>
      <c r="FP328" s="18" t="s">
        <v>5786</v>
      </c>
      <c r="FQ328" s="18">
        <v>0</v>
      </c>
      <c r="FR328" s="18">
        <v>0</v>
      </c>
      <c r="FS328" s="18" t="s">
        <v>6091</v>
      </c>
      <c r="FT328" s="18" t="s">
        <v>6421</v>
      </c>
      <c r="FU328" s="18" t="s">
        <v>6754</v>
      </c>
      <c r="FV328" s="18" t="s">
        <v>7098</v>
      </c>
      <c r="FW328" s="18" t="s">
        <v>7228</v>
      </c>
      <c r="FX328" s="18" t="s">
        <v>7324</v>
      </c>
      <c r="FY328" s="18" t="s">
        <v>6754</v>
      </c>
      <c r="FZ328" s="18" t="s">
        <v>7498</v>
      </c>
      <c r="GB328" s="25">
        <f t="shared" si="19"/>
        <v>22.594963027245935</v>
      </c>
    </row>
    <row r="329" spans="3:184" ht="74" customHeight="1" x14ac:dyDescent="0.2">
      <c r="C329" s="17" t="s">
        <v>11175</v>
      </c>
      <c r="D329" s="18" t="s">
        <v>73</v>
      </c>
      <c r="E329" s="18" t="s">
        <v>84</v>
      </c>
      <c r="F329" s="18" t="s">
        <v>386</v>
      </c>
      <c r="G329" s="18" t="s">
        <v>483</v>
      </c>
      <c r="H329" s="18" t="s">
        <v>483</v>
      </c>
      <c r="I329" s="18">
        <v>2023</v>
      </c>
      <c r="J329" s="18" t="s">
        <v>839</v>
      </c>
      <c r="K329" s="18" t="s">
        <v>1009</v>
      </c>
      <c r="L329" s="17"/>
      <c r="M329" s="18" t="s">
        <v>1249</v>
      </c>
      <c r="N329" s="18" t="s">
        <v>1472</v>
      </c>
      <c r="O329" s="17"/>
      <c r="P329" s="17"/>
      <c r="Q329" s="18" t="s">
        <v>2197</v>
      </c>
      <c r="R329" s="18" t="s">
        <v>2416</v>
      </c>
      <c r="S329" s="17"/>
      <c r="T329" s="17"/>
      <c r="U329" s="18" t="s">
        <v>2911</v>
      </c>
      <c r="V329" s="18" t="s">
        <v>2911</v>
      </c>
      <c r="W329" s="18" t="s">
        <v>3142</v>
      </c>
      <c r="X329" s="18" t="s">
        <v>3332</v>
      </c>
      <c r="Y329" s="21">
        <f t="shared" si="17"/>
        <v>9.0000000000000011E-2</v>
      </c>
      <c r="Z329" s="21">
        <v>8.3000000000000004E-2</v>
      </c>
      <c r="AA329" s="21">
        <v>92.22</v>
      </c>
      <c r="AB329" s="21">
        <v>0.01</v>
      </c>
      <c r="AC329" s="21">
        <v>0</v>
      </c>
      <c r="AD329" s="21">
        <v>0</v>
      </c>
      <c r="AE329" s="21">
        <v>0</v>
      </c>
      <c r="AF329" s="21">
        <v>0</v>
      </c>
      <c r="AG329" s="21">
        <v>7.0000000000000001E-3</v>
      </c>
      <c r="AH329" s="21">
        <v>7.78</v>
      </c>
      <c r="AI329" s="21">
        <v>1</v>
      </c>
      <c r="AJ329" s="18" t="s">
        <v>3483</v>
      </c>
      <c r="AK329" s="17"/>
      <c r="AL329" s="21">
        <v>0</v>
      </c>
      <c r="AM329" s="21">
        <v>0.1</v>
      </c>
      <c r="AN329" s="21">
        <v>0.02</v>
      </c>
      <c r="AO329" s="22">
        <v>3</v>
      </c>
      <c r="AP329" s="22">
        <v>3</v>
      </c>
      <c r="AQ329" s="22">
        <v>1</v>
      </c>
      <c r="AR329" s="22"/>
      <c r="AS329" s="22"/>
      <c r="AT329" s="22"/>
      <c r="AU329" s="22"/>
      <c r="AV329" s="22"/>
      <c r="AW329" s="22"/>
      <c r="AX329" s="22"/>
      <c r="AY329" s="22"/>
      <c r="AZ329" s="22"/>
      <c r="BA329" s="22"/>
      <c r="BB329" s="22"/>
      <c r="BC329" s="22"/>
      <c r="BD329" s="22"/>
      <c r="BE329" s="22">
        <v>1</v>
      </c>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v>0</v>
      </c>
      <c r="CB329" s="22"/>
      <c r="CC329" s="22"/>
      <c r="CD329" s="22"/>
      <c r="CE329" s="22"/>
      <c r="CF329" s="23"/>
      <c r="CG329" s="22"/>
      <c r="CH329" s="22">
        <v>1</v>
      </c>
      <c r="CI329" s="12">
        <f t="shared" si="18"/>
        <v>0</v>
      </c>
      <c r="CJ329" s="21">
        <v>7.3</v>
      </c>
      <c r="CK329" s="18" t="s">
        <v>3852</v>
      </c>
      <c r="CL329" s="17"/>
      <c r="CM329" s="18">
        <v>64.16</v>
      </c>
      <c r="CN329" s="18" t="s">
        <v>4050</v>
      </c>
      <c r="CO329" s="21">
        <v>11.377000000000001</v>
      </c>
      <c r="CP329" s="17"/>
      <c r="CQ329" s="17"/>
      <c r="CR329" s="17"/>
      <c r="CS329" s="17"/>
      <c r="CT329" s="17"/>
      <c r="CU329" s="17"/>
      <c r="CV329" s="17"/>
      <c r="CW329" s="18">
        <v>3</v>
      </c>
      <c r="CX329" s="17"/>
      <c r="CY329" s="17"/>
      <c r="CZ329" s="17"/>
      <c r="DA329" s="18">
        <v>1</v>
      </c>
      <c r="DB329" s="18" t="s">
        <v>4403</v>
      </c>
      <c r="DC329" s="18">
        <v>350</v>
      </c>
      <c r="DD329" s="17"/>
      <c r="DE329" s="17"/>
      <c r="DF329" s="17"/>
      <c r="DG329" s="17"/>
      <c r="DH329" s="17"/>
      <c r="DI329" s="17"/>
      <c r="DJ329" s="17"/>
      <c r="DK329" s="17"/>
      <c r="DL329" s="17"/>
      <c r="DM329" s="17"/>
      <c r="DN329" s="17"/>
      <c r="DO329" s="17"/>
      <c r="DP329" s="17"/>
      <c r="DQ329" s="17"/>
      <c r="DR329" s="17"/>
      <c r="DS329" s="17"/>
      <c r="DT329" s="17"/>
      <c r="DU329" s="17"/>
      <c r="DV329" s="17"/>
      <c r="DW329" s="17"/>
      <c r="DX329" s="17"/>
      <c r="DY329" s="17"/>
      <c r="DZ329" s="17"/>
      <c r="EA329" s="17"/>
      <c r="EB329" s="17"/>
      <c r="EC329" s="17"/>
      <c r="ED329" s="17"/>
      <c r="EE329" s="17"/>
      <c r="EF329" s="17"/>
      <c r="EG329" s="17"/>
      <c r="EH329" s="17"/>
      <c r="EI329" s="17"/>
      <c r="EJ329" s="17"/>
      <c r="EK329" s="18">
        <v>1</v>
      </c>
      <c r="EL329" s="18" t="s">
        <v>4737</v>
      </c>
      <c r="EM329" s="18">
        <v>6</v>
      </c>
      <c r="EN329" s="17"/>
      <c r="EO329" s="17"/>
      <c r="EP329" s="17"/>
      <c r="EQ329" s="17"/>
      <c r="ER329" s="17"/>
      <c r="ES329" s="17"/>
      <c r="ET329" s="17"/>
      <c r="EU329" s="17"/>
      <c r="EV329" s="17"/>
      <c r="EW329" s="17"/>
      <c r="EX329" s="17"/>
      <c r="EY329" s="17"/>
      <c r="EZ329" s="17"/>
      <c r="FA329" s="17"/>
      <c r="FB329" s="17"/>
      <c r="FC329" s="17"/>
      <c r="FD329" s="17"/>
      <c r="FE329" s="17"/>
      <c r="FF329" s="17"/>
      <c r="FG329" s="17"/>
      <c r="FH329" s="18" t="s">
        <v>5144</v>
      </c>
      <c r="FI329" s="18" t="s">
        <v>5320</v>
      </c>
      <c r="FJ329" s="17"/>
      <c r="FK329" s="17"/>
      <c r="FL329" s="18" t="s">
        <v>5574</v>
      </c>
      <c r="FM329" s="17"/>
      <c r="FN329" s="17"/>
      <c r="FO329" s="17"/>
      <c r="FP329" s="18" t="s">
        <v>5787</v>
      </c>
      <c r="FQ329" s="18">
        <v>1</v>
      </c>
      <c r="FR329" s="18">
        <v>7</v>
      </c>
      <c r="FS329" s="18" t="s">
        <v>6092</v>
      </c>
      <c r="FT329" s="18" t="s">
        <v>6419</v>
      </c>
      <c r="FU329" s="18" t="s">
        <v>6755</v>
      </c>
      <c r="FV329" s="18" t="s">
        <v>7099</v>
      </c>
      <c r="FW329" s="18" t="s">
        <v>28</v>
      </c>
      <c r="FX329" s="18" t="s">
        <v>6407</v>
      </c>
      <c r="FY329" s="18" t="s">
        <v>7419</v>
      </c>
      <c r="FZ329" s="18" t="s">
        <v>7494</v>
      </c>
      <c r="GB329" s="25">
        <f t="shared" si="19"/>
        <v>7.2954205853915797</v>
      </c>
    </row>
    <row r="330" spans="3:184" ht="74" customHeight="1" x14ac:dyDescent="0.2">
      <c r="C330" s="17" t="s">
        <v>11175</v>
      </c>
      <c r="D330" s="18" t="s">
        <v>72</v>
      </c>
      <c r="E330" s="18" t="s">
        <v>82</v>
      </c>
      <c r="F330" s="18" t="s">
        <v>387</v>
      </c>
      <c r="G330" s="18" t="s">
        <v>674</v>
      </c>
      <c r="H330" s="18" t="s">
        <v>753</v>
      </c>
      <c r="I330" s="18">
        <v>2022</v>
      </c>
      <c r="J330" s="18" t="s">
        <v>831</v>
      </c>
      <c r="K330" s="18" t="s">
        <v>936</v>
      </c>
      <c r="L330" s="17"/>
      <c r="M330" s="17"/>
      <c r="N330" s="17"/>
      <c r="O330" s="18" t="s">
        <v>1743</v>
      </c>
      <c r="P330" s="18" t="s">
        <v>1937</v>
      </c>
      <c r="Q330" s="17"/>
      <c r="R330" s="17"/>
      <c r="S330" s="17"/>
      <c r="T330" s="17"/>
      <c r="U330" s="18" t="s">
        <v>2912</v>
      </c>
      <c r="V330" s="18" t="s">
        <v>3112</v>
      </c>
      <c r="W330" s="18" t="s">
        <v>3138</v>
      </c>
      <c r="X330" s="18" t="s">
        <v>3333</v>
      </c>
      <c r="Y330" s="21">
        <f t="shared" si="17"/>
        <v>5.4249999999999998</v>
      </c>
      <c r="Z330" s="21">
        <v>2.5129999999999999</v>
      </c>
      <c r="AA330" s="21">
        <v>36.869999999999997</v>
      </c>
      <c r="AB330" s="21">
        <v>0</v>
      </c>
      <c r="AC330" s="21">
        <v>1.4239999999999999</v>
      </c>
      <c r="AD330" s="21">
        <v>18.43</v>
      </c>
      <c r="AE330" s="21">
        <v>1.488</v>
      </c>
      <c r="AF330" s="21">
        <v>18.43</v>
      </c>
      <c r="AG330" s="21">
        <v>0</v>
      </c>
      <c r="AH330" s="21">
        <v>0</v>
      </c>
      <c r="AI330" s="21">
        <v>1</v>
      </c>
      <c r="AJ330" s="18" t="s">
        <v>3484</v>
      </c>
      <c r="AK330" s="17"/>
      <c r="AL330" s="21">
        <v>2.302</v>
      </c>
      <c r="AM330" s="21">
        <v>15.278</v>
      </c>
      <c r="AN330" s="21">
        <v>0</v>
      </c>
      <c r="AO330" s="22">
        <v>10</v>
      </c>
      <c r="AP330" s="22">
        <v>10</v>
      </c>
      <c r="AQ330" s="22">
        <v>10</v>
      </c>
      <c r="AR330" s="22">
        <v>1</v>
      </c>
      <c r="AS330" s="22">
        <v>0</v>
      </c>
      <c r="AT330" s="22">
        <v>0</v>
      </c>
      <c r="AU330" s="22">
        <v>0</v>
      </c>
      <c r="AV330" s="22">
        <v>0</v>
      </c>
      <c r="AW330" s="22">
        <v>0</v>
      </c>
      <c r="AX330" s="22">
        <v>0</v>
      </c>
      <c r="AY330" s="22">
        <v>0</v>
      </c>
      <c r="AZ330" s="22">
        <v>3</v>
      </c>
      <c r="BA330" s="22">
        <v>0</v>
      </c>
      <c r="BB330" s="22">
        <v>6</v>
      </c>
      <c r="BC330" s="22">
        <v>0</v>
      </c>
      <c r="BD330" s="22">
        <v>0</v>
      </c>
      <c r="BE330" s="22">
        <v>0</v>
      </c>
      <c r="BF330" s="22">
        <v>0</v>
      </c>
      <c r="BG330" s="22">
        <v>0</v>
      </c>
      <c r="BH330" s="22">
        <v>0</v>
      </c>
      <c r="BI330" s="22">
        <v>0</v>
      </c>
      <c r="BJ330" s="22">
        <v>0</v>
      </c>
      <c r="BK330" s="22">
        <v>0</v>
      </c>
      <c r="BL330" s="22"/>
      <c r="BM330" s="22"/>
      <c r="BN330" s="22"/>
      <c r="BO330" s="22"/>
      <c r="BP330" s="22"/>
      <c r="BQ330" s="22"/>
      <c r="BR330" s="22"/>
      <c r="BS330" s="22"/>
      <c r="BT330" s="22"/>
      <c r="BU330" s="22"/>
      <c r="BV330" s="22"/>
      <c r="BW330" s="22"/>
      <c r="BX330" s="22"/>
      <c r="BY330" s="22"/>
      <c r="BZ330" s="22"/>
      <c r="CA330" s="22">
        <v>0</v>
      </c>
      <c r="CB330" s="22">
        <v>0</v>
      </c>
      <c r="CC330" s="22">
        <v>0</v>
      </c>
      <c r="CD330" s="22">
        <v>0</v>
      </c>
      <c r="CE330" s="22">
        <v>0</v>
      </c>
      <c r="CF330" s="23"/>
      <c r="CG330" s="22">
        <v>0</v>
      </c>
      <c r="CH330" s="22">
        <v>10</v>
      </c>
      <c r="CI330" s="12">
        <f t="shared" si="18"/>
        <v>0</v>
      </c>
      <c r="CJ330" s="21">
        <v>12.566000000000001</v>
      </c>
      <c r="CK330" s="18" t="s">
        <v>594</v>
      </c>
      <c r="CL330" s="17"/>
      <c r="CM330" s="18">
        <v>13.19</v>
      </c>
      <c r="CN330" s="17"/>
      <c r="CO330" s="21">
        <v>91.247</v>
      </c>
      <c r="CP330" s="17"/>
      <c r="CQ330" s="17"/>
      <c r="CR330" s="17"/>
      <c r="CS330" s="17"/>
      <c r="CT330" s="17"/>
      <c r="CU330" s="17"/>
      <c r="CV330" s="17"/>
      <c r="CW330" s="17"/>
      <c r="CX330" s="17"/>
      <c r="CY330" s="17"/>
      <c r="CZ330" s="17"/>
      <c r="DA330" s="18">
        <v>1</v>
      </c>
      <c r="DB330" s="18" t="s">
        <v>4180</v>
      </c>
      <c r="DC330" s="18">
        <v>719</v>
      </c>
      <c r="DD330" s="17"/>
      <c r="DE330" s="17"/>
      <c r="DF330" s="17"/>
      <c r="DG330" s="17"/>
      <c r="DH330" s="17"/>
      <c r="DI330" s="17"/>
      <c r="DJ330" s="17"/>
      <c r="DK330" s="17"/>
      <c r="DL330" s="17"/>
      <c r="DM330" s="17"/>
      <c r="DN330" s="17"/>
      <c r="DO330" s="17"/>
      <c r="DP330" s="17"/>
      <c r="DQ330" s="17"/>
      <c r="DR330" s="17"/>
      <c r="DS330" s="17"/>
      <c r="DT330" s="17"/>
      <c r="DU330" s="17"/>
      <c r="DV330" s="17"/>
      <c r="DW330" s="17"/>
      <c r="DX330" s="17"/>
      <c r="DY330" s="18">
        <v>1</v>
      </c>
      <c r="DZ330" s="18" t="s">
        <v>4180</v>
      </c>
      <c r="EA330" s="18">
        <v>245</v>
      </c>
      <c r="EB330" s="17"/>
      <c r="EC330" s="17"/>
      <c r="ED330" s="17"/>
      <c r="EE330" s="17"/>
      <c r="EF330" s="17"/>
      <c r="EG330" s="17"/>
      <c r="EH330" s="17"/>
      <c r="EI330" s="17"/>
      <c r="EJ330" s="17"/>
      <c r="EK330" s="17"/>
      <c r="EL330" s="17"/>
      <c r="EM330" s="17"/>
      <c r="EN330" s="17"/>
      <c r="EO330" s="17"/>
      <c r="EP330" s="17"/>
      <c r="EQ330" s="17"/>
      <c r="ER330" s="17"/>
      <c r="ES330" s="17"/>
      <c r="ET330" s="17"/>
      <c r="EU330" s="17"/>
      <c r="EV330" s="17"/>
      <c r="EW330" s="17"/>
      <c r="EX330" s="17"/>
      <c r="EY330" s="17"/>
      <c r="EZ330" s="17"/>
      <c r="FA330" s="17"/>
      <c r="FB330" s="17"/>
      <c r="FC330" s="17"/>
      <c r="FD330" s="17"/>
      <c r="FE330" s="17"/>
      <c r="FF330" s="17"/>
      <c r="FG330" s="17"/>
      <c r="FH330" s="18" t="s">
        <v>5145</v>
      </c>
      <c r="FI330" s="18" t="s">
        <v>5321</v>
      </c>
      <c r="FJ330" s="17"/>
      <c r="FK330" s="17"/>
      <c r="FL330" s="17"/>
      <c r="FM330" s="17"/>
      <c r="FN330" s="17"/>
      <c r="FO330" s="17"/>
      <c r="FP330" s="17"/>
      <c r="FQ330" s="17"/>
      <c r="FR330" s="17"/>
      <c r="FS330" s="18" t="s">
        <v>6093</v>
      </c>
      <c r="FT330" s="18" t="s">
        <v>6422</v>
      </c>
      <c r="FU330" s="18" t="s">
        <v>6756</v>
      </c>
      <c r="FV330" s="17"/>
      <c r="FW330" s="18" t="s">
        <v>594</v>
      </c>
      <c r="FX330" s="17"/>
      <c r="FY330" s="17"/>
      <c r="FZ330" s="17"/>
      <c r="GB330" s="25">
        <f t="shared" si="19"/>
        <v>27.540631472815544</v>
      </c>
    </row>
    <row r="331" spans="3:184" ht="74" customHeight="1" x14ac:dyDescent="0.2">
      <c r="C331" s="17" t="s">
        <v>11175</v>
      </c>
      <c r="D331" s="18" t="s">
        <v>68</v>
      </c>
      <c r="E331" s="17"/>
      <c r="F331" s="18" t="s">
        <v>388</v>
      </c>
      <c r="G331" s="18" t="s">
        <v>633</v>
      </c>
      <c r="H331" s="18" t="s">
        <v>742</v>
      </c>
      <c r="I331" s="18">
        <v>2018</v>
      </c>
      <c r="J331" s="18" t="s">
        <v>894</v>
      </c>
      <c r="K331" s="18" t="s">
        <v>936</v>
      </c>
      <c r="L331" s="17"/>
      <c r="M331" s="18" t="s">
        <v>1250</v>
      </c>
      <c r="N331" s="18" t="s">
        <v>1473</v>
      </c>
      <c r="O331" s="18" t="s">
        <v>1744</v>
      </c>
      <c r="P331" s="18" t="s">
        <v>1938</v>
      </c>
      <c r="Q331" s="18" t="s">
        <v>2198</v>
      </c>
      <c r="R331" s="18" t="s">
        <v>2417</v>
      </c>
      <c r="S331" s="17"/>
      <c r="T331" s="17"/>
      <c r="U331" s="18" t="s">
        <v>2913</v>
      </c>
      <c r="V331" s="18" t="s">
        <v>3113</v>
      </c>
      <c r="W331" s="18" t="s">
        <v>3138</v>
      </c>
      <c r="X331" s="18" t="s">
        <v>3334</v>
      </c>
      <c r="Y331" s="21">
        <f t="shared" si="17"/>
        <v>28.13</v>
      </c>
      <c r="Z331" s="21">
        <v>28.13</v>
      </c>
      <c r="AA331" s="21">
        <v>99.54</v>
      </c>
      <c r="AB331" s="21">
        <v>0.19</v>
      </c>
      <c r="AC331" s="21">
        <v>0</v>
      </c>
      <c r="AD331" s="21">
        <v>0</v>
      </c>
      <c r="AE331" s="21">
        <v>0</v>
      </c>
      <c r="AF331" s="21">
        <v>0</v>
      </c>
      <c r="AG331" s="21">
        <v>0</v>
      </c>
      <c r="AH331" s="21">
        <v>0</v>
      </c>
      <c r="AI331" s="21">
        <v>1</v>
      </c>
      <c r="AJ331" s="18" t="s">
        <v>3485</v>
      </c>
      <c r="AK331" s="18" t="s">
        <v>3527</v>
      </c>
      <c r="AL331" s="21">
        <v>0</v>
      </c>
      <c r="AM331" s="21">
        <v>28.774999999999999</v>
      </c>
      <c r="AN331" s="21">
        <v>0.13</v>
      </c>
      <c r="AO331" s="22">
        <v>49</v>
      </c>
      <c r="AP331" s="22">
        <v>29</v>
      </c>
      <c r="AQ331" s="22">
        <v>25</v>
      </c>
      <c r="AR331" s="22"/>
      <c r="AS331" s="22"/>
      <c r="AT331" s="22"/>
      <c r="AU331" s="22"/>
      <c r="AV331" s="22"/>
      <c r="AW331" s="22"/>
      <c r="AX331" s="22"/>
      <c r="AY331" s="22"/>
      <c r="AZ331" s="22"/>
      <c r="BA331" s="22"/>
      <c r="BB331" s="22"/>
      <c r="BC331" s="22">
        <v>7</v>
      </c>
      <c r="BD331" s="22"/>
      <c r="BE331" s="22"/>
      <c r="BF331" s="22"/>
      <c r="BG331" s="22"/>
      <c r="BH331" s="22"/>
      <c r="BI331" s="22"/>
      <c r="BJ331" s="22"/>
      <c r="BK331" s="22">
        <v>18</v>
      </c>
      <c r="BL331" s="22"/>
      <c r="BM331" s="22"/>
      <c r="BN331" s="22"/>
      <c r="BO331" s="22"/>
      <c r="BP331" s="22"/>
      <c r="BQ331" s="22"/>
      <c r="BR331" s="22"/>
      <c r="BS331" s="22"/>
      <c r="BT331" s="22"/>
      <c r="BU331" s="22"/>
      <c r="BV331" s="22"/>
      <c r="BW331" s="22"/>
      <c r="BX331" s="22"/>
      <c r="BY331" s="22"/>
      <c r="BZ331" s="22"/>
      <c r="CA331" s="22">
        <v>0</v>
      </c>
      <c r="CB331" s="22"/>
      <c r="CC331" s="22"/>
      <c r="CD331" s="22"/>
      <c r="CE331" s="22"/>
      <c r="CF331" s="23"/>
      <c r="CG331" s="22"/>
      <c r="CH331" s="22">
        <v>25</v>
      </c>
      <c r="CI331" s="12">
        <f t="shared" si="18"/>
        <v>0</v>
      </c>
      <c r="CJ331" s="21">
        <v>60</v>
      </c>
      <c r="CK331" s="18" t="s">
        <v>3853</v>
      </c>
      <c r="CL331" s="17"/>
      <c r="CM331" s="18">
        <v>90.91</v>
      </c>
      <c r="CN331" s="18" t="s">
        <v>4060</v>
      </c>
      <c r="CO331" s="21">
        <v>66</v>
      </c>
      <c r="CP331" s="18">
        <v>1</v>
      </c>
      <c r="CQ331" s="18" t="s">
        <v>4102</v>
      </c>
      <c r="CR331" s="18" t="s">
        <v>4131</v>
      </c>
      <c r="CS331" s="18" t="s">
        <v>4148</v>
      </c>
      <c r="CT331" s="18">
        <v>0</v>
      </c>
      <c r="CU331" s="18">
        <v>81</v>
      </c>
      <c r="CV331" s="17"/>
      <c r="CW331" s="18">
        <v>0</v>
      </c>
      <c r="CX331" s="17"/>
      <c r="CY331" s="17"/>
      <c r="CZ331" s="17"/>
      <c r="DA331" s="18">
        <v>1</v>
      </c>
      <c r="DB331" s="18" t="s">
        <v>4345</v>
      </c>
      <c r="DC331" s="18">
        <v>200</v>
      </c>
      <c r="DD331" s="17"/>
      <c r="DE331" s="17"/>
      <c r="DF331" s="17"/>
      <c r="DG331" s="17"/>
      <c r="DH331" s="17"/>
      <c r="DI331" s="17"/>
      <c r="DJ331" s="18">
        <v>1</v>
      </c>
      <c r="DK331" s="18" t="s">
        <v>4460</v>
      </c>
      <c r="DL331" s="18">
        <v>0</v>
      </c>
      <c r="DM331" s="18">
        <v>1</v>
      </c>
      <c r="DN331" s="18" t="s">
        <v>4486</v>
      </c>
      <c r="DO331" s="18">
        <v>26</v>
      </c>
      <c r="DP331" s="17"/>
      <c r="DQ331" s="17"/>
      <c r="DR331" s="17"/>
      <c r="DS331" s="18" t="s">
        <v>4543</v>
      </c>
      <c r="DT331" s="18" t="s">
        <v>4575</v>
      </c>
      <c r="DU331" s="18">
        <v>2203</v>
      </c>
      <c r="DV331" s="18">
        <v>1</v>
      </c>
      <c r="DW331" s="18" t="s">
        <v>4611</v>
      </c>
      <c r="DX331" s="18">
        <v>787</v>
      </c>
      <c r="DY331" s="18">
        <v>1</v>
      </c>
      <c r="DZ331" s="18" t="s">
        <v>4653</v>
      </c>
      <c r="EA331" s="18">
        <v>52800</v>
      </c>
      <c r="EB331" s="17"/>
      <c r="EC331" s="17"/>
      <c r="ED331" s="17"/>
      <c r="EE331" s="17"/>
      <c r="EF331" s="17"/>
      <c r="EG331" s="17"/>
      <c r="EH331" s="17"/>
      <c r="EI331" s="17"/>
      <c r="EJ331" s="17"/>
      <c r="EK331" s="18">
        <v>1</v>
      </c>
      <c r="EL331" s="18" t="s">
        <v>4738</v>
      </c>
      <c r="EM331" s="18">
        <v>14</v>
      </c>
      <c r="EN331" s="17"/>
      <c r="EO331" s="17"/>
      <c r="EP331" s="17"/>
      <c r="EQ331" s="18" t="s">
        <v>4855</v>
      </c>
      <c r="ER331" s="18" t="s">
        <v>4874</v>
      </c>
      <c r="ES331" s="18">
        <v>10851</v>
      </c>
      <c r="ET331" s="17"/>
      <c r="EU331" s="17"/>
      <c r="EV331" s="17"/>
      <c r="EW331" s="17"/>
      <c r="EX331" s="17"/>
      <c r="EY331" s="17"/>
      <c r="EZ331" s="17"/>
      <c r="FA331" s="17"/>
      <c r="FB331" s="17"/>
      <c r="FC331" s="17"/>
      <c r="FD331" s="17"/>
      <c r="FE331" s="18">
        <v>1</v>
      </c>
      <c r="FF331" s="18" t="s">
        <v>4909</v>
      </c>
      <c r="FG331" s="18" t="s">
        <v>4944</v>
      </c>
      <c r="FH331" s="18" t="s">
        <v>5146</v>
      </c>
      <c r="FI331" s="18" t="s">
        <v>5322</v>
      </c>
      <c r="FJ331" s="18" t="s">
        <v>5387</v>
      </c>
      <c r="FK331" s="17"/>
      <c r="FL331" s="18" t="s">
        <v>5575</v>
      </c>
      <c r="FM331" s="17"/>
      <c r="FN331" s="18" t="s">
        <v>5652</v>
      </c>
      <c r="FO331" s="17"/>
      <c r="FP331" s="18" t="s">
        <v>5788</v>
      </c>
      <c r="FQ331" s="18">
        <v>2</v>
      </c>
      <c r="FR331" s="18">
        <v>2200</v>
      </c>
      <c r="FS331" s="18" t="s">
        <v>6094</v>
      </c>
      <c r="FT331" s="18" t="s">
        <v>6423</v>
      </c>
      <c r="FU331" s="18" t="s">
        <v>6757</v>
      </c>
      <c r="FV331" s="18" t="s">
        <v>7100</v>
      </c>
      <c r="FW331" s="18" t="s">
        <v>7221</v>
      </c>
      <c r="FX331" s="18" t="s">
        <v>7316</v>
      </c>
      <c r="FY331" s="18" t="s">
        <v>7418</v>
      </c>
      <c r="FZ331" s="18" t="s">
        <v>7488</v>
      </c>
      <c r="GB331" s="25">
        <f t="shared" si="19"/>
        <v>426.21212121212119</v>
      </c>
    </row>
    <row r="332" spans="3:184" ht="74" customHeight="1" x14ac:dyDescent="0.2">
      <c r="C332" s="17" t="s">
        <v>11175</v>
      </c>
      <c r="D332" s="18" t="s">
        <v>72</v>
      </c>
      <c r="E332" s="18" t="s">
        <v>83</v>
      </c>
      <c r="F332" s="18" t="s">
        <v>389</v>
      </c>
      <c r="G332" s="18" t="s">
        <v>675</v>
      </c>
      <c r="H332" s="17"/>
      <c r="I332" s="18">
        <v>2019</v>
      </c>
      <c r="J332" s="18" t="s">
        <v>917</v>
      </c>
      <c r="K332" s="18" t="s">
        <v>1010</v>
      </c>
      <c r="L332" s="17"/>
      <c r="M332" s="17"/>
      <c r="N332" s="17"/>
      <c r="O332" s="18" t="s">
        <v>1745</v>
      </c>
      <c r="P332" s="18" t="s">
        <v>1939</v>
      </c>
      <c r="Q332" s="18" t="s">
        <v>2199</v>
      </c>
      <c r="R332" s="17"/>
      <c r="S332" s="17"/>
      <c r="T332" s="17"/>
      <c r="U332" s="18" t="s">
        <v>2914</v>
      </c>
      <c r="V332" s="18" t="s">
        <v>3114</v>
      </c>
      <c r="W332" s="18" t="s">
        <v>3142</v>
      </c>
      <c r="X332" s="18" t="s">
        <v>2914</v>
      </c>
      <c r="Y332" s="21">
        <f t="shared" si="17"/>
        <v>1.7489999999999999</v>
      </c>
      <c r="Z332" s="21">
        <v>0.311</v>
      </c>
      <c r="AA332" s="21">
        <v>17.78</v>
      </c>
      <c r="AB332" s="21">
        <v>0.05</v>
      </c>
      <c r="AC332" s="21">
        <v>0.31</v>
      </c>
      <c r="AD332" s="21">
        <v>17.72</v>
      </c>
      <c r="AE332" s="21">
        <v>0.311</v>
      </c>
      <c r="AF332" s="21">
        <v>17.78</v>
      </c>
      <c r="AG332" s="21">
        <v>0.81699999999999995</v>
      </c>
      <c r="AH332" s="21">
        <v>46.71</v>
      </c>
      <c r="AI332" s="21"/>
      <c r="AJ332" s="17"/>
      <c r="AK332" s="17"/>
      <c r="AL332" s="21"/>
      <c r="AM332" s="21">
        <v>0.40799999999999997</v>
      </c>
      <c r="AN332" s="21">
        <v>9.67</v>
      </c>
      <c r="AO332" s="22">
        <v>6</v>
      </c>
      <c r="AP332" s="22">
        <v>4</v>
      </c>
      <c r="AQ332" s="22">
        <v>4</v>
      </c>
      <c r="AR332" s="22">
        <v>2</v>
      </c>
      <c r="AS332" s="22">
        <v>1</v>
      </c>
      <c r="AT332" s="22">
        <v>0</v>
      </c>
      <c r="AU332" s="22">
        <v>0</v>
      </c>
      <c r="AV332" s="22">
        <v>0</v>
      </c>
      <c r="AW332" s="22">
        <v>0</v>
      </c>
      <c r="AX332" s="22">
        <v>0</v>
      </c>
      <c r="AY332" s="22">
        <v>1</v>
      </c>
      <c r="AZ332" s="22">
        <v>0</v>
      </c>
      <c r="BA332" s="22">
        <v>0</v>
      </c>
      <c r="BB332" s="22">
        <v>0</v>
      </c>
      <c r="BC332" s="22">
        <v>0</v>
      </c>
      <c r="BD332" s="22">
        <v>0</v>
      </c>
      <c r="BE332" s="22">
        <v>0</v>
      </c>
      <c r="BF332" s="22">
        <v>0</v>
      </c>
      <c r="BG332" s="22">
        <v>0</v>
      </c>
      <c r="BH332" s="22">
        <v>0</v>
      </c>
      <c r="BI332" s="22">
        <v>0</v>
      </c>
      <c r="BJ332" s="22">
        <v>0</v>
      </c>
      <c r="BK332" s="22">
        <v>0</v>
      </c>
      <c r="BL332" s="22"/>
      <c r="BM332" s="22"/>
      <c r="BN332" s="22"/>
      <c r="BO332" s="22"/>
      <c r="BP332" s="22"/>
      <c r="BQ332" s="22"/>
      <c r="BR332" s="22"/>
      <c r="BS332" s="22"/>
      <c r="BT332" s="22"/>
      <c r="BU332" s="22"/>
      <c r="BV332" s="22"/>
      <c r="BW332" s="22"/>
      <c r="BX332" s="22"/>
      <c r="BY332" s="22"/>
      <c r="BZ332" s="22"/>
      <c r="CA332" s="22">
        <v>0</v>
      </c>
      <c r="CB332" s="22">
        <v>0</v>
      </c>
      <c r="CC332" s="22">
        <v>0</v>
      </c>
      <c r="CD332" s="22">
        <v>0</v>
      </c>
      <c r="CE332" s="22">
        <v>0</v>
      </c>
      <c r="CF332" s="23"/>
      <c r="CG332" s="22">
        <v>0</v>
      </c>
      <c r="CH332" s="22">
        <v>4</v>
      </c>
      <c r="CI332" s="12">
        <f t="shared" si="18"/>
        <v>0</v>
      </c>
      <c r="CJ332" s="21">
        <v>0</v>
      </c>
      <c r="CK332" s="18" t="s">
        <v>594</v>
      </c>
      <c r="CL332" s="17"/>
      <c r="CM332" s="18">
        <v>0</v>
      </c>
      <c r="CN332" s="18" t="s">
        <v>4061</v>
      </c>
      <c r="CO332" s="21">
        <v>11.301</v>
      </c>
      <c r="CP332" s="17"/>
      <c r="CQ332" s="17"/>
      <c r="CR332" s="17"/>
      <c r="CS332" s="17"/>
      <c r="CT332" s="17"/>
      <c r="CU332" s="17"/>
      <c r="CV332" s="17"/>
      <c r="CW332" s="17"/>
      <c r="CX332" s="17"/>
      <c r="CY332" s="17"/>
      <c r="CZ332" s="17"/>
      <c r="DA332" s="17"/>
      <c r="DB332" s="17"/>
      <c r="DC332" s="17"/>
      <c r="DD332" s="17"/>
      <c r="DE332" s="17"/>
      <c r="DF332" s="17"/>
      <c r="DG332" s="17"/>
      <c r="DH332" s="17"/>
      <c r="DI332" s="17"/>
      <c r="DJ332" s="17"/>
      <c r="DK332" s="17"/>
      <c r="DL332" s="17"/>
      <c r="DM332" s="17"/>
      <c r="DN332" s="17"/>
      <c r="DO332" s="17"/>
      <c r="DP332" s="17"/>
      <c r="DQ332" s="17"/>
      <c r="DR332" s="17"/>
      <c r="DS332" s="17"/>
      <c r="DT332" s="17"/>
      <c r="DU332" s="17"/>
      <c r="DV332" s="17"/>
      <c r="DW332" s="17"/>
      <c r="DX332" s="17"/>
      <c r="DY332" s="17"/>
      <c r="DZ332" s="17"/>
      <c r="EA332" s="17"/>
      <c r="EB332" s="17"/>
      <c r="EC332" s="17"/>
      <c r="ED332" s="17"/>
      <c r="EE332" s="17"/>
      <c r="EF332" s="17"/>
      <c r="EG332" s="17"/>
      <c r="EH332" s="17"/>
      <c r="EI332" s="17"/>
      <c r="EJ332" s="17"/>
      <c r="EK332" s="17"/>
      <c r="EL332" s="17"/>
      <c r="EM332" s="17"/>
      <c r="EN332" s="17"/>
      <c r="EO332" s="17"/>
      <c r="EP332" s="17"/>
      <c r="EQ332" s="17"/>
      <c r="ER332" s="17"/>
      <c r="ES332" s="17"/>
      <c r="ET332" s="17"/>
      <c r="EU332" s="17"/>
      <c r="EV332" s="17"/>
      <c r="EW332" s="17"/>
      <c r="EX332" s="17"/>
      <c r="EY332" s="17"/>
      <c r="EZ332" s="17"/>
      <c r="FA332" s="17"/>
      <c r="FB332" s="17"/>
      <c r="FC332" s="17"/>
      <c r="FD332" s="17"/>
      <c r="FE332" s="17"/>
      <c r="FF332" s="17"/>
      <c r="FG332" s="17"/>
      <c r="FH332" s="18" t="s">
        <v>5147</v>
      </c>
      <c r="FI332" s="18" t="s">
        <v>5323</v>
      </c>
      <c r="FJ332" s="17"/>
      <c r="FK332" s="17"/>
      <c r="FL332" s="18" t="s">
        <v>5576</v>
      </c>
      <c r="FM332" s="17"/>
      <c r="FN332" s="17"/>
      <c r="FO332" s="17"/>
      <c r="FP332" s="18" t="s">
        <v>5789</v>
      </c>
      <c r="FQ332" s="18">
        <v>1</v>
      </c>
      <c r="FR332" s="18">
        <v>4</v>
      </c>
      <c r="FS332" s="18" t="s">
        <v>6095</v>
      </c>
      <c r="FT332" s="18" t="s">
        <v>6424</v>
      </c>
      <c r="FU332" s="18" t="s">
        <v>6758</v>
      </c>
      <c r="FV332" s="18" t="s">
        <v>7024</v>
      </c>
      <c r="FW332" s="18" t="s">
        <v>594</v>
      </c>
      <c r="FX332" s="17"/>
      <c r="FY332" s="17"/>
      <c r="FZ332" s="17"/>
      <c r="GB332" s="25">
        <f t="shared" si="19"/>
        <v>27.519688523139546</v>
      </c>
    </row>
    <row r="333" spans="3:184" ht="74" customHeight="1" x14ac:dyDescent="0.2">
      <c r="C333" s="17" t="s">
        <v>11175</v>
      </c>
      <c r="D333" s="18" t="s">
        <v>73</v>
      </c>
      <c r="E333" s="18" t="s">
        <v>84</v>
      </c>
      <c r="F333" s="18" t="s">
        <v>386</v>
      </c>
      <c r="G333" s="18" t="s">
        <v>663</v>
      </c>
      <c r="H333" s="18" t="s">
        <v>663</v>
      </c>
      <c r="I333" s="18">
        <v>2023</v>
      </c>
      <c r="J333" s="18" t="s">
        <v>907</v>
      </c>
      <c r="K333" s="18" t="s">
        <v>950</v>
      </c>
      <c r="L333" s="17"/>
      <c r="M333" s="18" t="s">
        <v>1251</v>
      </c>
      <c r="N333" s="18" t="s">
        <v>1474</v>
      </c>
      <c r="O333" s="17"/>
      <c r="P333" s="17"/>
      <c r="Q333" s="18" t="s">
        <v>2200</v>
      </c>
      <c r="R333" s="18" t="s">
        <v>2418</v>
      </c>
      <c r="S333" s="17"/>
      <c r="T333" s="17"/>
      <c r="U333" s="18" t="s">
        <v>2915</v>
      </c>
      <c r="V333" s="18" t="s">
        <v>2915</v>
      </c>
      <c r="W333" s="18" t="s">
        <v>3138</v>
      </c>
      <c r="X333" s="18" t="s">
        <v>3335</v>
      </c>
      <c r="Y333" s="21">
        <f t="shared" si="17"/>
        <v>0.5</v>
      </c>
      <c r="Z333" s="21">
        <v>0.5</v>
      </c>
      <c r="AA333" s="21">
        <v>100</v>
      </c>
      <c r="AB333" s="21">
        <v>0.08</v>
      </c>
      <c r="AC333" s="21">
        <v>0</v>
      </c>
      <c r="AD333" s="21">
        <v>0</v>
      </c>
      <c r="AE333" s="21">
        <v>0</v>
      </c>
      <c r="AF333" s="21">
        <v>0</v>
      </c>
      <c r="AG333" s="21">
        <v>0</v>
      </c>
      <c r="AH333" s="21">
        <v>0</v>
      </c>
      <c r="AI333" s="21"/>
      <c r="AJ333" s="17"/>
      <c r="AK333" s="17"/>
      <c r="AL333" s="21"/>
      <c r="AM333" s="21">
        <v>0.3</v>
      </c>
      <c r="AN333" s="21">
        <v>0.05</v>
      </c>
      <c r="AO333" s="22">
        <v>3</v>
      </c>
      <c r="AP333" s="22">
        <v>2</v>
      </c>
      <c r="AQ333" s="22">
        <v>1</v>
      </c>
      <c r="AR333" s="22"/>
      <c r="AS333" s="22"/>
      <c r="AT333" s="22"/>
      <c r="AU333" s="22"/>
      <c r="AV333" s="22"/>
      <c r="AW333" s="22"/>
      <c r="AX333" s="22"/>
      <c r="AY333" s="22"/>
      <c r="AZ333" s="22"/>
      <c r="BA333" s="22"/>
      <c r="BB333" s="22"/>
      <c r="BC333" s="22"/>
      <c r="BD333" s="22"/>
      <c r="BE333" s="22"/>
      <c r="BF333" s="22"/>
      <c r="BG333" s="22"/>
      <c r="BH333" s="22"/>
      <c r="BI333" s="22"/>
      <c r="BJ333" s="22"/>
      <c r="BK333" s="22">
        <v>1</v>
      </c>
      <c r="BL333" s="22"/>
      <c r="BM333" s="22"/>
      <c r="BN333" s="22"/>
      <c r="BO333" s="22"/>
      <c r="BP333" s="22"/>
      <c r="BQ333" s="22"/>
      <c r="BR333" s="22"/>
      <c r="BS333" s="22"/>
      <c r="BT333" s="22"/>
      <c r="BU333" s="22"/>
      <c r="BV333" s="22"/>
      <c r="BW333" s="22">
        <v>1</v>
      </c>
      <c r="BX333" s="22"/>
      <c r="BY333" s="22"/>
      <c r="BZ333" s="22"/>
      <c r="CA333" s="22">
        <v>1</v>
      </c>
      <c r="CB333" s="22"/>
      <c r="CC333" s="22"/>
      <c r="CD333" s="22"/>
      <c r="CE333" s="22"/>
      <c r="CF333" s="23"/>
      <c r="CG333" s="22"/>
      <c r="CH333" s="22">
        <v>1</v>
      </c>
      <c r="CI333" s="12">
        <f t="shared" si="18"/>
        <v>0</v>
      </c>
      <c r="CJ333" s="21">
        <v>0.5</v>
      </c>
      <c r="CK333" s="18" t="s">
        <v>3854</v>
      </c>
      <c r="CL333" s="17"/>
      <c r="CM333" s="18">
        <v>4.3899999999999997</v>
      </c>
      <c r="CN333" s="18" t="s">
        <v>4050</v>
      </c>
      <c r="CO333" s="21">
        <v>11.377000000000001</v>
      </c>
      <c r="CP333" s="17"/>
      <c r="CQ333" s="17"/>
      <c r="CR333" s="17"/>
      <c r="CS333" s="17"/>
      <c r="CT333" s="17"/>
      <c r="CU333" s="17"/>
      <c r="CV333" s="17"/>
      <c r="CW333" s="18">
        <v>3</v>
      </c>
      <c r="CX333" s="17"/>
      <c r="CY333" s="17"/>
      <c r="CZ333" s="17"/>
      <c r="DA333" s="18">
        <v>1</v>
      </c>
      <c r="DB333" s="18" t="s">
        <v>4404</v>
      </c>
      <c r="DC333" s="18">
        <v>279</v>
      </c>
      <c r="DD333" s="17"/>
      <c r="DE333" s="17"/>
      <c r="DF333" s="17"/>
      <c r="DG333" s="17"/>
      <c r="DH333" s="17"/>
      <c r="DI333" s="17"/>
      <c r="DJ333" s="17"/>
      <c r="DK333" s="17"/>
      <c r="DL333" s="17"/>
      <c r="DM333" s="17"/>
      <c r="DN333" s="17"/>
      <c r="DO333" s="17"/>
      <c r="DP333" s="17"/>
      <c r="DQ333" s="17"/>
      <c r="DR333" s="17"/>
      <c r="DS333" s="17"/>
      <c r="DT333" s="17"/>
      <c r="DU333" s="17"/>
      <c r="DV333" s="17"/>
      <c r="DW333" s="17"/>
      <c r="DX333" s="17"/>
      <c r="DY333" s="17"/>
      <c r="DZ333" s="17"/>
      <c r="EA333" s="17"/>
      <c r="EB333" s="17"/>
      <c r="EC333" s="17"/>
      <c r="ED333" s="17"/>
      <c r="EE333" s="17"/>
      <c r="EF333" s="17"/>
      <c r="EG333" s="17"/>
      <c r="EH333" s="17"/>
      <c r="EI333" s="17"/>
      <c r="EJ333" s="17"/>
      <c r="EK333" s="18">
        <v>1</v>
      </c>
      <c r="EL333" s="18" t="s">
        <v>4739</v>
      </c>
      <c r="EM333" s="18">
        <v>5</v>
      </c>
      <c r="EN333" s="17"/>
      <c r="EO333" s="17"/>
      <c r="EP333" s="17"/>
      <c r="EQ333" s="18" t="s">
        <v>4856</v>
      </c>
      <c r="ER333" s="18" t="s">
        <v>4875</v>
      </c>
      <c r="ES333" s="18">
        <v>15</v>
      </c>
      <c r="ET333" s="17"/>
      <c r="EU333" s="17"/>
      <c r="EV333" s="17"/>
      <c r="EW333" s="17"/>
      <c r="EX333" s="17"/>
      <c r="EY333" s="17"/>
      <c r="EZ333" s="17"/>
      <c r="FA333" s="17"/>
      <c r="FB333" s="17"/>
      <c r="FC333" s="17"/>
      <c r="FD333" s="17"/>
      <c r="FE333" s="17"/>
      <c r="FF333" s="17"/>
      <c r="FG333" s="17"/>
      <c r="FH333" s="18" t="s">
        <v>5148</v>
      </c>
      <c r="FI333" s="18" t="s">
        <v>5324</v>
      </c>
      <c r="FJ333" s="17"/>
      <c r="FK333" s="17"/>
      <c r="FL333" s="18" t="s">
        <v>5577</v>
      </c>
      <c r="FM333" s="17"/>
      <c r="FN333" s="17"/>
      <c r="FO333" s="17"/>
      <c r="FP333" s="18" t="s">
        <v>5790</v>
      </c>
      <c r="FQ333" s="18">
        <v>3</v>
      </c>
      <c r="FR333" s="18">
        <v>18</v>
      </c>
      <c r="FS333" s="18" t="s">
        <v>6092</v>
      </c>
      <c r="FT333" s="18" t="s">
        <v>6419</v>
      </c>
      <c r="FU333" s="18" t="s">
        <v>6755</v>
      </c>
      <c r="FV333" s="18" t="s">
        <v>7099</v>
      </c>
      <c r="FW333" s="18" t="s">
        <v>28</v>
      </c>
      <c r="FX333" s="18" t="s">
        <v>6407</v>
      </c>
      <c r="FY333" s="18" t="s">
        <v>7419</v>
      </c>
      <c r="FZ333" s="18" t="s">
        <v>7494</v>
      </c>
      <c r="GB333" s="25">
        <f t="shared" si="19"/>
        <v>43.948316779467348</v>
      </c>
    </row>
    <row r="334" spans="3:184" ht="74" customHeight="1" x14ac:dyDescent="0.2">
      <c r="C334" s="17" t="s">
        <v>11175</v>
      </c>
      <c r="D334" s="18" t="s">
        <v>59</v>
      </c>
      <c r="E334" s="18" t="s">
        <v>84</v>
      </c>
      <c r="F334" s="18" t="s">
        <v>390</v>
      </c>
      <c r="G334" s="18" t="s">
        <v>449</v>
      </c>
      <c r="H334" s="17"/>
      <c r="I334" s="18">
        <v>2018</v>
      </c>
      <c r="J334" s="18" t="s">
        <v>918</v>
      </c>
      <c r="K334" s="18" t="s">
        <v>936</v>
      </c>
      <c r="L334" s="17"/>
      <c r="M334" s="17"/>
      <c r="N334" s="17"/>
      <c r="O334" s="18" t="s">
        <v>1746</v>
      </c>
      <c r="P334" s="18" t="s">
        <v>1940</v>
      </c>
      <c r="Q334" s="18" t="s">
        <v>2201</v>
      </c>
      <c r="R334" s="18" t="s">
        <v>2419</v>
      </c>
      <c r="S334" s="17"/>
      <c r="T334" s="17"/>
      <c r="U334" s="18" t="s">
        <v>2916</v>
      </c>
      <c r="V334" s="18" t="s">
        <v>3115</v>
      </c>
      <c r="W334" s="18" t="s">
        <v>3142</v>
      </c>
      <c r="X334" s="18" t="s">
        <v>3336</v>
      </c>
      <c r="Y334" s="21">
        <f t="shared" si="17"/>
        <v>5.4329999999999998</v>
      </c>
      <c r="Z334" s="21">
        <v>5.2560000000000002</v>
      </c>
      <c r="AA334" s="21">
        <v>96.74</v>
      </c>
      <c r="AB334" s="21">
        <v>0.1</v>
      </c>
      <c r="AC334" s="21">
        <v>0</v>
      </c>
      <c r="AD334" s="21">
        <v>0</v>
      </c>
      <c r="AE334" s="21">
        <v>0</v>
      </c>
      <c r="AF334" s="21">
        <v>0</v>
      </c>
      <c r="AG334" s="21">
        <v>0.17699999999999999</v>
      </c>
      <c r="AH334" s="21">
        <v>3.26</v>
      </c>
      <c r="AI334" s="21">
        <v>1</v>
      </c>
      <c r="AJ334" s="18" t="s">
        <v>3486</v>
      </c>
      <c r="AK334" s="17"/>
      <c r="AL334" s="21">
        <v>1.2E-2</v>
      </c>
      <c r="AM334" s="21">
        <v>15</v>
      </c>
      <c r="AN334" s="21">
        <v>0.26</v>
      </c>
      <c r="AO334" s="22">
        <v>9</v>
      </c>
      <c r="AP334" s="22">
        <v>8</v>
      </c>
      <c r="AQ334" s="22">
        <v>5</v>
      </c>
      <c r="AR334" s="22">
        <v>0</v>
      </c>
      <c r="AS334" s="22">
        <v>0</v>
      </c>
      <c r="AT334" s="22">
        <v>0</v>
      </c>
      <c r="AU334" s="22">
        <v>0</v>
      </c>
      <c r="AV334" s="22">
        <v>0</v>
      </c>
      <c r="AW334" s="22">
        <v>1</v>
      </c>
      <c r="AX334" s="22">
        <v>0</v>
      </c>
      <c r="AY334" s="22">
        <v>0</v>
      </c>
      <c r="AZ334" s="22">
        <v>0</v>
      </c>
      <c r="BA334" s="22">
        <v>0</v>
      </c>
      <c r="BB334" s="22">
        <v>3</v>
      </c>
      <c r="BC334" s="22">
        <v>1</v>
      </c>
      <c r="BD334" s="22">
        <v>0</v>
      </c>
      <c r="BE334" s="22">
        <v>0</v>
      </c>
      <c r="BF334" s="22">
        <v>0</v>
      </c>
      <c r="BG334" s="22">
        <v>0</v>
      </c>
      <c r="BH334" s="22">
        <v>0</v>
      </c>
      <c r="BI334" s="22">
        <v>0</v>
      </c>
      <c r="BJ334" s="22">
        <v>0</v>
      </c>
      <c r="BK334" s="22">
        <v>0</v>
      </c>
      <c r="BL334" s="22"/>
      <c r="BM334" s="22"/>
      <c r="BN334" s="22"/>
      <c r="BO334" s="22"/>
      <c r="BP334" s="22"/>
      <c r="BQ334" s="22"/>
      <c r="BR334" s="22"/>
      <c r="BS334" s="22"/>
      <c r="BT334" s="22"/>
      <c r="BU334" s="22"/>
      <c r="BV334" s="22"/>
      <c r="BW334" s="22"/>
      <c r="BX334" s="22"/>
      <c r="BY334" s="22"/>
      <c r="BZ334" s="22"/>
      <c r="CA334" s="22">
        <v>0</v>
      </c>
      <c r="CB334" s="22">
        <v>0</v>
      </c>
      <c r="CC334" s="22">
        <v>0</v>
      </c>
      <c r="CD334" s="22">
        <v>0</v>
      </c>
      <c r="CE334" s="22">
        <v>0</v>
      </c>
      <c r="CF334" s="23"/>
      <c r="CG334" s="22">
        <v>0</v>
      </c>
      <c r="CH334" s="22">
        <v>5</v>
      </c>
      <c r="CI334" s="12">
        <f t="shared" si="18"/>
        <v>0</v>
      </c>
      <c r="CJ334" s="21">
        <v>6.9169999999999998</v>
      </c>
      <c r="CK334" s="18" t="s">
        <v>687</v>
      </c>
      <c r="CL334" s="17"/>
      <c r="CM334" s="18">
        <v>36.6</v>
      </c>
      <c r="CN334" s="18" t="s">
        <v>4062</v>
      </c>
      <c r="CO334" s="21">
        <v>18.899999999999999</v>
      </c>
      <c r="CP334" s="17"/>
      <c r="CQ334" s="17"/>
      <c r="CR334" s="17"/>
      <c r="CS334" s="17"/>
      <c r="CT334" s="17"/>
      <c r="CU334" s="17"/>
      <c r="CV334" s="17"/>
      <c r="CW334" s="18">
        <v>3</v>
      </c>
      <c r="CX334" s="18">
        <v>1</v>
      </c>
      <c r="CY334" s="18" t="s">
        <v>4258</v>
      </c>
      <c r="CZ334" s="18">
        <v>802</v>
      </c>
      <c r="DA334" s="18">
        <v>1</v>
      </c>
      <c r="DB334" s="18" t="s">
        <v>4182</v>
      </c>
      <c r="DC334" s="18">
        <v>122</v>
      </c>
      <c r="DD334" s="17"/>
      <c r="DE334" s="17"/>
      <c r="DF334" s="17"/>
      <c r="DG334" s="17"/>
      <c r="DH334" s="17"/>
      <c r="DI334" s="17"/>
      <c r="DJ334" s="17"/>
      <c r="DK334" s="17"/>
      <c r="DL334" s="17"/>
      <c r="DM334" s="17"/>
      <c r="DN334" s="17"/>
      <c r="DO334" s="17"/>
      <c r="DP334" s="17"/>
      <c r="DQ334" s="17"/>
      <c r="DR334" s="17"/>
      <c r="DS334" s="17"/>
      <c r="DT334" s="17"/>
      <c r="DU334" s="17"/>
      <c r="DV334" s="17"/>
      <c r="DW334" s="17"/>
      <c r="DX334" s="17"/>
      <c r="DY334" s="18">
        <v>1</v>
      </c>
      <c r="DZ334" s="18" t="s">
        <v>4180</v>
      </c>
      <c r="EA334" s="18">
        <v>122</v>
      </c>
      <c r="EB334" s="17"/>
      <c r="EC334" s="17"/>
      <c r="ED334" s="17"/>
      <c r="EE334" s="17"/>
      <c r="EF334" s="17"/>
      <c r="EG334" s="17"/>
      <c r="EH334" s="17"/>
      <c r="EI334" s="17"/>
      <c r="EJ334" s="17"/>
      <c r="EK334" s="18">
        <v>1</v>
      </c>
      <c r="EL334" s="18" t="s">
        <v>4180</v>
      </c>
      <c r="EM334" s="18">
        <v>8</v>
      </c>
      <c r="EN334" s="18">
        <v>1</v>
      </c>
      <c r="EO334" s="18" t="s">
        <v>4180</v>
      </c>
      <c r="EP334" s="18">
        <v>8</v>
      </c>
      <c r="EQ334" s="17"/>
      <c r="ER334" s="17"/>
      <c r="ES334" s="17"/>
      <c r="ET334" s="17"/>
      <c r="EU334" s="17"/>
      <c r="EV334" s="17"/>
      <c r="EW334" s="17"/>
      <c r="EX334" s="17"/>
      <c r="EY334" s="17"/>
      <c r="EZ334" s="17"/>
      <c r="FA334" s="17"/>
      <c r="FB334" s="17"/>
      <c r="FC334" s="17"/>
      <c r="FD334" s="17"/>
      <c r="FE334" s="17"/>
      <c r="FF334" s="17"/>
      <c r="FG334" s="17"/>
      <c r="FH334" s="18" t="s">
        <v>5149</v>
      </c>
      <c r="FI334" s="17"/>
      <c r="FJ334" s="17"/>
      <c r="FK334" s="17"/>
      <c r="FL334" s="18" t="s">
        <v>5578</v>
      </c>
      <c r="FM334" s="17"/>
      <c r="FN334" s="18" t="s">
        <v>5653</v>
      </c>
      <c r="FO334" s="17"/>
      <c r="FP334" s="17"/>
      <c r="FQ334" s="17"/>
      <c r="FR334" s="17"/>
      <c r="FS334" s="18" t="s">
        <v>18</v>
      </c>
      <c r="FT334" s="18" t="s">
        <v>6333</v>
      </c>
      <c r="FU334" s="18" t="s">
        <v>6655</v>
      </c>
      <c r="FV334" s="18" t="s">
        <v>7000</v>
      </c>
      <c r="FW334" s="18" t="s">
        <v>18</v>
      </c>
      <c r="FX334" s="18" t="s">
        <v>6333</v>
      </c>
      <c r="FY334" s="18" t="s">
        <v>6655</v>
      </c>
      <c r="FZ334" s="18" t="s">
        <v>7000</v>
      </c>
      <c r="GB334" s="25">
        <f t="shared" si="19"/>
        <v>278.09523809523813</v>
      </c>
    </row>
    <row r="335" spans="3:184" ht="74" customHeight="1" x14ac:dyDescent="0.2">
      <c r="C335" s="17" t="s">
        <v>11175</v>
      </c>
      <c r="D335" s="18" t="s">
        <v>68</v>
      </c>
      <c r="E335" s="18" t="s">
        <v>83</v>
      </c>
      <c r="F335" s="18" t="s">
        <v>391</v>
      </c>
      <c r="G335" s="18" t="s">
        <v>633</v>
      </c>
      <c r="H335" s="18" t="s">
        <v>742</v>
      </c>
      <c r="I335" s="18">
        <v>2019</v>
      </c>
      <c r="J335" s="18" t="s">
        <v>894</v>
      </c>
      <c r="K335" s="18" t="s">
        <v>936</v>
      </c>
      <c r="L335" s="17"/>
      <c r="M335" s="18" t="s">
        <v>1252</v>
      </c>
      <c r="N335" s="18" t="s">
        <v>1475</v>
      </c>
      <c r="O335" s="18" t="s">
        <v>1747</v>
      </c>
      <c r="P335" s="18" t="s">
        <v>1941</v>
      </c>
      <c r="Q335" s="18" t="s">
        <v>2202</v>
      </c>
      <c r="R335" s="18" t="s">
        <v>2420</v>
      </c>
      <c r="S335" s="17"/>
      <c r="T335" s="17"/>
      <c r="U335" s="18" t="s">
        <v>2917</v>
      </c>
      <c r="V335" s="18" t="s">
        <v>3116</v>
      </c>
      <c r="W335" s="18" t="s">
        <v>3138</v>
      </c>
      <c r="X335" s="18" t="s">
        <v>3337</v>
      </c>
      <c r="Y335" s="21">
        <f t="shared" si="17"/>
        <v>20.561</v>
      </c>
      <c r="Z335" s="21">
        <v>20.53</v>
      </c>
      <c r="AA335" s="21">
        <v>97.27</v>
      </c>
      <c r="AB335" s="21">
        <v>0.05</v>
      </c>
      <c r="AC335" s="21">
        <v>3.1E-2</v>
      </c>
      <c r="AD335" s="21">
        <v>0</v>
      </c>
      <c r="AE335" s="21">
        <v>0</v>
      </c>
      <c r="AF335" s="21">
        <v>0</v>
      </c>
      <c r="AG335" s="21">
        <v>0</v>
      </c>
      <c r="AH335" s="21">
        <v>0</v>
      </c>
      <c r="AI335" s="21"/>
      <c r="AJ335" s="17"/>
      <c r="AK335" s="17"/>
      <c r="AL335" s="21"/>
      <c r="AM335" s="21">
        <v>45.19</v>
      </c>
      <c r="AN335" s="21">
        <v>0.57999999999999996</v>
      </c>
      <c r="AO335" s="22">
        <v>36</v>
      </c>
      <c r="AP335" s="22">
        <v>36</v>
      </c>
      <c r="AQ335" s="22">
        <v>18</v>
      </c>
      <c r="AR335" s="22"/>
      <c r="AS335" s="22"/>
      <c r="AT335" s="22"/>
      <c r="AU335" s="22"/>
      <c r="AV335" s="22"/>
      <c r="AW335" s="22"/>
      <c r="AX335" s="22"/>
      <c r="AY335" s="22">
        <v>3</v>
      </c>
      <c r="AZ335" s="22"/>
      <c r="BA335" s="22"/>
      <c r="BB335" s="22">
        <v>1</v>
      </c>
      <c r="BC335" s="22"/>
      <c r="BD335" s="22">
        <v>2</v>
      </c>
      <c r="BE335" s="22"/>
      <c r="BF335" s="22"/>
      <c r="BG335" s="22"/>
      <c r="BH335" s="22"/>
      <c r="BI335" s="22"/>
      <c r="BJ335" s="22"/>
      <c r="BK335" s="22">
        <v>11</v>
      </c>
      <c r="BL335" s="22"/>
      <c r="BM335" s="22"/>
      <c r="BN335" s="22"/>
      <c r="BO335" s="22"/>
      <c r="BP335" s="22"/>
      <c r="BQ335" s="22"/>
      <c r="BR335" s="22"/>
      <c r="BS335" s="22"/>
      <c r="BT335" s="22"/>
      <c r="BU335" s="22"/>
      <c r="BV335" s="22"/>
      <c r="BW335" s="22"/>
      <c r="BX335" s="22"/>
      <c r="BY335" s="22"/>
      <c r="BZ335" s="22"/>
      <c r="CA335" s="22">
        <v>0</v>
      </c>
      <c r="CB335" s="22"/>
      <c r="CC335" s="22"/>
      <c r="CD335" s="22"/>
      <c r="CE335" s="22">
        <v>2</v>
      </c>
      <c r="CF335" s="23"/>
      <c r="CG335" s="22"/>
      <c r="CH335" s="22">
        <v>19</v>
      </c>
      <c r="CI335" s="12">
        <f t="shared" si="18"/>
        <v>0</v>
      </c>
      <c r="CJ335" s="21">
        <v>9.1210000000000004</v>
      </c>
      <c r="CK335" s="18" t="s">
        <v>687</v>
      </c>
      <c r="CL335" s="17"/>
      <c r="CM335" s="18">
        <v>100</v>
      </c>
      <c r="CN335" s="18" t="s">
        <v>3953</v>
      </c>
      <c r="CO335" s="21">
        <v>9.1210000000000004</v>
      </c>
      <c r="CP335" s="18">
        <v>1</v>
      </c>
      <c r="CQ335" s="18" t="s">
        <v>4103</v>
      </c>
      <c r="CR335" s="18" t="s">
        <v>4132</v>
      </c>
      <c r="CS335" s="18" t="s">
        <v>699</v>
      </c>
      <c r="CT335" s="18">
        <v>3</v>
      </c>
      <c r="CU335" s="18">
        <v>0</v>
      </c>
      <c r="CV335" s="17"/>
      <c r="CW335" s="18">
        <v>5</v>
      </c>
      <c r="CX335" s="17"/>
      <c r="CY335" s="17"/>
      <c r="CZ335" s="17"/>
      <c r="DA335" s="18">
        <v>1</v>
      </c>
      <c r="DB335" s="18" t="s">
        <v>4405</v>
      </c>
      <c r="DC335" s="18">
        <v>90</v>
      </c>
      <c r="DD335" s="17"/>
      <c r="DE335" s="17"/>
      <c r="DF335" s="17"/>
      <c r="DG335" s="17"/>
      <c r="DH335" s="17"/>
      <c r="DI335" s="17"/>
      <c r="DJ335" s="17"/>
      <c r="DK335" s="17"/>
      <c r="DL335" s="17"/>
      <c r="DM335" s="18">
        <v>1</v>
      </c>
      <c r="DN335" s="18" t="s">
        <v>4487</v>
      </c>
      <c r="DO335" s="18">
        <v>19</v>
      </c>
      <c r="DP335" s="17"/>
      <c r="DQ335" s="17"/>
      <c r="DR335" s="17"/>
      <c r="DS335" s="17"/>
      <c r="DT335" s="17"/>
      <c r="DU335" s="17"/>
      <c r="DV335" s="18">
        <v>1</v>
      </c>
      <c r="DW335" s="18" t="s">
        <v>4487</v>
      </c>
      <c r="DX335" s="18">
        <v>1949</v>
      </c>
      <c r="DY335" s="18">
        <v>1</v>
      </c>
      <c r="DZ335" s="18" t="s">
        <v>4662</v>
      </c>
      <c r="EA335" s="18">
        <v>7297</v>
      </c>
      <c r="EB335" s="17"/>
      <c r="EC335" s="17"/>
      <c r="ED335" s="17"/>
      <c r="EE335" s="17"/>
      <c r="EF335" s="17"/>
      <c r="EG335" s="17"/>
      <c r="EH335" s="17"/>
      <c r="EI335" s="17"/>
      <c r="EJ335" s="17"/>
      <c r="EK335" s="17"/>
      <c r="EL335" s="17"/>
      <c r="EM335" s="17"/>
      <c r="EN335" s="17"/>
      <c r="EO335" s="17"/>
      <c r="EP335" s="17"/>
      <c r="EQ335" s="17"/>
      <c r="ER335" s="17"/>
      <c r="ES335" s="17"/>
      <c r="ET335" s="17"/>
      <c r="EU335" s="17"/>
      <c r="EV335" s="17"/>
      <c r="EW335" s="17"/>
      <c r="EX335" s="17"/>
      <c r="EY335" s="17"/>
      <c r="EZ335" s="17"/>
      <c r="FA335" s="17"/>
      <c r="FB335" s="17"/>
      <c r="FC335" s="17"/>
      <c r="FD335" s="17"/>
      <c r="FE335" s="18">
        <v>1</v>
      </c>
      <c r="FF335" s="18" t="s">
        <v>4903</v>
      </c>
      <c r="FG335" s="18" t="s">
        <v>4945</v>
      </c>
      <c r="FH335" s="18" t="s">
        <v>5150</v>
      </c>
      <c r="FI335" s="18" t="s">
        <v>5325</v>
      </c>
      <c r="FJ335" s="18" t="s">
        <v>5388</v>
      </c>
      <c r="FK335" s="17"/>
      <c r="FL335" s="18" t="s">
        <v>5579</v>
      </c>
      <c r="FM335" s="17"/>
      <c r="FN335" s="17"/>
      <c r="FO335" s="17"/>
      <c r="FP335" s="17"/>
      <c r="FQ335" s="17"/>
      <c r="FR335" s="17"/>
      <c r="FS335" s="18" t="s">
        <v>6096</v>
      </c>
      <c r="FT335" s="18" t="s">
        <v>6425</v>
      </c>
      <c r="FU335" s="18" t="s">
        <v>6759</v>
      </c>
      <c r="FV335" s="18" t="s">
        <v>7101</v>
      </c>
      <c r="FW335" s="18" t="s">
        <v>7221</v>
      </c>
      <c r="FX335" s="18" t="s">
        <v>7316</v>
      </c>
      <c r="FY335" s="18" t="s">
        <v>7418</v>
      </c>
      <c r="FZ335" s="18" t="s">
        <v>7488</v>
      </c>
      <c r="GB335" s="25">
        <f t="shared" si="19"/>
        <v>2250.8496875342616</v>
      </c>
    </row>
    <row r="336" spans="3:184" ht="74" customHeight="1" x14ac:dyDescent="0.2">
      <c r="C336" s="17" t="s">
        <v>11175</v>
      </c>
      <c r="D336" s="18" t="s">
        <v>73</v>
      </c>
      <c r="E336" s="18" t="s">
        <v>84</v>
      </c>
      <c r="F336" s="18" t="s">
        <v>392</v>
      </c>
      <c r="G336" s="18" t="s">
        <v>483</v>
      </c>
      <c r="H336" s="18" t="s">
        <v>483</v>
      </c>
      <c r="I336" s="18">
        <v>2017</v>
      </c>
      <c r="J336" s="18" t="s">
        <v>807</v>
      </c>
      <c r="K336" s="18" t="s">
        <v>936</v>
      </c>
      <c r="L336" s="17"/>
      <c r="M336" s="18" t="s">
        <v>1253</v>
      </c>
      <c r="N336" s="18" t="s">
        <v>1476</v>
      </c>
      <c r="O336" s="17"/>
      <c r="P336" s="17"/>
      <c r="Q336" s="18" t="s">
        <v>2203</v>
      </c>
      <c r="R336" s="18" t="s">
        <v>2421</v>
      </c>
      <c r="S336" s="17"/>
      <c r="T336" s="17"/>
      <c r="U336" s="18" t="s">
        <v>2918</v>
      </c>
      <c r="V336" s="18" t="s">
        <v>2918</v>
      </c>
      <c r="W336" s="18" t="s">
        <v>3142</v>
      </c>
      <c r="X336" s="18" t="s">
        <v>3338</v>
      </c>
      <c r="Y336" s="21">
        <f t="shared" si="17"/>
        <v>2.4319999999999999</v>
      </c>
      <c r="Z336" s="21">
        <v>1.7729999999999999</v>
      </c>
      <c r="AA336" s="21">
        <v>72.900000000000006</v>
      </c>
      <c r="AB336" s="21">
        <v>0.28000000000000003</v>
      </c>
      <c r="AC336" s="21">
        <v>0</v>
      </c>
      <c r="AD336" s="21">
        <v>0</v>
      </c>
      <c r="AE336" s="21">
        <v>0</v>
      </c>
      <c r="AF336" s="21">
        <v>0</v>
      </c>
      <c r="AG336" s="21">
        <v>0.65900000000000003</v>
      </c>
      <c r="AH336" s="21">
        <v>27.1</v>
      </c>
      <c r="AI336" s="21"/>
      <c r="AJ336" s="17"/>
      <c r="AK336" s="17"/>
      <c r="AL336" s="21"/>
      <c r="AM336" s="21">
        <v>1.5</v>
      </c>
      <c r="AN336" s="21">
        <v>0.18</v>
      </c>
      <c r="AO336" s="22">
        <v>10</v>
      </c>
      <c r="AP336" s="22">
        <v>10</v>
      </c>
      <c r="AQ336" s="22">
        <v>6</v>
      </c>
      <c r="AR336" s="22">
        <v>1</v>
      </c>
      <c r="AS336" s="22">
        <v>1</v>
      </c>
      <c r="AT336" s="22"/>
      <c r="AU336" s="22">
        <v>1</v>
      </c>
      <c r="AV336" s="22"/>
      <c r="AW336" s="22"/>
      <c r="AX336" s="22"/>
      <c r="AY336" s="22">
        <v>3</v>
      </c>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v>0</v>
      </c>
      <c r="CB336" s="22"/>
      <c r="CC336" s="22"/>
      <c r="CD336" s="22"/>
      <c r="CE336" s="22"/>
      <c r="CF336" s="23"/>
      <c r="CG336" s="22"/>
      <c r="CH336" s="22">
        <v>6</v>
      </c>
      <c r="CI336" s="12">
        <f t="shared" si="18"/>
        <v>0</v>
      </c>
      <c r="CJ336" s="21">
        <v>1.7749999999999999</v>
      </c>
      <c r="CK336" s="18" t="s">
        <v>3855</v>
      </c>
      <c r="CL336" s="17"/>
      <c r="CM336" s="18">
        <v>10.01</v>
      </c>
      <c r="CN336" s="18" t="s">
        <v>4050</v>
      </c>
      <c r="CO336" s="21">
        <v>17.727</v>
      </c>
      <c r="CP336" s="17"/>
      <c r="CQ336" s="17"/>
      <c r="CR336" s="17"/>
      <c r="CS336" s="17"/>
      <c r="CT336" s="17"/>
      <c r="CU336" s="17"/>
      <c r="CV336" s="17"/>
      <c r="CW336" s="18">
        <v>1</v>
      </c>
      <c r="CX336" s="18">
        <v>1</v>
      </c>
      <c r="CY336" s="18" t="s">
        <v>4259</v>
      </c>
      <c r="CZ336" s="18">
        <v>841</v>
      </c>
      <c r="DA336" s="17"/>
      <c r="DB336" s="17"/>
      <c r="DC336" s="17"/>
      <c r="DD336" s="17"/>
      <c r="DE336" s="17"/>
      <c r="DF336" s="17"/>
      <c r="DG336" s="17"/>
      <c r="DH336" s="17"/>
      <c r="DI336" s="17"/>
      <c r="DJ336" s="17"/>
      <c r="DK336" s="17"/>
      <c r="DL336" s="17"/>
      <c r="DM336" s="17"/>
      <c r="DN336" s="17"/>
      <c r="DO336" s="17"/>
      <c r="DP336" s="17"/>
      <c r="DQ336" s="17"/>
      <c r="DR336" s="17"/>
      <c r="DS336" s="17"/>
      <c r="DT336" s="17"/>
      <c r="DU336" s="17"/>
      <c r="DV336" s="17"/>
      <c r="DW336" s="17"/>
      <c r="DX336" s="17"/>
      <c r="DY336" s="17"/>
      <c r="DZ336" s="17"/>
      <c r="EA336" s="17"/>
      <c r="EB336" s="17"/>
      <c r="EC336" s="17"/>
      <c r="ED336" s="17"/>
      <c r="EE336" s="17"/>
      <c r="EF336" s="17"/>
      <c r="EG336" s="17"/>
      <c r="EH336" s="17"/>
      <c r="EI336" s="17"/>
      <c r="EJ336" s="17"/>
      <c r="EK336" s="18">
        <v>1</v>
      </c>
      <c r="EL336" s="18" t="s">
        <v>4180</v>
      </c>
      <c r="EM336" s="18">
        <v>5</v>
      </c>
      <c r="EN336" s="17"/>
      <c r="EO336" s="17"/>
      <c r="EP336" s="17"/>
      <c r="EQ336" s="17"/>
      <c r="ER336" s="17"/>
      <c r="ES336" s="17"/>
      <c r="ET336" s="17"/>
      <c r="EU336" s="17"/>
      <c r="EV336" s="17"/>
      <c r="EW336" s="17"/>
      <c r="EX336" s="17"/>
      <c r="EY336" s="17"/>
      <c r="EZ336" s="17"/>
      <c r="FA336" s="17"/>
      <c r="FB336" s="17"/>
      <c r="FC336" s="17"/>
      <c r="FD336" s="17"/>
      <c r="FE336" s="17"/>
      <c r="FF336" s="17"/>
      <c r="FG336" s="17"/>
      <c r="FH336" s="18" t="s">
        <v>5151</v>
      </c>
      <c r="FI336" s="17"/>
      <c r="FJ336" s="17"/>
      <c r="FK336" s="17"/>
      <c r="FL336" s="17"/>
      <c r="FM336" s="17"/>
      <c r="FN336" s="17"/>
      <c r="FO336" s="17"/>
      <c r="FP336" s="18" t="s">
        <v>5791</v>
      </c>
      <c r="FQ336" s="18">
        <v>2</v>
      </c>
      <c r="FR336" s="18">
        <v>30</v>
      </c>
      <c r="FS336" s="18" t="s">
        <v>6097</v>
      </c>
      <c r="FT336" s="18" t="s">
        <v>6426</v>
      </c>
      <c r="FU336" s="18" t="s">
        <v>6760</v>
      </c>
      <c r="FV336" s="18" t="s">
        <v>7102</v>
      </c>
      <c r="FW336" s="18" t="s">
        <v>28</v>
      </c>
      <c r="FX336" s="18" t="s">
        <v>6407</v>
      </c>
      <c r="FY336" s="18" t="s">
        <v>7419</v>
      </c>
      <c r="FZ336" s="18" t="s">
        <v>7494</v>
      </c>
      <c r="GB336" s="25">
        <f t="shared" si="19"/>
        <v>100.01692333728209</v>
      </c>
    </row>
    <row r="337" spans="3:184" ht="74" customHeight="1" x14ac:dyDescent="0.2">
      <c r="C337" s="17" t="s">
        <v>11175</v>
      </c>
      <c r="D337" s="18" t="s">
        <v>72</v>
      </c>
      <c r="E337" s="18" t="s">
        <v>83</v>
      </c>
      <c r="F337" s="18" t="s">
        <v>393</v>
      </c>
      <c r="G337" s="18" t="s">
        <v>676</v>
      </c>
      <c r="H337" s="17"/>
      <c r="I337" s="18">
        <v>2023</v>
      </c>
      <c r="J337" s="18" t="s">
        <v>890</v>
      </c>
      <c r="K337" s="18" t="s">
        <v>936</v>
      </c>
      <c r="L337" s="17"/>
      <c r="M337" s="18" t="s">
        <v>1254</v>
      </c>
      <c r="N337" s="18" t="s">
        <v>1477</v>
      </c>
      <c r="O337" s="17"/>
      <c r="P337" s="17"/>
      <c r="Q337" s="18" t="s">
        <v>2204</v>
      </c>
      <c r="R337" s="18" t="s">
        <v>2422</v>
      </c>
      <c r="S337" s="17"/>
      <c r="T337" s="17"/>
      <c r="U337" s="18" t="s">
        <v>2919</v>
      </c>
      <c r="V337" s="18" t="s">
        <v>3117</v>
      </c>
      <c r="W337" s="18" t="s">
        <v>3138</v>
      </c>
      <c r="X337" s="18" t="s">
        <v>3339</v>
      </c>
      <c r="Y337" s="21">
        <f t="shared" si="17"/>
        <v>3.8259999999999996</v>
      </c>
      <c r="Z337" s="21">
        <v>0.80700000000000005</v>
      </c>
      <c r="AA337" s="21">
        <v>21.09</v>
      </c>
      <c r="AB337" s="21">
        <v>0.04</v>
      </c>
      <c r="AC337" s="21">
        <v>0.17899999999999999</v>
      </c>
      <c r="AD337" s="21">
        <v>4.68</v>
      </c>
      <c r="AE337" s="21">
        <v>0.04</v>
      </c>
      <c r="AF337" s="21">
        <v>1.05</v>
      </c>
      <c r="AG337" s="21">
        <v>2.8</v>
      </c>
      <c r="AH337" s="21">
        <v>73.180000000000007</v>
      </c>
      <c r="AI337" s="21"/>
      <c r="AJ337" s="17"/>
      <c r="AK337" s="17"/>
      <c r="AL337" s="21"/>
      <c r="AM337" s="21">
        <v>1.0249999999999999</v>
      </c>
      <c r="AN337" s="21">
        <v>0.06</v>
      </c>
      <c r="AO337" s="22">
        <v>4</v>
      </c>
      <c r="AP337" s="22">
        <v>4</v>
      </c>
      <c r="AQ337" s="22">
        <v>4</v>
      </c>
      <c r="AR337" s="22">
        <v>0</v>
      </c>
      <c r="AS337" s="22">
        <v>0</v>
      </c>
      <c r="AT337" s="22">
        <v>2</v>
      </c>
      <c r="AU337" s="22">
        <v>0</v>
      </c>
      <c r="AV337" s="22">
        <v>0</v>
      </c>
      <c r="AW337" s="22">
        <v>1</v>
      </c>
      <c r="AX337" s="22">
        <v>0</v>
      </c>
      <c r="AY337" s="22">
        <v>0</v>
      </c>
      <c r="AZ337" s="22">
        <v>0</v>
      </c>
      <c r="BA337" s="22">
        <v>0</v>
      </c>
      <c r="BB337" s="22">
        <v>0</v>
      </c>
      <c r="BC337" s="22">
        <v>1</v>
      </c>
      <c r="BD337" s="22">
        <v>0</v>
      </c>
      <c r="BE337" s="22">
        <v>0</v>
      </c>
      <c r="BF337" s="22">
        <v>0</v>
      </c>
      <c r="BG337" s="22">
        <v>0</v>
      </c>
      <c r="BH337" s="22">
        <v>0</v>
      </c>
      <c r="BI337" s="22">
        <v>0</v>
      </c>
      <c r="BJ337" s="22">
        <v>0</v>
      </c>
      <c r="BK337" s="22">
        <v>0</v>
      </c>
      <c r="BL337" s="22"/>
      <c r="BM337" s="22"/>
      <c r="BN337" s="22"/>
      <c r="BO337" s="22"/>
      <c r="BP337" s="22"/>
      <c r="BQ337" s="22"/>
      <c r="BR337" s="22"/>
      <c r="BS337" s="22"/>
      <c r="BT337" s="22"/>
      <c r="BU337" s="22"/>
      <c r="BV337" s="22"/>
      <c r="BW337" s="22"/>
      <c r="BX337" s="22"/>
      <c r="BY337" s="22"/>
      <c r="BZ337" s="22"/>
      <c r="CA337" s="22">
        <v>0</v>
      </c>
      <c r="CB337" s="22">
        <v>0</v>
      </c>
      <c r="CC337" s="22">
        <v>0</v>
      </c>
      <c r="CD337" s="22">
        <v>0</v>
      </c>
      <c r="CE337" s="22">
        <v>0</v>
      </c>
      <c r="CF337" s="23"/>
      <c r="CG337" s="22">
        <v>0</v>
      </c>
      <c r="CH337" s="22">
        <v>4</v>
      </c>
      <c r="CI337" s="12">
        <f t="shared" si="18"/>
        <v>0</v>
      </c>
      <c r="CJ337" s="21">
        <v>1.149</v>
      </c>
      <c r="CK337" s="18" t="s">
        <v>3856</v>
      </c>
      <c r="CL337" s="17"/>
      <c r="CM337" s="18">
        <v>3.23</v>
      </c>
      <c r="CN337" s="17"/>
      <c r="CO337" s="21">
        <v>31.253</v>
      </c>
      <c r="CP337" s="18">
        <v>1</v>
      </c>
      <c r="CQ337" s="18" t="s">
        <v>4104</v>
      </c>
      <c r="CR337" s="17"/>
      <c r="CS337" s="18" t="s">
        <v>4149</v>
      </c>
      <c r="CT337" s="18">
        <v>3</v>
      </c>
      <c r="CU337" s="18">
        <v>0</v>
      </c>
      <c r="CV337" s="17"/>
      <c r="CW337" s="18">
        <v>3</v>
      </c>
      <c r="CX337" s="18">
        <v>1</v>
      </c>
      <c r="CY337" s="18" t="s">
        <v>4260</v>
      </c>
      <c r="CZ337" s="18">
        <v>384</v>
      </c>
      <c r="DA337" s="18">
        <v>1</v>
      </c>
      <c r="DB337" s="18" t="s">
        <v>4406</v>
      </c>
      <c r="DC337" s="18">
        <v>392</v>
      </c>
      <c r="DD337" s="17"/>
      <c r="DE337" s="17"/>
      <c r="DF337" s="17"/>
      <c r="DG337" s="17"/>
      <c r="DH337" s="17"/>
      <c r="DI337" s="17"/>
      <c r="DJ337" s="17"/>
      <c r="DK337" s="17"/>
      <c r="DL337" s="17"/>
      <c r="DM337" s="17"/>
      <c r="DN337" s="17"/>
      <c r="DO337" s="17"/>
      <c r="DP337" s="17"/>
      <c r="DQ337" s="17"/>
      <c r="DR337" s="17"/>
      <c r="DS337" s="17"/>
      <c r="DT337" s="17"/>
      <c r="DU337" s="17"/>
      <c r="DV337" s="17"/>
      <c r="DW337" s="17"/>
      <c r="DX337" s="17"/>
      <c r="DY337" s="17"/>
      <c r="DZ337" s="17"/>
      <c r="EA337" s="17"/>
      <c r="EB337" s="17"/>
      <c r="EC337" s="17"/>
      <c r="ED337" s="17"/>
      <c r="EE337" s="17"/>
      <c r="EF337" s="17"/>
      <c r="EG337" s="17"/>
      <c r="EH337" s="17"/>
      <c r="EI337" s="17"/>
      <c r="EJ337" s="17"/>
      <c r="EK337" s="18">
        <v>1</v>
      </c>
      <c r="EL337" s="18" t="s">
        <v>4740</v>
      </c>
      <c r="EM337" s="18">
        <v>6</v>
      </c>
      <c r="EN337" s="17"/>
      <c r="EO337" s="17"/>
      <c r="EP337" s="17"/>
      <c r="EQ337" s="17"/>
      <c r="ER337" s="17"/>
      <c r="ES337" s="17"/>
      <c r="ET337" s="17"/>
      <c r="EU337" s="17"/>
      <c r="EV337" s="17"/>
      <c r="EW337" s="17"/>
      <c r="EX337" s="17"/>
      <c r="EY337" s="17"/>
      <c r="EZ337" s="17"/>
      <c r="FA337" s="17"/>
      <c r="FB337" s="17"/>
      <c r="FC337" s="17"/>
      <c r="FD337" s="17"/>
      <c r="FE337" s="17"/>
      <c r="FF337" s="17"/>
      <c r="FG337" s="17"/>
      <c r="FH337" s="17"/>
      <c r="FI337" s="17"/>
      <c r="FJ337" s="17"/>
      <c r="FK337" s="17"/>
      <c r="FL337" s="18" t="s">
        <v>5580</v>
      </c>
      <c r="FM337" s="17"/>
      <c r="FN337" s="17"/>
      <c r="FO337" s="17"/>
      <c r="FP337" s="17"/>
      <c r="FQ337" s="17"/>
      <c r="FR337" s="17"/>
      <c r="FS337" s="18" t="s">
        <v>6098</v>
      </c>
      <c r="FT337" s="18" t="s">
        <v>6427</v>
      </c>
      <c r="FU337" s="18" t="s">
        <v>6761</v>
      </c>
      <c r="FV337" s="18" t="s">
        <v>7103</v>
      </c>
      <c r="FW337" s="18" t="s">
        <v>7229</v>
      </c>
      <c r="FX337" s="18" t="s">
        <v>6416</v>
      </c>
      <c r="FY337" s="18" t="s">
        <v>7423</v>
      </c>
      <c r="FZ337" s="17"/>
      <c r="GB337" s="25">
        <f t="shared" si="19"/>
        <v>25.821521133971139</v>
      </c>
    </row>
    <row r="338" spans="3:184" ht="74" customHeight="1" x14ac:dyDescent="0.2">
      <c r="C338" s="17" t="s">
        <v>11175</v>
      </c>
      <c r="D338" s="18" t="s">
        <v>73</v>
      </c>
      <c r="E338" s="18" t="s">
        <v>85</v>
      </c>
      <c r="F338" s="18" t="s">
        <v>394</v>
      </c>
      <c r="G338" s="18" t="s">
        <v>502</v>
      </c>
      <c r="H338" s="18" t="s">
        <v>502</v>
      </c>
      <c r="I338" s="18">
        <v>2021</v>
      </c>
      <c r="J338" s="18" t="s">
        <v>781</v>
      </c>
      <c r="K338" s="18" t="s">
        <v>937</v>
      </c>
      <c r="L338" s="17"/>
      <c r="M338" s="17"/>
      <c r="N338" s="17"/>
      <c r="O338" s="18" t="s">
        <v>1748</v>
      </c>
      <c r="P338" s="18" t="s">
        <v>1942</v>
      </c>
      <c r="Q338" s="18" t="s">
        <v>2205</v>
      </c>
      <c r="R338" s="18" t="s">
        <v>2423</v>
      </c>
      <c r="S338" s="17"/>
      <c r="T338" s="17"/>
      <c r="U338" s="18" t="s">
        <v>2920</v>
      </c>
      <c r="V338" s="18" t="s">
        <v>2920</v>
      </c>
      <c r="W338" s="18" t="s">
        <v>3140</v>
      </c>
      <c r="X338" s="18" t="s">
        <v>2920</v>
      </c>
      <c r="Y338" s="21">
        <f t="shared" si="17"/>
        <v>0.11</v>
      </c>
      <c r="Z338" s="21">
        <v>0.1</v>
      </c>
      <c r="AA338" s="21">
        <v>90.91</v>
      </c>
      <c r="AB338" s="21">
        <v>1.2</v>
      </c>
      <c r="AC338" s="21">
        <v>0</v>
      </c>
      <c r="AD338" s="21">
        <v>0</v>
      </c>
      <c r="AE338" s="21">
        <v>0</v>
      </c>
      <c r="AF338" s="21">
        <v>0</v>
      </c>
      <c r="AG338" s="21">
        <v>0.01</v>
      </c>
      <c r="AH338" s="21">
        <v>9.09</v>
      </c>
      <c r="AI338" s="21">
        <v>1</v>
      </c>
      <c r="AJ338" s="18" t="s">
        <v>3487</v>
      </c>
      <c r="AK338" s="17"/>
      <c r="AL338" s="21">
        <v>0</v>
      </c>
      <c r="AM338" s="21">
        <v>0</v>
      </c>
      <c r="AN338" s="21">
        <v>0</v>
      </c>
      <c r="AO338" s="22">
        <v>1</v>
      </c>
      <c r="AP338" s="22">
        <v>1</v>
      </c>
      <c r="AQ338" s="22">
        <v>1</v>
      </c>
      <c r="AR338" s="22"/>
      <c r="AS338" s="22"/>
      <c r="AT338" s="22"/>
      <c r="AU338" s="22"/>
      <c r="AV338" s="22"/>
      <c r="AW338" s="22"/>
      <c r="AX338" s="22"/>
      <c r="AY338" s="22"/>
      <c r="AZ338" s="22"/>
      <c r="BA338" s="22"/>
      <c r="BB338" s="22"/>
      <c r="BC338" s="22"/>
      <c r="BD338" s="22"/>
      <c r="BE338" s="22">
        <v>1</v>
      </c>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v>0</v>
      </c>
      <c r="CB338" s="22"/>
      <c r="CC338" s="22"/>
      <c r="CD338" s="22"/>
      <c r="CE338" s="22"/>
      <c r="CF338" s="23"/>
      <c r="CG338" s="22"/>
      <c r="CH338" s="22">
        <v>1</v>
      </c>
      <c r="CI338" s="12">
        <f t="shared" si="18"/>
        <v>0</v>
      </c>
      <c r="CJ338" s="21">
        <v>0.52600000000000002</v>
      </c>
      <c r="CK338" s="18" t="s">
        <v>3857</v>
      </c>
      <c r="CL338" s="17"/>
      <c r="CM338" s="18">
        <v>89.76</v>
      </c>
      <c r="CN338" s="18" t="s">
        <v>4050</v>
      </c>
      <c r="CO338" s="21">
        <v>0.58599999999999997</v>
      </c>
      <c r="CP338" s="17"/>
      <c r="CQ338" s="17"/>
      <c r="CR338" s="17"/>
      <c r="CS338" s="17"/>
      <c r="CT338" s="17"/>
      <c r="CU338" s="17"/>
      <c r="CV338" s="17"/>
      <c r="CW338" s="18">
        <v>1</v>
      </c>
      <c r="CX338" s="18">
        <v>1</v>
      </c>
      <c r="CY338" s="18" t="s">
        <v>4261</v>
      </c>
      <c r="CZ338" s="18">
        <v>240</v>
      </c>
      <c r="DA338" s="17"/>
      <c r="DB338" s="17"/>
      <c r="DC338" s="17"/>
      <c r="DD338" s="17"/>
      <c r="DE338" s="17"/>
      <c r="DF338" s="17"/>
      <c r="DG338" s="17"/>
      <c r="DH338" s="17"/>
      <c r="DI338" s="17"/>
      <c r="DJ338" s="17"/>
      <c r="DK338" s="17"/>
      <c r="DL338" s="17"/>
      <c r="DM338" s="17"/>
      <c r="DN338" s="17"/>
      <c r="DO338" s="17"/>
      <c r="DP338" s="17"/>
      <c r="DQ338" s="17"/>
      <c r="DR338" s="17"/>
      <c r="DS338" s="17"/>
      <c r="DT338" s="17"/>
      <c r="DU338" s="17"/>
      <c r="DV338" s="17"/>
      <c r="DW338" s="17"/>
      <c r="DX338" s="17"/>
      <c r="DY338" s="18">
        <v>1</v>
      </c>
      <c r="DZ338" s="18" t="s">
        <v>4261</v>
      </c>
      <c r="EA338" s="18">
        <v>240</v>
      </c>
      <c r="EB338" s="17"/>
      <c r="EC338" s="17"/>
      <c r="ED338" s="17"/>
      <c r="EE338" s="17"/>
      <c r="EF338" s="17"/>
      <c r="EG338" s="17"/>
      <c r="EH338" s="17"/>
      <c r="EI338" s="17"/>
      <c r="EJ338" s="17"/>
      <c r="EK338" s="17"/>
      <c r="EL338" s="17"/>
      <c r="EM338" s="17"/>
      <c r="EN338" s="17"/>
      <c r="EO338" s="17"/>
      <c r="EP338" s="17"/>
      <c r="EQ338" s="17"/>
      <c r="ER338" s="17"/>
      <c r="ES338" s="17"/>
      <c r="ET338" s="17"/>
      <c r="EU338" s="17"/>
      <c r="EV338" s="17"/>
      <c r="EW338" s="17"/>
      <c r="EX338" s="17"/>
      <c r="EY338" s="17"/>
      <c r="EZ338" s="17"/>
      <c r="FA338" s="17"/>
      <c r="FB338" s="17"/>
      <c r="FC338" s="17"/>
      <c r="FD338" s="17"/>
      <c r="FE338" s="17"/>
      <c r="FF338" s="17"/>
      <c r="FG338" s="17"/>
      <c r="FH338" s="18" t="s">
        <v>5152</v>
      </c>
      <c r="FI338" s="18" t="s">
        <v>5326</v>
      </c>
      <c r="FJ338" s="17"/>
      <c r="FK338" s="17"/>
      <c r="FL338" s="18" t="s">
        <v>5581</v>
      </c>
      <c r="FM338" s="17"/>
      <c r="FN338" s="17"/>
      <c r="FO338" s="17"/>
      <c r="FP338" s="18" t="s">
        <v>5792</v>
      </c>
      <c r="FQ338" s="18">
        <v>2</v>
      </c>
      <c r="FR338" s="18">
        <v>280</v>
      </c>
      <c r="FS338" s="18" t="s">
        <v>6099</v>
      </c>
      <c r="FT338" s="18" t="s">
        <v>6417</v>
      </c>
      <c r="FU338" s="18" t="s">
        <v>6762</v>
      </c>
      <c r="FV338" s="18" t="s">
        <v>7104</v>
      </c>
      <c r="FW338" s="18" t="s">
        <v>28</v>
      </c>
      <c r="FX338" s="18" t="s">
        <v>6407</v>
      </c>
      <c r="FY338" s="18" t="s">
        <v>7419</v>
      </c>
      <c r="FZ338" s="18" t="s">
        <v>7494</v>
      </c>
      <c r="GB338" s="25">
        <f t="shared" si="19"/>
        <v>170.64846416382255</v>
      </c>
    </row>
    <row r="339" spans="3:184" ht="74" customHeight="1" x14ac:dyDescent="0.2">
      <c r="C339" s="17" t="s">
        <v>11175</v>
      </c>
      <c r="D339" s="18" t="s">
        <v>68</v>
      </c>
      <c r="E339" s="18" t="s">
        <v>83</v>
      </c>
      <c r="F339" s="18" t="s">
        <v>395</v>
      </c>
      <c r="G339" s="18" t="s">
        <v>633</v>
      </c>
      <c r="H339" s="18" t="s">
        <v>742</v>
      </c>
      <c r="I339" s="18">
        <v>2019</v>
      </c>
      <c r="J339" s="18" t="s">
        <v>894</v>
      </c>
      <c r="K339" s="18" t="s">
        <v>936</v>
      </c>
      <c r="L339" s="17"/>
      <c r="M339" s="17"/>
      <c r="N339" s="17"/>
      <c r="O339" s="18" t="s">
        <v>1749</v>
      </c>
      <c r="P339" s="18" t="s">
        <v>1943</v>
      </c>
      <c r="Q339" s="18" t="s">
        <v>2206</v>
      </c>
      <c r="R339" s="18" t="s">
        <v>2424</v>
      </c>
      <c r="S339" s="17"/>
      <c r="T339" s="17"/>
      <c r="U339" s="18" t="s">
        <v>2921</v>
      </c>
      <c r="V339" s="18" t="s">
        <v>3118</v>
      </c>
      <c r="W339" s="18" t="s">
        <v>3138</v>
      </c>
      <c r="X339" s="18" t="s">
        <v>3340</v>
      </c>
      <c r="Y339" s="21">
        <f t="shared" si="17"/>
        <v>4.6640000000000006</v>
      </c>
      <c r="Z339" s="21">
        <v>4.0030000000000001</v>
      </c>
      <c r="AA339" s="21">
        <v>85.76</v>
      </c>
      <c r="AB339" s="21">
        <v>7.0000000000000007E-2</v>
      </c>
      <c r="AC339" s="21">
        <v>0.12</v>
      </c>
      <c r="AD339" s="21">
        <v>0</v>
      </c>
      <c r="AE339" s="21">
        <v>0.21099999999999999</v>
      </c>
      <c r="AF339" s="21">
        <v>0</v>
      </c>
      <c r="AG339" s="21">
        <v>0.33</v>
      </c>
      <c r="AH339" s="21">
        <v>0</v>
      </c>
      <c r="AI339" s="21"/>
      <c r="AJ339" s="17"/>
      <c r="AK339" s="17"/>
      <c r="AL339" s="21"/>
      <c r="AM339" s="21">
        <v>6.2489999999999997</v>
      </c>
      <c r="AN339" s="21">
        <v>0.11</v>
      </c>
      <c r="AO339" s="22">
        <v>37</v>
      </c>
      <c r="AP339" s="22">
        <v>9</v>
      </c>
      <c r="AQ339" s="22">
        <v>14</v>
      </c>
      <c r="AR339" s="22"/>
      <c r="AS339" s="22"/>
      <c r="AT339" s="22"/>
      <c r="AU339" s="22"/>
      <c r="AV339" s="22"/>
      <c r="AW339" s="22"/>
      <c r="AX339" s="22"/>
      <c r="AY339" s="22">
        <v>1</v>
      </c>
      <c r="AZ339" s="22"/>
      <c r="BA339" s="22"/>
      <c r="BB339" s="22"/>
      <c r="BC339" s="22">
        <v>3</v>
      </c>
      <c r="BD339" s="22"/>
      <c r="BE339" s="22"/>
      <c r="BF339" s="22"/>
      <c r="BG339" s="22"/>
      <c r="BH339" s="22"/>
      <c r="BI339" s="22">
        <v>1</v>
      </c>
      <c r="BJ339" s="22"/>
      <c r="BK339" s="22">
        <v>9</v>
      </c>
      <c r="BL339" s="22"/>
      <c r="BM339" s="22"/>
      <c r="BN339" s="22"/>
      <c r="BO339" s="22"/>
      <c r="BP339" s="22"/>
      <c r="BQ339" s="22"/>
      <c r="BR339" s="22"/>
      <c r="BS339" s="22"/>
      <c r="BT339" s="22"/>
      <c r="BU339" s="22"/>
      <c r="BV339" s="22"/>
      <c r="BW339" s="22"/>
      <c r="BX339" s="22"/>
      <c r="BY339" s="22"/>
      <c r="BZ339" s="22"/>
      <c r="CA339" s="22">
        <v>0</v>
      </c>
      <c r="CB339" s="22"/>
      <c r="CC339" s="22"/>
      <c r="CD339" s="22"/>
      <c r="CE339" s="22"/>
      <c r="CF339" s="23"/>
      <c r="CG339" s="22"/>
      <c r="CH339" s="22">
        <v>14</v>
      </c>
      <c r="CI339" s="12">
        <f t="shared" si="18"/>
        <v>0</v>
      </c>
      <c r="CJ339" s="21">
        <v>8.4949999999999992</v>
      </c>
      <c r="CK339" s="18" t="s">
        <v>687</v>
      </c>
      <c r="CL339" s="17"/>
      <c r="CM339" s="18">
        <v>80</v>
      </c>
      <c r="CN339" s="18" t="s">
        <v>4063</v>
      </c>
      <c r="CO339" s="21">
        <v>10.037000000000001</v>
      </c>
      <c r="CP339" s="17"/>
      <c r="CQ339" s="17"/>
      <c r="CR339" s="17"/>
      <c r="CS339" s="17"/>
      <c r="CT339" s="17"/>
      <c r="CU339" s="17"/>
      <c r="CV339" s="17"/>
      <c r="CW339" s="17"/>
      <c r="CX339" s="17"/>
      <c r="CY339" s="17"/>
      <c r="CZ339" s="17"/>
      <c r="DA339" s="18">
        <v>1</v>
      </c>
      <c r="DB339" s="18" t="s">
        <v>4407</v>
      </c>
      <c r="DC339" s="18">
        <v>88</v>
      </c>
      <c r="DD339" s="17"/>
      <c r="DE339" s="17"/>
      <c r="DF339" s="17"/>
      <c r="DG339" s="17"/>
      <c r="DH339" s="17"/>
      <c r="DI339" s="17"/>
      <c r="DJ339" s="17"/>
      <c r="DK339" s="17"/>
      <c r="DL339" s="17"/>
      <c r="DM339" s="18">
        <v>1</v>
      </c>
      <c r="DN339" s="18" t="s">
        <v>4488</v>
      </c>
      <c r="DO339" s="18">
        <v>13</v>
      </c>
      <c r="DP339" s="17"/>
      <c r="DQ339" s="17"/>
      <c r="DR339" s="17"/>
      <c r="DS339" s="17"/>
      <c r="DT339" s="17"/>
      <c r="DU339" s="17"/>
      <c r="DV339" s="18">
        <v>1</v>
      </c>
      <c r="DW339" s="18" t="s">
        <v>4488</v>
      </c>
      <c r="DX339" s="18">
        <v>120</v>
      </c>
      <c r="DY339" s="18">
        <v>1</v>
      </c>
      <c r="DZ339" s="18" t="s">
        <v>4653</v>
      </c>
      <c r="EA339" s="18">
        <v>8029</v>
      </c>
      <c r="EB339" s="17"/>
      <c r="EC339" s="17"/>
      <c r="ED339" s="17"/>
      <c r="EE339" s="17"/>
      <c r="EF339" s="17"/>
      <c r="EG339" s="17"/>
      <c r="EH339" s="17"/>
      <c r="EI339" s="17"/>
      <c r="EJ339" s="17"/>
      <c r="EK339" s="17"/>
      <c r="EL339" s="17"/>
      <c r="EM339" s="17"/>
      <c r="EN339" s="18">
        <v>1</v>
      </c>
      <c r="EO339" s="18" t="s">
        <v>4829</v>
      </c>
      <c r="EP339" s="18">
        <v>7</v>
      </c>
      <c r="EQ339" s="18" t="s">
        <v>4857</v>
      </c>
      <c r="ER339" s="18" t="s">
        <v>4874</v>
      </c>
      <c r="ES339" s="18">
        <v>2263</v>
      </c>
      <c r="ET339" s="17"/>
      <c r="EU339" s="17"/>
      <c r="EV339" s="17"/>
      <c r="EW339" s="17"/>
      <c r="EX339" s="17"/>
      <c r="EY339" s="17"/>
      <c r="EZ339" s="17"/>
      <c r="FA339" s="17"/>
      <c r="FB339" s="17"/>
      <c r="FC339" s="17"/>
      <c r="FD339" s="17"/>
      <c r="FE339" s="18">
        <v>1</v>
      </c>
      <c r="FF339" s="18" t="s">
        <v>4912</v>
      </c>
      <c r="FG339" s="18" t="s">
        <v>4946</v>
      </c>
      <c r="FH339" s="18" t="s">
        <v>5153</v>
      </c>
      <c r="FI339" s="17"/>
      <c r="FJ339" s="17"/>
      <c r="FK339" s="17"/>
      <c r="FL339" s="18" t="s">
        <v>5582</v>
      </c>
      <c r="FM339" s="17"/>
      <c r="FN339" s="17"/>
      <c r="FO339" s="17"/>
      <c r="FP339" s="17"/>
      <c r="FQ339" s="17"/>
      <c r="FR339" s="17"/>
      <c r="FS339" s="18" t="s">
        <v>6100</v>
      </c>
      <c r="FT339" s="18" t="s">
        <v>6428</v>
      </c>
      <c r="FU339" s="18" t="s">
        <v>6763</v>
      </c>
      <c r="FV339" s="18" t="s">
        <v>7105</v>
      </c>
      <c r="FW339" s="18" t="s">
        <v>7221</v>
      </c>
      <c r="FX339" s="18" t="s">
        <v>7316</v>
      </c>
      <c r="FY339" s="18" t="s">
        <v>7418</v>
      </c>
      <c r="FZ339" s="18" t="s">
        <v>7488</v>
      </c>
      <c r="GB339" s="25">
        <f t="shared" si="19"/>
        <v>398.82434990535023</v>
      </c>
    </row>
    <row r="340" spans="3:184" ht="74" customHeight="1" x14ac:dyDescent="0.2">
      <c r="C340" s="17" t="s">
        <v>11175</v>
      </c>
      <c r="D340" s="18" t="s">
        <v>73</v>
      </c>
      <c r="E340" s="18" t="s">
        <v>85</v>
      </c>
      <c r="F340" s="18" t="s">
        <v>396</v>
      </c>
      <c r="G340" s="18" t="s">
        <v>502</v>
      </c>
      <c r="H340" s="18" t="s">
        <v>502</v>
      </c>
      <c r="I340" s="18">
        <v>2021</v>
      </c>
      <c r="J340" s="18" t="s">
        <v>787</v>
      </c>
      <c r="K340" s="18" t="s">
        <v>940</v>
      </c>
      <c r="L340" s="17"/>
      <c r="M340" s="17"/>
      <c r="N340" s="17"/>
      <c r="O340" s="18" t="s">
        <v>1750</v>
      </c>
      <c r="P340" s="18" t="s">
        <v>1944</v>
      </c>
      <c r="Q340" s="18" t="s">
        <v>2207</v>
      </c>
      <c r="R340" s="18" t="s">
        <v>2425</v>
      </c>
      <c r="S340" s="17"/>
      <c r="T340" s="17"/>
      <c r="U340" s="18" t="s">
        <v>2922</v>
      </c>
      <c r="V340" s="18" t="s">
        <v>2922</v>
      </c>
      <c r="W340" s="18" t="s">
        <v>3140</v>
      </c>
      <c r="X340" s="18" t="s">
        <v>2922</v>
      </c>
      <c r="Y340" s="21">
        <f t="shared" si="17"/>
        <v>9.5999999999999988E-2</v>
      </c>
      <c r="Z340" s="21">
        <v>8.9999999999999993E-3</v>
      </c>
      <c r="AA340" s="21">
        <v>9.3800000000000008</v>
      </c>
      <c r="AB340" s="21">
        <v>0.4</v>
      </c>
      <c r="AC340" s="21">
        <v>0</v>
      </c>
      <c r="AD340" s="21">
        <v>0</v>
      </c>
      <c r="AE340" s="21">
        <v>0</v>
      </c>
      <c r="AF340" s="21">
        <v>0</v>
      </c>
      <c r="AG340" s="21">
        <v>8.6999999999999994E-2</v>
      </c>
      <c r="AH340" s="21">
        <v>90.63</v>
      </c>
      <c r="AI340" s="21"/>
      <c r="AJ340" s="17"/>
      <c r="AK340" s="17"/>
      <c r="AL340" s="21"/>
      <c r="AM340" s="21">
        <v>0</v>
      </c>
      <c r="AN340" s="21">
        <v>0</v>
      </c>
      <c r="AO340" s="22">
        <v>6</v>
      </c>
      <c r="AP340" s="22">
        <v>1</v>
      </c>
      <c r="AQ340" s="22">
        <v>1</v>
      </c>
      <c r="AR340" s="22"/>
      <c r="AS340" s="22"/>
      <c r="AT340" s="22"/>
      <c r="AU340" s="22"/>
      <c r="AV340" s="22"/>
      <c r="AW340" s="22"/>
      <c r="AX340" s="22"/>
      <c r="AY340" s="22"/>
      <c r="AZ340" s="22"/>
      <c r="BA340" s="22"/>
      <c r="BB340" s="22"/>
      <c r="BC340" s="22"/>
      <c r="BD340" s="22"/>
      <c r="BE340" s="22">
        <v>1</v>
      </c>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v>0</v>
      </c>
      <c r="CB340" s="22"/>
      <c r="CC340" s="22"/>
      <c r="CD340" s="22"/>
      <c r="CE340" s="22"/>
      <c r="CF340" s="23"/>
      <c r="CG340" s="22"/>
      <c r="CH340" s="22">
        <v>1</v>
      </c>
      <c r="CI340" s="12">
        <f t="shared" si="18"/>
        <v>0</v>
      </c>
      <c r="CJ340" s="21">
        <v>0.68</v>
      </c>
      <c r="CK340" s="18" t="s">
        <v>3857</v>
      </c>
      <c r="CL340" s="17"/>
      <c r="CM340" s="18">
        <v>93.79</v>
      </c>
      <c r="CN340" s="18" t="s">
        <v>4050</v>
      </c>
      <c r="CO340" s="21">
        <v>0.72499999999999998</v>
      </c>
      <c r="CP340" s="17"/>
      <c r="CQ340" s="17"/>
      <c r="CR340" s="17"/>
      <c r="CS340" s="17"/>
      <c r="CT340" s="17"/>
      <c r="CU340" s="17"/>
      <c r="CV340" s="17"/>
      <c r="CW340" s="18">
        <v>1</v>
      </c>
      <c r="CX340" s="18">
        <v>1</v>
      </c>
      <c r="CY340" s="18" t="s">
        <v>4261</v>
      </c>
      <c r="CZ340" s="18">
        <v>368</v>
      </c>
      <c r="DA340" s="17"/>
      <c r="DB340" s="17"/>
      <c r="DC340" s="17"/>
      <c r="DD340" s="17"/>
      <c r="DE340" s="17"/>
      <c r="DF340" s="17"/>
      <c r="DG340" s="17"/>
      <c r="DH340" s="17"/>
      <c r="DI340" s="17"/>
      <c r="DJ340" s="17"/>
      <c r="DK340" s="17"/>
      <c r="DL340" s="17"/>
      <c r="DM340" s="17"/>
      <c r="DN340" s="17"/>
      <c r="DO340" s="17"/>
      <c r="DP340" s="17"/>
      <c r="DQ340" s="17"/>
      <c r="DR340" s="17"/>
      <c r="DS340" s="17"/>
      <c r="DT340" s="17"/>
      <c r="DU340" s="17"/>
      <c r="DV340" s="17"/>
      <c r="DW340" s="17"/>
      <c r="DX340" s="17"/>
      <c r="DY340" s="18">
        <v>1</v>
      </c>
      <c r="DZ340" s="18" t="s">
        <v>4261</v>
      </c>
      <c r="EA340" s="18">
        <v>296</v>
      </c>
      <c r="EB340" s="17"/>
      <c r="EC340" s="17"/>
      <c r="ED340" s="17"/>
      <c r="EE340" s="17"/>
      <c r="EF340" s="17"/>
      <c r="EG340" s="17"/>
      <c r="EH340" s="17"/>
      <c r="EI340" s="17"/>
      <c r="EJ340" s="17"/>
      <c r="EK340" s="17"/>
      <c r="EL340" s="17"/>
      <c r="EM340" s="17"/>
      <c r="EN340" s="17"/>
      <c r="EO340" s="17"/>
      <c r="EP340" s="17"/>
      <c r="EQ340" s="17"/>
      <c r="ER340" s="17"/>
      <c r="ES340" s="17"/>
      <c r="ET340" s="17"/>
      <c r="EU340" s="17"/>
      <c r="EV340" s="17"/>
      <c r="EW340" s="17"/>
      <c r="EX340" s="17"/>
      <c r="EY340" s="17"/>
      <c r="EZ340" s="17"/>
      <c r="FA340" s="17"/>
      <c r="FB340" s="17"/>
      <c r="FC340" s="17"/>
      <c r="FD340" s="17"/>
      <c r="FE340" s="17"/>
      <c r="FF340" s="17"/>
      <c r="FG340" s="17"/>
      <c r="FH340" s="17"/>
      <c r="FI340" s="17"/>
      <c r="FJ340" s="17"/>
      <c r="FK340" s="17"/>
      <c r="FL340" s="18" t="s">
        <v>5583</v>
      </c>
      <c r="FM340" s="17"/>
      <c r="FN340" s="17"/>
      <c r="FO340" s="17"/>
      <c r="FP340" s="18" t="s">
        <v>5793</v>
      </c>
      <c r="FQ340" s="18">
        <v>2</v>
      </c>
      <c r="FR340" s="18">
        <v>42</v>
      </c>
      <c r="FS340" s="18" t="s">
        <v>6099</v>
      </c>
      <c r="FT340" s="18" t="s">
        <v>6417</v>
      </c>
      <c r="FU340" s="18" t="s">
        <v>6764</v>
      </c>
      <c r="FV340" s="18" t="s">
        <v>7104</v>
      </c>
      <c r="FW340" s="18" t="s">
        <v>28</v>
      </c>
      <c r="FX340" s="18" t="s">
        <v>6407</v>
      </c>
      <c r="FY340" s="18" t="s">
        <v>7419</v>
      </c>
      <c r="FZ340" s="18" t="s">
        <v>7494</v>
      </c>
      <c r="GB340" s="25">
        <f t="shared" si="19"/>
        <v>12.413793103448276</v>
      </c>
    </row>
    <row r="341" spans="3:184" ht="74" customHeight="1" x14ac:dyDescent="0.2">
      <c r="C341" s="17" t="s">
        <v>11175</v>
      </c>
      <c r="D341" s="18" t="s">
        <v>73</v>
      </c>
      <c r="E341" s="18" t="s">
        <v>84</v>
      </c>
      <c r="F341" s="18" t="s">
        <v>397</v>
      </c>
      <c r="G341" s="18" t="s">
        <v>663</v>
      </c>
      <c r="H341" s="18" t="s">
        <v>663</v>
      </c>
      <c r="I341" s="18">
        <v>2023</v>
      </c>
      <c r="J341" s="18" t="s">
        <v>830</v>
      </c>
      <c r="K341" s="18" t="s">
        <v>763</v>
      </c>
      <c r="L341" s="17"/>
      <c r="M341" s="18" t="s">
        <v>1255</v>
      </c>
      <c r="N341" s="18" t="s">
        <v>1478</v>
      </c>
      <c r="O341" s="17"/>
      <c r="P341" s="17"/>
      <c r="Q341" s="17"/>
      <c r="R341" s="17"/>
      <c r="S341" s="17"/>
      <c r="T341" s="17"/>
      <c r="U341" s="18" t="s">
        <v>2923</v>
      </c>
      <c r="V341" s="18" t="s">
        <v>3119</v>
      </c>
      <c r="W341" s="18" t="s">
        <v>3138</v>
      </c>
      <c r="X341" s="18" t="s">
        <v>3341</v>
      </c>
      <c r="Y341" s="21">
        <f t="shared" si="17"/>
        <v>0.1</v>
      </c>
      <c r="Z341" s="21">
        <v>0.1</v>
      </c>
      <c r="AA341" s="21">
        <v>100</v>
      </c>
      <c r="AB341" s="21">
        <v>0.02</v>
      </c>
      <c r="AC341" s="21">
        <v>0</v>
      </c>
      <c r="AD341" s="21">
        <v>0</v>
      </c>
      <c r="AE341" s="21">
        <v>0</v>
      </c>
      <c r="AF341" s="21">
        <v>0</v>
      </c>
      <c r="AG341" s="21">
        <v>0</v>
      </c>
      <c r="AH341" s="21">
        <v>0</v>
      </c>
      <c r="AI341" s="21"/>
      <c r="AJ341" s="17"/>
      <c r="AK341" s="17"/>
      <c r="AL341" s="21"/>
      <c r="AM341" s="21">
        <v>0.1</v>
      </c>
      <c r="AN341" s="21">
        <v>0.02</v>
      </c>
      <c r="AO341" s="22">
        <v>15</v>
      </c>
      <c r="AP341" s="22">
        <v>5</v>
      </c>
      <c r="AQ341" s="22">
        <v>1</v>
      </c>
      <c r="AR341" s="22"/>
      <c r="AS341" s="22"/>
      <c r="AT341" s="22"/>
      <c r="AU341" s="22"/>
      <c r="AV341" s="22"/>
      <c r="AW341" s="22"/>
      <c r="AX341" s="22"/>
      <c r="AY341" s="22"/>
      <c r="AZ341" s="22"/>
      <c r="BA341" s="22"/>
      <c r="BB341" s="22"/>
      <c r="BC341" s="22"/>
      <c r="BD341" s="22"/>
      <c r="BE341" s="22"/>
      <c r="BF341" s="22"/>
      <c r="BG341" s="22"/>
      <c r="BH341" s="22"/>
      <c r="BI341" s="22"/>
      <c r="BJ341" s="22"/>
      <c r="BK341" s="22">
        <v>1</v>
      </c>
      <c r="BL341" s="22"/>
      <c r="BM341" s="22"/>
      <c r="BN341" s="22"/>
      <c r="BO341" s="22"/>
      <c r="BP341" s="22"/>
      <c r="BQ341" s="22"/>
      <c r="BR341" s="22"/>
      <c r="BS341" s="22"/>
      <c r="BT341" s="22"/>
      <c r="BU341" s="22"/>
      <c r="BV341" s="22"/>
      <c r="BW341" s="22"/>
      <c r="BX341" s="22"/>
      <c r="BY341" s="22"/>
      <c r="BZ341" s="22">
        <v>1</v>
      </c>
      <c r="CA341" s="22">
        <v>1</v>
      </c>
      <c r="CB341" s="22"/>
      <c r="CC341" s="22"/>
      <c r="CD341" s="22"/>
      <c r="CE341" s="22"/>
      <c r="CF341" s="23"/>
      <c r="CG341" s="22"/>
      <c r="CH341" s="22">
        <v>1</v>
      </c>
      <c r="CI341" s="12">
        <f t="shared" si="18"/>
        <v>0</v>
      </c>
      <c r="CJ341" s="21">
        <v>0.48199999999999998</v>
      </c>
      <c r="CK341" s="18" t="s">
        <v>3858</v>
      </c>
      <c r="CL341" s="17"/>
      <c r="CM341" s="18">
        <v>5.34</v>
      </c>
      <c r="CN341" s="18" t="s">
        <v>4050</v>
      </c>
      <c r="CO341" s="21">
        <v>9.0340000000000007</v>
      </c>
      <c r="CP341" s="17"/>
      <c r="CQ341" s="17"/>
      <c r="CR341" s="17"/>
      <c r="CS341" s="17"/>
      <c r="CT341" s="17"/>
      <c r="CU341" s="17"/>
      <c r="CV341" s="17"/>
      <c r="CW341" s="18">
        <v>2</v>
      </c>
      <c r="CX341" s="17"/>
      <c r="CY341" s="17"/>
      <c r="CZ341" s="17"/>
      <c r="DA341" s="18">
        <v>1</v>
      </c>
      <c r="DB341" s="18" t="s">
        <v>4180</v>
      </c>
      <c r="DC341" s="18">
        <v>185</v>
      </c>
      <c r="DD341" s="17"/>
      <c r="DE341" s="17"/>
      <c r="DF341" s="17"/>
      <c r="DG341" s="17"/>
      <c r="DH341" s="17"/>
      <c r="DI341" s="17"/>
      <c r="DJ341" s="17"/>
      <c r="DK341" s="17"/>
      <c r="DL341" s="17"/>
      <c r="DM341" s="17"/>
      <c r="DN341" s="17"/>
      <c r="DO341" s="17"/>
      <c r="DP341" s="17"/>
      <c r="DQ341" s="17"/>
      <c r="DR341" s="17"/>
      <c r="DS341" s="17"/>
      <c r="DT341" s="17"/>
      <c r="DU341" s="17"/>
      <c r="DV341" s="17"/>
      <c r="DW341" s="17"/>
      <c r="DX341" s="17"/>
      <c r="DY341" s="17"/>
      <c r="DZ341" s="17"/>
      <c r="EA341" s="17"/>
      <c r="EB341" s="17"/>
      <c r="EC341" s="17"/>
      <c r="ED341" s="17"/>
      <c r="EE341" s="17"/>
      <c r="EF341" s="17"/>
      <c r="EG341" s="17"/>
      <c r="EH341" s="17"/>
      <c r="EI341" s="17"/>
      <c r="EJ341" s="17"/>
      <c r="EK341" s="18">
        <v>1</v>
      </c>
      <c r="EL341" s="18" t="s">
        <v>4180</v>
      </c>
      <c r="EM341" s="18">
        <v>7</v>
      </c>
      <c r="EN341" s="17"/>
      <c r="EO341" s="17"/>
      <c r="EP341" s="17"/>
      <c r="EQ341" s="17"/>
      <c r="ER341" s="17"/>
      <c r="ES341" s="17"/>
      <c r="ET341" s="17"/>
      <c r="EU341" s="17"/>
      <c r="EV341" s="17"/>
      <c r="EW341" s="17"/>
      <c r="EX341" s="17"/>
      <c r="EY341" s="17"/>
      <c r="EZ341" s="17"/>
      <c r="FA341" s="17"/>
      <c r="FB341" s="17"/>
      <c r="FC341" s="17"/>
      <c r="FD341" s="17"/>
      <c r="FE341" s="17"/>
      <c r="FF341" s="17"/>
      <c r="FG341" s="17"/>
      <c r="FH341" s="18" t="s">
        <v>5154</v>
      </c>
      <c r="FI341" s="17"/>
      <c r="FJ341" s="17"/>
      <c r="FK341" s="17"/>
      <c r="FL341" s="17"/>
      <c r="FM341" s="17"/>
      <c r="FN341" s="17"/>
      <c r="FO341" s="17"/>
      <c r="FP341" s="17"/>
      <c r="FQ341" s="17"/>
      <c r="FR341" s="17"/>
      <c r="FS341" s="18" t="s">
        <v>6101</v>
      </c>
      <c r="FT341" s="18" t="s">
        <v>6429</v>
      </c>
      <c r="FU341" s="18" t="s">
        <v>6765</v>
      </c>
      <c r="FV341" s="18" t="s">
        <v>7106</v>
      </c>
      <c r="FW341" s="18" t="s">
        <v>28</v>
      </c>
      <c r="FX341" s="18" t="s">
        <v>6407</v>
      </c>
      <c r="FY341" s="18" t="s">
        <v>7419</v>
      </c>
      <c r="FZ341" s="18" t="s">
        <v>7494</v>
      </c>
      <c r="GB341" s="25">
        <f t="shared" si="19"/>
        <v>11.069293779056895</v>
      </c>
    </row>
    <row r="342" spans="3:184" ht="74" customHeight="1" x14ac:dyDescent="0.2">
      <c r="C342" s="17" t="s">
        <v>11175</v>
      </c>
      <c r="D342" s="18" t="s">
        <v>73</v>
      </c>
      <c r="E342" s="18" t="s">
        <v>84</v>
      </c>
      <c r="F342" s="18" t="s">
        <v>398</v>
      </c>
      <c r="G342" s="18" t="s">
        <v>483</v>
      </c>
      <c r="H342" s="18" t="s">
        <v>483</v>
      </c>
      <c r="I342" s="18">
        <v>2021</v>
      </c>
      <c r="J342" s="18" t="s">
        <v>788</v>
      </c>
      <c r="K342" s="18" t="s">
        <v>941</v>
      </c>
      <c r="L342" s="17"/>
      <c r="M342" s="18" t="s">
        <v>1256</v>
      </c>
      <c r="N342" s="18" t="s">
        <v>1479</v>
      </c>
      <c r="O342" s="17"/>
      <c r="P342" s="17"/>
      <c r="Q342" s="17"/>
      <c r="R342" s="17"/>
      <c r="S342" s="17"/>
      <c r="T342" s="17"/>
      <c r="U342" s="18" t="s">
        <v>2924</v>
      </c>
      <c r="V342" s="18" t="s">
        <v>2924</v>
      </c>
      <c r="W342" s="18" t="s">
        <v>3141</v>
      </c>
      <c r="X342" s="18" t="s">
        <v>3342</v>
      </c>
      <c r="Y342" s="21">
        <f t="shared" si="17"/>
        <v>0.52</v>
      </c>
      <c r="Z342" s="21">
        <v>0.4</v>
      </c>
      <c r="AA342" s="21">
        <v>76.92</v>
      </c>
      <c r="AB342" s="21">
        <v>0.03</v>
      </c>
      <c r="AC342" s="21">
        <v>0</v>
      </c>
      <c r="AD342" s="21">
        <v>0</v>
      </c>
      <c r="AE342" s="21">
        <v>0</v>
      </c>
      <c r="AF342" s="21">
        <v>0</v>
      </c>
      <c r="AG342" s="21">
        <v>0.12</v>
      </c>
      <c r="AH342" s="21">
        <v>23.08</v>
      </c>
      <c r="AI342" s="21">
        <v>1</v>
      </c>
      <c r="AJ342" s="18" t="s">
        <v>3483</v>
      </c>
      <c r="AK342" s="17"/>
      <c r="AL342" s="21">
        <v>0</v>
      </c>
      <c r="AM342" s="21">
        <v>0.3</v>
      </c>
      <c r="AN342" s="21">
        <v>0.03</v>
      </c>
      <c r="AO342" s="22">
        <v>4</v>
      </c>
      <c r="AP342" s="22">
        <v>4</v>
      </c>
      <c r="AQ342" s="22">
        <v>4</v>
      </c>
      <c r="AR342" s="22">
        <v>1</v>
      </c>
      <c r="AS342" s="22"/>
      <c r="AT342" s="22"/>
      <c r="AU342" s="22"/>
      <c r="AV342" s="22"/>
      <c r="AW342" s="22"/>
      <c r="AX342" s="22"/>
      <c r="AY342" s="22">
        <v>2</v>
      </c>
      <c r="AZ342" s="22"/>
      <c r="BA342" s="22"/>
      <c r="BB342" s="22"/>
      <c r="BC342" s="22"/>
      <c r="BD342" s="22">
        <v>1</v>
      </c>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v>0</v>
      </c>
      <c r="CB342" s="22"/>
      <c r="CC342" s="22"/>
      <c r="CD342" s="22"/>
      <c r="CE342" s="22"/>
      <c r="CF342" s="23"/>
      <c r="CG342" s="22"/>
      <c r="CH342" s="22">
        <v>4</v>
      </c>
      <c r="CI342" s="12">
        <f t="shared" si="18"/>
        <v>0</v>
      </c>
      <c r="CJ342" s="21">
        <v>14.407999999999999</v>
      </c>
      <c r="CK342" s="18" t="s">
        <v>3859</v>
      </c>
      <c r="CL342" s="17"/>
      <c r="CM342" s="18">
        <v>60.41</v>
      </c>
      <c r="CN342" s="18" t="s">
        <v>4050</v>
      </c>
      <c r="CO342" s="21">
        <v>23.85</v>
      </c>
      <c r="CP342" s="17"/>
      <c r="CQ342" s="17"/>
      <c r="CR342" s="17"/>
      <c r="CS342" s="17"/>
      <c r="CT342" s="17"/>
      <c r="CU342" s="17"/>
      <c r="CV342" s="17"/>
      <c r="CW342" s="18">
        <v>3</v>
      </c>
      <c r="CX342" s="17"/>
      <c r="CY342" s="17"/>
      <c r="CZ342" s="17"/>
      <c r="DA342" s="18">
        <v>1</v>
      </c>
      <c r="DB342" s="18" t="s">
        <v>4302</v>
      </c>
      <c r="DC342" s="18">
        <v>642</v>
      </c>
      <c r="DD342" s="17"/>
      <c r="DE342" s="17"/>
      <c r="DF342" s="17"/>
      <c r="DG342" s="17"/>
      <c r="DH342" s="17"/>
      <c r="DI342" s="17"/>
      <c r="DJ342" s="17"/>
      <c r="DK342" s="17"/>
      <c r="DL342" s="17"/>
      <c r="DM342" s="17"/>
      <c r="DN342" s="17"/>
      <c r="DO342" s="17"/>
      <c r="DP342" s="17"/>
      <c r="DQ342" s="17"/>
      <c r="DR342" s="17"/>
      <c r="DS342" s="17"/>
      <c r="DT342" s="17"/>
      <c r="DU342" s="17"/>
      <c r="DV342" s="17"/>
      <c r="DW342" s="17"/>
      <c r="DX342" s="17"/>
      <c r="DY342" s="17"/>
      <c r="DZ342" s="17"/>
      <c r="EA342" s="17"/>
      <c r="EB342" s="17"/>
      <c r="EC342" s="17"/>
      <c r="ED342" s="17"/>
      <c r="EE342" s="17"/>
      <c r="EF342" s="17"/>
      <c r="EG342" s="17"/>
      <c r="EH342" s="17"/>
      <c r="EI342" s="17"/>
      <c r="EJ342" s="17"/>
      <c r="EK342" s="18">
        <v>1</v>
      </c>
      <c r="EL342" s="18" t="s">
        <v>4741</v>
      </c>
      <c r="EM342" s="18">
        <v>5</v>
      </c>
      <c r="EN342" s="17"/>
      <c r="EO342" s="17"/>
      <c r="EP342" s="17"/>
      <c r="EQ342" s="17"/>
      <c r="ER342" s="17"/>
      <c r="ES342" s="17"/>
      <c r="ET342" s="17"/>
      <c r="EU342" s="17"/>
      <c r="EV342" s="17"/>
      <c r="EW342" s="17"/>
      <c r="EX342" s="17"/>
      <c r="EY342" s="17"/>
      <c r="EZ342" s="17"/>
      <c r="FA342" s="17"/>
      <c r="FB342" s="17"/>
      <c r="FC342" s="17"/>
      <c r="FD342" s="17"/>
      <c r="FE342" s="17"/>
      <c r="FF342" s="17"/>
      <c r="FG342" s="17"/>
      <c r="FH342" s="18" t="s">
        <v>5155</v>
      </c>
      <c r="FI342" s="18" t="s">
        <v>5327</v>
      </c>
      <c r="FJ342" s="17"/>
      <c r="FK342" s="17"/>
      <c r="FL342" s="18" t="s">
        <v>5584</v>
      </c>
      <c r="FM342" s="17"/>
      <c r="FN342" s="17"/>
      <c r="FO342" s="17"/>
      <c r="FP342" s="18" t="s">
        <v>5794</v>
      </c>
      <c r="FQ342" s="18">
        <v>4</v>
      </c>
      <c r="FR342" s="18">
        <v>1800</v>
      </c>
      <c r="FS342" s="18" t="s">
        <v>6102</v>
      </c>
      <c r="FT342" s="18" t="s">
        <v>6295</v>
      </c>
      <c r="FU342" s="18" t="s">
        <v>6766</v>
      </c>
      <c r="FV342" s="18" t="s">
        <v>7107</v>
      </c>
      <c r="FW342" s="18" t="s">
        <v>28</v>
      </c>
      <c r="FX342" s="18" t="s">
        <v>6407</v>
      </c>
      <c r="FY342" s="18" t="s">
        <v>7419</v>
      </c>
      <c r="FZ342" s="18" t="s">
        <v>7494</v>
      </c>
      <c r="GB342" s="25">
        <f t="shared" si="19"/>
        <v>16.771488469601678</v>
      </c>
    </row>
    <row r="343" spans="3:184" ht="74" customHeight="1" x14ac:dyDescent="0.2">
      <c r="C343" s="17" t="s">
        <v>11175</v>
      </c>
      <c r="D343" s="18" t="s">
        <v>75</v>
      </c>
      <c r="E343" s="18" t="s">
        <v>84</v>
      </c>
      <c r="F343" s="18" t="s">
        <v>399</v>
      </c>
      <c r="G343" s="18" t="s">
        <v>677</v>
      </c>
      <c r="H343" s="18" t="s">
        <v>594</v>
      </c>
      <c r="I343" s="18">
        <v>2023</v>
      </c>
      <c r="J343" s="18" t="s">
        <v>781</v>
      </c>
      <c r="K343" s="18" t="s">
        <v>936</v>
      </c>
      <c r="L343" s="17"/>
      <c r="M343" s="18" t="s">
        <v>594</v>
      </c>
      <c r="N343" s="17"/>
      <c r="O343" s="18" t="s">
        <v>1751</v>
      </c>
      <c r="P343" s="17"/>
      <c r="Q343" s="18" t="s">
        <v>2208</v>
      </c>
      <c r="R343" s="17"/>
      <c r="S343" s="17"/>
      <c r="T343" s="17"/>
      <c r="U343" s="18" t="s">
        <v>2925</v>
      </c>
      <c r="V343" s="18" t="s">
        <v>3120</v>
      </c>
      <c r="W343" s="18" t="s">
        <v>3142</v>
      </c>
      <c r="X343" s="18" t="s">
        <v>3343</v>
      </c>
      <c r="Y343" s="21">
        <f t="shared" si="17"/>
        <v>5.9290000000000003</v>
      </c>
      <c r="Z343" s="21">
        <v>5</v>
      </c>
      <c r="AA343" s="21">
        <v>84.33</v>
      </c>
      <c r="AB343" s="21">
        <v>0.22</v>
      </c>
      <c r="AC343" s="21">
        <v>0</v>
      </c>
      <c r="AD343" s="21">
        <v>0</v>
      </c>
      <c r="AE343" s="21">
        <v>0</v>
      </c>
      <c r="AF343" s="21">
        <v>0</v>
      </c>
      <c r="AG343" s="21">
        <v>0.92900000000000005</v>
      </c>
      <c r="AH343" s="21">
        <v>15.67</v>
      </c>
      <c r="AI343" s="21">
        <v>1</v>
      </c>
      <c r="AJ343" s="18" t="s">
        <v>3488</v>
      </c>
      <c r="AK343" s="17"/>
      <c r="AL343" s="21">
        <v>0</v>
      </c>
      <c r="AM343" s="21">
        <v>5</v>
      </c>
      <c r="AN343" s="21">
        <v>0.22</v>
      </c>
      <c r="AO343" s="22">
        <v>30</v>
      </c>
      <c r="AP343" s="22">
        <v>30</v>
      </c>
      <c r="AQ343" s="22">
        <v>11</v>
      </c>
      <c r="AR343" s="22"/>
      <c r="AS343" s="22">
        <v>4</v>
      </c>
      <c r="AT343" s="22">
        <v>1</v>
      </c>
      <c r="AU343" s="22">
        <v>1</v>
      </c>
      <c r="AV343" s="22"/>
      <c r="AW343" s="22"/>
      <c r="AX343" s="22"/>
      <c r="AY343" s="22"/>
      <c r="AZ343" s="22"/>
      <c r="BA343" s="22">
        <v>1</v>
      </c>
      <c r="BB343" s="22"/>
      <c r="BC343" s="22">
        <v>3</v>
      </c>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v>0</v>
      </c>
      <c r="CB343" s="22"/>
      <c r="CC343" s="22"/>
      <c r="CD343" s="22"/>
      <c r="CE343" s="22"/>
      <c r="CF343" s="22" t="s">
        <v>3602</v>
      </c>
      <c r="CG343" s="22">
        <v>1</v>
      </c>
      <c r="CH343" s="22">
        <v>11</v>
      </c>
      <c r="CI343" s="12">
        <f t="shared" si="18"/>
        <v>0</v>
      </c>
      <c r="CJ343" s="21">
        <v>45.819000000000003</v>
      </c>
      <c r="CK343" s="18" t="s">
        <v>3860</v>
      </c>
      <c r="CL343" s="17"/>
      <c r="CM343" s="18">
        <v>94.66</v>
      </c>
      <c r="CN343" s="17"/>
      <c r="CO343" s="21">
        <v>48.405999999999999</v>
      </c>
      <c r="CP343" s="17"/>
      <c r="CQ343" s="17"/>
      <c r="CR343" s="17"/>
      <c r="CS343" s="17"/>
      <c r="CT343" s="17"/>
      <c r="CU343" s="18">
        <v>0</v>
      </c>
      <c r="CV343" s="18" t="s">
        <v>594</v>
      </c>
      <c r="CW343" s="18">
        <v>4</v>
      </c>
      <c r="CX343" s="18">
        <v>1</v>
      </c>
      <c r="CY343" s="18" t="s">
        <v>594</v>
      </c>
      <c r="CZ343" s="18">
        <v>581</v>
      </c>
      <c r="DA343" s="18">
        <v>1</v>
      </c>
      <c r="DB343" s="18" t="s">
        <v>594</v>
      </c>
      <c r="DC343" s="18">
        <v>915</v>
      </c>
      <c r="DD343" s="18">
        <v>1</v>
      </c>
      <c r="DE343" s="18" t="s">
        <v>594</v>
      </c>
      <c r="DF343" s="18">
        <v>30</v>
      </c>
      <c r="DG343" s="18">
        <v>1</v>
      </c>
      <c r="DH343" s="18" t="s">
        <v>594</v>
      </c>
      <c r="DI343" s="18">
        <v>1</v>
      </c>
      <c r="DJ343" s="17"/>
      <c r="DK343" s="17"/>
      <c r="DL343" s="17"/>
      <c r="DM343" s="17"/>
      <c r="DN343" s="17"/>
      <c r="DO343" s="17"/>
      <c r="DP343" s="17"/>
      <c r="DQ343" s="17"/>
      <c r="DR343" s="17"/>
      <c r="DS343" s="18" t="s">
        <v>594</v>
      </c>
      <c r="DT343" s="18" t="s">
        <v>594</v>
      </c>
      <c r="DU343" s="18">
        <v>0</v>
      </c>
      <c r="DV343" s="17"/>
      <c r="DW343" s="17"/>
      <c r="DX343" s="17"/>
      <c r="DY343" s="17"/>
      <c r="DZ343" s="17"/>
      <c r="EA343" s="17"/>
      <c r="EB343" s="17"/>
      <c r="EC343" s="17"/>
      <c r="ED343" s="17"/>
      <c r="EE343" s="17"/>
      <c r="EF343" s="17"/>
      <c r="EG343" s="17"/>
      <c r="EH343" s="17"/>
      <c r="EI343" s="17"/>
      <c r="EJ343" s="17"/>
      <c r="EK343" s="17"/>
      <c r="EL343" s="17"/>
      <c r="EM343" s="17"/>
      <c r="EN343" s="18">
        <v>1</v>
      </c>
      <c r="EO343" s="18" t="s">
        <v>4734</v>
      </c>
      <c r="EP343" s="18">
        <v>11</v>
      </c>
      <c r="EQ343" s="18" t="s">
        <v>594</v>
      </c>
      <c r="ER343" s="18" t="s">
        <v>594</v>
      </c>
      <c r="ES343" s="18">
        <v>0</v>
      </c>
      <c r="ET343" s="17"/>
      <c r="EU343" s="17"/>
      <c r="EV343" s="17"/>
      <c r="EW343" s="17"/>
      <c r="EX343" s="17"/>
      <c r="EY343" s="17"/>
      <c r="EZ343" s="17"/>
      <c r="FA343" s="17"/>
      <c r="FB343" s="17"/>
      <c r="FC343" s="17"/>
      <c r="FD343" s="17"/>
      <c r="FE343" s="17"/>
      <c r="FF343" s="17"/>
      <c r="FG343" s="18" t="s">
        <v>594</v>
      </c>
      <c r="FH343" s="18" t="s">
        <v>5156</v>
      </c>
      <c r="FI343" s="18" t="s">
        <v>5328</v>
      </c>
      <c r="FJ343" s="17"/>
      <c r="FK343" s="17"/>
      <c r="FL343" s="18" t="s">
        <v>5585</v>
      </c>
      <c r="FM343" s="17"/>
      <c r="FN343" s="17"/>
      <c r="FO343" s="17"/>
      <c r="FP343" s="18" t="s">
        <v>5795</v>
      </c>
      <c r="FQ343" s="18">
        <v>2</v>
      </c>
      <c r="FR343" s="18">
        <v>100</v>
      </c>
      <c r="FS343" s="18" t="s">
        <v>6103</v>
      </c>
      <c r="FT343" s="18" t="s">
        <v>6430</v>
      </c>
      <c r="FU343" s="18" t="s">
        <v>6767</v>
      </c>
      <c r="FV343" s="18" t="s">
        <v>7108</v>
      </c>
      <c r="FW343" s="18" t="s">
        <v>7230</v>
      </c>
      <c r="FX343" s="18" t="s">
        <v>7325</v>
      </c>
      <c r="FY343" s="18" t="s">
        <v>7424</v>
      </c>
      <c r="FZ343" s="18" t="s">
        <v>7499</v>
      </c>
      <c r="GB343" s="25">
        <f t="shared" si="19"/>
        <v>103.29298020906499</v>
      </c>
    </row>
    <row r="344" spans="3:184" ht="74" customHeight="1" x14ac:dyDescent="0.2">
      <c r="C344" s="17" t="s">
        <v>11175</v>
      </c>
      <c r="D344" s="18" t="s">
        <v>73</v>
      </c>
      <c r="E344" s="18" t="s">
        <v>84</v>
      </c>
      <c r="F344" s="18" t="s">
        <v>398</v>
      </c>
      <c r="G344" s="18" t="s">
        <v>678</v>
      </c>
      <c r="H344" s="18" t="s">
        <v>655</v>
      </c>
      <c r="I344" s="18">
        <v>2023</v>
      </c>
      <c r="J344" s="18" t="s">
        <v>919</v>
      </c>
      <c r="K344" s="18" t="s">
        <v>941</v>
      </c>
      <c r="L344" s="17"/>
      <c r="M344" s="18" t="s">
        <v>1257</v>
      </c>
      <c r="N344" s="18" t="s">
        <v>1480</v>
      </c>
      <c r="O344" s="17"/>
      <c r="P344" s="17"/>
      <c r="Q344" s="17"/>
      <c r="R344" s="17"/>
      <c r="S344" s="17"/>
      <c r="T344" s="17"/>
      <c r="U344" s="18" t="s">
        <v>2926</v>
      </c>
      <c r="V344" s="18" t="s">
        <v>2926</v>
      </c>
      <c r="W344" s="18" t="s">
        <v>3138</v>
      </c>
      <c r="X344" s="18" t="s">
        <v>3344</v>
      </c>
      <c r="Y344" s="21">
        <f t="shared" si="17"/>
        <v>0.1</v>
      </c>
      <c r="Z344" s="21">
        <v>0.1</v>
      </c>
      <c r="AA344" s="21">
        <v>100</v>
      </c>
      <c r="AB344" s="21">
        <v>0.01</v>
      </c>
      <c r="AC344" s="21">
        <v>0</v>
      </c>
      <c r="AD344" s="21">
        <v>0</v>
      </c>
      <c r="AE344" s="21">
        <v>0</v>
      </c>
      <c r="AF344" s="21">
        <v>0</v>
      </c>
      <c r="AG344" s="21">
        <v>0</v>
      </c>
      <c r="AH344" s="21">
        <v>0</v>
      </c>
      <c r="AI344" s="21"/>
      <c r="AJ344" s="17"/>
      <c r="AK344" s="17"/>
      <c r="AL344" s="21"/>
      <c r="AM344" s="21">
        <v>0.1</v>
      </c>
      <c r="AN344" s="21">
        <v>0.01</v>
      </c>
      <c r="AO344" s="22">
        <v>5</v>
      </c>
      <c r="AP344" s="22">
        <v>5</v>
      </c>
      <c r="AQ344" s="22">
        <v>1</v>
      </c>
      <c r="AR344" s="22"/>
      <c r="AS344" s="22"/>
      <c r="AT344" s="22"/>
      <c r="AU344" s="22"/>
      <c r="AV344" s="22"/>
      <c r="AW344" s="22"/>
      <c r="AX344" s="22"/>
      <c r="AY344" s="22"/>
      <c r="AZ344" s="22"/>
      <c r="BA344" s="22"/>
      <c r="BB344" s="22"/>
      <c r="BC344" s="22"/>
      <c r="BD344" s="22"/>
      <c r="BE344" s="22"/>
      <c r="BF344" s="22"/>
      <c r="BG344" s="22"/>
      <c r="BH344" s="22"/>
      <c r="BI344" s="22"/>
      <c r="BJ344" s="22"/>
      <c r="BK344" s="22">
        <v>1</v>
      </c>
      <c r="BL344" s="22"/>
      <c r="BM344" s="22">
        <v>1</v>
      </c>
      <c r="BN344" s="22"/>
      <c r="BO344" s="22"/>
      <c r="BP344" s="22"/>
      <c r="BQ344" s="22"/>
      <c r="BR344" s="22"/>
      <c r="BS344" s="22"/>
      <c r="BT344" s="22"/>
      <c r="BU344" s="22"/>
      <c r="BV344" s="22"/>
      <c r="BW344" s="22"/>
      <c r="BX344" s="22"/>
      <c r="BY344" s="22"/>
      <c r="BZ344" s="22"/>
      <c r="CA344" s="22">
        <v>1</v>
      </c>
      <c r="CB344" s="22"/>
      <c r="CC344" s="22"/>
      <c r="CD344" s="22"/>
      <c r="CE344" s="22"/>
      <c r="CF344" s="23"/>
      <c r="CG344" s="22"/>
      <c r="CH344" s="22">
        <v>1</v>
      </c>
      <c r="CI344" s="12">
        <f t="shared" si="18"/>
        <v>0</v>
      </c>
      <c r="CJ344" s="21">
        <v>0.31</v>
      </c>
      <c r="CK344" s="18" t="s">
        <v>3861</v>
      </c>
      <c r="CL344" s="17"/>
      <c r="CM344" s="18">
        <v>1.3</v>
      </c>
      <c r="CN344" s="18" t="s">
        <v>4050</v>
      </c>
      <c r="CO344" s="21">
        <v>23.85</v>
      </c>
      <c r="CP344" s="17"/>
      <c r="CQ344" s="17"/>
      <c r="CR344" s="17"/>
      <c r="CS344" s="17"/>
      <c r="CT344" s="17"/>
      <c r="CU344" s="17"/>
      <c r="CV344" s="17"/>
      <c r="CW344" s="18">
        <v>2</v>
      </c>
      <c r="CX344" s="17"/>
      <c r="CY344" s="17"/>
      <c r="CZ344" s="17"/>
      <c r="DA344" s="17"/>
      <c r="DB344" s="17"/>
      <c r="DC344" s="17"/>
      <c r="DD344" s="17"/>
      <c r="DE344" s="17"/>
      <c r="DF344" s="17"/>
      <c r="DG344" s="17"/>
      <c r="DH344" s="17"/>
      <c r="DI344" s="17"/>
      <c r="DJ344" s="17"/>
      <c r="DK344" s="17"/>
      <c r="DL344" s="17"/>
      <c r="DM344" s="17"/>
      <c r="DN344" s="17"/>
      <c r="DO344" s="17"/>
      <c r="DP344" s="17"/>
      <c r="DQ344" s="17"/>
      <c r="DR344" s="17"/>
      <c r="DS344" s="18" t="s">
        <v>4544</v>
      </c>
      <c r="DT344" s="18" t="s">
        <v>4576</v>
      </c>
      <c r="DU344" s="18">
        <v>30</v>
      </c>
      <c r="DV344" s="17"/>
      <c r="DW344" s="17"/>
      <c r="DX344" s="17"/>
      <c r="DY344" s="17"/>
      <c r="DZ344" s="17"/>
      <c r="EA344" s="17"/>
      <c r="EB344" s="17"/>
      <c r="EC344" s="17"/>
      <c r="ED344" s="17"/>
      <c r="EE344" s="17"/>
      <c r="EF344" s="17"/>
      <c r="EG344" s="17"/>
      <c r="EH344" s="17"/>
      <c r="EI344" s="17"/>
      <c r="EJ344" s="17"/>
      <c r="EK344" s="18">
        <v>1</v>
      </c>
      <c r="EL344" s="18" t="s">
        <v>4742</v>
      </c>
      <c r="EM344" s="18">
        <v>5</v>
      </c>
      <c r="EN344" s="17"/>
      <c r="EO344" s="17"/>
      <c r="EP344" s="17"/>
      <c r="EQ344" s="17"/>
      <c r="ER344" s="17"/>
      <c r="ES344" s="17"/>
      <c r="ET344" s="17"/>
      <c r="EU344" s="17"/>
      <c r="EV344" s="17"/>
      <c r="EW344" s="17"/>
      <c r="EX344" s="17"/>
      <c r="EY344" s="17"/>
      <c r="EZ344" s="17"/>
      <c r="FA344" s="17"/>
      <c r="FB344" s="17"/>
      <c r="FC344" s="17"/>
      <c r="FD344" s="17"/>
      <c r="FE344" s="17"/>
      <c r="FF344" s="17"/>
      <c r="FG344" s="17"/>
      <c r="FH344" s="18" t="s">
        <v>5157</v>
      </c>
      <c r="FI344" s="18" t="s">
        <v>5329</v>
      </c>
      <c r="FJ344" s="17"/>
      <c r="FK344" s="17"/>
      <c r="FL344" s="17"/>
      <c r="FM344" s="17"/>
      <c r="FN344" s="18" t="s">
        <v>5654</v>
      </c>
      <c r="FO344" s="17"/>
      <c r="FP344" s="17"/>
      <c r="FQ344" s="17"/>
      <c r="FR344" s="17"/>
      <c r="FS344" s="18" t="s">
        <v>6102</v>
      </c>
      <c r="FT344" s="18" t="s">
        <v>6295</v>
      </c>
      <c r="FU344" s="18" t="s">
        <v>6766</v>
      </c>
      <c r="FV344" s="18" t="s">
        <v>7107</v>
      </c>
      <c r="FW344" s="18" t="s">
        <v>28</v>
      </c>
      <c r="FX344" s="18" t="s">
        <v>6407</v>
      </c>
      <c r="FY344" s="18" t="s">
        <v>7419</v>
      </c>
      <c r="FZ344" s="18" t="s">
        <v>7494</v>
      </c>
      <c r="GB344" s="25">
        <f t="shared" si="19"/>
        <v>4.1928721174004195</v>
      </c>
    </row>
    <row r="345" spans="3:184" ht="74" customHeight="1" x14ac:dyDescent="0.2">
      <c r="C345" s="17" t="s">
        <v>11175</v>
      </c>
      <c r="D345" s="18" t="s">
        <v>68</v>
      </c>
      <c r="E345" s="18" t="s">
        <v>83</v>
      </c>
      <c r="F345" s="18" t="s">
        <v>400</v>
      </c>
      <c r="G345" s="18" t="s">
        <v>633</v>
      </c>
      <c r="H345" s="18" t="s">
        <v>742</v>
      </c>
      <c r="I345" s="18">
        <v>2019</v>
      </c>
      <c r="J345" s="18" t="s">
        <v>894</v>
      </c>
      <c r="K345" s="18" t="s">
        <v>936</v>
      </c>
      <c r="L345" s="17"/>
      <c r="M345" s="18" t="s">
        <v>1258</v>
      </c>
      <c r="N345" s="18" t="s">
        <v>1481</v>
      </c>
      <c r="O345" s="18" t="s">
        <v>1752</v>
      </c>
      <c r="P345" s="18" t="s">
        <v>1945</v>
      </c>
      <c r="Q345" s="18" t="s">
        <v>2209</v>
      </c>
      <c r="R345" s="18" t="s">
        <v>2426</v>
      </c>
      <c r="S345" s="18" t="s">
        <v>2516</v>
      </c>
      <c r="T345" s="18" t="s">
        <v>2592</v>
      </c>
      <c r="U345" s="18" t="s">
        <v>2927</v>
      </c>
      <c r="V345" s="18" t="s">
        <v>3121</v>
      </c>
      <c r="W345" s="18" t="s">
        <v>3138</v>
      </c>
      <c r="X345" s="18" t="s">
        <v>3345</v>
      </c>
      <c r="Y345" s="21">
        <f t="shared" si="17"/>
        <v>8.0289999999999999</v>
      </c>
      <c r="Z345" s="21">
        <v>8.0289999999999999</v>
      </c>
      <c r="AA345" s="21">
        <v>100</v>
      </c>
      <c r="AB345" s="21">
        <v>0.11</v>
      </c>
      <c r="AC345" s="21">
        <v>0</v>
      </c>
      <c r="AD345" s="21">
        <v>0</v>
      </c>
      <c r="AE345" s="21">
        <v>0</v>
      </c>
      <c r="AF345" s="21">
        <v>0</v>
      </c>
      <c r="AG345" s="21">
        <v>0</v>
      </c>
      <c r="AH345" s="21">
        <v>0</v>
      </c>
      <c r="AI345" s="21"/>
      <c r="AJ345" s="17"/>
      <c r="AK345" s="17"/>
      <c r="AL345" s="21"/>
      <c r="AM345" s="21">
        <v>20.45</v>
      </c>
      <c r="AN345" s="21">
        <v>2E-3</v>
      </c>
      <c r="AO345" s="22">
        <v>115</v>
      </c>
      <c r="AP345" s="22">
        <v>41</v>
      </c>
      <c r="AQ345" s="22">
        <v>25</v>
      </c>
      <c r="AR345" s="22"/>
      <c r="AS345" s="22">
        <v>4</v>
      </c>
      <c r="AT345" s="22"/>
      <c r="AU345" s="22"/>
      <c r="AV345" s="22"/>
      <c r="AW345" s="22">
        <v>2</v>
      </c>
      <c r="AX345" s="22"/>
      <c r="AY345" s="22">
        <v>2</v>
      </c>
      <c r="AZ345" s="22">
        <v>1</v>
      </c>
      <c r="BA345" s="22"/>
      <c r="BB345" s="22"/>
      <c r="BC345" s="22"/>
      <c r="BD345" s="22"/>
      <c r="BE345" s="22"/>
      <c r="BF345" s="22">
        <v>1</v>
      </c>
      <c r="BG345" s="22"/>
      <c r="BH345" s="22"/>
      <c r="BI345" s="22"/>
      <c r="BJ345" s="22"/>
      <c r="BK345" s="22">
        <v>13</v>
      </c>
      <c r="BL345" s="22"/>
      <c r="BM345" s="22"/>
      <c r="BN345" s="22"/>
      <c r="BO345" s="22"/>
      <c r="BP345" s="22"/>
      <c r="BQ345" s="22"/>
      <c r="BR345" s="22"/>
      <c r="BS345" s="22"/>
      <c r="BT345" s="22"/>
      <c r="BU345" s="22"/>
      <c r="BV345" s="22"/>
      <c r="BW345" s="22"/>
      <c r="BX345" s="22"/>
      <c r="BY345" s="22"/>
      <c r="BZ345" s="22"/>
      <c r="CA345" s="22">
        <v>0</v>
      </c>
      <c r="CB345" s="22"/>
      <c r="CC345" s="22"/>
      <c r="CD345" s="22"/>
      <c r="CE345" s="22"/>
      <c r="CF345" s="23"/>
      <c r="CG345" s="22"/>
      <c r="CH345" s="22">
        <v>23</v>
      </c>
      <c r="CI345" s="12">
        <f t="shared" si="18"/>
        <v>0</v>
      </c>
      <c r="CJ345" s="21">
        <v>16.138999999999999</v>
      </c>
      <c r="CK345" s="18" t="s">
        <v>3862</v>
      </c>
      <c r="CL345" s="17"/>
      <c r="CM345" s="18">
        <v>100</v>
      </c>
      <c r="CN345" s="18" t="s">
        <v>4064</v>
      </c>
      <c r="CO345" s="21">
        <v>16.138999999999999</v>
      </c>
      <c r="CP345" s="17"/>
      <c r="CQ345" s="17"/>
      <c r="CR345" s="17"/>
      <c r="CS345" s="17"/>
      <c r="CT345" s="17"/>
      <c r="CU345" s="18">
        <v>0</v>
      </c>
      <c r="CV345" s="17"/>
      <c r="CW345" s="18">
        <v>0</v>
      </c>
      <c r="CX345" s="18">
        <v>1</v>
      </c>
      <c r="CY345" s="18" t="s">
        <v>4262</v>
      </c>
      <c r="CZ345" s="18">
        <v>240</v>
      </c>
      <c r="DA345" s="18">
        <v>1</v>
      </c>
      <c r="DB345" s="18" t="s">
        <v>4408</v>
      </c>
      <c r="DC345" s="18">
        <v>28</v>
      </c>
      <c r="DD345" s="17"/>
      <c r="DE345" s="17"/>
      <c r="DF345" s="17"/>
      <c r="DG345" s="17"/>
      <c r="DH345" s="17"/>
      <c r="DI345" s="17"/>
      <c r="DJ345" s="18">
        <v>1</v>
      </c>
      <c r="DK345" s="18" t="s">
        <v>4461</v>
      </c>
      <c r="DL345" s="18">
        <v>1112</v>
      </c>
      <c r="DM345" s="18">
        <v>1</v>
      </c>
      <c r="DN345" s="18" t="s">
        <v>4489</v>
      </c>
      <c r="DO345" s="18">
        <v>28</v>
      </c>
      <c r="DP345" s="17"/>
      <c r="DQ345" s="17"/>
      <c r="DR345" s="17"/>
      <c r="DS345" s="17"/>
      <c r="DT345" s="17"/>
      <c r="DU345" s="17"/>
      <c r="DV345" s="18">
        <v>1</v>
      </c>
      <c r="DW345" s="18" t="s">
        <v>4612</v>
      </c>
      <c r="DX345" s="18">
        <v>841</v>
      </c>
      <c r="DY345" s="18">
        <v>1</v>
      </c>
      <c r="DZ345" s="18" t="s">
        <v>4663</v>
      </c>
      <c r="EA345" s="18">
        <v>12912</v>
      </c>
      <c r="EB345" s="17"/>
      <c r="EC345" s="17"/>
      <c r="ED345" s="17"/>
      <c r="EE345" s="17"/>
      <c r="EF345" s="17"/>
      <c r="EG345" s="17"/>
      <c r="EH345" s="17"/>
      <c r="EI345" s="17"/>
      <c r="EJ345" s="17"/>
      <c r="EK345" s="17"/>
      <c r="EL345" s="17"/>
      <c r="EM345" s="17"/>
      <c r="EN345" s="18">
        <v>1</v>
      </c>
      <c r="EO345" s="18" t="s">
        <v>4830</v>
      </c>
      <c r="EP345" s="18">
        <v>10</v>
      </c>
      <c r="EQ345" s="17"/>
      <c r="ER345" s="17"/>
      <c r="ES345" s="17"/>
      <c r="ET345" s="17"/>
      <c r="EU345" s="17"/>
      <c r="EV345" s="17"/>
      <c r="EW345" s="17"/>
      <c r="EX345" s="17"/>
      <c r="EY345" s="17"/>
      <c r="EZ345" s="17"/>
      <c r="FA345" s="17"/>
      <c r="FB345" s="17"/>
      <c r="FC345" s="17"/>
      <c r="FD345" s="17"/>
      <c r="FE345" s="17"/>
      <c r="FF345" s="17"/>
      <c r="FG345" s="17"/>
      <c r="FH345" s="18" t="s">
        <v>5158</v>
      </c>
      <c r="FI345" s="18" t="s">
        <v>5330</v>
      </c>
      <c r="FJ345" s="17"/>
      <c r="FK345" s="17"/>
      <c r="FL345" s="18" t="s">
        <v>5586</v>
      </c>
      <c r="FM345" s="17"/>
      <c r="FN345" s="18" t="s">
        <v>5655</v>
      </c>
      <c r="FO345" s="17"/>
      <c r="FP345" s="18" t="s">
        <v>5796</v>
      </c>
      <c r="FQ345" s="18">
        <v>22</v>
      </c>
      <c r="FR345" s="18">
        <v>1200</v>
      </c>
      <c r="FS345" s="18" t="s">
        <v>6104</v>
      </c>
      <c r="FT345" s="18" t="s">
        <v>6431</v>
      </c>
      <c r="FU345" s="18" t="s">
        <v>6768</v>
      </c>
      <c r="FV345" s="18" t="s">
        <v>7109</v>
      </c>
      <c r="FW345" s="18" t="s">
        <v>7221</v>
      </c>
      <c r="FX345" s="18" t="s">
        <v>7316</v>
      </c>
      <c r="FY345" s="18" t="s">
        <v>7418</v>
      </c>
      <c r="FZ345" s="18" t="s">
        <v>7488</v>
      </c>
      <c r="GB345" s="25">
        <f t="shared" si="19"/>
        <v>497.49055083958115</v>
      </c>
    </row>
    <row r="346" spans="3:184" ht="74" customHeight="1" x14ac:dyDescent="0.2">
      <c r="C346" s="17" t="s">
        <v>11175</v>
      </c>
      <c r="D346" s="18" t="s">
        <v>73</v>
      </c>
      <c r="E346" s="18" t="s">
        <v>84</v>
      </c>
      <c r="F346" s="18" t="s">
        <v>401</v>
      </c>
      <c r="G346" s="18" t="s">
        <v>483</v>
      </c>
      <c r="H346" s="18" t="s">
        <v>483</v>
      </c>
      <c r="I346" s="18">
        <v>2021</v>
      </c>
      <c r="J346" s="18" t="s">
        <v>920</v>
      </c>
      <c r="K346" s="18" t="s">
        <v>950</v>
      </c>
      <c r="L346" s="17"/>
      <c r="M346" s="18" t="s">
        <v>1259</v>
      </c>
      <c r="N346" s="18" t="s">
        <v>1482</v>
      </c>
      <c r="O346" s="17"/>
      <c r="P346" s="17"/>
      <c r="Q346" s="18" t="s">
        <v>2210</v>
      </c>
      <c r="R346" s="18" t="s">
        <v>2427</v>
      </c>
      <c r="S346" s="17"/>
      <c r="T346" s="17"/>
      <c r="U346" s="18" t="s">
        <v>2928</v>
      </c>
      <c r="V346" s="18" t="s">
        <v>2928</v>
      </c>
      <c r="W346" s="18" t="s">
        <v>3141</v>
      </c>
      <c r="X346" s="18" t="s">
        <v>3346</v>
      </c>
      <c r="Y346" s="21">
        <f t="shared" si="17"/>
        <v>2.4940000000000002</v>
      </c>
      <c r="Z346" s="21">
        <v>2.1120000000000001</v>
      </c>
      <c r="AA346" s="21">
        <v>84.68</v>
      </c>
      <c r="AB346" s="21">
        <v>7.0000000000000007E-2</v>
      </c>
      <c r="AC346" s="21">
        <v>0</v>
      </c>
      <c r="AD346" s="21">
        <v>0</v>
      </c>
      <c r="AE346" s="21">
        <v>0</v>
      </c>
      <c r="AF346" s="21">
        <v>0</v>
      </c>
      <c r="AG346" s="21">
        <v>0.38200000000000001</v>
      </c>
      <c r="AH346" s="21">
        <v>15.32</v>
      </c>
      <c r="AI346" s="21">
        <v>1</v>
      </c>
      <c r="AJ346" s="18" t="s">
        <v>3489</v>
      </c>
      <c r="AK346" s="17"/>
      <c r="AL346" s="21">
        <v>0</v>
      </c>
      <c r="AM346" s="21">
        <v>2</v>
      </c>
      <c r="AN346" s="21">
        <v>0.04</v>
      </c>
      <c r="AO346" s="22">
        <v>3</v>
      </c>
      <c r="AP346" s="22">
        <v>1</v>
      </c>
      <c r="AQ346" s="22">
        <v>1</v>
      </c>
      <c r="AR346" s="22"/>
      <c r="AS346" s="22">
        <v>1</v>
      </c>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v>0</v>
      </c>
      <c r="CB346" s="22"/>
      <c r="CC346" s="22"/>
      <c r="CD346" s="22"/>
      <c r="CE346" s="22"/>
      <c r="CF346" s="23"/>
      <c r="CG346" s="22"/>
      <c r="CH346" s="22">
        <v>1</v>
      </c>
      <c r="CI346" s="12">
        <f t="shared" si="18"/>
        <v>0</v>
      </c>
      <c r="CJ346" s="21">
        <v>2.2250000000000001</v>
      </c>
      <c r="CK346" s="18" t="s">
        <v>3863</v>
      </c>
      <c r="CL346" s="17"/>
      <c r="CM346" s="18">
        <v>1.92</v>
      </c>
      <c r="CN346" s="18" t="s">
        <v>4050</v>
      </c>
      <c r="CO346" s="21">
        <v>115.724</v>
      </c>
      <c r="CP346" s="17"/>
      <c r="CQ346" s="17"/>
      <c r="CR346" s="17"/>
      <c r="CS346" s="17"/>
      <c r="CT346" s="17"/>
      <c r="CU346" s="17"/>
      <c r="CV346" s="17"/>
      <c r="CW346" s="18">
        <v>3</v>
      </c>
      <c r="CX346" s="18">
        <v>1</v>
      </c>
      <c r="CY346" s="18" t="s">
        <v>4263</v>
      </c>
      <c r="CZ346" s="18">
        <v>1223</v>
      </c>
      <c r="DA346" s="18">
        <v>1</v>
      </c>
      <c r="DB346" s="18" t="s">
        <v>4182</v>
      </c>
      <c r="DC346" s="18">
        <v>78</v>
      </c>
      <c r="DD346" s="17"/>
      <c r="DE346" s="17"/>
      <c r="DF346" s="17"/>
      <c r="DG346" s="17"/>
      <c r="DH346" s="17"/>
      <c r="DI346" s="17"/>
      <c r="DJ346" s="17"/>
      <c r="DK346" s="17"/>
      <c r="DL346" s="17"/>
      <c r="DM346" s="17"/>
      <c r="DN346" s="17"/>
      <c r="DO346" s="17"/>
      <c r="DP346" s="17"/>
      <c r="DQ346" s="17"/>
      <c r="DR346" s="17"/>
      <c r="DS346" s="17"/>
      <c r="DT346" s="17"/>
      <c r="DU346" s="17"/>
      <c r="DV346" s="17"/>
      <c r="DW346" s="17"/>
      <c r="DX346" s="17"/>
      <c r="DY346" s="17"/>
      <c r="DZ346" s="17"/>
      <c r="EA346" s="17"/>
      <c r="EB346" s="17"/>
      <c r="EC346" s="17"/>
      <c r="ED346" s="17"/>
      <c r="EE346" s="17"/>
      <c r="EF346" s="17"/>
      <c r="EG346" s="17"/>
      <c r="EH346" s="17"/>
      <c r="EI346" s="17"/>
      <c r="EJ346" s="17"/>
      <c r="EK346" s="18">
        <v>1</v>
      </c>
      <c r="EL346" s="18" t="s">
        <v>4743</v>
      </c>
      <c r="EM346" s="18">
        <v>8</v>
      </c>
      <c r="EN346" s="17"/>
      <c r="EO346" s="17"/>
      <c r="EP346" s="17"/>
      <c r="EQ346" s="17"/>
      <c r="ER346" s="17"/>
      <c r="ES346" s="17"/>
      <c r="ET346" s="17"/>
      <c r="EU346" s="17"/>
      <c r="EV346" s="17"/>
      <c r="EW346" s="17"/>
      <c r="EX346" s="17"/>
      <c r="EY346" s="17"/>
      <c r="EZ346" s="17"/>
      <c r="FA346" s="17"/>
      <c r="FB346" s="17"/>
      <c r="FC346" s="17"/>
      <c r="FD346" s="17"/>
      <c r="FE346" s="17"/>
      <c r="FF346" s="17"/>
      <c r="FG346" s="17"/>
      <c r="FH346" s="18" t="s">
        <v>5159</v>
      </c>
      <c r="FI346" s="17"/>
      <c r="FJ346" s="18" t="s">
        <v>5159</v>
      </c>
      <c r="FK346" s="17"/>
      <c r="FL346" s="17"/>
      <c r="FM346" s="17"/>
      <c r="FN346" s="17"/>
      <c r="FO346" s="17"/>
      <c r="FP346" s="18" t="s">
        <v>5797</v>
      </c>
      <c r="FQ346" s="18">
        <v>2</v>
      </c>
      <c r="FR346" s="18">
        <v>157</v>
      </c>
      <c r="FS346" s="18" t="s">
        <v>6105</v>
      </c>
      <c r="FT346" s="18" t="s">
        <v>6432</v>
      </c>
      <c r="FU346" s="18" t="s">
        <v>6769</v>
      </c>
      <c r="FV346" s="18" t="s">
        <v>7110</v>
      </c>
      <c r="FW346" s="18" t="s">
        <v>28</v>
      </c>
      <c r="FX346" s="18" t="s">
        <v>6407</v>
      </c>
      <c r="FY346" s="18" t="s">
        <v>7419</v>
      </c>
      <c r="FZ346" s="18" t="s">
        <v>7494</v>
      </c>
      <c r="GB346" s="25">
        <f t="shared" si="19"/>
        <v>18.250319726245205</v>
      </c>
    </row>
    <row r="347" spans="3:184" ht="74" customHeight="1" x14ac:dyDescent="0.2">
      <c r="C347" s="17" t="s">
        <v>11175</v>
      </c>
      <c r="D347" s="18" t="s">
        <v>68</v>
      </c>
      <c r="E347" s="18" t="s">
        <v>83</v>
      </c>
      <c r="F347" s="18" t="s">
        <v>402</v>
      </c>
      <c r="G347" s="18" t="s">
        <v>633</v>
      </c>
      <c r="H347" s="18" t="s">
        <v>742</v>
      </c>
      <c r="I347" s="18">
        <v>2019</v>
      </c>
      <c r="J347" s="18" t="s">
        <v>894</v>
      </c>
      <c r="K347" s="18" t="s">
        <v>936</v>
      </c>
      <c r="L347" s="17"/>
      <c r="M347" s="18" t="s">
        <v>1260</v>
      </c>
      <c r="N347" s="18" t="s">
        <v>1483</v>
      </c>
      <c r="O347" s="18" t="s">
        <v>1753</v>
      </c>
      <c r="P347" s="18" t="s">
        <v>1946</v>
      </c>
      <c r="Q347" s="17"/>
      <c r="R347" s="17"/>
      <c r="S347" s="17"/>
      <c r="T347" s="17"/>
      <c r="U347" s="18" t="s">
        <v>2929</v>
      </c>
      <c r="V347" s="18" t="s">
        <v>3122</v>
      </c>
      <c r="W347" s="18" t="s">
        <v>3138</v>
      </c>
      <c r="X347" s="18" t="s">
        <v>3347</v>
      </c>
      <c r="Y347" s="21">
        <f t="shared" si="17"/>
        <v>22.594000000000001</v>
      </c>
      <c r="Z347" s="21">
        <v>22.594000000000001</v>
      </c>
      <c r="AA347" s="21">
        <v>97.37</v>
      </c>
      <c r="AB347" s="21">
        <v>0.36</v>
      </c>
      <c r="AC347" s="21">
        <v>0</v>
      </c>
      <c r="AD347" s="21">
        <v>0</v>
      </c>
      <c r="AE347" s="21">
        <v>0</v>
      </c>
      <c r="AF347" s="21">
        <v>0</v>
      </c>
      <c r="AG347" s="21">
        <v>0</v>
      </c>
      <c r="AH347" s="21">
        <v>0</v>
      </c>
      <c r="AI347" s="21">
        <v>1</v>
      </c>
      <c r="AJ347" s="18" t="s">
        <v>3490</v>
      </c>
      <c r="AK347" s="18" t="s">
        <v>3528</v>
      </c>
      <c r="AL347" s="21">
        <v>0</v>
      </c>
      <c r="AM347" s="21">
        <v>16.36</v>
      </c>
      <c r="AN347" s="21">
        <v>0.3</v>
      </c>
      <c r="AO347" s="22">
        <v>60</v>
      </c>
      <c r="AP347" s="22">
        <v>25</v>
      </c>
      <c r="AQ347" s="22">
        <v>11</v>
      </c>
      <c r="AR347" s="22"/>
      <c r="AS347" s="22">
        <v>4</v>
      </c>
      <c r="AT347" s="22"/>
      <c r="AU347" s="22"/>
      <c r="AV347" s="22"/>
      <c r="AW347" s="22"/>
      <c r="AX347" s="22"/>
      <c r="AY347" s="22"/>
      <c r="AZ347" s="22"/>
      <c r="BA347" s="22"/>
      <c r="BB347" s="22"/>
      <c r="BC347" s="22">
        <v>1</v>
      </c>
      <c r="BD347" s="22">
        <v>1</v>
      </c>
      <c r="BE347" s="22"/>
      <c r="BF347" s="22"/>
      <c r="BG347" s="22"/>
      <c r="BH347" s="22"/>
      <c r="BI347" s="22"/>
      <c r="BJ347" s="22"/>
      <c r="BK347" s="22">
        <v>6</v>
      </c>
      <c r="BL347" s="22"/>
      <c r="BM347" s="22"/>
      <c r="BN347" s="22"/>
      <c r="BO347" s="22"/>
      <c r="BP347" s="22"/>
      <c r="BQ347" s="22"/>
      <c r="BR347" s="22"/>
      <c r="BS347" s="22"/>
      <c r="BT347" s="22"/>
      <c r="BU347" s="22"/>
      <c r="BV347" s="22"/>
      <c r="BW347" s="22"/>
      <c r="BX347" s="22"/>
      <c r="BY347" s="22"/>
      <c r="BZ347" s="22"/>
      <c r="CA347" s="22">
        <v>0</v>
      </c>
      <c r="CB347" s="22"/>
      <c r="CC347" s="22"/>
      <c r="CD347" s="22"/>
      <c r="CE347" s="22"/>
      <c r="CF347" s="23"/>
      <c r="CG347" s="22"/>
      <c r="CH347" s="22">
        <v>12</v>
      </c>
      <c r="CI347" s="12">
        <f t="shared" si="18"/>
        <v>0</v>
      </c>
      <c r="CJ347" s="21">
        <v>16.963000000000001</v>
      </c>
      <c r="CK347" s="18" t="s">
        <v>3864</v>
      </c>
      <c r="CL347" s="17"/>
      <c r="CM347" s="18">
        <v>100</v>
      </c>
      <c r="CN347" s="18" t="s">
        <v>4065</v>
      </c>
      <c r="CO347" s="21">
        <v>16.963000000000001</v>
      </c>
      <c r="CP347" s="18">
        <v>1</v>
      </c>
      <c r="CQ347" s="18" t="s">
        <v>4105</v>
      </c>
      <c r="CR347" s="18" t="s">
        <v>4133</v>
      </c>
      <c r="CS347" s="18" t="s">
        <v>4150</v>
      </c>
      <c r="CT347" s="18">
        <v>19</v>
      </c>
      <c r="CU347" s="18">
        <v>24</v>
      </c>
      <c r="CV347" s="17"/>
      <c r="CW347" s="18">
        <v>0</v>
      </c>
      <c r="CX347" s="17"/>
      <c r="CY347" s="17"/>
      <c r="CZ347" s="17"/>
      <c r="DA347" s="18">
        <v>1</v>
      </c>
      <c r="DB347" s="18" t="s">
        <v>4409</v>
      </c>
      <c r="DC347" s="18">
        <v>25</v>
      </c>
      <c r="DD347" s="17"/>
      <c r="DE347" s="17"/>
      <c r="DF347" s="17"/>
      <c r="DG347" s="17"/>
      <c r="DH347" s="17"/>
      <c r="DI347" s="17"/>
      <c r="DJ347" s="17"/>
      <c r="DK347" s="17"/>
      <c r="DL347" s="17"/>
      <c r="DM347" s="18">
        <v>1</v>
      </c>
      <c r="DN347" s="18" t="s">
        <v>4490</v>
      </c>
      <c r="DO347" s="18">
        <v>35</v>
      </c>
      <c r="DP347" s="17"/>
      <c r="DQ347" s="17"/>
      <c r="DR347" s="17"/>
      <c r="DS347" s="18" t="s">
        <v>4545</v>
      </c>
      <c r="DT347" s="18" t="s">
        <v>4577</v>
      </c>
      <c r="DU347" s="18">
        <v>3245</v>
      </c>
      <c r="DV347" s="18">
        <v>1</v>
      </c>
      <c r="DW347" s="18" t="s">
        <v>4490</v>
      </c>
      <c r="DX347" s="18">
        <v>2573</v>
      </c>
      <c r="DY347" s="18">
        <v>1</v>
      </c>
      <c r="DZ347" s="18" t="s">
        <v>4653</v>
      </c>
      <c r="EA347" s="18">
        <v>13570</v>
      </c>
      <c r="EB347" s="17"/>
      <c r="EC347" s="17"/>
      <c r="ED347" s="17"/>
      <c r="EE347" s="17"/>
      <c r="EF347" s="17"/>
      <c r="EG347" s="17"/>
      <c r="EH347" s="17"/>
      <c r="EI347" s="17"/>
      <c r="EJ347" s="17"/>
      <c r="EK347" s="17"/>
      <c r="EL347" s="17"/>
      <c r="EM347" s="17"/>
      <c r="EN347" s="18">
        <v>1</v>
      </c>
      <c r="EO347" s="18" t="s">
        <v>4831</v>
      </c>
      <c r="EP347" s="18">
        <v>10</v>
      </c>
      <c r="EQ347" s="18" t="s">
        <v>4858</v>
      </c>
      <c r="ER347" s="18" t="s">
        <v>4876</v>
      </c>
      <c r="ES347" s="18">
        <v>3245</v>
      </c>
      <c r="ET347" s="17"/>
      <c r="EU347" s="17"/>
      <c r="EV347" s="17"/>
      <c r="EW347" s="17"/>
      <c r="EX347" s="17"/>
      <c r="EY347" s="17"/>
      <c r="EZ347" s="17"/>
      <c r="FA347" s="17"/>
      <c r="FB347" s="17"/>
      <c r="FC347" s="17"/>
      <c r="FD347" s="17"/>
      <c r="FE347" s="18">
        <v>1</v>
      </c>
      <c r="FF347" s="18" t="s">
        <v>4913</v>
      </c>
      <c r="FG347" s="18" t="s">
        <v>4490</v>
      </c>
      <c r="FH347" s="18" t="s">
        <v>5160</v>
      </c>
      <c r="FI347" s="18" t="s">
        <v>5331</v>
      </c>
      <c r="FJ347" s="18" t="s">
        <v>4913</v>
      </c>
      <c r="FK347" s="17"/>
      <c r="FL347" s="18" t="s">
        <v>5587</v>
      </c>
      <c r="FM347" s="17"/>
      <c r="FN347" s="18" t="s">
        <v>5656</v>
      </c>
      <c r="FO347" s="17"/>
      <c r="FP347" s="17"/>
      <c r="FQ347" s="17"/>
      <c r="FR347" s="17"/>
      <c r="FS347" s="18" t="s">
        <v>6106</v>
      </c>
      <c r="FT347" s="18" t="s">
        <v>6295</v>
      </c>
      <c r="FU347" s="18" t="s">
        <v>6770</v>
      </c>
      <c r="FV347" s="18" t="s">
        <v>7111</v>
      </c>
      <c r="FW347" s="18" t="s">
        <v>7221</v>
      </c>
      <c r="FX347" s="18" t="s">
        <v>7316</v>
      </c>
      <c r="FY347" s="18" t="s">
        <v>7418</v>
      </c>
      <c r="FZ347" s="18" t="s">
        <v>7488</v>
      </c>
      <c r="GB347" s="25">
        <f t="shared" si="19"/>
        <v>1331.9577904851735</v>
      </c>
    </row>
    <row r="348" spans="3:184" ht="74" customHeight="1" x14ac:dyDescent="0.2">
      <c r="C348" s="17" t="s">
        <v>11175</v>
      </c>
      <c r="D348" s="18" t="s">
        <v>75</v>
      </c>
      <c r="E348" s="18" t="s">
        <v>84</v>
      </c>
      <c r="F348" s="18" t="s">
        <v>403</v>
      </c>
      <c r="G348" s="18" t="s">
        <v>679</v>
      </c>
      <c r="H348" s="18" t="s">
        <v>754</v>
      </c>
      <c r="I348" s="18">
        <v>2023</v>
      </c>
      <c r="J348" s="18" t="s">
        <v>870</v>
      </c>
      <c r="K348" s="18" t="s">
        <v>936</v>
      </c>
      <c r="L348" s="17"/>
      <c r="M348" s="18" t="s">
        <v>1261</v>
      </c>
      <c r="N348" s="17"/>
      <c r="O348" s="17"/>
      <c r="P348" s="17"/>
      <c r="Q348" s="18" t="s">
        <v>2211</v>
      </c>
      <c r="R348" s="17"/>
      <c r="S348" s="17"/>
      <c r="T348" s="17"/>
      <c r="U348" s="18" t="s">
        <v>2930</v>
      </c>
      <c r="V348" s="18" t="s">
        <v>3123</v>
      </c>
      <c r="W348" s="18" t="s">
        <v>3142</v>
      </c>
      <c r="X348" s="18" t="s">
        <v>3348</v>
      </c>
      <c r="Y348" s="21">
        <f t="shared" si="17"/>
        <v>2.6070000000000002</v>
      </c>
      <c r="Z348" s="21">
        <v>1.8129999999999999</v>
      </c>
      <c r="AA348" s="21">
        <v>69.540000000000006</v>
      </c>
      <c r="AB348" s="21">
        <v>0.06</v>
      </c>
      <c r="AC348" s="21">
        <v>0</v>
      </c>
      <c r="AD348" s="21">
        <v>0</v>
      </c>
      <c r="AE348" s="21">
        <v>0</v>
      </c>
      <c r="AF348" s="21">
        <v>0</v>
      </c>
      <c r="AG348" s="21">
        <v>0.79400000000000004</v>
      </c>
      <c r="AH348" s="21">
        <v>30.46</v>
      </c>
      <c r="AI348" s="21">
        <v>1</v>
      </c>
      <c r="AJ348" s="18" t="s">
        <v>3491</v>
      </c>
      <c r="AK348" s="17"/>
      <c r="AL348" s="21">
        <v>0</v>
      </c>
      <c r="AM348" s="21">
        <v>7.7220000000000004</v>
      </c>
      <c r="AN348" s="21">
        <v>0.22</v>
      </c>
      <c r="AO348" s="22">
        <v>10</v>
      </c>
      <c r="AP348" s="22">
        <v>10</v>
      </c>
      <c r="AQ348" s="22">
        <v>10</v>
      </c>
      <c r="AR348" s="22"/>
      <c r="AS348" s="22"/>
      <c r="AT348" s="22"/>
      <c r="AU348" s="22"/>
      <c r="AV348" s="22"/>
      <c r="AW348" s="22"/>
      <c r="AX348" s="22"/>
      <c r="AY348" s="22">
        <v>3</v>
      </c>
      <c r="AZ348" s="22">
        <v>1</v>
      </c>
      <c r="BA348" s="22">
        <v>1</v>
      </c>
      <c r="BB348" s="22">
        <v>1</v>
      </c>
      <c r="BC348" s="22"/>
      <c r="BD348" s="22"/>
      <c r="BE348" s="22"/>
      <c r="BF348" s="22">
        <v>1</v>
      </c>
      <c r="BG348" s="22">
        <v>1</v>
      </c>
      <c r="BH348" s="22"/>
      <c r="BI348" s="22"/>
      <c r="BJ348" s="22"/>
      <c r="BK348" s="22"/>
      <c r="BL348" s="22"/>
      <c r="BM348" s="22"/>
      <c r="BN348" s="22"/>
      <c r="BO348" s="22"/>
      <c r="BP348" s="22"/>
      <c r="BQ348" s="22"/>
      <c r="BR348" s="22"/>
      <c r="BS348" s="22"/>
      <c r="BT348" s="22"/>
      <c r="BU348" s="22"/>
      <c r="BV348" s="22"/>
      <c r="BW348" s="22"/>
      <c r="BX348" s="22"/>
      <c r="BY348" s="22"/>
      <c r="BZ348" s="22"/>
      <c r="CA348" s="22">
        <v>0</v>
      </c>
      <c r="CB348" s="22"/>
      <c r="CC348" s="22"/>
      <c r="CD348" s="22"/>
      <c r="CE348" s="22"/>
      <c r="CF348" s="22" t="s">
        <v>3603</v>
      </c>
      <c r="CG348" s="22">
        <v>2</v>
      </c>
      <c r="CH348" s="22">
        <v>10</v>
      </c>
      <c r="CI348" s="12">
        <f t="shared" si="18"/>
        <v>0</v>
      </c>
      <c r="CJ348" s="21">
        <v>7.4210000000000003</v>
      </c>
      <c r="CK348" s="18" t="s">
        <v>594</v>
      </c>
      <c r="CL348" s="17"/>
      <c r="CM348" s="18">
        <v>17.45</v>
      </c>
      <c r="CN348" s="18" t="s">
        <v>4057</v>
      </c>
      <c r="CO348" s="21">
        <v>42.533999999999999</v>
      </c>
      <c r="CP348" s="17"/>
      <c r="CQ348" s="17"/>
      <c r="CR348" s="17"/>
      <c r="CS348" s="17"/>
      <c r="CT348" s="17"/>
      <c r="CU348" s="17"/>
      <c r="CV348" s="17"/>
      <c r="CW348" s="18">
        <v>10</v>
      </c>
      <c r="CX348" s="18">
        <v>1</v>
      </c>
      <c r="CY348" s="18" t="s">
        <v>4264</v>
      </c>
      <c r="CZ348" s="18">
        <v>171</v>
      </c>
      <c r="DA348" s="18">
        <v>1</v>
      </c>
      <c r="DB348" s="18" t="s">
        <v>4410</v>
      </c>
      <c r="DC348" s="18">
        <v>991</v>
      </c>
      <c r="DD348" s="18">
        <v>1</v>
      </c>
      <c r="DE348" s="18" t="s">
        <v>4446</v>
      </c>
      <c r="DF348" s="18">
        <v>4</v>
      </c>
      <c r="DG348" s="17"/>
      <c r="DH348" s="17"/>
      <c r="DI348" s="17"/>
      <c r="DJ348" s="17"/>
      <c r="DK348" s="17"/>
      <c r="DL348" s="17"/>
      <c r="DM348" s="17"/>
      <c r="DN348" s="17"/>
      <c r="DO348" s="17"/>
      <c r="DP348" s="17"/>
      <c r="DQ348" s="17"/>
      <c r="DR348" s="17"/>
      <c r="DS348" s="18" t="s">
        <v>594</v>
      </c>
      <c r="DT348" s="18" t="s">
        <v>594</v>
      </c>
      <c r="DU348" s="18">
        <v>0</v>
      </c>
      <c r="DV348" s="17"/>
      <c r="DW348" s="17"/>
      <c r="DX348" s="17"/>
      <c r="DY348" s="17"/>
      <c r="DZ348" s="17"/>
      <c r="EA348" s="17"/>
      <c r="EB348" s="17"/>
      <c r="EC348" s="17"/>
      <c r="ED348" s="17"/>
      <c r="EE348" s="17"/>
      <c r="EF348" s="17"/>
      <c r="EG348" s="17"/>
      <c r="EH348" s="17"/>
      <c r="EI348" s="17"/>
      <c r="EJ348" s="17"/>
      <c r="EK348" s="17"/>
      <c r="EL348" s="17"/>
      <c r="EM348" s="17"/>
      <c r="EN348" s="18">
        <v>1</v>
      </c>
      <c r="EO348" s="18" t="s">
        <v>4832</v>
      </c>
      <c r="EP348" s="18">
        <v>8</v>
      </c>
      <c r="EQ348" s="18" t="s">
        <v>594</v>
      </c>
      <c r="ER348" s="18" t="s">
        <v>594</v>
      </c>
      <c r="ES348" s="18">
        <v>0</v>
      </c>
      <c r="ET348" s="17"/>
      <c r="EU348" s="17"/>
      <c r="EV348" s="17"/>
      <c r="EW348" s="17"/>
      <c r="EX348" s="17"/>
      <c r="EY348" s="17"/>
      <c r="EZ348" s="17"/>
      <c r="FA348" s="17"/>
      <c r="FB348" s="17"/>
      <c r="FC348" s="17"/>
      <c r="FD348" s="17"/>
      <c r="FE348" s="17"/>
      <c r="FF348" s="17"/>
      <c r="FG348" s="18" t="s">
        <v>594</v>
      </c>
      <c r="FH348" s="18" t="s">
        <v>5161</v>
      </c>
      <c r="FI348" s="18" t="s">
        <v>5332</v>
      </c>
      <c r="FJ348" s="17"/>
      <c r="FK348" s="17"/>
      <c r="FL348" s="18" t="s">
        <v>5588</v>
      </c>
      <c r="FM348" s="17"/>
      <c r="FN348" s="17"/>
      <c r="FO348" s="17"/>
      <c r="FP348" s="18" t="s">
        <v>5798</v>
      </c>
      <c r="FQ348" s="18">
        <v>4</v>
      </c>
      <c r="FR348" s="18">
        <v>89</v>
      </c>
      <c r="FS348" s="18" t="s">
        <v>6107</v>
      </c>
      <c r="FT348" s="18" t="s">
        <v>6433</v>
      </c>
      <c r="FU348" s="18" t="s">
        <v>6771</v>
      </c>
      <c r="FV348" s="18" t="s">
        <v>7112</v>
      </c>
      <c r="FW348" s="18" t="s">
        <v>7231</v>
      </c>
      <c r="FX348" s="18" t="s">
        <v>7326</v>
      </c>
      <c r="FY348" s="18" t="s">
        <v>7425</v>
      </c>
      <c r="FZ348" s="18" t="s">
        <v>7500</v>
      </c>
      <c r="GB348" s="25">
        <f t="shared" si="19"/>
        <v>42.624723750411441</v>
      </c>
    </row>
    <row r="349" spans="3:184" ht="74" customHeight="1" x14ac:dyDescent="0.2">
      <c r="C349" s="17" t="s">
        <v>11175</v>
      </c>
      <c r="D349" s="18" t="s">
        <v>76</v>
      </c>
      <c r="E349" s="18" t="s">
        <v>82</v>
      </c>
      <c r="F349" s="18" t="s">
        <v>404</v>
      </c>
      <c r="G349" s="18" t="s">
        <v>502</v>
      </c>
      <c r="H349" s="17"/>
      <c r="I349" s="18">
        <v>2019</v>
      </c>
      <c r="J349" s="18" t="s">
        <v>921</v>
      </c>
      <c r="K349" s="18" t="s">
        <v>936</v>
      </c>
      <c r="L349" s="17"/>
      <c r="M349" s="18" t="s">
        <v>1262</v>
      </c>
      <c r="N349" s="18" t="s">
        <v>1484</v>
      </c>
      <c r="O349" s="18" t="s">
        <v>1754</v>
      </c>
      <c r="P349" s="18" t="s">
        <v>1947</v>
      </c>
      <c r="Q349" s="18" t="s">
        <v>2212</v>
      </c>
      <c r="R349" s="17"/>
      <c r="S349" s="18" t="s">
        <v>699</v>
      </c>
      <c r="T349" s="17"/>
      <c r="U349" s="18" t="s">
        <v>2931</v>
      </c>
      <c r="V349" s="18" t="s">
        <v>3124</v>
      </c>
      <c r="W349" s="18" t="s">
        <v>3138</v>
      </c>
      <c r="X349" s="18" t="s">
        <v>3124</v>
      </c>
      <c r="Y349" s="21">
        <f t="shared" si="17"/>
        <v>5.3159999999999989</v>
      </c>
      <c r="Z349" s="21">
        <v>4.5999999999999996</v>
      </c>
      <c r="AA349" s="21">
        <v>86.53</v>
      </c>
      <c r="AB349" s="21">
        <v>0.02</v>
      </c>
      <c r="AC349" s="21">
        <v>0.47199999999999998</v>
      </c>
      <c r="AD349" s="21">
        <v>8.8800000000000008</v>
      </c>
      <c r="AE349" s="21">
        <v>0.24399999999999999</v>
      </c>
      <c r="AF349" s="21">
        <v>4.59</v>
      </c>
      <c r="AG349" s="21">
        <v>0</v>
      </c>
      <c r="AH349" s="21">
        <v>0</v>
      </c>
      <c r="AI349" s="21">
        <v>1</v>
      </c>
      <c r="AJ349" s="18" t="s">
        <v>3492</v>
      </c>
      <c r="AK349" s="17"/>
      <c r="AL349" s="21">
        <v>0</v>
      </c>
      <c r="AM349" s="21">
        <v>5</v>
      </c>
      <c r="AN349" s="21">
        <v>0.03</v>
      </c>
      <c r="AO349" s="22">
        <v>8</v>
      </c>
      <c r="AP349" s="22">
        <v>8</v>
      </c>
      <c r="AQ349" s="22">
        <v>7</v>
      </c>
      <c r="AR349" s="22"/>
      <c r="AS349" s="22">
        <v>1</v>
      </c>
      <c r="AT349" s="22"/>
      <c r="AU349" s="22"/>
      <c r="AV349" s="22"/>
      <c r="AW349" s="22"/>
      <c r="AX349" s="22"/>
      <c r="AY349" s="22"/>
      <c r="AZ349" s="22">
        <v>2</v>
      </c>
      <c r="BA349" s="22">
        <v>1</v>
      </c>
      <c r="BB349" s="22"/>
      <c r="BC349" s="22">
        <v>3</v>
      </c>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v>0</v>
      </c>
      <c r="CB349" s="22"/>
      <c r="CC349" s="22"/>
      <c r="CD349" s="22"/>
      <c r="CE349" s="22"/>
      <c r="CF349" s="23"/>
      <c r="CG349" s="22"/>
      <c r="CH349" s="22">
        <v>7</v>
      </c>
      <c r="CI349" s="12">
        <f t="shared" si="18"/>
        <v>0</v>
      </c>
      <c r="CJ349" s="21">
        <v>4.7450000000000001</v>
      </c>
      <c r="CK349" s="18" t="s">
        <v>3865</v>
      </c>
      <c r="CL349" s="17"/>
      <c r="CM349" s="18">
        <v>1.35</v>
      </c>
      <c r="CN349" s="18" t="s">
        <v>4066</v>
      </c>
      <c r="CO349" s="21">
        <v>350.488</v>
      </c>
      <c r="CP349" s="17"/>
      <c r="CQ349" s="17"/>
      <c r="CR349" s="17"/>
      <c r="CS349" s="17"/>
      <c r="CT349" s="17"/>
      <c r="CU349" s="17"/>
      <c r="CV349" s="17"/>
      <c r="CW349" s="18">
        <v>20</v>
      </c>
      <c r="CX349" s="18">
        <v>1</v>
      </c>
      <c r="CY349" s="18" t="s">
        <v>4265</v>
      </c>
      <c r="CZ349" s="18">
        <v>2343</v>
      </c>
      <c r="DA349" s="18">
        <v>1</v>
      </c>
      <c r="DB349" s="18" t="s">
        <v>4411</v>
      </c>
      <c r="DC349" s="18">
        <v>95</v>
      </c>
      <c r="DD349" s="18">
        <v>1</v>
      </c>
      <c r="DE349" s="18" t="s">
        <v>4411</v>
      </c>
      <c r="DF349" s="18">
        <v>45</v>
      </c>
      <c r="DG349" s="17"/>
      <c r="DH349" s="17"/>
      <c r="DI349" s="17"/>
      <c r="DJ349" s="17"/>
      <c r="DK349" s="17"/>
      <c r="DL349" s="17"/>
      <c r="DM349" s="17"/>
      <c r="DN349" s="17"/>
      <c r="DO349" s="17"/>
      <c r="DP349" s="17"/>
      <c r="DQ349" s="17"/>
      <c r="DR349" s="17"/>
      <c r="DS349" s="17"/>
      <c r="DT349" s="17"/>
      <c r="DU349" s="17"/>
      <c r="DV349" s="17"/>
      <c r="DW349" s="17"/>
      <c r="DX349" s="17"/>
      <c r="DY349" s="17"/>
      <c r="DZ349" s="17"/>
      <c r="EA349" s="17"/>
      <c r="EB349" s="17"/>
      <c r="EC349" s="17"/>
      <c r="ED349" s="17"/>
      <c r="EE349" s="17"/>
      <c r="EF349" s="17"/>
      <c r="EG349" s="17"/>
      <c r="EH349" s="17"/>
      <c r="EI349" s="17"/>
      <c r="EJ349" s="17"/>
      <c r="EK349" s="17"/>
      <c r="EL349" s="17"/>
      <c r="EM349" s="17"/>
      <c r="EN349" s="17"/>
      <c r="EO349" s="17"/>
      <c r="EP349" s="17"/>
      <c r="EQ349" s="17"/>
      <c r="ER349" s="17"/>
      <c r="ES349" s="17"/>
      <c r="ET349" s="17"/>
      <c r="EU349" s="17"/>
      <c r="EV349" s="17"/>
      <c r="EW349" s="17"/>
      <c r="EX349" s="17"/>
      <c r="EY349" s="17"/>
      <c r="EZ349" s="17"/>
      <c r="FA349" s="17"/>
      <c r="FB349" s="17"/>
      <c r="FC349" s="17"/>
      <c r="FD349" s="17"/>
      <c r="FE349" s="17"/>
      <c r="FF349" s="17"/>
      <c r="FG349" s="17"/>
      <c r="FH349" s="18" t="s">
        <v>5162</v>
      </c>
      <c r="FI349" s="18" t="s">
        <v>5333</v>
      </c>
      <c r="FJ349" s="17"/>
      <c r="FK349" s="17"/>
      <c r="FL349" s="18" t="s">
        <v>5589</v>
      </c>
      <c r="FM349" s="17"/>
      <c r="FN349" s="18" t="s">
        <v>5657</v>
      </c>
      <c r="FO349" s="17"/>
      <c r="FP349" s="18" t="s">
        <v>5799</v>
      </c>
      <c r="FQ349" s="18">
        <v>2</v>
      </c>
      <c r="FR349" s="18">
        <v>40</v>
      </c>
      <c r="FS349" s="18" t="s">
        <v>6108</v>
      </c>
      <c r="FT349" s="18" t="s">
        <v>6434</v>
      </c>
      <c r="FU349" s="18" t="s">
        <v>6772</v>
      </c>
      <c r="FV349" s="18" t="s">
        <v>7113</v>
      </c>
      <c r="FW349" s="18" t="s">
        <v>7232</v>
      </c>
      <c r="FX349" s="18" t="s">
        <v>7327</v>
      </c>
      <c r="FY349" s="18" t="s">
        <v>7426</v>
      </c>
      <c r="FZ349" s="18" t="s">
        <v>7501</v>
      </c>
      <c r="GB349" s="25">
        <f t="shared" si="19"/>
        <v>13.124557759466798</v>
      </c>
    </row>
    <row r="350" spans="3:184" ht="74" customHeight="1" x14ac:dyDescent="0.2">
      <c r="C350" s="17" t="s">
        <v>11175</v>
      </c>
      <c r="D350" s="18" t="s">
        <v>73</v>
      </c>
      <c r="E350" s="18" t="s">
        <v>84</v>
      </c>
      <c r="F350" s="18" t="s">
        <v>401</v>
      </c>
      <c r="G350" s="18" t="s">
        <v>680</v>
      </c>
      <c r="H350" s="18" t="s">
        <v>663</v>
      </c>
      <c r="I350" s="18">
        <v>2022</v>
      </c>
      <c r="J350" s="18" t="s">
        <v>787</v>
      </c>
      <c r="K350" s="18" t="s">
        <v>936</v>
      </c>
      <c r="L350" s="17"/>
      <c r="M350" s="18" t="s">
        <v>1263</v>
      </c>
      <c r="N350" s="18" t="s">
        <v>1485</v>
      </c>
      <c r="O350" s="17"/>
      <c r="P350" s="17"/>
      <c r="Q350" s="18" t="s">
        <v>2213</v>
      </c>
      <c r="R350" s="18" t="s">
        <v>2428</v>
      </c>
      <c r="S350" s="17"/>
      <c r="T350" s="17"/>
      <c r="U350" s="18" t="s">
        <v>2928</v>
      </c>
      <c r="V350" s="18" t="s">
        <v>3125</v>
      </c>
      <c r="W350" s="18" t="s">
        <v>3138</v>
      </c>
      <c r="X350" s="18" t="s">
        <v>3349</v>
      </c>
      <c r="Y350" s="21">
        <f t="shared" si="17"/>
        <v>0.95</v>
      </c>
      <c r="Z350" s="21">
        <v>0.95</v>
      </c>
      <c r="AA350" s="21">
        <v>100</v>
      </c>
      <c r="AB350" s="21">
        <v>0.02</v>
      </c>
      <c r="AC350" s="21">
        <v>0</v>
      </c>
      <c r="AD350" s="21">
        <v>0</v>
      </c>
      <c r="AE350" s="21">
        <v>0</v>
      </c>
      <c r="AF350" s="21">
        <v>0</v>
      </c>
      <c r="AG350" s="21">
        <v>0</v>
      </c>
      <c r="AH350" s="21">
        <v>0</v>
      </c>
      <c r="AI350" s="21">
        <v>1</v>
      </c>
      <c r="AJ350" s="18" t="s">
        <v>3493</v>
      </c>
      <c r="AK350" s="17"/>
      <c r="AL350" s="21">
        <v>0</v>
      </c>
      <c r="AM350" s="21">
        <v>1</v>
      </c>
      <c r="AN350" s="21">
        <v>0.02</v>
      </c>
      <c r="AO350" s="22">
        <v>10</v>
      </c>
      <c r="AP350" s="22">
        <v>10</v>
      </c>
      <c r="AQ350" s="22">
        <v>3</v>
      </c>
      <c r="AR350" s="22"/>
      <c r="AS350" s="22"/>
      <c r="AT350" s="22"/>
      <c r="AU350" s="22"/>
      <c r="AV350" s="22"/>
      <c r="AW350" s="22"/>
      <c r="AX350" s="22"/>
      <c r="AY350" s="22"/>
      <c r="AZ350" s="22"/>
      <c r="BA350" s="22"/>
      <c r="BB350" s="22"/>
      <c r="BC350" s="22"/>
      <c r="BD350" s="22"/>
      <c r="BE350" s="22"/>
      <c r="BF350" s="22"/>
      <c r="BG350" s="22"/>
      <c r="BH350" s="22"/>
      <c r="BI350" s="22"/>
      <c r="BJ350" s="22"/>
      <c r="BK350" s="22">
        <v>3</v>
      </c>
      <c r="BL350" s="22"/>
      <c r="BM350" s="22"/>
      <c r="BN350" s="22"/>
      <c r="BO350" s="22">
        <v>1</v>
      </c>
      <c r="BP350" s="22">
        <v>1</v>
      </c>
      <c r="BQ350" s="22"/>
      <c r="BR350" s="22"/>
      <c r="BS350" s="22"/>
      <c r="BT350" s="22"/>
      <c r="BU350" s="22">
        <v>1</v>
      </c>
      <c r="BV350" s="22"/>
      <c r="BW350" s="22"/>
      <c r="BX350" s="22"/>
      <c r="BY350" s="22"/>
      <c r="BZ350" s="22"/>
      <c r="CA350" s="22">
        <v>3</v>
      </c>
      <c r="CB350" s="22"/>
      <c r="CC350" s="22"/>
      <c r="CD350" s="22"/>
      <c r="CE350" s="22"/>
      <c r="CF350" s="23"/>
      <c r="CG350" s="22"/>
      <c r="CH350" s="22">
        <v>3</v>
      </c>
      <c r="CI350" s="12">
        <f t="shared" si="18"/>
        <v>0</v>
      </c>
      <c r="CJ350" s="21">
        <v>2.0590000000000002</v>
      </c>
      <c r="CK350" s="18" t="s">
        <v>3866</v>
      </c>
      <c r="CL350" s="17"/>
      <c r="CM350" s="18">
        <v>1.78</v>
      </c>
      <c r="CN350" s="18" t="s">
        <v>4050</v>
      </c>
      <c r="CO350" s="21">
        <v>115.724</v>
      </c>
      <c r="CP350" s="17"/>
      <c r="CQ350" s="17"/>
      <c r="CR350" s="17"/>
      <c r="CS350" s="17"/>
      <c r="CT350" s="17"/>
      <c r="CU350" s="17"/>
      <c r="CV350" s="17"/>
      <c r="CW350" s="18">
        <v>3</v>
      </c>
      <c r="CX350" s="17"/>
      <c r="CY350" s="17"/>
      <c r="CZ350" s="17"/>
      <c r="DA350" s="17"/>
      <c r="DB350" s="17"/>
      <c r="DC350" s="17"/>
      <c r="DD350" s="17"/>
      <c r="DE350" s="17"/>
      <c r="DF350" s="17"/>
      <c r="DG350" s="17"/>
      <c r="DH350" s="17"/>
      <c r="DI350" s="17"/>
      <c r="DJ350" s="17"/>
      <c r="DK350" s="17"/>
      <c r="DL350" s="17"/>
      <c r="DM350" s="17"/>
      <c r="DN350" s="17"/>
      <c r="DO350" s="17"/>
      <c r="DP350" s="17"/>
      <c r="DQ350" s="17"/>
      <c r="DR350" s="17"/>
      <c r="DS350" s="18" t="s">
        <v>4546</v>
      </c>
      <c r="DT350" s="18" t="s">
        <v>4578</v>
      </c>
      <c r="DU350" s="18">
        <v>135</v>
      </c>
      <c r="DV350" s="17"/>
      <c r="DW350" s="17"/>
      <c r="DX350" s="17"/>
      <c r="DY350" s="17"/>
      <c r="DZ350" s="17"/>
      <c r="EA350" s="17"/>
      <c r="EB350" s="17"/>
      <c r="EC350" s="17"/>
      <c r="ED350" s="17"/>
      <c r="EE350" s="17"/>
      <c r="EF350" s="17"/>
      <c r="EG350" s="17"/>
      <c r="EH350" s="17"/>
      <c r="EI350" s="17"/>
      <c r="EJ350" s="17"/>
      <c r="EK350" s="18">
        <v>1</v>
      </c>
      <c r="EL350" s="18" t="s">
        <v>4744</v>
      </c>
      <c r="EM350" s="18">
        <v>8</v>
      </c>
      <c r="EN350" s="17"/>
      <c r="EO350" s="17"/>
      <c r="EP350" s="17"/>
      <c r="EQ350" s="17"/>
      <c r="ER350" s="17"/>
      <c r="ES350" s="17"/>
      <c r="ET350" s="17"/>
      <c r="EU350" s="17"/>
      <c r="EV350" s="17"/>
      <c r="EW350" s="17"/>
      <c r="EX350" s="17"/>
      <c r="EY350" s="17"/>
      <c r="EZ350" s="17"/>
      <c r="FA350" s="17"/>
      <c r="FB350" s="17"/>
      <c r="FC350" s="17"/>
      <c r="FD350" s="17"/>
      <c r="FE350" s="17"/>
      <c r="FF350" s="17"/>
      <c r="FG350" s="17"/>
      <c r="FH350" s="18" t="s">
        <v>5163</v>
      </c>
      <c r="FI350" s="18" t="s">
        <v>5334</v>
      </c>
      <c r="FJ350" s="17"/>
      <c r="FK350" s="17"/>
      <c r="FL350" s="18" t="s">
        <v>5590</v>
      </c>
      <c r="FM350" s="17"/>
      <c r="FN350" s="17"/>
      <c r="FO350" s="17"/>
      <c r="FP350" s="18" t="s">
        <v>5800</v>
      </c>
      <c r="FQ350" s="18">
        <v>1</v>
      </c>
      <c r="FR350" s="18">
        <v>51</v>
      </c>
      <c r="FS350" s="18" t="s">
        <v>6105</v>
      </c>
      <c r="FT350" s="18" t="s">
        <v>6432</v>
      </c>
      <c r="FU350" s="18" t="s">
        <v>6769</v>
      </c>
      <c r="FV350" s="18" t="s">
        <v>7110</v>
      </c>
      <c r="FW350" s="18" t="s">
        <v>28</v>
      </c>
      <c r="FX350" s="18" t="s">
        <v>6407</v>
      </c>
      <c r="FY350" s="18" t="s">
        <v>7419</v>
      </c>
      <c r="FZ350" s="18" t="s">
        <v>7494</v>
      </c>
      <c r="GB350" s="25">
        <f t="shared" si="19"/>
        <v>8.2091873768621895</v>
      </c>
    </row>
    <row r="351" spans="3:184" ht="74" customHeight="1" x14ac:dyDescent="0.2">
      <c r="C351" s="17" t="s">
        <v>11175</v>
      </c>
      <c r="D351" s="18" t="s">
        <v>68</v>
      </c>
      <c r="E351" s="18" t="s">
        <v>83</v>
      </c>
      <c r="F351" s="18" t="s">
        <v>405</v>
      </c>
      <c r="G351" s="18" t="s">
        <v>633</v>
      </c>
      <c r="H351" s="18" t="s">
        <v>742</v>
      </c>
      <c r="I351" s="18">
        <v>2018</v>
      </c>
      <c r="J351" s="18" t="s">
        <v>894</v>
      </c>
      <c r="K351" s="18" t="s">
        <v>936</v>
      </c>
      <c r="L351" s="17"/>
      <c r="M351" s="18" t="s">
        <v>1264</v>
      </c>
      <c r="N351" s="18" t="s">
        <v>1486</v>
      </c>
      <c r="O351" s="18" t="s">
        <v>1755</v>
      </c>
      <c r="P351" s="18" t="s">
        <v>1948</v>
      </c>
      <c r="Q351" s="17"/>
      <c r="R351" s="17"/>
      <c r="S351" s="17"/>
      <c r="T351" s="17"/>
      <c r="U351" s="18" t="s">
        <v>2932</v>
      </c>
      <c r="V351" s="18" t="s">
        <v>3126</v>
      </c>
      <c r="W351" s="18" t="s">
        <v>3138</v>
      </c>
      <c r="X351" s="18" t="s">
        <v>3350</v>
      </c>
      <c r="Y351" s="21">
        <f t="shared" si="17"/>
        <v>127.021</v>
      </c>
      <c r="Z351" s="21">
        <v>119.41</v>
      </c>
      <c r="AA351" s="21">
        <v>93.69</v>
      </c>
      <c r="AB351" s="21">
        <v>0.77</v>
      </c>
      <c r="AC351" s="21">
        <v>6.0000000000000001E-3</v>
      </c>
      <c r="AD351" s="21">
        <v>0</v>
      </c>
      <c r="AE351" s="21">
        <v>7.5</v>
      </c>
      <c r="AF351" s="21">
        <v>5.51</v>
      </c>
      <c r="AG351" s="21">
        <v>0.105</v>
      </c>
      <c r="AH351" s="21">
        <v>0</v>
      </c>
      <c r="AI351" s="21">
        <v>1</v>
      </c>
      <c r="AJ351" s="18" t="s">
        <v>3494</v>
      </c>
      <c r="AK351" s="18" t="s">
        <v>3529</v>
      </c>
      <c r="AL351" s="21">
        <v>0</v>
      </c>
      <c r="AM351" s="21">
        <v>133.06399999999999</v>
      </c>
      <c r="AN351" s="21">
        <v>0.56999999999999995</v>
      </c>
      <c r="AO351" s="22">
        <v>56</v>
      </c>
      <c r="AP351" s="22">
        <v>32</v>
      </c>
      <c r="AQ351" s="22">
        <v>32</v>
      </c>
      <c r="AR351" s="22"/>
      <c r="AS351" s="22"/>
      <c r="AT351" s="22"/>
      <c r="AU351" s="22"/>
      <c r="AV351" s="22"/>
      <c r="AW351" s="22">
        <v>3</v>
      </c>
      <c r="AX351" s="22"/>
      <c r="AY351" s="22"/>
      <c r="AZ351" s="22">
        <v>4</v>
      </c>
      <c r="BA351" s="22"/>
      <c r="BB351" s="22">
        <v>2</v>
      </c>
      <c r="BC351" s="22">
        <v>7</v>
      </c>
      <c r="BD351" s="22"/>
      <c r="BE351" s="22"/>
      <c r="BF351" s="22">
        <v>1</v>
      </c>
      <c r="BG351" s="22"/>
      <c r="BH351" s="22"/>
      <c r="BI351" s="22"/>
      <c r="BJ351" s="22"/>
      <c r="BK351" s="22">
        <v>14</v>
      </c>
      <c r="BL351" s="22"/>
      <c r="BM351" s="22"/>
      <c r="BN351" s="22"/>
      <c r="BO351" s="22"/>
      <c r="BP351" s="22"/>
      <c r="BQ351" s="22"/>
      <c r="BR351" s="22"/>
      <c r="BS351" s="22"/>
      <c r="BT351" s="22"/>
      <c r="BU351" s="22"/>
      <c r="BV351" s="22"/>
      <c r="BW351" s="22"/>
      <c r="BX351" s="22"/>
      <c r="BY351" s="22"/>
      <c r="BZ351" s="22"/>
      <c r="CA351" s="22">
        <v>0</v>
      </c>
      <c r="CB351" s="22"/>
      <c r="CC351" s="22"/>
      <c r="CD351" s="22">
        <v>1</v>
      </c>
      <c r="CE351" s="22"/>
      <c r="CF351" s="23"/>
      <c r="CG351" s="22"/>
      <c r="CH351" s="22">
        <v>32</v>
      </c>
      <c r="CI351" s="12">
        <f t="shared" si="18"/>
        <v>0</v>
      </c>
      <c r="CJ351" s="21">
        <v>35.323</v>
      </c>
      <c r="CK351" s="18" t="s">
        <v>3867</v>
      </c>
      <c r="CL351" s="17"/>
      <c r="CM351" s="18">
        <v>97.22</v>
      </c>
      <c r="CN351" s="18" t="s">
        <v>4019</v>
      </c>
      <c r="CO351" s="21">
        <v>36.552</v>
      </c>
      <c r="CP351" s="17"/>
      <c r="CQ351" s="17"/>
      <c r="CR351" s="17"/>
      <c r="CS351" s="17"/>
      <c r="CT351" s="17"/>
      <c r="CU351" s="17"/>
      <c r="CV351" s="17"/>
      <c r="CW351" s="17"/>
      <c r="CX351" s="18">
        <v>1</v>
      </c>
      <c r="CY351" s="18" t="s">
        <v>4180</v>
      </c>
      <c r="CZ351" s="18">
        <v>405</v>
      </c>
      <c r="DA351" s="18">
        <v>1</v>
      </c>
      <c r="DB351" s="18" t="s">
        <v>4182</v>
      </c>
      <c r="DC351" s="18">
        <v>236</v>
      </c>
      <c r="DD351" s="17"/>
      <c r="DE351" s="17"/>
      <c r="DF351" s="17"/>
      <c r="DG351" s="17"/>
      <c r="DH351" s="17"/>
      <c r="DI351" s="17"/>
      <c r="DJ351" s="17"/>
      <c r="DK351" s="17"/>
      <c r="DL351" s="17"/>
      <c r="DM351" s="18">
        <v>1</v>
      </c>
      <c r="DN351" s="18" t="s">
        <v>4491</v>
      </c>
      <c r="DO351" s="18">
        <v>18</v>
      </c>
      <c r="DP351" s="17"/>
      <c r="DQ351" s="17"/>
      <c r="DR351" s="17"/>
      <c r="DS351" s="18" t="s">
        <v>4547</v>
      </c>
      <c r="DT351" s="18" t="s">
        <v>4579</v>
      </c>
      <c r="DU351" s="18">
        <v>11</v>
      </c>
      <c r="DV351" s="17"/>
      <c r="DW351" s="17"/>
      <c r="DX351" s="17"/>
      <c r="DY351" s="18">
        <v>1</v>
      </c>
      <c r="DZ351" s="18" t="s">
        <v>4653</v>
      </c>
      <c r="EA351" s="18">
        <v>21931</v>
      </c>
      <c r="EB351" s="17"/>
      <c r="EC351" s="17"/>
      <c r="ED351" s="17"/>
      <c r="EE351" s="17"/>
      <c r="EF351" s="17"/>
      <c r="EG351" s="17"/>
      <c r="EH351" s="17"/>
      <c r="EI351" s="17"/>
      <c r="EJ351" s="17"/>
      <c r="EK351" s="17"/>
      <c r="EL351" s="17"/>
      <c r="EM351" s="17"/>
      <c r="EN351" s="18">
        <v>1</v>
      </c>
      <c r="EO351" s="18" t="s">
        <v>4833</v>
      </c>
      <c r="EP351" s="18">
        <v>13</v>
      </c>
      <c r="EQ351" s="17"/>
      <c r="ER351" s="17"/>
      <c r="ES351" s="17"/>
      <c r="ET351" s="17"/>
      <c r="EU351" s="17"/>
      <c r="EV351" s="17"/>
      <c r="EW351" s="17"/>
      <c r="EX351" s="17"/>
      <c r="EY351" s="17"/>
      <c r="EZ351" s="17"/>
      <c r="FA351" s="17"/>
      <c r="FB351" s="17"/>
      <c r="FC351" s="17"/>
      <c r="FD351" s="17"/>
      <c r="FE351" s="17"/>
      <c r="FF351" s="17"/>
      <c r="FG351" s="17"/>
      <c r="FH351" s="18" t="s">
        <v>5164</v>
      </c>
      <c r="FI351" s="18" t="s">
        <v>5335</v>
      </c>
      <c r="FJ351" s="17"/>
      <c r="FK351" s="17"/>
      <c r="FL351" s="18" t="s">
        <v>5591</v>
      </c>
      <c r="FM351" s="17"/>
      <c r="FN351" s="17"/>
      <c r="FO351" s="17"/>
      <c r="FP351" s="17"/>
      <c r="FQ351" s="17"/>
      <c r="FR351" s="17"/>
      <c r="FS351" s="18" t="s">
        <v>6109</v>
      </c>
      <c r="FT351" s="18" t="s">
        <v>6435</v>
      </c>
      <c r="FU351" s="18" t="s">
        <v>6773</v>
      </c>
      <c r="FV351" s="18" t="s">
        <v>7114</v>
      </c>
      <c r="FW351" s="18" t="s">
        <v>7222</v>
      </c>
      <c r="FX351" s="18" t="s">
        <v>7316</v>
      </c>
      <c r="FY351" s="18" t="s">
        <v>7418</v>
      </c>
      <c r="FZ351" s="18" t="s">
        <v>7488</v>
      </c>
      <c r="GB351" s="25">
        <f t="shared" si="19"/>
        <v>3266.852702998468</v>
      </c>
    </row>
    <row r="352" spans="3:184" ht="74" customHeight="1" x14ac:dyDescent="0.2">
      <c r="C352" s="17" t="s">
        <v>11175</v>
      </c>
      <c r="D352" s="18" t="s">
        <v>76</v>
      </c>
      <c r="E352" s="18" t="s">
        <v>86</v>
      </c>
      <c r="F352" s="18" t="s">
        <v>406</v>
      </c>
      <c r="G352" s="18" t="s">
        <v>681</v>
      </c>
      <c r="H352" s="17"/>
      <c r="I352" s="18">
        <v>2018</v>
      </c>
      <c r="J352" s="18" t="s">
        <v>899</v>
      </c>
      <c r="K352" s="18" t="s">
        <v>1011</v>
      </c>
      <c r="L352" s="17"/>
      <c r="M352" s="18" t="s">
        <v>1265</v>
      </c>
      <c r="N352" s="18" t="s">
        <v>1487</v>
      </c>
      <c r="O352" s="17"/>
      <c r="P352" s="18" t="s">
        <v>1369</v>
      </c>
      <c r="Q352" s="18" t="s">
        <v>2214</v>
      </c>
      <c r="R352" s="18" t="s">
        <v>2429</v>
      </c>
      <c r="S352" s="17"/>
      <c r="T352" s="17"/>
      <c r="U352" s="18" t="s">
        <v>2933</v>
      </c>
      <c r="V352" s="18" t="s">
        <v>2933</v>
      </c>
      <c r="W352" s="18" t="s">
        <v>3140</v>
      </c>
      <c r="X352" s="18" t="s">
        <v>2933</v>
      </c>
      <c r="Y352" s="21">
        <f t="shared" si="17"/>
        <v>5.8439999999999994</v>
      </c>
      <c r="Z352" s="21">
        <v>4.8899999999999997</v>
      </c>
      <c r="AA352" s="21">
        <v>83.68</v>
      </c>
      <c r="AB352" s="21">
        <v>0.42</v>
      </c>
      <c r="AC352" s="21">
        <v>0.95399999999999996</v>
      </c>
      <c r="AD352" s="21">
        <v>16.32</v>
      </c>
      <c r="AE352" s="21">
        <v>0</v>
      </c>
      <c r="AF352" s="21">
        <v>0</v>
      </c>
      <c r="AG352" s="21">
        <v>0</v>
      </c>
      <c r="AH352" s="21">
        <v>0</v>
      </c>
      <c r="AI352" s="21">
        <v>1</v>
      </c>
      <c r="AJ352" s="18" t="s">
        <v>3495</v>
      </c>
      <c r="AK352" s="17"/>
      <c r="AL352" s="21">
        <v>0</v>
      </c>
      <c r="AM352" s="21">
        <v>2.9660000000000002</v>
      </c>
      <c r="AN352" s="21">
        <v>1.85</v>
      </c>
      <c r="AO352" s="22">
        <v>3</v>
      </c>
      <c r="AP352" s="22">
        <v>3</v>
      </c>
      <c r="AQ352" s="22">
        <v>3</v>
      </c>
      <c r="AR352" s="22">
        <v>2</v>
      </c>
      <c r="AS352" s="22">
        <v>1</v>
      </c>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v>0</v>
      </c>
      <c r="CB352" s="22"/>
      <c r="CC352" s="22"/>
      <c r="CD352" s="22"/>
      <c r="CE352" s="22"/>
      <c r="CF352" s="23"/>
      <c r="CG352" s="22"/>
      <c r="CH352" s="22">
        <v>3</v>
      </c>
      <c r="CI352" s="12">
        <f t="shared" si="18"/>
        <v>0</v>
      </c>
      <c r="CJ352" s="21">
        <v>8.4000000000000005E-2</v>
      </c>
      <c r="CK352" s="18" t="s">
        <v>3868</v>
      </c>
      <c r="CL352" s="17"/>
      <c r="CM352" s="18">
        <v>0.66</v>
      </c>
      <c r="CN352" s="18" t="s">
        <v>4067</v>
      </c>
      <c r="CO352" s="21">
        <v>12.686</v>
      </c>
      <c r="CP352" s="17"/>
      <c r="CQ352" s="17"/>
      <c r="CR352" s="17"/>
      <c r="CS352" s="17"/>
      <c r="CT352" s="17"/>
      <c r="CU352" s="17"/>
      <c r="CV352" s="17"/>
      <c r="CW352" s="17"/>
      <c r="CX352" s="18">
        <v>1</v>
      </c>
      <c r="CY352" s="18" t="s">
        <v>4266</v>
      </c>
      <c r="CZ352" s="18">
        <v>133</v>
      </c>
      <c r="DA352" s="18">
        <v>1</v>
      </c>
      <c r="DB352" s="18" t="s">
        <v>4266</v>
      </c>
      <c r="DC352" s="18">
        <v>0</v>
      </c>
      <c r="DD352" s="17"/>
      <c r="DE352" s="17"/>
      <c r="DF352" s="17"/>
      <c r="DG352" s="17"/>
      <c r="DH352" s="17"/>
      <c r="DI352" s="17"/>
      <c r="DJ352" s="17"/>
      <c r="DK352" s="17"/>
      <c r="DL352" s="17"/>
      <c r="DM352" s="17"/>
      <c r="DN352" s="17"/>
      <c r="DO352" s="17"/>
      <c r="DP352" s="17"/>
      <c r="DQ352" s="17"/>
      <c r="DR352" s="17"/>
      <c r="DS352" s="17"/>
      <c r="DT352" s="17"/>
      <c r="DU352" s="17"/>
      <c r="DV352" s="17"/>
      <c r="DW352" s="17"/>
      <c r="DX352" s="17"/>
      <c r="DY352" s="18">
        <v>1</v>
      </c>
      <c r="DZ352" s="18" t="s">
        <v>4664</v>
      </c>
      <c r="EA352" s="18">
        <v>84</v>
      </c>
      <c r="EB352" s="17"/>
      <c r="EC352" s="17"/>
      <c r="ED352" s="17"/>
      <c r="EE352" s="17"/>
      <c r="EF352" s="17"/>
      <c r="EG352" s="17"/>
      <c r="EH352" s="17"/>
      <c r="EI352" s="17"/>
      <c r="EJ352" s="17"/>
      <c r="EK352" s="18">
        <v>1</v>
      </c>
      <c r="EL352" s="18" t="s">
        <v>4745</v>
      </c>
      <c r="EM352" s="18">
        <v>0</v>
      </c>
      <c r="EN352" s="17"/>
      <c r="EO352" s="17"/>
      <c r="EP352" s="17"/>
      <c r="EQ352" s="17"/>
      <c r="ER352" s="17"/>
      <c r="ES352" s="17"/>
      <c r="ET352" s="17"/>
      <c r="EU352" s="17"/>
      <c r="EV352" s="17"/>
      <c r="EW352" s="17"/>
      <c r="EX352" s="17"/>
      <c r="EY352" s="17"/>
      <c r="EZ352" s="17"/>
      <c r="FA352" s="17"/>
      <c r="FB352" s="17"/>
      <c r="FC352" s="17"/>
      <c r="FD352" s="17"/>
      <c r="FE352" s="17"/>
      <c r="FF352" s="17"/>
      <c r="FG352" s="17"/>
      <c r="FH352" s="17"/>
      <c r="FI352" s="17"/>
      <c r="FJ352" s="17"/>
      <c r="FK352" s="17"/>
      <c r="FL352" s="17"/>
      <c r="FM352" s="17"/>
      <c r="FN352" s="17"/>
      <c r="FO352" s="17"/>
      <c r="FP352" s="17"/>
      <c r="FQ352" s="17"/>
      <c r="FR352" s="17"/>
      <c r="FS352" s="18" t="s">
        <v>6110</v>
      </c>
      <c r="FT352" s="18" t="s">
        <v>6436</v>
      </c>
      <c r="FU352" s="18" t="s">
        <v>6774</v>
      </c>
      <c r="FV352" s="18" t="s">
        <v>7115</v>
      </c>
      <c r="FW352" s="18" t="s">
        <v>7233</v>
      </c>
      <c r="FX352" s="18" t="s">
        <v>7328</v>
      </c>
      <c r="FY352" s="18" t="s">
        <v>7427</v>
      </c>
      <c r="FZ352" s="18" t="s">
        <v>7502</v>
      </c>
      <c r="GB352" s="25">
        <f t="shared" si="19"/>
        <v>385.4642913447895</v>
      </c>
    </row>
    <row r="353" spans="3:184" ht="74" customHeight="1" x14ac:dyDescent="0.2">
      <c r="C353" s="17" t="s">
        <v>11175</v>
      </c>
      <c r="D353" s="18" t="s">
        <v>73</v>
      </c>
      <c r="E353" s="18" t="s">
        <v>84</v>
      </c>
      <c r="F353" s="18" t="s">
        <v>407</v>
      </c>
      <c r="G353" s="18" t="s">
        <v>663</v>
      </c>
      <c r="H353" s="18" t="s">
        <v>663</v>
      </c>
      <c r="I353" s="18">
        <v>2022</v>
      </c>
      <c r="J353" s="18" t="s">
        <v>922</v>
      </c>
      <c r="K353" s="18" t="s">
        <v>937</v>
      </c>
      <c r="L353" s="17"/>
      <c r="M353" s="18" t="s">
        <v>1266</v>
      </c>
      <c r="N353" s="18" t="s">
        <v>1488</v>
      </c>
      <c r="O353" s="17"/>
      <c r="P353" s="17"/>
      <c r="Q353" s="18" t="s">
        <v>2215</v>
      </c>
      <c r="R353" s="18" t="s">
        <v>2430</v>
      </c>
      <c r="S353" s="17"/>
      <c r="T353" s="17"/>
      <c r="U353" s="18" t="s">
        <v>2934</v>
      </c>
      <c r="V353" s="18" t="s">
        <v>3127</v>
      </c>
      <c r="W353" s="18" t="s">
        <v>3138</v>
      </c>
      <c r="X353" s="18" t="s">
        <v>3351</v>
      </c>
      <c r="Y353" s="21">
        <f t="shared" si="17"/>
        <v>0.5</v>
      </c>
      <c r="Z353" s="21">
        <v>0.5</v>
      </c>
      <c r="AA353" s="21">
        <v>100</v>
      </c>
      <c r="AB353" s="21">
        <v>0.01</v>
      </c>
      <c r="AC353" s="21">
        <v>0</v>
      </c>
      <c r="AD353" s="21">
        <v>0</v>
      </c>
      <c r="AE353" s="21">
        <v>0</v>
      </c>
      <c r="AF353" s="21">
        <v>0</v>
      </c>
      <c r="AG353" s="21">
        <v>0</v>
      </c>
      <c r="AH353" s="21">
        <v>0</v>
      </c>
      <c r="AI353" s="21"/>
      <c r="AJ353" s="17"/>
      <c r="AK353" s="17"/>
      <c r="AL353" s="21"/>
      <c r="AM353" s="21">
        <v>0.3</v>
      </c>
      <c r="AN353" s="21">
        <v>0.01</v>
      </c>
      <c r="AO353" s="22">
        <v>5</v>
      </c>
      <c r="AP353" s="22">
        <v>5</v>
      </c>
      <c r="AQ353" s="22">
        <v>5</v>
      </c>
      <c r="AR353" s="22"/>
      <c r="AS353" s="22"/>
      <c r="AT353" s="22"/>
      <c r="AU353" s="22"/>
      <c r="AV353" s="22"/>
      <c r="AW353" s="22"/>
      <c r="AX353" s="22"/>
      <c r="AY353" s="22"/>
      <c r="AZ353" s="22"/>
      <c r="BA353" s="22"/>
      <c r="BB353" s="22"/>
      <c r="BC353" s="22"/>
      <c r="BD353" s="22"/>
      <c r="BE353" s="22"/>
      <c r="BF353" s="22"/>
      <c r="BG353" s="22"/>
      <c r="BH353" s="22"/>
      <c r="BI353" s="22"/>
      <c r="BJ353" s="22"/>
      <c r="BK353" s="22">
        <v>5</v>
      </c>
      <c r="BL353" s="22">
        <v>1</v>
      </c>
      <c r="BM353" s="22">
        <v>1</v>
      </c>
      <c r="BN353" s="22"/>
      <c r="BO353" s="22">
        <v>1</v>
      </c>
      <c r="BP353" s="22"/>
      <c r="BQ353" s="22">
        <v>1</v>
      </c>
      <c r="BR353" s="22"/>
      <c r="BS353" s="22">
        <v>1</v>
      </c>
      <c r="BT353" s="22"/>
      <c r="BU353" s="22"/>
      <c r="BV353" s="22"/>
      <c r="BW353" s="22"/>
      <c r="BX353" s="22"/>
      <c r="BY353" s="22"/>
      <c r="BZ353" s="22"/>
      <c r="CA353" s="22">
        <v>5</v>
      </c>
      <c r="CB353" s="22"/>
      <c r="CC353" s="22"/>
      <c r="CD353" s="22"/>
      <c r="CE353" s="22"/>
      <c r="CF353" s="23"/>
      <c r="CG353" s="22"/>
      <c r="CH353" s="22">
        <v>5</v>
      </c>
      <c r="CI353" s="12">
        <f t="shared" si="18"/>
        <v>0</v>
      </c>
      <c r="CJ353" s="21">
        <v>1.786</v>
      </c>
      <c r="CK353" s="18" t="s">
        <v>3869</v>
      </c>
      <c r="CL353" s="17"/>
      <c r="CM353" s="18">
        <v>8.4700000000000006</v>
      </c>
      <c r="CN353" s="18" t="s">
        <v>4050</v>
      </c>
      <c r="CO353" s="21">
        <v>21.087</v>
      </c>
      <c r="CP353" s="17"/>
      <c r="CQ353" s="17"/>
      <c r="CR353" s="17"/>
      <c r="CS353" s="17"/>
      <c r="CT353" s="17"/>
      <c r="CU353" s="17"/>
      <c r="CV353" s="17"/>
      <c r="CW353" s="18">
        <v>3</v>
      </c>
      <c r="CX353" s="17"/>
      <c r="CY353" s="17"/>
      <c r="CZ353" s="17"/>
      <c r="DA353" s="18">
        <v>1</v>
      </c>
      <c r="DB353" s="18" t="s">
        <v>4412</v>
      </c>
      <c r="DC353" s="18">
        <v>25</v>
      </c>
      <c r="DD353" s="17"/>
      <c r="DE353" s="17"/>
      <c r="DF353" s="17"/>
      <c r="DG353" s="17"/>
      <c r="DH353" s="17"/>
      <c r="DI353" s="17"/>
      <c r="DJ353" s="17"/>
      <c r="DK353" s="17"/>
      <c r="DL353" s="17"/>
      <c r="DM353" s="17"/>
      <c r="DN353" s="17"/>
      <c r="DO353" s="17"/>
      <c r="DP353" s="17"/>
      <c r="DQ353" s="17"/>
      <c r="DR353" s="17"/>
      <c r="DS353" s="17"/>
      <c r="DT353" s="17"/>
      <c r="DU353" s="17"/>
      <c r="DV353" s="17"/>
      <c r="DW353" s="17"/>
      <c r="DX353" s="17"/>
      <c r="DY353" s="18">
        <v>1</v>
      </c>
      <c r="DZ353" s="18" t="s">
        <v>4665</v>
      </c>
      <c r="EA353" s="18">
        <v>25</v>
      </c>
      <c r="EB353" s="17"/>
      <c r="EC353" s="17"/>
      <c r="ED353" s="17"/>
      <c r="EE353" s="17"/>
      <c r="EF353" s="17"/>
      <c r="EG353" s="17"/>
      <c r="EH353" s="17"/>
      <c r="EI353" s="17"/>
      <c r="EJ353" s="17"/>
      <c r="EK353" s="17"/>
      <c r="EL353" s="17"/>
      <c r="EM353" s="17"/>
      <c r="EN353" s="17"/>
      <c r="EO353" s="17"/>
      <c r="EP353" s="17"/>
      <c r="EQ353" s="17"/>
      <c r="ER353" s="17"/>
      <c r="ES353" s="17"/>
      <c r="ET353" s="17"/>
      <c r="EU353" s="17"/>
      <c r="EV353" s="17"/>
      <c r="EW353" s="17"/>
      <c r="EX353" s="17"/>
      <c r="EY353" s="17"/>
      <c r="EZ353" s="17"/>
      <c r="FA353" s="17"/>
      <c r="FB353" s="17"/>
      <c r="FC353" s="17"/>
      <c r="FD353" s="17"/>
      <c r="FE353" s="17"/>
      <c r="FF353" s="17"/>
      <c r="FG353" s="17"/>
      <c r="FH353" s="18" t="s">
        <v>5165</v>
      </c>
      <c r="FI353" s="17"/>
      <c r="FJ353" s="17"/>
      <c r="FK353" s="17"/>
      <c r="FL353" s="17"/>
      <c r="FM353" s="17"/>
      <c r="FN353" s="17"/>
      <c r="FO353" s="17"/>
      <c r="FP353" s="17"/>
      <c r="FQ353" s="17"/>
      <c r="FR353" s="17"/>
      <c r="FS353" s="18" t="s">
        <v>6111</v>
      </c>
      <c r="FT353" s="18" t="s">
        <v>6437</v>
      </c>
      <c r="FU353" s="18" t="s">
        <v>6775</v>
      </c>
      <c r="FV353" s="18" t="s">
        <v>7116</v>
      </c>
      <c r="FW353" s="18" t="s">
        <v>28</v>
      </c>
      <c r="FX353" s="18" t="s">
        <v>6407</v>
      </c>
      <c r="FY353" s="18" t="s">
        <v>7419</v>
      </c>
      <c r="FZ353" s="18" t="s">
        <v>7494</v>
      </c>
      <c r="GB353" s="25">
        <f t="shared" si="19"/>
        <v>23.71129131692512</v>
      </c>
    </row>
    <row r="354" spans="3:184" ht="74" customHeight="1" x14ac:dyDescent="0.2">
      <c r="C354" s="17" t="s">
        <v>11175</v>
      </c>
      <c r="D354" s="18" t="s">
        <v>73</v>
      </c>
      <c r="E354" s="18" t="s">
        <v>84</v>
      </c>
      <c r="F354" s="18" t="s">
        <v>408</v>
      </c>
      <c r="G354" s="18" t="s">
        <v>682</v>
      </c>
      <c r="H354" s="18" t="s">
        <v>663</v>
      </c>
      <c r="I354" s="18">
        <v>2023</v>
      </c>
      <c r="J354" s="18" t="s">
        <v>923</v>
      </c>
      <c r="K354" s="18" t="s">
        <v>962</v>
      </c>
      <c r="L354" s="17"/>
      <c r="M354" s="18" t="s">
        <v>1267</v>
      </c>
      <c r="N354" s="18" t="s">
        <v>1489</v>
      </c>
      <c r="O354" s="17"/>
      <c r="P354" s="17"/>
      <c r="Q354" s="18" t="s">
        <v>2216</v>
      </c>
      <c r="R354" s="18" t="s">
        <v>2431</v>
      </c>
      <c r="S354" s="17"/>
      <c r="T354" s="17"/>
      <c r="U354" s="18" t="s">
        <v>2935</v>
      </c>
      <c r="V354" s="18" t="s">
        <v>3128</v>
      </c>
      <c r="W354" s="18" t="s">
        <v>3138</v>
      </c>
      <c r="X354" s="18" t="s">
        <v>3352</v>
      </c>
      <c r="Y354" s="21">
        <f t="shared" si="17"/>
        <v>0.28899999999999998</v>
      </c>
      <c r="Z354" s="21">
        <v>0.24399999999999999</v>
      </c>
      <c r="AA354" s="21">
        <v>84.43</v>
      </c>
      <c r="AB354" s="21">
        <v>0.02</v>
      </c>
      <c r="AC354" s="21">
        <v>0</v>
      </c>
      <c r="AD354" s="21">
        <v>0</v>
      </c>
      <c r="AE354" s="21">
        <v>0</v>
      </c>
      <c r="AF354" s="21">
        <v>0</v>
      </c>
      <c r="AG354" s="21">
        <v>4.4999999999999998E-2</v>
      </c>
      <c r="AH354" s="21">
        <v>15.57</v>
      </c>
      <c r="AI354" s="21"/>
      <c r="AJ354" s="17"/>
      <c r="AK354" s="17"/>
      <c r="AL354" s="21"/>
      <c r="AM354" s="21">
        <v>0.3</v>
      </c>
      <c r="AN354" s="21">
        <v>0.02</v>
      </c>
      <c r="AO354" s="22">
        <v>20</v>
      </c>
      <c r="AP354" s="22">
        <v>17</v>
      </c>
      <c r="AQ354" s="22">
        <v>1</v>
      </c>
      <c r="AR354" s="22"/>
      <c r="AS354" s="22"/>
      <c r="AT354" s="22"/>
      <c r="AU354" s="22"/>
      <c r="AV354" s="22"/>
      <c r="AW354" s="22"/>
      <c r="AX354" s="22"/>
      <c r="AY354" s="22"/>
      <c r="AZ354" s="22"/>
      <c r="BA354" s="22"/>
      <c r="BB354" s="22"/>
      <c r="BC354" s="22"/>
      <c r="BD354" s="22"/>
      <c r="BE354" s="22"/>
      <c r="BF354" s="22"/>
      <c r="BG354" s="22"/>
      <c r="BH354" s="22"/>
      <c r="BI354" s="22"/>
      <c r="BJ354" s="22"/>
      <c r="BK354" s="22">
        <v>1</v>
      </c>
      <c r="BL354" s="22"/>
      <c r="BM354" s="22"/>
      <c r="BN354" s="22"/>
      <c r="BO354" s="22"/>
      <c r="BP354" s="22"/>
      <c r="BQ354" s="22"/>
      <c r="BR354" s="22"/>
      <c r="BS354" s="22"/>
      <c r="BT354" s="22"/>
      <c r="BU354" s="22"/>
      <c r="BV354" s="22"/>
      <c r="BW354" s="22"/>
      <c r="BX354" s="22"/>
      <c r="BY354" s="22"/>
      <c r="BZ354" s="22">
        <v>1</v>
      </c>
      <c r="CA354" s="22">
        <v>1</v>
      </c>
      <c r="CB354" s="22"/>
      <c r="CC354" s="22"/>
      <c r="CD354" s="22"/>
      <c r="CE354" s="22"/>
      <c r="CF354" s="23"/>
      <c r="CG354" s="22"/>
      <c r="CH354" s="22">
        <v>1</v>
      </c>
      <c r="CI354" s="12">
        <f t="shared" si="18"/>
        <v>0</v>
      </c>
      <c r="CJ354" s="21">
        <v>0.19</v>
      </c>
      <c r="CK354" s="18" t="s">
        <v>3870</v>
      </c>
      <c r="CL354" s="17"/>
      <c r="CM354" s="18">
        <v>0.47</v>
      </c>
      <c r="CN354" s="18" t="s">
        <v>4050</v>
      </c>
      <c r="CO354" s="21">
        <v>40.08</v>
      </c>
      <c r="CP354" s="17"/>
      <c r="CQ354" s="17"/>
      <c r="CR354" s="17"/>
      <c r="CS354" s="17"/>
      <c r="CT354" s="17"/>
      <c r="CU354" s="17"/>
      <c r="CV354" s="17"/>
      <c r="CW354" s="18">
        <v>3</v>
      </c>
      <c r="CX354" s="18">
        <v>1</v>
      </c>
      <c r="CY354" s="18" t="s">
        <v>4249</v>
      </c>
      <c r="CZ354" s="18">
        <v>50</v>
      </c>
      <c r="DA354" s="18">
        <v>1</v>
      </c>
      <c r="DB354" s="18" t="s">
        <v>4182</v>
      </c>
      <c r="DC354" s="18">
        <v>17</v>
      </c>
      <c r="DD354" s="17"/>
      <c r="DE354" s="17"/>
      <c r="DF354" s="17"/>
      <c r="DG354" s="17"/>
      <c r="DH354" s="17"/>
      <c r="DI354" s="17"/>
      <c r="DJ354" s="17"/>
      <c r="DK354" s="17"/>
      <c r="DL354" s="17"/>
      <c r="DM354" s="17"/>
      <c r="DN354" s="17"/>
      <c r="DO354" s="17"/>
      <c r="DP354" s="17"/>
      <c r="DQ354" s="17"/>
      <c r="DR354" s="17"/>
      <c r="DS354" s="17"/>
      <c r="DT354" s="17"/>
      <c r="DU354" s="17"/>
      <c r="DV354" s="18">
        <v>1</v>
      </c>
      <c r="DW354" s="18" t="s">
        <v>4180</v>
      </c>
      <c r="DX354" s="18">
        <v>19</v>
      </c>
      <c r="DY354" s="18">
        <v>1</v>
      </c>
      <c r="DZ354" s="18" t="s">
        <v>4180</v>
      </c>
      <c r="EA354" s="18">
        <v>31</v>
      </c>
      <c r="EB354" s="17"/>
      <c r="EC354" s="17"/>
      <c r="ED354" s="17"/>
      <c r="EE354" s="17"/>
      <c r="EF354" s="17"/>
      <c r="EG354" s="17"/>
      <c r="EH354" s="17"/>
      <c r="EI354" s="17"/>
      <c r="EJ354" s="17"/>
      <c r="EK354" s="17"/>
      <c r="EL354" s="17"/>
      <c r="EM354" s="17"/>
      <c r="EN354" s="17"/>
      <c r="EO354" s="17"/>
      <c r="EP354" s="17"/>
      <c r="EQ354" s="17"/>
      <c r="ER354" s="17"/>
      <c r="ES354" s="17"/>
      <c r="ET354" s="17"/>
      <c r="EU354" s="17"/>
      <c r="EV354" s="17"/>
      <c r="EW354" s="17"/>
      <c r="EX354" s="17"/>
      <c r="EY354" s="17"/>
      <c r="EZ354" s="17"/>
      <c r="FA354" s="17"/>
      <c r="FB354" s="17"/>
      <c r="FC354" s="17"/>
      <c r="FD354" s="17"/>
      <c r="FE354" s="17"/>
      <c r="FF354" s="17"/>
      <c r="FG354" s="17"/>
      <c r="FH354" s="18" t="s">
        <v>5166</v>
      </c>
      <c r="FI354" s="17"/>
      <c r="FJ354" s="17"/>
      <c r="FK354" s="17"/>
      <c r="FL354" s="17"/>
      <c r="FM354" s="17"/>
      <c r="FN354" s="17"/>
      <c r="FO354" s="17"/>
      <c r="FP354" s="18" t="s">
        <v>5672</v>
      </c>
      <c r="FQ354" s="17"/>
      <c r="FR354" s="17"/>
      <c r="FS354" s="18" t="s">
        <v>6112</v>
      </c>
      <c r="FT354" s="18" t="s">
        <v>6438</v>
      </c>
      <c r="FU354" s="18" t="s">
        <v>6776</v>
      </c>
      <c r="FV354" s="18" t="s">
        <v>7117</v>
      </c>
      <c r="FW354" s="18" t="s">
        <v>28</v>
      </c>
      <c r="FX354" s="18" t="s">
        <v>6407</v>
      </c>
      <c r="FY354" s="18" t="s">
        <v>7419</v>
      </c>
      <c r="FZ354" s="18" t="s">
        <v>7494</v>
      </c>
      <c r="GB354" s="25">
        <f t="shared" si="19"/>
        <v>6.0878243512974057</v>
      </c>
    </row>
    <row r="355" spans="3:184" ht="74" customHeight="1" x14ac:dyDescent="0.2">
      <c r="C355" s="17" t="s">
        <v>11175</v>
      </c>
      <c r="D355" s="18" t="s">
        <v>75</v>
      </c>
      <c r="E355" s="18" t="s">
        <v>84</v>
      </c>
      <c r="F355" s="18" t="s">
        <v>409</v>
      </c>
      <c r="G355" s="18" t="s">
        <v>683</v>
      </c>
      <c r="H355" s="18" t="s">
        <v>594</v>
      </c>
      <c r="I355" s="18">
        <v>2023</v>
      </c>
      <c r="J355" s="18" t="s">
        <v>924</v>
      </c>
      <c r="K355" s="18" t="s">
        <v>1012</v>
      </c>
      <c r="L355" s="17"/>
      <c r="M355" s="18" t="s">
        <v>1268</v>
      </c>
      <c r="N355" s="17"/>
      <c r="O355" s="17"/>
      <c r="P355" s="17"/>
      <c r="Q355" s="18" t="s">
        <v>2217</v>
      </c>
      <c r="R355" s="17"/>
      <c r="S355" s="18" t="s">
        <v>2517</v>
      </c>
      <c r="T355" s="17"/>
      <c r="U355" s="18" t="s">
        <v>2936</v>
      </c>
      <c r="V355" s="18" t="s">
        <v>3129</v>
      </c>
      <c r="W355" s="18" t="s">
        <v>3139</v>
      </c>
      <c r="X355" s="18" t="s">
        <v>594</v>
      </c>
      <c r="Y355" s="21">
        <f t="shared" si="17"/>
        <v>0.42500000000000004</v>
      </c>
      <c r="Z355" s="21">
        <v>0.27500000000000002</v>
      </c>
      <c r="AA355" s="21">
        <v>64.709999999999994</v>
      </c>
      <c r="AB355" s="21">
        <v>0.01</v>
      </c>
      <c r="AC355" s="21">
        <v>0</v>
      </c>
      <c r="AD355" s="21">
        <v>0</v>
      </c>
      <c r="AE355" s="21">
        <v>0.15</v>
      </c>
      <c r="AF355" s="21">
        <v>35.29</v>
      </c>
      <c r="AG355" s="21"/>
      <c r="AH355" s="21"/>
      <c r="AI355" s="21"/>
      <c r="AJ355" s="17"/>
      <c r="AK355" s="17"/>
      <c r="AL355" s="21"/>
      <c r="AM355" s="21">
        <v>0.3</v>
      </c>
      <c r="AN355" s="21">
        <v>0.01</v>
      </c>
      <c r="AO355" s="22">
        <v>6</v>
      </c>
      <c r="AP355" s="22">
        <v>6</v>
      </c>
      <c r="AQ355" s="22">
        <v>3</v>
      </c>
      <c r="AR355" s="22"/>
      <c r="AS355" s="22"/>
      <c r="AT355" s="22"/>
      <c r="AU355" s="22">
        <v>1</v>
      </c>
      <c r="AV355" s="22"/>
      <c r="AW355" s="22"/>
      <c r="AX355" s="22"/>
      <c r="AY355" s="22">
        <v>2</v>
      </c>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v>0</v>
      </c>
      <c r="CB355" s="22"/>
      <c r="CC355" s="22"/>
      <c r="CD355" s="22"/>
      <c r="CE355" s="22"/>
      <c r="CF355" s="23"/>
      <c r="CG355" s="22"/>
      <c r="CH355" s="22">
        <v>3</v>
      </c>
      <c r="CI355" s="12">
        <f t="shared" si="18"/>
        <v>0</v>
      </c>
      <c r="CJ355" s="21">
        <v>6.125</v>
      </c>
      <c r="CK355" s="18" t="s">
        <v>3871</v>
      </c>
      <c r="CL355" s="17"/>
      <c r="CM355" s="18">
        <v>20.83</v>
      </c>
      <c r="CN355" s="18" t="s">
        <v>4068</v>
      </c>
      <c r="CO355" s="21">
        <v>29.4</v>
      </c>
      <c r="CP355" s="17"/>
      <c r="CQ355" s="17"/>
      <c r="CR355" s="17"/>
      <c r="CS355" s="17"/>
      <c r="CT355" s="17"/>
      <c r="CU355" s="17"/>
      <c r="CV355" s="17"/>
      <c r="CW355" s="18">
        <v>1</v>
      </c>
      <c r="CX355" s="17"/>
      <c r="CY355" s="17"/>
      <c r="CZ355" s="17"/>
      <c r="DA355" s="17"/>
      <c r="DB355" s="17"/>
      <c r="DC355" s="17"/>
      <c r="DD355" s="17"/>
      <c r="DE355" s="17"/>
      <c r="DF355" s="17"/>
      <c r="DG355" s="17"/>
      <c r="DH355" s="17"/>
      <c r="DI355" s="17"/>
      <c r="DJ355" s="17"/>
      <c r="DK355" s="17"/>
      <c r="DL355" s="17"/>
      <c r="DM355" s="17"/>
      <c r="DN355" s="17"/>
      <c r="DO355" s="17"/>
      <c r="DP355" s="18">
        <v>1</v>
      </c>
      <c r="DQ355" s="18" t="s">
        <v>4509</v>
      </c>
      <c r="DR355" s="18">
        <v>6</v>
      </c>
      <c r="DS355" s="17"/>
      <c r="DT355" s="17"/>
      <c r="DU355" s="17"/>
      <c r="DV355" s="17"/>
      <c r="DW355" s="17"/>
      <c r="DX355" s="17"/>
      <c r="DY355" s="17"/>
      <c r="DZ355" s="17"/>
      <c r="EA355" s="17"/>
      <c r="EB355" s="17"/>
      <c r="EC355" s="17"/>
      <c r="ED355" s="17"/>
      <c r="EE355" s="17"/>
      <c r="EF355" s="17"/>
      <c r="EG355" s="17"/>
      <c r="EH355" s="17"/>
      <c r="EI355" s="17"/>
      <c r="EJ355" s="17"/>
      <c r="EK355" s="17"/>
      <c r="EL355" s="17"/>
      <c r="EM355" s="17"/>
      <c r="EN355" s="18">
        <v>1</v>
      </c>
      <c r="EO355" s="18" t="s">
        <v>4834</v>
      </c>
      <c r="EP355" s="18">
        <v>6</v>
      </c>
      <c r="EQ355" s="17"/>
      <c r="ER355" s="17"/>
      <c r="ES355" s="17"/>
      <c r="ET355" s="17"/>
      <c r="EU355" s="17"/>
      <c r="EV355" s="17"/>
      <c r="EW355" s="17"/>
      <c r="EX355" s="17"/>
      <c r="EY355" s="17"/>
      <c r="EZ355" s="17"/>
      <c r="FA355" s="17"/>
      <c r="FB355" s="17"/>
      <c r="FC355" s="17"/>
      <c r="FD355" s="17"/>
      <c r="FE355" s="17"/>
      <c r="FF355" s="17"/>
      <c r="FG355" s="17"/>
      <c r="FH355" s="18" t="s">
        <v>5167</v>
      </c>
      <c r="FI355" s="17"/>
      <c r="FJ355" s="17"/>
      <c r="FK355" s="17"/>
      <c r="FL355" s="18" t="s">
        <v>5592</v>
      </c>
      <c r="FM355" s="17"/>
      <c r="FN355" s="17"/>
      <c r="FO355" s="17"/>
      <c r="FP355" s="18" t="s">
        <v>5801</v>
      </c>
      <c r="FQ355" s="17"/>
      <c r="FR355" s="17"/>
      <c r="FS355" s="18" t="s">
        <v>6113</v>
      </c>
      <c r="FT355" s="18" t="s">
        <v>6439</v>
      </c>
      <c r="FU355" s="18" t="s">
        <v>6777</v>
      </c>
      <c r="FV355" s="18" t="s">
        <v>7118</v>
      </c>
      <c r="FW355" s="18" t="s">
        <v>7234</v>
      </c>
      <c r="FX355" s="18" t="s">
        <v>7329</v>
      </c>
      <c r="FY355" s="18" t="s">
        <v>7428</v>
      </c>
      <c r="FZ355" s="18" t="s">
        <v>7503</v>
      </c>
      <c r="GB355" s="25">
        <f t="shared" si="19"/>
        <v>9.3537414965986407</v>
      </c>
    </row>
    <row r="356" spans="3:184" ht="74" customHeight="1" x14ac:dyDescent="0.2">
      <c r="C356" s="17" t="s">
        <v>11175</v>
      </c>
      <c r="D356" s="18" t="s">
        <v>76</v>
      </c>
      <c r="E356" s="18" t="s">
        <v>82</v>
      </c>
      <c r="F356" s="18" t="s">
        <v>410</v>
      </c>
      <c r="G356" s="18" t="s">
        <v>684</v>
      </c>
      <c r="H356" s="17"/>
      <c r="I356" s="18">
        <v>2023</v>
      </c>
      <c r="J356" s="18" t="s">
        <v>925</v>
      </c>
      <c r="K356" s="18" t="s">
        <v>936</v>
      </c>
      <c r="L356" s="17"/>
      <c r="M356" s="18" t="s">
        <v>1269</v>
      </c>
      <c r="N356" s="18" t="s">
        <v>1490</v>
      </c>
      <c r="O356" s="18" t="s">
        <v>1756</v>
      </c>
      <c r="P356" s="18" t="s">
        <v>1949</v>
      </c>
      <c r="Q356" s="18" t="s">
        <v>2218</v>
      </c>
      <c r="R356" s="17"/>
      <c r="S356" s="17"/>
      <c r="T356" s="17"/>
      <c r="U356" s="18" t="s">
        <v>2937</v>
      </c>
      <c r="V356" s="18" t="s">
        <v>2937</v>
      </c>
      <c r="W356" s="18" t="s">
        <v>3138</v>
      </c>
      <c r="X356" s="18" t="s">
        <v>2937</v>
      </c>
      <c r="Y356" s="21">
        <f t="shared" si="17"/>
        <v>7.0229999999999997</v>
      </c>
      <c r="Z356" s="21">
        <v>6.7729999999999997</v>
      </c>
      <c r="AA356" s="21">
        <v>96.44</v>
      </c>
      <c r="AB356" s="21">
        <v>0.1</v>
      </c>
      <c r="AC356" s="21">
        <v>0.25</v>
      </c>
      <c r="AD356" s="21">
        <v>3.56</v>
      </c>
      <c r="AE356" s="21">
        <v>0</v>
      </c>
      <c r="AF356" s="21">
        <v>0</v>
      </c>
      <c r="AG356" s="21">
        <v>0</v>
      </c>
      <c r="AH356" s="21">
        <v>0</v>
      </c>
      <c r="AI356" s="21"/>
      <c r="AJ356" s="17"/>
      <c r="AK356" s="17"/>
      <c r="AL356" s="21"/>
      <c r="AM356" s="21">
        <v>5</v>
      </c>
      <c r="AN356" s="21">
        <v>0</v>
      </c>
      <c r="AO356" s="22">
        <v>2</v>
      </c>
      <c r="AP356" s="22">
        <v>2</v>
      </c>
      <c r="AQ356" s="22">
        <v>2</v>
      </c>
      <c r="AR356" s="22"/>
      <c r="AS356" s="22"/>
      <c r="AT356" s="22"/>
      <c r="AU356" s="22"/>
      <c r="AV356" s="22"/>
      <c r="AW356" s="22"/>
      <c r="AX356" s="22"/>
      <c r="AY356" s="22"/>
      <c r="AZ356" s="22"/>
      <c r="BA356" s="22">
        <v>2</v>
      </c>
      <c r="BB356" s="22"/>
      <c r="BC356" s="22"/>
      <c r="BD356" s="22"/>
      <c r="BE356" s="22"/>
      <c r="BF356" s="22"/>
      <c r="BG356" s="22"/>
      <c r="BH356" s="22"/>
      <c r="BI356" s="22"/>
      <c r="BJ356" s="22"/>
      <c r="BK356" s="22"/>
      <c r="BL356" s="22">
        <v>0</v>
      </c>
      <c r="BM356" s="22"/>
      <c r="BN356" s="22"/>
      <c r="BO356" s="22"/>
      <c r="BP356" s="22"/>
      <c r="BQ356" s="22"/>
      <c r="BR356" s="22"/>
      <c r="BS356" s="22"/>
      <c r="BT356" s="22"/>
      <c r="BU356" s="22"/>
      <c r="BV356" s="22"/>
      <c r="BW356" s="22"/>
      <c r="BX356" s="22"/>
      <c r="BY356" s="22"/>
      <c r="BZ356" s="22"/>
      <c r="CA356" s="22">
        <v>0</v>
      </c>
      <c r="CB356" s="22"/>
      <c r="CC356" s="22"/>
      <c r="CD356" s="22"/>
      <c r="CE356" s="22"/>
      <c r="CF356" s="23"/>
      <c r="CG356" s="22"/>
      <c r="CH356" s="22">
        <v>2</v>
      </c>
      <c r="CI356" s="12">
        <f t="shared" si="18"/>
        <v>0</v>
      </c>
      <c r="CJ356" s="21">
        <v>2.5670000000000002</v>
      </c>
      <c r="CK356" s="18" t="s">
        <v>699</v>
      </c>
      <c r="CL356" s="17"/>
      <c r="CM356" s="18">
        <v>1.94</v>
      </c>
      <c r="CN356" s="18" t="s">
        <v>4069</v>
      </c>
      <c r="CO356" s="21">
        <v>132.476</v>
      </c>
      <c r="CP356" s="17"/>
      <c r="CQ356" s="17"/>
      <c r="CR356" s="17"/>
      <c r="CS356" s="17"/>
      <c r="CT356" s="17"/>
      <c r="CU356" s="17"/>
      <c r="CV356" s="17"/>
      <c r="CW356" s="17"/>
      <c r="CX356" s="17"/>
      <c r="CY356" s="17"/>
      <c r="CZ356" s="17"/>
      <c r="DA356" s="18">
        <v>1</v>
      </c>
      <c r="DB356" s="18" t="s">
        <v>4302</v>
      </c>
      <c r="DC356" s="18">
        <v>17</v>
      </c>
      <c r="DD356" s="17"/>
      <c r="DE356" s="17"/>
      <c r="DF356" s="17"/>
      <c r="DG356" s="17"/>
      <c r="DH356" s="17"/>
      <c r="DI356" s="17"/>
      <c r="DJ356" s="17"/>
      <c r="DK356" s="17"/>
      <c r="DL356" s="17"/>
      <c r="DM356" s="17"/>
      <c r="DN356" s="17"/>
      <c r="DO356" s="17"/>
      <c r="DP356" s="17"/>
      <c r="DQ356" s="17"/>
      <c r="DR356" s="17"/>
      <c r="DS356" s="17"/>
      <c r="DT356" s="17"/>
      <c r="DU356" s="17"/>
      <c r="DV356" s="17"/>
      <c r="DW356" s="17"/>
      <c r="DX356" s="17"/>
      <c r="DY356" s="17"/>
      <c r="DZ356" s="17"/>
      <c r="EA356" s="17"/>
      <c r="EB356" s="18">
        <v>1</v>
      </c>
      <c r="EC356" s="18" t="s">
        <v>4681</v>
      </c>
      <c r="ED356" s="18">
        <v>0</v>
      </c>
      <c r="EE356" s="17"/>
      <c r="EF356" s="17"/>
      <c r="EG356" s="17"/>
      <c r="EH356" s="17"/>
      <c r="EI356" s="17"/>
      <c r="EJ356" s="17"/>
      <c r="EK356" s="17"/>
      <c r="EL356" s="17"/>
      <c r="EM356" s="17"/>
      <c r="EN356" s="17"/>
      <c r="EO356" s="17"/>
      <c r="EP356" s="17"/>
      <c r="EQ356" s="17"/>
      <c r="ER356" s="17"/>
      <c r="ES356" s="17"/>
      <c r="ET356" s="17"/>
      <c r="EU356" s="17"/>
      <c r="EV356" s="17"/>
      <c r="EW356" s="17"/>
      <c r="EX356" s="17"/>
      <c r="EY356" s="17"/>
      <c r="EZ356" s="17"/>
      <c r="FA356" s="17"/>
      <c r="FB356" s="17"/>
      <c r="FC356" s="17"/>
      <c r="FD356" s="17"/>
      <c r="FE356" s="17"/>
      <c r="FF356" s="17"/>
      <c r="FG356" s="17"/>
      <c r="FH356" s="17"/>
      <c r="FI356" s="18" t="s">
        <v>5336</v>
      </c>
      <c r="FJ356" s="17"/>
      <c r="FK356" s="17"/>
      <c r="FL356" s="17"/>
      <c r="FM356" s="17"/>
      <c r="FN356" s="17"/>
      <c r="FO356" s="17"/>
      <c r="FP356" s="17"/>
      <c r="FQ356" s="17"/>
      <c r="FR356" s="17"/>
      <c r="FS356" s="18" t="s">
        <v>6114</v>
      </c>
      <c r="FT356" s="18" t="s">
        <v>6440</v>
      </c>
      <c r="FU356" s="18" t="s">
        <v>6778</v>
      </c>
      <c r="FV356" s="18" t="s">
        <v>7119</v>
      </c>
      <c r="FW356" s="18" t="s">
        <v>7235</v>
      </c>
      <c r="FX356" s="18" t="s">
        <v>6416</v>
      </c>
      <c r="FY356" s="18" t="s">
        <v>7429</v>
      </c>
      <c r="FZ356" s="18" t="s">
        <v>7504</v>
      </c>
      <c r="GB356" s="25">
        <f t="shared" si="19"/>
        <v>51.126241734351879</v>
      </c>
    </row>
    <row r="357" spans="3:184" ht="74" customHeight="1" x14ac:dyDescent="0.2">
      <c r="C357" s="17" t="s">
        <v>11175</v>
      </c>
      <c r="D357" s="18" t="s">
        <v>73</v>
      </c>
      <c r="E357" s="18" t="s">
        <v>85</v>
      </c>
      <c r="F357" s="18" t="s">
        <v>411</v>
      </c>
      <c r="G357" s="18" t="s">
        <v>685</v>
      </c>
      <c r="H357" s="18" t="s">
        <v>685</v>
      </c>
      <c r="I357" s="18">
        <v>2023</v>
      </c>
      <c r="J357" s="18" t="s">
        <v>926</v>
      </c>
      <c r="K357" s="18" t="s">
        <v>842</v>
      </c>
      <c r="L357" s="17"/>
      <c r="M357" s="17"/>
      <c r="N357" s="17"/>
      <c r="O357" s="18" t="s">
        <v>1757</v>
      </c>
      <c r="P357" s="18" t="s">
        <v>1950</v>
      </c>
      <c r="Q357" s="17"/>
      <c r="R357" s="17"/>
      <c r="S357" s="17"/>
      <c r="T357" s="17"/>
      <c r="U357" s="18" t="s">
        <v>2938</v>
      </c>
      <c r="V357" s="18" t="s">
        <v>2938</v>
      </c>
      <c r="W357" s="18" t="s">
        <v>3140</v>
      </c>
      <c r="X357" s="18" t="s">
        <v>2938</v>
      </c>
      <c r="Y357" s="21">
        <f t="shared" si="17"/>
        <v>0.35</v>
      </c>
      <c r="Z357" s="21">
        <v>0.34699999999999998</v>
      </c>
      <c r="AA357" s="21">
        <v>99.14</v>
      </c>
      <c r="AB357" s="21">
        <v>5</v>
      </c>
      <c r="AC357" s="21">
        <v>0</v>
      </c>
      <c r="AD357" s="21">
        <v>0</v>
      </c>
      <c r="AE357" s="21">
        <v>0</v>
      </c>
      <c r="AF357" s="21">
        <v>0</v>
      </c>
      <c r="AG357" s="21">
        <v>3.0000000000000001E-3</v>
      </c>
      <c r="AH357" s="21">
        <v>0.86</v>
      </c>
      <c r="AI357" s="21">
        <v>1</v>
      </c>
      <c r="AJ357" s="18" t="s">
        <v>3496</v>
      </c>
      <c r="AK357" s="17"/>
      <c r="AL357" s="21">
        <v>0</v>
      </c>
      <c r="AM357" s="21">
        <v>0.01</v>
      </c>
      <c r="AN357" s="21">
        <v>0.14000000000000001</v>
      </c>
      <c r="AO357" s="22">
        <v>1</v>
      </c>
      <c r="AP357" s="22">
        <v>1</v>
      </c>
      <c r="AQ357" s="22">
        <v>1</v>
      </c>
      <c r="AR357" s="22"/>
      <c r="AS357" s="22"/>
      <c r="AT357" s="22"/>
      <c r="AU357" s="22"/>
      <c r="AV357" s="22"/>
      <c r="AW357" s="22"/>
      <c r="AX357" s="22"/>
      <c r="AY357" s="22"/>
      <c r="AZ357" s="22">
        <v>1</v>
      </c>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v>0</v>
      </c>
      <c r="CB357" s="22"/>
      <c r="CC357" s="22"/>
      <c r="CD357" s="22"/>
      <c r="CE357" s="22"/>
      <c r="CF357" s="23"/>
      <c r="CG357" s="22"/>
      <c r="CH357" s="22">
        <v>1</v>
      </c>
      <c r="CI357" s="12">
        <f t="shared" si="18"/>
        <v>0</v>
      </c>
      <c r="CJ357" s="21">
        <v>0.30399999999999999</v>
      </c>
      <c r="CK357" s="18" t="s">
        <v>3872</v>
      </c>
      <c r="CL357" s="17"/>
      <c r="CM357" s="18">
        <v>74.33</v>
      </c>
      <c r="CN357" s="18" t="s">
        <v>4050</v>
      </c>
      <c r="CO357" s="21">
        <v>0.40899999999999997</v>
      </c>
      <c r="CP357" s="17"/>
      <c r="CQ357" s="17"/>
      <c r="CR357" s="17"/>
      <c r="CS357" s="17"/>
      <c r="CT357" s="17"/>
      <c r="CU357" s="17"/>
      <c r="CV357" s="17"/>
      <c r="CW357" s="18">
        <v>1</v>
      </c>
      <c r="CX357" s="18">
        <v>1</v>
      </c>
      <c r="CY357" s="18" t="s">
        <v>4267</v>
      </c>
      <c r="CZ357" s="18">
        <v>100</v>
      </c>
      <c r="DA357" s="17"/>
      <c r="DB357" s="17"/>
      <c r="DC357" s="17"/>
      <c r="DD357" s="17"/>
      <c r="DE357" s="17"/>
      <c r="DF357" s="17"/>
      <c r="DG357" s="17"/>
      <c r="DH357" s="17"/>
      <c r="DI357" s="17"/>
      <c r="DJ357" s="17"/>
      <c r="DK357" s="17"/>
      <c r="DL357" s="17"/>
      <c r="DM357" s="17"/>
      <c r="DN357" s="17"/>
      <c r="DO357" s="17"/>
      <c r="DP357" s="17"/>
      <c r="DQ357" s="17"/>
      <c r="DR357" s="17"/>
      <c r="DS357" s="17"/>
      <c r="DT357" s="17"/>
      <c r="DU357" s="17"/>
      <c r="DV357" s="17"/>
      <c r="DW357" s="17"/>
      <c r="DX357" s="17"/>
      <c r="DY357" s="18">
        <v>1</v>
      </c>
      <c r="DZ357" s="18" t="s">
        <v>4288</v>
      </c>
      <c r="EA357" s="18">
        <v>100</v>
      </c>
      <c r="EB357" s="17"/>
      <c r="EC357" s="17"/>
      <c r="ED357" s="17"/>
      <c r="EE357" s="17"/>
      <c r="EF357" s="17"/>
      <c r="EG357" s="17"/>
      <c r="EH357" s="17"/>
      <c r="EI357" s="17"/>
      <c r="EJ357" s="17"/>
      <c r="EK357" s="17"/>
      <c r="EL357" s="17"/>
      <c r="EM357" s="17"/>
      <c r="EN357" s="17"/>
      <c r="EO357" s="17"/>
      <c r="EP357" s="17"/>
      <c r="EQ357" s="17"/>
      <c r="ER357" s="17"/>
      <c r="ES357" s="17"/>
      <c r="ET357" s="17"/>
      <c r="EU357" s="17"/>
      <c r="EV357" s="17"/>
      <c r="EW357" s="17"/>
      <c r="EX357" s="17"/>
      <c r="EY357" s="17"/>
      <c r="EZ357" s="17"/>
      <c r="FA357" s="17"/>
      <c r="FB357" s="17"/>
      <c r="FC357" s="17"/>
      <c r="FD357" s="17"/>
      <c r="FE357" s="17"/>
      <c r="FF357" s="17"/>
      <c r="FG357" s="17"/>
      <c r="FH357" s="17"/>
      <c r="FI357" s="17"/>
      <c r="FJ357" s="17"/>
      <c r="FK357" s="17"/>
      <c r="FL357" s="17"/>
      <c r="FM357" s="17"/>
      <c r="FN357" s="17"/>
      <c r="FO357" s="17"/>
      <c r="FP357" s="18" t="s">
        <v>5802</v>
      </c>
      <c r="FQ357" s="18">
        <v>4</v>
      </c>
      <c r="FR357" s="18">
        <v>280</v>
      </c>
      <c r="FS357" s="18" t="s">
        <v>6115</v>
      </c>
      <c r="FT357" s="18" t="s">
        <v>6441</v>
      </c>
      <c r="FU357" s="18" t="s">
        <v>6779</v>
      </c>
      <c r="FV357" s="18" t="s">
        <v>7120</v>
      </c>
      <c r="FW357" s="18" t="s">
        <v>28</v>
      </c>
      <c r="FX357" s="18" t="s">
        <v>6407</v>
      </c>
      <c r="FY357" s="18" t="s">
        <v>7419</v>
      </c>
      <c r="FZ357" s="18" t="s">
        <v>7494</v>
      </c>
      <c r="GB357" s="25">
        <f t="shared" si="19"/>
        <v>848.4107579462102</v>
      </c>
    </row>
    <row r="358" spans="3:184" ht="74" customHeight="1" x14ac:dyDescent="0.2">
      <c r="C358" s="17" t="s">
        <v>11175</v>
      </c>
      <c r="D358" s="18" t="s">
        <v>68</v>
      </c>
      <c r="E358" s="18" t="s">
        <v>83</v>
      </c>
      <c r="F358" s="18" t="s">
        <v>412</v>
      </c>
      <c r="G358" s="18" t="s">
        <v>633</v>
      </c>
      <c r="H358" s="18" t="s">
        <v>742</v>
      </c>
      <c r="I358" s="18">
        <v>2019</v>
      </c>
      <c r="J358" s="18" t="s">
        <v>894</v>
      </c>
      <c r="K358" s="18" t="s">
        <v>936</v>
      </c>
      <c r="L358" s="17"/>
      <c r="M358" s="17"/>
      <c r="N358" s="17"/>
      <c r="O358" s="18" t="s">
        <v>1758</v>
      </c>
      <c r="P358" s="18" t="s">
        <v>1951</v>
      </c>
      <c r="Q358" s="18" t="s">
        <v>2219</v>
      </c>
      <c r="R358" s="18" t="s">
        <v>2432</v>
      </c>
      <c r="S358" s="17"/>
      <c r="T358" s="17"/>
      <c r="U358" s="18" t="s">
        <v>2939</v>
      </c>
      <c r="V358" s="18" t="s">
        <v>3130</v>
      </c>
      <c r="W358" s="18" t="s">
        <v>3138</v>
      </c>
      <c r="X358" s="18" t="s">
        <v>3353</v>
      </c>
      <c r="Y358" s="21">
        <f t="shared" si="17"/>
        <v>4.6689999999999996</v>
      </c>
      <c r="Z358" s="21">
        <v>4.6689999999999996</v>
      </c>
      <c r="AA358" s="21">
        <v>100</v>
      </c>
      <c r="AB358" s="21">
        <v>0.11</v>
      </c>
      <c r="AC358" s="21">
        <v>0</v>
      </c>
      <c r="AD358" s="21">
        <v>0</v>
      </c>
      <c r="AE358" s="21">
        <v>0</v>
      </c>
      <c r="AF358" s="21">
        <v>0</v>
      </c>
      <c r="AG358" s="21">
        <v>0</v>
      </c>
      <c r="AH358" s="21">
        <v>0</v>
      </c>
      <c r="AI358" s="21">
        <v>1</v>
      </c>
      <c r="AJ358" s="18" t="s">
        <v>3497</v>
      </c>
      <c r="AK358" s="17"/>
      <c r="AL358" s="21">
        <v>0</v>
      </c>
      <c r="AM358" s="21">
        <v>5.2510000000000003</v>
      </c>
      <c r="AN358" s="21">
        <v>0.12</v>
      </c>
      <c r="AO358" s="22">
        <v>16</v>
      </c>
      <c r="AP358" s="22">
        <v>14</v>
      </c>
      <c r="AQ358" s="22">
        <v>9</v>
      </c>
      <c r="AR358" s="22"/>
      <c r="AS358" s="22"/>
      <c r="AT358" s="22"/>
      <c r="AU358" s="22"/>
      <c r="AV358" s="22"/>
      <c r="AW358" s="22"/>
      <c r="AX358" s="22"/>
      <c r="AY358" s="22"/>
      <c r="AZ358" s="22"/>
      <c r="BA358" s="22"/>
      <c r="BB358" s="22"/>
      <c r="BC358" s="22">
        <v>4</v>
      </c>
      <c r="BD358" s="22"/>
      <c r="BE358" s="22"/>
      <c r="BF358" s="22"/>
      <c r="BG358" s="22"/>
      <c r="BH358" s="22"/>
      <c r="BI358" s="22"/>
      <c r="BJ358" s="22"/>
      <c r="BK358" s="22">
        <v>5</v>
      </c>
      <c r="BL358" s="22"/>
      <c r="BM358" s="22"/>
      <c r="BN358" s="22"/>
      <c r="BO358" s="22"/>
      <c r="BP358" s="22"/>
      <c r="BQ358" s="22"/>
      <c r="BR358" s="22"/>
      <c r="BS358" s="22"/>
      <c r="BT358" s="22"/>
      <c r="BU358" s="22"/>
      <c r="BV358" s="22"/>
      <c r="BW358" s="22"/>
      <c r="BX358" s="22"/>
      <c r="BY358" s="22"/>
      <c r="BZ358" s="22"/>
      <c r="CA358" s="22">
        <v>0</v>
      </c>
      <c r="CB358" s="22"/>
      <c r="CC358" s="22"/>
      <c r="CD358" s="22"/>
      <c r="CE358" s="22"/>
      <c r="CF358" s="23"/>
      <c r="CG358" s="22"/>
      <c r="CH358" s="22">
        <v>9</v>
      </c>
      <c r="CI358" s="12">
        <f t="shared" si="18"/>
        <v>0</v>
      </c>
      <c r="CJ358" s="21">
        <v>4.9080000000000004</v>
      </c>
      <c r="CK358" s="18" t="s">
        <v>3873</v>
      </c>
      <c r="CL358" s="17"/>
      <c r="CM358" s="18">
        <v>86.08</v>
      </c>
      <c r="CN358" s="18" t="s">
        <v>3953</v>
      </c>
      <c r="CO358" s="21">
        <v>5.702</v>
      </c>
      <c r="CP358" s="17"/>
      <c r="CQ358" s="17"/>
      <c r="CR358" s="17"/>
      <c r="CS358" s="17"/>
      <c r="CT358" s="17"/>
      <c r="CU358" s="18">
        <v>0</v>
      </c>
      <c r="CV358" s="17"/>
      <c r="CW358" s="18">
        <v>10</v>
      </c>
      <c r="CX358" s="17"/>
      <c r="CY358" s="17"/>
      <c r="CZ358" s="17"/>
      <c r="DA358" s="18">
        <v>1</v>
      </c>
      <c r="DB358" s="18" t="s">
        <v>4413</v>
      </c>
      <c r="DC358" s="18">
        <v>58</v>
      </c>
      <c r="DD358" s="17"/>
      <c r="DE358" s="17"/>
      <c r="DF358" s="17"/>
      <c r="DG358" s="17"/>
      <c r="DH358" s="17"/>
      <c r="DI358" s="17"/>
      <c r="DJ358" s="17"/>
      <c r="DK358" s="17"/>
      <c r="DL358" s="17"/>
      <c r="DM358" s="17"/>
      <c r="DN358" s="17"/>
      <c r="DO358" s="17"/>
      <c r="DP358" s="17"/>
      <c r="DQ358" s="17"/>
      <c r="DR358" s="17"/>
      <c r="DS358" s="17"/>
      <c r="DT358" s="17"/>
      <c r="DU358" s="17"/>
      <c r="DV358" s="18">
        <v>1</v>
      </c>
      <c r="DW358" s="18" t="s">
        <v>4613</v>
      </c>
      <c r="DX358" s="18">
        <v>317</v>
      </c>
      <c r="DY358" s="18">
        <v>1</v>
      </c>
      <c r="DZ358" s="18" t="s">
        <v>4666</v>
      </c>
      <c r="EA358" s="18">
        <v>5132</v>
      </c>
      <c r="EB358" s="17"/>
      <c r="EC358" s="17"/>
      <c r="ED358" s="17"/>
      <c r="EE358" s="17"/>
      <c r="EF358" s="17"/>
      <c r="EG358" s="17"/>
      <c r="EH358" s="17"/>
      <c r="EI358" s="17"/>
      <c r="EJ358" s="17"/>
      <c r="EK358" s="18">
        <v>1</v>
      </c>
      <c r="EL358" s="18" t="s">
        <v>4746</v>
      </c>
      <c r="EM358" s="18">
        <v>10</v>
      </c>
      <c r="EN358" s="17"/>
      <c r="EO358" s="17"/>
      <c r="EP358" s="17"/>
      <c r="EQ358" s="17"/>
      <c r="ER358" s="17"/>
      <c r="ES358" s="17"/>
      <c r="ET358" s="17"/>
      <c r="EU358" s="17"/>
      <c r="EV358" s="17"/>
      <c r="EW358" s="17"/>
      <c r="EX358" s="17"/>
      <c r="EY358" s="17"/>
      <c r="EZ358" s="17"/>
      <c r="FA358" s="17"/>
      <c r="FB358" s="17"/>
      <c r="FC358" s="17"/>
      <c r="FD358" s="17"/>
      <c r="FE358" s="17"/>
      <c r="FF358" s="17"/>
      <c r="FG358" s="17"/>
      <c r="FH358" s="18" t="s">
        <v>5168</v>
      </c>
      <c r="FI358" s="18" t="s">
        <v>5337</v>
      </c>
      <c r="FJ358" s="18" t="s">
        <v>5389</v>
      </c>
      <c r="FK358" s="17"/>
      <c r="FL358" s="18" t="s">
        <v>5593</v>
      </c>
      <c r="FM358" s="17"/>
      <c r="FN358" s="17"/>
      <c r="FO358" s="17"/>
      <c r="FP358" s="17"/>
      <c r="FQ358" s="17"/>
      <c r="FR358" s="17"/>
      <c r="FS358" s="18" t="s">
        <v>6116</v>
      </c>
      <c r="FT358" s="18" t="s">
        <v>6442</v>
      </c>
      <c r="FU358" s="18" t="s">
        <v>6780</v>
      </c>
      <c r="FV358" s="18" t="s">
        <v>7121</v>
      </c>
      <c r="FW358" s="18" t="s">
        <v>7221</v>
      </c>
      <c r="FX358" s="18" t="s">
        <v>7316</v>
      </c>
      <c r="FY358" s="18" t="s">
        <v>7418</v>
      </c>
      <c r="FZ358" s="18" t="s">
        <v>7488</v>
      </c>
      <c r="GB358" s="25">
        <f t="shared" si="19"/>
        <v>818.83549631708161</v>
      </c>
    </row>
    <row r="359" spans="3:184" ht="74" customHeight="1" x14ac:dyDescent="0.2">
      <c r="C359" s="17" t="s">
        <v>11175</v>
      </c>
      <c r="D359" s="18" t="s">
        <v>73</v>
      </c>
      <c r="E359" s="18" t="s">
        <v>84</v>
      </c>
      <c r="F359" s="18" t="s">
        <v>413</v>
      </c>
      <c r="G359" s="18" t="s">
        <v>686</v>
      </c>
      <c r="H359" s="18" t="s">
        <v>483</v>
      </c>
      <c r="I359" s="18">
        <v>2021</v>
      </c>
      <c r="J359" s="18" t="s">
        <v>927</v>
      </c>
      <c r="K359" s="18" t="s">
        <v>1013</v>
      </c>
      <c r="L359" s="17"/>
      <c r="M359" s="18" t="s">
        <v>1270</v>
      </c>
      <c r="N359" s="18" t="s">
        <v>1491</v>
      </c>
      <c r="O359" s="17"/>
      <c r="P359" s="17"/>
      <c r="Q359" s="17"/>
      <c r="R359" s="17"/>
      <c r="S359" s="17"/>
      <c r="T359" s="17"/>
      <c r="U359" s="18" t="s">
        <v>2940</v>
      </c>
      <c r="V359" s="18" t="s">
        <v>2940</v>
      </c>
      <c r="W359" s="18" t="s">
        <v>3142</v>
      </c>
      <c r="X359" s="18" t="s">
        <v>3354</v>
      </c>
      <c r="Y359" s="21">
        <f t="shared" si="17"/>
        <v>0.125</v>
      </c>
      <c r="Z359" s="21">
        <v>0.105</v>
      </c>
      <c r="AA359" s="21">
        <v>84</v>
      </c>
      <c r="AB359" s="21">
        <v>0.02</v>
      </c>
      <c r="AC359" s="21">
        <v>0</v>
      </c>
      <c r="AD359" s="21">
        <v>0</v>
      </c>
      <c r="AE359" s="21">
        <v>0</v>
      </c>
      <c r="AF359" s="21">
        <v>0</v>
      </c>
      <c r="AG359" s="21">
        <v>0.02</v>
      </c>
      <c r="AH359" s="21">
        <v>16</v>
      </c>
      <c r="AI359" s="21">
        <v>1</v>
      </c>
      <c r="AJ359" s="18" t="s">
        <v>3498</v>
      </c>
      <c r="AK359" s="17"/>
      <c r="AL359" s="21">
        <v>0</v>
      </c>
      <c r="AM359" s="21">
        <v>0.125</v>
      </c>
      <c r="AN359" s="21">
        <v>0.02</v>
      </c>
      <c r="AO359" s="22">
        <v>1</v>
      </c>
      <c r="AP359" s="22">
        <v>1</v>
      </c>
      <c r="AQ359" s="22">
        <v>1</v>
      </c>
      <c r="AR359" s="22"/>
      <c r="AS359" s="22"/>
      <c r="AT359" s="22"/>
      <c r="AU359" s="22"/>
      <c r="AV359" s="22"/>
      <c r="AW359" s="22">
        <v>1</v>
      </c>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v>0</v>
      </c>
      <c r="CB359" s="22"/>
      <c r="CC359" s="22"/>
      <c r="CD359" s="22"/>
      <c r="CE359" s="22"/>
      <c r="CF359" s="23"/>
      <c r="CG359" s="22"/>
      <c r="CH359" s="22">
        <v>1</v>
      </c>
      <c r="CI359" s="12">
        <f t="shared" si="18"/>
        <v>0</v>
      </c>
      <c r="CJ359" s="21">
        <v>0.35</v>
      </c>
      <c r="CK359" s="18" t="s">
        <v>3874</v>
      </c>
      <c r="CL359" s="17"/>
      <c r="CM359" s="18">
        <v>3.2</v>
      </c>
      <c r="CN359" s="18" t="s">
        <v>4050</v>
      </c>
      <c r="CO359" s="21">
        <v>10.948</v>
      </c>
      <c r="CP359" s="17"/>
      <c r="CQ359" s="17"/>
      <c r="CR359" s="17"/>
      <c r="CS359" s="17"/>
      <c r="CT359" s="17"/>
      <c r="CU359" s="17"/>
      <c r="CV359" s="17"/>
      <c r="CW359" s="18">
        <v>1</v>
      </c>
      <c r="CX359" s="18">
        <v>1</v>
      </c>
      <c r="CY359" s="18" t="s">
        <v>4249</v>
      </c>
      <c r="CZ359" s="18">
        <v>220</v>
      </c>
      <c r="DA359" s="17"/>
      <c r="DB359" s="17"/>
      <c r="DC359" s="17"/>
      <c r="DD359" s="17"/>
      <c r="DE359" s="17"/>
      <c r="DF359" s="17"/>
      <c r="DG359" s="17"/>
      <c r="DH359" s="17"/>
      <c r="DI359" s="17"/>
      <c r="DJ359" s="17"/>
      <c r="DK359" s="17"/>
      <c r="DL359" s="17"/>
      <c r="DM359" s="17"/>
      <c r="DN359" s="17"/>
      <c r="DO359" s="17"/>
      <c r="DP359" s="17"/>
      <c r="DQ359" s="17"/>
      <c r="DR359" s="17"/>
      <c r="DS359" s="17"/>
      <c r="DT359" s="17"/>
      <c r="DU359" s="17"/>
      <c r="DV359" s="17"/>
      <c r="DW359" s="17"/>
      <c r="DX359" s="17"/>
      <c r="DY359" s="18">
        <v>1</v>
      </c>
      <c r="DZ359" s="18" t="s">
        <v>4302</v>
      </c>
      <c r="EA359" s="18">
        <v>90</v>
      </c>
      <c r="EB359" s="17"/>
      <c r="EC359" s="17"/>
      <c r="ED359" s="17"/>
      <c r="EE359" s="17"/>
      <c r="EF359" s="17"/>
      <c r="EG359" s="17"/>
      <c r="EH359" s="17"/>
      <c r="EI359" s="17"/>
      <c r="EJ359" s="17"/>
      <c r="EK359" s="17"/>
      <c r="EL359" s="17"/>
      <c r="EM359" s="17"/>
      <c r="EN359" s="17"/>
      <c r="EO359" s="17"/>
      <c r="EP359" s="17"/>
      <c r="EQ359" s="17"/>
      <c r="ER359" s="17"/>
      <c r="ES359" s="17"/>
      <c r="ET359" s="17"/>
      <c r="EU359" s="17"/>
      <c r="EV359" s="17"/>
      <c r="EW359" s="17"/>
      <c r="EX359" s="17"/>
      <c r="EY359" s="17"/>
      <c r="EZ359" s="17"/>
      <c r="FA359" s="17"/>
      <c r="FB359" s="17"/>
      <c r="FC359" s="17"/>
      <c r="FD359" s="17"/>
      <c r="FE359" s="17"/>
      <c r="FF359" s="17"/>
      <c r="FG359" s="17"/>
      <c r="FH359" s="18" t="s">
        <v>5169</v>
      </c>
      <c r="FI359" s="17"/>
      <c r="FJ359" s="17"/>
      <c r="FK359" s="17"/>
      <c r="FL359" s="18" t="s">
        <v>5594</v>
      </c>
      <c r="FM359" s="17"/>
      <c r="FN359" s="17"/>
      <c r="FO359" s="17"/>
      <c r="FP359" s="18" t="s">
        <v>5803</v>
      </c>
      <c r="FQ359" s="18">
        <v>5</v>
      </c>
      <c r="FR359" s="18">
        <v>105</v>
      </c>
      <c r="FS359" s="18" t="s">
        <v>6117</v>
      </c>
      <c r="FT359" s="18" t="s">
        <v>6295</v>
      </c>
      <c r="FU359" s="18" t="s">
        <v>6781</v>
      </c>
      <c r="FV359" s="18" t="s">
        <v>7122</v>
      </c>
      <c r="FW359" s="18" t="s">
        <v>28</v>
      </c>
      <c r="FX359" s="18" t="s">
        <v>6407</v>
      </c>
      <c r="FY359" s="18" t="s">
        <v>7419</v>
      </c>
      <c r="FZ359" s="18" t="s">
        <v>7494</v>
      </c>
      <c r="GB359" s="25">
        <f t="shared" si="19"/>
        <v>9.5907928388746786</v>
      </c>
    </row>
    <row r="360" spans="3:184" ht="74" customHeight="1" x14ac:dyDescent="0.2">
      <c r="C360" s="17" t="s">
        <v>11175</v>
      </c>
      <c r="D360" s="18" t="s">
        <v>73</v>
      </c>
      <c r="E360" s="18" t="s">
        <v>84</v>
      </c>
      <c r="F360" s="18" t="s">
        <v>414</v>
      </c>
      <c r="G360" s="18" t="s">
        <v>663</v>
      </c>
      <c r="H360" s="18" t="s">
        <v>663</v>
      </c>
      <c r="I360" s="18">
        <v>2022</v>
      </c>
      <c r="J360" s="18" t="s">
        <v>928</v>
      </c>
      <c r="K360" s="18" t="s">
        <v>957</v>
      </c>
      <c r="L360" s="17"/>
      <c r="M360" s="18" t="s">
        <v>1271</v>
      </c>
      <c r="N360" s="18" t="s">
        <v>1492</v>
      </c>
      <c r="O360" s="17"/>
      <c r="P360" s="17"/>
      <c r="Q360" s="18" t="s">
        <v>2220</v>
      </c>
      <c r="R360" s="18" t="s">
        <v>2433</v>
      </c>
      <c r="S360" s="17"/>
      <c r="T360" s="17"/>
      <c r="U360" s="18" t="s">
        <v>2941</v>
      </c>
      <c r="V360" s="18" t="s">
        <v>3131</v>
      </c>
      <c r="W360" s="18" t="s">
        <v>3138</v>
      </c>
      <c r="X360" s="18" t="s">
        <v>3355</v>
      </c>
      <c r="Y360" s="21">
        <f t="shared" si="17"/>
        <v>0.05</v>
      </c>
      <c r="Z360" s="21">
        <v>0.05</v>
      </c>
      <c r="AA360" s="21">
        <v>100</v>
      </c>
      <c r="AB360" s="21">
        <v>0.02</v>
      </c>
      <c r="AC360" s="21">
        <v>0</v>
      </c>
      <c r="AD360" s="21">
        <v>0</v>
      </c>
      <c r="AE360" s="21">
        <v>0</v>
      </c>
      <c r="AF360" s="21">
        <v>0</v>
      </c>
      <c r="AG360" s="21">
        <v>0</v>
      </c>
      <c r="AH360" s="21">
        <v>0</v>
      </c>
      <c r="AI360" s="21"/>
      <c r="AJ360" s="17"/>
      <c r="AK360" s="17"/>
      <c r="AL360" s="21"/>
      <c r="AM360" s="21">
        <v>0.05</v>
      </c>
      <c r="AN360" s="21">
        <v>0.02</v>
      </c>
      <c r="AO360" s="22">
        <v>8</v>
      </c>
      <c r="AP360" s="22">
        <v>8</v>
      </c>
      <c r="AQ360" s="22">
        <v>1</v>
      </c>
      <c r="AR360" s="22"/>
      <c r="AS360" s="22"/>
      <c r="AT360" s="22"/>
      <c r="AU360" s="22"/>
      <c r="AV360" s="22"/>
      <c r="AW360" s="22"/>
      <c r="AX360" s="22"/>
      <c r="AY360" s="22"/>
      <c r="AZ360" s="22"/>
      <c r="BA360" s="22"/>
      <c r="BB360" s="22"/>
      <c r="BC360" s="22"/>
      <c r="BD360" s="22"/>
      <c r="BE360" s="22"/>
      <c r="BF360" s="22"/>
      <c r="BG360" s="22"/>
      <c r="BH360" s="22"/>
      <c r="BI360" s="22"/>
      <c r="BJ360" s="22"/>
      <c r="BK360" s="22">
        <v>1</v>
      </c>
      <c r="BL360" s="22"/>
      <c r="BM360" s="22"/>
      <c r="BN360" s="22"/>
      <c r="BO360" s="22"/>
      <c r="BP360" s="22"/>
      <c r="BQ360" s="22"/>
      <c r="BR360" s="22"/>
      <c r="BS360" s="22"/>
      <c r="BT360" s="22">
        <v>1</v>
      </c>
      <c r="BU360" s="22"/>
      <c r="BV360" s="22">
        <v>1</v>
      </c>
      <c r="BW360" s="22"/>
      <c r="BX360" s="22"/>
      <c r="BY360" s="22"/>
      <c r="BZ360" s="22"/>
      <c r="CA360" s="22">
        <v>2</v>
      </c>
      <c r="CB360" s="22"/>
      <c r="CC360" s="22"/>
      <c r="CD360" s="22"/>
      <c r="CE360" s="22"/>
      <c r="CF360" s="23"/>
      <c r="CG360" s="22"/>
      <c r="CH360" s="22">
        <v>1</v>
      </c>
      <c r="CI360" s="12">
        <f t="shared" si="18"/>
        <v>0</v>
      </c>
      <c r="CJ360" s="21">
        <v>0.23799999999999999</v>
      </c>
      <c r="CK360" s="18" t="s">
        <v>3875</v>
      </c>
      <c r="CL360" s="17"/>
      <c r="CM360" s="18">
        <v>1.18</v>
      </c>
      <c r="CN360" s="18" t="s">
        <v>4050</v>
      </c>
      <c r="CO360" s="21">
        <v>20.103000000000002</v>
      </c>
      <c r="CP360" s="17"/>
      <c r="CQ360" s="17"/>
      <c r="CR360" s="17"/>
      <c r="CS360" s="17"/>
      <c r="CT360" s="17"/>
      <c r="CU360" s="17"/>
      <c r="CV360" s="17"/>
      <c r="CW360" s="18">
        <v>3</v>
      </c>
      <c r="CX360" s="17"/>
      <c r="CY360" s="17"/>
      <c r="CZ360" s="17"/>
      <c r="DA360" s="17"/>
      <c r="DB360" s="17"/>
      <c r="DC360" s="17"/>
      <c r="DD360" s="17"/>
      <c r="DE360" s="17"/>
      <c r="DF360" s="17"/>
      <c r="DG360" s="17"/>
      <c r="DH360" s="17"/>
      <c r="DI360" s="17"/>
      <c r="DJ360" s="17"/>
      <c r="DK360" s="17"/>
      <c r="DL360" s="17"/>
      <c r="DM360" s="17"/>
      <c r="DN360" s="17"/>
      <c r="DO360" s="17"/>
      <c r="DP360" s="17"/>
      <c r="DQ360" s="17"/>
      <c r="DR360" s="17"/>
      <c r="DS360" s="18" t="s">
        <v>4548</v>
      </c>
      <c r="DT360" s="18" t="s">
        <v>4580</v>
      </c>
      <c r="DU360" s="18">
        <v>48</v>
      </c>
      <c r="DV360" s="18">
        <v>1</v>
      </c>
      <c r="DW360" s="18" t="s">
        <v>4614</v>
      </c>
      <c r="DX360" s="18">
        <v>10172</v>
      </c>
      <c r="DY360" s="17"/>
      <c r="DZ360" s="17"/>
      <c r="EA360" s="17"/>
      <c r="EB360" s="17"/>
      <c r="EC360" s="17"/>
      <c r="ED360" s="17"/>
      <c r="EE360" s="17"/>
      <c r="EF360" s="17"/>
      <c r="EG360" s="17"/>
      <c r="EH360" s="17"/>
      <c r="EI360" s="17"/>
      <c r="EJ360" s="17"/>
      <c r="EK360" s="17"/>
      <c r="EL360" s="17"/>
      <c r="EM360" s="17"/>
      <c r="EN360" s="17"/>
      <c r="EO360" s="17"/>
      <c r="EP360" s="17"/>
      <c r="EQ360" s="17"/>
      <c r="ER360" s="17"/>
      <c r="ES360" s="17"/>
      <c r="ET360" s="17"/>
      <c r="EU360" s="17"/>
      <c r="EV360" s="17"/>
      <c r="EW360" s="17"/>
      <c r="EX360" s="17"/>
      <c r="EY360" s="17"/>
      <c r="EZ360" s="17"/>
      <c r="FA360" s="17"/>
      <c r="FB360" s="17"/>
      <c r="FC360" s="17"/>
      <c r="FD360" s="17"/>
      <c r="FE360" s="17"/>
      <c r="FF360" s="17"/>
      <c r="FG360" s="17"/>
      <c r="FH360" s="18" t="s">
        <v>5170</v>
      </c>
      <c r="FI360" s="17"/>
      <c r="FJ360" s="18" t="s">
        <v>5390</v>
      </c>
      <c r="FK360" s="17"/>
      <c r="FL360" s="18" t="s">
        <v>5595</v>
      </c>
      <c r="FM360" s="17"/>
      <c r="FN360" s="17"/>
      <c r="FO360" s="17"/>
      <c r="FP360" s="18" t="s">
        <v>5804</v>
      </c>
      <c r="FQ360" s="18">
        <v>2</v>
      </c>
      <c r="FR360" s="18">
        <v>104</v>
      </c>
      <c r="FS360" s="18" t="s">
        <v>6118</v>
      </c>
      <c r="FT360" s="18" t="s">
        <v>6443</v>
      </c>
      <c r="FU360" s="18" t="s">
        <v>6782</v>
      </c>
      <c r="FV360" s="18" t="s">
        <v>7123</v>
      </c>
      <c r="FW360" s="18" t="s">
        <v>28</v>
      </c>
      <c r="FX360" s="18" t="s">
        <v>6407</v>
      </c>
      <c r="FY360" s="18" t="s">
        <v>7419</v>
      </c>
      <c r="FZ360" s="18" t="s">
        <v>7494</v>
      </c>
      <c r="GB360" s="25">
        <f t="shared" si="19"/>
        <v>2.4871909665224097</v>
      </c>
    </row>
    <row r="361" spans="3:184" ht="74" customHeight="1" x14ac:dyDescent="0.2">
      <c r="C361" s="17" t="s">
        <v>11175</v>
      </c>
      <c r="D361" s="18" t="s">
        <v>73</v>
      </c>
      <c r="E361" s="18" t="s">
        <v>84</v>
      </c>
      <c r="F361" s="18" t="s">
        <v>415</v>
      </c>
      <c r="G361" s="18" t="s">
        <v>483</v>
      </c>
      <c r="H361" s="18" t="s">
        <v>483</v>
      </c>
      <c r="I361" s="18">
        <v>2017</v>
      </c>
      <c r="J361" s="18" t="s">
        <v>830</v>
      </c>
      <c r="K361" s="18" t="s">
        <v>941</v>
      </c>
      <c r="L361" s="17"/>
      <c r="M361" s="18" t="s">
        <v>1272</v>
      </c>
      <c r="N361" s="18" t="s">
        <v>1493</v>
      </c>
      <c r="O361" s="17"/>
      <c r="P361" s="17"/>
      <c r="Q361" s="18" t="s">
        <v>2221</v>
      </c>
      <c r="R361" s="18" t="s">
        <v>2434</v>
      </c>
      <c r="S361" s="18" t="s">
        <v>2518</v>
      </c>
      <c r="T361" s="18" t="s">
        <v>2593</v>
      </c>
      <c r="U361" s="18" t="s">
        <v>2942</v>
      </c>
      <c r="V361" s="18" t="s">
        <v>2942</v>
      </c>
      <c r="W361" s="18" t="s">
        <v>3139</v>
      </c>
      <c r="X361" s="18" t="s">
        <v>3356</v>
      </c>
      <c r="Y361" s="21">
        <f t="shared" si="17"/>
        <v>1.883</v>
      </c>
      <c r="Z361" s="21">
        <v>1.194</v>
      </c>
      <c r="AA361" s="21">
        <v>63.41</v>
      </c>
      <c r="AB361" s="21">
        <v>0.25</v>
      </c>
      <c r="AC361" s="21">
        <v>0</v>
      </c>
      <c r="AD361" s="21">
        <v>0</v>
      </c>
      <c r="AE361" s="21">
        <v>0</v>
      </c>
      <c r="AF361" s="21">
        <v>0</v>
      </c>
      <c r="AG361" s="21">
        <v>0.68899999999999995</v>
      </c>
      <c r="AH361" s="21">
        <v>36.590000000000003</v>
      </c>
      <c r="AI361" s="21">
        <v>1</v>
      </c>
      <c r="AJ361" s="18" t="s">
        <v>3499</v>
      </c>
      <c r="AK361" s="17"/>
      <c r="AL361" s="21">
        <v>0</v>
      </c>
      <c r="AM361" s="21">
        <v>1.3240000000000001</v>
      </c>
      <c r="AN361" s="21">
        <v>0.51</v>
      </c>
      <c r="AO361" s="22">
        <v>10</v>
      </c>
      <c r="AP361" s="22">
        <v>10</v>
      </c>
      <c r="AQ361" s="22">
        <v>5</v>
      </c>
      <c r="AR361" s="22"/>
      <c r="AS361" s="22">
        <v>1</v>
      </c>
      <c r="AT361" s="22">
        <v>1</v>
      </c>
      <c r="AU361" s="22"/>
      <c r="AV361" s="22"/>
      <c r="AW361" s="22"/>
      <c r="AX361" s="22"/>
      <c r="AY361" s="22"/>
      <c r="AZ361" s="22"/>
      <c r="BA361" s="22"/>
      <c r="BB361" s="22"/>
      <c r="BC361" s="22"/>
      <c r="BD361" s="22">
        <v>3</v>
      </c>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v>0</v>
      </c>
      <c r="CB361" s="22"/>
      <c r="CC361" s="22"/>
      <c r="CD361" s="22"/>
      <c r="CE361" s="22"/>
      <c r="CF361" s="23"/>
      <c r="CG361" s="22"/>
      <c r="CH361" s="22">
        <v>5</v>
      </c>
      <c r="CI361" s="12">
        <f t="shared" si="18"/>
        <v>0</v>
      </c>
      <c r="CJ361" s="21">
        <v>4.423</v>
      </c>
      <c r="CK361" s="18" t="s">
        <v>3876</v>
      </c>
      <c r="CL361" s="17"/>
      <c r="CM361" s="18">
        <v>14.17</v>
      </c>
      <c r="CN361" s="18" t="s">
        <v>4050</v>
      </c>
      <c r="CO361" s="21">
        <v>31.22</v>
      </c>
      <c r="CP361" s="17"/>
      <c r="CQ361" s="17"/>
      <c r="CR361" s="17"/>
      <c r="CS361" s="17"/>
      <c r="CT361" s="17"/>
      <c r="CU361" s="17"/>
      <c r="CV361" s="17"/>
      <c r="CW361" s="18">
        <v>2</v>
      </c>
      <c r="CX361" s="18">
        <v>1</v>
      </c>
      <c r="CY361" s="18" t="s">
        <v>4268</v>
      </c>
      <c r="CZ361" s="18">
        <v>1413</v>
      </c>
      <c r="DA361" s="18">
        <v>1</v>
      </c>
      <c r="DB361" s="18" t="s">
        <v>4414</v>
      </c>
      <c r="DC361" s="18">
        <v>319</v>
      </c>
      <c r="DD361" s="17"/>
      <c r="DE361" s="17"/>
      <c r="DF361" s="17"/>
      <c r="DG361" s="17"/>
      <c r="DH361" s="17"/>
      <c r="DI361" s="17"/>
      <c r="DJ361" s="17"/>
      <c r="DK361" s="17"/>
      <c r="DL361" s="17"/>
      <c r="DM361" s="17"/>
      <c r="DN361" s="17"/>
      <c r="DO361" s="17"/>
      <c r="DP361" s="17"/>
      <c r="DQ361" s="17"/>
      <c r="DR361" s="17"/>
      <c r="DS361" s="17"/>
      <c r="DT361" s="17"/>
      <c r="DU361" s="17"/>
      <c r="DV361" s="17"/>
      <c r="DW361" s="17"/>
      <c r="DX361" s="17"/>
      <c r="DY361" s="17"/>
      <c r="DZ361" s="17"/>
      <c r="EA361" s="17"/>
      <c r="EB361" s="17"/>
      <c r="EC361" s="17"/>
      <c r="ED361" s="17"/>
      <c r="EE361" s="17"/>
      <c r="EF361" s="17"/>
      <c r="EG361" s="17"/>
      <c r="EH361" s="17"/>
      <c r="EI361" s="17"/>
      <c r="EJ361" s="17"/>
      <c r="EK361" s="18">
        <v>1</v>
      </c>
      <c r="EL361" s="18" t="s">
        <v>4747</v>
      </c>
      <c r="EM361" s="18">
        <v>9</v>
      </c>
      <c r="EN361" s="17"/>
      <c r="EO361" s="17"/>
      <c r="EP361" s="17"/>
      <c r="EQ361" s="17"/>
      <c r="ER361" s="17"/>
      <c r="ES361" s="17"/>
      <c r="ET361" s="17"/>
      <c r="EU361" s="17"/>
      <c r="EV361" s="17"/>
      <c r="EW361" s="17"/>
      <c r="EX361" s="17"/>
      <c r="EY361" s="17"/>
      <c r="EZ361" s="17"/>
      <c r="FA361" s="17"/>
      <c r="FB361" s="17"/>
      <c r="FC361" s="17"/>
      <c r="FD361" s="17"/>
      <c r="FE361" s="17"/>
      <c r="FF361" s="17"/>
      <c r="FG361" s="17"/>
      <c r="FH361" s="18" t="s">
        <v>5171</v>
      </c>
      <c r="FI361" s="18" t="s">
        <v>5338</v>
      </c>
      <c r="FJ361" s="18" t="s">
        <v>5391</v>
      </c>
      <c r="FK361" s="17"/>
      <c r="FL361" s="18" t="s">
        <v>5596</v>
      </c>
      <c r="FM361" s="17"/>
      <c r="FN361" s="18" t="s">
        <v>5658</v>
      </c>
      <c r="FO361" s="17"/>
      <c r="FP361" s="18" t="s">
        <v>5805</v>
      </c>
      <c r="FQ361" s="18">
        <v>5</v>
      </c>
      <c r="FR361" s="18">
        <v>144</v>
      </c>
      <c r="FS361" s="18" t="s">
        <v>6119</v>
      </c>
      <c r="FT361" s="18" t="s">
        <v>6437</v>
      </c>
      <c r="FU361" s="18" t="s">
        <v>6783</v>
      </c>
      <c r="FV361" s="18" t="s">
        <v>7124</v>
      </c>
      <c r="FW361" s="18" t="s">
        <v>28</v>
      </c>
      <c r="FX361" s="18" t="s">
        <v>6407</v>
      </c>
      <c r="FY361" s="18" t="s">
        <v>7419</v>
      </c>
      <c r="FZ361" s="18" t="s">
        <v>7494</v>
      </c>
      <c r="GB361" s="25">
        <f t="shared" si="19"/>
        <v>38.244714926329273</v>
      </c>
    </row>
    <row r="362" spans="3:184" ht="74" customHeight="1" x14ac:dyDescent="0.2">
      <c r="C362" s="17" t="s">
        <v>11175</v>
      </c>
      <c r="D362" s="18" t="s">
        <v>73</v>
      </c>
      <c r="E362" s="18" t="s">
        <v>84</v>
      </c>
      <c r="F362" s="18" t="s">
        <v>415</v>
      </c>
      <c r="G362" s="18" t="s">
        <v>663</v>
      </c>
      <c r="H362" s="18" t="s">
        <v>663</v>
      </c>
      <c r="I362" s="18">
        <v>2023</v>
      </c>
      <c r="J362" s="18" t="s">
        <v>771</v>
      </c>
      <c r="K362" s="18" t="s">
        <v>953</v>
      </c>
      <c r="L362" s="17"/>
      <c r="M362" s="18" t="s">
        <v>1273</v>
      </c>
      <c r="N362" s="18" t="s">
        <v>1494</v>
      </c>
      <c r="O362" s="17"/>
      <c r="P362" s="17"/>
      <c r="Q362" s="18" t="s">
        <v>2222</v>
      </c>
      <c r="R362" s="18" t="s">
        <v>2435</v>
      </c>
      <c r="S362" s="17"/>
      <c r="T362" s="17"/>
      <c r="U362" s="18" t="s">
        <v>2943</v>
      </c>
      <c r="V362" s="18" t="s">
        <v>2943</v>
      </c>
      <c r="W362" s="18" t="s">
        <v>3138</v>
      </c>
      <c r="X362" s="18" t="s">
        <v>3357</v>
      </c>
      <c r="Y362" s="21">
        <f t="shared" si="17"/>
        <v>0.5</v>
      </c>
      <c r="Z362" s="21">
        <v>0.5</v>
      </c>
      <c r="AA362" s="21">
        <v>100</v>
      </c>
      <c r="AB362" s="21">
        <v>0.01</v>
      </c>
      <c r="AC362" s="21">
        <v>0</v>
      </c>
      <c r="AD362" s="21">
        <v>0</v>
      </c>
      <c r="AE362" s="21">
        <v>0</v>
      </c>
      <c r="AF362" s="21">
        <v>0</v>
      </c>
      <c r="AG362" s="21">
        <v>0</v>
      </c>
      <c r="AH362" s="21">
        <v>0</v>
      </c>
      <c r="AI362" s="21"/>
      <c r="AJ362" s="17"/>
      <c r="AK362" s="17"/>
      <c r="AL362" s="21"/>
      <c r="AM362" s="21">
        <v>0.5</v>
      </c>
      <c r="AN362" s="21">
        <v>0.01</v>
      </c>
      <c r="AO362" s="22">
        <v>6</v>
      </c>
      <c r="AP362" s="22">
        <v>6</v>
      </c>
      <c r="AQ362" s="22">
        <v>1</v>
      </c>
      <c r="AR362" s="22"/>
      <c r="AS362" s="22"/>
      <c r="AT362" s="22"/>
      <c r="AU362" s="22"/>
      <c r="AV362" s="22"/>
      <c r="AW362" s="22"/>
      <c r="AX362" s="22"/>
      <c r="AY362" s="22"/>
      <c r="AZ362" s="22"/>
      <c r="BA362" s="22"/>
      <c r="BB362" s="22"/>
      <c r="BC362" s="22"/>
      <c r="BD362" s="22"/>
      <c r="BE362" s="22"/>
      <c r="BF362" s="22"/>
      <c r="BG362" s="22"/>
      <c r="BH362" s="22"/>
      <c r="BI362" s="22"/>
      <c r="BJ362" s="22"/>
      <c r="BK362" s="22">
        <v>1</v>
      </c>
      <c r="BL362" s="22"/>
      <c r="BM362" s="22"/>
      <c r="BN362" s="22"/>
      <c r="BO362" s="22"/>
      <c r="BP362" s="22"/>
      <c r="BQ362" s="22"/>
      <c r="BR362" s="22">
        <v>1</v>
      </c>
      <c r="BS362" s="22"/>
      <c r="BT362" s="22"/>
      <c r="BU362" s="22"/>
      <c r="BV362" s="22"/>
      <c r="BW362" s="22"/>
      <c r="BX362" s="22"/>
      <c r="BY362" s="22"/>
      <c r="BZ362" s="22"/>
      <c r="CA362" s="22">
        <v>1</v>
      </c>
      <c r="CB362" s="22"/>
      <c r="CC362" s="22"/>
      <c r="CD362" s="22"/>
      <c r="CE362" s="22"/>
      <c r="CF362" s="23"/>
      <c r="CG362" s="22"/>
      <c r="CH362" s="22">
        <v>1</v>
      </c>
      <c r="CI362" s="12">
        <f t="shared" si="18"/>
        <v>0</v>
      </c>
      <c r="CJ362" s="21">
        <v>0.21199999999999999</v>
      </c>
      <c r="CK362" s="18" t="s">
        <v>3877</v>
      </c>
      <c r="CL362" s="17"/>
      <c r="CM362" s="18">
        <v>0.68</v>
      </c>
      <c r="CN362" s="18" t="s">
        <v>4050</v>
      </c>
      <c r="CO362" s="21">
        <v>31.22</v>
      </c>
      <c r="CP362" s="17"/>
      <c r="CQ362" s="17"/>
      <c r="CR362" s="17"/>
      <c r="CS362" s="17"/>
      <c r="CT362" s="17"/>
      <c r="CU362" s="17"/>
      <c r="CV362" s="17"/>
      <c r="CW362" s="18">
        <v>2</v>
      </c>
      <c r="CX362" s="18">
        <v>1</v>
      </c>
      <c r="CY362" s="18" t="s">
        <v>4269</v>
      </c>
      <c r="CZ362" s="18">
        <v>120</v>
      </c>
      <c r="DA362" s="18">
        <v>1</v>
      </c>
      <c r="DB362" s="18" t="s">
        <v>4302</v>
      </c>
      <c r="DC362" s="18">
        <v>212</v>
      </c>
      <c r="DD362" s="17"/>
      <c r="DE362" s="17"/>
      <c r="DF362" s="17"/>
      <c r="DG362" s="17"/>
      <c r="DH362" s="17"/>
      <c r="DI362" s="17"/>
      <c r="DJ362" s="17"/>
      <c r="DK362" s="17"/>
      <c r="DL362" s="17"/>
      <c r="DM362" s="17"/>
      <c r="DN362" s="17"/>
      <c r="DO362" s="17"/>
      <c r="DP362" s="17"/>
      <c r="DQ362" s="17"/>
      <c r="DR362" s="17"/>
      <c r="DS362" s="17"/>
      <c r="DT362" s="17"/>
      <c r="DU362" s="17"/>
      <c r="DV362" s="17"/>
      <c r="DW362" s="17"/>
      <c r="DX362" s="17"/>
      <c r="DY362" s="18">
        <v>1</v>
      </c>
      <c r="DZ362" s="18" t="s">
        <v>4667</v>
      </c>
      <c r="EA362" s="18">
        <v>120</v>
      </c>
      <c r="EB362" s="17"/>
      <c r="EC362" s="17"/>
      <c r="ED362" s="17"/>
      <c r="EE362" s="17"/>
      <c r="EF362" s="17"/>
      <c r="EG362" s="17"/>
      <c r="EH362" s="17"/>
      <c r="EI362" s="17"/>
      <c r="EJ362" s="17"/>
      <c r="EK362" s="17"/>
      <c r="EL362" s="17"/>
      <c r="EM362" s="17"/>
      <c r="EN362" s="17"/>
      <c r="EO362" s="17"/>
      <c r="EP362" s="17"/>
      <c r="EQ362" s="17"/>
      <c r="ER362" s="17"/>
      <c r="ES362" s="17"/>
      <c r="ET362" s="17"/>
      <c r="EU362" s="17"/>
      <c r="EV362" s="17"/>
      <c r="EW362" s="17"/>
      <c r="EX362" s="17"/>
      <c r="EY362" s="17"/>
      <c r="EZ362" s="17"/>
      <c r="FA362" s="17"/>
      <c r="FB362" s="17"/>
      <c r="FC362" s="17"/>
      <c r="FD362" s="17"/>
      <c r="FE362" s="17"/>
      <c r="FF362" s="17"/>
      <c r="FG362" s="17"/>
      <c r="FH362" s="18" t="s">
        <v>5172</v>
      </c>
      <c r="FI362" s="18" t="s">
        <v>5339</v>
      </c>
      <c r="FJ362" s="17"/>
      <c r="FK362" s="17"/>
      <c r="FL362" s="18" t="s">
        <v>5597</v>
      </c>
      <c r="FM362" s="17"/>
      <c r="FN362" s="17"/>
      <c r="FO362" s="17"/>
      <c r="FP362" s="18" t="s">
        <v>5806</v>
      </c>
      <c r="FQ362" s="18">
        <v>2</v>
      </c>
      <c r="FR362" s="18">
        <v>28</v>
      </c>
      <c r="FS362" s="18" t="s">
        <v>6120</v>
      </c>
      <c r="FT362" s="18" t="s">
        <v>6409</v>
      </c>
      <c r="FU362" s="18" t="s">
        <v>6784</v>
      </c>
      <c r="FV362" s="18" t="s">
        <v>7125</v>
      </c>
      <c r="FW362" s="18" t="s">
        <v>28</v>
      </c>
      <c r="FX362" s="18" t="s">
        <v>6407</v>
      </c>
      <c r="FY362" s="18" t="s">
        <v>7419</v>
      </c>
      <c r="FZ362" s="18" t="s">
        <v>7494</v>
      </c>
      <c r="GB362" s="25">
        <f t="shared" si="19"/>
        <v>16.015374759769379</v>
      </c>
    </row>
    <row r="363" spans="3:184" ht="74" customHeight="1" x14ac:dyDescent="0.2">
      <c r="C363" s="17" t="s">
        <v>11175</v>
      </c>
      <c r="D363" s="18" t="s">
        <v>73</v>
      </c>
      <c r="E363" s="18" t="s">
        <v>84</v>
      </c>
      <c r="F363" s="18" t="s">
        <v>416</v>
      </c>
      <c r="G363" s="18" t="s">
        <v>680</v>
      </c>
      <c r="H363" s="18" t="s">
        <v>663</v>
      </c>
      <c r="I363" s="18">
        <v>2022</v>
      </c>
      <c r="J363" s="18" t="s">
        <v>788</v>
      </c>
      <c r="K363" s="18" t="s">
        <v>850</v>
      </c>
      <c r="L363" s="17"/>
      <c r="M363" s="18" t="s">
        <v>1274</v>
      </c>
      <c r="N363" s="18" t="s">
        <v>1495</v>
      </c>
      <c r="O363" s="17"/>
      <c r="P363" s="17"/>
      <c r="Q363" s="18" t="s">
        <v>2223</v>
      </c>
      <c r="R363" s="18" t="s">
        <v>2436</v>
      </c>
      <c r="S363" s="17"/>
      <c r="T363" s="17"/>
      <c r="U363" s="18" t="s">
        <v>2944</v>
      </c>
      <c r="V363" s="18" t="s">
        <v>3132</v>
      </c>
      <c r="W363" s="18" t="s">
        <v>3138</v>
      </c>
      <c r="X363" s="18" t="s">
        <v>3358</v>
      </c>
      <c r="Y363" s="21">
        <f t="shared" si="17"/>
        <v>0.2</v>
      </c>
      <c r="Z363" s="21">
        <v>0.2</v>
      </c>
      <c r="AA363" s="21">
        <v>100</v>
      </c>
      <c r="AB363" s="21">
        <v>0.03</v>
      </c>
      <c r="AC363" s="21">
        <v>0</v>
      </c>
      <c r="AD363" s="21">
        <v>0</v>
      </c>
      <c r="AE363" s="21">
        <v>0</v>
      </c>
      <c r="AF363" s="21">
        <v>0</v>
      </c>
      <c r="AG363" s="21">
        <v>0</v>
      </c>
      <c r="AH363" s="21">
        <v>0</v>
      </c>
      <c r="AI363" s="21"/>
      <c r="AJ363" s="17"/>
      <c r="AK363" s="17"/>
      <c r="AL363" s="21"/>
      <c r="AM363" s="21">
        <v>0.3</v>
      </c>
      <c r="AN363" s="21">
        <v>0.04</v>
      </c>
      <c r="AO363" s="22">
        <v>6</v>
      </c>
      <c r="AP363" s="22">
        <v>6</v>
      </c>
      <c r="AQ363" s="22">
        <v>1</v>
      </c>
      <c r="AR363" s="22"/>
      <c r="AS363" s="22"/>
      <c r="AT363" s="22"/>
      <c r="AU363" s="22"/>
      <c r="AV363" s="22"/>
      <c r="AW363" s="22"/>
      <c r="AX363" s="22"/>
      <c r="AY363" s="22"/>
      <c r="AZ363" s="22"/>
      <c r="BA363" s="22"/>
      <c r="BB363" s="22"/>
      <c r="BC363" s="22"/>
      <c r="BD363" s="22"/>
      <c r="BE363" s="22"/>
      <c r="BF363" s="22"/>
      <c r="BG363" s="22"/>
      <c r="BH363" s="22"/>
      <c r="BI363" s="22"/>
      <c r="BJ363" s="22"/>
      <c r="BK363" s="22">
        <v>1</v>
      </c>
      <c r="BL363" s="22"/>
      <c r="BM363" s="22"/>
      <c r="BN363" s="22"/>
      <c r="BO363" s="22"/>
      <c r="BP363" s="22"/>
      <c r="BQ363" s="22"/>
      <c r="BR363" s="22"/>
      <c r="BS363" s="22"/>
      <c r="BT363" s="22">
        <v>1</v>
      </c>
      <c r="BU363" s="22"/>
      <c r="BV363" s="22"/>
      <c r="BW363" s="22"/>
      <c r="BX363" s="22"/>
      <c r="BY363" s="22"/>
      <c r="BZ363" s="22"/>
      <c r="CA363" s="22">
        <v>1</v>
      </c>
      <c r="CB363" s="22"/>
      <c r="CC363" s="22"/>
      <c r="CD363" s="22"/>
      <c r="CE363" s="22"/>
      <c r="CF363" s="23"/>
      <c r="CG363" s="22"/>
      <c r="CH363" s="22">
        <v>1</v>
      </c>
      <c r="CI363" s="12">
        <f t="shared" si="18"/>
        <v>0</v>
      </c>
      <c r="CJ363" s="21">
        <v>0.246</v>
      </c>
      <c r="CK363" s="18" t="s">
        <v>3878</v>
      </c>
      <c r="CL363" s="17"/>
      <c r="CM363" s="18">
        <v>1.42</v>
      </c>
      <c r="CN363" s="18" t="s">
        <v>4050</v>
      </c>
      <c r="CO363" s="21">
        <v>17.315999999999999</v>
      </c>
      <c r="CP363" s="17"/>
      <c r="CQ363" s="17"/>
      <c r="CR363" s="17"/>
      <c r="CS363" s="17"/>
      <c r="CT363" s="17"/>
      <c r="CU363" s="17"/>
      <c r="CV363" s="17"/>
      <c r="CW363" s="18">
        <v>3</v>
      </c>
      <c r="CX363" s="17"/>
      <c r="CY363" s="17"/>
      <c r="CZ363" s="17"/>
      <c r="DA363" s="18">
        <v>1</v>
      </c>
      <c r="DB363" s="18" t="s">
        <v>4180</v>
      </c>
      <c r="DC363" s="18">
        <v>30</v>
      </c>
      <c r="DD363" s="17"/>
      <c r="DE363" s="17"/>
      <c r="DF363" s="17"/>
      <c r="DG363" s="17"/>
      <c r="DH363" s="17"/>
      <c r="DI363" s="17"/>
      <c r="DJ363" s="17"/>
      <c r="DK363" s="17"/>
      <c r="DL363" s="17"/>
      <c r="DM363" s="17"/>
      <c r="DN363" s="17"/>
      <c r="DO363" s="17"/>
      <c r="DP363" s="17"/>
      <c r="DQ363" s="17"/>
      <c r="DR363" s="17"/>
      <c r="DS363" s="17"/>
      <c r="DT363" s="17"/>
      <c r="DU363" s="17"/>
      <c r="DV363" s="17"/>
      <c r="DW363" s="17"/>
      <c r="DX363" s="17"/>
      <c r="DY363" s="17"/>
      <c r="DZ363" s="17"/>
      <c r="EA363" s="17"/>
      <c r="EB363" s="17"/>
      <c r="EC363" s="17"/>
      <c r="ED363" s="17"/>
      <c r="EE363" s="17"/>
      <c r="EF363" s="17"/>
      <c r="EG363" s="17"/>
      <c r="EH363" s="17"/>
      <c r="EI363" s="17"/>
      <c r="EJ363" s="17"/>
      <c r="EK363" s="17"/>
      <c r="EL363" s="17"/>
      <c r="EM363" s="17"/>
      <c r="EN363" s="17"/>
      <c r="EO363" s="17"/>
      <c r="EP363" s="17"/>
      <c r="EQ363" s="18" t="s">
        <v>4859</v>
      </c>
      <c r="ER363" s="18" t="s">
        <v>4877</v>
      </c>
      <c r="ES363" s="18">
        <v>66</v>
      </c>
      <c r="ET363" s="17"/>
      <c r="EU363" s="17"/>
      <c r="EV363" s="17"/>
      <c r="EW363" s="17"/>
      <c r="EX363" s="17"/>
      <c r="EY363" s="17"/>
      <c r="EZ363" s="17"/>
      <c r="FA363" s="17"/>
      <c r="FB363" s="17"/>
      <c r="FC363" s="17"/>
      <c r="FD363" s="17"/>
      <c r="FE363" s="17"/>
      <c r="FF363" s="17"/>
      <c r="FG363" s="17"/>
      <c r="FH363" s="18" t="s">
        <v>5173</v>
      </c>
      <c r="FI363" s="18" t="s">
        <v>5340</v>
      </c>
      <c r="FJ363" s="17"/>
      <c r="FK363" s="17"/>
      <c r="FL363" s="18" t="s">
        <v>5598</v>
      </c>
      <c r="FM363" s="17"/>
      <c r="FN363" s="17"/>
      <c r="FO363" s="17"/>
      <c r="FP363" s="18" t="s">
        <v>5807</v>
      </c>
      <c r="FQ363" s="18">
        <v>1</v>
      </c>
      <c r="FR363" s="18">
        <v>66</v>
      </c>
      <c r="FS363" s="18" t="s">
        <v>6121</v>
      </c>
      <c r="FT363" s="18" t="s">
        <v>6220</v>
      </c>
      <c r="FU363" s="18" t="s">
        <v>6785</v>
      </c>
      <c r="FV363" s="18" t="s">
        <v>7126</v>
      </c>
      <c r="FW363" s="18" t="s">
        <v>28</v>
      </c>
      <c r="FX363" s="18" t="s">
        <v>6407</v>
      </c>
      <c r="FY363" s="18" t="s">
        <v>7419</v>
      </c>
      <c r="FZ363" s="18" t="s">
        <v>7494</v>
      </c>
      <c r="GB363" s="25">
        <f t="shared" si="19"/>
        <v>11.550011550011551</v>
      </c>
    </row>
    <row r="364" spans="3:184" ht="74" customHeight="1" x14ac:dyDescent="0.2">
      <c r="C364" s="17" t="s">
        <v>11175</v>
      </c>
      <c r="D364" s="18" t="s">
        <v>77</v>
      </c>
      <c r="E364" s="18" t="s">
        <v>84</v>
      </c>
      <c r="F364" s="18" t="s">
        <v>417</v>
      </c>
      <c r="G364" s="18" t="s">
        <v>687</v>
      </c>
      <c r="H364" s="17"/>
      <c r="I364" s="18">
        <v>2023</v>
      </c>
      <c r="J364" s="18" t="s">
        <v>771</v>
      </c>
      <c r="K364" s="18" t="s">
        <v>936</v>
      </c>
      <c r="L364" s="17"/>
      <c r="M364" s="18" t="s">
        <v>1275</v>
      </c>
      <c r="N364" s="18" t="s">
        <v>1496</v>
      </c>
      <c r="O364" s="18" t="s">
        <v>1759</v>
      </c>
      <c r="P364" s="18" t="s">
        <v>1952</v>
      </c>
      <c r="Q364" s="18" t="s">
        <v>2224</v>
      </c>
      <c r="R364" s="18" t="s">
        <v>2437</v>
      </c>
      <c r="S364" s="17"/>
      <c r="T364" s="17"/>
      <c r="U364" s="18" t="s">
        <v>2945</v>
      </c>
      <c r="V364" s="18" t="s">
        <v>2945</v>
      </c>
      <c r="W364" s="18" t="s">
        <v>3140</v>
      </c>
      <c r="X364" s="18" t="s">
        <v>2945</v>
      </c>
      <c r="Y364" s="21">
        <f t="shared" si="17"/>
        <v>0.3</v>
      </c>
      <c r="Z364" s="21">
        <v>0.3</v>
      </c>
      <c r="AA364" s="21">
        <v>0</v>
      </c>
      <c r="AB364" s="21">
        <v>0.09</v>
      </c>
      <c r="AC364" s="21">
        <v>0</v>
      </c>
      <c r="AD364" s="21">
        <v>0</v>
      </c>
      <c r="AE364" s="21">
        <v>0</v>
      </c>
      <c r="AF364" s="21">
        <v>0</v>
      </c>
      <c r="AG364" s="21">
        <v>0</v>
      </c>
      <c r="AH364" s="21">
        <v>0</v>
      </c>
      <c r="AI364" s="21"/>
      <c r="AJ364" s="17"/>
      <c r="AK364" s="17"/>
      <c r="AL364" s="21"/>
      <c r="AM364" s="21">
        <v>0.1</v>
      </c>
      <c r="AN364" s="21">
        <v>0.04</v>
      </c>
      <c r="AO364" s="22">
        <v>3</v>
      </c>
      <c r="AP364" s="22">
        <v>3</v>
      </c>
      <c r="AQ364" s="22">
        <v>3</v>
      </c>
      <c r="AR364" s="22"/>
      <c r="AS364" s="22">
        <v>1</v>
      </c>
      <c r="AT364" s="22"/>
      <c r="AU364" s="22"/>
      <c r="AV364" s="22"/>
      <c r="AW364" s="22"/>
      <c r="AX364" s="22"/>
      <c r="AY364" s="22"/>
      <c r="AZ364" s="22"/>
      <c r="BA364" s="22"/>
      <c r="BB364" s="22"/>
      <c r="BC364" s="22">
        <v>2</v>
      </c>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v>0</v>
      </c>
      <c r="CB364" s="22"/>
      <c r="CC364" s="22"/>
      <c r="CD364" s="22"/>
      <c r="CE364" s="22"/>
      <c r="CF364" s="23"/>
      <c r="CG364" s="22"/>
      <c r="CH364" s="22">
        <v>3</v>
      </c>
      <c r="CI364" s="12">
        <f t="shared" si="18"/>
        <v>0</v>
      </c>
      <c r="CJ364" s="21">
        <v>1</v>
      </c>
      <c r="CK364" s="18" t="s">
        <v>699</v>
      </c>
      <c r="CL364" s="17"/>
      <c r="CM364" s="18">
        <v>10</v>
      </c>
      <c r="CN364" s="18" t="s">
        <v>4070</v>
      </c>
      <c r="CO364" s="21">
        <v>10.696</v>
      </c>
      <c r="CP364" s="17"/>
      <c r="CQ364" s="17"/>
      <c r="CR364" s="17"/>
      <c r="CS364" s="17"/>
      <c r="CT364" s="17"/>
      <c r="CU364" s="17"/>
      <c r="CV364" s="17"/>
      <c r="CW364" s="18">
        <v>3</v>
      </c>
      <c r="CX364" s="17"/>
      <c r="CY364" s="17"/>
      <c r="CZ364" s="17"/>
      <c r="DA364" s="17"/>
      <c r="DB364" s="17"/>
      <c r="DC364" s="17"/>
      <c r="DD364" s="18">
        <v>1</v>
      </c>
      <c r="DE364" s="18" t="s">
        <v>4447</v>
      </c>
      <c r="DF364" s="18">
        <v>3</v>
      </c>
      <c r="DG364" s="17"/>
      <c r="DH364" s="17"/>
      <c r="DI364" s="17"/>
      <c r="DJ364" s="17"/>
      <c r="DK364" s="17"/>
      <c r="DL364" s="17"/>
      <c r="DM364" s="17"/>
      <c r="DN364" s="17"/>
      <c r="DO364" s="17"/>
      <c r="DP364" s="17"/>
      <c r="DQ364" s="17"/>
      <c r="DR364" s="17"/>
      <c r="DS364" s="17"/>
      <c r="DT364" s="17"/>
      <c r="DU364" s="17"/>
      <c r="DV364" s="17"/>
      <c r="DW364" s="17"/>
      <c r="DX364" s="17"/>
      <c r="DY364" s="17"/>
      <c r="DZ364" s="17"/>
      <c r="EA364" s="17"/>
      <c r="EB364" s="17"/>
      <c r="EC364" s="17"/>
      <c r="ED364" s="17"/>
      <c r="EE364" s="17"/>
      <c r="EF364" s="17"/>
      <c r="EG364" s="17"/>
      <c r="EH364" s="17"/>
      <c r="EI364" s="17"/>
      <c r="EJ364" s="17"/>
      <c r="EK364" s="18">
        <v>1</v>
      </c>
      <c r="EL364" s="18" t="s">
        <v>4748</v>
      </c>
      <c r="EM364" s="18">
        <v>5</v>
      </c>
      <c r="EN364" s="17"/>
      <c r="EO364" s="17"/>
      <c r="EP364" s="17"/>
      <c r="EQ364" s="17"/>
      <c r="ER364" s="17"/>
      <c r="ES364" s="17"/>
      <c r="ET364" s="17"/>
      <c r="EU364" s="17"/>
      <c r="EV364" s="17"/>
      <c r="EW364" s="17"/>
      <c r="EX364" s="17"/>
      <c r="EY364" s="17"/>
      <c r="EZ364" s="17"/>
      <c r="FA364" s="17"/>
      <c r="FB364" s="17"/>
      <c r="FC364" s="17"/>
      <c r="FD364" s="17"/>
      <c r="FE364" s="17"/>
      <c r="FF364" s="17"/>
      <c r="FG364" s="17"/>
      <c r="FH364" s="17"/>
      <c r="FI364" s="17"/>
      <c r="FJ364" s="17"/>
      <c r="FK364" s="17"/>
      <c r="FL364" s="17"/>
      <c r="FM364" s="17"/>
      <c r="FN364" s="17"/>
      <c r="FO364" s="17"/>
      <c r="FP364" s="17"/>
      <c r="FQ364" s="17"/>
      <c r="FR364" s="17"/>
      <c r="FS364" s="18" t="s">
        <v>6122</v>
      </c>
      <c r="FT364" s="18" t="s">
        <v>6444</v>
      </c>
      <c r="FU364" s="18" t="s">
        <v>6786</v>
      </c>
      <c r="FV364" s="18" t="s">
        <v>7127</v>
      </c>
      <c r="FW364" s="18" t="s">
        <v>7236</v>
      </c>
      <c r="FX364" s="18" t="s">
        <v>7330</v>
      </c>
      <c r="FY364" s="18" t="s">
        <v>7430</v>
      </c>
      <c r="FZ364" s="18" t="s">
        <v>7132</v>
      </c>
      <c r="GB364" s="25">
        <f t="shared" si="19"/>
        <v>28.04786836200449</v>
      </c>
    </row>
    <row r="365" spans="3:184" ht="74" customHeight="1" x14ac:dyDescent="0.2">
      <c r="C365" s="17" t="s">
        <v>11175</v>
      </c>
      <c r="D365" s="18" t="s">
        <v>77</v>
      </c>
      <c r="E365" s="18" t="s">
        <v>84</v>
      </c>
      <c r="F365" s="18" t="s">
        <v>418</v>
      </c>
      <c r="G365" s="18" t="s">
        <v>688</v>
      </c>
      <c r="H365" s="17"/>
      <c r="I365" s="18">
        <v>2023</v>
      </c>
      <c r="J365" s="18" t="s">
        <v>929</v>
      </c>
      <c r="K365" s="18" t="s">
        <v>1014</v>
      </c>
      <c r="L365" s="17"/>
      <c r="M365" s="18" t="s">
        <v>1276</v>
      </c>
      <c r="N365" s="18" t="s">
        <v>1497</v>
      </c>
      <c r="O365" s="17"/>
      <c r="P365" s="17"/>
      <c r="Q365" s="18" t="s">
        <v>2225</v>
      </c>
      <c r="R365" s="17"/>
      <c r="S365" s="17"/>
      <c r="T365" s="18" t="s">
        <v>2594</v>
      </c>
      <c r="U365" s="18" t="s">
        <v>2946</v>
      </c>
      <c r="V365" s="18" t="s">
        <v>2946</v>
      </c>
      <c r="W365" s="18" t="s">
        <v>3142</v>
      </c>
      <c r="X365" s="18" t="s">
        <v>3359</v>
      </c>
      <c r="Y365" s="21">
        <f t="shared" si="17"/>
        <v>0.28999999999999998</v>
      </c>
      <c r="Z365" s="21">
        <v>0.28999999999999998</v>
      </c>
      <c r="AA365" s="21">
        <v>0</v>
      </c>
      <c r="AB365" s="21">
        <v>0.18</v>
      </c>
      <c r="AC365" s="21">
        <v>0</v>
      </c>
      <c r="AD365" s="21">
        <v>0</v>
      </c>
      <c r="AE365" s="21">
        <v>0</v>
      </c>
      <c r="AF365" s="21">
        <v>0</v>
      </c>
      <c r="AG365" s="21">
        <v>0</v>
      </c>
      <c r="AH365" s="21">
        <v>0</v>
      </c>
      <c r="AI365" s="21"/>
      <c r="AJ365" s="17"/>
      <c r="AK365" s="17"/>
      <c r="AL365" s="21"/>
      <c r="AM365" s="21">
        <v>0</v>
      </c>
      <c r="AN365" s="21">
        <v>0</v>
      </c>
      <c r="AO365" s="22">
        <v>4</v>
      </c>
      <c r="AP365" s="22">
        <v>4</v>
      </c>
      <c r="AQ365" s="22">
        <v>4</v>
      </c>
      <c r="AR365" s="22"/>
      <c r="AS365" s="22"/>
      <c r="AT365" s="22"/>
      <c r="AU365" s="22"/>
      <c r="AV365" s="22"/>
      <c r="AW365" s="22"/>
      <c r="AX365" s="22"/>
      <c r="AY365" s="22"/>
      <c r="AZ365" s="22"/>
      <c r="BA365" s="22">
        <v>1</v>
      </c>
      <c r="BB365" s="22">
        <v>1</v>
      </c>
      <c r="BC365" s="22"/>
      <c r="BD365" s="22">
        <v>1</v>
      </c>
      <c r="BE365" s="22">
        <v>1</v>
      </c>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v>0</v>
      </c>
      <c r="CB365" s="22"/>
      <c r="CC365" s="22"/>
      <c r="CD365" s="22"/>
      <c r="CE365" s="22"/>
      <c r="CF365" s="23"/>
      <c r="CG365" s="22"/>
      <c r="CH365" s="22">
        <v>4</v>
      </c>
      <c r="CI365" s="12">
        <f t="shared" si="18"/>
        <v>0</v>
      </c>
      <c r="CJ365" s="21">
        <v>0.315</v>
      </c>
      <c r="CK365" s="18" t="s">
        <v>3879</v>
      </c>
      <c r="CL365" s="17"/>
      <c r="CM365" s="18">
        <v>0</v>
      </c>
      <c r="CN365" s="18" t="s">
        <v>4070</v>
      </c>
      <c r="CO365" s="21">
        <v>6.3680000000000003</v>
      </c>
      <c r="CP365" s="17"/>
      <c r="CQ365" s="17"/>
      <c r="CR365" s="17"/>
      <c r="CS365" s="17"/>
      <c r="CT365" s="17"/>
      <c r="CU365" s="17"/>
      <c r="CV365" s="17"/>
      <c r="CW365" s="17"/>
      <c r="CX365" s="17"/>
      <c r="CY365" s="17"/>
      <c r="CZ365" s="17"/>
      <c r="DA365" s="17"/>
      <c r="DB365" s="17"/>
      <c r="DC365" s="17"/>
      <c r="DD365" s="18">
        <v>1</v>
      </c>
      <c r="DE365" s="18" t="s">
        <v>4448</v>
      </c>
      <c r="DF365" s="18">
        <v>143</v>
      </c>
      <c r="DG365" s="17"/>
      <c r="DH365" s="17"/>
      <c r="DI365" s="17"/>
      <c r="DJ365" s="17"/>
      <c r="DK365" s="17"/>
      <c r="DL365" s="17"/>
      <c r="DM365" s="17"/>
      <c r="DN365" s="17"/>
      <c r="DO365" s="17"/>
      <c r="DP365" s="17"/>
      <c r="DQ365" s="17"/>
      <c r="DR365" s="17"/>
      <c r="DS365" s="17"/>
      <c r="DT365" s="17"/>
      <c r="DU365" s="17"/>
      <c r="DV365" s="17"/>
      <c r="DW365" s="17"/>
      <c r="DX365" s="17"/>
      <c r="DY365" s="17"/>
      <c r="DZ365" s="17"/>
      <c r="EA365" s="17"/>
      <c r="EB365" s="17"/>
      <c r="EC365" s="17"/>
      <c r="ED365" s="17"/>
      <c r="EE365" s="17"/>
      <c r="EF365" s="17"/>
      <c r="EG365" s="17"/>
      <c r="EH365" s="17"/>
      <c r="EI365" s="17"/>
      <c r="EJ365" s="17"/>
      <c r="EK365" s="17"/>
      <c r="EL365" s="17"/>
      <c r="EM365" s="17"/>
      <c r="EN365" s="18">
        <v>1</v>
      </c>
      <c r="EO365" s="18" t="s">
        <v>4835</v>
      </c>
      <c r="EP365" s="18">
        <v>7</v>
      </c>
      <c r="EQ365" s="17"/>
      <c r="ER365" s="17"/>
      <c r="ES365" s="17"/>
      <c r="ET365" s="17"/>
      <c r="EU365" s="17"/>
      <c r="EV365" s="17"/>
      <c r="EW365" s="17"/>
      <c r="EX365" s="17"/>
      <c r="EY365" s="17"/>
      <c r="EZ365" s="17"/>
      <c r="FA365" s="17"/>
      <c r="FB365" s="17"/>
      <c r="FC365" s="17"/>
      <c r="FD365" s="17"/>
      <c r="FE365" s="17"/>
      <c r="FF365" s="17"/>
      <c r="FG365" s="17"/>
      <c r="FH365" s="18" t="s">
        <v>5174</v>
      </c>
      <c r="FI365" s="18" t="s">
        <v>5341</v>
      </c>
      <c r="FJ365" s="17"/>
      <c r="FK365" s="17"/>
      <c r="FL365" s="18" t="s">
        <v>5599</v>
      </c>
      <c r="FM365" s="17"/>
      <c r="FN365" s="17"/>
      <c r="FO365" s="17"/>
      <c r="FP365" s="17"/>
      <c r="FQ365" s="17"/>
      <c r="FR365" s="17"/>
      <c r="FS365" s="18" t="s">
        <v>6123</v>
      </c>
      <c r="FT365" s="18" t="s">
        <v>6445</v>
      </c>
      <c r="FU365" s="18" t="s">
        <v>6787</v>
      </c>
      <c r="FV365" s="18" t="s">
        <v>7128</v>
      </c>
      <c r="FW365" s="18" t="s">
        <v>32</v>
      </c>
      <c r="FX365" s="18" t="s">
        <v>7331</v>
      </c>
      <c r="FY365" s="18" t="s">
        <v>7430</v>
      </c>
      <c r="FZ365" s="18" t="s">
        <v>7132</v>
      </c>
      <c r="GB365" s="25">
        <f t="shared" si="19"/>
        <v>45.540201005025125</v>
      </c>
    </row>
    <row r="366" spans="3:184" ht="74" customHeight="1" x14ac:dyDescent="0.2">
      <c r="C366" s="17" t="s">
        <v>11175</v>
      </c>
      <c r="D366" s="18" t="s">
        <v>77</v>
      </c>
      <c r="E366" s="18" t="s">
        <v>84</v>
      </c>
      <c r="F366" s="18" t="s">
        <v>419</v>
      </c>
      <c r="G366" s="18" t="s">
        <v>689</v>
      </c>
      <c r="H366" s="17"/>
      <c r="I366" s="18">
        <v>2023</v>
      </c>
      <c r="J366" s="18" t="s">
        <v>820</v>
      </c>
      <c r="K366" s="18" t="s">
        <v>936</v>
      </c>
      <c r="L366" s="17"/>
      <c r="M366" s="17"/>
      <c r="N366" s="17"/>
      <c r="O366" s="18" t="s">
        <v>1760</v>
      </c>
      <c r="P366" s="18" t="s">
        <v>1953</v>
      </c>
      <c r="Q366" s="17"/>
      <c r="R366" s="17"/>
      <c r="S366" s="17"/>
      <c r="T366" s="17"/>
      <c r="U366" s="18" t="s">
        <v>2947</v>
      </c>
      <c r="V366" s="18" t="s">
        <v>2947</v>
      </c>
      <c r="W366" s="18" t="s">
        <v>3140</v>
      </c>
      <c r="X366" s="18" t="s">
        <v>2947</v>
      </c>
      <c r="Y366" s="21">
        <f t="shared" si="17"/>
        <v>0.1</v>
      </c>
      <c r="Z366" s="21">
        <v>0.1</v>
      </c>
      <c r="AA366" s="21">
        <v>0</v>
      </c>
      <c r="AB366" s="21">
        <v>0.01</v>
      </c>
      <c r="AC366" s="21">
        <v>0</v>
      </c>
      <c r="AD366" s="21">
        <v>0</v>
      </c>
      <c r="AE366" s="21">
        <v>0</v>
      </c>
      <c r="AF366" s="21">
        <v>0</v>
      </c>
      <c r="AG366" s="21">
        <v>0</v>
      </c>
      <c r="AH366" s="21">
        <v>0</v>
      </c>
      <c r="AI366" s="21"/>
      <c r="AJ366" s="17"/>
      <c r="AK366" s="17"/>
      <c r="AL366" s="21"/>
      <c r="AM366" s="21">
        <v>0.15</v>
      </c>
      <c r="AN366" s="21">
        <v>0.04</v>
      </c>
      <c r="AO366" s="22">
        <v>3</v>
      </c>
      <c r="AP366" s="22">
        <v>3</v>
      </c>
      <c r="AQ366" s="22">
        <v>3</v>
      </c>
      <c r="AR366" s="22"/>
      <c r="AS366" s="22"/>
      <c r="AT366" s="22"/>
      <c r="AU366" s="22"/>
      <c r="AV366" s="22"/>
      <c r="AW366" s="22"/>
      <c r="AX366" s="22"/>
      <c r="AY366" s="22"/>
      <c r="AZ366" s="22"/>
      <c r="BA366" s="22">
        <v>3</v>
      </c>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v>0</v>
      </c>
      <c r="CB366" s="22"/>
      <c r="CC366" s="22"/>
      <c r="CD366" s="22"/>
      <c r="CE366" s="22"/>
      <c r="CF366" s="23"/>
      <c r="CG366" s="22"/>
      <c r="CH366" s="22">
        <v>3</v>
      </c>
      <c r="CI366" s="12">
        <f t="shared" si="18"/>
        <v>0</v>
      </c>
      <c r="CJ366" s="21">
        <v>0.5</v>
      </c>
      <c r="CK366" s="18" t="s">
        <v>3880</v>
      </c>
      <c r="CL366" s="18" t="s">
        <v>3942</v>
      </c>
      <c r="CM366" s="18">
        <v>0</v>
      </c>
      <c r="CN366" s="18" t="s">
        <v>4070</v>
      </c>
      <c r="CO366" s="21">
        <v>11.644</v>
      </c>
      <c r="CP366" s="17"/>
      <c r="CQ366" s="17"/>
      <c r="CR366" s="17"/>
      <c r="CS366" s="17"/>
      <c r="CT366" s="17"/>
      <c r="CU366" s="17"/>
      <c r="CV366" s="17"/>
      <c r="CW366" s="17"/>
      <c r="CX366" s="17"/>
      <c r="CY366" s="17"/>
      <c r="CZ366" s="17"/>
      <c r="DA366" s="17"/>
      <c r="DB366" s="17"/>
      <c r="DC366" s="17"/>
      <c r="DD366" s="18">
        <v>1</v>
      </c>
      <c r="DE366" s="18" t="s">
        <v>3882</v>
      </c>
      <c r="DF366" s="18">
        <v>3</v>
      </c>
      <c r="DG366" s="17"/>
      <c r="DH366" s="17"/>
      <c r="DI366" s="17"/>
      <c r="DJ366" s="17"/>
      <c r="DK366" s="17"/>
      <c r="DL366" s="17"/>
      <c r="DM366" s="17"/>
      <c r="DN366" s="17"/>
      <c r="DO366" s="17"/>
      <c r="DP366" s="17"/>
      <c r="DQ366" s="17"/>
      <c r="DR366" s="17"/>
      <c r="DS366" s="17"/>
      <c r="DT366" s="17"/>
      <c r="DU366" s="17"/>
      <c r="DV366" s="17"/>
      <c r="DW366" s="17"/>
      <c r="DX366" s="17"/>
      <c r="DY366" s="17"/>
      <c r="DZ366" s="17"/>
      <c r="EA366" s="17"/>
      <c r="EB366" s="17"/>
      <c r="EC366" s="17"/>
      <c r="ED366" s="17"/>
      <c r="EE366" s="17"/>
      <c r="EF366" s="17"/>
      <c r="EG366" s="17"/>
      <c r="EH366" s="17"/>
      <c r="EI366" s="17"/>
      <c r="EJ366" s="17"/>
      <c r="EK366" s="17"/>
      <c r="EL366" s="17"/>
      <c r="EM366" s="17"/>
      <c r="EN366" s="18">
        <v>1</v>
      </c>
      <c r="EO366" s="18" t="s">
        <v>4180</v>
      </c>
      <c r="EP366" s="18">
        <v>7</v>
      </c>
      <c r="EQ366" s="17"/>
      <c r="ER366" s="17"/>
      <c r="ES366" s="17"/>
      <c r="ET366" s="17"/>
      <c r="EU366" s="17"/>
      <c r="EV366" s="17"/>
      <c r="EW366" s="17"/>
      <c r="EX366" s="17"/>
      <c r="EY366" s="17"/>
      <c r="EZ366" s="17"/>
      <c r="FA366" s="17"/>
      <c r="FB366" s="17"/>
      <c r="FC366" s="17"/>
      <c r="FD366" s="17"/>
      <c r="FE366" s="17"/>
      <c r="FF366" s="17"/>
      <c r="FG366" s="17"/>
      <c r="FH366" s="17"/>
      <c r="FI366" s="17"/>
      <c r="FJ366" s="17"/>
      <c r="FK366" s="17"/>
      <c r="FL366" s="17"/>
      <c r="FM366" s="17"/>
      <c r="FN366" s="17"/>
      <c r="FO366" s="17"/>
      <c r="FP366" s="17"/>
      <c r="FQ366" s="17"/>
      <c r="FR366" s="17"/>
      <c r="FS366" s="18" t="s">
        <v>6124</v>
      </c>
      <c r="FT366" s="18" t="s">
        <v>6446</v>
      </c>
      <c r="FU366" s="18" t="s">
        <v>6788</v>
      </c>
      <c r="FV366" s="18" t="s">
        <v>7129</v>
      </c>
      <c r="FW366" s="18" t="s">
        <v>32</v>
      </c>
      <c r="FX366" s="18" t="s">
        <v>7332</v>
      </c>
      <c r="FY366" s="18" t="s">
        <v>7430</v>
      </c>
      <c r="FZ366" s="18" t="s">
        <v>7132</v>
      </c>
      <c r="GB366" s="25">
        <f t="shared" si="19"/>
        <v>8.5881140501545854</v>
      </c>
    </row>
    <row r="367" spans="3:184" ht="74" customHeight="1" x14ac:dyDescent="0.2">
      <c r="C367" s="17" t="s">
        <v>11175</v>
      </c>
      <c r="D367" s="18" t="s">
        <v>77</v>
      </c>
      <c r="E367" s="18" t="s">
        <v>84</v>
      </c>
      <c r="F367" s="18" t="s">
        <v>420</v>
      </c>
      <c r="G367" s="18" t="s">
        <v>690</v>
      </c>
      <c r="H367" s="18" t="s">
        <v>755</v>
      </c>
      <c r="I367" s="18">
        <v>2023</v>
      </c>
      <c r="J367" s="18" t="s">
        <v>777</v>
      </c>
      <c r="K367" s="18" t="s">
        <v>1015</v>
      </c>
      <c r="L367" s="17"/>
      <c r="M367" s="18" t="s">
        <v>1277</v>
      </c>
      <c r="N367" s="18" t="s">
        <v>1498</v>
      </c>
      <c r="O367" s="17"/>
      <c r="P367" s="17"/>
      <c r="Q367" s="18" t="s">
        <v>2226</v>
      </c>
      <c r="R367" s="18" t="s">
        <v>2438</v>
      </c>
      <c r="S367" s="17"/>
      <c r="T367" s="17"/>
      <c r="U367" s="18" t="s">
        <v>2948</v>
      </c>
      <c r="V367" s="18" t="s">
        <v>2948</v>
      </c>
      <c r="W367" s="18" t="s">
        <v>3140</v>
      </c>
      <c r="X367" s="18" t="s">
        <v>2948</v>
      </c>
      <c r="Y367" s="21">
        <f t="shared" si="17"/>
        <v>0.193</v>
      </c>
      <c r="Z367" s="21">
        <v>0.193</v>
      </c>
      <c r="AA367" s="21">
        <v>0</v>
      </c>
      <c r="AB367" s="21">
        <v>0.03</v>
      </c>
      <c r="AC367" s="21">
        <v>0</v>
      </c>
      <c r="AD367" s="21">
        <v>0</v>
      </c>
      <c r="AE367" s="21">
        <v>0</v>
      </c>
      <c r="AF367" s="21">
        <v>0</v>
      </c>
      <c r="AG367" s="21">
        <v>0</v>
      </c>
      <c r="AH367" s="21">
        <v>0</v>
      </c>
      <c r="AI367" s="21"/>
      <c r="AJ367" s="17"/>
      <c r="AK367" s="17"/>
      <c r="AL367" s="21"/>
      <c r="AM367" s="21">
        <v>0</v>
      </c>
      <c r="AN367" s="21">
        <v>0</v>
      </c>
      <c r="AO367" s="22">
        <v>14</v>
      </c>
      <c r="AP367" s="22">
        <v>14</v>
      </c>
      <c r="AQ367" s="22">
        <v>5</v>
      </c>
      <c r="AR367" s="22">
        <v>1</v>
      </c>
      <c r="AS367" s="22"/>
      <c r="AT367" s="22"/>
      <c r="AU367" s="22"/>
      <c r="AV367" s="22"/>
      <c r="AW367" s="22"/>
      <c r="AX367" s="22"/>
      <c r="AY367" s="22"/>
      <c r="AZ367" s="22">
        <v>1</v>
      </c>
      <c r="BA367" s="22">
        <v>2</v>
      </c>
      <c r="BB367" s="22"/>
      <c r="BC367" s="22"/>
      <c r="BD367" s="22"/>
      <c r="BE367" s="22">
        <v>1</v>
      </c>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v>0</v>
      </c>
      <c r="CB367" s="22"/>
      <c r="CC367" s="22"/>
      <c r="CD367" s="22"/>
      <c r="CE367" s="22"/>
      <c r="CF367" s="23"/>
      <c r="CG367" s="22"/>
      <c r="CH367" s="22">
        <v>5</v>
      </c>
      <c r="CI367" s="12">
        <f t="shared" si="18"/>
        <v>0</v>
      </c>
      <c r="CJ367" s="21">
        <v>3</v>
      </c>
      <c r="CK367" s="18" t="s">
        <v>3881</v>
      </c>
      <c r="CL367" s="17"/>
      <c r="CM367" s="18">
        <v>33.33</v>
      </c>
      <c r="CN367" s="18" t="s">
        <v>4071</v>
      </c>
      <c r="CO367" s="21">
        <v>9.7959999999999994</v>
      </c>
      <c r="CP367" s="17"/>
      <c r="CQ367" s="17"/>
      <c r="CR367" s="17"/>
      <c r="CS367" s="17"/>
      <c r="CT367" s="17"/>
      <c r="CU367" s="17"/>
      <c r="CV367" s="17"/>
      <c r="CW367" s="17"/>
      <c r="CX367" s="18">
        <v>1</v>
      </c>
      <c r="CY367" s="18" t="s">
        <v>4270</v>
      </c>
      <c r="CZ367" s="18">
        <v>200</v>
      </c>
      <c r="DA367" s="18">
        <v>1</v>
      </c>
      <c r="DB367" s="18" t="s">
        <v>4182</v>
      </c>
      <c r="DC367" s="18">
        <v>200</v>
      </c>
      <c r="DD367" s="17"/>
      <c r="DE367" s="17"/>
      <c r="DF367" s="17"/>
      <c r="DG367" s="17"/>
      <c r="DH367" s="17"/>
      <c r="DI367" s="17"/>
      <c r="DJ367" s="17"/>
      <c r="DK367" s="17"/>
      <c r="DL367" s="17"/>
      <c r="DM367" s="18">
        <v>1</v>
      </c>
      <c r="DN367" s="18" t="s">
        <v>4492</v>
      </c>
      <c r="DO367" s="18">
        <v>6</v>
      </c>
      <c r="DP367" s="17"/>
      <c r="DQ367" s="17"/>
      <c r="DR367" s="17"/>
      <c r="DS367" s="17"/>
      <c r="DT367" s="17"/>
      <c r="DU367" s="17"/>
      <c r="DV367" s="17"/>
      <c r="DW367" s="17"/>
      <c r="DX367" s="17"/>
      <c r="DY367" s="18">
        <v>1</v>
      </c>
      <c r="DZ367" s="18" t="s">
        <v>4668</v>
      </c>
      <c r="EA367" s="18">
        <v>50</v>
      </c>
      <c r="EB367" s="18">
        <v>1</v>
      </c>
      <c r="EC367" s="18" t="s">
        <v>4682</v>
      </c>
      <c r="ED367" s="18">
        <v>405</v>
      </c>
      <c r="EE367" s="17"/>
      <c r="EF367" s="17"/>
      <c r="EG367" s="17"/>
      <c r="EH367" s="17"/>
      <c r="EI367" s="17"/>
      <c r="EJ367" s="17"/>
      <c r="EK367" s="18">
        <v>1</v>
      </c>
      <c r="EL367" s="18" t="s">
        <v>4749</v>
      </c>
      <c r="EM367" s="18">
        <v>7</v>
      </c>
      <c r="EN367" s="17"/>
      <c r="EO367" s="17"/>
      <c r="EP367" s="17"/>
      <c r="EQ367" s="17"/>
      <c r="ER367" s="17"/>
      <c r="ES367" s="17"/>
      <c r="ET367" s="17"/>
      <c r="EU367" s="17"/>
      <c r="EV367" s="17"/>
      <c r="EW367" s="17"/>
      <c r="EX367" s="17"/>
      <c r="EY367" s="17"/>
      <c r="EZ367" s="17"/>
      <c r="FA367" s="17"/>
      <c r="FB367" s="17"/>
      <c r="FC367" s="17"/>
      <c r="FD367" s="17"/>
      <c r="FE367" s="17"/>
      <c r="FF367" s="17"/>
      <c r="FG367" s="17"/>
      <c r="FH367" s="17"/>
      <c r="FI367" s="17"/>
      <c r="FJ367" s="17"/>
      <c r="FK367" s="17"/>
      <c r="FL367" s="18" t="s">
        <v>5600</v>
      </c>
      <c r="FM367" s="17"/>
      <c r="FN367" s="17"/>
      <c r="FO367" s="17"/>
      <c r="FP367" s="17"/>
      <c r="FQ367" s="17"/>
      <c r="FR367" s="17"/>
      <c r="FS367" s="18" t="s">
        <v>6125</v>
      </c>
      <c r="FT367" s="18" t="s">
        <v>6447</v>
      </c>
      <c r="FU367" s="18" t="s">
        <v>6789</v>
      </c>
      <c r="FV367" s="18" t="s">
        <v>7130</v>
      </c>
      <c r="FW367" s="18" t="s">
        <v>32</v>
      </c>
      <c r="FX367" s="18" t="s">
        <v>7332</v>
      </c>
      <c r="FY367" s="18" t="s">
        <v>7430</v>
      </c>
      <c r="FZ367" s="18" t="s">
        <v>7132</v>
      </c>
      <c r="GB367" s="25">
        <f t="shared" si="19"/>
        <v>19.701919150673746</v>
      </c>
    </row>
    <row r="368" spans="3:184" ht="74" customHeight="1" x14ac:dyDescent="0.2">
      <c r="C368" s="17" t="s">
        <v>11175</v>
      </c>
      <c r="D368" s="18" t="s">
        <v>77</v>
      </c>
      <c r="E368" s="18" t="s">
        <v>86</v>
      </c>
      <c r="F368" s="18" t="s">
        <v>421</v>
      </c>
      <c r="G368" s="18" t="s">
        <v>691</v>
      </c>
      <c r="H368" s="17"/>
      <c r="I368" s="18">
        <v>2023</v>
      </c>
      <c r="J368" s="18" t="s">
        <v>930</v>
      </c>
      <c r="K368" s="18" t="s">
        <v>936</v>
      </c>
      <c r="L368" s="17"/>
      <c r="M368" s="18" t="s">
        <v>1278</v>
      </c>
      <c r="N368" s="17"/>
      <c r="O368" s="17"/>
      <c r="P368" s="17"/>
      <c r="Q368" s="18" t="s">
        <v>2227</v>
      </c>
      <c r="R368" s="17"/>
      <c r="S368" s="17"/>
      <c r="T368" s="17"/>
      <c r="U368" s="18" t="s">
        <v>2949</v>
      </c>
      <c r="V368" s="18" t="s">
        <v>2949</v>
      </c>
      <c r="W368" s="18" t="s">
        <v>3139</v>
      </c>
      <c r="X368" s="18" t="s">
        <v>2949</v>
      </c>
      <c r="Y368" s="21">
        <f t="shared" si="17"/>
        <v>0.15</v>
      </c>
      <c r="Z368" s="21">
        <v>0.15</v>
      </c>
      <c r="AA368" s="21">
        <v>0</v>
      </c>
      <c r="AB368" s="21">
        <v>0.49</v>
      </c>
      <c r="AC368" s="21">
        <v>0</v>
      </c>
      <c r="AD368" s="21">
        <v>0</v>
      </c>
      <c r="AE368" s="21">
        <v>0</v>
      </c>
      <c r="AF368" s="21">
        <v>0</v>
      </c>
      <c r="AG368" s="21">
        <v>0</v>
      </c>
      <c r="AH368" s="21">
        <v>0</v>
      </c>
      <c r="AI368" s="21"/>
      <c r="AJ368" s="17"/>
      <c r="AK368" s="17"/>
      <c r="AL368" s="21"/>
      <c r="AM368" s="21">
        <v>0</v>
      </c>
      <c r="AN368" s="21">
        <v>0</v>
      </c>
      <c r="AO368" s="22">
        <v>1</v>
      </c>
      <c r="AP368" s="22">
        <v>1</v>
      </c>
      <c r="AQ368" s="22">
        <v>1</v>
      </c>
      <c r="AR368" s="22"/>
      <c r="AS368" s="22"/>
      <c r="AT368" s="22">
        <v>1</v>
      </c>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v>0</v>
      </c>
      <c r="CB368" s="22"/>
      <c r="CC368" s="22"/>
      <c r="CD368" s="22"/>
      <c r="CE368" s="22"/>
      <c r="CF368" s="23"/>
      <c r="CG368" s="22"/>
      <c r="CH368" s="22">
        <v>1</v>
      </c>
      <c r="CI368" s="12">
        <f t="shared" si="18"/>
        <v>0</v>
      </c>
      <c r="CJ368" s="21">
        <v>0.98</v>
      </c>
      <c r="CK368" s="18" t="s">
        <v>3882</v>
      </c>
      <c r="CL368" s="17"/>
      <c r="CM368" s="18">
        <v>0</v>
      </c>
      <c r="CN368" s="18" t="s">
        <v>4070</v>
      </c>
      <c r="CO368" s="21">
        <v>4.6950000000000003</v>
      </c>
      <c r="CP368" s="17"/>
      <c r="CQ368" s="17"/>
      <c r="CR368" s="17"/>
      <c r="CS368" s="17"/>
      <c r="CT368" s="17"/>
      <c r="CU368" s="17"/>
      <c r="CV368" s="17"/>
      <c r="CW368" s="17"/>
      <c r="CX368" s="17"/>
      <c r="CY368" s="17"/>
      <c r="CZ368" s="17"/>
      <c r="DA368" s="17"/>
      <c r="DB368" s="17"/>
      <c r="DC368" s="17"/>
      <c r="DD368" s="18">
        <v>1</v>
      </c>
      <c r="DE368" s="18" t="s">
        <v>3882</v>
      </c>
      <c r="DF368" s="18">
        <v>98</v>
      </c>
      <c r="DG368" s="17"/>
      <c r="DH368" s="17"/>
      <c r="DI368" s="17"/>
      <c r="DJ368" s="17"/>
      <c r="DK368" s="17"/>
      <c r="DL368" s="17"/>
      <c r="DM368" s="17"/>
      <c r="DN368" s="17"/>
      <c r="DO368" s="17"/>
      <c r="DP368" s="17"/>
      <c r="DQ368" s="17"/>
      <c r="DR368" s="17"/>
      <c r="DS368" s="17"/>
      <c r="DT368" s="17"/>
      <c r="DU368" s="17"/>
      <c r="DV368" s="17"/>
      <c r="DW368" s="17"/>
      <c r="DX368" s="17"/>
      <c r="DY368" s="17"/>
      <c r="DZ368" s="17"/>
      <c r="EA368" s="17"/>
      <c r="EB368" s="17"/>
      <c r="EC368" s="17"/>
      <c r="ED368" s="17"/>
      <c r="EE368" s="17"/>
      <c r="EF368" s="17"/>
      <c r="EG368" s="17"/>
      <c r="EH368" s="17"/>
      <c r="EI368" s="17"/>
      <c r="EJ368" s="17"/>
      <c r="EK368" s="18">
        <v>1</v>
      </c>
      <c r="EL368" s="18" t="s">
        <v>4750</v>
      </c>
      <c r="EM368" s="18">
        <v>6</v>
      </c>
      <c r="EN368" s="17"/>
      <c r="EO368" s="17"/>
      <c r="EP368" s="17"/>
      <c r="EQ368" s="17"/>
      <c r="ER368" s="17"/>
      <c r="ES368" s="17"/>
      <c r="ET368" s="17"/>
      <c r="EU368" s="17"/>
      <c r="EV368" s="17"/>
      <c r="EW368" s="17"/>
      <c r="EX368" s="17"/>
      <c r="EY368" s="17"/>
      <c r="EZ368" s="17"/>
      <c r="FA368" s="17"/>
      <c r="FB368" s="17"/>
      <c r="FC368" s="17"/>
      <c r="FD368" s="17"/>
      <c r="FE368" s="17"/>
      <c r="FF368" s="17"/>
      <c r="FG368" s="17"/>
      <c r="FH368" s="17"/>
      <c r="FI368" s="17"/>
      <c r="FJ368" s="17"/>
      <c r="FK368" s="17"/>
      <c r="FL368" s="17"/>
      <c r="FM368" s="17"/>
      <c r="FN368" s="17"/>
      <c r="FO368" s="17"/>
      <c r="FP368" s="17"/>
      <c r="FQ368" s="17"/>
      <c r="FR368" s="17"/>
      <c r="FS368" s="18" t="s">
        <v>6126</v>
      </c>
      <c r="FT368" s="18" t="s">
        <v>6445</v>
      </c>
      <c r="FU368" s="18" t="s">
        <v>6790</v>
      </c>
      <c r="FV368" s="18" t="s">
        <v>7131</v>
      </c>
      <c r="FW368" s="18" t="s">
        <v>32</v>
      </c>
      <c r="FX368" s="18" t="s">
        <v>7331</v>
      </c>
      <c r="FY368" s="18" t="s">
        <v>7430</v>
      </c>
      <c r="FZ368" s="18" t="s">
        <v>7132</v>
      </c>
      <c r="GB368" s="25">
        <f t="shared" si="19"/>
        <v>31.948881789137378</v>
      </c>
    </row>
    <row r="369" spans="3:184" ht="74" customHeight="1" x14ac:dyDescent="0.2">
      <c r="C369" s="17" t="s">
        <v>11175</v>
      </c>
      <c r="D369" s="18" t="s">
        <v>77</v>
      </c>
      <c r="E369" s="18" t="s">
        <v>86</v>
      </c>
      <c r="F369" s="18" t="s">
        <v>422</v>
      </c>
      <c r="G369" s="18" t="s">
        <v>692</v>
      </c>
      <c r="H369" s="17"/>
      <c r="I369" s="18">
        <v>2023</v>
      </c>
      <c r="J369" s="18" t="s">
        <v>930</v>
      </c>
      <c r="K369" s="18" t="s">
        <v>936</v>
      </c>
      <c r="L369" s="17"/>
      <c r="M369" s="18" t="s">
        <v>1278</v>
      </c>
      <c r="N369" s="17"/>
      <c r="O369" s="17"/>
      <c r="P369" s="17"/>
      <c r="Q369" s="18" t="s">
        <v>2228</v>
      </c>
      <c r="R369" s="17"/>
      <c r="S369" s="17"/>
      <c r="T369" s="17"/>
      <c r="U369" s="18" t="s">
        <v>2950</v>
      </c>
      <c r="V369" s="18" t="s">
        <v>2950</v>
      </c>
      <c r="W369" s="18" t="s">
        <v>3139</v>
      </c>
      <c r="X369" s="18" t="s">
        <v>2950</v>
      </c>
      <c r="Y369" s="21">
        <f t="shared" si="17"/>
        <v>0.5</v>
      </c>
      <c r="Z369" s="21">
        <v>0.5</v>
      </c>
      <c r="AA369" s="21">
        <v>0</v>
      </c>
      <c r="AB369" s="21">
        <v>0.25</v>
      </c>
      <c r="AC369" s="21">
        <v>0</v>
      </c>
      <c r="AD369" s="21">
        <v>0</v>
      </c>
      <c r="AE369" s="21">
        <v>0</v>
      </c>
      <c r="AF369" s="21">
        <v>0</v>
      </c>
      <c r="AG369" s="21">
        <v>0</v>
      </c>
      <c r="AH369" s="21">
        <v>0</v>
      </c>
      <c r="AI369" s="21"/>
      <c r="AJ369" s="17"/>
      <c r="AK369" s="17"/>
      <c r="AL369" s="21"/>
      <c r="AM369" s="21">
        <v>0</v>
      </c>
      <c r="AN369" s="21">
        <v>0</v>
      </c>
      <c r="AO369" s="22">
        <v>1</v>
      </c>
      <c r="AP369" s="22">
        <v>1</v>
      </c>
      <c r="AQ369" s="22">
        <v>1</v>
      </c>
      <c r="AR369" s="22"/>
      <c r="AS369" s="22"/>
      <c r="AT369" s="22"/>
      <c r="AU369" s="22"/>
      <c r="AV369" s="22"/>
      <c r="AW369" s="22"/>
      <c r="AX369" s="22"/>
      <c r="AY369" s="22"/>
      <c r="AZ369" s="22"/>
      <c r="BA369" s="22"/>
      <c r="BB369" s="22"/>
      <c r="BC369" s="22">
        <v>1</v>
      </c>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v>0</v>
      </c>
      <c r="CB369" s="22"/>
      <c r="CC369" s="22"/>
      <c r="CD369" s="22"/>
      <c r="CE369" s="22"/>
      <c r="CF369" s="23"/>
      <c r="CG369" s="22"/>
      <c r="CH369" s="22">
        <v>1</v>
      </c>
      <c r="CI369" s="12">
        <f t="shared" si="18"/>
        <v>0</v>
      </c>
      <c r="CJ369" s="21">
        <v>2.5000000000000001E-2</v>
      </c>
      <c r="CK369" s="18" t="s">
        <v>3883</v>
      </c>
      <c r="CL369" s="17"/>
      <c r="CM369" s="18">
        <v>0</v>
      </c>
      <c r="CN369" s="18" t="s">
        <v>4070</v>
      </c>
      <c r="CO369" s="21">
        <v>3.7</v>
      </c>
      <c r="CP369" s="17"/>
      <c r="CQ369" s="17"/>
      <c r="CR369" s="17"/>
      <c r="CS369" s="17"/>
      <c r="CT369" s="17"/>
      <c r="CU369" s="17"/>
      <c r="CV369" s="17"/>
      <c r="CW369" s="17"/>
      <c r="CX369" s="17"/>
      <c r="CY369" s="17"/>
      <c r="CZ369" s="17"/>
      <c r="DA369" s="17"/>
      <c r="DB369" s="17"/>
      <c r="DC369" s="17"/>
      <c r="DD369" s="18">
        <v>1</v>
      </c>
      <c r="DE369" s="18" t="s">
        <v>3882</v>
      </c>
      <c r="DF369" s="18">
        <v>25</v>
      </c>
      <c r="DG369" s="17"/>
      <c r="DH369" s="17"/>
      <c r="DI369" s="17"/>
      <c r="DJ369" s="17"/>
      <c r="DK369" s="17"/>
      <c r="DL369" s="17"/>
      <c r="DM369" s="17"/>
      <c r="DN369" s="17"/>
      <c r="DO369" s="17"/>
      <c r="DP369" s="17"/>
      <c r="DQ369" s="17"/>
      <c r="DR369" s="17"/>
      <c r="DS369" s="17"/>
      <c r="DT369" s="17"/>
      <c r="DU369" s="17"/>
      <c r="DV369" s="17"/>
      <c r="DW369" s="17"/>
      <c r="DX369" s="17"/>
      <c r="DY369" s="17"/>
      <c r="DZ369" s="17"/>
      <c r="EA369" s="17"/>
      <c r="EB369" s="17"/>
      <c r="EC369" s="17"/>
      <c r="ED369" s="17"/>
      <c r="EE369" s="17"/>
      <c r="EF369" s="17"/>
      <c r="EG369" s="17"/>
      <c r="EH369" s="17"/>
      <c r="EI369" s="17"/>
      <c r="EJ369" s="17"/>
      <c r="EK369" s="18">
        <v>1</v>
      </c>
      <c r="EL369" s="18" t="s">
        <v>4750</v>
      </c>
      <c r="EM369" s="18">
        <v>6</v>
      </c>
      <c r="EN369" s="17"/>
      <c r="EO369" s="17"/>
      <c r="EP369" s="17"/>
      <c r="EQ369" s="17"/>
      <c r="ER369" s="17"/>
      <c r="ES369" s="17"/>
      <c r="ET369" s="17"/>
      <c r="EU369" s="17"/>
      <c r="EV369" s="17"/>
      <c r="EW369" s="17"/>
      <c r="EX369" s="17"/>
      <c r="EY369" s="17"/>
      <c r="EZ369" s="17"/>
      <c r="FA369" s="17"/>
      <c r="FB369" s="17"/>
      <c r="FC369" s="17"/>
      <c r="FD369" s="17"/>
      <c r="FE369" s="17"/>
      <c r="FF369" s="17"/>
      <c r="FG369" s="17"/>
      <c r="FH369" s="17"/>
      <c r="FI369" s="17"/>
      <c r="FJ369" s="17"/>
      <c r="FK369" s="17"/>
      <c r="FL369" s="17"/>
      <c r="FM369" s="17"/>
      <c r="FN369" s="17"/>
      <c r="FO369" s="17"/>
      <c r="FP369" s="17"/>
      <c r="FQ369" s="17"/>
      <c r="FR369" s="17"/>
      <c r="FS369" s="18" t="s">
        <v>6126</v>
      </c>
      <c r="FT369" s="18" t="s">
        <v>6445</v>
      </c>
      <c r="FU369" s="18" t="s">
        <v>6790</v>
      </c>
      <c r="FV369" s="18" t="s">
        <v>7131</v>
      </c>
      <c r="FW369" s="18" t="s">
        <v>32</v>
      </c>
      <c r="FX369" s="18" t="s">
        <v>7331</v>
      </c>
      <c r="FY369" s="18" t="s">
        <v>7430</v>
      </c>
      <c r="FZ369" s="18" t="s">
        <v>7132</v>
      </c>
      <c r="GB369" s="25">
        <f t="shared" si="19"/>
        <v>135.1351351351351</v>
      </c>
    </row>
    <row r="370" spans="3:184" ht="74" customHeight="1" x14ac:dyDescent="0.2">
      <c r="C370" s="17" t="s">
        <v>11175</v>
      </c>
      <c r="D370" s="18" t="s">
        <v>77</v>
      </c>
      <c r="E370" s="18" t="s">
        <v>85</v>
      </c>
      <c r="F370" s="18" t="s">
        <v>423</v>
      </c>
      <c r="G370" s="18" t="s">
        <v>693</v>
      </c>
      <c r="H370" s="17"/>
      <c r="I370" s="18">
        <v>2023</v>
      </c>
      <c r="J370" s="18" t="s">
        <v>930</v>
      </c>
      <c r="K370" s="18" t="s">
        <v>936</v>
      </c>
      <c r="L370" s="17"/>
      <c r="M370" s="18" t="s">
        <v>1278</v>
      </c>
      <c r="N370" s="17"/>
      <c r="O370" s="17"/>
      <c r="P370" s="17"/>
      <c r="Q370" s="18" t="s">
        <v>2229</v>
      </c>
      <c r="R370" s="17"/>
      <c r="S370" s="17"/>
      <c r="T370" s="17"/>
      <c r="U370" s="18" t="s">
        <v>2951</v>
      </c>
      <c r="V370" s="18" t="s">
        <v>2951</v>
      </c>
      <c r="W370" s="18" t="s">
        <v>3139</v>
      </c>
      <c r="X370" s="18" t="s">
        <v>2951</v>
      </c>
      <c r="Y370" s="21">
        <f t="shared" si="17"/>
        <v>0.05</v>
      </c>
      <c r="Z370" s="21">
        <v>0.05</v>
      </c>
      <c r="AA370" s="21">
        <v>0</v>
      </c>
      <c r="AB370" s="21">
        <v>0.59</v>
      </c>
      <c r="AC370" s="21">
        <v>0</v>
      </c>
      <c r="AD370" s="21">
        <v>0</v>
      </c>
      <c r="AE370" s="21">
        <v>0</v>
      </c>
      <c r="AF370" s="21">
        <v>0</v>
      </c>
      <c r="AG370" s="21">
        <v>0</v>
      </c>
      <c r="AH370" s="21">
        <v>0</v>
      </c>
      <c r="AI370" s="21"/>
      <c r="AJ370" s="17"/>
      <c r="AK370" s="17"/>
      <c r="AL370" s="21"/>
      <c r="AM370" s="21">
        <v>0</v>
      </c>
      <c r="AN370" s="21">
        <v>0</v>
      </c>
      <c r="AO370" s="22">
        <v>1</v>
      </c>
      <c r="AP370" s="22">
        <v>1</v>
      </c>
      <c r="AQ370" s="22">
        <v>1</v>
      </c>
      <c r="AR370" s="22"/>
      <c r="AS370" s="22"/>
      <c r="AT370" s="22"/>
      <c r="AU370" s="22"/>
      <c r="AV370" s="22"/>
      <c r="AW370" s="22"/>
      <c r="AX370" s="22"/>
      <c r="AY370" s="22"/>
      <c r="AZ370" s="22"/>
      <c r="BA370" s="22"/>
      <c r="BB370" s="22">
        <v>1</v>
      </c>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v>0</v>
      </c>
      <c r="CB370" s="22"/>
      <c r="CC370" s="22"/>
      <c r="CD370" s="22"/>
      <c r="CE370" s="22"/>
      <c r="CF370" s="23"/>
      <c r="CG370" s="22"/>
      <c r="CH370" s="22">
        <v>1</v>
      </c>
      <c r="CI370" s="12">
        <f t="shared" si="18"/>
        <v>0</v>
      </c>
      <c r="CJ370" s="21">
        <v>3.7999999999999999E-2</v>
      </c>
      <c r="CK370" s="18" t="s">
        <v>3884</v>
      </c>
      <c r="CL370" s="17"/>
      <c r="CM370" s="18">
        <v>0</v>
      </c>
      <c r="CN370" s="18" t="s">
        <v>4070</v>
      </c>
      <c r="CO370" s="21">
        <v>1.3</v>
      </c>
      <c r="CP370" s="17"/>
      <c r="CQ370" s="17"/>
      <c r="CR370" s="17"/>
      <c r="CS370" s="17"/>
      <c r="CT370" s="17"/>
      <c r="CU370" s="17"/>
      <c r="CV370" s="17"/>
      <c r="CW370" s="17"/>
      <c r="CX370" s="17"/>
      <c r="CY370" s="17"/>
      <c r="CZ370" s="17"/>
      <c r="DA370" s="17"/>
      <c r="DB370" s="17"/>
      <c r="DC370" s="17"/>
      <c r="DD370" s="18">
        <v>1</v>
      </c>
      <c r="DE370" s="18" t="s">
        <v>3882</v>
      </c>
      <c r="DF370" s="18">
        <v>38</v>
      </c>
      <c r="DG370" s="17"/>
      <c r="DH370" s="17"/>
      <c r="DI370" s="17"/>
      <c r="DJ370" s="17"/>
      <c r="DK370" s="17"/>
      <c r="DL370" s="17"/>
      <c r="DM370" s="17"/>
      <c r="DN370" s="17"/>
      <c r="DO370" s="17"/>
      <c r="DP370" s="17"/>
      <c r="DQ370" s="17"/>
      <c r="DR370" s="17"/>
      <c r="DS370" s="17"/>
      <c r="DT370" s="17"/>
      <c r="DU370" s="17"/>
      <c r="DV370" s="17"/>
      <c r="DW370" s="17"/>
      <c r="DX370" s="17"/>
      <c r="DY370" s="17"/>
      <c r="DZ370" s="17"/>
      <c r="EA370" s="17"/>
      <c r="EB370" s="17"/>
      <c r="EC370" s="17"/>
      <c r="ED370" s="17"/>
      <c r="EE370" s="17"/>
      <c r="EF370" s="17"/>
      <c r="EG370" s="17"/>
      <c r="EH370" s="17"/>
      <c r="EI370" s="17"/>
      <c r="EJ370" s="17"/>
      <c r="EK370" s="18">
        <v>1</v>
      </c>
      <c r="EL370" s="18" t="s">
        <v>4750</v>
      </c>
      <c r="EM370" s="18">
        <v>6</v>
      </c>
      <c r="EN370" s="17"/>
      <c r="EO370" s="17"/>
      <c r="EP370" s="17"/>
      <c r="EQ370" s="17"/>
      <c r="ER370" s="17"/>
      <c r="ES370" s="17"/>
      <c r="ET370" s="17"/>
      <c r="EU370" s="17"/>
      <c r="EV370" s="17"/>
      <c r="EW370" s="17"/>
      <c r="EX370" s="17"/>
      <c r="EY370" s="17"/>
      <c r="EZ370" s="17"/>
      <c r="FA370" s="17"/>
      <c r="FB370" s="17"/>
      <c r="FC370" s="17"/>
      <c r="FD370" s="17"/>
      <c r="FE370" s="17"/>
      <c r="FF370" s="17"/>
      <c r="FG370" s="17"/>
      <c r="FH370" s="17"/>
      <c r="FI370" s="17"/>
      <c r="FJ370" s="17"/>
      <c r="FK370" s="17"/>
      <c r="FL370" s="17"/>
      <c r="FM370" s="17"/>
      <c r="FN370" s="17"/>
      <c r="FO370" s="17"/>
      <c r="FP370" s="17"/>
      <c r="FQ370" s="17"/>
      <c r="FR370" s="17"/>
      <c r="FS370" s="18" t="s">
        <v>6126</v>
      </c>
      <c r="FT370" s="18" t="s">
        <v>6445</v>
      </c>
      <c r="FU370" s="18" t="s">
        <v>6790</v>
      </c>
      <c r="FV370" s="18" t="s">
        <v>7131</v>
      </c>
      <c r="FW370" s="18" t="s">
        <v>32</v>
      </c>
      <c r="FX370" s="18" t="s">
        <v>7331</v>
      </c>
      <c r="FY370" s="18" t="s">
        <v>7430</v>
      </c>
      <c r="FZ370" s="18" t="s">
        <v>7132</v>
      </c>
      <c r="GB370" s="25">
        <f t="shared" si="19"/>
        <v>38.461538461538467</v>
      </c>
    </row>
    <row r="371" spans="3:184" ht="74" customHeight="1" x14ac:dyDescent="0.2">
      <c r="C371" s="17" t="s">
        <v>11175</v>
      </c>
      <c r="D371" s="18" t="s">
        <v>77</v>
      </c>
      <c r="E371" s="18" t="s">
        <v>82</v>
      </c>
      <c r="F371" s="18" t="s">
        <v>424</v>
      </c>
      <c r="G371" s="18" t="s">
        <v>687</v>
      </c>
      <c r="H371" s="17"/>
      <c r="I371" s="18">
        <v>2021</v>
      </c>
      <c r="J371" s="18" t="s">
        <v>830</v>
      </c>
      <c r="K371" s="18" t="s">
        <v>936</v>
      </c>
      <c r="L371" s="17"/>
      <c r="M371" s="18" t="s">
        <v>1279</v>
      </c>
      <c r="N371" s="18" t="s">
        <v>1499</v>
      </c>
      <c r="O371" s="18" t="s">
        <v>1761</v>
      </c>
      <c r="P371" s="18" t="s">
        <v>1954</v>
      </c>
      <c r="Q371" s="18" t="s">
        <v>2230</v>
      </c>
      <c r="R371" s="17"/>
      <c r="S371" s="17"/>
      <c r="T371" s="17"/>
      <c r="U371" s="18" t="s">
        <v>2952</v>
      </c>
      <c r="V371" s="18" t="s">
        <v>2952</v>
      </c>
      <c r="W371" s="18" t="s">
        <v>3139</v>
      </c>
      <c r="X371" s="18" t="s">
        <v>2952</v>
      </c>
      <c r="Y371" s="21">
        <f t="shared" si="17"/>
        <v>2.7439999999999998</v>
      </c>
      <c r="Z371" s="21">
        <v>2.7410000000000001</v>
      </c>
      <c r="AA371" s="21">
        <v>72.89</v>
      </c>
      <c r="AB371" s="21">
        <v>0.09</v>
      </c>
      <c r="AC371" s="21">
        <v>1E-3</v>
      </c>
      <c r="AD371" s="21">
        <v>0</v>
      </c>
      <c r="AE371" s="21">
        <v>1E-3</v>
      </c>
      <c r="AF371" s="21">
        <v>0</v>
      </c>
      <c r="AG371" s="21">
        <v>1E-3</v>
      </c>
      <c r="AH371" s="21">
        <v>0</v>
      </c>
      <c r="AI371" s="21"/>
      <c r="AJ371" s="17"/>
      <c r="AK371" s="17"/>
      <c r="AL371" s="21"/>
      <c r="AM371" s="21">
        <v>10.198</v>
      </c>
      <c r="AN371" s="21">
        <v>3.43</v>
      </c>
      <c r="AO371" s="22">
        <v>1</v>
      </c>
      <c r="AP371" s="22">
        <v>1</v>
      </c>
      <c r="AQ371" s="22">
        <v>1</v>
      </c>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v>0</v>
      </c>
      <c r="CB371" s="22"/>
      <c r="CC371" s="22"/>
      <c r="CD371" s="22"/>
      <c r="CE371" s="22"/>
      <c r="CF371" s="22" t="s">
        <v>3604</v>
      </c>
      <c r="CG371" s="22">
        <v>1</v>
      </c>
      <c r="CH371" s="22">
        <v>1</v>
      </c>
      <c r="CI371" s="12">
        <f t="shared" si="18"/>
        <v>0</v>
      </c>
      <c r="CJ371" s="21">
        <v>85</v>
      </c>
      <c r="CK371" s="18" t="s">
        <v>3885</v>
      </c>
      <c r="CL371" s="17"/>
      <c r="CM371" s="18">
        <v>100</v>
      </c>
      <c r="CN371" s="18" t="s">
        <v>4070</v>
      </c>
      <c r="CO371" s="21">
        <v>85.989000000000004</v>
      </c>
      <c r="CP371" s="17"/>
      <c r="CQ371" s="17"/>
      <c r="CR371" s="17"/>
      <c r="CS371" s="17"/>
      <c r="CT371" s="17"/>
      <c r="CU371" s="17"/>
      <c r="CV371" s="17"/>
      <c r="CW371" s="17"/>
      <c r="CX371" s="18">
        <v>1</v>
      </c>
      <c r="CY371" s="18" t="s">
        <v>4271</v>
      </c>
      <c r="CZ371" s="18">
        <v>784</v>
      </c>
      <c r="DA371" s="18">
        <v>1</v>
      </c>
      <c r="DB371" s="18" t="s">
        <v>4180</v>
      </c>
      <c r="DC371" s="18">
        <v>10</v>
      </c>
      <c r="DD371" s="17"/>
      <c r="DE371" s="17"/>
      <c r="DF371" s="17"/>
      <c r="DG371" s="17"/>
      <c r="DH371" s="17"/>
      <c r="DI371" s="17"/>
      <c r="DJ371" s="17"/>
      <c r="DK371" s="17"/>
      <c r="DL371" s="17"/>
      <c r="DM371" s="17"/>
      <c r="DN371" s="17"/>
      <c r="DO371" s="17"/>
      <c r="DP371" s="17"/>
      <c r="DQ371" s="17"/>
      <c r="DR371" s="17"/>
      <c r="DS371" s="17"/>
      <c r="DT371" s="17"/>
      <c r="DU371" s="17"/>
      <c r="DV371" s="17"/>
      <c r="DW371" s="17"/>
      <c r="DX371" s="17"/>
      <c r="DY371" s="18">
        <v>1</v>
      </c>
      <c r="DZ371" s="18" t="s">
        <v>4180</v>
      </c>
      <c r="EA371" s="18">
        <v>10</v>
      </c>
      <c r="EB371" s="17"/>
      <c r="EC371" s="17"/>
      <c r="ED371" s="17"/>
      <c r="EE371" s="17"/>
      <c r="EF371" s="17"/>
      <c r="EG371" s="17"/>
      <c r="EH371" s="17"/>
      <c r="EI371" s="17"/>
      <c r="EJ371" s="17"/>
      <c r="EK371" s="17"/>
      <c r="EL371" s="17"/>
      <c r="EM371" s="17"/>
      <c r="EN371" s="17"/>
      <c r="EO371" s="17"/>
      <c r="EP371" s="17"/>
      <c r="EQ371" s="17"/>
      <c r="ER371" s="17"/>
      <c r="ES371" s="17"/>
      <c r="ET371" s="17"/>
      <c r="EU371" s="17"/>
      <c r="EV371" s="17"/>
      <c r="EW371" s="17"/>
      <c r="EX371" s="17"/>
      <c r="EY371" s="17"/>
      <c r="EZ371" s="17"/>
      <c r="FA371" s="17"/>
      <c r="FB371" s="17"/>
      <c r="FC371" s="17"/>
      <c r="FD371" s="17"/>
      <c r="FE371" s="17"/>
      <c r="FF371" s="17"/>
      <c r="FG371" s="17"/>
      <c r="FH371" s="17"/>
      <c r="FI371" s="17"/>
      <c r="FJ371" s="17"/>
      <c r="FK371" s="17"/>
      <c r="FL371" s="17"/>
      <c r="FM371" s="17"/>
      <c r="FN371" s="17"/>
      <c r="FO371" s="17"/>
      <c r="FP371" s="17"/>
      <c r="FQ371" s="17"/>
      <c r="FR371" s="17"/>
      <c r="FS371" s="18" t="s">
        <v>6127</v>
      </c>
      <c r="FT371" s="17"/>
      <c r="FU371" s="18" t="s">
        <v>6791</v>
      </c>
      <c r="FV371" s="18" t="s">
        <v>7132</v>
      </c>
      <c r="FW371" s="18" t="s">
        <v>7237</v>
      </c>
      <c r="FX371" s="18" t="s">
        <v>7331</v>
      </c>
      <c r="FY371" s="18" t="s">
        <v>7430</v>
      </c>
      <c r="FZ371" s="18" t="s">
        <v>7132</v>
      </c>
      <c r="GB371" s="25">
        <f t="shared" si="19"/>
        <v>31.876170207817278</v>
      </c>
    </row>
    <row r="372" spans="3:184" ht="74" customHeight="1" x14ac:dyDescent="0.2">
      <c r="C372" s="17" t="s">
        <v>11175</v>
      </c>
      <c r="D372" s="18" t="s">
        <v>78</v>
      </c>
      <c r="E372" s="18" t="s">
        <v>82</v>
      </c>
      <c r="F372" s="18" t="s">
        <v>425</v>
      </c>
      <c r="G372" s="18" t="s">
        <v>694</v>
      </c>
      <c r="H372" s="18" t="s">
        <v>694</v>
      </c>
      <c r="I372" s="18">
        <v>2023</v>
      </c>
      <c r="J372" s="18" t="s">
        <v>839</v>
      </c>
      <c r="K372" s="18" t="s">
        <v>1016</v>
      </c>
      <c r="L372" s="17"/>
      <c r="M372" s="18" t="s">
        <v>1280</v>
      </c>
      <c r="N372" s="18" t="s">
        <v>1500</v>
      </c>
      <c r="O372" s="17"/>
      <c r="P372" s="17"/>
      <c r="Q372" s="18" t="s">
        <v>2231</v>
      </c>
      <c r="R372" s="17"/>
      <c r="S372" s="17"/>
      <c r="T372" s="17"/>
      <c r="U372" s="18" t="s">
        <v>425</v>
      </c>
      <c r="V372" s="18" t="s">
        <v>425</v>
      </c>
      <c r="W372" s="18" t="s">
        <v>3139</v>
      </c>
      <c r="X372" s="18" t="s">
        <v>3360</v>
      </c>
      <c r="Y372" s="21">
        <f t="shared" si="17"/>
        <v>3.77805759</v>
      </c>
      <c r="Z372" s="21">
        <v>3.77805759</v>
      </c>
      <c r="AA372" s="21">
        <v>100</v>
      </c>
      <c r="AB372" s="21">
        <v>0</v>
      </c>
      <c r="AC372" s="21">
        <v>0</v>
      </c>
      <c r="AD372" s="21">
        <v>0</v>
      </c>
      <c r="AE372" s="21">
        <v>0</v>
      </c>
      <c r="AF372" s="21">
        <v>0</v>
      </c>
      <c r="AG372" s="21">
        <v>0</v>
      </c>
      <c r="AH372" s="21">
        <v>0</v>
      </c>
      <c r="AI372" s="21"/>
      <c r="AJ372" s="17"/>
      <c r="AK372" s="17"/>
      <c r="AL372" s="21"/>
      <c r="AM372" s="21">
        <v>2.0209999999999999</v>
      </c>
      <c r="AN372" s="21">
        <v>0</v>
      </c>
      <c r="AO372" s="22">
        <v>26</v>
      </c>
      <c r="AP372" s="22">
        <v>26</v>
      </c>
      <c r="AQ372" s="22">
        <v>10</v>
      </c>
      <c r="AR372" s="22">
        <v>0</v>
      </c>
      <c r="AS372" s="22">
        <v>1</v>
      </c>
      <c r="AT372" s="22">
        <v>5</v>
      </c>
      <c r="AU372" s="22">
        <v>0</v>
      </c>
      <c r="AV372" s="22">
        <v>0</v>
      </c>
      <c r="AW372" s="22">
        <v>0</v>
      </c>
      <c r="AX372" s="22">
        <v>2</v>
      </c>
      <c r="AY372" s="22">
        <v>0</v>
      </c>
      <c r="AZ372" s="22">
        <v>0</v>
      </c>
      <c r="BA372" s="22">
        <v>0</v>
      </c>
      <c r="BB372" s="22">
        <v>0</v>
      </c>
      <c r="BC372" s="22">
        <v>0</v>
      </c>
      <c r="BD372" s="22">
        <v>1</v>
      </c>
      <c r="BE372" s="22">
        <v>0</v>
      </c>
      <c r="BF372" s="22">
        <v>0</v>
      </c>
      <c r="BG372" s="22">
        <v>0</v>
      </c>
      <c r="BH372" s="22">
        <v>0</v>
      </c>
      <c r="BI372" s="22">
        <v>0</v>
      </c>
      <c r="BJ372" s="22">
        <v>0</v>
      </c>
      <c r="BK372" s="22">
        <v>0</v>
      </c>
      <c r="BL372" s="22"/>
      <c r="BM372" s="22"/>
      <c r="BN372" s="22"/>
      <c r="BO372" s="22"/>
      <c r="BP372" s="22"/>
      <c r="BQ372" s="22"/>
      <c r="BR372" s="22"/>
      <c r="BS372" s="22"/>
      <c r="BT372" s="22"/>
      <c r="BU372" s="22"/>
      <c r="BV372" s="22"/>
      <c r="BW372" s="22"/>
      <c r="BX372" s="22"/>
      <c r="BY372" s="22"/>
      <c r="BZ372" s="22"/>
      <c r="CA372" s="22">
        <v>0</v>
      </c>
      <c r="CB372" s="22">
        <v>0</v>
      </c>
      <c r="CC372" s="22">
        <v>0</v>
      </c>
      <c r="CD372" s="22">
        <v>1</v>
      </c>
      <c r="CE372" s="22">
        <v>0</v>
      </c>
      <c r="CF372" s="23"/>
      <c r="CG372" s="22">
        <v>2</v>
      </c>
      <c r="CH372" s="22">
        <v>12</v>
      </c>
      <c r="CI372" s="12">
        <f t="shared" si="18"/>
        <v>0</v>
      </c>
      <c r="CJ372" s="21">
        <v>10.365</v>
      </c>
      <c r="CK372" s="18" t="s">
        <v>3886</v>
      </c>
      <c r="CL372" s="17"/>
      <c r="CM372" s="18">
        <v>100</v>
      </c>
      <c r="CN372" s="18" t="s">
        <v>4072</v>
      </c>
      <c r="CO372" s="21">
        <v>10.365</v>
      </c>
      <c r="CP372" s="17"/>
      <c r="CQ372" s="17"/>
      <c r="CR372" s="17"/>
      <c r="CS372" s="17"/>
      <c r="CT372" s="17"/>
      <c r="CU372" s="17"/>
      <c r="CV372" s="17"/>
      <c r="CW372" s="17"/>
      <c r="CX372" s="18">
        <v>1</v>
      </c>
      <c r="CY372" s="18" t="s">
        <v>4272</v>
      </c>
      <c r="CZ372" s="18">
        <v>451</v>
      </c>
      <c r="DA372" s="17"/>
      <c r="DB372" s="17"/>
      <c r="DC372" s="17"/>
      <c r="DD372" s="17"/>
      <c r="DE372" s="17"/>
      <c r="DF372" s="17"/>
      <c r="DG372" s="17"/>
      <c r="DH372" s="17"/>
      <c r="DI372" s="17"/>
      <c r="DJ372" s="18">
        <v>1</v>
      </c>
      <c r="DK372" s="18" t="s">
        <v>4462</v>
      </c>
      <c r="DL372" s="18">
        <v>451</v>
      </c>
      <c r="DM372" s="17"/>
      <c r="DN372" s="17"/>
      <c r="DO372" s="17"/>
      <c r="DP372" s="17"/>
      <c r="DQ372" s="17"/>
      <c r="DR372" s="17"/>
      <c r="DS372" s="17"/>
      <c r="DT372" s="17"/>
      <c r="DU372" s="17"/>
      <c r="DV372" s="17"/>
      <c r="DW372" s="17"/>
      <c r="DX372" s="17"/>
      <c r="DY372" s="17"/>
      <c r="DZ372" s="17"/>
      <c r="EA372" s="17"/>
      <c r="EB372" s="17"/>
      <c r="EC372" s="17"/>
      <c r="ED372" s="17"/>
      <c r="EE372" s="17"/>
      <c r="EF372" s="17"/>
      <c r="EG372" s="17"/>
      <c r="EH372" s="17"/>
      <c r="EI372" s="17"/>
      <c r="EJ372" s="17"/>
      <c r="EK372" s="17"/>
      <c r="EL372" s="17"/>
      <c r="EM372" s="17"/>
      <c r="EN372" s="17"/>
      <c r="EO372" s="17"/>
      <c r="EP372" s="17"/>
      <c r="EQ372" s="17"/>
      <c r="ER372" s="17"/>
      <c r="ES372" s="17"/>
      <c r="ET372" s="17"/>
      <c r="EU372" s="17"/>
      <c r="EV372" s="17"/>
      <c r="EW372" s="17"/>
      <c r="EX372" s="17"/>
      <c r="EY372" s="17"/>
      <c r="EZ372" s="17"/>
      <c r="FA372" s="17"/>
      <c r="FB372" s="17"/>
      <c r="FC372" s="17"/>
      <c r="FD372" s="17"/>
      <c r="FE372" s="17"/>
      <c r="FF372" s="17"/>
      <c r="FG372" s="17"/>
      <c r="FH372" s="18" t="s">
        <v>5175</v>
      </c>
      <c r="FI372" s="18" t="s">
        <v>5342</v>
      </c>
      <c r="FJ372" s="17"/>
      <c r="FK372" s="17"/>
      <c r="FL372" s="18" t="s">
        <v>5601</v>
      </c>
      <c r="FM372" s="17"/>
      <c r="FN372" s="17"/>
      <c r="FO372" s="17"/>
      <c r="FP372" s="17"/>
      <c r="FQ372" s="17"/>
      <c r="FR372" s="17"/>
      <c r="FS372" s="18" t="s">
        <v>6128</v>
      </c>
      <c r="FT372" s="18" t="s">
        <v>6448</v>
      </c>
      <c r="FU372" s="18" t="s">
        <v>6792</v>
      </c>
      <c r="FV372" s="18" t="s">
        <v>7133</v>
      </c>
      <c r="FW372" s="18" t="s">
        <v>7238</v>
      </c>
      <c r="FX372" s="18" t="s">
        <v>7333</v>
      </c>
      <c r="FY372" s="18" t="s">
        <v>7431</v>
      </c>
      <c r="FZ372" s="18" t="s">
        <v>7505</v>
      </c>
      <c r="GB372" s="25">
        <f t="shared" si="19"/>
        <v>364.50145586107089</v>
      </c>
    </row>
    <row r="373" spans="3:184" ht="74" customHeight="1" x14ac:dyDescent="0.2">
      <c r="C373" s="17" t="s">
        <v>11175</v>
      </c>
      <c r="D373" s="18" t="s">
        <v>78</v>
      </c>
      <c r="E373" s="18" t="s">
        <v>83</v>
      </c>
      <c r="F373" s="18" t="s">
        <v>426</v>
      </c>
      <c r="G373" s="18" t="s">
        <v>694</v>
      </c>
      <c r="H373" s="18" t="s">
        <v>694</v>
      </c>
      <c r="I373" s="18">
        <v>2023</v>
      </c>
      <c r="J373" s="18" t="s">
        <v>781</v>
      </c>
      <c r="K373" s="18" t="s">
        <v>823</v>
      </c>
      <c r="L373" s="17"/>
      <c r="M373" s="18" t="s">
        <v>1281</v>
      </c>
      <c r="N373" s="18" t="s">
        <v>1501</v>
      </c>
      <c r="O373" s="17"/>
      <c r="P373" s="17"/>
      <c r="Q373" s="18" t="s">
        <v>2232</v>
      </c>
      <c r="R373" s="18" t="s">
        <v>2439</v>
      </c>
      <c r="S373" s="17"/>
      <c r="T373" s="17"/>
      <c r="U373" s="18" t="s">
        <v>2953</v>
      </c>
      <c r="V373" s="18" t="s">
        <v>2953</v>
      </c>
      <c r="W373" s="18" t="s">
        <v>3139</v>
      </c>
      <c r="X373" s="18" t="s">
        <v>3361</v>
      </c>
      <c r="Y373" s="21">
        <f t="shared" si="17"/>
        <v>4.0519999999999996</v>
      </c>
      <c r="Z373" s="21">
        <v>4.0519999999999996</v>
      </c>
      <c r="AA373" s="21">
        <v>100</v>
      </c>
      <c r="AB373" s="21">
        <v>0</v>
      </c>
      <c r="AC373" s="21">
        <v>0</v>
      </c>
      <c r="AD373" s="21">
        <v>0</v>
      </c>
      <c r="AE373" s="21">
        <v>0</v>
      </c>
      <c r="AF373" s="21">
        <v>0</v>
      </c>
      <c r="AG373" s="21">
        <v>0</v>
      </c>
      <c r="AH373" s="21">
        <v>0</v>
      </c>
      <c r="AI373" s="21"/>
      <c r="AJ373" s="17"/>
      <c r="AK373" s="17"/>
      <c r="AL373" s="21"/>
      <c r="AM373" s="21">
        <v>3.0339999999999998</v>
      </c>
      <c r="AN373" s="21">
        <v>0</v>
      </c>
      <c r="AO373" s="22">
        <v>5</v>
      </c>
      <c r="AP373" s="22">
        <v>3</v>
      </c>
      <c r="AQ373" s="22">
        <v>3</v>
      </c>
      <c r="AR373" s="22"/>
      <c r="AS373" s="22"/>
      <c r="AT373" s="22"/>
      <c r="AU373" s="22"/>
      <c r="AV373" s="22"/>
      <c r="AW373" s="22"/>
      <c r="AX373" s="22">
        <v>3</v>
      </c>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v>0</v>
      </c>
      <c r="CB373" s="22"/>
      <c r="CC373" s="22"/>
      <c r="CD373" s="22"/>
      <c r="CE373" s="22"/>
      <c r="CF373" s="23"/>
      <c r="CG373" s="22"/>
      <c r="CH373" s="22">
        <v>3</v>
      </c>
      <c r="CI373" s="12">
        <f t="shared" si="18"/>
        <v>0</v>
      </c>
      <c r="CJ373" s="21">
        <v>1.327</v>
      </c>
      <c r="CK373" s="18" t="s">
        <v>594</v>
      </c>
      <c r="CL373" s="17"/>
      <c r="CM373" s="18">
        <v>3.68</v>
      </c>
      <c r="CN373" s="18" t="s">
        <v>4073</v>
      </c>
      <c r="CO373" s="21">
        <v>36.024999999999999</v>
      </c>
      <c r="CP373" s="17"/>
      <c r="CQ373" s="17"/>
      <c r="CR373" s="17"/>
      <c r="CS373" s="17"/>
      <c r="CT373" s="17"/>
      <c r="CU373" s="17"/>
      <c r="CV373" s="17"/>
      <c r="CW373" s="17"/>
      <c r="CX373" s="18">
        <v>1</v>
      </c>
      <c r="CY373" s="18" t="s">
        <v>4273</v>
      </c>
      <c r="CZ373" s="18">
        <v>1941</v>
      </c>
      <c r="DA373" s="17"/>
      <c r="DB373" s="17"/>
      <c r="DC373" s="17"/>
      <c r="DD373" s="17"/>
      <c r="DE373" s="17"/>
      <c r="DF373" s="17"/>
      <c r="DG373" s="17"/>
      <c r="DH373" s="17"/>
      <c r="DI373" s="17"/>
      <c r="DJ373" s="17"/>
      <c r="DK373" s="17"/>
      <c r="DL373" s="17"/>
      <c r="DM373" s="17"/>
      <c r="DN373" s="17"/>
      <c r="DO373" s="17"/>
      <c r="DP373" s="17"/>
      <c r="DQ373" s="17"/>
      <c r="DR373" s="17"/>
      <c r="DS373" s="17"/>
      <c r="DT373" s="17"/>
      <c r="DU373" s="17"/>
      <c r="DV373" s="17"/>
      <c r="DW373" s="17"/>
      <c r="DX373" s="17"/>
      <c r="DY373" s="17"/>
      <c r="DZ373" s="17"/>
      <c r="EA373" s="17"/>
      <c r="EB373" s="17"/>
      <c r="EC373" s="17"/>
      <c r="ED373" s="17"/>
      <c r="EE373" s="17"/>
      <c r="EF373" s="17"/>
      <c r="EG373" s="17"/>
      <c r="EH373" s="17"/>
      <c r="EI373" s="17"/>
      <c r="EJ373" s="17"/>
      <c r="EK373" s="18">
        <v>1</v>
      </c>
      <c r="EL373" s="18" t="s">
        <v>4180</v>
      </c>
      <c r="EM373" s="18">
        <v>10</v>
      </c>
      <c r="EN373" s="17"/>
      <c r="EO373" s="17"/>
      <c r="EP373" s="17"/>
      <c r="EQ373" s="17"/>
      <c r="ER373" s="17"/>
      <c r="ES373" s="17"/>
      <c r="ET373" s="17"/>
      <c r="EU373" s="17"/>
      <c r="EV373" s="17"/>
      <c r="EW373" s="17"/>
      <c r="EX373" s="17"/>
      <c r="EY373" s="17"/>
      <c r="EZ373" s="17"/>
      <c r="FA373" s="17"/>
      <c r="FB373" s="17"/>
      <c r="FC373" s="17"/>
      <c r="FD373" s="17"/>
      <c r="FE373" s="17"/>
      <c r="FF373" s="17"/>
      <c r="FG373" s="17"/>
      <c r="FH373" s="18" t="s">
        <v>5176</v>
      </c>
      <c r="FI373" s="18" t="s">
        <v>5343</v>
      </c>
      <c r="FJ373" s="17"/>
      <c r="FK373" s="17"/>
      <c r="FL373" s="18" t="s">
        <v>5602</v>
      </c>
      <c r="FM373" s="17"/>
      <c r="FN373" s="17"/>
      <c r="FO373" s="17"/>
      <c r="FP373" s="17"/>
      <c r="FQ373" s="17"/>
      <c r="FR373" s="17"/>
      <c r="FS373" s="18" t="s">
        <v>6129</v>
      </c>
      <c r="FT373" s="18" t="s">
        <v>6449</v>
      </c>
      <c r="FU373" s="18" t="s">
        <v>6793</v>
      </c>
      <c r="FV373" s="18" t="s">
        <v>7134</v>
      </c>
      <c r="FW373" s="18" t="s">
        <v>7238</v>
      </c>
      <c r="FX373" s="18" t="s">
        <v>7333</v>
      </c>
      <c r="FY373" s="18" t="s">
        <v>7431</v>
      </c>
      <c r="FZ373" s="18" t="s">
        <v>7505</v>
      </c>
      <c r="GB373" s="25">
        <f t="shared" si="19"/>
        <v>112.47744621790423</v>
      </c>
    </row>
    <row r="374" spans="3:184" ht="74" customHeight="1" x14ac:dyDescent="0.2">
      <c r="C374" s="17" t="s">
        <v>11175</v>
      </c>
      <c r="D374" s="18" t="s">
        <v>78</v>
      </c>
      <c r="E374" s="18" t="s">
        <v>84</v>
      </c>
      <c r="F374" s="18" t="s">
        <v>427</v>
      </c>
      <c r="G374" s="18" t="s">
        <v>694</v>
      </c>
      <c r="H374" s="18" t="s">
        <v>694</v>
      </c>
      <c r="I374" s="18">
        <v>2021</v>
      </c>
      <c r="J374" s="18" t="s">
        <v>788</v>
      </c>
      <c r="K374" s="18" t="s">
        <v>968</v>
      </c>
      <c r="L374" s="17"/>
      <c r="M374" s="18" t="s">
        <v>1282</v>
      </c>
      <c r="N374" s="18" t="s">
        <v>1502</v>
      </c>
      <c r="O374" s="17"/>
      <c r="P374" s="17"/>
      <c r="Q374" s="18" t="s">
        <v>2233</v>
      </c>
      <c r="R374" s="18" t="s">
        <v>1369</v>
      </c>
      <c r="S374" s="18" t="s">
        <v>2519</v>
      </c>
      <c r="T374" s="18" t="s">
        <v>2595</v>
      </c>
      <c r="U374" s="18" t="s">
        <v>2954</v>
      </c>
      <c r="V374" s="18" t="s">
        <v>2954</v>
      </c>
      <c r="W374" s="18" t="s">
        <v>3142</v>
      </c>
      <c r="X374" s="18" t="s">
        <v>3362</v>
      </c>
      <c r="Y374" s="21">
        <f t="shared" si="17"/>
        <v>4.0519999999999996</v>
      </c>
      <c r="Z374" s="21">
        <v>4.0519999999999996</v>
      </c>
      <c r="AA374" s="21">
        <v>100</v>
      </c>
      <c r="AB374" s="21">
        <v>0.44</v>
      </c>
      <c r="AC374" s="21">
        <v>0</v>
      </c>
      <c r="AD374" s="21">
        <v>0</v>
      </c>
      <c r="AE374" s="21">
        <v>0</v>
      </c>
      <c r="AF374" s="21">
        <v>0</v>
      </c>
      <c r="AG374" s="21">
        <v>0</v>
      </c>
      <c r="AH374" s="21">
        <v>0</v>
      </c>
      <c r="AI374" s="21"/>
      <c r="AJ374" s="17"/>
      <c r="AK374" s="17"/>
      <c r="AL374" s="21"/>
      <c r="AM374" s="21">
        <v>4.6230000000000002</v>
      </c>
      <c r="AN374" s="21">
        <v>0.5</v>
      </c>
      <c r="AO374" s="22">
        <v>17</v>
      </c>
      <c r="AP374" s="22">
        <v>17</v>
      </c>
      <c r="AQ374" s="22">
        <v>17</v>
      </c>
      <c r="AR374" s="22">
        <v>0</v>
      </c>
      <c r="AS374" s="22">
        <v>1</v>
      </c>
      <c r="AT374" s="22">
        <v>0</v>
      </c>
      <c r="AU374" s="22">
        <v>1</v>
      </c>
      <c r="AV374" s="22">
        <v>0</v>
      </c>
      <c r="AW374" s="22">
        <v>0</v>
      </c>
      <c r="AX374" s="22">
        <v>9</v>
      </c>
      <c r="AY374" s="22">
        <v>4</v>
      </c>
      <c r="AZ374" s="22">
        <v>1</v>
      </c>
      <c r="BA374" s="22">
        <v>0</v>
      </c>
      <c r="BB374" s="22">
        <v>0</v>
      </c>
      <c r="BC374" s="22">
        <v>1</v>
      </c>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v>0</v>
      </c>
      <c r="CB374" s="22"/>
      <c r="CC374" s="22"/>
      <c r="CD374" s="22"/>
      <c r="CE374" s="22"/>
      <c r="CF374" s="23"/>
      <c r="CG374" s="22"/>
      <c r="CH374" s="22">
        <v>17</v>
      </c>
      <c r="CI374" s="12">
        <f t="shared" si="18"/>
        <v>0</v>
      </c>
      <c r="CJ374" s="21">
        <v>12.8</v>
      </c>
      <c r="CK374" s="18" t="s">
        <v>3887</v>
      </c>
      <c r="CL374" s="17"/>
      <c r="CM374" s="18">
        <v>83.93</v>
      </c>
      <c r="CN374" s="18" t="s">
        <v>4074</v>
      </c>
      <c r="CO374" s="21">
        <v>15.25</v>
      </c>
      <c r="CP374" s="17"/>
      <c r="CQ374" s="17"/>
      <c r="CR374" s="17"/>
      <c r="CS374" s="17"/>
      <c r="CT374" s="17"/>
      <c r="CU374" s="17"/>
      <c r="CV374" s="17"/>
      <c r="CW374" s="17"/>
      <c r="CX374" s="18">
        <v>1</v>
      </c>
      <c r="CY374" s="18" t="s">
        <v>4274</v>
      </c>
      <c r="CZ374" s="18">
        <v>212</v>
      </c>
      <c r="DA374" s="18">
        <v>1</v>
      </c>
      <c r="DB374" s="18" t="s">
        <v>4415</v>
      </c>
      <c r="DC374" s="18">
        <v>139</v>
      </c>
      <c r="DD374" s="17"/>
      <c r="DE374" s="17"/>
      <c r="DF374" s="17"/>
      <c r="DG374" s="17"/>
      <c r="DH374" s="17"/>
      <c r="DI374" s="17"/>
      <c r="DJ374" s="17"/>
      <c r="DK374" s="17"/>
      <c r="DL374" s="17"/>
      <c r="DM374" s="17"/>
      <c r="DN374" s="17"/>
      <c r="DO374" s="17"/>
      <c r="DP374" s="17"/>
      <c r="DQ374" s="17"/>
      <c r="DR374" s="17"/>
      <c r="DS374" s="17"/>
      <c r="DT374" s="17"/>
      <c r="DU374" s="17"/>
      <c r="DV374" s="17"/>
      <c r="DW374" s="17"/>
      <c r="DX374" s="17"/>
      <c r="DY374" s="17"/>
      <c r="DZ374" s="17"/>
      <c r="EA374" s="17"/>
      <c r="EB374" s="17"/>
      <c r="EC374" s="17"/>
      <c r="ED374" s="17"/>
      <c r="EE374" s="17"/>
      <c r="EF374" s="17"/>
      <c r="EG374" s="17"/>
      <c r="EH374" s="17"/>
      <c r="EI374" s="17"/>
      <c r="EJ374" s="17"/>
      <c r="EK374" s="18">
        <v>1</v>
      </c>
      <c r="EL374" s="18" t="s">
        <v>4751</v>
      </c>
      <c r="EM374" s="18">
        <v>9</v>
      </c>
      <c r="EN374" s="17"/>
      <c r="EO374" s="17"/>
      <c r="EP374" s="17"/>
      <c r="EQ374" s="17"/>
      <c r="ER374" s="17"/>
      <c r="ES374" s="17"/>
      <c r="ET374" s="17"/>
      <c r="EU374" s="17"/>
      <c r="EV374" s="17"/>
      <c r="EW374" s="17"/>
      <c r="EX374" s="17"/>
      <c r="EY374" s="17"/>
      <c r="EZ374" s="17"/>
      <c r="FA374" s="17"/>
      <c r="FB374" s="17"/>
      <c r="FC374" s="17"/>
      <c r="FD374" s="17"/>
      <c r="FE374" s="17"/>
      <c r="FF374" s="17"/>
      <c r="FG374" s="17"/>
      <c r="FH374" s="17"/>
      <c r="FI374" s="17"/>
      <c r="FJ374" s="17"/>
      <c r="FK374" s="17"/>
      <c r="FL374" s="17"/>
      <c r="FM374" s="17"/>
      <c r="FN374" s="17"/>
      <c r="FO374" s="17"/>
      <c r="FP374" s="17"/>
      <c r="FQ374" s="17"/>
      <c r="FR374" s="17"/>
      <c r="FS374" s="18" t="s">
        <v>6130</v>
      </c>
      <c r="FT374" s="18" t="s">
        <v>6450</v>
      </c>
      <c r="FU374" s="18" t="s">
        <v>6794</v>
      </c>
      <c r="FV374" s="18" t="s">
        <v>7135</v>
      </c>
      <c r="FW374" s="18" t="s">
        <v>7238</v>
      </c>
      <c r="FX374" s="18" t="s">
        <v>7334</v>
      </c>
      <c r="FY374" s="18" t="s">
        <v>7431</v>
      </c>
      <c r="FZ374" s="18" t="s">
        <v>7505</v>
      </c>
      <c r="GB374" s="25">
        <f t="shared" si="19"/>
        <v>265.70491803278685</v>
      </c>
    </row>
    <row r="375" spans="3:184" ht="74" customHeight="1" x14ac:dyDescent="0.2">
      <c r="C375" s="17" t="s">
        <v>11175</v>
      </c>
      <c r="D375" s="18" t="s">
        <v>78</v>
      </c>
      <c r="E375" s="18" t="s">
        <v>84</v>
      </c>
      <c r="F375" s="18" t="s">
        <v>428</v>
      </c>
      <c r="G375" s="18" t="s">
        <v>695</v>
      </c>
      <c r="H375" s="18" t="s">
        <v>695</v>
      </c>
      <c r="I375" s="18">
        <v>2021</v>
      </c>
      <c r="J375" s="18" t="s">
        <v>931</v>
      </c>
      <c r="K375" s="18" t="s">
        <v>948</v>
      </c>
      <c r="L375" s="17"/>
      <c r="M375" s="18" t="s">
        <v>1283</v>
      </c>
      <c r="N375" s="18" t="s">
        <v>1503</v>
      </c>
      <c r="O375" s="17"/>
      <c r="P375" s="17"/>
      <c r="Q375" s="17"/>
      <c r="R375" s="17"/>
      <c r="S375" s="18" t="s">
        <v>2520</v>
      </c>
      <c r="T375" s="18" t="s">
        <v>2596</v>
      </c>
      <c r="U375" s="18" t="s">
        <v>2955</v>
      </c>
      <c r="V375" s="18" t="s">
        <v>2955</v>
      </c>
      <c r="W375" s="18" t="s">
        <v>3139</v>
      </c>
      <c r="X375" s="18" t="s">
        <v>2955</v>
      </c>
      <c r="Y375" s="21">
        <f t="shared" si="17"/>
        <v>4.3490000000000002</v>
      </c>
      <c r="Z375" s="21">
        <v>4.3490000000000002</v>
      </c>
      <c r="AA375" s="21">
        <v>100</v>
      </c>
      <c r="AB375" s="21">
        <v>0.26</v>
      </c>
      <c r="AC375" s="21">
        <v>0</v>
      </c>
      <c r="AD375" s="21">
        <v>0</v>
      </c>
      <c r="AE375" s="21">
        <v>0</v>
      </c>
      <c r="AF375" s="21">
        <v>0</v>
      </c>
      <c r="AG375" s="21">
        <v>0</v>
      </c>
      <c r="AH375" s="21">
        <v>0</v>
      </c>
      <c r="AI375" s="21"/>
      <c r="AJ375" s="17"/>
      <c r="AK375" s="17"/>
      <c r="AL375" s="21"/>
      <c r="AM375" s="21">
        <v>3.778</v>
      </c>
      <c r="AN375" s="21">
        <v>0.22</v>
      </c>
      <c r="AO375" s="22">
        <v>4</v>
      </c>
      <c r="AP375" s="22">
        <v>4</v>
      </c>
      <c r="AQ375" s="22">
        <v>3</v>
      </c>
      <c r="AR375" s="22"/>
      <c r="AS375" s="22"/>
      <c r="AT375" s="22">
        <v>1</v>
      </c>
      <c r="AU375" s="22"/>
      <c r="AV375" s="22"/>
      <c r="AW375" s="22"/>
      <c r="AX375" s="22"/>
      <c r="AY375" s="22">
        <v>1</v>
      </c>
      <c r="AZ375" s="22">
        <v>1</v>
      </c>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v>0</v>
      </c>
      <c r="CB375" s="22"/>
      <c r="CC375" s="22"/>
      <c r="CD375" s="22"/>
      <c r="CE375" s="22"/>
      <c r="CF375" s="23"/>
      <c r="CG375" s="22"/>
      <c r="CH375" s="22">
        <v>3</v>
      </c>
      <c r="CI375" s="12">
        <f t="shared" si="18"/>
        <v>0</v>
      </c>
      <c r="CJ375" s="21">
        <v>1.2</v>
      </c>
      <c r="CK375" s="18" t="s">
        <v>3888</v>
      </c>
      <c r="CL375" s="17"/>
      <c r="CM375" s="18">
        <v>7.41</v>
      </c>
      <c r="CN375" s="18" t="s">
        <v>4075</v>
      </c>
      <c r="CO375" s="21">
        <v>16.2</v>
      </c>
      <c r="CP375" s="17"/>
      <c r="CQ375" s="17"/>
      <c r="CR375" s="17"/>
      <c r="CS375" s="17"/>
      <c r="CT375" s="17"/>
      <c r="CU375" s="17"/>
      <c r="CV375" s="17"/>
      <c r="CW375" s="17"/>
      <c r="CX375" s="18">
        <v>1</v>
      </c>
      <c r="CY375" s="18" t="s">
        <v>4275</v>
      </c>
      <c r="CZ375" s="18">
        <v>1183</v>
      </c>
      <c r="DA375" s="17"/>
      <c r="DB375" s="17"/>
      <c r="DC375" s="17"/>
      <c r="DD375" s="17"/>
      <c r="DE375" s="17"/>
      <c r="DF375" s="17"/>
      <c r="DG375" s="17"/>
      <c r="DH375" s="17"/>
      <c r="DI375" s="17"/>
      <c r="DJ375" s="17"/>
      <c r="DK375" s="17"/>
      <c r="DL375" s="17"/>
      <c r="DM375" s="17"/>
      <c r="DN375" s="17"/>
      <c r="DO375" s="17"/>
      <c r="DP375" s="17"/>
      <c r="DQ375" s="17"/>
      <c r="DR375" s="17"/>
      <c r="DS375" s="17"/>
      <c r="DT375" s="17"/>
      <c r="DU375" s="17"/>
      <c r="DV375" s="17"/>
      <c r="DW375" s="17"/>
      <c r="DX375" s="17"/>
      <c r="DY375" s="17"/>
      <c r="DZ375" s="17"/>
      <c r="EA375" s="17"/>
      <c r="EB375" s="17"/>
      <c r="EC375" s="17"/>
      <c r="ED375" s="17"/>
      <c r="EE375" s="17"/>
      <c r="EF375" s="17"/>
      <c r="EG375" s="17"/>
      <c r="EH375" s="17"/>
      <c r="EI375" s="17"/>
      <c r="EJ375" s="17"/>
      <c r="EK375" s="18">
        <v>1</v>
      </c>
      <c r="EL375" s="18" t="s">
        <v>4752</v>
      </c>
      <c r="EM375" s="18">
        <v>6</v>
      </c>
      <c r="EN375" s="17"/>
      <c r="EO375" s="17"/>
      <c r="EP375" s="17"/>
      <c r="EQ375" s="17"/>
      <c r="ER375" s="17"/>
      <c r="ES375" s="17"/>
      <c r="ET375" s="17"/>
      <c r="EU375" s="17"/>
      <c r="EV375" s="17"/>
      <c r="EW375" s="17"/>
      <c r="EX375" s="17"/>
      <c r="EY375" s="17"/>
      <c r="EZ375" s="17"/>
      <c r="FA375" s="17"/>
      <c r="FB375" s="17"/>
      <c r="FC375" s="17"/>
      <c r="FD375" s="17"/>
      <c r="FE375" s="17"/>
      <c r="FF375" s="17"/>
      <c r="FG375" s="17"/>
      <c r="FH375" s="17"/>
      <c r="FI375" s="18" t="s">
        <v>5344</v>
      </c>
      <c r="FJ375" s="17"/>
      <c r="FK375" s="17"/>
      <c r="FL375" s="17"/>
      <c r="FM375" s="17"/>
      <c r="FN375" s="17"/>
      <c r="FO375" s="17"/>
      <c r="FP375" s="17"/>
      <c r="FQ375" s="17"/>
      <c r="FR375" s="17"/>
      <c r="FS375" s="18" t="s">
        <v>6131</v>
      </c>
      <c r="FT375" s="18" t="s">
        <v>6451</v>
      </c>
      <c r="FU375" s="18" t="s">
        <v>6795</v>
      </c>
      <c r="FV375" s="18" t="s">
        <v>7136</v>
      </c>
      <c r="FW375" s="18" t="s">
        <v>7238</v>
      </c>
      <c r="FX375" s="18" t="s">
        <v>7333</v>
      </c>
      <c r="FY375" s="18" t="s">
        <v>7431</v>
      </c>
      <c r="FZ375" s="18" t="s">
        <v>7505</v>
      </c>
      <c r="GB375" s="25">
        <f t="shared" si="19"/>
        <v>268.45679012345681</v>
      </c>
    </row>
    <row r="376" spans="3:184" ht="74" customHeight="1" x14ac:dyDescent="0.2">
      <c r="C376" s="17" t="s">
        <v>11175</v>
      </c>
      <c r="D376" s="18" t="s">
        <v>78</v>
      </c>
      <c r="E376" s="18" t="s">
        <v>82</v>
      </c>
      <c r="F376" s="18" t="s">
        <v>429</v>
      </c>
      <c r="G376" s="18" t="s">
        <v>695</v>
      </c>
      <c r="H376" s="18" t="s">
        <v>695</v>
      </c>
      <c r="I376" s="18">
        <v>2022</v>
      </c>
      <c r="J376" s="18" t="s">
        <v>831</v>
      </c>
      <c r="K376" s="18" t="s">
        <v>948</v>
      </c>
      <c r="L376" s="17"/>
      <c r="M376" s="18" t="s">
        <v>1284</v>
      </c>
      <c r="N376" s="18" t="s">
        <v>1504</v>
      </c>
      <c r="O376" s="17"/>
      <c r="P376" s="17"/>
      <c r="Q376" s="17"/>
      <c r="R376" s="17"/>
      <c r="S376" s="17"/>
      <c r="T376" s="17"/>
      <c r="U376" s="18" t="s">
        <v>2956</v>
      </c>
      <c r="V376" s="18" t="s">
        <v>2956</v>
      </c>
      <c r="W376" s="18" t="s">
        <v>3139</v>
      </c>
      <c r="X376" s="18" t="s">
        <v>2956</v>
      </c>
      <c r="Y376" s="21">
        <f t="shared" si="17"/>
        <v>3.778</v>
      </c>
      <c r="Z376" s="21">
        <v>3.778</v>
      </c>
      <c r="AA376" s="21">
        <v>100</v>
      </c>
      <c r="AB376" s="21">
        <v>0</v>
      </c>
      <c r="AC376" s="21">
        <v>0</v>
      </c>
      <c r="AD376" s="21">
        <v>0</v>
      </c>
      <c r="AE376" s="21">
        <v>0</v>
      </c>
      <c r="AF376" s="21">
        <v>0</v>
      </c>
      <c r="AG376" s="21">
        <v>0</v>
      </c>
      <c r="AH376" s="21">
        <v>0</v>
      </c>
      <c r="AI376" s="21"/>
      <c r="AJ376" s="17"/>
      <c r="AK376" s="17"/>
      <c r="AL376" s="21"/>
      <c r="AM376" s="21">
        <v>4.3949999999999996</v>
      </c>
      <c r="AN376" s="21">
        <v>0</v>
      </c>
      <c r="AO376" s="22">
        <v>16</v>
      </c>
      <c r="AP376" s="22">
        <v>16</v>
      </c>
      <c r="AQ376" s="22">
        <v>3</v>
      </c>
      <c r="AR376" s="22"/>
      <c r="AS376" s="22"/>
      <c r="AT376" s="22"/>
      <c r="AU376" s="22"/>
      <c r="AV376" s="22"/>
      <c r="AW376" s="22"/>
      <c r="AX376" s="22">
        <v>1</v>
      </c>
      <c r="AY376" s="22">
        <v>1</v>
      </c>
      <c r="AZ376" s="22"/>
      <c r="BA376" s="22"/>
      <c r="BB376" s="22"/>
      <c r="BC376" s="22">
        <v>1</v>
      </c>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v>0</v>
      </c>
      <c r="CB376" s="22"/>
      <c r="CC376" s="22"/>
      <c r="CD376" s="22"/>
      <c r="CE376" s="22"/>
      <c r="CF376" s="23"/>
      <c r="CG376" s="22"/>
      <c r="CH376" s="22">
        <v>3</v>
      </c>
      <c r="CI376" s="12">
        <f t="shared" si="18"/>
        <v>0</v>
      </c>
      <c r="CJ376" s="21">
        <v>233.10499999999999</v>
      </c>
      <c r="CK376" s="18" t="s">
        <v>594</v>
      </c>
      <c r="CL376" s="17"/>
      <c r="CM376" s="18">
        <v>100</v>
      </c>
      <c r="CN376" s="18" t="s">
        <v>4073</v>
      </c>
      <c r="CO376" s="21">
        <v>233.10499999999999</v>
      </c>
      <c r="CP376" s="17"/>
      <c r="CQ376" s="17"/>
      <c r="CR376" s="17"/>
      <c r="CS376" s="17"/>
      <c r="CT376" s="17"/>
      <c r="CU376" s="17"/>
      <c r="CV376" s="17"/>
      <c r="CW376" s="17"/>
      <c r="CX376" s="18">
        <v>1</v>
      </c>
      <c r="CY376" s="18" t="s">
        <v>4276</v>
      </c>
      <c r="CZ376" s="18">
        <v>688</v>
      </c>
      <c r="DA376" s="18">
        <v>1</v>
      </c>
      <c r="DB376" s="18" t="s">
        <v>4182</v>
      </c>
      <c r="DC376" s="18">
        <v>655</v>
      </c>
      <c r="DD376" s="18">
        <v>1</v>
      </c>
      <c r="DE376" s="18" t="s">
        <v>4449</v>
      </c>
      <c r="DF376" s="18">
        <v>1</v>
      </c>
      <c r="DG376" s="18">
        <v>1</v>
      </c>
      <c r="DH376" s="18" t="s">
        <v>4449</v>
      </c>
      <c r="DI376" s="18">
        <v>1</v>
      </c>
      <c r="DJ376" s="17"/>
      <c r="DK376" s="17"/>
      <c r="DL376" s="17"/>
      <c r="DM376" s="17"/>
      <c r="DN376" s="18" t="s">
        <v>4493</v>
      </c>
      <c r="DO376" s="18">
        <v>1321</v>
      </c>
      <c r="DP376" s="17"/>
      <c r="DQ376" s="17"/>
      <c r="DR376" s="17"/>
      <c r="DS376" s="17"/>
      <c r="DT376" s="17"/>
      <c r="DU376" s="17"/>
      <c r="DV376" s="18">
        <v>1</v>
      </c>
      <c r="DW376" s="18" t="s">
        <v>4493</v>
      </c>
      <c r="DX376" s="18">
        <v>1321</v>
      </c>
      <c r="DY376" s="17"/>
      <c r="DZ376" s="17"/>
      <c r="EA376" s="17"/>
      <c r="EB376" s="18">
        <v>1</v>
      </c>
      <c r="EC376" s="18" t="s">
        <v>4180</v>
      </c>
      <c r="ED376" s="18">
        <v>75</v>
      </c>
      <c r="EE376" s="17"/>
      <c r="EF376" s="17"/>
      <c r="EG376" s="17"/>
      <c r="EH376" s="17"/>
      <c r="EI376" s="17"/>
      <c r="EJ376" s="17"/>
      <c r="EK376" s="18">
        <v>1</v>
      </c>
      <c r="EL376" s="18" t="s">
        <v>4180</v>
      </c>
      <c r="EM376" s="18">
        <v>16</v>
      </c>
      <c r="EN376" s="17"/>
      <c r="EO376" s="17"/>
      <c r="EP376" s="17"/>
      <c r="EQ376" s="17"/>
      <c r="ER376" s="17"/>
      <c r="ES376" s="17"/>
      <c r="ET376" s="17"/>
      <c r="EU376" s="17"/>
      <c r="EV376" s="17"/>
      <c r="EW376" s="17"/>
      <c r="EX376" s="17"/>
      <c r="EY376" s="17"/>
      <c r="EZ376" s="17"/>
      <c r="FA376" s="17"/>
      <c r="FB376" s="17"/>
      <c r="FC376" s="17"/>
      <c r="FD376" s="17"/>
      <c r="FE376" s="17"/>
      <c r="FF376" s="17"/>
      <c r="FG376" s="17"/>
      <c r="FH376" s="18" t="s">
        <v>5177</v>
      </c>
      <c r="FI376" s="18" t="s">
        <v>5345</v>
      </c>
      <c r="FJ376" s="17"/>
      <c r="FK376" s="17"/>
      <c r="FL376" s="18" t="s">
        <v>5603</v>
      </c>
      <c r="FM376" s="17"/>
      <c r="FN376" s="17"/>
      <c r="FO376" s="17"/>
      <c r="FP376" s="17"/>
      <c r="FQ376" s="17"/>
      <c r="FR376" s="17"/>
      <c r="FS376" s="18" t="s">
        <v>6132</v>
      </c>
      <c r="FT376" s="18" t="s">
        <v>6452</v>
      </c>
      <c r="FU376" s="18" t="s">
        <v>6796</v>
      </c>
      <c r="FV376" s="18" t="s">
        <v>7137</v>
      </c>
      <c r="FW376" s="18" t="s">
        <v>7238</v>
      </c>
      <c r="FX376" s="18" t="s">
        <v>7333</v>
      </c>
      <c r="FY376" s="18" t="s">
        <v>7431</v>
      </c>
      <c r="FZ376" s="18" t="s">
        <v>7505</v>
      </c>
      <c r="GB376" s="25">
        <f t="shared" si="19"/>
        <v>16.207288560948928</v>
      </c>
    </row>
    <row r="377" spans="3:184" ht="74" customHeight="1" x14ac:dyDescent="0.2">
      <c r="C377" s="17" t="s">
        <v>11175</v>
      </c>
      <c r="D377" s="18" t="s">
        <v>78</v>
      </c>
      <c r="E377" s="18" t="s">
        <v>84</v>
      </c>
      <c r="F377" s="18" t="s">
        <v>430</v>
      </c>
      <c r="G377" s="18" t="s">
        <v>694</v>
      </c>
      <c r="H377" s="18" t="s">
        <v>694</v>
      </c>
      <c r="I377" s="18">
        <v>2020</v>
      </c>
      <c r="J377" s="18" t="s">
        <v>847</v>
      </c>
      <c r="K377" s="18" t="s">
        <v>954</v>
      </c>
      <c r="L377" s="17"/>
      <c r="M377" s="18" t="s">
        <v>1285</v>
      </c>
      <c r="N377" s="18" t="s">
        <v>1505</v>
      </c>
      <c r="O377" s="17"/>
      <c r="P377" s="17"/>
      <c r="Q377" s="18" t="s">
        <v>2234</v>
      </c>
      <c r="R377" s="18" t="s">
        <v>2440</v>
      </c>
      <c r="S377" s="17"/>
      <c r="T377" s="17"/>
      <c r="U377" s="18" t="s">
        <v>2957</v>
      </c>
      <c r="V377" s="18" t="s">
        <v>3133</v>
      </c>
      <c r="W377" s="18" t="s">
        <v>3139</v>
      </c>
      <c r="X377" s="18" t="s">
        <v>3363</v>
      </c>
      <c r="Y377" s="21">
        <f t="shared" si="17"/>
        <v>4.0519999999999996</v>
      </c>
      <c r="Z377" s="21">
        <v>4.0519999999999996</v>
      </c>
      <c r="AA377" s="21">
        <v>100</v>
      </c>
      <c r="AB377" s="21">
        <v>0.45</v>
      </c>
      <c r="AC377" s="21">
        <v>0</v>
      </c>
      <c r="AD377" s="21">
        <v>0</v>
      </c>
      <c r="AE377" s="21">
        <v>0</v>
      </c>
      <c r="AF377" s="21">
        <v>0</v>
      </c>
      <c r="AG377" s="21">
        <v>0</v>
      </c>
      <c r="AH377" s="21">
        <v>0</v>
      </c>
      <c r="AI377" s="21"/>
      <c r="AJ377" s="17"/>
      <c r="AK377" s="17"/>
      <c r="AL377" s="21"/>
      <c r="AM377" s="21">
        <v>2.3410000000000002</v>
      </c>
      <c r="AN377" s="21">
        <v>0.27</v>
      </c>
      <c r="AO377" s="22">
        <v>25</v>
      </c>
      <c r="AP377" s="22">
        <v>25</v>
      </c>
      <c r="AQ377" s="22">
        <v>11</v>
      </c>
      <c r="AR377" s="22">
        <v>1</v>
      </c>
      <c r="AS377" s="22">
        <v>1</v>
      </c>
      <c r="AT377" s="22">
        <v>0</v>
      </c>
      <c r="AU377" s="22">
        <v>1</v>
      </c>
      <c r="AV377" s="22">
        <v>0</v>
      </c>
      <c r="AW377" s="22">
        <v>1</v>
      </c>
      <c r="AX377" s="22">
        <v>1</v>
      </c>
      <c r="AY377" s="22">
        <v>3</v>
      </c>
      <c r="AZ377" s="22">
        <v>2</v>
      </c>
      <c r="BA377" s="22"/>
      <c r="BB377" s="22"/>
      <c r="BC377" s="22"/>
      <c r="BD377" s="22"/>
      <c r="BE377" s="22"/>
      <c r="BF377" s="22"/>
      <c r="BG377" s="22"/>
      <c r="BH377" s="22"/>
      <c r="BI377" s="22"/>
      <c r="BJ377" s="22"/>
      <c r="BK377" s="22"/>
      <c r="BL377" s="22">
        <v>9.6980000000000004</v>
      </c>
      <c r="BM377" s="22"/>
      <c r="BN377" s="22"/>
      <c r="BO377" s="22"/>
      <c r="BP377" s="22"/>
      <c r="BQ377" s="22"/>
      <c r="BR377" s="22"/>
      <c r="BS377" s="22"/>
      <c r="BT377" s="22"/>
      <c r="BU377" s="22"/>
      <c r="BV377" s="22"/>
      <c r="BW377" s="22"/>
      <c r="BX377" s="22"/>
      <c r="BY377" s="22"/>
      <c r="BZ377" s="22"/>
      <c r="CA377" s="22">
        <v>0</v>
      </c>
      <c r="CB377" s="22"/>
      <c r="CC377" s="22"/>
      <c r="CD377" s="22"/>
      <c r="CE377" s="22"/>
      <c r="CF377" s="22" t="s">
        <v>3605</v>
      </c>
      <c r="CG377" s="22">
        <v>1</v>
      </c>
      <c r="CH377" s="22">
        <v>11</v>
      </c>
      <c r="CI377" s="12">
        <f t="shared" si="18"/>
        <v>0</v>
      </c>
      <c r="CJ377" s="21">
        <v>9.6980000000000004</v>
      </c>
      <c r="CK377" s="18" t="s">
        <v>3889</v>
      </c>
      <c r="CL377" s="17"/>
      <c r="CM377" s="18">
        <v>82.52</v>
      </c>
      <c r="CN377" s="18" t="s">
        <v>4076</v>
      </c>
      <c r="CO377" s="21">
        <v>11.753</v>
      </c>
      <c r="CP377" s="17"/>
      <c r="CQ377" s="17"/>
      <c r="CR377" s="17"/>
      <c r="CS377" s="17"/>
      <c r="CT377" s="17"/>
      <c r="CU377" s="17"/>
      <c r="CV377" s="17"/>
      <c r="CW377" s="17"/>
      <c r="CX377" s="18">
        <v>1</v>
      </c>
      <c r="CY377" s="18" t="s">
        <v>4273</v>
      </c>
      <c r="CZ377" s="18">
        <v>1670</v>
      </c>
      <c r="DA377" s="17"/>
      <c r="DB377" s="17"/>
      <c r="DC377" s="17"/>
      <c r="DD377" s="17"/>
      <c r="DE377" s="17"/>
      <c r="DF377" s="17"/>
      <c r="DG377" s="17"/>
      <c r="DH377" s="17"/>
      <c r="DI377" s="17"/>
      <c r="DJ377" s="18">
        <v>1</v>
      </c>
      <c r="DK377" s="18" t="s">
        <v>4463</v>
      </c>
      <c r="DL377" s="18">
        <v>11</v>
      </c>
      <c r="DM377" s="17"/>
      <c r="DN377" s="17"/>
      <c r="DO377" s="17"/>
      <c r="DP377" s="17"/>
      <c r="DQ377" s="17"/>
      <c r="DR377" s="17"/>
      <c r="DS377" s="17"/>
      <c r="DT377" s="17"/>
      <c r="DU377" s="17"/>
      <c r="DV377" s="17"/>
      <c r="DW377" s="17"/>
      <c r="DX377" s="17"/>
      <c r="DY377" s="17"/>
      <c r="DZ377" s="17"/>
      <c r="EA377" s="17"/>
      <c r="EB377" s="17"/>
      <c r="EC377" s="17"/>
      <c r="ED377" s="17"/>
      <c r="EE377" s="17"/>
      <c r="EF377" s="17"/>
      <c r="EG377" s="17"/>
      <c r="EH377" s="17"/>
      <c r="EI377" s="17"/>
      <c r="EJ377" s="17"/>
      <c r="EK377" s="18">
        <v>1</v>
      </c>
      <c r="EL377" s="18" t="s">
        <v>4753</v>
      </c>
      <c r="EM377" s="18">
        <v>4</v>
      </c>
      <c r="EN377" s="17"/>
      <c r="EO377" s="17"/>
      <c r="EP377" s="17"/>
      <c r="EQ377" s="18" t="s">
        <v>4860</v>
      </c>
      <c r="ER377" s="18" t="s">
        <v>4878</v>
      </c>
      <c r="ES377" s="18">
        <v>5</v>
      </c>
      <c r="ET377" s="17"/>
      <c r="EU377" s="17"/>
      <c r="EV377" s="17"/>
      <c r="EW377" s="17"/>
      <c r="EX377" s="17"/>
      <c r="EY377" s="17"/>
      <c r="EZ377" s="17"/>
      <c r="FA377" s="17"/>
      <c r="FB377" s="17"/>
      <c r="FC377" s="17"/>
      <c r="FD377" s="17"/>
      <c r="FE377" s="17"/>
      <c r="FF377" s="17"/>
      <c r="FG377" s="17"/>
      <c r="FH377" s="18" t="s">
        <v>5178</v>
      </c>
      <c r="FI377" s="18" t="s">
        <v>5346</v>
      </c>
      <c r="FJ377" s="17"/>
      <c r="FK377" s="17"/>
      <c r="FL377" s="18" t="s">
        <v>5604</v>
      </c>
      <c r="FM377" s="17"/>
      <c r="FN377" s="17"/>
      <c r="FO377" s="17"/>
      <c r="FP377" s="17"/>
      <c r="FQ377" s="17"/>
      <c r="FR377" s="17"/>
      <c r="FS377" s="18" t="s">
        <v>6133</v>
      </c>
      <c r="FT377" s="18" t="s">
        <v>6453</v>
      </c>
      <c r="FU377" s="18" t="s">
        <v>6797</v>
      </c>
      <c r="FV377" s="18" t="s">
        <v>7138</v>
      </c>
      <c r="FW377" s="18" t="s">
        <v>7238</v>
      </c>
      <c r="FX377" s="18" t="s">
        <v>7333</v>
      </c>
      <c r="FY377" s="18" t="s">
        <v>7431</v>
      </c>
      <c r="FZ377" s="18" t="s">
        <v>7505</v>
      </c>
      <c r="GB377" s="25">
        <f t="shared" si="19"/>
        <v>344.76303922402786</v>
      </c>
    </row>
    <row r="378" spans="3:184" ht="74" customHeight="1" x14ac:dyDescent="0.2">
      <c r="C378" s="17" t="s">
        <v>11175</v>
      </c>
      <c r="D378" s="18" t="s">
        <v>78</v>
      </c>
      <c r="E378" s="18" t="s">
        <v>84</v>
      </c>
      <c r="F378" s="18" t="s">
        <v>431</v>
      </c>
      <c r="G378" s="18" t="s">
        <v>694</v>
      </c>
      <c r="H378" s="18" t="s">
        <v>694</v>
      </c>
      <c r="I378" s="18">
        <v>2021</v>
      </c>
      <c r="J378" s="18" t="s">
        <v>853</v>
      </c>
      <c r="K378" s="18" t="s">
        <v>947</v>
      </c>
      <c r="L378" s="17"/>
      <c r="M378" s="18" t="s">
        <v>1286</v>
      </c>
      <c r="N378" s="18" t="s">
        <v>1506</v>
      </c>
      <c r="O378" s="17"/>
      <c r="P378" s="17"/>
      <c r="Q378" s="18" t="s">
        <v>2235</v>
      </c>
      <c r="R378" s="18" t="s">
        <v>2441</v>
      </c>
      <c r="S378" s="18" t="s">
        <v>2521</v>
      </c>
      <c r="T378" s="18" t="s">
        <v>2597</v>
      </c>
      <c r="U378" s="18" t="s">
        <v>2958</v>
      </c>
      <c r="V378" s="18" t="s">
        <v>2958</v>
      </c>
      <c r="W378" s="18" t="s">
        <v>3139</v>
      </c>
      <c r="X378" s="18" t="s">
        <v>2958</v>
      </c>
      <c r="Y378" s="21">
        <f t="shared" si="17"/>
        <v>3.7780575999999999</v>
      </c>
      <c r="Z378" s="21">
        <v>3.7780575999999999</v>
      </c>
      <c r="AA378" s="21">
        <v>100</v>
      </c>
      <c r="AB378" s="21">
        <v>0</v>
      </c>
      <c r="AC378" s="21">
        <v>0</v>
      </c>
      <c r="AD378" s="21">
        <v>0</v>
      </c>
      <c r="AE378" s="21">
        <v>0</v>
      </c>
      <c r="AF378" s="21">
        <v>0</v>
      </c>
      <c r="AG378" s="21">
        <v>0</v>
      </c>
      <c r="AH378" s="21">
        <v>0</v>
      </c>
      <c r="AI378" s="21"/>
      <c r="AJ378" s="17"/>
      <c r="AK378" s="17"/>
      <c r="AL378" s="21"/>
      <c r="AM378" s="21">
        <v>6.3413198399999997</v>
      </c>
      <c r="AN378" s="21">
        <v>0.39</v>
      </c>
      <c r="AO378" s="22">
        <v>7</v>
      </c>
      <c r="AP378" s="22">
        <v>7</v>
      </c>
      <c r="AQ378" s="22">
        <v>5</v>
      </c>
      <c r="AR378" s="22">
        <v>5</v>
      </c>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v>0</v>
      </c>
      <c r="CB378" s="22"/>
      <c r="CC378" s="22"/>
      <c r="CD378" s="22"/>
      <c r="CE378" s="22"/>
      <c r="CF378" s="23"/>
      <c r="CG378" s="22"/>
      <c r="CH378" s="22">
        <v>5</v>
      </c>
      <c r="CI378" s="12">
        <f t="shared" si="18"/>
        <v>0</v>
      </c>
      <c r="CJ378" s="21">
        <v>0.625</v>
      </c>
      <c r="CK378" s="18" t="s">
        <v>3890</v>
      </c>
      <c r="CL378" s="17"/>
      <c r="CM378" s="18">
        <v>3.37</v>
      </c>
      <c r="CN378" s="18" t="s">
        <v>4072</v>
      </c>
      <c r="CO378" s="21">
        <v>18.538</v>
      </c>
      <c r="CP378" s="17"/>
      <c r="CQ378" s="17"/>
      <c r="CR378" s="17"/>
      <c r="CS378" s="17"/>
      <c r="CT378" s="17"/>
      <c r="CU378" s="17"/>
      <c r="CV378" s="17"/>
      <c r="CW378" s="17"/>
      <c r="CX378" s="18">
        <v>1</v>
      </c>
      <c r="CY378" s="18" t="s">
        <v>4277</v>
      </c>
      <c r="CZ378" s="18">
        <v>75</v>
      </c>
      <c r="DA378" s="17"/>
      <c r="DB378" s="17"/>
      <c r="DC378" s="17"/>
      <c r="DD378" s="17"/>
      <c r="DE378" s="17"/>
      <c r="DF378" s="17"/>
      <c r="DG378" s="17"/>
      <c r="DH378" s="17"/>
      <c r="DI378" s="17"/>
      <c r="DJ378" s="18">
        <v>1</v>
      </c>
      <c r="DK378" s="18" t="s">
        <v>4277</v>
      </c>
      <c r="DL378" s="18">
        <v>75</v>
      </c>
      <c r="DM378" s="17"/>
      <c r="DN378" s="17"/>
      <c r="DO378" s="17"/>
      <c r="DP378" s="17"/>
      <c r="DQ378" s="17"/>
      <c r="DR378" s="17"/>
      <c r="DS378" s="17"/>
      <c r="DT378" s="17"/>
      <c r="DU378" s="17"/>
      <c r="DV378" s="17"/>
      <c r="DW378" s="17"/>
      <c r="DX378" s="17"/>
      <c r="DY378" s="17"/>
      <c r="DZ378" s="17"/>
      <c r="EA378" s="17"/>
      <c r="EB378" s="17"/>
      <c r="EC378" s="17"/>
      <c r="ED378" s="17"/>
      <c r="EE378" s="17"/>
      <c r="EF378" s="17"/>
      <c r="EG378" s="17"/>
      <c r="EH378" s="17"/>
      <c r="EI378" s="17"/>
      <c r="EJ378" s="17"/>
      <c r="EK378" s="18">
        <v>1</v>
      </c>
      <c r="EL378" s="18" t="s">
        <v>4754</v>
      </c>
      <c r="EM378" s="18">
        <v>7</v>
      </c>
      <c r="EN378" s="17"/>
      <c r="EO378" s="17"/>
      <c r="EP378" s="17"/>
      <c r="EQ378" s="17"/>
      <c r="ER378" s="17"/>
      <c r="ES378" s="17"/>
      <c r="ET378" s="17"/>
      <c r="EU378" s="17"/>
      <c r="EV378" s="17"/>
      <c r="EW378" s="17"/>
      <c r="EX378" s="17"/>
      <c r="EY378" s="17"/>
      <c r="EZ378" s="17"/>
      <c r="FA378" s="17"/>
      <c r="FB378" s="17"/>
      <c r="FC378" s="17"/>
      <c r="FD378" s="17"/>
      <c r="FE378" s="17"/>
      <c r="FF378" s="17"/>
      <c r="FG378" s="17"/>
      <c r="FH378" s="17"/>
      <c r="FI378" s="17"/>
      <c r="FJ378" s="17"/>
      <c r="FK378" s="17"/>
      <c r="FL378" s="17"/>
      <c r="FM378" s="17"/>
      <c r="FN378" s="17"/>
      <c r="FO378" s="17"/>
      <c r="FP378" s="17"/>
      <c r="FQ378" s="17"/>
      <c r="FR378" s="17"/>
      <c r="FS378" s="18" t="s">
        <v>6134</v>
      </c>
      <c r="FT378" s="18" t="s">
        <v>6454</v>
      </c>
      <c r="FU378" s="18" t="s">
        <v>6798</v>
      </c>
      <c r="FV378" s="18" t="s">
        <v>7139</v>
      </c>
      <c r="FW378" s="18" t="s">
        <v>7238</v>
      </c>
      <c r="FX378" s="18" t="s">
        <v>7333</v>
      </c>
      <c r="FY378" s="18" t="s">
        <v>7431</v>
      </c>
      <c r="FZ378" s="18" t="s">
        <v>7505</v>
      </c>
      <c r="GB378" s="25">
        <f t="shared" si="19"/>
        <v>203.80071205092241</v>
      </c>
    </row>
    <row r="379" spans="3:184" ht="74" customHeight="1" x14ac:dyDescent="0.2">
      <c r="C379" s="17" t="s">
        <v>11175</v>
      </c>
      <c r="D379" s="18" t="s">
        <v>78</v>
      </c>
      <c r="E379" s="18" t="s">
        <v>82</v>
      </c>
      <c r="F379" s="18" t="s">
        <v>432</v>
      </c>
      <c r="G379" s="18" t="s">
        <v>694</v>
      </c>
      <c r="H379" s="18" t="s">
        <v>694</v>
      </c>
      <c r="I379" s="18">
        <v>2022</v>
      </c>
      <c r="J379" s="18" t="s">
        <v>932</v>
      </c>
      <c r="K379" s="18" t="s">
        <v>883</v>
      </c>
      <c r="L379" s="17"/>
      <c r="M379" s="18" t="s">
        <v>1287</v>
      </c>
      <c r="N379" s="18" t="s">
        <v>1507</v>
      </c>
      <c r="O379" s="17"/>
      <c r="P379" s="17"/>
      <c r="Q379" s="18" t="s">
        <v>2236</v>
      </c>
      <c r="R379" s="18" t="s">
        <v>2442</v>
      </c>
      <c r="S379" s="18" t="s">
        <v>2236</v>
      </c>
      <c r="T379" s="18" t="s">
        <v>2598</v>
      </c>
      <c r="U379" s="18" t="s">
        <v>2959</v>
      </c>
      <c r="V379" s="18" t="s">
        <v>2959</v>
      </c>
      <c r="W379" s="18" t="s">
        <v>3139</v>
      </c>
      <c r="X379" s="18" t="s">
        <v>3364</v>
      </c>
      <c r="Y379" s="21">
        <f t="shared" si="17"/>
        <v>3.8380000000000001</v>
      </c>
      <c r="Z379" s="21">
        <v>3.8380000000000001</v>
      </c>
      <c r="AA379" s="21">
        <v>100</v>
      </c>
      <c r="AB379" s="21">
        <v>0.3</v>
      </c>
      <c r="AC379" s="21">
        <v>0</v>
      </c>
      <c r="AD379" s="21">
        <v>0</v>
      </c>
      <c r="AE379" s="21">
        <v>0</v>
      </c>
      <c r="AF379" s="21">
        <v>0</v>
      </c>
      <c r="AG379" s="21">
        <v>0</v>
      </c>
      <c r="AH379" s="21">
        <v>0</v>
      </c>
      <c r="AI379" s="21"/>
      <c r="AJ379" s="17"/>
      <c r="AK379" s="17"/>
      <c r="AL379" s="21"/>
      <c r="AM379" s="21">
        <v>2.4969999999999999</v>
      </c>
      <c r="AN379" s="21">
        <v>0.2</v>
      </c>
      <c r="AO379" s="22">
        <v>8</v>
      </c>
      <c r="AP379" s="22">
        <v>1</v>
      </c>
      <c r="AQ379" s="22">
        <v>1</v>
      </c>
      <c r="AR379" s="22">
        <v>0</v>
      </c>
      <c r="AS379" s="22">
        <v>1</v>
      </c>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v>0</v>
      </c>
      <c r="CB379" s="22"/>
      <c r="CC379" s="22"/>
      <c r="CD379" s="22"/>
      <c r="CE379" s="22"/>
      <c r="CF379" s="23"/>
      <c r="CG379" s="22"/>
      <c r="CH379" s="22">
        <v>1</v>
      </c>
      <c r="CI379" s="12">
        <f t="shared" si="18"/>
        <v>0</v>
      </c>
      <c r="CJ379" s="21">
        <v>5</v>
      </c>
      <c r="CK379" s="18" t="s">
        <v>3891</v>
      </c>
      <c r="CL379" s="17"/>
      <c r="CM379" s="18">
        <v>23.83</v>
      </c>
      <c r="CN379" s="18" t="s">
        <v>4073</v>
      </c>
      <c r="CO379" s="21">
        <v>20.981000000000002</v>
      </c>
      <c r="CP379" s="17"/>
      <c r="CQ379" s="17"/>
      <c r="CR379" s="17"/>
      <c r="CS379" s="17"/>
      <c r="CT379" s="17"/>
      <c r="CU379" s="17"/>
      <c r="CV379" s="17"/>
      <c r="CW379" s="17"/>
      <c r="CX379" s="18">
        <v>1</v>
      </c>
      <c r="CY379" s="18" t="s">
        <v>4278</v>
      </c>
      <c r="CZ379" s="18">
        <v>222</v>
      </c>
      <c r="DA379" s="17"/>
      <c r="DB379" s="17"/>
      <c r="DC379" s="17"/>
      <c r="DD379" s="17"/>
      <c r="DE379" s="17"/>
      <c r="DF379" s="17"/>
      <c r="DG379" s="17"/>
      <c r="DH379" s="17"/>
      <c r="DI379" s="17"/>
      <c r="DJ379" s="17"/>
      <c r="DK379" s="17"/>
      <c r="DL379" s="17"/>
      <c r="DM379" s="17"/>
      <c r="DN379" s="17"/>
      <c r="DO379" s="17"/>
      <c r="DP379" s="17"/>
      <c r="DQ379" s="17"/>
      <c r="DR379" s="17"/>
      <c r="DS379" s="17"/>
      <c r="DT379" s="17"/>
      <c r="DU379" s="17"/>
      <c r="DV379" s="17"/>
      <c r="DW379" s="17"/>
      <c r="DX379" s="17"/>
      <c r="DY379" s="17"/>
      <c r="DZ379" s="17"/>
      <c r="EA379" s="17"/>
      <c r="EB379" s="17"/>
      <c r="EC379" s="17"/>
      <c r="ED379" s="17"/>
      <c r="EE379" s="17"/>
      <c r="EF379" s="17"/>
      <c r="EG379" s="17"/>
      <c r="EH379" s="17"/>
      <c r="EI379" s="17"/>
      <c r="EJ379" s="17"/>
      <c r="EK379" s="17"/>
      <c r="EL379" s="17"/>
      <c r="EM379" s="17"/>
      <c r="EN379" s="17"/>
      <c r="EO379" s="17"/>
      <c r="EP379" s="17"/>
      <c r="EQ379" s="17"/>
      <c r="ER379" s="17"/>
      <c r="ES379" s="17"/>
      <c r="ET379" s="17"/>
      <c r="EU379" s="17"/>
      <c r="EV379" s="17"/>
      <c r="EW379" s="17"/>
      <c r="EX379" s="17"/>
      <c r="EY379" s="17"/>
      <c r="EZ379" s="17"/>
      <c r="FA379" s="17"/>
      <c r="FB379" s="17"/>
      <c r="FC379" s="17"/>
      <c r="FD379" s="17"/>
      <c r="FE379" s="17"/>
      <c r="FF379" s="17"/>
      <c r="FG379" s="17"/>
      <c r="FH379" s="17"/>
      <c r="FI379" s="18" t="s">
        <v>5347</v>
      </c>
      <c r="FJ379" s="17"/>
      <c r="FK379" s="17"/>
      <c r="FL379" s="18" t="s">
        <v>5605</v>
      </c>
      <c r="FM379" s="17"/>
      <c r="FN379" s="17"/>
      <c r="FO379" s="17"/>
      <c r="FP379" s="17"/>
      <c r="FQ379" s="17"/>
      <c r="FR379" s="17"/>
      <c r="FS379" s="18" t="s">
        <v>6135</v>
      </c>
      <c r="FT379" s="18" t="s">
        <v>6455</v>
      </c>
      <c r="FU379" s="18" t="s">
        <v>6799</v>
      </c>
      <c r="FV379" s="18" t="s">
        <v>7140</v>
      </c>
      <c r="FW379" s="18" t="s">
        <v>7238</v>
      </c>
      <c r="FX379" s="18" t="s">
        <v>7333</v>
      </c>
      <c r="FY379" s="18" t="s">
        <v>7431</v>
      </c>
      <c r="FZ379" s="18" t="s">
        <v>7505</v>
      </c>
      <c r="GB379" s="25">
        <f t="shared" si="19"/>
        <v>182.92741051427481</v>
      </c>
    </row>
    <row r="380" spans="3:184" ht="74" customHeight="1" x14ac:dyDescent="0.2">
      <c r="C380" s="17" t="s">
        <v>11175</v>
      </c>
      <c r="D380" s="18" t="s">
        <v>78</v>
      </c>
      <c r="E380" s="18" t="s">
        <v>84</v>
      </c>
      <c r="F380" s="18" t="s">
        <v>433</v>
      </c>
      <c r="G380" s="18" t="s">
        <v>694</v>
      </c>
      <c r="H380" s="18" t="s">
        <v>694</v>
      </c>
      <c r="I380" s="18">
        <v>2021</v>
      </c>
      <c r="J380" s="18" t="s">
        <v>788</v>
      </c>
      <c r="K380" s="18" t="s">
        <v>936</v>
      </c>
      <c r="L380" s="17"/>
      <c r="M380" s="18" t="s">
        <v>1288</v>
      </c>
      <c r="N380" s="18" t="s">
        <v>1508</v>
      </c>
      <c r="O380" s="17"/>
      <c r="P380" s="17"/>
      <c r="Q380" s="18" t="s">
        <v>2237</v>
      </c>
      <c r="R380" s="18" t="s">
        <v>2443</v>
      </c>
      <c r="S380" s="18" t="s">
        <v>2237</v>
      </c>
      <c r="T380" s="18" t="s">
        <v>2599</v>
      </c>
      <c r="U380" s="18" t="s">
        <v>2960</v>
      </c>
      <c r="V380" s="18" t="s">
        <v>2960</v>
      </c>
      <c r="W380" s="18" t="s">
        <v>3139</v>
      </c>
      <c r="X380" s="18" t="s">
        <v>3365</v>
      </c>
      <c r="Y380" s="21">
        <f t="shared" si="17"/>
        <v>3.778</v>
      </c>
      <c r="Z380" s="21">
        <v>3.778</v>
      </c>
      <c r="AA380" s="21">
        <v>100</v>
      </c>
      <c r="AB380" s="21">
        <v>0.56999999999999995</v>
      </c>
      <c r="AC380" s="21">
        <v>0</v>
      </c>
      <c r="AD380" s="21">
        <v>0</v>
      </c>
      <c r="AE380" s="21">
        <v>0</v>
      </c>
      <c r="AF380" s="21">
        <v>0</v>
      </c>
      <c r="AG380" s="21">
        <v>0</v>
      </c>
      <c r="AH380" s="21">
        <v>0</v>
      </c>
      <c r="AI380" s="21"/>
      <c r="AJ380" s="17"/>
      <c r="AK380" s="17"/>
      <c r="AL380" s="21"/>
      <c r="AM380" s="21">
        <v>2.7269999999999999</v>
      </c>
      <c r="AN380" s="21">
        <v>0.45</v>
      </c>
      <c r="AO380" s="22">
        <v>0</v>
      </c>
      <c r="AP380" s="22">
        <v>10</v>
      </c>
      <c r="AQ380" s="22">
        <v>3</v>
      </c>
      <c r="AR380" s="22">
        <v>1</v>
      </c>
      <c r="AS380" s="22"/>
      <c r="AT380" s="22"/>
      <c r="AU380" s="22"/>
      <c r="AV380" s="22"/>
      <c r="AW380" s="22"/>
      <c r="AX380" s="22"/>
      <c r="AY380" s="22">
        <v>1</v>
      </c>
      <c r="AZ380" s="22"/>
      <c r="BA380" s="22"/>
      <c r="BB380" s="22">
        <v>1</v>
      </c>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v>0</v>
      </c>
      <c r="CB380" s="22"/>
      <c r="CC380" s="22"/>
      <c r="CD380" s="22"/>
      <c r="CE380" s="22"/>
      <c r="CF380" s="23"/>
      <c r="CG380" s="22"/>
      <c r="CH380" s="22">
        <v>3</v>
      </c>
      <c r="CI380" s="12">
        <f t="shared" si="18"/>
        <v>0</v>
      </c>
      <c r="CJ380" s="21">
        <v>1.077</v>
      </c>
      <c r="CK380" s="18" t="s">
        <v>3892</v>
      </c>
      <c r="CL380" s="17"/>
      <c r="CM380" s="18">
        <v>14.23</v>
      </c>
      <c r="CN380" s="18" t="s">
        <v>4073</v>
      </c>
      <c r="CO380" s="21">
        <v>7.5709999999999997</v>
      </c>
      <c r="CP380" s="17"/>
      <c r="CQ380" s="17"/>
      <c r="CR380" s="17"/>
      <c r="CS380" s="17"/>
      <c r="CT380" s="17"/>
      <c r="CU380" s="17"/>
      <c r="CV380" s="17"/>
      <c r="CW380" s="17"/>
      <c r="CX380" s="17"/>
      <c r="CY380" s="17"/>
      <c r="CZ380" s="17"/>
      <c r="DA380" s="17"/>
      <c r="DB380" s="17"/>
      <c r="DC380" s="17"/>
      <c r="DD380" s="17"/>
      <c r="DE380" s="17"/>
      <c r="DF380" s="17"/>
      <c r="DG380" s="17"/>
      <c r="DH380" s="17"/>
      <c r="DI380" s="17"/>
      <c r="DJ380" s="18">
        <v>1</v>
      </c>
      <c r="DK380" s="18" t="s">
        <v>4464</v>
      </c>
      <c r="DL380" s="18">
        <v>185</v>
      </c>
      <c r="DM380" s="17"/>
      <c r="DN380" s="17"/>
      <c r="DO380" s="17"/>
      <c r="DP380" s="17"/>
      <c r="DQ380" s="17"/>
      <c r="DR380" s="17"/>
      <c r="DS380" s="17"/>
      <c r="DT380" s="17"/>
      <c r="DU380" s="17"/>
      <c r="DV380" s="17"/>
      <c r="DW380" s="17"/>
      <c r="DX380" s="17"/>
      <c r="DY380" s="17"/>
      <c r="DZ380" s="17"/>
      <c r="EA380" s="17"/>
      <c r="EB380" s="17"/>
      <c r="EC380" s="17"/>
      <c r="ED380" s="17"/>
      <c r="EE380" s="17"/>
      <c r="EF380" s="17"/>
      <c r="EG380" s="17"/>
      <c r="EH380" s="17"/>
      <c r="EI380" s="17"/>
      <c r="EJ380" s="17"/>
      <c r="EK380" s="18">
        <v>1</v>
      </c>
      <c r="EL380" s="18" t="s">
        <v>4755</v>
      </c>
      <c r="EM380" s="18">
        <v>6</v>
      </c>
      <c r="EN380" s="17"/>
      <c r="EO380" s="17"/>
      <c r="EP380" s="17"/>
      <c r="EQ380" s="17"/>
      <c r="ER380" s="17"/>
      <c r="ES380" s="17"/>
      <c r="ET380" s="17"/>
      <c r="EU380" s="17"/>
      <c r="EV380" s="17"/>
      <c r="EW380" s="17"/>
      <c r="EX380" s="17"/>
      <c r="EY380" s="17"/>
      <c r="EZ380" s="17"/>
      <c r="FA380" s="17"/>
      <c r="FB380" s="17"/>
      <c r="FC380" s="17"/>
      <c r="FD380" s="17"/>
      <c r="FE380" s="17"/>
      <c r="FF380" s="17"/>
      <c r="FG380" s="17"/>
      <c r="FH380" s="17"/>
      <c r="FI380" s="17"/>
      <c r="FJ380" s="17"/>
      <c r="FK380" s="17"/>
      <c r="FL380" s="17"/>
      <c r="FM380" s="17"/>
      <c r="FN380" s="17"/>
      <c r="FO380" s="17"/>
      <c r="FP380" s="17"/>
      <c r="FQ380" s="17"/>
      <c r="FR380" s="17"/>
      <c r="FS380" s="18" t="s">
        <v>6136</v>
      </c>
      <c r="FT380" s="18" t="s">
        <v>6456</v>
      </c>
      <c r="FU380" s="18" t="s">
        <v>6800</v>
      </c>
      <c r="FV380" s="18" t="s">
        <v>7141</v>
      </c>
      <c r="FW380" s="18" t="s">
        <v>7238</v>
      </c>
      <c r="FX380" s="18" t="s">
        <v>7333</v>
      </c>
      <c r="FY380" s="18" t="s">
        <v>7431</v>
      </c>
      <c r="FZ380" s="18" t="s">
        <v>7505</v>
      </c>
      <c r="GB380" s="25">
        <f t="shared" si="19"/>
        <v>499.00937788931446</v>
      </c>
    </row>
    <row r="381" spans="3:184" ht="74" customHeight="1" x14ac:dyDescent="0.2">
      <c r="C381" s="17" t="s">
        <v>11175</v>
      </c>
      <c r="D381" s="18" t="s">
        <v>78</v>
      </c>
      <c r="E381" s="18" t="s">
        <v>84</v>
      </c>
      <c r="F381" s="18" t="s">
        <v>434</v>
      </c>
      <c r="G381" s="18" t="s">
        <v>694</v>
      </c>
      <c r="H381" s="18" t="s">
        <v>694</v>
      </c>
      <c r="I381" s="18">
        <v>2021</v>
      </c>
      <c r="J381" s="18" t="s">
        <v>884</v>
      </c>
      <c r="K381" s="18" t="s">
        <v>948</v>
      </c>
      <c r="L381" s="17"/>
      <c r="M381" s="18" t="s">
        <v>1289</v>
      </c>
      <c r="N381" s="18" t="s">
        <v>1509</v>
      </c>
      <c r="O381" s="17"/>
      <c r="P381" s="17"/>
      <c r="Q381" s="17"/>
      <c r="R381" s="17"/>
      <c r="S381" s="17"/>
      <c r="T381" s="17"/>
      <c r="U381" s="18" t="s">
        <v>2961</v>
      </c>
      <c r="V381" s="18" t="s">
        <v>2961</v>
      </c>
      <c r="W381" s="18" t="s">
        <v>3140</v>
      </c>
      <c r="X381" s="18" t="s">
        <v>2961</v>
      </c>
      <c r="Y381" s="21">
        <f t="shared" si="17"/>
        <v>3.778</v>
      </c>
      <c r="Z381" s="21">
        <v>3.778</v>
      </c>
      <c r="AA381" s="21">
        <v>100</v>
      </c>
      <c r="AB381" s="21">
        <v>0.15</v>
      </c>
      <c r="AC381" s="21">
        <v>0</v>
      </c>
      <c r="AD381" s="21">
        <v>0</v>
      </c>
      <c r="AE381" s="21">
        <v>0</v>
      </c>
      <c r="AF381" s="21">
        <v>0</v>
      </c>
      <c r="AG381" s="21">
        <v>0</v>
      </c>
      <c r="AH381" s="21">
        <v>0</v>
      </c>
      <c r="AI381" s="21"/>
      <c r="AJ381" s="17"/>
      <c r="AK381" s="17"/>
      <c r="AL381" s="21"/>
      <c r="AM381" s="21">
        <v>4.4649999999999999</v>
      </c>
      <c r="AN381" s="21">
        <v>0.18</v>
      </c>
      <c r="AO381" s="22">
        <v>10</v>
      </c>
      <c r="AP381" s="22">
        <v>10</v>
      </c>
      <c r="AQ381" s="22">
        <v>7</v>
      </c>
      <c r="AR381" s="22"/>
      <c r="AS381" s="22">
        <v>1</v>
      </c>
      <c r="AT381" s="22"/>
      <c r="AU381" s="22"/>
      <c r="AV381" s="22"/>
      <c r="AW381" s="22"/>
      <c r="AX381" s="22">
        <v>1</v>
      </c>
      <c r="AY381" s="22">
        <v>3</v>
      </c>
      <c r="AZ381" s="22"/>
      <c r="BA381" s="22"/>
      <c r="BB381" s="22">
        <v>1</v>
      </c>
      <c r="BC381" s="22">
        <v>1</v>
      </c>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v>0</v>
      </c>
      <c r="CB381" s="22"/>
      <c r="CC381" s="22"/>
      <c r="CD381" s="22"/>
      <c r="CE381" s="22"/>
      <c r="CF381" s="23"/>
      <c r="CG381" s="22"/>
      <c r="CH381" s="22">
        <v>7</v>
      </c>
      <c r="CI381" s="12">
        <f t="shared" si="18"/>
        <v>0</v>
      </c>
      <c r="CJ381" s="21">
        <v>5.8609999999999998</v>
      </c>
      <c r="CK381" s="18" t="s">
        <v>3893</v>
      </c>
      <c r="CL381" s="17"/>
      <c r="CM381" s="18">
        <v>13.7</v>
      </c>
      <c r="CN381" s="18" t="s">
        <v>4072</v>
      </c>
      <c r="CO381" s="21">
        <v>42.795999999999999</v>
      </c>
      <c r="CP381" s="17"/>
      <c r="CQ381" s="17"/>
      <c r="CR381" s="17"/>
      <c r="CS381" s="17"/>
      <c r="CT381" s="17"/>
      <c r="CU381" s="17"/>
      <c r="CV381" s="17"/>
      <c r="CW381" s="17"/>
      <c r="CX381" s="17"/>
      <c r="CY381" s="18" t="s">
        <v>4279</v>
      </c>
      <c r="CZ381" s="18">
        <v>336</v>
      </c>
      <c r="DA381" s="17"/>
      <c r="DB381" s="17"/>
      <c r="DC381" s="17"/>
      <c r="DD381" s="17"/>
      <c r="DE381" s="17"/>
      <c r="DF381" s="17"/>
      <c r="DG381" s="17"/>
      <c r="DH381" s="17"/>
      <c r="DI381" s="17"/>
      <c r="DJ381" s="18">
        <v>1</v>
      </c>
      <c r="DK381" s="18" t="s">
        <v>4279</v>
      </c>
      <c r="DL381" s="18">
        <v>336</v>
      </c>
      <c r="DM381" s="17"/>
      <c r="DN381" s="17"/>
      <c r="DO381" s="17"/>
      <c r="DP381" s="17"/>
      <c r="DQ381" s="17"/>
      <c r="DR381" s="17"/>
      <c r="DS381" s="17"/>
      <c r="DT381" s="17"/>
      <c r="DU381" s="17"/>
      <c r="DV381" s="17"/>
      <c r="DW381" s="17"/>
      <c r="DX381" s="17"/>
      <c r="DY381" s="17"/>
      <c r="DZ381" s="17"/>
      <c r="EA381" s="17"/>
      <c r="EB381" s="17"/>
      <c r="EC381" s="17"/>
      <c r="ED381" s="17"/>
      <c r="EE381" s="17"/>
      <c r="EF381" s="17"/>
      <c r="EG381" s="17"/>
      <c r="EH381" s="17"/>
      <c r="EI381" s="17"/>
      <c r="EJ381" s="17"/>
      <c r="EK381" s="18">
        <v>1</v>
      </c>
      <c r="EL381" s="18" t="s">
        <v>4180</v>
      </c>
      <c r="EM381" s="18">
        <v>8</v>
      </c>
      <c r="EN381" s="17"/>
      <c r="EO381" s="17"/>
      <c r="EP381" s="17"/>
      <c r="EQ381" s="17"/>
      <c r="ER381" s="17"/>
      <c r="ES381" s="17"/>
      <c r="ET381" s="17"/>
      <c r="EU381" s="17"/>
      <c r="EV381" s="17"/>
      <c r="EW381" s="17"/>
      <c r="EX381" s="17"/>
      <c r="EY381" s="17"/>
      <c r="EZ381" s="17"/>
      <c r="FA381" s="17"/>
      <c r="FB381" s="17"/>
      <c r="FC381" s="17"/>
      <c r="FD381" s="17"/>
      <c r="FE381" s="17"/>
      <c r="FF381" s="17"/>
      <c r="FG381" s="17"/>
      <c r="FH381" s="17"/>
      <c r="FI381" s="17"/>
      <c r="FJ381" s="17"/>
      <c r="FK381" s="17"/>
      <c r="FL381" s="17"/>
      <c r="FM381" s="17"/>
      <c r="FN381" s="17"/>
      <c r="FO381" s="17"/>
      <c r="FP381" s="17"/>
      <c r="FQ381" s="17"/>
      <c r="FR381" s="17"/>
      <c r="FS381" s="18" t="s">
        <v>6137</v>
      </c>
      <c r="FT381" s="18" t="s">
        <v>6457</v>
      </c>
      <c r="FU381" s="18" t="s">
        <v>6801</v>
      </c>
      <c r="FV381" s="18" t="s">
        <v>7142</v>
      </c>
      <c r="FW381" s="18" t="s">
        <v>7238</v>
      </c>
      <c r="FX381" s="18" t="s">
        <v>7333</v>
      </c>
      <c r="FY381" s="18" t="s">
        <v>7431</v>
      </c>
      <c r="FZ381" s="18" t="s">
        <v>7505</v>
      </c>
      <c r="GB381" s="25">
        <f t="shared" si="19"/>
        <v>88.279278437237124</v>
      </c>
    </row>
    <row r="382" spans="3:184" ht="74" customHeight="1" x14ac:dyDescent="0.2">
      <c r="C382" s="17" t="s">
        <v>11175</v>
      </c>
      <c r="D382" s="18" t="s">
        <v>78</v>
      </c>
      <c r="E382" s="18" t="s">
        <v>84</v>
      </c>
      <c r="F382" s="18" t="s">
        <v>435</v>
      </c>
      <c r="G382" s="18" t="s">
        <v>694</v>
      </c>
      <c r="H382" s="18" t="s">
        <v>694</v>
      </c>
      <c r="I382" s="18">
        <v>2021</v>
      </c>
      <c r="J382" s="18" t="s">
        <v>781</v>
      </c>
      <c r="K382" s="18" t="s">
        <v>973</v>
      </c>
      <c r="L382" s="17"/>
      <c r="M382" s="18" t="s">
        <v>1290</v>
      </c>
      <c r="N382" s="18" t="s">
        <v>1510</v>
      </c>
      <c r="O382" s="17"/>
      <c r="P382" s="17"/>
      <c r="Q382" s="18" t="s">
        <v>2238</v>
      </c>
      <c r="R382" s="17"/>
      <c r="S382" s="18" t="s">
        <v>2522</v>
      </c>
      <c r="T382" s="17"/>
      <c r="U382" s="18" t="s">
        <v>2962</v>
      </c>
      <c r="V382" s="18" t="s">
        <v>2962</v>
      </c>
      <c r="W382" s="18" t="s">
        <v>3139</v>
      </c>
      <c r="X382" s="18" t="s">
        <v>2962</v>
      </c>
      <c r="Y382" s="21">
        <f t="shared" ref="Y382:Y393" si="20">SUM(Z382,AC382,AE382,AG382,)</f>
        <v>3.778</v>
      </c>
      <c r="Z382" s="21">
        <v>3.778</v>
      </c>
      <c r="AA382" s="21">
        <v>100</v>
      </c>
      <c r="AB382" s="21">
        <v>0.21</v>
      </c>
      <c r="AC382" s="21">
        <v>0</v>
      </c>
      <c r="AD382" s="21">
        <v>0</v>
      </c>
      <c r="AE382" s="21">
        <v>0</v>
      </c>
      <c r="AF382" s="21">
        <v>0</v>
      </c>
      <c r="AG382" s="21">
        <v>0</v>
      </c>
      <c r="AH382" s="21">
        <v>0</v>
      </c>
      <c r="AI382" s="21"/>
      <c r="AJ382" s="17"/>
      <c r="AK382" s="17"/>
      <c r="AL382" s="21"/>
      <c r="AM382" s="21">
        <v>2.2999999999999998</v>
      </c>
      <c r="AN382" s="21">
        <v>0.13</v>
      </c>
      <c r="AO382" s="22">
        <v>6</v>
      </c>
      <c r="AP382" s="22">
        <v>6</v>
      </c>
      <c r="AQ382" s="22">
        <v>6</v>
      </c>
      <c r="AR382" s="22"/>
      <c r="AS382" s="22"/>
      <c r="AT382" s="22">
        <v>1</v>
      </c>
      <c r="AU382" s="22"/>
      <c r="AV382" s="22"/>
      <c r="AW382" s="22">
        <v>3</v>
      </c>
      <c r="AX382" s="22">
        <v>3</v>
      </c>
      <c r="AY382" s="22">
        <v>1</v>
      </c>
      <c r="AZ382" s="22"/>
      <c r="BA382" s="22"/>
      <c r="BB382" s="22"/>
      <c r="BC382" s="22"/>
      <c r="BD382" s="22"/>
      <c r="BE382" s="22">
        <v>1</v>
      </c>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v>0</v>
      </c>
      <c r="CB382" s="22"/>
      <c r="CC382" s="22"/>
      <c r="CD382" s="22"/>
      <c r="CE382" s="22"/>
      <c r="CF382" s="23"/>
      <c r="CG382" s="22"/>
      <c r="CH382" s="22">
        <v>9</v>
      </c>
      <c r="CI382" s="12">
        <f>(AR382+AS382+AT382+AU382+AV382+AW382+AX382+AY382+AZ382+BA382+BB382+BC382+BD382+BE382+BF382+BG382+BH382+BI382+BJ382+BK382+CB382+CC382+CD382+CE382+CG382)-CH382</f>
        <v>0</v>
      </c>
      <c r="CJ382" s="21">
        <v>29.844999999999999</v>
      </c>
      <c r="CK382" s="18" t="s">
        <v>3894</v>
      </c>
      <c r="CL382" s="17"/>
      <c r="CM382" s="18">
        <v>87.22</v>
      </c>
      <c r="CN382" s="18" t="s">
        <v>4073</v>
      </c>
      <c r="CO382" s="21">
        <v>34.218000000000004</v>
      </c>
      <c r="CP382" s="17"/>
      <c r="CQ382" s="17"/>
      <c r="CR382" s="17"/>
      <c r="CS382" s="17"/>
      <c r="CT382" s="17"/>
      <c r="CU382" s="17"/>
      <c r="CV382" s="17"/>
      <c r="CW382" s="17"/>
      <c r="CX382" s="17"/>
      <c r="CY382" s="17"/>
      <c r="CZ382" s="17"/>
      <c r="DA382" s="17"/>
      <c r="DB382" s="17"/>
      <c r="DC382" s="17"/>
      <c r="DD382" s="17"/>
      <c r="DE382" s="17"/>
      <c r="DF382" s="17"/>
      <c r="DG382" s="17"/>
      <c r="DH382" s="17"/>
      <c r="DI382" s="17"/>
      <c r="DJ382" s="18">
        <v>1</v>
      </c>
      <c r="DK382" s="18" t="s">
        <v>4465</v>
      </c>
      <c r="DL382" s="18">
        <v>242</v>
      </c>
      <c r="DM382" s="17"/>
      <c r="DN382" s="17"/>
      <c r="DO382" s="17"/>
      <c r="DP382" s="17"/>
      <c r="DQ382" s="17"/>
      <c r="DR382" s="17"/>
      <c r="DS382" s="17"/>
      <c r="DT382" s="17"/>
      <c r="DU382" s="17"/>
      <c r="DV382" s="17"/>
      <c r="DW382" s="17"/>
      <c r="DX382" s="17"/>
      <c r="DY382" s="17"/>
      <c r="DZ382" s="17"/>
      <c r="EA382" s="17"/>
      <c r="EB382" s="17"/>
      <c r="EC382" s="17"/>
      <c r="ED382" s="17"/>
      <c r="EE382" s="17"/>
      <c r="EF382" s="17"/>
      <c r="EG382" s="17"/>
      <c r="EH382" s="17"/>
      <c r="EI382" s="17"/>
      <c r="EJ382" s="17"/>
      <c r="EK382" s="18">
        <v>1</v>
      </c>
      <c r="EL382" s="18" t="s">
        <v>4756</v>
      </c>
      <c r="EM382" s="18">
        <v>6</v>
      </c>
      <c r="EN382" s="17"/>
      <c r="EO382" s="17"/>
      <c r="EP382" s="17"/>
      <c r="EQ382" s="17"/>
      <c r="ER382" s="17"/>
      <c r="ES382" s="17"/>
      <c r="ET382" s="17"/>
      <c r="EU382" s="17"/>
      <c r="EV382" s="17"/>
      <c r="EW382" s="17"/>
      <c r="EX382" s="17"/>
      <c r="EY382" s="17"/>
      <c r="EZ382" s="17"/>
      <c r="FA382" s="17"/>
      <c r="FB382" s="17"/>
      <c r="FC382" s="17"/>
      <c r="FD382" s="17"/>
      <c r="FE382" s="17"/>
      <c r="FF382" s="17"/>
      <c r="FG382" s="17"/>
      <c r="FH382" s="17"/>
      <c r="FI382" s="17"/>
      <c r="FJ382" s="17"/>
      <c r="FK382" s="17"/>
      <c r="FL382" s="17"/>
      <c r="FM382" s="17"/>
      <c r="FN382" s="17"/>
      <c r="FO382" s="17"/>
      <c r="FP382" s="17"/>
      <c r="FQ382" s="17"/>
      <c r="FR382" s="17"/>
      <c r="FS382" s="18" t="s">
        <v>6138</v>
      </c>
      <c r="FT382" s="18" t="s">
        <v>6458</v>
      </c>
      <c r="FU382" s="18" t="s">
        <v>6802</v>
      </c>
      <c r="FV382" s="18" t="s">
        <v>7143</v>
      </c>
      <c r="FW382" s="18" t="s">
        <v>7238</v>
      </c>
      <c r="FX382" s="18" t="s">
        <v>7333</v>
      </c>
      <c r="FY382" s="18" t="s">
        <v>7431</v>
      </c>
      <c r="FZ382" s="18" t="s">
        <v>7505</v>
      </c>
      <c r="GB382" s="25">
        <f t="shared" si="19"/>
        <v>110.40972587527031</v>
      </c>
    </row>
    <row r="383" spans="3:184" ht="74" customHeight="1" x14ac:dyDescent="0.2">
      <c r="C383" s="17" t="s">
        <v>11175</v>
      </c>
      <c r="D383" s="18" t="s">
        <v>78</v>
      </c>
      <c r="E383" s="18" t="s">
        <v>84</v>
      </c>
      <c r="F383" s="18" t="s">
        <v>436</v>
      </c>
      <c r="G383" s="18" t="s">
        <v>695</v>
      </c>
      <c r="H383" s="18" t="s">
        <v>695</v>
      </c>
      <c r="I383" s="18">
        <v>2021</v>
      </c>
      <c r="J383" s="18" t="s">
        <v>823</v>
      </c>
      <c r="K383" s="18" t="s">
        <v>947</v>
      </c>
      <c r="L383" s="17"/>
      <c r="M383" s="17"/>
      <c r="N383" s="17"/>
      <c r="O383" s="17"/>
      <c r="P383" s="17"/>
      <c r="Q383" s="17"/>
      <c r="R383" s="17"/>
      <c r="S383" s="17"/>
      <c r="T383" s="17"/>
      <c r="U383" s="18" t="s">
        <v>2963</v>
      </c>
      <c r="V383" s="18" t="s">
        <v>2963</v>
      </c>
      <c r="W383" s="18" t="s">
        <v>3139</v>
      </c>
      <c r="X383" s="18" t="s">
        <v>2963</v>
      </c>
      <c r="Y383" s="21">
        <f t="shared" si="20"/>
        <v>3.778</v>
      </c>
      <c r="Z383" s="21">
        <v>3.778</v>
      </c>
      <c r="AA383" s="21">
        <v>100</v>
      </c>
      <c r="AB383" s="21">
        <v>0.1</v>
      </c>
      <c r="AC383" s="21">
        <v>0</v>
      </c>
      <c r="AD383" s="21">
        <v>0</v>
      </c>
      <c r="AE383" s="21">
        <v>0</v>
      </c>
      <c r="AF383" s="21">
        <v>0</v>
      </c>
      <c r="AG383" s="21">
        <v>0</v>
      </c>
      <c r="AH383" s="21">
        <v>0</v>
      </c>
      <c r="AI383" s="21"/>
      <c r="AJ383" s="17"/>
      <c r="AK383" s="17"/>
      <c r="AL383" s="21"/>
      <c r="AM383" s="21">
        <v>2.5209999999999999</v>
      </c>
      <c r="AN383" s="21">
        <v>0.1</v>
      </c>
      <c r="AO383" s="22">
        <v>21</v>
      </c>
      <c r="AP383" s="22">
        <v>5</v>
      </c>
      <c r="AQ383" s="22">
        <v>5</v>
      </c>
      <c r="AR383" s="22"/>
      <c r="AS383" s="22"/>
      <c r="AT383" s="22"/>
      <c r="AU383" s="22">
        <v>1</v>
      </c>
      <c r="AV383" s="22"/>
      <c r="AW383" s="22">
        <v>1</v>
      </c>
      <c r="AX383" s="22"/>
      <c r="AY383" s="22"/>
      <c r="AZ383" s="22">
        <v>1</v>
      </c>
      <c r="BA383" s="22">
        <v>1</v>
      </c>
      <c r="BB383" s="22"/>
      <c r="BC383" s="22">
        <v>1</v>
      </c>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v>0</v>
      </c>
      <c r="CB383" s="22"/>
      <c r="CC383" s="22"/>
      <c r="CD383" s="22"/>
      <c r="CE383" s="22"/>
      <c r="CF383" s="23"/>
      <c r="CG383" s="22"/>
      <c r="CH383" s="22">
        <v>5</v>
      </c>
      <c r="CI383" s="12">
        <f t="shared" ref="CI383:CI394" si="21">(AR383+AS383+AT383+AU383+AV383+AW383+AX383+AY383+AZ383+BA383+BB383+BC383+BD383+BE383+BF383+BG383+BH383+BI383+BJ383+BK383+CB383+CC383+CD383+CE383+CG383)-CH383</f>
        <v>0</v>
      </c>
      <c r="CJ383" s="21">
        <v>4.3490000000000002</v>
      </c>
      <c r="CK383" s="18" t="s">
        <v>3895</v>
      </c>
      <c r="CL383" s="17"/>
      <c r="CM383" s="18">
        <v>20.29</v>
      </c>
      <c r="CN383" s="18" t="s">
        <v>4072</v>
      </c>
      <c r="CO383" s="21">
        <v>21.431999999999999</v>
      </c>
      <c r="CP383" s="17"/>
      <c r="CQ383" s="17"/>
      <c r="CR383" s="17"/>
      <c r="CS383" s="17"/>
      <c r="CT383" s="17"/>
      <c r="CU383" s="17"/>
      <c r="CV383" s="17"/>
      <c r="CW383" s="17"/>
      <c r="CX383" s="18">
        <v>1</v>
      </c>
      <c r="CY383" s="18" t="s">
        <v>4180</v>
      </c>
      <c r="CZ383" s="18">
        <v>421</v>
      </c>
      <c r="DA383" s="17"/>
      <c r="DB383" s="17"/>
      <c r="DC383" s="17"/>
      <c r="DD383" s="17"/>
      <c r="DE383" s="17"/>
      <c r="DF383" s="17"/>
      <c r="DG383" s="17"/>
      <c r="DH383" s="17"/>
      <c r="DI383" s="17"/>
      <c r="DJ383" s="18">
        <v>1</v>
      </c>
      <c r="DK383" s="18" t="s">
        <v>4180</v>
      </c>
      <c r="DL383" s="18">
        <v>1124</v>
      </c>
      <c r="DM383" s="17"/>
      <c r="DN383" s="17"/>
      <c r="DO383" s="17"/>
      <c r="DP383" s="17"/>
      <c r="DQ383" s="17"/>
      <c r="DR383" s="17"/>
      <c r="DS383" s="17"/>
      <c r="DT383" s="17"/>
      <c r="DU383" s="17"/>
      <c r="DV383" s="17"/>
      <c r="DW383" s="17"/>
      <c r="DX383" s="17"/>
      <c r="DY383" s="17"/>
      <c r="DZ383" s="17"/>
      <c r="EA383" s="17"/>
      <c r="EB383" s="17"/>
      <c r="EC383" s="17"/>
      <c r="ED383" s="17"/>
      <c r="EE383" s="17"/>
      <c r="EF383" s="17"/>
      <c r="EG383" s="17"/>
      <c r="EH383" s="17"/>
      <c r="EI383" s="17"/>
      <c r="EJ383" s="17"/>
      <c r="EK383" s="18">
        <v>1</v>
      </c>
      <c r="EL383" s="18" t="s">
        <v>4757</v>
      </c>
      <c r="EM383" s="18">
        <v>6</v>
      </c>
      <c r="EN383" s="17"/>
      <c r="EO383" s="17"/>
      <c r="EP383" s="17"/>
      <c r="EQ383" s="17"/>
      <c r="ER383" s="17"/>
      <c r="ES383" s="17"/>
      <c r="ET383" s="17"/>
      <c r="EU383" s="17"/>
      <c r="EV383" s="17"/>
      <c r="EW383" s="17"/>
      <c r="EX383" s="17"/>
      <c r="EY383" s="17"/>
      <c r="EZ383" s="17"/>
      <c r="FA383" s="17"/>
      <c r="FB383" s="17"/>
      <c r="FC383" s="17"/>
      <c r="FD383" s="17"/>
      <c r="FE383" s="17"/>
      <c r="FF383" s="17"/>
      <c r="FG383" s="17"/>
      <c r="FH383" s="18" t="s">
        <v>5179</v>
      </c>
      <c r="FI383" s="17"/>
      <c r="FJ383" s="17"/>
      <c r="FK383" s="17"/>
      <c r="FL383" s="17"/>
      <c r="FM383" s="17"/>
      <c r="FN383" s="17"/>
      <c r="FO383" s="17"/>
      <c r="FP383" s="17"/>
      <c r="FQ383" s="17"/>
      <c r="FR383" s="17"/>
      <c r="FS383" s="18" t="s">
        <v>6139</v>
      </c>
      <c r="FT383" s="18" t="s">
        <v>6459</v>
      </c>
      <c r="FU383" s="18" t="s">
        <v>6803</v>
      </c>
      <c r="FV383" s="18" t="s">
        <v>7144</v>
      </c>
      <c r="FW383" s="18" t="s">
        <v>7238</v>
      </c>
      <c r="FX383" s="18" t="s">
        <v>7333</v>
      </c>
      <c r="FY383" s="18" t="s">
        <v>7431</v>
      </c>
      <c r="FZ383" s="18" t="s">
        <v>7505</v>
      </c>
      <c r="GB383" s="25">
        <f t="shared" si="19"/>
        <v>176.27846211272862</v>
      </c>
    </row>
    <row r="384" spans="3:184" ht="74" customHeight="1" x14ac:dyDescent="0.2">
      <c r="C384" s="17" t="s">
        <v>11175</v>
      </c>
      <c r="D384" s="18" t="s">
        <v>78</v>
      </c>
      <c r="E384" s="18" t="s">
        <v>84</v>
      </c>
      <c r="F384" s="18" t="s">
        <v>437</v>
      </c>
      <c r="G384" s="18" t="s">
        <v>694</v>
      </c>
      <c r="H384" s="18" t="s">
        <v>694</v>
      </c>
      <c r="I384" s="18">
        <v>2021</v>
      </c>
      <c r="J384" s="18" t="s">
        <v>831</v>
      </c>
      <c r="K384" s="18" t="s">
        <v>1011</v>
      </c>
      <c r="L384" s="17"/>
      <c r="M384" s="18" t="s">
        <v>1291</v>
      </c>
      <c r="N384" s="18" t="s">
        <v>1511</v>
      </c>
      <c r="O384" s="17"/>
      <c r="P384" s="17"/>
      <c r="Q384" s="17"/>
      <c r="R384" s="17"/>
      <c r="S384" s="17"/>
      <c r="T384" s="17"/>
      <c r="U384" s="18" t="s">
        <v>2964</v>
      </c>
      <c r="V384" s="18" t="s">
        <v>2964</v>
      </c>
      <c r="W384" s="18" t="s">
        <v>3139</v>
      </c>
      <c r="X384" s="18" t="s">
        <v>3366</v>
      </c>
      <c r="Y384" s="21">
        <f t="shared" si="20"/>
        <v>3.778</v>
      </c>
      <c r="Z384" s="21">
        <v>3.778</v>
      </c>
      <c r="AA384" s="21">
        <v>100</v>
      </c>
      <c r="AB384" s="21">
        <v>0</v>
      </c>
      <c r="AC384" s="21">
        <v>0</v>
      </c>
      <c r="AD384" s="21">
        <v>0</v>
      </c>
      <c r="AE384" s="21">
        <v>0</v>
      </c>
      <c r="AF384" s="21">
        <v>0</v>
      </c>
      <c r="AG384" s="21">
        <v>0</v>
      </c>
      <c r="AH384" s="21">
        <v>0</v>
      </c>
      <c r="AI384" s="21"/>
      <c r="AJ384" s="17"/>
      <c r="AK384" s="17"/>
      <c r="AL384" s="21"/>
      <c r="AM384" s="21">
        <v>2.7719999999999998</v>
      </c>
      <c r="AN384" s="21">
        <v>0</v>
      </c>
      <c r="AO384" s="22">
        <v>74</v>
      </c>
      <c r="AP384" s="22">
        <v>37</v>
      </c>
      <c r="AQ384" s="22">
        <v>24</v>
      </c>
      <c r="AR384" s="22"/>
      <c r="AS384" s="22">
        <v>1</v>
      </c>
      <c r="AT384" s="22"/>
      <c r="AU384" s="22"/>
      <c r="AV384" s="22"/>
      <c r="AW384" s="22">
        <v>4</v>
      </c>
      <c r="AX384" s="22">
        <v>6</v>
      </c>
      <c r="AY384" s="22">
        <v>1</v>
      </c>
      <c r="AZ384" s="22">
        <v>2</v>
      </c>
      <c r="BA384" s="22"/>
      <c r="BB384" s="22">
        <v>1</v>
      </c>
      <c r="BC384" s="22">
        <v>8</v>
      </c>
      <c r="BD384" s="22"/>
      <c r="BE384" s="22"/>
      <c r="BF384" s="22"/>
      <c r="BG384" s="22"/>
      <c r="BH384" s="22">
        <v>1</v>
      </c>
      <c r="BI384" s="22"/>
      <c r="BJ384" s="22"/>
      <c r="BK384" s="22"/>
      <c r="BL384" s="22"/>
      <c r="BM384" s="22"/>
      <c r="BN384" s="22"/>
      <c r="BO384" s="22"/>
      <c r="BP384" s="22"/>
      <c r="BQ384" s="22"/>
      <c r="BR384" s="22"/>
      <c r="BS384" s="22"/>
      <c r="BT384" s="22"/>
      <c r="BU384" s="22"/>
      <c r="BV384" s="22"/>
      <c r="BW384" s="22"/>
      <c r="BX384" s="22"/>
      <c r="BY384" s="22"/>
      <c r="BZ384" s="22"/>
      <c r="CA384" s="22">
        <v>0</v>
      </c>
      <c r="CB384" s="22"/>
      <c r="CC384" s="22"/>
      <c r="CD384" s="22"/>
      <c r="CE384" s="22"/>
      <c r="CF384" s="23"/>
      <c r="CG384" s="22"/>
      <c r="CH384" s="22">
        <v>24</v>
      </c>
      <c r="CI384" s="12">
        <f t="shared" si="21"/>
        <v>0</v>
      </c>
      <c r="CJ384" s="21">
        <v>3</v>
      </c>
      <c r="CK384" s="18" t="s">
        <v>3892</v>
      </c>
      <c r="CL384" s="17"/>
      <c r="CM384" s="18">
        <v>30.93</v>
      </c>
      <c r="CN384" s="18" t="s">
        <v>4073</v>
      </c>
      <c r="CO384" s="21">
        <v>9.6999999999999993</v>
      </c>
      <c r="CP384" s="17"/>
      <c r="CQ384" s="17"/>
      <c r="CR384" s="17"/>
      <c r="CS384" s="17"/>
      <c r="CT384" s="17"/>
      <c r="CU384" s="17"/>
      <c r="CV384" s="17"/>
      <c r="CW384" s="17"/>
      <c r="CX384" s="18">
        <v>1</v>
      </c>
      <c r="CY384" s="18" t="s">
        <v>594</v>
      </c>
      <c r="CZ384" s="18">
        <v>0</v>
      </c>
      <c r="DA384" s="17"/>
      <c r="DB384" s="17"/>
      <c r="DC384" s="17"/>
      <c r="DD384" s="18">
        <v>1</v>
      </c>
      <c r="DE384" s="18" t="s">
        <v>594</v>
      </c>
      <c r="DF384" s="18">
        <v>0</v>
      </c>
      <c r="DG384" s="17"/>
      <c r="DH384" s="17"/>
      <c r="DI384" s="17"/>
      <c r="DJ384" s="18">
        <v>1</v>
      </c>
      <c r="DK384" s="18" t="s">
        <v>594</v>
      </c>
      <c r="DL384" s="18">
        <v>0</v>
      </c>
      <c r="DM384" s="17"/>
      <c r="DN384" s="17"/>
      <c r="DO384" s="17"/>
      <c r="DP384" s="17"/>
      <c r="DQ384" s="17"/>
      <c r="DR384" s="17"/>
      <c r="DS384" s="17"/>
      <c r="DT384" s="17"/>
      <c r="DU384" s="17"/>
      <c r="DV384" s="17"/>
      <c r="DW384" s="17"/>
      <c r="DX384" s="17"/>
      <c r="DY384" s="18">
        <v>1</v>
      </c>
      <c r="DZ384" s="18" t="s">
        <v>594</v>
      </c>
      <c r="EA384" s="18">
        <v>0</v>
      </c>
      <c r="EB384" s="18">
        <v>1</v>
      </c>
      <c r="EC384" s="18" t="s">
        <v>594</v>
      </c>
      <c r="ED384" s="18">
        <v>0</v>
      </c>
      <c r="EE384" s="17"/>
      <c r="EF384" s="17"/>
      <c r="EG384" s="17"/>
      <c r="EH384" s="17"/>
      <c r="EI384" s="17"/>
      <c r="EJ384" s="17"/>
      <c r="EK384" s="17"/>
      <c r="EL384" s="17"/>
      <c r="EM384" s="17"/>
      <c r="EN384" s="17"/>
      <c r="EO384" s="17"/>
      <c r="EP384" s="17"/>
      <c r="EQ384" s="17"/>
      <c r="ER384" s="17"/>
      <c r="ES384" s="17"/>
      <c r="ET384" s="17"/>
      <c r="EU384" s="17"/>
      <c r="EV384" s="17"/>
      <c r="EW384" s="17"/>
      <c r="EX384" s="17"/>
      <c r="EY384" s="17"/>
      <c r="EZ384" s="17"/>
      <c r="FA384" s="17"/>
      <c r="FB384" s="17"/>
      <c r="FC384" s="17"/>
      <c r="FD384" s="17"/>
      <c r="FE384" s="17"/>
      <c r="FF384" s="17"/>
      <c r="FG384" s="17"/>
      <c r="FH384" s="17"/>
      <c r="FI384" s="17"/>
      <c r="FJ384" s="17"/>
      <c r="FK384" s="17"/>
      <c r="FL384" s="17"/>
      <c r="FM384" s="17"/>
      <c r="FN384" s="17"/>
      <c r="FO384" s="17"/>
      <c r="FP384" s="18" t="s">
        <v>5808</v>
      </c>
      <c r="FQ384" s="18">
        <v>1</v>
      </c>
      <c r="FR384" s="18">
        <v>30</v>
      </c>
      <c r="FS384" s="18" t="s">
        <v>6140</v>
      </c>
      <c r="FT384" s="18" t="s">
        <v>6460</v>
      </c>
      <c r="FU384" s="18" t="s">
        <v>6804</v>
      </c>
      <c r="FV384" s="18" t="s">
        <v>7145</v>
      </c>
      <c r="FW384" s="18" t="s">
        <v>7238</v>
      </c>
      <c r="FX384" s="18" t="s">
        <v>7333</v>
      </c>
      <c r="FY384" s="18" t="s">
        <v>7431</v>
      </c>
      <c r="FZ384" s="18" t="s">
        <v>7505</v>
      </c>
      <c r="GB384" s="25">
        <f t="shared" si="19"/>
        <v>389.48453608247422</v>
      </c>
    </row>
    <row r="385" spans="3:184" ht="74" customHeight="1" x14ac:dyDescent="0.2">
      <c r="C385" s="17" t="s">
        <v>11175</v>
      </c>
      <c r="D385" s="18" t="s">
        <v>78</v>
      </c>
      <c r="E385" s="18" t="s">
        <v>84</v>
      </c>
      <c r="F385" s="18" t="s">
        <v>438</v>
      </c>
      <c r="G385" s="18" t="s">
        <v>694</v>
      </c>
      <c r="H385" s="18" t="s">
        <v>694</v>
      </c>
      <c r="I385" s="18">
        <v>2021</v>
      </c>
      <c r="J385" s="18" t="s">
        <v>788</v>
      </c>
      <c r="K385" s="18" t="s">
        <v>936</v>
      </c>
      <c r="L385" s="17"/>
      <c r="M385" s="18" t="s">
        <v>1292</v>
      </c>
      <c r="N385" s="18" t="s">
        <v>1512</v>
      </c>
      <c r="O385" s="17"/>
      <c r="P385" s="17"/>
      <c r="Q385" s="18" t="s">
        <v>2239</v>
      </c>
      <c r="R385" s="18" t="s">
        <v>2444</v>
      </c>
      <c r="S385" s="18" t="s">
        <v>2523</v>
      </c>
      <c r="T385" s="18" t="s">
        <v>2600</v>
      </c>
      <c r="U385" s="18" t="s">
        <v>2965</v>
      </c>
      <c r="V385" s="18" t="s">
        <v>2965</v>
      </c>
      <c r="W385" s="18" t="s">
        <v>3139</v>
      </c>
      <c r="X385" s="18" t="s">
        <v>3367</v>
      </c>
      <c r="Y385" s="21">
        <f t="shared" si="20"/>
        <v>3.7780999999999998</v>
      </c>
      <c r="Z385" s="21">
        <v>3.7780999999999998</v>
      </c>
      <c r="AA385" s="21">
        <v>100</v>
      </c>
      <c r="AB385" s="21">
        <v>0.2</v>
      </c>
      <c r="AC385" s="21">
        <v>0</v>
      </c>
      <c r="AD385" s="21">
        <v>0</v>
      </c>
      <c r="AE385" s="21">
        <v>0</v>
      </c>
      <c r="AF385" s="21">
        <v>0</v>
      </c>
      <c r="AG385" s="21">
        <v>0</v>
      </c>
      <c r="AH385" s="21">
        <v>0</v>
      </c>
      <c r="AI385" s="21"/>
      <c r="AJ385" s="17"/>
      <c r="AK385" s="17"/>
      <c r="AL385" s="21"/>
      <c r="AM385" s="21">
        <v>6.0717999999999996</v>
      </c>
      <c r="AN385" s="21">
        <v>0.32</v>
      </c>
      <c r="AO385" s="22">
        <v>37</v>
      </c>
      <c r="AP385" s="22">
        <v>37</v>
      </c>
      <c r="AQ385" s="22">
        <v>2</v>
      </c>
      <c r="AR385" s="22"/>
      <c r="AS385" s="22"/>
      <c r="AT385" s="22">
        <v>1</v>
      </c>
      <c r="AU385" s="22"/>
      <c r="AV385" s="22"/>
      <c r="AW385" s="22"/>
      <c r="AX385" s="22">
        <v>1</v>
      </c>
      <c r="AY385" s="22"/>
      <c r="AZ385" s="22">
        <v>1</v>
      </c>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v>0</v>
      </c>
      <c r="CB385" s="22"/>
      <c r="CC385" s="22"/>
      <c r="CD385" s="22"/>
      <c r="CE385" s="22"/>
      <c r="CF385" s="23"/>
      <c r="CG385" s="22"/>
      <c r="CH385" s="22">
        <v>3</v>
      </c>
      <c r="CI385" s="12">
        <f t="shared" si="21"/>
        <v>0</v>
      </c>
      <c r="CJ385" s="21">
        <v>4.3680000000000003</v>
      </c>
      <c r="CK385" s="18" t="s">
        <v>3896</v>
      </c>
      <c r="CL385" s="17"/>
      <c r="CM385" s="18">
        <v>18.309999999999999</v>
      </c>
      <c r="CN385" s="18" t="s">
        <v>4077</v>
      </c>
      <c r="CO385" s="21">
        <v>23.861000000000001</v>
      </c>
      <c r="CP385" s="17"/>
      <c r="CQ385" s="17"/>
      <c r="CR385" s="17"/>
      <c r="CS385" s="17"/>
      <c r="CT385" s="17"/>
      <c r="CU385" s="17"/>
      <c r="CV385" s="17"/>
      <c r="CW385" s="17"/>
      <c r="CX385" s="17"/>
      <c r="CY385" s="17"/>
      <c r="CZ385" s="17"/>
      <c r="DA385" s="17"/>
      <c r="DB385" s="17"/>
      <c r="DC385" s="17"/>
      <c r="DD385" s="17"/>
      <c r="DE385" s="17"/>
      <c r="DF385" s="17"/>
      <c r="DG385" s="17"/>
      <c r="DH385" s="17"/>
      <c r="DI385" s="17"/>
      <c r="DJ385" s="18">
        <v>1</v>
      </c>
      <c r="DK385" s="18" t="s">
        <v>4466</v>
      </c>
      <c r="DL385" s="18">
        <v>555</v>
      </c>
      <c r="DM385" s="17"/>
      <c r="DN385" s="17"/>
      <c r="DO385" s="17"/>
      <c r="DP385" s="17"/>
      <c r="DQ385" s="17"/>
      <c r="DR385" s="17"/>
      <c r="DS385" s="17"/>
      <c r="DT385" s="17"/>
      <c r="DU385" s="17"/>
      <c r="DV385" s="17"/>
      <c r="DW385" s="17"/>
      <c r="DX385" s="17"/>
      <c r="DY385" s="17"/>
      <c r="DZ385" s="17"/>
      <c r="EA385" s="17"/>
      <c r="EB385" s="17"/>
      <c r="EC385" s="17"/>
      <c r="ED385" s="17"/>
      <c r="EE385" s="17"/>
      <c r="EF385" s="17"/>
      <c r="EG385" s="17"/>
      <c r="EH385" s="17"/>
      <c r="EI385" s="17"/>
      <c r="EJ385" s="17"/>
      <c r="EK385" s="18">
        <v>1</v>
      </c>
      <c r="EL385" s="18" t="s">
        <v>4758</v>
      </c>
      <c r="EM385" s="18">
        <v>9</v>
      </c>
      <c r="EN385" s="17"/>
      <c r="EO385" s="17"/>
      <c r="EP385" s="17"/>
      <c r="EQ385" s="17"/>
      <c r="ER385" s="17"/>
      <c r="ES385" s="17"/>
      <c r="ET385" s="17"/>
      <c r="EU385" s="17"/>
      <c r="EV385" s="17"/>
      <c r="EW385" s="17"/>
      <c r="EX385" s="17"/>
      <c r="EY385" s="17"/>
      <c r="EZ385" s="17"/>
      <c r="FA385" s="17"/>
      <c r="FB385" s="17"/>
      <c r="FC385" s="17"/>
      <c r="FD385" s="17"/>
      <c r="FE385" s="17"/>
      <c r="FF385" s="17"/>
      <c r="FG385" s="17"/>
      <c r="FH385" s="17"/>
      <c r="FI385" s="17"/>
      <c r="FJ385" s="17"/>
      <c r="FK385" s="17"/>
      <c r="FL385" s="17"/>
      <c r="FM385" s="17"/>
      <c r="FN385" s="17"/>
      <c r="FO385" s="17"/>
      <c r="FP385" s="17"/>
      <c r="FQ385" s="17"/>
      <c r="FR385" s="17"/>
      <c r="FS385" s="18" t="s">
        <v>6141</v>
      </c>
      <c r="FT385" s="18" t="s">
        <v>6461</v>
      </c>
      <c r="FU385" s="18" t="s">
        <v>6805</v>
      </c>
      <c r="FV385" s="18" t="s">
        <v>7146</v>
      </c>
      <c r="FW385" s="18" t="s">
        <v>7238</v>
      </c>
      <c r="FX385" s="18" t="s">
        <v>7333</v>
      </c>
      <c r="FY385" s="18" t="s">
        <v>7431</v>
      </c>
      <c r="FZ385" s="18" t="s">
        <v>7505</v>
      </c>
      <c r="GB385" s="25">
        <f t="shared" si="19"/>
        <v>158.33787351745522</v>
      </c>
    </row>
    <row r="386" spans="3:184" ht="74" customHeight="1" x14ac:dyDescent="0.2">
      <c r="C386" s="17" t="s">
        <v>11175</v>
      </c>
      <c r="D386" s="18" t="s">
        <v>78</v>
      </c>
      <c r="E386" s="18" t="s">
        <v>84</v>
      </c>
      <c r="F386" s="18" t="s">
        <v>439</v>
      </c>
      <c r="G386" s="18" t="s">
        <v>694</v>
      </c>
      <c r="H386" s="18" t="s">
        <v>694</v>
      </c>
      <c r="I386" s="18">
        <v>2021</v>
      </c>
      <c r="J386" s="18" t="s">
        <v>801</v>
      </c>
      <c r="K386" s="18" t="s">
        <v>957</v>
      </c>
      <c r="L386" s="17"/>
      <c r="M386" s="18" t="s">
        <v>1293</v>
      </c>
      <c r="N386" s="17"/>
      <c r="O386" s="17"/>
      <c r="P386" s="17"/>
      <c r="Q386" s="17"/>
      <c r="R386" s="17"/>
      <c r="S386" s="17"/>
      <c r="T386" s="17"/>
      <c r="U386" s="18" t="s">
        <v>2966</v>
      </c>
      <c r="V386" s="18" t="s">
        <v>2966</v>
      </c>
      <c r="W386" s="18" t="s">
        <v>3139</v>
      </c>
      <c r="X386" s="18" t="s">
        <v>2966</v>
      </c>
      <c r="Y386" s="21">
        <f t="shared" si="20"/>
        <v>7.173</v>
      </c>
      <c r="Z386" s="21">
        <v>4.0519999999999996</v>
      </c>
      <c r="AA386" s="21">
        <v>56.49</v>
      </c>
      <c r="AB386" s="21">
        <v>0.2</v>
      </c>
      <c r="AC386" s="21">
        <v>0</v>
      </c>
      <c r="AD386" s="21">
        <v>0</v>
      </c>
      <c r="AE386" s="21">
        <v>3.121</v>
      </c>
      <c r="AF386" s="21">
        <v>43.51</v>
      </c>
      <c r="AG386" s="21">
        <v>0</v>
      </c>
      <c r="AH386" s="21">
        <v>0</v>
      </c>
      <c r="AI386" s="21"/>
      <c r="AJ386" s="17"/>
      <c r="AK386" s="17"/>
      <c r="AL386" s="21"/>
      <c r="AM386" s="21">
        <v>4.9080000000000004</v>
      </c>
      <c r="AN386" s="21">
        <v>0.24</v>
      </c>
      <c r="AO386" s="22">
        <v>11</v>
      </c>
      <c r="AP386" s="22">
        <v>11</v>
      </c>
      <c r="AQ386" s="22">
        <v>11</v>
      </c>
      <c r="AR386" s="22">
        <v>1</v>
      </c>
      <c r="AS386" s="22"/>
      <c r="AT386" s="22"/>
      <c r="AU386" s="22"/>
      <c r="AV386" s="22"/>
      <c r="AW386" s="22"/>
      <c r="AX386" s="22">
        <v>2</v>
      </c>
      <c r="AY386" s="22">
        <v>4</v>
      </c>
      <c r="AZ386" s="22">
        <v>1</v>
      </c>
      <c r="BA386" s="22"/>
      <c r="BB386" s="22"/>
      <c r="BC386" s="22">
        <v>1</v>
      </c>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v>0</v>
      </c>
      <c r="CB386" s="22"/>
      <c r="CC386" s="22"/>
      <c r="CD386" s="22"/>
      <c r="CE386" s="22"/>
      <c r="CF386" s="22" t="s">
        <v>3606</v>
      </c>
      <c r="CG386" s="22">
        <v>2</v>
      </c>
      <c r="CH386" s="22">
        <v>11</v>
      </c>
      <c r="CI386" s="12">
        <f t="shared" si="21"/>
        <v>0</v>
      </c>
      <c r="CJ386" s="21">
        <v>5.5</v>
      </c>
      <c r="CK386" s="18" t="s">
        <v>3892</v>
      </c>
      <c r="CL386" s="17"/>
      <c r="CM386" s="18">
        <v>24.49</v>
      </c>
      <c r="CN386" s="18" t="s">
        <v>4072</v>
      </c>
      <c r="CO386" s="21">
        <v>22.462</v>
      </c>
      <c r="CP386" s="17"/>
      <c r="CQ386" s="17"/>
      <c r="CR386" s="17"/>
      <c r="CS386" s="17"/>
      <c r="CT386" s="17"/>
      <c r="CU386" s="17"/>
      <c r="CV386" s="17"/>
      <c r="CW386" s="18">
        <v>1</v>
      </c>
      <c r="CX386" s="18">
        <v>1</v>
      </c>
      <c r="CY386" s="18" t="s">
        <v>4273</v>
      </c>
      <c r="CZ386" s="18">
        <v>489</v>
      </c>
      <c r="DA386" s="17"/>
      <c r="DB386" s="17"/>
      <c r="DC386" s="17"/>
      <c r="DD386" s="17"/>
      <c r="DE386" s="17"/>
      <c r="DF386" s="17"/>
      <c r="DG386" s="17"/>
      <c r="DH386" s="17"/>
      <c r="DI386" s="17"/>
      <c r="DJ386" s="17"/>
      <c r="DK386" s="17"/>
      <c r="DL386" s="17"/>
      <c r="DM386" s="17"/>
      <c r="DN386" s="17"/>
      <c r="DO386" s="17"/>
      <c r="DP386" s="17"/>
      <c r="DQ386" s="17"/>
      <c r="DR386" s="17"/>
      <c r="DS386" s="17"/>
      <c r="DT386" s="17"/>
      <c r="DU386" s="17"/>
      <c r="DV386" s="17"/>
      <c r="DW386" s="17"/>
      <c r="DX386" s="17"/>
      <c r="DY386" s="17"/>
      <c r="DZ386" s="17"/>
      <c r="EA386" s="17"/>
      <c r="EB386" s="17"/>
      <c r="EC386" s="17"/>
      <c r="ED386" s="17"/>
      <c r="EE386" s="17"/>
      <c r="EF386" s="17"/>
      <c r="EG386" s="17"/>
      <c r="EH386" s="17"/>
      <c r="EI386" s="17"/>
      <c r="EJ386" s="17"/>
      <c r="EK386" s="18">
        <v>1</v>
      </c>
      <c r="EL386" s="18" t="s">
        <v>4180</v>
      </c>
      <c r="EM386" s="18">
        <v>5</v>
      </c>
      <c r="EN386" s="17"/>
      <c r="EO386" s="17"/>
      <c r="EP386" s="17"/>
      <c r="EQ386" s="17"/>
      <c r="ER386" s="17"/>
      <c r="ES386" s="17"/>
      <c r="ET386" s="17"/>
      <c r="EU386" s="17"/>
      <c r="EV386" s="17"/>
      <c r="EW386" s="17"/>
      <c r="EX386" s="17"/>
      <c r="EY386" s="17"/>
      <c r="EZ386" s="17"/>
      <c r="FA386" s="17"/>
      <c r="FB386" s="17"/>
      <c r="FC386" s="17"/>
      <c r="FD386" s="17"/>
      <c r="FE386" s="17"/>
      <c r="FF386" s="17"/>
      <c r="FG386" s="17"/>
      <c r="FH386" s="18" t="s">
        <v>5180</v>
      </c>
      <c r="FI386" s="17"/>
      <c r="FJ386" s="17"/>
      <c r="FK386" s="17"/>
      <c r="FL386" s="17"/>
      <c r="FM386" s="17"/>
      <c r="FN386" s="17"/>
      <c r="FO386" s="17"/>
      <c r="FP386" s="17"/>
      <c r="FQ386" s="17"/>
      <c r="FR386" s="17"/>
      <c r="FS386" s="18" t="s">
        <v>6142</v>
      </c>
      <c r="FT386" s="18" t="s">
        <v>6462</v>
      </c>
      <c r="FU386" s="18" t="s">
        <v>6806</v>
      </c>
      <c r="FV386" s="18" t="s">
        <v>7147</v>
      </c>
      <c r="FW386" s="18" t="s">
        <v>7238</v>
      </c>
      <c r="FX386" s="18" t="s">
        <v>7333</v>
      </c>
      <c r="FY386" s="18" t="s">
        <v>7431</v>
      </c>
      <c r="FZ386" s="18" t="s">
        <v>7505</v>
      </c>
      <c r="GB386" s="25">
        <f t="shared" si="19"/>
        <v>180.39355355711868</v>
      </c>
    </row>
    <row r="387" spans="3:184" ht="74" customHeight="1" x14ac:dyDescent="0.2">
      <c r="C387" s="17" t="s">
        <v>11175</v>
      </c>
      <c r="D387" s="18" t="s">
        <v>78</v>
      </c>
      <c r="E387" s="18" t="s">
        <v>84</v>
      </c>
      <c r="F387" s="18" t="s">
        <v>440</v>
      </c>
      <c r="G387" s="18" t="s">
        <v>694</v>
      </c>
      <c r="H387" s="18" t="s">
        <v>694</v>
      </c>
      <c r="I387" s="18">
        <v>2021</v>
      </c>
      <c r="J387" s="18" t="s">
        <v>801</v>
      </c>
      <c r="K387" s="18" t="s">
        <v>936</v>
      </c>
      <c r="L387" s="17"/>
      <c r="M387" s="18" t="s">
        <v>1294</v>
      </c>
      <c r="N387" s="17"/>
      <c r="O387" s="17"/>
      <c r="P387" s="17"/>
      <c r="Q387" s="18" t="s">
        <v>2240</v>
      </c>
      <c r="R387" s="17"/>
      <c r="S387" s="17"/>
      <c r="T387" s="17"/>
      <c r="U387" s="18" t="s">
        <v>2967</v>
      </c>
      <c r="V387" s="18" t="s">
        <v>2967</v>
      </c>
      <c r="W387" s="18" t="s">
        <v>3139</v>
      </c>
      <c r="X387" s="18" t="s">
        <v>2967</v>
      </c>
      <c r="Y387" s="21">
        <f t="shared" si="20"/>
        <v>4.0519999999999996</v>
      </c>
      <c r="Z387" s="21">
        <v>4.0519999999999996</v>
      </c>
      <c r="AA387" s="21">
        <v>100</v>
      </c>
      <c r="AB387" s="21">
        <v>0.28999999999999998</v>
      </c>
      <c r="AC387" s="21">
        <v>0</v>
      </c>
      <c r="AD387" s="21">
        <v>0</v>
      </c>
      <c r="AE387" s="21">
        <v>0</v>
      </c>
      <c r="AF387" s="21">
        <v>0</v>
      </c>
      <c r="AG387" s="21">
        <v>0</v>
      </c>
      <c r="AH387" s="21">
        <v>0</v>
      </c>
      <c r="AI387" s="21"/>
      <c r="AJ387" s="17"/>
      <c r="AK387" s="17"/>
      <c r="AL387" s="21"/>
      <c r="AM387" s="21">
        <v>4.33</v>
      </c>
      <c r="AN387" s="21">
        <v>0.3</v>
      </c>
      <c r="AO387" s="22">
        <v>30</v>
      </c>
      <c r="AP387" s="22">
        <v>30</v>
      </c>
      <c r="AQ387" s="22">
        <v>22</v>
      </c>
      <c r="AR387" s="22">
        <v>3</v>
      </c>
      <c r="AS387" s="22">
        <v>3</v>
      </c>
      <c r="AT387" s="22">
        <v>3</v>
      </c>
      <c r="AU387" s="22">
        <v>4</v>
      </c>
      <c r="AV387" s="22">
        <v>1</v>
      </c>
      <c r="AW387" s="22"/>
      <c r="AX387" s="22"/>
      <c r="AY387" s="22"/>
      <c r="AZ387" s="22"/>
      <c r="BA387" s="22"/>
      <c r="BB387" s="22"/>
      <c r="BC387" s="22">
        <v>1</v>
      </c>
      <c r="BD387" s="22"/>
      <c r="BE387" s="22">
        <v>3</v>
      </c>
      <c r="BF387" s="22"/>
      <c r="BG387" s="22">
        <v>4</v>
      </c>
      <c r="BH387" s="22"/>
      <c r="BI387" s="22"/>
      <c r="BJ387" s="22"/>
      <c r="BK387" s="22"/>
      <c r="BL387" s="22"/>
      <c r="BM387" s="22"/>
      <c r="BN387" s="22"/>
      <c r="BO387" s="22"/>
      <c r="BP387" s="22"/>
      <c r="BQ387" s="22"/>
      <c r="BR387" s="22"/>
      <c r="BS387" s="22"/>
      <c r="BT387" s="22"/>
      <c r="BU387" s="22"/>
      <c r="BV387" s="22"/>
      <c r="BW387" s="22"/>
      <c r="BX387" s="22"/>
      <c r="BY387" s="22"/>
      <c r="BZ387" s="22"/>
      <c r="CA387" s="22">
        <v>0</v>
      </c>
      <c r="CB387" s="22"/>
      <c r="CC387" s="22"/>
      <c r="CD387" s="22"/>
      <c r="CE387" s="22"/>
      <c r="CF387" s="23"/>
      <c r="CG387" s="22"/>
      <c r="CH387" s="22">
        <v>22</v>
      </c>
      <c r="CI387" s="12">
        <f t="shared" si="21"/>
        <v>0</v>
      </c>
      <c r="CJ387" s="21">
        <v>8.0060000000000002</v>
      </c>
      <c r="CK387" s="18" t="s">
        <v>3897</v>
      </c>
      <c r="CL387" s="17"/>
      <c r="CM387" s="18">
        <v>76.41</v>
      </c>
      <c r="CN387" s="18" t="s">
        <v>4072</v>
      </c>
      <c r="CO387" s="21">
        <v>10.478</v>
      </c>
      <c r="CP387" s="17"/>
      <c r="CQ387" s="17"/>
      <c r="CR387" s="17"/>
      <c r="CS387" s="17"/>
      <c r="CT387" s="17"/>
      <c r="CU387" s="17"/>
      <c r="CV387" s="17"/>
      <c r="CW387" s="17"/>
      <c r="CX387" s="17"/>
      <c r="CY387" s="17"/>
      <c r="CZ387" s="17"/>
      <c r="DA387" s="17"/>
      <c r="DB387" s="17"/>
      <c r="DC387" s="17"/>
      <c r="DD387" s="17"/>
      <c r="DE387" s="17"/>
      <c r="DF387" s="17"/>
      <c r="DG387" s="17"/>
      <c r="DH387" s="17"/>
      <c r="DI387" s="17"/>
      <c r="DJ387" s="18">
        <v>1</v>
      </c>
      <c r="DK387" s="18" t="s">
        <v>4467</v>
      </c>
      <c r="DL387" s="18">
        <v>228</v>
      </c>
      <c r="DM387" s="17"/>
      <c r="DN387" s="17"/>
      <c r="DO387" s="17"/>
      <c r="DP387" s="17"/>
      <c r="DQ387" s="17"/>
      <c r="DR387" s="17"/>
      <c r="DS387" s="17"/>
      <c r="DT387" s="17"/>
      <c r="DU387" s="17"/>
      <c r="DV387" s="17"/>
      <c r="DW387" s="17"/>
      <c r="DX387" s="17"/>
      <c r="DY387" s="17"/>
      <c r="DZ387" s="17"/>
      <c r="EA387" s="17"/>
      <c r="EB387" s="17"/>
      <c r="EC387" s="17"/>
      <c r="ED387" s="17"/>
      <c r="EE387" s="17"/>
      <c r="EF387" s="17"/>
      <c r="EG387" s="17"/>
      <c r="EH387" s="17"/>
      <c r="EI387" s="17"/>
      <c r="EJ387" s="17"/>
      <c r="EK387" s="18">
        <v>1</v>
      </c>
      <c r="EL387" s="18" t="s">
        <v>4759</v>
      </c>
      <c r="EM387" s="18">
        <v>5</v>
      </c>
      <c r="EN387" s="17"/>
      <c r="EO387" s="17"/>
      <c r="EP387" s="17"/>
      <c r="EQ387" s="17"/>
      <c r="ER387" s="17"/>
      <c r="ES387" s="17"/>
      <c r="ET387" s="17"/>
      <c r="EU387" s="17"/>
      <c r="EV387" s="17"/>
      <c r="EW387" s="17"/>
      <c r="EX387" s="17"/>
      <c r="EY387" s="17"/>
      <c r="EZ387" s="17"/>
      <c r="FA387" s="17"/>
      <c r="FB387" s="17"/>
      <c r="FC387" s="17"/>
      <c r="FD387" s="17"/>
      <c r="FE387" s="17"/>
      <c r="FF387" s="17"/>
      <c r="FG387" s="17"/>
      <c r="FH387" s="17"/>
      <c r="FI387" s="17"/>
      <c r="FJ387" s="17"/>
      <c r="FK387" s="17"/>
      <c r="FL387" s="17"/>
      <c r="FM387" s="17"/>
      <c r="FN387" s="17"/>
      <c r="FO387" s="17"/>
      <c r="FP387" s="17"/>
      <c r="FQ387" s="17"/>
      <c r="FR387" s="17"/>
      <c r="FS387" s="18" t="s">
        <v>6143</v>
      </c>
      <c r="FT387" s="18" t="s">
        <v>6463</v>
      </c>
      <c r="FU387" s="18" t="s">
        <v>6807</v>
      </c>
      <c r="FV387" s="18" t="s">
        <v>7148</v>
      </c>
      <c r="FW387" s="18" t="s">
        <v>7238</v>
      </c>
      <c r="FX387" s="18" t="s">
        <v>7333</v>
      </c>
      <c r="FY387" s="18" t="s">
        <v>7431</v>
      </c>
      <c r="FZ387" s="18" t="s">
        <v>7505</v>
      </c>
      <c r="GB387" s="25">
        <f t="shared" si="19"/>
        <v>386.71502195075391</v>
      </c>
    </row>
    <row r="388" spans="3:184" ht="74" customHeight="1" x14ac:dyDescent="0.2">
      <c r="C388" s="17" t="s">
        <v>11175</v>
      </c>
      <c r="D388" s="18" t="s">
        <v>78</v>
      </c>
      <c r="E388" s="18" t="s">
        <v>83</v>
      </c>
      <c r="F388" s="18" t="s">
        <v>441</v>
      </c>
      <c r="G388" s="18" t="s">
        <v>449</v>
      </c>
      <c r="H388" s="18" t="s">
        <v>449</v>
      </c>
      <c r="I388" s="18">
        <v>2023</v>
      </c>
      <c r="J388" s="18" t="s">
        <v>873</v>
      </c>
      <c r="K388" s="18" t="s">
        <v>936</v>
      </c>
      <c r="L388" s="17"/>
      <c r="M388" s="17"/>
      <c r="N388" s="17"/>
      <c r="O388" s="18" t="s">
        <v>1762</v>
      </c>
      <c r="P388" s="18" t="s">
        <v>1955</v>
      </c>
      <c r="Q388" s="18" t="s">
        <v>2241</v>
      </c>
      <c r="R388" s="18" t="s">
        <v>2445</v>
      </c>
      <c r="S388" s="18" t="s">
        <v>2524</v>
      </c>
      <c r="T388" s="18" t="s">
        <v>2601</v>
      </c>
      <c r="U388" s="18" t="s">
        <v>2968</v>
      </c>
      <c r="V388" s="18" t="s">
        <v>3134</v>
      </c>
      <c r="W388" s="18" t="s">
        <v>3138</v>
      </c>
      <c r="X388" s="18" t="s">
        <v>3368</v>
      </c>
      <c r="Y388" s="21">
        <f t="shared" si="20"/>
        <v>3.0190000000000001</v>
      </c>
      <c r="Z388" s="21">
        <v>2.9940000000000002</v>
      </c>
      <c r="AA388" s="21">
        <v>99.17</v>
      </c>
      <c r="AB388" s="21">
        <v>0.06</v>
      </c>
      <c r="AC388" s="21">
        <v>0</v>
      </c>
      <c r="AD388" s="21">
        <v>0</v>
      </c>
      <c r="AE388" s="21">
        <v>0</v>
      </c>
      <c r="AF388" s="21">
        <v>0</v>
      </c>
      <c r="AG388" s="21">
        <v>2.5000000000000001E-2</v>
      </c>
      <c r="AH388" s="21">
        <v>0.83</v>
      </c>
      <c r="AI388" s="21">
        <v>1</v>
      </c>
      <c r="AJ388" s="18" t="s">
        <v>3500</v>
      </c>
      <c r="AK388" s="17"/>
      <c r="AL388" s="21">
        <v>0</v>
      </c>
      <c r="AM388" s="21">
        <v>3</v>
      </c>
      <c r="AN388" s="21">
        <v>0.04</v>
      </c>
      <c r="AO388" s="22">
        <v>1</v>
      </c>
      <c r="AP388" s="22">
        <v>1</v>
      </c>
      <c r="AQ388" s="22">
        <v>1</v>
      </c>
      <c r="AR388" s="22"/>
      <c r="AS388" s="22"/>
      <c r="AT388" s="22"/>
      <c r="AU388" s="22"/>
      <c r="AV388" s="22"/>
      <c r="AW388" s="22"/>
      <c r="AX388" s="22">
        <v>1</v>
      </c>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v>0</v>
      </c>
      <c r="CB388" s="22"/>
      <c r="CC388" s="22"/>
      <c r="CD388" s="22"/>
      <c r="CE388" s="22"/>
      <c r="CF388" s="23"/>
      <c r="CG388" s="22"/>
      <c r="CH388" s="22">
        <v>1</v>
      </c>
      <c r="CI388" s="12">
        <f t="shared" si="21"/>
        <v>0</v>
      </c>
      <c r="CJ388" s="21">
        <v>0.56200000000000006</v>
      </c>
      <c r="CK388" s="18" t="s">
        <v>3898</v>
      </c>
      <c r="CL388" s="18" t="s">
        <v>3943</v>
      </c>
      <c r="CM388" s="18">
        <v>0.6</v>
      </c>
      <c r="CN388" s="18" t="s">
        <v>4078</v>
      </c>
      <c r="CO388" s="21">
        <v>93.632000000000005</v>
      </c>
      <c r="CP388" s="17"/>
      <c r="CQ388" s="17"/>
      <c r="CR388" s="17"/>
      <c r="CS388" s="17"/>
      <c r="CT388" s="17"/>
      <c r="CU388" s="17"/>
      <c r="CV388" s="17"/>
      <c r="CW388" s="18">
        <v>4</v>
      </c>
      <c r="CX388" s="18">
        <v>1</v>
      </c>
      <c r="CY388" s="18" t="s">
        <v>4280</v>
      </c>
      <c r="CZ388" s="18">
        <v>113</v>
      </c>
      <c r="DA388" s="18">
        <v>1</v>
      </c>
      <c r="DB388" s="18" t="s">
        <v>4416</v>
      </c>
      <c r="DC388" s="18">
        <v>90</v>
      </c>
      <c r="DD388" s="17"/>
      <c r="DE388" s="17"/>
      <c r="DF388" s="17"/>
      <c r="DG388" s="17"/>
      <c r="DH388" s="17"/>
      <c r="DI388" s="17"/>
      <c r="DJ388" s="17"/>
      <c r="DK388" s="17"/>
      <c r="DL388" s="17"/>
      <c r="DM388" s="17"/>
      <c r="DN388" s="17"/>
      <c r="DO388" s="17"/>
      <c r="DP388" s="17"/>
      <c r="DQ388" s="17"/>
      <c r="DR388" s="17"/>
      <c r="DS388" s="17"/>
      <c r="DT388" s="17"/>
      <c r="DU388" s="17"/>
      <c r="DV388" s="17"/>
      <c r="DW388" s="17"/>
      <c r="DX388" s="17"/>
      <c r="DY388" s="18">
        <v>1</v>
      </c>
      <c r="DZ388" s="18" t="s">
        <v>4416</v>
      </c>
      <c r="EA388" s="18">
        <v>90</v>
      </c>
      <c r="EB388" s="17"/>
      <c r="EC388" s="17"/>
      <c r="ED388" s="17"/>
      <c r="EE388" s="17"/>
      <c r="EF388" s="17"/>
      <c r="EG388" s="17"/>
      <c r="EH388" s="17"/>
      <c r="EI388" s="17"/>
      <c r="EJ388" s="17"/>
      <c r="EK388" s="17"/>
      <c r="EL388" s="17"/>
      <c r="EM388" s="17"/>
      <c r="EN388" s="18">
        <v>1</v>
      </c>
      <c r="EO388" s="18" t="s">
        <v>4836</v>
      </c>
      <c r="EP388" s="18">
        <v>13</v>
      </c>
      <c r="EQ388" s="17"/>
      <c r="ER388" s="17"/>
      <c r="ES388" s="17"/>
      <c r="ET388" s="17"/>
      <c r="EU388" s="17"/>
      <c r="EV388" s="17"/>
      <c r="EW388" s="17"/>
      <c r="EX388" s="17"/>
      <c r="EY388" s="17"/>
      <c r="EZ388" s="17"/>
      <c r="FA388" s="17"/>
      <c r="FB388" s="17"/>
      <c r="FC388" s="17"/>
      <c r="FD388" s="17"/>
      <c r="FE388" s="17"/>
      <c r="FF388" s="17"/>
      <c r="FG388" s="17"/>
      <c r="FH388" s="18" t="s">
        <v>5181</v>
      </c>
      <c r="FI388" s="17"/>
      <c r="FJ388" s="17"/>
      <c r="FK388" s="17"/>
      <c r="FL388" s="17"/>
      <c r="FM388" s="17"/>
      <c r="FN388" s="17"/>
      <c r="FO388" s="17"/>
      <c r="FP388" s="17"/>
      <c r="FQ388" s="17"/>
      <c r="FR388" s="17"/>
      <c r="FS388" s="18" t="s">
        <v>6144</v>
      </c>
      <c r="FT388" s="18" t="s">
        <v>6464</v>
      </c>
      <c r="FU388" s="18" t="s">
        <v>6808</v>
      </c>
      <c r="FV388" s="18" t="s">
        <v>7149</v>
      </c>
      <c r="FW388" s="18" t="s">
        <v>7238</v>
      </c>
      <c r="FX388" s="18" t="s">
        <v>7333</v>
      </c>
      <c r="FY388" s="18" t="s">
        <v>7431</v>
      </c>
      <c r="FZ388" s="18" t="s">
        <v>7505</v>
      </c>
      <c r="GB388" s="25">
        <f t="shared" ref="GB388:GB394" si="22">Z388/CO388*1000</f>
        <v>31.976247436773754</v>
      </c>
    </row>
    <row r="389" spans="3:184" ht="74" customHeight="1" x14ac:dyDescent="0.2">
      <c r="C389" s="17" t="s">
        <v>11175</v>
      </c>
      <c r="D389" s="18" t="s">
        <v>78</v>
      </c>
      <c r="E389" s="18" t="s">
        <v>84</v>
      </c>
      <c r="F389" s="18" t="s">
        <v>442</v>
      </c>
      <c r="G389" s="18" t="s">
        <v>694</v>
      </c>
      <c r="H389" s="18" t="s">
        <v>694</v>
      </c>
      <c r="I389" s="18">
        <v>2021</v>
      </c>
      <c r="J389" s="18" t="s">
        <v>907</v>
      </c>
      <c r="K389" s="18" t="s">
        <v>954</v>
      </c>
      <c r="L389" s="17"/>
      <c r="M389" s="18" t="s">
        <v>1295</v>
      </c>
      <c r="N389" s="18" t="s">
        <v>1513</v>
      </c>
      <c r="O389" s="17"/>
      <c r="P389" s="17"/>
      <c r="Q389" s="18" t="s">
        <v>2242</v>
      </c>
      <c r="R389" s="17"/>
      <c r="S389" s="18" t="s">
        <v>2525</v>
      </c>
      <c r="T389" s="18" t="s">
        <v>2602</v>
      </c>
      <c r="U389" s="18" t="s">
        <v>2969</v>
      </c>
      <c r="V389" s="18" t="s">
        <v>3135</v>
      </c>
      <c r="W389" s="18" t="s">
        <v>3139</v>
      </c>
      <c r="X389" s="18" t="s">
        <v>3366</v>
      </c>
      <c r="Y389" s="21">
        <f t="shared" si="20"/>
        <v>4.0519999999999996</v>
      </c>
      <c r="Z389" s="21">
        <v>4.0519999999999996</v>
      </c>
      <c r="AA389" s="21">
        <v>100</v>
      </c>
      <c r="AB389" s="21">
        <v>0.3</v>
      </c>
      <c r="AC389" s="21">
        <v>0</v>
      </c>
      <c r="AD389" s="21">
        <v>0</v>
      </c>
      <c r="AE389" s="21">
        <v>0</v>
      </c>
      <c r="AF389" s="21">
        <v>0</v>
      </c>
      <c r="AG389" s="21">
        <v>0</v>
      </c>
      <c r="AH389" s="21">
        <v>0</v>
      </c>
      <c r="AI389" s="21"/>
      <c r="AJ389" s="17"/>
      <c r="AK389" s="17"/>
      <c r="AL389" s="21"/>
      <c r="AM389" s="21">
        <v>3.7160000000000002</v>
      </c>
      <c r="AN389" s="21">
        <v>0.34</v>
      </c>
      <c r="AO389" s="22">
        <v>5</v>
      </c>
      <c r="AP389" s="22">
        <v>5</v>
      </c>
      <c r="AQ389" s="22">
        <v>5</v>
      </c>
      <c r="AR389" s="22"/>
      <c r="AS389" s="22"/>
      <c r="AT389" s="22"/>
      <c r="AU389" s="22"/>
      <c r="AV389" s="22"/>
      <c r="AW389" s="22">
        <v>1</v>
      </c>
      <c r="AX389" s="22">
        <v>1</v>
      </c>
      <c r="AY389" s="22">
        <v>2</v>
      </c>
      <c r="AZ389" s="22">
        <v>1</v>
      </c>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v>0</v>
      </c>
      <c r="CB389" s="22"/>
      <c r="CC389" s="22"/>
      <c r="CD389" s="22"/>
      <c r="CE389" s="22"/>
      <c r="CF389" s="23"/>
      <c r="CG389" s="22"/>
      <c r="CH389" s="22">
        <v>5</v>
      </c>
      <c r="CI389" s="12">
        <f t="shared" si="21"/>
        <v>0</v>
      </c>
      <c r="CJ389" s="21">
        <v>2.8</v>
      </c>
      <c r="CK389" s="18" t="s">
        <v>3892</v>
      </c>
      <c r="CL389" s="17"/>
      <c r="CM389" s="18">
        <v>22.59</v>
      </c>
      <c r="CN389" s="18" t="s">
        <v>4072</v>
      </c>
      <c r="CO389" s="21">
        <v>12.395</v>
      </c>
      <c r="CP389" s="17"/>
      <c r="CQ389" s="17"/>
      <c r="CR389" s="17"/>
      <c r="CS389" s="17"/>
      <c r="CT389" s="17"/>
      <c r="CU389" s="17"/>
      <c r="CV389" s="17"/>
      <c r="CW389" s="17"/>
      <c r="CX389" s="18">
        <v>1</v>
      </c>
      <c r="CY389" s="18" t="s">
        <v>4279</v>
      </c>
      <c r="CZ389" s="18">
        <v>180</v>
      </c>
      <c r="DA389" s="17"/>
      <c r="DB389" s="17"/>
      <c r="DC389" s="17"/>
      <c r="DD389" s="17"/>
      <c r="DE389" s="17"/>
      <c r="DF389" s="17"/>
      <c r="DG389" s="17"/>
      <c r="DH389" s="17"/>
      <c r="DI389" s="17"/>
      <c r="DJ389" s="17"/>
      <c r="DK389" s="17"/>
      <c r="DL389" s="17"/>
      <c r="DM389" s="17"/>
      <c r="DN389" s="17"/>
      <c r="DO389" s="17"/>
      <c r="DP389" s="17"/>
      <c r="DQ389" s="17"/>
      <c r="DR389" s="17"/>
      <c r="DS389" s="17"/>
      <c r="DT389" s="17"/>
      <c r="DU389" s="17"/>
      <c r="DV389" s="17"/>
      <c r="DW389" s="17"/>
      <c r="DX389" s="17"/>
      <c r="DY389" s="17"/>
      <c r="DZ389" s="17"/>
      <c r="EA389" s="17"/>
      <c r="EB389" s="17"/>
      <c r="EC389" s="17"/>
      <c r="ED389" s="17"/>
      <c r="EE389" s="17"/>
      <c r="EF389" s="17"/>
      <c r="EG389" s="17"/>
      <c r="EH389" s="17"/>
      <c r="EI389" s="17"/>
      <c r="EJ389" s="17"/>
      <c r="EK389" s="18">
        <v>1</v>
      </c>
      <c r="EL389" s="18" t="s">
        <v>4180</v>
      </c>
      <c r="EM389" s="18">
        <v>9</v>
      </c>
      <c r="EN389" s="17"/>
      <c r="EO389" s="17"/>
      <c r="EP389" s="17"/>
      <c r="EQ389" s="17"/>
      <c r="ER389" s="17"/>
      <c r="ES389" s="17"/>
      <c r="ET389" s="17"/>
      <c r="EU389" s="17"/>
      <c r="EV389" s="17"/>
      <c r="EW389" s="17"/>
      <c r="EX389" s="17"/>
      <c r="EY389" s="17"/>
      <c r="EZ389" s="17"/>
      <c r="FA389" s="17"/>
      <c r="FB389" s="17"/>
      <c r="FC389" s="17"/>
      <c r="FD389" s="17"/>
      <c r="FE389" s="17"/>
      <c r="FF389" s="17"/>
      <c r="FG389" s="17"/>
      <c r="FH389" s="18" t="s">
        <v>5182</v>
      </c>
      <c r="FI389" s="17"/>
      <c r="FJ389" s="17"/>
      <c r="FK389" s="17"/>
      <c r="FL389" s="17"/>
      <c r="FM389" s="17"/>
      <c r="FN389" s="17"/>
      <c r="FO389" s="17"/>
      <c r="FP389" s="17"/>
      <c r="FQ389" s="17"/>
      <c r="FR389" s="17"/>
      <c r="FS389" s="18" t="s">
        <v>6145</v>
      </c>
      <c r="FT389" s="18" t="s">
        <v>6465</v>
      </c>
      <c r="FU389" s="18" t="s">
        <v>6809</v>
      </c>
      <c r="FV389" s="18" t="s">
        <v>7150</v>
      </c>
      <c r="FW389" s="18" t="s">
        <v>7238</v>
      </c>
      <c r="FX389" s="18" t="s">
        <v>7334</v>
      </c>
      <c r="FY389" s="18" t="s">
        <v>7432</v>
      </c>
      <c r="FZ389" s="18" t="s">
        <v>7505</v>
      </c>
      <c r="GB389" s="25">
        <f t="shared" si="22"/>
        <v>326.90601048810004</v>
      </c>
    </row>
    <row r="390" spans="3:184" ht="74" customHeight="1" x14ac:dyDescent="0.2">
      <c r="C390" s="17" t="s">
        <v>11175</v>
      </c>
      <c r="D390" s="18" t="s">
        <v>78</v>
      </c>
      <c r="E390" s="18" t="s">
        <v>83</v>
      </c>
      <c r="F390" s="18" t="s">
        <v>443</v>
      </c>
      <c r="G390" s="18" t="s">
        <v>696</v>
      </c>
      <c r="H390" s="18" t="s">
        <v>696</v>
      </c>
      <c r="I390" s="18">
        <v>2022</v>
      </c>
      <c r="J390" s="18" t="s">
        <v>788</v>
      </c>
      <c r="K390" s="18" t="s">
        <v>936</v>
      </c>
      <c r="L390" s="17"/>
      <c r="M390" s="18" t="s">
        <v>1296</v>
      </c>
      <c r="N390" s="17"/>
      <c r="O390" s="18" t="s">
        <v>1763</v>
      </c>
      <c r="P390" s="17"/>
      <c r="Q390" s="18" t="s">
        <v>1763</v>
      </c>
      <c r="R390" s="17"/>
      <c r="S390" s="18" t="s">
        <v>2526</v>
      </c>
      <c r="T390" s="17"/>
      <c r="U390" s="18" t="s">
        <v>2970</v>
      </c>
      <c r="V390" s="18" t="s">
        <v>3136</v>
      </c>
      <c r="W390" s="18" t="s">
        <v>3138</v>
      </c>
      <c r="X390" s="18" t="s">
        <v>3369</v>
      </c>
      <c r="Y390" s="21">
        <f t="shared" si="20"/>
        <v>3.0649999999999999</v>
      </c>
      <c r="Z390" s="21">
        <v>3.0649999999999999</v>
      </c>
      <c r="AA390" s="21">
        <v>100</v>
      </c>
      <c r="AB390" s="21">
        <v>0</v>
      </c>
      <c r="AC390" s="21">
        <v>0</v>
      </c>
      <c r="AD390" s="21">
        <v>0</v>
      </c>
      <c r="AE390" s="21">
        <v>0</v>
      </c>
      <c r="AF390" s="21">
        <v>0</v>
      </c>
      <c r="AG390" s="21">
        <v>0</v>
      </c>
      <c r="AH390" s="21">
        <v>0</v>
      </c>
      <c r="AI390" s="21"/>
      <c r="AJ390" s="17"/>
      <c r="AK390" s="17"/>
      <c r="AL390" s="21"/>
      <c r="AM390" s="21">
        <v>2.3980000000000001</v>
      </c>
      <c r="AN390" s="21">
        <v>0</v>
      </c>
      <c r="AO390" s="22">
        <v>10</v>
      </c>
      <c r="AP390" s="22">
        <v>10</v>
      </c>
      <c r="AQ390" s="22">
        <v>3</v>
      </c>
      <c r="AR390" s="22"/>
      <c r="AS390" s="22"/>
      <c r="AT390" s="22"/>
      <c r="AU390" s="22"/>
      <c r="AV390" s="22"/>
      <c r="AW390" s="22"/>
      <c r="AX390" s="22"/>
      <c r="AY390" s="22"/>
      <c r="AZ390" s="22">
        <v>1</v>
      </c>
      <c r="BA390" s="22"/>
      <c r="BB390" s="22"/>
      <c r="BC390" s="22">
        <v>2</v>
      </c>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v>0</v>
      </c>
      <c r="CB390" s="22"/>
      <c r="CC390" s="22"/>
      <c r="CD390" s="22"/>
      <c r="CE390" s="22"/>
      <c r="CF390" s="23"/>
      <c r="CG390" s="22"/>
      <c r="CH390" s="22">
        <v>3</v>
      </c>
      <c r="CI390" s="12">
        <f t="shared" si="21"/>
        <v>0</v>
      </c>
      <c r="CJ390" s="21">
        <v>3.2</v>
      </c>
      <c r="CK390" s="18" t="s">
        <v>594</v>
      </c>
      <c r="CL390" s="17"/>
      <c r="CM390" s="18">
        <v>4.7300000000000004</v>
      </c>
      <c r="CN390" s="18" t="s">
        <v>4079</v>
      </c>
      <c r="CO390" s="21">
        <v>67.701999999999998</v>
      </c>
      <c r="CP390" s="17"/>
      <c r="CQ390" s="17"/>
      <c r="CR390" s="17"/>
      <c r="CS390" s="17"/>
      <c r="CT390" s="17"/>
      <c r="CU390" s="17"/>
      <c r="CV390" s="17"/>
      <c r="CW390" s="17"/>
      <c r="CX390" s="18">
        <v>1</v>
      </c>
      <c r="CY390" s="18" t="s">
        <v>1763</v>
      </c>
      <c r="CZ390" s="18">
        <v>123</v>
      </c>
      <c r="DA390" s="17"/>
      <c r="DB390" s="17"/>
      <c r="DC390" s="17"/>
      <c r="DD390" s="17"/>
      <c r="DE390" s="17"/>
      <c r="DF390" s="17"/>
      <c r="DG390" s="17"/>
      <c r="DH390" s="17"/>
      <c r="DI390" s="17"/>
      <c r="DJ390" s="17"/>
      <c r="DK390" s="17"/>
      <c r="DL390" s="17"/>
      <c r="DM390" s="17"/>
      <c r="DN390" s="17"/>
      <c r="DO390" s="17"/>
      <c r="DP390" s="17"/>
      <c r="DQ390" s="17"/>
      <c r="DR390" s="17"/>
      <c r="DS390" s="17"/>
      <c r="DT390" s="17"/>
      <c r="DU390" s="17"/>
      <c r="DV390" s="17"/>
      <c r="DW390" s="17"/>
      <c r="DX390" s="17"/>
      <c r="DY390" s="17"/>
      <c r="DZ390" s="17"/>
      <c r="EA390" s="17"/>
      <c r="EB390" s="17"/>
      <c r="EC390" s="17"/>
      <c r="ED390" s="17"/>
      <c r="EE390" s="17"/>
      <c r="EF390" s="17"/>
      <c r="EG390" s="17"/>
      <c r="EH390" s="17"/>
      <c r="EI390" s="17"/>
      <c r="EJ390" s="17"/>
      <c r="EK390" s="18">
        <v>1</v>
      </c>
      <c r="EL390" s="18" t="s">
        <v>1763</v>
      </c>
      <c r="EM390" s="18">
        <v>12</v>
      </c>
      <c r="EN390" s="17"/>
      <c r="EO390" s="17"/>
      <c r="EP390" s="17"/>
      <c r="EQ390" s="17"/>
      <c r="ER390" s="17"/>
      <c r="ES390" s="17"/>
      <c r="ET390" s="17"/>
      <c r="EU390" s="17"/>
      <c r="EV390" s="17"/>
      <c r="EW390" s="17"/>
      <c r="EX390" s="17"/>
      <c r="EY390" s="17"/>
      <c r="EZ390" s="17"/>
      <c r="FA390" s="17"/>
      <c r="FB390" s="17"/>
      <c r="FC390" s="17"/>
      <c r="FD390" s="17"/>
      <c r="FE390" s="17"/>
      <c r="FF390" s="17"/>
      <c r="FG390" s="17"/>
      <c r="FH390" s="18" t="s">
        <v>5183</v>
      </c>
      <c r="FI390" s="18" t="s">
        <v>5348</v>
      </c>
      <c r="FJ390" s="17"/>
      <c r="FK390" s="17"/>
      <c r="FL390" s="18" t="s">
        <v>5606</v>
      </c>
      <c r="FM390" s="17"/>
      <c r="FN390" s="17"/>
      <c r="FO390" s="17"/>
      <c r="FP390" s="17"/>
      <c r="FQ390" s="17"/>
      <c r="FR390" s="17"/>
      <c r="FS390" s="18" t="s">
        <v>6146</v>
      </c>
      <c r="FT390" s="18" t="s">
        <v>6466</v>
      </c>
      <c r="FU390" s="18" t="s">
        <v>6810</v>
      </c>
      <c r="FV390" s="18" t="s">
        <v>7151</v>
      </c>
      <c r="FW390" s="18" t="s">
        <v>7238</v>
      </c>
      <c r="FX390" s="18" t="s">
        <v>7333</v>
      </c>
      <c r="FY390" s="18" t="s">
        <v>7431</v>
      </c>
      <c r="FZ390" s="18" t="s">
        <v>7505</v>
      </c>
      <c r="GB390" s="25">
        <f t="shared" si="22"/>
        <v>45.271926974092345</v>
      </c>
    </row>
    <row r="391" spans="3:184" ht="74" customHeight="1" x14ac:dyDescent="0.2">
      <c r="C391" s="17" t="s">
        <v>11175</v>
      </c>
      <c r="D391" s="18" t="s">
        <v>78</v>
      </c>
      <c r="E391" s="18" t="s">
        <v>84</v>
      </c>
      <c r="F391" s="18" t="s">
        <v>444</v>
      </c>
      <c r="G391" s="18" t="s">
        <v>694</v>
      </c>
      <c r="H391" s="18" t="s">
        <v>694</v>
      </c>
      <c r="I391" s="18">
        <v>2021</v>
      </c>
      <c r="J391" s="18" t="s">
        <v>788</v>
      </c>
      <c r="K391" s="18" t="s">
        <v>936</v>
      </c>
      <c r="L391" s="17"/>
      <c r="M391" s="18" t="s">
        <v>1297</v>
      </c>
      <c r="N391" s="18" t="s">
        <v>1514</v>
      </c>
      <c r="O391" s="17"/>
      <c r="P391" s="17"/>
      <c r="Q391" s="17"/>
      <c r="R391" s="17"/>
      <c r="S391" s="17"/>
      <c r="T391" s="17"/>
      <c r="U391" s="18" t="s">
        <v>2971</v>
      </c>
      <c r="V391" s="18" t="s">
        <v>2971</v>
      </c>
      <c r="W391" s="18" t="s">
        <v>3139</v>
      </c>
      <c r="X391" s="18" t="s">
        <v>2971</v>
      </c>
      <c r="Y391" s="21">
        <f t="shared" si="20"/>
        <v>3.778</v>
      </c>
      <c r="Z391" s="21">
        <v>3.778</v>
      </c>
      <c r="AA391" s="21">
        <v>100</v>
      </c>
      <c r="AB391" s="21">
        <v>0</v>
      </c>
      <c r="AC391" s="21">
        <v>0</v>
      </c>
      <c r="AD391" s="21">
        <v>0</v>
      </c>
      <c r="AE391" s="21">
        <v>0</v>
      </c>
      <c r="AF391" s="21">
        <v>0</v>
      </c>
      <c r="AG391" s="21">
        <v>0</v>
      </c>
      <c r="AH391" s="21">
        <v>0</v>
      </c>
      <c r="AI391" s="21"/>
      <c r="AJ391" s="17"/>
      <c r="AK391" s="17"/>
      <c r="AL391" s="21"/>
      <c r="AM391" s="21">
        <v>4.9119999999999999</v>
      </c>
      <c r="AN391" s="21">
        <v>0</v>
      </c>
      <c r="AO391" s="22">
        <v>6</v>
      </c>
      <c r="AP391" s="22">
        <v>6</v>
      </c>
      <c r="AQ391" s="22">
        <v>6</v>
      </c>
      <c r="AR391" s="22"/>
      <c r="AS391" s="22">
        <v>2</v>
      </c>
      <c r="AT391" s="22"/>
      <c r="AU391" s="22"/>
      <c r="AV391" s="22"/>
      <c r="AW391" s="22"/>
      <c r="AX391" s="22"/>
      <c r="AY391" s="22">
        <v>1</v>
      </c>
      <c r="AZ391" s="22">
        <v>1</v>
      </c>
      <c r="BA391" s="22"/>
      <c r="BB391" s="22"/>
      <c r="BC391" s="22">
        <v>1</v>
      </c>
      <c r="BD391" s="22"/>
      <c r="BE391" s="22"/>
      <c r="BF391" s="22"/>
      <c r="BG391" s="22"/>
      <c r="BH391" s="22"/>
      <c r="BI391" s="22">
        <v>1</v>
      </c>
      <c r="BJ391" s="22"/>
      <c r="BK391" s="22"/>
      <c r="BL391" s="22"/>
      <c r="BM391" s="22"/>
      <c r="BN391" s="22"/>
      <c r="BO391" s="22"/>
      <c r="BP391" s="22"/>
      <c r="BQ391" s="22"/>
      <c r="BR391" s="22"/>
      <c r="BS391" s="22"/>
      <c r="BT391" s="22"/>
      <c r="BU391" s="22"/>
      <c r="BV391" s="22"/>
      <c r="BW391" s="22"/>
      <c r="BX391" s="22"/>
      <c r="BY391" s="22"/>
      <c r="BZ391" s="22"/>
      <c r="CA391" s="22">
        <v>0</v>
      </c>
      <c r="CB391" s="22"/>
      <c r="CC391" s="22"/>
      <c r="CD391" s="22"/>
      <c r="CE391" s="22"/>
      <c r="CF391" s="23"/>
      <c r="CG391" s="22"/>
      <c r="CH391" s="22">
        <v>6</v>
      </c>
      <c r="CI391" s="12">
        <f t="shared" si="21"/>
        <v>0</v>
      </c>
      <c r="CJ391" s="21">
        <v>0</v>
      </c>
      <c r="CK391" s="18" t="s">
        <v>594</v>
      </c>
      <c r="CL391" s="17"/>
      <c r="CM391" s="18">
        <v>0</v>
      </c>
      <c r="CN391" s="18" t="s">
        <v>4072</v>
      </c>
      <c r="CO391" s="21">
        <v>17.952999999999999</v>
      </c>
      <c r="CP391" s="17"/>
      <c r="CQ391" s="17"/>
      <c r="CR391" s="17"/>
      <c r="CS391" s="17"/>
      <c r="CT391" s="17"/>
      <c r="CU391" s="17"/>
      <c r="CV391" s="17"/>
      <c r="CW391" s="17"/>
      <c r="CX391" s="17"/>
      <c r="CY391" s="17"/>
      <c r="CZ391" s="17"/>
      <c r="DA391" s="17"/>
      <c r="DB391" s="17"/>
      <c r="DC391" s="17"/>
      <c r="DD391" s="17"/>
      <c r="DE391" s="17"/>
      <c r="DF391" s="17"/>
      <c r="DG391" s="17"/>
      <c r="DH391" s="17"/>
      <c r="DI391" s="17"/>
      <c r="DJ391" s="17"/>
      <c r="DK391" s="17"/>
      <c r="DL391" s="17"/>
      <c r="DM391" s="17"/>
      <c r="DN391" s="17"/>
      <c r="DO391" s="17"/>
      <c r="DP391" s="17"/>
      <c r="DQ391" s="17"/>
      <c r="DR391" s="17"/>
      <c r="DS391" s="17"/>
      <c r="DT391" s="17"/>
      <c r="DU391" s="17"/>
      <c r="DV391" s="17"/>
      <c r="DW391" s="17"/>
      <c r="DX391" s="17"/>
      <c r="DY391" s="17"/>
      <c r="DZ391" s="17"/>
      <c r="EA391" s="17"/>
      <c r="EB391" s="17"/>
      <c r="EC391" s="17"/>
      <c r="ED391" s="17"/>
      <c r="EE391" s="17"/>
      <c r="EF391" s="17"/>
      <c r="EG391" s="17"/>
      <c r="EH391" s="17"/>
      <c r="EI391" s="17"/>
      <c r="EJ391" s="17"/>
      <c r="EK391" s="17"/>
      <c r="EL391" s="17"/>
      <c r="EM391" s="17"/>
      <c r="EN391" s="17"/>
      <c r="EO391" s="17"/>
      <c r="EP391" s="17"/>
      <c r="EQ391" s="17"/>
      <c r="ER391" s="17"/>
      <c r="ES391" s="17"/>
      <c r="ET391" s="17"/>
      <c r="EU391" s="17"/>
      <c r="EV391" s="17"/>
      <c r="EW391" s="17"/>
      <c r="EX391" s="17"/>
      <c r="EY391" s="17"/>
      <c r="EZ391" s="17"/>
      <c r="FA391" s="17"/>
      <c r="FB391" s="17"/>
      <c r="FC391" s="17"/>
      <c r="FD391" s="17"/>
      <c r="FE391" s="17"/>
      <c r="FF391" s="17"/>
      <c r="FG391" s="17"/>
      <c r="FH391" s="17"/>
      <c r="FI391" s="17"/>
      <c r="FJ391" s="17"/>
      <c r="FK391" s="17"/>
      <c r="FL391" s="17"/>
      <c r="FM391" s="17"/>
      <c r="FN391" s="17"/>
      <c r="FO391" s="17"/>
      <c r="FP391" s="17"/>
      <c r="FQ391" s="17"/>
      <c r="FR391" s="17"/>
      <c r="FS391" s="18" t="s">
        <v>6147</v>
      </c>
      <c r="FT391" s="18" t="s">
        <v>6467</v>
      </c>
      <c r="FU391" s="18" t="s">
        <v>6811</v>
      </c>
      <c r="FV391" s="18" t="s">
        <v>7152</v>
      </c>
      <c r="FW391" s="18" t="s">
        <v>7238</v>
      </c>
      <c r="FX391" s="18" t="s">
        <v>7333</v>
      </c>
      <c r="FY391" s="18" t="s">
        <v>7431</v>
      </c>
      <c r="FZ391" s="18" t="s">
        <v>7505</v>
      </c>
      <c r="GB391" s="25">
        <f t="shared" si="22"/>
        <v>210.43836684676657</v>
      </c>
    </row>
    <row r="392" spans="3:184" ht="74" customHeight="1" x14ac:dyDescent="0.2">
      <c r="C392" s="17" t="s">
        <v>11175</v>
      </c>
      <c r="D392" s="18" t="s">
        <v>78</v>
      </c>
      <c r="E392" s="18" t="s">
        <v>83</v>
      </c>
      <c r="F392" s="18" t="s">
        <v>441</v>
      </c>
      <c r="G392" s="18" t="s">
        <v>694</v>
      </c>
      <c r="H392" s="18" t="s">
        <v>694</v>
      </c>
      <c r="I392" s="18">
        <v>2022</v>
      </c>
      <c r="J392" s="18" t="s">
        <v>873</v>
      </c>
      <c r="K392" s="18" t="s">
        <v>936</v>
      </c>
      <c r="L392" s="17"/>
      <c r="M392" s="18" t="s">
        <v>1298</v>
      </c>
      <c r="N392" s="18" t="s">
        <v>1515</v>
      </c>
      <c r="O392" s="17"/>
      <c r="P392" s="17"/>
      <c r="Q392" s="17"/>
      <c r="R392" s="17"/>
      <c r="S392" s="18" t="s">
        <v>2524</v>
      </c>
      <c r="T392" s="17"/>
      <c r="U392" s="18" t="s">
        <v>2972</v>
      </c>
      <c r="V392" s="18" t="s">
        <v>2972</v>
      </c>
      <c r="W392" s="18" t="s">
        <v>3139</v>
      </c>
      <c r="X392" s="18" t="s">
        <v>2972</v>
      </c>
      <c r="Y392" s="21">
        <f t="shared" si="20"/>
        <v>3.2869999999999999</v>
      </c>
      <c r="Z392" s="21">
        <v>3.2869999999999999</v>
      </c>
      <c r="AA392" s="21">
        <v>100</v>
      </c>
      <c r="AB392" s="21">
        <v>0.06</v>
      </c>
      <c r="AC392" s="21">
        <v>0</v>
      </c>
      <c r="AD392" s="21">
        <v>0</v>
      </c>
      <c r="AE392" s="21">
        <v>0</v>
      </c>
      <c r="AF392" s="21">
        <v>0</v>
      </c>
      <c r="AG392" s="21">
        <v>0</v>
      </c>
      <c r="AH392" s="21">
        <v>0</v>
      </c>
      <c r="AI392" s="21"/>
      <c r="AJ392" s="17"/>
      <c r="AK392" s="17"/>
      <c r="AL392" s="21"/>
      <c r="AM392" s="21">
        <v>1.57</v>
      </c>
      <c r="AN392" s="21">
        <v>0.03</v>
      </c>
      <c r="AO392" s="22">
        <v>1</v>
      </c>
      <c r="AP392" s="22">
        <v>1</v>
      </c>
      <c r="AQ392" s="22">
        <v>1</v>
      </c>
      <c r="AR392" s="22"/>
      <c r="AS392" s="22">
        <v>1</v>
      </c>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v>0</v>
      </c>
      <c r="CB392" s="22"/>
      <c r="CC392" s="22"/>
      <c r="CD392" s="22"/>
      <c r="CE392" s="22"/>
      <c r="CF392" s="23"/>
      <c r="CG392" s="22"/>
      <c r="CH392" s="22">
        <v>1</v>
      </c>
      <c r="CI392" s="12">
        <f t="shared" si="21"/>
        <v>0</v>
      </c>
      <c r="CJ392" s="21">
        <v>3</v>
      </c>
      <c r="CK392" s="18" t="s">
        <v>594</v>
      </c>
      <c r="CL392" s="17"/>
      <c r="CM392" s="18">
        <v>3.19</v>
      </c>
      <c r="CN392" s="18" t="s">
        <v>4072</v>
      </c>
      <c r="CO392" s="21">
        <v>94.168000000000006</v>
      </c>
      <c r="CP392" s="17"/>
      <c r="CQ392" s="17"/>
      <c r="CR392" s="17"/>
      <c r="CS392" s="17"/>
      <c r="CT392" s="17"/>
      <c r="CU392" s="17"/>
      <c r="CV392" s="17"/>
      <c r="CW392" s="17"/>
      <c r="CX392" s="17"/>
      <c r="CY392" s="17"/>
      <c r="CZ392" s="17"/>
      <c r="DA392" s="17"/>
      <c r="DB392" s="17"/>
      <c r="DC392" s="17"/>
      <c r="DD392" s="17"/>
      <c r="DE392" s="17"/>
      <c r="DF392" s="17"/>
      <c r="DG392" s="17"/>
      <c r="DH392" s="17"/>
      <c r="DI392" s="17"/>
      <c r="DJ392" s="17"/>
      <c r="DK392" s="17"/>
      <c r="DL392" s="17"/>
      <c r="DM392" s="17"/>
      <c r="DN392" s="17"/>
      <c r="DO392" s="17"/>
      <c r="DP392" s="17"/>
      <c r="DQ392" s="17"/>
      <c r="DR392" s="17"/>
      <c r="DS392" s="17"/>
      <c r="DT392" s="17"/>
      <c r="DU392" s="17"/>
      <c r="DV392" s="17"/>
      <c r="DW392" s="17"/>
      <c r="DX392" s="17"/>
      <c r="DY392" s="17"/>
      <c r="DZ392" s="17"/>
      <c r="EA392" s="17"/>
      <c r="EB392" s="17"/>
      <c r="EC392" s="17"/>
      <c r="ED392" s="17"/>
      <c r="EE392" s="17"/>
      <c r="EF392" s="17"/>
      <c r="EG392" s="17"/>
      <c r="EH392" s="17"/>
      <c r="EI392" s="17"/>
      <c r="EJ392" s="17"/>
      <c r="EK392" s="17"/>
      <c r="EL392" s="17"/>
      <c r="EM392" s="17"/>
      <c r="EN392" s="17"/>
      <c r="EO392" s="17"/>
      <c r="EP392" s="17"/>
      <c r="EQ392" s="17"/>
      <c r="ER392" s="17"/>
      <c r="ES392" s="17"/>
      <c r="ET392" s="17"/>
      <c r="EU392" s="17"/>
      <c r="EV392" s="17"/>
      <c r="EW392" s="17"/>
      <c r="EX392" s="17"/>
      <c r="EY392" s="17"/>
      <c r="EZ392" s="17"/>
      <c r="FA392" s="17"/>
      <c r="FB392" s="17"/>
      <c r="FC392" s="17"/>
      <c r="FD392" s="17"/>
      <c r="FE392" s="17"/>
      <c r="FF392" s="17"/>
      <c r="FG392" s="17"/>
      <c r="FH392" s="17"/>
      <c r="FI392" s="17"/>
      <c r="FJ392" s="17"/>
      <c r="FK392" s="17"/>
      <c r="FL392" s="17"/>
      <c r="FM392" s="17"/>
      <c r="FN392" s="17"/>
      <c r="FO392" s="17"/>
      <c r="FP392" s="17"/>
      <c r="FQ392" s="17"/>
      <c r="FR392" s="17"/>
      <c r="FS392" s="18" t="s">
        <v>6148</v>
      </c>
      <c r="FT392" s="18" t="s">
        <v>6468</v>
      </c>
      <c r="FU392" s="18" t="s">
        <v>6812</v>
      </c>
      <c r="FV392" s="18" t="s">
        <v>7153</v>
      </c>
      <c r="FW392" s="18" t="s">
        <v>7238</v>
      </c>
      <c r="FX392" s="18" t="s">
        <v>7333</v>
      </c>
      <c r="FY392" s="18" t="s">
        <v>7431</v>
      </c>
      <c r="FZ392" s="18" t="s">
        <v>7505</v>
      </c>
      <c r="GB392" s="25">
        <f t="shared" si="22"/>
        <v>34.905700450259104</v>
      </c>
    </row>
    <row r="393" spans="3:184" ht="74" customHeight="1" x14ac:dyDescent="0.2">
      <c r="C393" s="17" t="s">
        <v>11175</v>
      </c>
      <c r="D393" s="18" t="s">
        <v>80</v>
      </c>
      <c r="E393" s="18" t="s">
        <v>82</v>
      </c>
      <c r="F393" s="18" t="s">
        <v>445</v>
      </c>
      <c r="G393" s="18" t="s">
        <v>483</v>
      </c>
      <c r="H393" s="18" t="s">
        <v>483</v>
      </c>
      <c r="I393" s="18">
        <v>2021</v>
      </c>
      <c r="J393" s="18" t="s">
        <v>771</v>
      </c>
      <c r="K393" s="18" t="s">
        <v>936</v>
      </c>
      <c r="L393" s="17"/>
      <c r="M393" s="18" t="s">
        <v>1299</v>
      </c>
      <c r="N393" s="17"/>
      <c r="O393" s="17"/>
      <c r="P393" s="17"/>
      <c r="Q393" s="17"/>
      <c r="R393" s="17"/>
      <c r="S393" s="18" t="s">
        <v>2527</v>
      </c>
      <c r="T393" s="17"/>
      <c r="U393" s="18" t="s">
        <v>2973</v>
      </c>
      <c r="V393" s="18" t="s">
        <v>2973</v>
      </c>
      <c r="W393" s="18" t="s">
        <v>3138</v>
      </c>
      <c r="X393" s="18" t="s">
        <v>3370</v>
      </c>
      <c r="Y393" s="21">
        <f t="shared" si="20"/>
        <v>18.399999999999999</v>
      </c>
      <c r="Z393" s="21">
        <v>18.399999999999999</v>
      </c>
      <c r="AA393" s="21">
        <v>100</v>
      </c>
      <c r="AB393" s="21">
        <v>0.1</v>
      </c>
      <c r="AC393" s="21">
        <v>0</v>
      </c>
      <c r="AD393" s="21">
        <v>0</v>
      </c>
      <c r="AE393" s="21">
        <v>0</v>
      </c>
      <c r="AF393" s="21">
        <v>0</v>
      </c>
      <c r="AG393" s="21">
        <v>0</v>
      </c>
      <c r="AH393" s="21">
        <v>0</v>
      </c>
      <c r="AI393" s="21"/>
      <c r="AJ393" s="17"/>
      <c r="AK393" s="17"/>
      <c r="AL393" s="21"/>
      <c r="AM393" s="21">
        <v>36</v>
      </c>
      <c r="AN393" s="21">
        <v>0.2</v>
      </c>
      <c r="AO393" s="22">
        <v>90</v>
      </c>
      <c r="AP393" s="22">
        <v>30</v>
      </c>
      <c r="AQ393" s="22">
        <v>30</v>
      </c>
      <c r="AR393" s="22">
        <v>7</v>
      </c>
      <c r="AS393" s="22">
        <v>30</v>
      </c>
      <c r="AT393" s="22">
        <v>10</v>
      </c>
      <c r="AU393" s="22"/>
      <c r="AV393" s="22"/>
      <c r="AW393" s="22"/>
      <c r="AX393" s="22">
        <v>6</v>
      </c>
      <c r="AY393" s="22"/>
      <c r="AZ393" s="22">
        <v>4</v>
      </c>
      <c r="BA393" s="22"/>
      <c r="BB393" s="22">
        <v>5</v>
      </c>
      <c r="BC393" s="22">
        <v>8</v>
      </c>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v>0</v>
      </c>
      <c r="CB393" s="22"/>
      <c r="CC393" s="22"/>
      <c r="CD393" s="22"/>
      <c r="CE393" s="22"/>
      <c r="CF393" s="23"/>
      <c r="CG393" s="22">
        <v>3</v>
      </c>
      <c r="CH393" s="22">
        <v>73</v>
      </c>
      <c r="CI393" s="12">
        <f t="shared" si="21"/>
        <v>0</v>
      </c>
      <c r="CJ393" s="21">
        <v>26.800999999999998</v>
      </c>
      <c r="CK393" s="18" t="s">
        <v>594</v>
      </c>
      <c r="CL393" s="17"/>
      <c r="CM393" s="18">
        <v>6.15</v>
      </c>
      <c r="CN393" s="18" t="s">
        <v>4080</v>
      </c>
      <c r="CO393" s="21">
        <v>436.1</v>
      </c>
      <c r="CP393" s="17"/>
      <c r="CQ393" s="17"/>
      <c r="CR393" s="17"/>
      <c r="CS393" s="17"/>
      <c r="CT393" s="17"/>
      <c r="CU393" s="17"/>
      <c r="CV393" s="17"/>
      <c r="CW393" s="17"/>
      <c r="CX393" s="18">
        <v>1</v>
      </c>
      <c r="CY393" s="18" t="s">
        <v>4281</v>
      </c>
      <c r="CZ393" s="18">
        <v>26801</v>
      </c>
      <c r="DA393" s="18">
        <v>1</v>
      </c>
      <c r="DB393" s="18" t="s">
        <v>4281</v>
      </c>
      <c r="DC393" s="18">
        <v>26801</v>
      </c>
      <c r="DD393" s="17"/>
      <c r="DE393" s="17"/>
      <c r="DF393" s="17"/>
      <c r="DG393" s="17"/>
      <c r="DH393" s="17"/>
      <c r="DI393" s="17"/>
      <c r="DJ393" s="17"/>
      <c r="DK393" s="17"/>
      <c r="DL393" s="17"/>
      <c r="DM393" s="17"/>
      <c r="DN393" s="17"/>
      <c r="DO393" s="17"/>
      <c r="DP393" s="18">
        <v>1</v>
      </c>
      <c r="DQ393" s="18" t="s">
        <v>4281</v>
      </c>
      <c r="DR393" s="18">
        <v>26801</v>
      </c>
      <c r="DS393" s="17"/>
      <c r="DT393" s="17"/>
      <c r="DU393" s="17"/>
      <c r="DV393" s="17"/>
      <c r="DW393" s="17"/>
      <c r="DX393" s="17"/>
      <c r="DY393" s="17"/>
      <c r="DZ393" s="17"/>
      <c r="EA393" s="17"/>
      <c r="EB393" s="17"/>
      <c r="EC393" s="17"/>
      <c r="ED393" s="17"/>
      <c r="EE393" s="17"/>
      <c r="EF393" s="17"/>
      <c r="EG393" s="17"/>
      <c r="EH393" s="17"/>
      <c r="EI393" s="17"/>
      <c r="EJ393" s="17"/>
      <c r="EK393" s="18">
        <v>1</v>
      </c>
      <c r="EL393" s="18" t="s">
        <v>4760</v>
      </c>
      <c r="EM393" s="18">
        <v>13</v>
      </c>
      <c r="EN393" s="17"/>
      <c r="EO393" s="17"/>
      <c r="EP393" s="17"/>
      <c r="EQ393" s="17"/>
      <c r="ER393" s="17"/>
      <c r="ES393" s="17"/>
      <c r="ET393" s="17"/>
      <c r="EU393" s="17"/>
      <c r="EV393" s="17"/>
      <c r="EW393" s="17"/>
      <c r="EX393" s="17"/>
      <c r="EY393" s="17"/>
      <c r="EZ393" s="17"/>
      <c r="FA393" s="17"/>
      <c r="FB393" s="17"/>
      <c r="FC393" s="17"/>
      <c r="FD393" s="17"/>
      <c r="FE393" s="18">
        <v>1</v>
      </c>
      <c r="FF393" s="18" t="s">
        <v>4914</v>
      </c>
      <c r="FG393" s="18" t="s">
        <v>4914</v>
      </c>
      <c r="FH393" s="18" t="s">
        <v>4914</v>
      </c>
      <c r="FI393" s="17"/>
      <c r="FJ393" s="18" t="s">
        <v>5392</v>
      </c>
      <c r="FK393" s="17"/>
      <c r="FL393" s="18" t="s">
        <v>5607</v>
      </c>
      <c r="FM393" s="17"/>
      <c r="FN393" s="18" t="s">
        <v>5659</v>
      </c>
      <c r="FO393" s="17"/>
      <c r="FP393" s="17"/>
      <c r="FQ393" s="17"/>
      <c r="FR393" s="17"/>
      <c r="FS393" s="18" t="s">
        <v>6149</v>
      </c>
      <c r="FT393" s="18" t="s">
        <v>6445</v>
      </c>
      <c r="FU393" s="18" t="s">
        <v>6813</v>
      </c>
      <c r="FV393" s="18" t="s">
        <v>7154</v>
      </c>
      <c r="FW393" s="18" t="s">
        <v>35</v>
      </c>
      <c r="FX393" s="18" t="s">
        <v>7335</v>
      </c>
      <c r="FY393" s="18" t="s">
        <v>7433</v>
      </c>
      <c r="FZ393" s="18" t="s">
        <v>7506</v>
      </c>
      <c r="GB393" s="25">
        <f t="shared" si="22"/>
        <v>42.192157761981193</v>
      </c>
    </row>
    <row r="394" spans="3:184" ht="60" customHeight="1" x14ac:dyDescent="0.2">
      <c r="C394" s="17" t="s">
        <v>11175</v>
      </c>
      <c r="D394" s="18" t="s">
        <v>80</v>
      </c>
      <c r="E394" s="18" t="s">
        <v>84</v>
      </c>
      <c r="F394" s="18" t="s">
        <v>446</v>
      </c>
      <c r="G394" s="18" t="s">
        <v>697</v>
      </c>
      <c r="H394" s="18" t="s">
        <v>697</v>
      </c>
      <c r="I394" s="18">
        <v>2023</v>
      </c>
      <c r="J394" s="18" t="s">
        <v>888</v>
      </c>
      <c r="K394" s="18" t="s">
        <v>884</v>
      </c>
      <c r="L394" s="17"/>
      <c r="M394" s="17"/>
      <c r="N394" s="17"/>
      <c r="O394" s="18" t="s">
        <v>1764</v>
      </c>
      <c r="P394" s="17"/>
      <c r="Q394" s="17"/>
      <c r="R394" s="17"/>
      <c r="S394" s="17"/>
      <c r="T394" s="17"/>
      <c r="U394" s="18" t="s">
        <v>2974</v>
      </c>
      <c r="V394" s="18" t="s">
        <v>2974</v>
      </c>
      <c r="W394" s="18" t="s">
        <v>3142</v>
      </c>
      <c r="X394" s="18" t="s">
        <v>3371</v>
      </c>
      <c r="Y394" s="21">
        <v>0.44</v>
      </c>
      <c r="Z394" s="21">
        <v>0.434</v>
      </c>
      <c r="AA394" s="21">
        <v>97.75</v>
      </c>
      <c r="AB394" s="21">
        <v>100</v>
      </c>
      <c r="AC394" s="21">
        <v>0.01</v>
      </c>
      <c r="AD394" s="21">
        <v>2.25</v>
      </c>
      <c r="AE394" s="21">
        <v>0</v>
      </c>
      <c r="AF394" s="21">
        <v>0</v>
      </c>
      <c r="AG394" s="21">
        <v>0</v>
      </c>
      <c r="AH394" s="21">
        <v>0</v>
      </c>
      <c r="AI394" s="21"/>
      <c r="AJ394" s="17"/>
      <c r="AK394" s="17"/>
      <c r="AL394" s="21"/>
      <c r="AM394" s="21">
        <v>1.05</v>
      </c>
      <c r="AN394" s="21">
        <v>100</v>
      </c>
      <c r="AO394" s="22">
        <v>3</v>
      </c>
      <c r="AP394" s="22">
        <v>0</v>
      </c>
      <c r="AQ394" s="22">
        <v>3</v>
      </c>
      <c r="AR394" s="22"/>
      <c r="AS394" s="22"/>
      <c r="AT394" s="22"/>
      <c r="AU394" s="22"/>
      <c r="AV394" s="22"/>
      <c r="AW394" s="22"/>
      <c r="AX394" s="22"/>
      <c r="AY394" s="22">
        <v>1</v>
      </c>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v>0</v>
      </c>
      <c r="CB394" s="22"/>
      <c r="CC394" s="22"/>
      <c r="CD394" s="22"/>
      <c r="CE394" s="22"/>
      <c r="CF394" s="23"/>
      <c r="CG394" s="22">
        <v>2</v>
      </c>
      <c r="CH394" s="22">
        <v>3</v>
      </c>
      <c r="CI394" s="12">
        <f t="shared" si="21"/>
        <v>0</v>
      </c>
      <c r="CJ394" s="21">
        <v>0.35</v>
      </c>
      <c r="CK394" s="18" t="s">
        <v>3899</v>
      </c>
      <c r="CL394" s="17"/>
      <c r="CM394" s="18">
        <v>0.52</v>
      </c>
      <c r="CN394" s="18" t="s">
        <v>4081</v>
      </c>
      <c r="CO394" s="21">
        <v>67.429000000000002</v>
      </c>
      <c r="CP394" s="17"/>
      <c r="CQ394" s="17"/>
      <c r="CR394" s="17"/>
      <c r="CS394" s="17"/>
      <c r="CT394" s="17"/>
      <c r="CU394" s="17"/>
      <c r="CV394" s="17"/>
      <c r="CW394" s="17"/>
      <c r="CX394" s="17"/>
      <c r="CY394" s="17"/>
      <c r="CZ394" s="17"/>
      <c r="DA394" s="17"/>
      <c r="DB394" s="17"/>
      <c r="DC394" s="17"/>
      <c r="DD394" s="17"/>
      <c r="DE394" s="17"/>
      <c r="DF394" s="17"/>
      <c r="DG394" s="17"/>
      <c r="DH394" s="17"/>
      <c r="DI394" s="17"/>
      <c r="DJ394" s="17"/>
      <c r="DK394" s="17"/>
      <c r="DL394" s="17"/>
      <c r="DM394" s="17"/>
      <c r="DN394" s="17"/>
      <c r="DO394" s="17"/>
      <c r="DP394" s="17"/>
      <c r="DQ394" s="17"/>
      <c r="DR394" s="17"/>
      <c r="DS394" s="18" t="s">
        <v>4549</v>
      </c>
      <c r="DT394" s="18" t="s">
        <v>4581</v>
      </c>
      <c r="DU394" s="18">
        <v>5</v>
      </c>
      <c r="DV394" s="17"/>
      <c r="DW394" s="17"/>
      <c r="DX394" s="17"/>
      <c r="DY394" s="17"/>
      <c r="DZ394" s="17"/>
      <c r="EA394" s="17"/>
      <c r="EB394" s="17"/>
      <c r="EC394" s="17"/>
      <c r="ED394" s="17"/>
      <c r="EE394" s="17"/>
      <c r="EF394" s="17"/>
      <c r="EG394" s="17"/>
      <c r="EH394" s="17"/>
      <c r="EI394" s="17"/>
      <c r="EJ394" s="17"/>
      <c r="EK394" s="17"/>
      <c r="EL394" s="17"/>
      <c r="EM394" s="17"/>
      <c r="EN394" s="17"/>
      <c r="EO394" s="17"/>
      <c r="EP394" s="17"/>
      <c r="EQ394" s="18" t="s">
        <v>4861</v>
      </c>
      <c r="ER394" s="18" t="s">
        <v>4288</v>
      </c>
      <c r="ES394" s="18">
        <v>3</v>
      </c>
      <c r="ET394" s="17"/>
      <c r="EU394" s="17"/>
      <c r="EV394" s="17"/>
      <c r="EW394" s="17"/>
      <c r="EX394" s="17"/>
      <c r="EY394" s="17"/>
      <c r="EZ394" s="17"/>
      <c r="FA394" s="17"/>
      <c r="FB394" s="17"/>
      <c r="FC394" s="17"/>
      <c r="FD394" s="17"/>
      <c r="FE394" s="17"/>
      <c r="FF394" s="17"/>
      <c r="FG394" s="17"/>
      <c r="FH394" s="17"/>
      <c r="FI394" s="17"/>
      <c r="FJ394" s="17"/>
      <c r="FK394" s="17"/>
      <c r="FL394" s="17"/>
      <c r="FM394" s="17"/>
      <c r="FN394" s="17"/>
      <c r="FO394" s="17"/>
      <c r="FP394" s="17"/>
      <c r="FQ394" s="17"/>
      <c r="FR394" s="17"/>
      <c r="FS394" s="18" t="s">
        <v>6150</v>
      </c>
      <c r="FT394" s="18" t="s">
        <v>6469</v>
      </c>
      <c r="FU394" s="18" t="s">
        <v>6814</v>
      </c>
      <c r="FV394" s="18" t="s">
        <v>7155</v>
      </c>
      <c r="FW394" s="18" t="s">
        <v>35</v>
      </c>
      <c r="FX394" s="18" t="s">
        <v>7335</v>
      </c>
      <c r="FY394" s="18" t="s">
        <v>7433</v>
      </c>
      <c r="FZ394" s="18" t="s">
        <v>7506</v>
      </c>
      <c r="GB394" s="25">
        <f t="shared" si="22"/>
        <v>6.4363997686455372</v>
      </c>
    </row>
  </sheetData>
  <autoFilter ref="A1:GB394" xr:uid="{CA1BDE21-EB4A-5B48-90E9-DA99D8665DAB}"/>
  <mergeCells count="1">
    <mergeCell ref="A2:B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0C402-8A84-8441-870F-AE356E555E0F}">
  <dimension ref="A1:GH158"/>
  <sheetViews>
    <sheetView workbookViewId="0">
      <selection activeCell="A2" sqref="A2:B2"/>
    </sheetView>
  </sheetViews>
  <sheetFormatPr baseColWidth="10" defaultColWidth="33" defaultRowHeight="30" customHeight="1" x14ac:dyDescent="0.2"/>
  <cols>
    <col min="1" max="4" width="33" style="16"/>
    <col min="5" max="5" width="41.83203125" style="16" customWidth="1"/>
    <col min="6" max="6" width="33" style="16"/>
    <col min="7" max="7" width="24.1640625" style="16" customWidth="1"/>
    <col min="8" max="24" width="33" style="16"/>
    <col min="25" max="25" width="41.83203125" style="16" customWidth="1"/>
    <col min="26" max="27" width="33" style="25"/>
    <col min="28" max="29" width="33" style="16"/>
    <col min="30" max="30" width="41.1640625" style="25" customWidth="1"/>
    <col min="31" max="31" width="33" style="16"/>
    <col min="32" max="32" width="39.1640625" style="16" customWidth="1"/>
    <col min="33" max="35" width="33" style="16"/>
    <col min="36" max="36" width="38.5" style="16" customWidth="1"/>
    <col min="37" max="37" width="33" style="16"/>
    <col min="38" max="38" width="36.1640625" style="16" customWidth="1"/>
    <col min="39" max="39" width="33" style="16"/>
    <col min="40" max="40" width="46.33203125" style="16" customWidth="1"/>
    <col min="41" max="41" width="39.83203125" style="16" customWidth="1"/>
    <col min="42" max="45" width="33" style="16"/>
    <col min="46" max="46" width="36.83203125" style="16" customWidth="1"/>
    <col min="47" max="48" width="33" style="16"/>
    <col min="49" max="95" width="33" style="26"/>
    <col min="96" max="16384" width="33" style="16"/>
  </cols>
  <sheetData>
    <row r="1" spans="1:190" s="13" customFormat="1" ht="175" customHeight="1" x14ac:dyDescent="0.2">
      <c r="C1" s="27" t="s">
        <v>11082</v>
      </c>
      <c r="D1" s="28" t="s">
        <v>36</v>
      </c>
      <c r="E1" s="28" t="s">
        <v>447</v>
      </c>
      <c r="F1" s="28" t="s">
        <v>698</v>
      </c>
      <c r="G1" s="28" t="s">
        <v>756</v>
      </c>
      <c r="H1" s="28" t="s">
        <v>757</v>
      </c>
      <c r="I1" s="28" t="s">
        <v>933</v>
      </c>
      <c r="J1" s="28" t="s">
        <v>1017</v>
      </c>
      <c r="K1" s="28" t="s">
        <v>8007</v>
      </c>
      <c r="L1" s="28" t="s">
        <v>8114</v>
      </c>
      <c r="M1" s="28" t="s">
        <v>8233</v>
      </c>
      <c r="N1" s="28" t="s">
        <v>8351</v>
      </c>
      <c r="O1" s="28" t="s">
        <v>8379</v>
      </c>
      <c r="P1" s="28" t="s">
        <v>8406</v>
      </c>
      <c r="Q1" s="28" t="s">
        <v>8437</v>
      </c>
      <c r="R1" s="28" t="s">
        <v>8470</v>
      </c>
      <c r="S1" s="28" t="s">
        <v>8495</v>
      </c>
      <c r="T1" s="28" t="s">
        <v>8534</v>
      </c>
      <c r="U1" s="28" t="s">
        <v>8626</v>
      </c>
      <c r="V1" s="28" t="s">
        <v>8713</v>
      </c>
      <c r="W1" s="28" t="s">
        <v>2975</v>
      </c>
      <c r="X1" s="28" t="s">
        <v>3137</v>
      </c>
      <c r="Y1" s="28" t="s">
        <v>3143</v>
      </c>
      <c r="Z1" s="29" t="s">
        <v>3372</v>
      </c>
      <c r="AA1" s="30" t="s">
        <v>9003</v>
      </c>
      <c r="AB1" s="28" t="s">
        <v>9004</v>
      </c>
      <c r="AC1" s="28" t="s">
        <v>9005</v>
      </c>
      <c r="AD1" s="30" t="s">
        <v>3373</v>
      </c>
      <c r="AE1" s="28" t="s">
        <v>3374</v>
      </c>
      <c r="AF1" s="11" t="s">
        <v>3376</v>
      </c>
      <c r="AG1" s="28" t="s">
        <v>3377</v>
      </c>
      <c r="AH1" s="11" t="s">
        <v>3378</v>
      </c>
      <c r="AI1" s="28" t="s">
        <v>3379</v>
      </c>
      <c r="AJ1" s="11" t="s">
        <v>3380</v>
      </c>
      <c r="AK1" s="28" t="s">
        <v>3381</v>
      </c>
      <c r="AL1" s="11" t="s">
        <v>9006</v>
      </c>
      <c r="AM1" s="28" t="s">
        <v>9007</v>
      </c>
      <c r="AN1" s="28" t="s">
        <v>9008</v>
      </c>
      <c r="AO1" s="28" t="s">
        <v>9059</v>
      </c>
      <c r="AP1" s="28" t="s">
        <v>9067</v>
      </c>
      <c r="AQ1" s="28" t="s">
        <v>3382</v>
      </c>
      <c r="AR1" s="28" t="s">
        <v>3383</v>
      </c>
      <c r="AS1" s="28" t="s">
        <v>3501</v>
      </c>
      <c r="AT1" s="28" t="s">
        <v>3530</v>
      </c>
      <c r="AU1" s="28" t="s">
        <v>9217</v>
      </c>
      <c r="AV1" s="28" t="s">
        <v>9218</v>
      </c>
      <c r="AW1" s="32" t="s">
        <v>3533</v>
      </c>
      <c r="AX1" s="32" t="s">
        <v>3534</v>
      </c>
      <c r="AY1" s="32" t="s">
        <v>3535</v>
      </c>
      <c r="AZ1" s="31" t="s">
        <v>3536</v>
      </c>
      <c r="BA1" s="31" t="s">
        <v>3537</v>
      </c>
      <c r="BB1" s="31" t="s">
        <v>3538</v>
      </c>
      <c r="BC1" s="31" t="s">
        <v>3539</v>
      </c>
      <c r="BD1" s="31" t="s">
        <v>3540</v>
      </c>
      <c r="BE1" s="31" t="s">
        <v>3541</v>
      </c>
      <c r="BF1" s="31" t="s">
        <v>3542</v>
      </c>
      <c r="BG1" s="31" t="s">
        <v>3543</v>
      </c>
      <c r="BH1" s="31" t="s">
        <v>3544</v>
      </c>
      <c r="BI1" s="31" t="s">
        <v>3545</v>
      </c>
      <c r="BJ1" s="31" t="s">
        <v>3546</v>
      </c>
      <c r="BK1" s="31" t="s">
        <v>3547</v>
      </c>
      <c r="BL1" s="31" t="s">
        <v>3548</v>
      </c>
      <c r="BM1" s="31" t="s">
        <v>3549</v>
      </c>
      <c r="BN1" s="31" t="s">
        <v>3550</v>
      </c>
      <c r="BO1" s="31" t="s">
        <v>3551</v>
      </c>
      <c r="BP1" s="31" t="s">
        <v>3552</v>
      </c>
      <c r="BQ1" s="31" t="s">
        <v>3553</v>
      </c>
      <c r="BR1" s="31" t="s">
        <v>3554</v>
      </c>
      <c r="BS1" s="31" t="s">
        <v>3555</v>
      </c>
      <c r="BT1" s="32" t="s">
        <v>3556</v>
      </c>
      <c r="BU1" s="32" t="s">
        <v>3557</v>
      </c>
      <c r="BV1" s="32" t="s">
        <v>3558</v>
      </c>
      <c r="BW1" s="32" t="s">
        <v>3559</v>
      </c>
      <c r="BX1" s="32" t="s">
        <v>3560</v>
      </c>
      <c r="BY1" s="32" t="s">
        <v>3561</v>
      </c>
      <c r="BZ1" s="32" t="s">
        <v>3562</v>
      </c>
      <c r="CA1" s="32" t="s">
        <v>3563</v>
      </c>
      <c r="CB1" s="32" t="s">
        <v>3564</v>
      </c>
      <c r="CC1" s="32" t="s">
        <v>3565</v>
      </c>
      <c r="CD1" s="32" t="s">
        <v>3566</v>
      </c>
      <c r="CE1" s="32" t="s">
        <v>3567</v>
      </c>
      <c r="CF1" s="32" t="s">
        <v>3568</v>
      </c>
      <c r="CG1" s="32" t="s">
        <v>3569</v>
      </c>
      <c r="CH1" s="32" t="s">
        <v>3570</v>
      </c>
      <c r="CI1" s="32" t="s">
        <v>9219</v>
      </c>
      <c r="CJ1" s="31" t="s">
        <v>3572</v>
      </c>
      <c r="CK1" s="31" t="s">
        <v>3573</v>
      </c>
      <c r="CL1" s="31" t="s">
        <v>3574</v>
      </c>
      <c r="CM1" s="31" t="s">
        <v>3575</v>
      </c>
      <c r="CN1" s="31" t="s">
        <v>3576</v>
      </c>
      <c r="CO1" s="31" t="s">
        <v>3607</v>
      </c>
      <c r="CP1" s="32" t="s">
        <v>9254</v>
      </c>
      <c r="CQ1" s="31" t="s">
        <v>11085</v>
      </c>
      <c r="CR1" s="28" t="s">
        <v>3609</v>
      </c>
      <c r="CS1" s="28" t="s">
        <v>3610</v>
      </c>
      <c r="CT1" s="28" t="s">
        <v>3900</v>
      </c>
      <c r="CU1" s="28" t="s">
        <v>9412</v>
      </c>
      <c r="CV1" s="28" t="s">
        <v>9413</v>
      </c>
      <c r="CW1" s="28" t="s">
        <v>9479</v>
      </c>
      <c r="CX1" s="28" t="s">
        <v>4084</v>
      </c>
      <c r="CY1" s="28" t="s">
        <v>4085</v>
      </c>
      <c r="CZ1" s="28" t="s">
        <v>4106</v>
      </c>
      <c r="DA1" s="28" t="s">
        <v>4134</v>
      </c>
      <c r="DB1" s="28" t="s">
        <v>4151</v>
      </c>
      <c r="DC1" s="28" t="s">
        <v>4152</v>
      </c>
      <c r="DD1" s="28" t="s">
        <v>4153</v>
      </c>
      <c r="DE1" s="28" t="s">
        <v>4170</v>
      </c>
      <c r="DF1" s="28" t="s">
        <v>4171</v>
      </c>
      <c r="DG1" s="28" t="s">
        <v>4172</v>
      </c>
      <c r="DH1" s="28" t="s">
        <v>4282</v>
      </c>
      <c r="DI1" s="28" t="s">
        <v>4283</v>
      </c>
      <c r="DJ1" s="28" t="s">
        <v>4284</v>
      </c>
      <c r="DK1" s="28" t="s">
        <v>4417</v>
      </c>
      <c r="DL1" s="28" t="s">
        <v>4418</v>
      </c>
      <c r="DM1" s="28" t="s">
        <v>4419</v>
      </c>
      <c r="DN1" s="28" t="s">
        <v>4450</v>
      </c>
      <c r="DO1" s="28" t="s">
        <v>4451</v>
      </c>
      <c r="DP1" s="28" t="s">
        <v>4452</v>
      </c>
      <c r="DQ1" s="28" t="s">
        <v>4454</v>
      </c>
      <c r="DR1" s="28" t="s">
        <v>4455</v>
      </c>
      <c r="DS1" s="28" t="s">
        <v>4456</v>
      </c>
      <c r="DT1" s="28" t="s">
        <v>4468</v>
      </c>
      <c r="DU1" s="28" t="s">
        <v>4469</v>
      </c>
      <c r="DV1" s="28" t="s">
        <v>4470</v>
      </c>
      <c r="DW1" s="28" t="s">
        <v>4494</v>
      </c>
      <c r="DX1" s="28" t="s">
        <v>4495</v>
      </c>
      <c r="DY1" s="28" t="s">
        <v>4496</v>
      </c>
      <c r="DZ1" s="28" t="s">
        <v>4510</v>
      </c>
      <c r="EA1" s="28" t="s">
        <v>4511</v>
      </c>
      <c r="EB1" s="28" t="s">
        <v>4550</v>
      </c>
      <c r="EC1" s="28" t="s">
        <v>4582</v>
      </c>
      <c r="ED1" s="28" t="s">
        <v>4583</v>
      </c>
      <c r="EE1" s="28" t="s">
        <v>4584</v>
      </c>
      <c r="EF1" s="28" t="s">
        <v>4615</v>
      </c>
      <c r="EG1" s="28" t="s">
        <v>4616</v>
      </c>
      <c r="EH1" s="28" t="s">
        <v>4617</v>
      </c>
      <c r="EI1" s="28" t="s">
        <v>4669</v>
      </c>
      <c r="EJ1" s="28" t="s">
        <v>4670</v>
      </c>
      <c r="EK1" s="28" t="s">
        <v>4671</v>
      </c>
      <c r="EL1" s="28" t="s">
        <v>4683</v>
      </c>
      <c r="EM1" s="28" t="s">
        <v>4684</v>
      </c>
      <c r="EN1" s="28" t="s">
        <v>4685</v>
      </c>
      <c r="EO1" s="28" t="s">
        <v>4686</v>
      </c>
      <c r="EP1" s="28" t="s">
        <v>4687</v>
      </c>
      <c r="EQ1" s="28" t="s">
        <v>4688</v>
      </c>
      <c r="ER1" s="28" t="s">
        <v>4691</v>
      </c>
      <c r="ES1" s="28" t="s">
        <v>4692</v>
      </c>
      <c r="ET1" s="28" t="s">
        <v>4693</v>
      </c>
      <c r="EU1" s="28" t="s">
        <v>4761</v>
      </c>
      <c r="EV1" s="28" t="s">
        <v>4762</v>
      </c>
      <c r="EW1" s="28" t="s">
        <v>4763</v>
      </c>
      <c r="EX1" s="28" t="s">
        <v>4837</v>
      </c>
      <c r="EY1" s="28" t="s">
        <v>4838</v>
      </c>
      <c r="EZ1" s="28" t="s">
        <v>4862</v>
      </c>
      <c r="FA1" s="28" t="s">
        <v>4879</v>
      </c>
      <c r="FB1" s="28" t="s">
        <v>4880</v>
      </c>
      <c r="FC1" s="28" t="s">
        <v>4881</v>
      </c>
      <c r="FD1" s="28" t="s">
        <v>4882</v>
      </c>
      <c r="FE1" s="28" t="s">
        <v>4883</v>
      </c>
      <c r="FF1" s="28" t="s">
        <v>4884</v>
      </c>
      <c r="FG1" s="28" t="s">
        <v>4885</v>
      </c>
      <c r="FH1" s="28" t="s">
        <v>4886</v>
      </c>
      <c r="FI1" s="28" t="s">
        <v>4887</v>
      </c>
      <c r="FJ1" s="28" t="s">
        <v>4888</v>
      </c>
      <c r="FK1" s="28" t="s">
        <v>4889</v>
      </c>
      <c r="FL1" s="28" t="s">
        <v>4890</v>
      </c>
      <c r="FM1" s="28" t="s">
        <v>4891</v>
      </c>
      <c r="FN1" s="28" t="s">
        <v>4892</v>
      </c>
      <c r="FO1" s="28" t="s">
        <v>4915</v>
      </c>
      <c r="FP1" s="28" t="s">
        <v>4947</v>
      </c>
      <c r="FQ1" s="28" t="s">
        <v>5184</v>
      </c>
      <c r="FR1" s="28" t="s">
        <v>5349</v>
      </c>
      <c r="FS1" s="28" t="s">
        <v>5393</v>
      </c>
      <c r="FT1" s="28" t="s">
        <v>5418</v>
      </c>
      <c r="FU1" s="28" t="s">
        <v>5608</v>
      </c>
      <c r="FV1" s="28" t="s">
        <v>5612</v>
      </c>
      <c r="FW1" s="28" t="s">
        <v>5660</v>
      </c>
      <c r="FX1" s="28" t="s">
        <v>5666</v>
      </c>
      <c r="FY1" s="28" t="s">
        <v>5809</v>
      </c>
      <c r="FZ1" s="28" t="s">
        <v>5810</v>
      </c>
      <c r="GA1" s="28" t="s">
        <v>5811</v>
      </c>
      <c r="GB1" s="28" t="s">
        <v>6151</v>
      </c>
      <c r="GC1" s="28" t="s">
        <v>6470</v>
      </c>
      <c r="GD1" s="28" t="s">
        <v>6815</v>
      </c>
      <c r="GE1" s="28" t="s">
        <v>7156</v>
      </c>
      <c r="GF1" s="28" t="s">
        <v>7239</v>
      </c>
      <c r="GG1" s="28" t="s">
        <v>7336</v>
      </c>
      <c r="GH1" s="28" t="s">
        <v>7434</v>
      </c>
    </row>
    <row r="2" spans="1:190" s="7" customFormat="1" ht="57" customHeight="1" x14ac:dyDescent="0.2">
      <c r="A2" s="97" t="s">
        <v>11084</v>
      </c>
      <c r="B2" s="98"/>
      <c r="C2" s="8"/>
      <c r="D2" s="9" t="s">
        <v>11165</v>
      </c>
      <c r="E2" s="9"/>
      <c r="F2" s="9"/>
      <c r="G2" s="9"/>
      <c r="H2" s="9"/>
      <c r="I2" s="9"/>
      <c r="J2" s="9"/>
      <c r="K2" s="9"/>
      <c r="L2" s="9"/>
      <c r="M2" s="9"/>
      <c r="N2" s="9"/>
      <c r="O2" s="9"/>
      <c r="P2" s="9"/>
      <c r="Q2" s="9"/>
      <c r="R2" s="9"/>
      <c r="S2" s="9"/>
      <c r="T2" s="9"/>
      <c r="U2" s="9"/>
      <c r="V2" s="9"/>
      <c r="W2" s="9"/>
      <c r="X2" s="9"/>
      <c r="Y2" s="9"/>
      <c r="Z2" s="10">
        <f>SUM(Z3:Z158)</f>
        <v>48371.654674390025</v>
      </c>
      <c r="AA2" s="10">
        <f>SUM(AA3:AA158)</f>
        <v>25758.802443110024</v>
      </c>
      <c r="AB2" s="10"/>
      <c r="AC2" s="10"/>
      <c r="AD2" s="10">
        <f>SUM(AD3:AD158)</f>
        <v>5846.5752575400002</v>
      </c>
      <c r="AE2" s="10"/>
      <c r="AF2" s="10">
        <f>SUM(AF3:AF158)</f>
        <v>1177.5324599999999</v>
      </c>
      <c r="AG2" s="10"/>
      <c r="AH2" s="10">
        <f>SUM(AH3:AH158)</f>
        <v>619.25332903000015</v>
      </c>
      <c r="AI2" s="10"/>
      <c r="AJ2" s="10">
        <f>SUM(AJ3:AJ158)</f>
        <v>1145.0854792899997</v>
      </c>
      <c r="AK2" s="14"/>
      <c r="AL2" s="14">
        <f t="shared" ref="AL2:AT2" si="0">SUM(AL3:AL158)</f>
        <v>13824.405705420002</v>
      </c>
      <c r="AM2" s="14">
        <f t="shared" si="0"/>
        <v>3019.09</v>
      </c>
      <c r="AN2" s="14">
        <f t="shared" si="0"/>
        <v>0</v>
      </c>
      <c r="AO2" s="14">
        <f t="shared" si="0"/>
        <v>0</v>
      </c>
      <c r="AP2" s="14">
        <f t="shared" si="0"/>
        <v>0</v>
      </c>
      <c r="AQ2" s="14">
        <f t="shared" si="0"/>
        <v>74</v>
      </c>
      <c r="AR2" s="14">
        <f t="shared" si="0"/>
        <v>0</v>
      </c>
      <c r="AS2" s="14">
        <f t="shared" si="0"/>
        <v>0</v>
      </c>
      <c r="AT2" s="14">
        <f t="shared" si="0"/>
        <v>439.62905962000002</v>
      </c>
      <c r="AU2" s="14"/>
      <c r="AV2" s="14"/>
      <c r="AW2" s="15">
        <f t="shared" ref="AW2:CP2" si="1">SUM(AW3:AW158)</f>
        <v>383819</v>
      </c>
      <c r="AX2" s="15">
        <f t="shared" si="1"/>
        <v>40197</v>
      </c>
      <c r="AY2" s="15">
        <f t="shared" si="1"/>
        <v>27486</v>
      </c>
      <c r="AZ2" s="15">
        <f t="shared" si="1"/>
        <v>2187</v>
      </c>
      <c r="BA2" s="15">
        <f t="shared" si="1"/>
        <v>4360</v>
      </c>
      <c r="BB2" s="15">
        <f t="shared" si="1"/>
        <v>1904</v>
      </c>
      <c r="BC2" s="15">
        <f t="shared" si="1"/>
        <v>660</v>
      </c>
      <c r="BD2" s="15">
        <f t="shared" si="1"/>
        <v>64</v>
      </c>
      <c r="BE2" s="15">
        <f t="shared" si="1"/>
        <v>839</v>
      </c>
      <c r="BF2" s="15">
        <f t="shared" si="1"/>
        <v>1430</v>
      </c>
      <c r="BG2" s="15">
        <f t="shared" si="1"/>
        <v>1794</v>
      </c>
      <c r="BH2" s="15">
        <f t="shared" si="1"/>
        <v>1754</v>
      </c>
      <c r="BI2" s="15">
        <f t="shared" si="1"/>
        <v>2222</v>
      </c>
      <c r="BJ2" s="15">
        <f t="shared" si="1"/>
        <v>2541</v>
      </c>
      <c r="BK2" s="15">
        <f t="shared" si="1"/>
        <v>4623</v>
      </c>
      <c r="BL2" s="15">
        <f t="shared" si="1"/>
        <v>1527</v>
      </c>
      <c r="BM2" s="15">
        <f t="shared" si="1"/>
        <v>460</v>
      </c>
      <c r="BN2" s="15">
        <f t="shared" si="1"/>
        <v>127</v>
      </c>
      <c r="BO2" s="15">
        <f t="shared" si="1"/>
        <v>229</v>
      </c>
      <c r="BP2" s="15">
        <f t="shared" si="1"/>
        <v>71</v>
      </c>
      <c r="BQ2" s="15">
        <f t="shared" si="1"/>
        <v>218</v>
      </c>
      <c r="BR2" s="15">
        <f t="shared" si="1"/>
        <v>32</v>
      </c>
      <c r="BS2" s="15">
        <f t="shared" si="1"/>
        <v>1507</v>
      </c>
      <c r="BT2" s="15">
        <f t="shared" si="1"/>
        <v>218.64500000000001</v>
      </c>
      <c r="BU2" s="15">
        <f t="shared" si="1"/>
        <v>68</v>
      </c>
      <c r="BV2" s="15">
        <f t="shared" si="1"/>
        <v>43</v>
      </c>
      <c r="BW2" s="15">
        <f t="shared" si="1"/>
        <v>39</v>
      </c>
      <c r="BX2" s="15">
        <f t="shared" si="1"/>
        <v>35</v>
      </c>
      <c r="BY2" s="15">
        <f t="shared" si="1"/>
        <v>73</v>
      </c>
      <c r="BZ2" s="15">
        <f t="shared" si="1"/>
        <v>71</v>
      </c>
      <c r="CA2" s="15">
        <f t="shared" si="1"/>
        <v>44</v>
      </c>
      <c r="CB2" s="15">
        <f t="shared" si="1"/>
        <v>37</v>
      </c>
      <c r="CC2" s="15">
        <f t="shared" si="1"/>
        <v>17</v>
      </c>
      <c r="CD2" s="15">
        <f t="shared" si="1"/>
        <v>73</v>
      </c>
      <c r="CE2" s="15">
        <f t="shared" si="1"/>
        <v>41</v>
      </c>
      <c r="CF2" s="15">
        <f t="shared" si="1"/>
        <v>71</v>
      </c>
      <c r="CG2" s="15">
        <f t="shared" si="1"/>
        <v>7</v>
      </c>
      <c r="CH2" s="15">
        <f t="shared" si="1"/>
        <v>225</v>
      </c>
      <c r="CI2" s="15">
        <f t="shared" si="1"/>
        <v>1057</v>
      </c>
      <c r="CJ2" s="15">
        <f t="shared" si="1"/>
        <v>23</v>
      </c>
      <c r="CK2" s="15">
        <f t="shared" si="1"/>
        <v>6</v>
      </c>
      <c r="CL2" s="15">
        <f t="shared" si="1"/>
        <v>8</v>
      </c>
      <c r="CM2" s="15">
        <f t="shared" si="1"/>
        <v>12</v>
      </c>
      <c r="CN2" s="15">
        <f t="shared" si="1"/>
        <v>0</v>
      </c>
      <c r="CO2" s="15">
        <f t="shared" si="1"/>
        <v>1268</v>
      </c>
      <c r="CP2" s="15">
        <f t="shared" si="1"/>
        <v>29866</v>
      </c>
      <c r="CQ2" s="15">
        <f>SUM(AZ2:BS2)+SUM(CJ2:CO2)-CP2</f>
        <v>0</v>
      </c>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row>
    <row r="3" spans="1:190" ht="30" customHeight="1" x14ac:dyDescent="0.2">
      <c r="C3" s="17" t="s">
        <v>11174</v>
      </c>
      <c r="D3" s="18" t="s">
        <v>39</v>
      </c>
      <c r="E3" s="18" t="s">
        <v>7656</v>
      </c>
      <c r="F3" s="17"/>
      <c r="G3" s="18">
        <v>2017</v>
      </c>
      <c r="H3" s="19">
        <v>44927</v>
      </c>
      <c r="I3" s="19">
        <v>45291</v>
      </c>
      <c r="J3" s="18" t="s">
        <v>7874</v>
      </c>
      <c r="K3" s="18" t="s">
        <v>8008</v>
      </c>
      <c r="L3" s="18" t="s">
        <v>8115</v>
      </c>
      <c r="M3" s="18" t="s">
        <v>8234</v>
      </c>
      <c r="N3" s="18" t="s">
        <v>8352</v>
      </c>
      <c r="O3" s="18" t="s">
        <v>8380</v>
      </c>
      <c r="P3" s="17"/>
      <c r="Q3" s="17"/>
      <c r="R3" s="17"/>
      <c r="S3" s="17"/>
      <c r="T3" s="18" t="s">
        <v>8535</v>
      </c>
      <c r="U3" s="18" t="s">
        <v>8627</v>
      </c>
      <c r="V3" s="18" t="s">
        <v>8714</v>
      </c>
      <c r="W3" s="18" t="s">
        <v>8714</v>
      </c>
      <c r="X3" s="18" t="s">
        <v>3138</v>
      </c>
      <c r="Y3" s="18" t="s">
        <v>8880</v>
      </c>
      <c r="Z3" s="20">
        <f>SUM(AA3,AD3,AF3,AH3,AJ3,AL3)</f>
        <v>1812.2849999999999</v>
      </c>
      <c r="AA3" s="20">
        <v>112.307</v>
      </c>
      <c r="AB3" s="21">
        <v>6.2</v>
      </c>
      <c r="AC3" s="21">
        <v>0.03</v>
      </c>
      <c r="AD3" s="20">
        <v>153.345</v>
      </c>
      <c r="AE3" s="21">
        <v>8.4600000000000009</v>
      </c>
      <c r="AF3" s="21">
        <v>54.552999999999997</v>
      </c>
      <c r="AG3" s="21">
        <v>3.01</v>
      </c>
      <c r="AH3" s="21">
        <v>0</v>
      </c>
      <c r="AI3" s="21">
        <v>0</v>
      </c>
      <c r="AJ3" s="21">
        <v>0</v>
      </c>
      <c r="AK3" s="21">
        <v>0</v>
      </c>
      <c r="AL3" s="21">
        <v>1492.08</v>
      </c>
      <c r="AM3" s="21">
        <v>82.33</v>
      </c>
      <c r="AN3" s="18" t="s">
        <v>9009</v>
      </c>
      <c r="AO3" s="18" t="s">
        <v>9060</v>
      </c>
      <c r="AP3" s="18" t="s">
        <v>8714</v>
      </c>
      <c r="AQ3" s="18">
        <v>1</v>
      </c>
      <c r="AR3" s="18" t="s">
        <v>9073</v>
      </c>
      <c r="AS3" s="18" t="s">
        <v>9143</v>
      </c>
      <c r="AT3" s="21">
        <v>0</v>
      </c>
      <c r="AU3" s="21">
        <v>102.746</v>
      </c>
      <c r="AV3" s="21">
        <v>0.02</v>
      </c>
      <c r="AW3" s="22">
        <v>341585</v>
      </c>
      <c r="AX3" s="22">
        <v>0</v>
      </c>
      <c r="AY3" s="22">
        <v>60</v>
      </c>
      <c r="AZ3" s="22"/>
      <c r="BA3" s="22"/>
      <c r="BB3" s="22"/>
      <c r="BC3" s="22"/>
      <c r="BD3" s="22"/>
      <c r="BE3" s="22"/>
      <c r="BF3" s="22"/>
      <c r="BG3" s="22"/>
      <c r="BH3" s="22"/>
      <c r="BI3" s="22">
        <v>13</v>
      </c>
      <c r="BJ3" s="22"/>
      <c r="BK3" s="22">
        <v>47</v>
      </c>
      <c r="BL3" s="22"/>
      <c r="BM3" s="22"/>
      <c r="BN3" s="22"/>
      <c r="BO3" s="22"/>
      <c r="BP3" s="22"/>
      <c r="BQ3" s="22"/>
      <c r="BR3" s="22"/>
      <c r="BS3" s="22"/>
      <c r="BT3" s="22"/>
      <c r="BU3" s="22"/>
      <c r="BV3" s="22"/>
      <c r="BW3" s="22"/>
      <c r="BX3" s="22"/>
      <c r="BY3" s="22"/>
      <c r="BZ3" s="22"/>
      <c r="CA3" s="22"/>
      <c r="CB3" s="22"/>
      <c r="CC3" s="22"/>
      <c r="CD3" s="22"/>
      <c r="CE3" s="22"/>
      <c r="CF3" s="22"/>
      <c r="CG3" s="22"/>
      <c r="CH3" s="22"/>
      <c r="CI3" s="22">
        <v>0</v>
      </c>
      <c r="CJ3" s="22"/>
      <c r="CK3" s="22"/>
      <c r="CL3" s="22"/>
      <c r="CM3" s="22"/>
      <c r="CN3" s="23"/>
      <c r="CO3" s="22"/>
      <c r="CP3" s="22">
        <v>60</v>
      </c>
      <c r="CQ3" s="15">
        <f t="shared" ref="CQ3:CQ66" si="2">SUM(AZ3:BS3)+SUM(CJ3:CO3)-CP3</f>
        <v>0</v>
      </c>
      <c r="CR3" s="21">
        <v>3332.9070000000002</v>
      </c>
      <c r="CS3" s="18" t="s">
        <v>9255</v>
      </c>
      <c r="CT3" s="17"/>
      <c r="CU3" s="21">
        <v>78.62</v>
      </c>
      <c r="CV3" s="24" t="s">
        <v>3951</v>
      </c>
      <c r="CW3" s="21">
        <v>4239.1610000000001</v>
      </c>
      <c r="CX3" s="21">
        <v>1</v>
      </c>
      <c r="CY3" s="18" t="s">
        <v>9480</v>
      </c>
      <c r="CZ3" s="18" t="s">
        <v>9508</v>
      </c>
      <c r="DA3" s="18" t="s">
        <v>9550</v>
      </c>
      <c r="DB3" s="18">
        <v>41</v>
      </c>
      <c r="DC3" s="18">
        <v>12648</v>
      </c>
      <c r="DD3" s="17"/>
      <c r="DE3" s="18">
        <v>12</v>
      </c>
      <c r="DF3" s="18">
        <v>1</v>
      </c>
      <c r="DG3" s="18" t="s">
        <v>9587</v>
      </c>
      <c r="DH3" s="18">
        <v>0</v>
      </c>
      <c r="DI3" s="18">
        <v>1</v>
      </c>
      <c r="DJ3" s="18" t="s">
        <v>9641</v>
      </c>
      <c r="DK3" s="18">
        <v>0</v>
      </c>
      <c r="DL3" s="17"/>
      <c r="DM3" s="17"/>
      <c r="DN3" s="17"/>
      <c r="DO3" s="17"/>
      <c r="DP3" s="17"/>
      <c r="DQ3" s="17"/>
      <c r="DR3" s="17"/>
      <c r="DS3" s="17"/>
      <c r="DT3" s="17"/>
      <c r="DU3" s="18">
        <v>1</v>
      </c>
      <c r="DV3" s="18" t="s">
        <v>9740</v>
      </c>
      <c r="DW3" s="18">
        <v>0</v>
      </c>
      <c r="DX3" s="18">
        <v>1</v>
      </c>
      <c r="DY3" s="18" t="s">
        <v>9764</v>
      </c>
      <c r="DZ3" s="18">
        <v>0</v>
      </c>
      <c r="EA3" s="18" t="s">
        <v>9770</v>
      </c>
      <c r="EB3" s="18" t="s">
        <v>9791</v>
      </c>
      <c r="EC3" s="18">
        <v>0</v>
      </c>
      <c r="ED3" s="18">
        <v>1</v>
      </c>
      <c r="EE3" s="18" t="s">
        <v>9806</v>
      </c>
      <c r="EF3" s="18">
        <v>816152</v>
      </c>
      <c r="EG3" s="17"/>
      <c r="EH3" s="17"/>
      <c r="EI3" s="17"/>
      <c r="EJ3" s="17"/>
      <c r="EK3" s="17"/>
      <c r="EL3" s="17"/>
      <c r="EM3" s="17"/>
      <c r="EN3" s="17"/>
      <c r="EO3" s="17"/>
      <c r="EP3" s="17"/>
      <c r="EQ3" s="17"/>
      <c r="ER3" s="17"/>
      <c r="ES3" s="18">
        <v>1</v>
      </c>
      <c r="ET3" s="18" t="s">
        <v>9881</v>
      </c>
      <c r="EU3" s="18">
        <v>16</v>
      </c>
      <c r="EV3" s="18">
        <v>1</v>
      </c>
      <c r="EW3" s="18" t="s">
        <v>9921</v>
      </c>
      <c r="EX3" s="18">
        <v>23</v>
      </c>
      <c r="EY3" s="17"/>
      <c r="EZ3" s="17"/>
      <c r="FA3" s="17"/>
      <c r="FB3" s="18">
        <v>100</v>
      </c>
      <c r="FC3" s="18" t="s">
        <v>9969</v>
      </c>
      <c r="FD3" s="18">
        <v>45</v>
      </c>
      <c r="FE3" s="18">
        <v>0</v>
      </c>
      <c r="FF3" s="18">
        <v>2</v>
      </c>
      <c r="FG3" s="18">
        <v>0</v>
      </c>
      <c r="FH3" s="18">
        <v>0</v>
      </c>
      <c r="FI3" s="18">
        <v>43</v>
      </c>
      <c r="FJ3" s="18">
        <v>0</v>
      </c>
      <c r="FK3" s="18">
        <v>0</v>
      </c>
      <c r="FL3" s="18">
        <v>0</v>
      </c>
      <c r="FM3" s="18">
        <v>1</v>
      </c>
      <c r="FN3" s="24" t="s">
        <v>10033</v>
      </c>
      <c r="FO3" s="18" t="s">
        <v>10080</v>
      </c>
      <c r="FP3" s="24" t="s">
        <v>10136</v>
      </c>
      <c r="FQ3" s="18" t="s">
        <v>10222</v>
      </c>
      <c r="FR3" s="24" t="s">
        <v>10311</v>
      </c>
      <c r="FS3" s="17"/>
      <c r="FT3" s="18" t="s">
        <v>10403</v>
      </c>
      <c r="FU3" s="17"/>
      <c r="FV3" s="18" t="s">
        <v>10515</v>
      </c>
      <c r="FW3" s="17"/>
      <c r="FX3" s="18" t="s">
        <v>10588</v>
      </c>
      <c r="FY3" s="18">
        <v>1</v>
      </c>
      <c r="FZ3" s="18">
        <v>105</v>
      </c>
      <c r="GA3" s="18" t="s">
        <v>10677</v>
      </c>
      <c r="GB3" s="18" t="s">
        <v>10763</v>
      </c>
      <c r="GC3" s="18" t="s">
        <v>11081</v>
      </c>
      <c r="GD3" s="18" t="s">
        <v>10877</v>
      </c>
      <c r="GE3" s="18" t="s">
        <v>10986</v>
      </c>
      <c r="GF3" s="18" t="s">
        <v>11005</v>
      </c>
      <c r="GG3" s="18" t="s">
        <v>11081</v>
      </c>
      <c r="GH3" s="18" t="s">
        <v>11047</v>
      </c>
    </row>
    <row r="4" spans="1:190" ht="30" customHeight="1" x14ac:dyDescent="0.2">
      <c r="C4" s="17" t="s">
        <v>11174</v>
      </c>
      <c r="D4" s="18" t="s">
        <v>39</v>
      </c>
      <c r="E4" s="18" t="s">
        <v>7657</v>
      </c>
      <c r="F4" s="18" t="s">
        <v>7657</v>
      </c>
      <c r="G4" s="18">
        <v>2019</v>
      </c>
      <c r="H4" s="19">
        <v>44827</v>
      </c>
      <c r="I4" s="19">
        <v>45231</v>
      </c>
      <c r="J4" s="18" t="s">
        <v>7875</v>
      </c>
      <c r="K4" s="18" t="s">
        <v>8009</v>
      </c>
      <c r="L4" s="18" t="s">
        <v>8116</v>
      </c>
      <c r="M4" s="18" t="s">
        <v>8235</v>
      </c>
      <c r="N4" s="18" t="s">
        <v>8352</v>
      </c>
      <c r="O4" s="18" t="s">
        <v>8381</v>
      </c>
      <c r="P4" s="17"/>
      <c r="Q4" s="17"/>
      <c r="R4" s="17"/>
      <c r="S4" s="17"/>
      <c r="T4" s="17"/>
      <c r="U4" s="17"/>
      <c r="V4" s="18" t="s">
        <v>8715</v>
      </c>
      <c r="W4" s="18" t="s">
        <v>8715</v>
      </c>
      <c r="X4" s="18" t="s">
        <v>3138</v>
      </c>
      <c r="Y4" s="18" t="s">
        <v>8881</v>
      </c>
      <c r="Z4" s="20">
        <f t="shared" ref="Z4:Z67" si="3">SUM(AA4,AD4,AF4,AH4,AJ4,AL4)</f>
        <v>6.7661602599999995</v>
      </c>
      <c r="AA4" s="20">
        <v>0.20734372000000001</v>
      </c>
      <c r="AB4" s="21">
        <v>3.06</v>
      </c>
      <c r="AC4" s="21">
        <v>4.9570000000000001E-5</v>
      </c>
      <c r="AD4" s="20">
        <v>1.42696432</v>
      </c>
      <c r="AE4" s="21">
        <v>21.09</v>
      </c>
      <c r="AF4" s="21">
        <v>0.73446</v>
      </c>
      <c r="AG4" s="21">
        <v>10.85</v>
      </c>
      <c r="AH4" s="21">
        <v>1.6437868</v>
      </c>
      <c r="AI4" s="21">
        <v>24.29</v>
      </c>
      <c r="AJ4" s="21">
        <v>0</v>
      </c>
      <c r="AK4" s="21">
        <v>0</v>
      </c>
      <c r="AL4" s="21">
        <v>2.75360542</v>
      </c>
      <c r="AM4" s="21">
        <v>40.700000000000003</v>
      </c>
      <c r="AN4" s="18" t="s">
        <v>9010</v>
      </c>
      <c r="AO4" s="18" t="s">
        <v>9061</v>
      </c>
      <c r="AP4" s="18" t="s">
        <v>8715</v>
      </c>
      <c r="AQ4" s="17"/>
      <c r="AR4" s="17"/>
      <c r="AS4" s="17"/>
      <c r="AT4" s="21"/>
      <c r="AU4" s="21">
        <v>9.9580000000000002</v>
      </c>
      <c r="AV4" s="21">
        <v>2.2712000000000001E-3</v>
      </c>
      <c r="AW4" s="22">
        <v>39</v>
      </c>
      <c r="AX4" s="22">
        <v>39</v>
      </c>
      <c r="AY4" s="22">
        <v>3</v>
      </c>
      <c r="AZ4" s="22"/>
      <c r="BA4" s="22"/>
      <c r="BB4" s="22"/>
      <c r="BC4" s="22"/>
      <c r="BD4" s="22"/>
      <c r="BE4" s="22"/>
      <c r="BF4" s="22"/>
      <c r="BG4" s="22"/>
      <c r="BH4" s="22"/>
      <c r="BI4" s="22"/>
      <c r="BJ4" s="22">
        <v>1</v>
      </c>
      <c r="BK4" s="22">
        <v>1</v>
      </c>
      <c r="BL4" s="22"/>
      <c r="BM4" s="22">
        <v>1</v>
      </c>
      <c r="BN4" s="22"/>
      <c r="BO4" s="22"/>
      <c r="BP4" s="22"/>
      <c r="BQ4" s="22"/>
      <c r="BR4" s="22"/>
      <c r="BS4" s="22"/>
      <c r="BT4" s="22"/>
      <c r="BU4" s="22"/>
      <c r="BV4" s="22"/>
      <c r="BW4" s="22"/>
      <c r="BX4" s="22"/>
      <c r="BY4" s="22"/>
      <c r="BZ4" s="22"/>
      <c r="CA4" s="22"/>
      <c r="CB4" s="22"/>
      <c r="CC4" s="22"/>
      <c r="CD4" s="22"/>
      <c r="CE4" s="22"/>
      <c r="CF4" s="22"/>
      <c r="CG4" s="22"/>
      <c r="CH4" s="22"/>
      <c r="CI4" s="22">
        <v>0</v>
      </c>
      <c r="CJ4" s="22"/>
      <c r="CK4" s="22"/>
      <c r="CL4" s="22"/>
      <c r="CM4" s="22"/>
      <c r="CN4" s="23"/>
      <c r="CO4" s="22"/>
      <c r="CP4" s="22">
        <v>3</v>
      </c>
      <c r="CQ4" s="15">
        <f t="shared" si="2"/>
        <v>0</v>
      </c>
      <c r="CR4" s="21">
        <v>3.5259999999999998</v>
      </c>
      <c r="CS4" s="18" t="s">
        <v>9256</v>
      </c>
      <c r="CT4" s="17"/>
      <c r="CU4" s="21">
        <v>0.08</v>
      </c>
      <c r="CV4" s="24" t="s">
        <v>3951</v>
      </c>
      <c r="CW4" s="21">
        <v>4239.1610000000001</v>
      </c>
      <c r="CX4" s="21"/>
      <c r="CY4" s="17"/>
      <c r="CZ4" s="17"/>
      <c r="DA4" s="17"/>
      <c r="DB4" s="17"/>
      <c r="DC4" s="17"/>
      <c r="DD4" s="17"/>
      <c r="DE4" s="18">
        <v>0</v>
      </c>
      <c r="DF4" s="17"/>
      <c r="DG4" s="17"/>
      <c r="DH4" s="17"/>
      <c r="DI4" s="18">
        <v>1</v>
      </c>
      <c r="DJ4" s="18" t="s">
        <v>9642</v>
      </c>
      <c r="DK4" s="18">
        <v>1603</v>
      </c>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8">
        <v>1</v>
      </c>
      <c r="ET4" s="18" t="s">
        <v>9882</v>
      </c>
      <c r="EU4" s="18">
        <v>5</v>
      </c>
      <c r="EV4" s="17"/>
      <c r="EW4" s="17"/>
      <c r="EX4" s="17"/>
      <c r="EY4" s="17"/>
      <c r="EZ4" s="17"/>
      <c r="FA4" s="17"/>
      <c r="FB4" s="18">
        <v>88</v>
      </c>
      <c r="FC4" s="18" t="s">
        <v>9970</v>
      </c>
      <c r="FD4" s="18">
        <v>11</v>
      </c>
      <c r="FE4" s="18">
        <v>1</v>
      </c>
      <c r="FF4" s="18">
        <v>0</v>
      </c>
      <c r="FG4" s="18">
        <v>0</v>
      </c>
      <c r="FH4" s="18">
        <v>0</v>
      </c>
      <c r="FI4" s="18">
        <v>10</v>
      </c>
      <c r="FJ4" s="18">
        <v>0</v>
      </c>
      <c r="FK4" s="18">
        <v>0</v>
      </c>
      <c r="FL4" s="18">
        <v>0</v>
      </c>
      <c r="FM4" s="17"/>
      <c r="FN4" s="17"/>
      <c r="FO4" s="17"/>
      <c r="FP4" s="24" t="s">
        <v>10137</v>
      </c>
      <c r="FQ4" s="18" t="s">
        <v>10223</v>
      </c>
      <c r="FR4" s="17"/>
      <c r="FS4" s="17"/>
      <c r="FT4" s="17"/>
      <c r="FU4" s="17"/>
      <c r="FV4" s="17"/>
      <c r="FW4" s="17"/>
      <c r="FX4" s="18" t="s">
        <v>5672</v>
      </c>
      <c r="FY4" s="18">
        <v>0</v>
      </c>
      <c r="FZ4" s="18">
        <v>0</v>
      </c>
      <c r="GA4" s="18" t="s">
        <v>10678</v>
      </c>
      <c r="GB4" s="18" t="s">
        <v>10764</v>
      </c>
      <c r="GC4" s="18" t="s">
        <v>11081</v>
      </c>
      <c r="GD4" s="18" t="s">
        <v>10878</v>
      </c>
      <c r="GE4" s="18" t="s">
        <v>10986</v>
      </c>
      <c r="GF4" s="18" t="s">
        <v>11005</v>
      </c>
      <c r="GG4" s="18" t="s">
        <v>11081</v>
      </c>
      <c r="GH4" s="18" t="s">
        <v>11047</v>
      </c>
    </row>
    <row r="5" spans="1:190" ht="30" customHeight="1" x14ac:dyDescent="0.2">
      <c r="C5" s="17" t="s">
        <v>11174</v>
      </c>
      <c r="D5" s="18" t="s">
        <v>7622</v>
      </c>
      <c r="E5" s="18" t="s">
        <v>7658</v>
      </c>
      <c r="F5" s="18" t="s">
        <v>7789</v>
      </c>
      <c r="G5" s="18">
        <v>2017</v>
      </c>
      <c r="H5" s="19">
        <v>44649</v>
      </c>
      <c r="I5" s="19">
        <v>45291</v>
      </c>
      <c r="J5" s="18" t="s">
        <v>687</v>
      </c>
      <c r="K5" s="17"/>
      <c r="L5" s="18" t="s">
        <v>687</v>
      </c>
      <c r="M5" s="17"/>
      <c r="N5" s="18" t="s">
        <v>8353</v>
      </c>
      <c r="O5" s="18" t="s">
        <v>8382</v>
      </c>
      <c r="P5" s="18" t="s">
        <v>687</v>
      </c>
      <c r="Q5" s="17"/>
      <c r="R5" s="18" t="s">
        <v>687</v>
      </c>
      <c r="S5" s="17"/>
      <c r="T5" s="18" t="s">
        <v>8536</v>
      </c>
      <c r="U5" s="18" t="s">
        <v>8628</v>
      </c>
      <c r="V5" s="18" t="s">
        <v>8716</v>
      </c>
      <c r="W5" s="18" t="s">
        <v>8842</v>
      </c>
      <c r="X5" s="18" t="s">
        <v>3138</v>
      </c>
      <c r="Y5" s="18" t="s">
        <v>8882</v>
      </c>
      <c r="Z5" s="20">
        <f t="shared" si="3"/>
        <v>678.02800000000002</v>
      </c>
      <c r="AA5" s="20">
        <v>340.80200000000002</v>
      </c>
      <c r="AB5" s="21">
        <v>50.26</v>
      </c>
      <c r="AC5" s="21">
        <v>0.3</v>
      </c>
      <c r="AD5" s="20">
        <v>323.00900000000001</v>
      </c>
      <c r="AE5" s="21">
        <v>47.64</v>
      </c>
      <c r="AF5" s="21">
        <v>0</v>
      </c>
      <c r="AG5" s="21">
        <v>0</v>
      </c>
      <c r="AH5" s="21">
        <v>0</v>
      </c>
      <c r="AI5" s="21">
        <v>0</v>
      </c>
      <c r="AJ5" s="21">
        <v>14.217000000000001</v>
      </c>
      <c r="AK5" s="21">
        <v>2.1</v>
      </c>
      <c r="AL5" s="21">
        <v>0</v>
      </c>
      <c r="AM5" s="21">
        <v>0</v>
      </c>
      <c r="AN5" s="18" t="s">
        <v>687</v>
      </c>
      <c r="AO5" s="18" t="s">
        <v>687</v>
      </c>
      <c r="AP5" s="18" t="s">
        <v>687</v>
      </c>
      <c r="AQ5" s="17"/>
      <c r="AR5" s="17"/>
      <c r="AS5" s="17"/>
      <c r="AT5" s="21"/>
      <c r="AU5" s="21">
        <v>312.86900000000003</v>
      </c>
      <c r="AV5" s="21">
        <v>0.35</v>
      </c>
      <c r="AW5" s="22">
        <v>413</v>
      </c>
      <c r="AX5" s="22">
        <v>365</v>
      </c>
      <c r="AY5" s="22">
        <v>240</v>
      </c>
      <c r="AZ5" s="22">
        <v>9</v>
      </c>
      <c r="BA5" s="22">
        <v>36</v>
      </c>
      <c r="BB5" s="22">
        <v>9</v>
      </c>
      <c r="BC5" s="22">
        <v>0</v>
      </c>
      <c r="BD5" s="22">
        <v>0</v>
      </c>
      <c r="BE5" s="22">
        <v>0</v>
      </c>
      <c r="BF5" s="22">
        <v>121</v>
      </c>
      <c r="BG5" s="22">
        <v>9</v>
      </c>
      <c r="BH5" s="22">
        <v>9</v>
      </c>
      <c r="BI5" s="22">
        <v>6</v>
      </c>
      <c r="BJ5" s="22">
        <v>9</v>
      </c>
      <c r="BK5" s="22">
        <v>9</v>
      </c>
      <c r="BL5" s="22">
        <v>14</v>
      </c>
      <c r="BM5" s="22">
        <v>0</v>
      </c>
      <c r="BN5" s="22">
        <v>0</v>
      </c>
      <c r="BO5" s="22">
        <v>0</v>
      </c>
      <c r="BP5" s="22">
        <v>0</v>
      </c>
      <c r="BQ5" s="22">
        <v>0</v>
      </c>
      <c r="BR5" s="22">
        <v>0</v>
      </c>
      <c r="BS5" s="22">
        <v>0</v>
      </c>
      <c r="BT5" s="22"/>
      <c r="BU5" s="22"/>
      <c r="BV5" s="22"/>
      <c r="BW5" s="22"/>
      <c r="BX5" s="22"/>
      <c r="BY5" s="22"/>
      <c r="BZ5" s="22"/>
      <c r="CA5" s="22"/>
      <c r="CB5" s="22"/>
      <c r="CC5" s="22"/>
      <c r="CD5" s="22"/>
      <c r="CE5" s="22"/>
      <c r="CF5" s="22"/>
      <c r="CG5" s="22"/>
      <c r="CH5" s="22"/>
      <c r="CI5" s="22">
        <v>0</v>
      </c>
      <c r="CJ5" s="22">
        <v>0</v>
      </c>
      <c r="CK5" s="22">
        <v>0</v>
      </c>
      <c r="CL5" s="22">
        <v>0</v>
      </c>
      <c r="CM5" s="22">
        <v>0</v>
      </c>
      <c r="CN5" s="22" t="s">
        <v>9220</v>
      </c>
      <c r="CO5" s="22">
        <v>3</v>
      </c>
      <c r="CP5" s="22">
        <v>234</v>
      </c>
      <c r="CQ5" s="15">
        <f t="shared" si="2"/>
        <v>0</v>
      </c>
      <c r="CR5" s="21">
        <v>348.82600000000002</v>
      </c>
      <c r="CS5" s="18" t="s">
        <v>9257</v>
      </c>
      <c r="CT5" s="17"/>
      <c r="CU5" s="21">
        <v>32.69</v>
      </c>
      <c r="CV5" s="24" t="s">
        <v>9414</v>
      </c>
      <c r="CW5" s="21">
        <v>1067.0340000000001</v>
      </c>
      <c r="CX5" s="21"/>
      <c r="CY5" s="17"/>
      <c r="CZ5" s="17"/>
      <c r="DA5" s="17"/>
      <c r="DB5" s="17"/>
      <c r="DC5" s="17"/>
      <c r="DD5" s="17"/>
      <c r="DE5" s="18">
        <v>8</v>
      </c>
      <c r="DF5" s="17"/>
      <c r="DG5" s="17"/>
      <c r="DH5" s="17"/>
      <c r="DI5" s="18">
        <v>1</v>
      </c>
      <c r="DJ5" s="18" t="s">
        <v>9643</v>
      </c>
      <c r="DK5" s="18">
        <v>17825</v>
      </c>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8">
        <v>1</v>
      </c>
      <c r="EW5" s="18" t="s">
        <v>9922</v>
      </c>
      <c r="EX5" s="18">
        <v>13</v>
      </c>
      <c r="EY5" s="17"/>
      <c r="EZ5" s="17"/>
      <c r="FA5" s="17"/>
      <c r="FB5" s="18">
        <v>100</v>
      </c>
      <c r="FC5" s="17"/>
      <c r="FD5" s="18">
        <v>84</v>
      </c>
      <c r="FE5" s="18">
        <v>25</v>
      </c>
      <c r="FF5" s="18">
        <v>8</v>
      </c>
      <c r="FG5" s="18">
        <v>47</v>
      </c>
      <c r="FH5" s="18">
        <v>0</v>
      </c>
      <c r="FI5" s="18">
        <v>4</v>
      </c>
      <c r="FJ5" s="18">
        <v>0</v>
      </c>
      <c r="FK5" s="18">
        <v>0</v>
      </c>
      <c r="FL5" s="18">
        <v>0</v>
      </c>
      <c r="FM5" s="17"/>
      <c r="FN5" s="17"/>
      <c r="FO5" s="17"/>
      <c r="FP5" s="17"/>
      <c r="FQ5" s="17"/>
      <c r="FR5" s="17"/>
      <c r="FS5" s="17"/>
      <c r="FT5" s="18" t="s">
        <v>10404</v>
      </c>
      <c r="FU5" s="17"/>
      <c r="FV5" s="18" t="s">
        <v>10516</v>
      </c>
      <c r="FW5" s="17"/>
      <c r="FX5" s="18" t="s">
        <v>10589</v>
      </c>
      <c r="FY5" s="18">
        <v>0</v>
      </c>
      <c r="FZ5" s="18">
        <v>0</v>
      </c>
      <c r="GA5" s="18" t="s">
        <v>7590</v>
      </c>
      <c r="GB5" s="18" t="s">
        <v>10765</v>
      </c>
      <c r="GC5" s="18" t="s">
        <v>11081</v>
      </c>
      <c r="GD5" s="18" t="s">
        <v>10879</v>
      </c>
      <c r="GE5" s="18" t="s">
        <v>7590</v>
      </c>
      <c r="GF5" s="18" t="s">
        <v>10765</v>
      </c>
      <c r="GG5" s="18" t="s">
        <v>11081</v>
      </c>
      <c r="GH5" s="18" t="s">
        <v>10879</v>
      </c>
    </row>
    <row r="6" spans="1:190" ht="30" customHeight="1" x14ac:dyDescent="0.2">
      <c r="C6" s="17" t="s">
        <v>11174</v>
      </c>
      <c r="D6" s="18" t="s">
        <v>7623</v>
      </c>
      <c r="E6" s="18" t="s">
        <v>7659</v>
      </c>
      <c r="F6" s="18" t="s">
        <v>7790</v>
      </c>
      <c r="G6" s="18">
        <v>2014</v>
      </c>
      <c r="H6" s="19">
        <v>44886</v>
      </c>
      <c r="I6" s="19">
        <v>45288</v>
      </c>
      <c r="J6" s="18" t="s">
        <v>7876</v>
      </c>
      <c r="K6" s="18" t="s">
        <v>8010</v>
      </c>
      <c r="L6" s="18" t="s">
        <v>8117</v>
      </c>
      <c r="M6" s="18" t="s">
        <v>8236</v>
      </c>
      <c r="N6" s="18" t="s">
        <v>8354</v>
      </c>
      <c r="O6" s="18" t="s">
        <v>8383</v>
      </c>
      <c r="P6" s="17"/>
      <c r="Q6" s="17"/>
      <c r="R6" s="18" t="s">
        <v>8471</v>
      </c>
      <c r="S6" s="18" t="s">
        <v>8496</v>
      </c>
      <c r="T6" s="18" t="s">
        <v>8537</v>
      </c>
      <c r="U6" s="18" t="s">
        <v>8629</v>
      </c>
      <c r="V6" s="18" t="s">
        <v>8717</v>
      </c>
      <c r="W6" s="18" t="s">
        <v>8717</v>
      </c>
      <c r="X6" s="18" t="s">
        <v>3138</v>
      </c>
      <c r="Y6" s="18" t="s">
        <v>8883</v>
      </c>
      <c r="Z6" s="20">
        <f t="shared" si="3"/>
        <v>143.81</v>
      </c>
      <c r="AA6" s="20">
        <v>97.78</v>
      </c>
      <c r="AB6" s="21">
        <v>67.989999999999995</v>
      </c>
      <c r="AC6" s="21">
        <v>0.12</v>
      </c>
      <c r="AD6" s="20">
        <v>32.840000000000003</v>
      </c>
      <c r="AE6" s="21">
        <v>22.84</v>
      </c>
      <c r="AF6" s="21">
        <v>11.96</v>
      </c>
      <c r="AG6" s="21">
        <v>8.32</v>
      </c>
      <c r="AH6" s="21">
        <v>0</v>
      </c>
      <c r="AI6" s="21">
        <v>0</v>
      </c>
      <c r="AJ6" s="21">
        <v>1.23</v>
      </c>
      <c r="AK6" s="21">
        <v>0.86</v>
      </c>
      <c r="AL6" s="21">
        <v>0</v>
      </c>
      <c r="AM6" s="21">
        <v>0</v>
      </c>
      <c r="AN6" s="18" t="s">
        <v>9011</v>
      </c>
      <c r="AO6" s="18" t="s">
        <v>9011</v>
      </c>
      <c r="AP6" s="18" t="s">
        <v>9011</v>
      </c>
      <c r="AQ6" s="17"/>
      <c r="AR6" s="17"/>
      <c r="AS6" s="17"/>
      <c r="AT6" s="21"/>
      <c r="AU6" s="21">
        <v>0</v>
      </c>
      <c r="AV6" s="21">
        <v>0</v>
      </c>
      <c r="AW6" s="22">
        <v>0</v>
      </c>
      <c r="AX6" s="22">
        <v>189</v>
      </c>
      <c r="AY6" s="22">
        <v>80</v>
      </c>
      <c r="AZ6" s="22">
        <v>10</v>
      </c>
      <c r="BA6" s="22">
        <v>13</v>
      </c>
      <c r="BB6" s="22">
        <v>11</v>
      </c>
      <c r="BC6" s="22">
        <v>0</v>
      </c>
      <c r="BD6" s="22">
        <v>0</v>
      </c>
      <c r="BE6" s="22">
        <v>1</v>
      </c>
      <c r="BF6" s="22">
        <v>7</v>
      </c>
      <c r="BG6" s="22">
        <v>8</v>
      </c>
      <c r="BH6" s="22">
        <v>6</v>
      </c>
      <c r="BI6" s="22">
        <v>1</v>
      </c>
      <c r="BJ6" s="22">
        <v>3</v>
      </c>
      <c r="BK6" s="22">
        <v>8</v>
      </c>
      <c r="BL6" s="22">
        <v>2</v>
      </c>
      <c r="BM6" s="22">
        <v>2</v>
      </c>
      <c r="BN6" s="22">
        <v>0</v>
      </c>
      <c r="BO6" s="22">
        <v>5</v>
      </c>
      <c r="BP6" s="22">
        <v>0</v>
      </c>
      <c r="BQ6" s="22">
        <v>3</v>
      </c>
      <c r="BR6" s="22">
        <v>0</v>
      </c>
      <c r="BS6" s="22">
        <v>0</v>
      </c>
      <c r="BT6" s="22"/>
      <c r="BU6" s="22"/>
      <c r="BV6" s="22"/>
      <c r="BW6" s="22"/>
      <c r="BX6" s="22"/>
      <c r="BY6" s="22"/>
      <c r="BZ6" s="22"/>
      <c r="CA6" s="22"/>
      <c r="CB6" s="22"/>
      <c r="CC6" s="22"/>
      <c r="CD6" s="22"/>
      <c r="CE6" s="22"/>
      <c r="CF6" s="22"/>
      <c r="CG6" s="22"/>
      <c r="CH6" s="22"/>
      <c r="CI6" s="22">
        <v>0</v>
      </c>
      <c r="CJ6" s="22">
        <v>0</v>
      </c>
      <c r="CK6" s="22">
        <v>0</v>
      </c>
      <c r="CL6" s="22">
        <v>0</v>
      </c>
      <c r="CM6" s="22">
        <v>0</v>
      </c>
      <c r="CN6" s="23"/>
      <c r="CO6" s="22">
        <v>0</v>
      </c>
      <c r="CP6" s="22">
        <v>80</v>
      </c>
      <c r="CQ6" s="15">
        <f t="shared" si="2"/>
        <v>0</v>
      </c>
      <c r="CR6" s="21">
        <v>140.15299999999999</v>
      </c>
      <c r="CS6" s="18" t="s">
        <v>9258</v>
      </c>
      <c r="CT6" s="17"/>
      <c r="CU6" s="21">
        <v>26.55</v>
      </c>
      <c r="CV6" s="18" t="s">
        <v>9415</v>
      </c>
      <c r="CW6" s="21">
        <v>527.88</v>
      </c>
      <c r="CX6" s="21"/>
      <c r="CY6" s="17"/>
      <c r="CZ6" s="17"/>
      <c r="DA6" s="17"/>
      <c r="DB6" s="17"/>
      <c r="DC6" s="17"/>
      <c r="DD6" s="17"/>
      <c r="DE6" s="18">
        <v>1</v>
      </c>
      <c r="DF6" s="18">
        <v>1</v>
      </c>
      <c r="DG6" s="18" t="s">
        <v>9588</v>
      </c>
      <c r="DH6" s="18">
        <v>12220</v>
      </c>
      <c r="DI6" s="18">
        <v>1</v>
      </c>
      <c r="DJ6" s="18" t="s">
        <v>9644</v>
      </c>
      <c r="DK6" s="18">
        <v>32764</v>
      </c>
      <c r="DL6" s="17"/>
      <c r="DM6" s="17"/>
      <c r="DN6" s="17"/>
      <c r="DO6" s="17"/>
      <c r="DP6" s="17"/>
      <c r="DQ6" s="17"/>
      <c r="DR6" s="18">
        <v>1</v>
      </c>
      <c r="DS6" s="18" t="s">
        <v>9607</v>
      </c>
      <c r="DT6" s="18">
        <v>34</v>
      </c>
      <c r="DU6" s="18">
        <v>1</v>
      </c>
      <c r="DV6" s="18" t="s">
        <v>9741</v>
      </c>
      <c r="DW6" s="18">
        <v>26</v>
      </c>
      <c r="DX6" s="18">
        <v>1</v>
      </c>
      <c r="DY6" s="18" t="s">
        <v>9765</v>
      </c>
      <c r="DZ6" s="18">
        <v>20</v>
      </c>
      <c r="EA6" s="17"/>
      <c r="EB6" s="17"/>
      <c r="EC6" s="17"/>
      <c r="ED6" s="18">
        <v>1</v>
      </c>
      <c r="EE6" s="18" t="s">
        <v>9807</v>
      </c>
      <c r="EF6" s="18">
        <v>6372</v>
      </c>
      <c r="EG6" s="18">
        <v>1</v>
      </c>
      <c r="EH6" s="18" t="s">
        <v>9844</v>
      </c>
      <c r="EI6" s="18">
        <v>8229</v>
      </c>
      <c r="EJ6" s="17"/>
      <c r="EK6" s="17"/>
      <c r="EL6" s="17"/>
      <c r="EM6" s="17"/>
      <c r="EN6" s="17"/>
      <c r="EO6" s="17"/>
      <c r="EP6" s="17"/>
      <c r="EQ6" s="17"/>
      <c r="ER6" s="17"/>
      <c r="ES6" s="17"/>
      <c r="ET6" s="17"/>
      <c r="EU6" s="17"/>
      <c r="EV6" s="17"/>
      <c r="EW6" s="17"/>
      <c r="EX6" s="17"/>
      <c r="EY6" s="17"/>
      <c r="EZ6" s="17"/>
      <c r="FA6" s="17"/>
      <c r="FB6" s="18">
        <v>100</v>
      </c>
      <c r="FC6" s="17"/>
      <c r="FD6" s="18">
        <v>81</v>
      </c>
      <c r="FE6" s="18">
        <v>15</v>
      </c>
      <c r="FF6" s="18">
        <v>17</v>
      </c>
      <c r="FG6" s="18">
        <v>46</v>
      </c>
      <c r="FH6" s="18">
        <v>1</v>
      </c>
      <c r="FI6" s="18">
        <v>2</v>
      </c>
      <c r="FJ6" s="18">
        <v>0</v>
      </c>
      <c r="FK6" s="18">
        <v>0</v>
      </c>
      <c r="FL6" s="18">
        <v>0</v>
      </c>
      <c r="FM6" s="18">
        <v>1</v>
      </c>
      <c r="FN6" s="24" t="s">
        <v>10034</v>
      </c>
      <c r="FO6" s="18" t="s">
        <v>10081</v>
      </c>
      <c r="FP6" s="24" t="s">
        <v>10138</v>
      </c>
      <c r="FQ6" s="18" t="s">
        <v>10224</v>
      </c>
      <c r="FR6" s="18" t="s">
        <v>10312</v>
      </c>
      <c r="FS6" s="18" t="s">
        <v>10354</v>
      </c>
      <c r="FT6" s="18" t="s">
        <v>10405</v>
      </c>
      <c r="FU6" s="17"/>
      <c r="FV6" s="17"/>
      <c r="FW6" s="17"/>
      <c r="FX6" s="18" t="s">
        <v>10590</v>
      </c>
      <c r="FY6" s="18">
        <v>40</v>
      </c>
      <c r="FZ6" s="18">
        <v>430</v>
      </c>
      <c r="GA6" s="18" t="s">
        <v>10679</v>
      </c>
      <c r="GB6" s="18" t="s">
        <v>10766</v>
      </c>
      <c r="GC6" s="18" t="s">
        <v>11081</v>
      </c>
      <c r="GD6" s="18" t="s">
        <v>10880</v>
      </c>
      <c r="GE6" s="18" t="s">
        <v>7591</v>
      </c>
      <c r="GF6" s="18" t="s">
        <v>11006</v>
      </c>
      <c r="GG6" s="18" t="s">
        <v>11081</v>
      </c>
      <c r="GH6" s="18" t="s">
        <v>11048</v>
      </c>
    </row>
    <row r="7" spans="1:190" ht="30" customHeight="1" x14ac:dyDescent="0.2">
      <c r="C7" s="17" t="s">
        <v>11174</v>
      </c>
      <c r="D7" s="18" t="s">
        <v>38</v>
      </c>
      <c r="E7" s="18" t="s">
        <v>7660</v>
      </c>
      <c r="F7" s="18" t="s">
        <v>7791</v>
      </c>
      <c r="G7" s="18">
        <v>2018</v>
      </c>
      <c r="H7" s="19">
        <v>44805</v>
      </c>
      <c r="I7" s="19">
        <v>45291</v>
      </c>
      <c r="J7" s="18" t="s">
        <v>7877</v>
      </c>
      <c r="K7" s="18" t="s">
        <v>8011</v>
      </c>
      <c r="L7" s="18" t="s">
        <v>8118</v>
      </c>
      <c r="M7" s="18" t="s">
        <v>8237</v>
      </c>
      <c r="N7" s="17"/>
      <c r="O7" s="17"/>
      <c r="P7" s="17"/>
      <c r="Q7" s="17"/>
      <c r="R7" s="17"/>
      <c r="S7" s="17"/>
      <c r="T7" s="18" t="s">
        <v>8538</v>
      </c>
      <c r="U7" s="18" t="s">
        <v>8630</v>
      </c>
      <c r="V7" s="18" t="s">
        <v>8718</v>
      </c>
      <c r="W7" s="18" t="s">
        <v>8718</v>
      </c>
      <c r="X7" s="18" t="s">
        <v>3138</v>
      </c>
      <c r="Y7" s="18" t="s">
        <v>8884</v>
      </c>
      <c r="Z7" s="20">
        <f t="shared" si="3"/>
        <v>58.77088225</v>
      </c>
      <c r="AA7" s="20">
        <v>37.995262250000003</v>
      </c>
      <c r="AB7" s="21">
        <v>64.650000000000006</v>
      </c>
      <c r="AC7" s="21">
        <v>0.04</v>
      </c>
      <c r="AD7" s="20">
        <v>11.794843780000001</v>
      </c>
      <c r="AE7" s="21">
        <v>20.07</v>
      </c>
      <c r="AF7" s="21">
        <v>0</v>
      </c>
      <c r="AG7" s="21">
        <v>0</v>
      </c>
      <c r="AH7" s="21">
        <v>0</v>
      </c>
      <c r="AI7" s="21">
        <v>0</v>
      </c>
      <c r="AJ7" s="21">
        <v>8.9807762199999992</v>
      </c>
      <c r="AK7" s="21">
        <v>15.28</v>
      </c>
      <c r="AL7" s="21">
        <v>0</v>
      </c>
      <c r="AM7" s="21">
        <v>0</v>
      </c>
      <c r="AN7" s="18" t="s">
        <v>699</v>
      </c>
      <c r="AO7" s="18" t="s">
        <v>699</v>
      </c>
      <c r="AP7" s="18" t="s">
        <v>699</v>
      </c>
      <c r="AQ7" s="18">
        <v>1</v>
      </c>
      <c r="AR7" s="18" t="s">
        <v>9074</v>
      </c>
      <c r="AS7" s="18" t="s">
        <v>9144</v>
      </c>
      <c r="AT7" s="21">
        <v>4.0537826700000004</v>
      </c>
      <c r="AU7" s="21">
        <v>50</v>
      </c>
      <c r="AV7" s="21">
        <v>0.04</v>
      </c>
      <c r="AW7" s="22">
        <v>250</v>
      </c>
      <c r="AX7" s="22">
        <v>109</v>
      </c>
      <c r="AY7" s="22">
        <v>63</v>
      </c>
      <c r="AZ7" s="22">
        <v>16</v>
      </c>
      <c r="BA7" s="22">
        <v>7</v>
      </c>
      <c r="BB7" s="22">
        <v>3</v>
      </c>
      <c r="BC7" s="22">
        <v>0</v>
      </c>
      <c r="BD7" s="22">
        <v>0</v>
      </c>
      <c r="BE7" s="22">
        <v>1</v>
      </c>
      <c r="BF7" s="22">
        <v>1</v>
      </c>
      <c r="BG7" s="22">
        <v>4</v>
      </c>
      <c r="BH7" s="22">
        <v>2</v>
      </c>
      <c r="BI7" s="22">
        <v>0</v>
      </c>
      <c r="BJ7" s="22">
        <v>3</v>
      </c>
      <c r="BK7" s="22">
        <v>4</v>
      </c>
      <c r="BL7" s="22">
        <v>18</v>
      </c>
      <c r="BM7" s="22">
        <v>1</v>
      </c>
      <c r="BN7" s="22">
        <v>0</v>
      </c>
      <c r="BO7" s="22">
        <v>0</v>
      </c>
      <c r="BP7" s="22">
        <v>0</v>
      </c>
      <c r="BQ7" s="22">
        <v>0</v>
      </c>
      <c r="BR7" s="22">
        <v>0</v>
      </c>
      <c r="BS7" s="22">
        <v>0</v>
      </c>
      <c r="BT7" s="22"/>
      <c r="BU7" s="22"/>
      <c r="BV7" s="22"/>
      <c r="BW7" s="22"/>
      <c r="BX7" s="22"/>
      <c r="BY7" s="22"/>
      <c r="BZ7" s="22"/>
      <c r="CA7" s="22"/>
      <c r="CB7" s="22"/>
      <c r="CC7" s="22"/>
      <c r="CD7" s="22"/>
      <c r="CE7" s="22"/>
      <c r="CF7" s="22"/>
      <c r="CG7" s="22"/>
      <c r="CH7" s="22"/>
      <c r="CI7" s="22">
        <v>0</v>
      </c>
      <c r="CJ7" s="22">
        <v>0</v>
      </c>
      <c r="CK7" s="22">
        <v>0</v>
      </c>
      <c r="CL7" s="22">
        <v>0</v>
      </c>
      <c r="CM7" s="22">
        <v>1</v>
      </c>
      <c r="CN7" s="22" t="s">
        <v>9221</v>
      </c>
      <c r="CO7" s="22">
        <v>1</v>
      </c>
      <c r="CP7" s="22">
        <v>62</v>
      </c>
      <c r="CQ7" s="15">
        <f t="shared" si="2"/>
        <v>0</v>
      </c>
      <c r="CR7" s="21">
        <v>52.164999999999999</v>
      </c>
      <c r="CS7" s="18" t="s">
        <v>9259</v>
      </c>
      <c r="CT7" s="17"/>
      <c r="CU7" s="21">
        <v>4.96</v>
      </c>
      <c r="CV7" s="24" t="s">
        <v>9416</v>
      </c>
      <c r="CW7" s="21">
        <v>1052.106</v>
      </c>
      <c r="CX7" s="21"/>
      <c r="CY7" s="17"/>
      <c r="CZ7" s="17"/>
      <c r="DA7" s="17"/>
      <c r="DB7" s="17"/>
      <c r="DC7" s="18">
        <v>0</v>
      </c>
      <c r="DD7" s="17"/>
      <c r="DE7" s="18">
        <v>2</v>
      </c>
      <c r="DF7" s="18">
        <v>1</v>
      </c>
      <c r="DG7" s="18" t="s">
        <v>9589</v>
      </c>
      <c r="DH7" s="18">
        <v>11243</v>
      </c>
      <c r="DI7" s="18">
        <v>1</v>
      </c>
      <c r="DJ7" s="18" t="s">
        <v>9645</v>
      </c>
      <c r="DK7" s="18">
        <v>6612</v>
      </c>
      <c r="DL7" s="17"/>
      <c r="DM7" s="17"/>
      <c r="DN7" s="17"/>
      <c r="DO7" s="17"/>
      <c r="DP7" s="17"/>
      <c r="DQ7" s="17"/>
      <c r="DR7" s="17"/>
      <c r="DS7" s="17"/>
      <c r="DT7" s="17"/>
      <c r="DU7" s="18">
        <v>1</v>
      </c>
      <c r="DV7" s="18" t="s">
        <v>9742</v>
      </c>
      <c r="DW7" s="18">
        <v>10921</v>
      </c>
      <c r="DX7" s="17"/>
      <c r="DY7" s="17"/>
      <c r="DZ7" s="17"/>
      <c r="EA7" s="17"/>
      <c r="EB7" s="17"/>
      <c r="EC7" s="18">
        <v>0</v>
      </c>
      <c r="ED7" s="17"/>
      <c r="EE7" s="17"/>
      <c r="EF7" s="17"/>
      <c r="EG7" s="17"/>
      <c r="EH7" s="17"/>
      <c r="EI7" s="17"/>
      <c r="EJ7" s="17"/>
      <c r="EK7" s="17"/>
      <c r="EL7" s="17"/>
      <c r="EM7" s="17"/>
      <c r="EN7" s="17"/>
      <c r="EO7" s="17"/>
      <c r="EP7" s="17"/>
      <c r="EQ7" s="17"/>
      <c r="ER7" s="17"/>
      <c r="ES7" s="18">
        <v>1</v>
      </c>
      <c r="ET7" s="18" t="s">
        <v>9883</v>
      </c>
      <c r="EU7" s="18">
        <v>8</v>
      </c>
      <c r="EV7" s="17"/>
      <c r="EW7" s="17"/>
      <c r="EX7" s="17"/>
      <c r="EY7" s="17"/>
      <c r="EZ7" s="17"/>
      <c r="FA7" s="18">
        <v>0</v>
      </c>
      <c r="FB7" s="18">
        <v>99</v>
      </c>
      <c r="FC7" s="18" t="s">
        <v>9971</v>
      </c>
      <c r="FD7" s="18">
        <v>62</v>
      </c>
      <c r="FE7" s="18">
        <v>15</v>
      </c>
      <c r="FF7" s="18">
        <v>3</v>
      </c>
      <c r="FG7" s="18">
        <v>57</v>
      </c>
      <c r="FH7" s="18">
        <v>0</v>
      </c>
      <c r="FI7" s="18">
        <v>2</v>
      </c>
      <c r="FJ7" s="18">
        <v>0</v>
      </c>
      <c r="FK7" s="18">
        <v>0</v>
      </c>
      <c r="FL7" s="18">
        <v>0</v>
      </c>
      <c r="FM7" s="17"/>
      <c r="FN7" s="17"/>
      <c r="FO7" s="17"/>
      <c r="FP7" s="24" t="s">
        <v>10139</v>
      </c>
      <c r="FQ7" s="18" t="s">
        <v>10225</v>
      </c>
      <c r="FR7" s="24" t="s">
        <v>10313</v>
      </c>
      <c r="FS7" s="18" t="s">
        <v>10355</v>
      </c>
      <c r="FT7" s="18" t="s">
        <v>10406</v>
      </c>
      <c r="FU7" s="17"/>
      <c r="FV7" s="18" t="s">
        <v>10517</v>
      </c>
      <c r="FW7" s="18" t="s">
        <v>10564</v>
      </c>
      <c r="FX7" s="18" t="s">
        <v>10591</v>
      </c>
      <c r="FY7" s="18">
        <v>1</v>
      </c>
      <c r="FZ7" s="18">
        <v>36</v>
      </c>
      <c r="GA7" s="18" t="s">
        <v>0</v>
      </c>
      <c r="GB7" s="18" t="s">
        <v>10767</v>
      </c>
      <c r="GC7" s="18" t="s">
        <v>11081</v>
      </c>
      <c r="GD7" s="18" t="s">
        <v>7436</v>
      </c>
      <c r="GE7" s="18" t="s">
        <v>0</v>
      </c>
      <c r="GF7" s="18" t="s">
        <v>10767</v>
      </c>
      <c r="GG7" s="18" t="s">
        <v>11081</v>
      </c>
      <c r="GH7" s="18" t="s">
        <v>7436</v>
      </c>
    </row>
    <row r="8" spans="1:190" ht="30" customHeight="1" x14ac:dyDescent="0.2">
      <c r="C8" s="17" t="s">
        <v>11174</v>
      </c>
      <c r="D8" s="18" t="s">
        <v>7624</v>
      </c>
      <c r="E8" s="18" t="s">
        <v>7661</v>
      </c>
      <c r="F8" s="17"/>
      <c r="G8" s="18">
        <v>2021</v>
      </c>
      <c r="H8" s="19">
        <v>44986</v>
      </c>
      <c r="I8" s="19">
        <v>45291</v>
      </c>
      <c r="J8" s="18" t="s">
        <v>7878</v>
      </c>
      <c r="K8" s="18" t="s">
        <v>8012</v>
      </c>
      <c r="L8" s="18" t="s">
        <v>8119</v>
      </c>
      <c r="M8" s="18" t="s">
        <v>8238</v>
      </c>
      <c r="N8" s="17"/>
      <c r="O8" s="17"/>
      <c r="P8" s="18" t="s">
        <v>8407</v>
      </c>
      <c r="Q8" s="18" t="s">
        <v>8438</v>
      </c>
      <c r="R8" s="18" t="s">
        <v>8472</v>
      </c>
      <c r="S8" s="18" t="s">
        <v>8497</v>
      </c>
      <c r="T8" s="18" t="s">
        <v>8539</v>
      </c>
      <c r="U8" s="18" t="s">
        <v>8631</v>
      </c>
      <c r="V8" s="18" t="s">
        <v>8719</v>
      </c>
      <c r="W8" s="18" t="s">
        <v>8719</v>
      </c>
      <c r="X8" s="18" t="s">
        <v>3138</v>
      </c>
      <c r="Y8" s="18" t="s">
        <v>8885</v>
      </c>
      <c r="Z8" s="20">
        <f t="shared" si="3"/>
        <v>56.471999999999994</v>
      </c>
      <c r="AA8" s="20">
        <v>43.098999999999997</v>
      </c>
      <c r="AB8" s="21">
        <v>76.14</v>
      </c>
      <c r="AC8" s="21">
        <v>0.03</v>
      </c>
      <c r="AD8" s="20">
        <v>8.2840000000000007</v>
      </c>
      <c r="AE8" s="21">
        <v>14.17</v>
      </c>
      <c r="AF8" s="21">
        <v>0</v>
      </c>
      <c r="AG8" s="21">
        <v>0</v>
      </c>
      <c r="AH8" s="21">
        <v>0</v>
      </c>
      <c r="AI8" s="21">
        <v>0</v>
      </c>
      <c r="AJ8" s="21">
        <v>5.0890000000000004</v>
      </c>
      <c r="AK8" s="21">
        <v>8.85</v>
      </c>
      <c r="AL8" s="21">
        <v>0</v>
      </c>
      <c r="AM8" s="21">
        <v>0</v>
      </c>
      <c r="AN8" s="18">
        <v>0</v>
      </c>
      <c r="AO8" s="18">
        <v>0</v>
      </c>
      <c r="AP8" s="18">
        <v>0</v>
      </c>
      <c r="AQ8" s="18">
        <v>1</v>
      </c>
      <c r="AR8" s="18" t="s">
        <v>9075</v>
      </c>
      <c r="AS8" s="18" t="s">
        <v>9145</v>
      </c>
      <c r="AT8" s="21">
        <v>7.202</v>
      </c>
      <c r="AU8" s="21">
        <v>50</v>
      </c>
      <c r="AV8" s="21">
        <v>0.03</v>
      </c>
      <c r="AW8" s="22">
        <v>18</v>
      </c>
      <c r="AX8" s="22">
        <v>14</v>
      </c>
      <c r="AY8" s="22">
        <v>11</v>
      </c>
      <c r="AZ8" s="22">
        <v>1</v>
      </c>
      <c r="BA8" s="22">
        <v>7</v>
      </c>
      <c r="BB8" s="22"/>
      <c r="BC8" s="22"/>
      <c r="BD8" s="22"/>
      <c r="BE8" s="22"/>
      <c r="BF8" s="22"/>
      <c r="BG8" s="22">
        <v>1</v>
      </c>
      <c r="BH8" s="22">
        <v>1</v>
      </c>
      <c r="BI8" s="22">
        <v>1</v>
      </c>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v>0</v>
      </c>
      <c r="CJ8" s="22"/>
      <c r="CK8" s="22"/>
      <c r="CL8" s="22"/>
      <c r="CM8" s="22"/>
      <c r="CN8" s="23"/>
      <c r="CO8" s="22"/>
      <c r="CP8" s="22">
        <v>11</v>
      </c>
      <c r="CQ8" s="15">
        <f t="shared" si="2"/>
        <v>0</v>
      </c>
      <c r="CR8" s="21">
        <v>66953</v>
      </c>
      <c r="CS8" s="18" t="s">
        <v>9260</v>
      </c>
      <c r="CT8" s="17"/>
      <c r="CU8" s="21">
        <v>4.3600000000000003</v>
      </c>
      <c r="CV8" s="24" t="s">
        <v>9417</v>
      </c>
      <c r="CW8" s="21">
        <v>1534900</v>
      </c>
      <c r="CX8" s="21"/>
      <c r="CY8" s="17"/>
      <c r="CZ8" s="17"/>
      <c r="DA8" s="17"/>
      <c r="DB8" s="17"/>
      <c r="DC8" s="18">
        <v>0</v>
      </c>
      <c r="DD8" s="17"/>
      <c r="DE8" s="18">
        <v>4</v>
      </c>
      <c r="DF8" s="17"/>
      <c r="DG8" s="17"/>
      <c r="DH8" s="17"/>
      <c r="DI8" s="18">
        <v>1</v>
      </c>
      <c r="DJ8" s="18">
        <v>1</v>
      </c>
      <c r="DK8" s="18">
        <v>13420</v>
      </c>
      <c r="DL8" s="17"/>
      <c r="DM8" s="17"/>
      <c r="DN8" s="17"/>
      <c r="DO8" s="17"/>
      <c r="DP8" s="17"/>
      <c r="DQ8" s="17"/>
      <c r="DR8" s="17"/>
      <c r="DS8" s="17"/>
      <c r="DT8" s="17"/>
      <c r="DU8" s="17"/>
      <c r="DV8" s="17"/>
      <c r="DW8" s="17"/>
      <c r="DX8" s="17"/>
      <c r="DY8" s="17"/>
      <c r="DZ8" s="17"/>
      <c r="EA8" s="17"/>
      <c r="EB8" s="17"/>
      <c r="EC8" s="17"/>
      <c r="ED8" s="18">
        <v>1</v>
      </c>
      <c r="EE8" s="18" t="s">
        <v>9808</v>
      </c>
      <c r="EF8" s="18">
        <v>8117</v>
      </c>
      <c r="EG8" s="18">
        <v>1</v>
      </c>
      <c r="EH8" s="18" t="s">
        <v>9808</v>
      </c>
      <c r="EI8" s="18">
        <v>13420</v>
      </c>
      <c r="EJ8" s="17"/>
      <c r="EK8" s="17"/>
      <c r="EL8" s="17"/>
      <c r="EM8" s="17"/>
      <c r="EN8" s="17"/>
      <c r="EO8" s="17"/>
      <c r="EP8" s="17"/>
      <c r="EQ8" s="17"/>
      <c r="ER8" s="17"/>
      <c r="ES8" s="17"/>
      <c r="ET8" s="17"/>
      <c r="EU8" s="17"/>
      <c r="EV8" s="18">
        <v>1</v>
      </c>
      <c r="EW8" s="18" t="s">
        <v>4818</v>
      </c>
      <c r="EX8" s="18">
        <v>10</v>
      </c>
      <c r="EY8" s="17"/>
      <c r="EZ8" s="17"/>
      <c r="FA8" s="17"/>
      <c r="FB8" s="18">
        <v>5</v>
      </c>
      <c r="FC8" s="18" t="s">
        <v>9972</v>
      </c>
      <c r="FD8" s="18">
        <v>10</v>
      </c>
      <c r="FE8" s="18">
        <v>8</v>
      </c>
      <c r="FF8" s="18">
        <v>0</v>
      </c>
      <c r="FG8" s="18">
        <v>0</v>
      </c>
      <c r="FH8" s="18">
        <v>0</v>
      </c>
      <c r="FI8" s="18">
        <v>2</v>
      </c>
      <c r="FJ8" s="18">
        <v>0</v>
      </c>
      <c r="FK8" s="18">
        <v>0</v>
      </c>
      <c r="FL8" s="18">
        <v>0</v>
      </c>
      <c r="FM8" s="18">
        <v>1</v>
      </c>
      <c r="FN8" s="24" t="s">
        <v>10035</v>
      </c>
      <c r="FO8" s="18" t="s">
        <v>10082</v>
      </c>
      <c r="FP8" s="24" t="s">
        <v>10140</v>
      </c>
      <c r="FQ8" s="18" t="s">
        <v>10226</v>
      </c>
      <c r="FR8" s="17"/>
      <c r="FS8" s="17"/>
      <c r="FT8" s="18" t="s">
        <v>10407</v>
      </c>
      <c r="FU8" s="17"/>
      <c r="FV8" s="17"/>
      <c r="FW8" s="17"/>
      <c r="FX8" s="18">
        <v>0</v>
      </c>
      <c r="FY8" s="18">
        <v>0</v>
      </c>
      <c r="FZ8" s="18">
        <v>0</v>
      </c>
      <c r="GA8" s="18" t="s">
        <v>7592</v>
      </c>
      <c r="GB8" s="18" t="s">
        <v>10768</v>
      </c>
      <c r="GC8" s="18" t="s">
        <v>11081</v>
      </c>
      <c r="GD8" s="18" t="s">
        <v>10881</v>
      </c>
      <c r="GE8" s="18" t="s">
        <v>7592</v>
      </c>
      <c r="GF8" s="18" t="s">
        <v>10768</v>
      </c>
      <c r="GG8" s="18" t="s">
        <v>11081</v>
      </c>
      <c r="GH8" s="18" t="s">
        <v>10881</v>
      </c>
    </row>
    <row r="9" spans="1:190" ht="30" customHeight="1" x14ac:dyDescent="0.2">
      <c r="C9" s="17" t="s">
        <v>11174</v>
      </c>
      <c r="D9" s="18" t="s">
        <v>37</v>
      </c>
      <c r="E9" s="18" t="s">
        <v>7662</v>
      </c>
      <c r="F9" s="18" t="s">
        <v>7792</v>
      </c>
      <c r="G9" s="18">
        <v>2019</v>
      </c>
      <c r="H9" s="19">
        <v>44593</v>
      </c>
      <c r="I9" s="19">
        <v>45245</v>
      </c>
      <c r="J9" s="18" t="s">
        <v>7879</v>
      </c>
      <c r="K9" s="18" t="s">
        <v>8013</v>
      </c>
      <c r="L9" s="18" t="s">
        <v>8120</v>
      </c>
      <c r="M9" s="18" t="s">
        <v>8239</v>
      </c>
      <c r="N9" s="18" t="s">
        <v>699</v>
      </c>
      <c r="O9" s="17"/>
      <c r="P9" s="18" t="s">
        <v>8408</v>
      </c>
      <c r="Q9" s="18" t="s">
        <v>8439</v>
      </c>
      <c r="R9" s="18" t="s">
        <v>8473</v>
      </c>
      <c r="S9" s="18" t="s">
        <v>8498</v>
      </c>
      <c r="T9" s="18" t="s">
        <v>8540</v>
      </c>
      <c r="U9" s="18" t="s">
        <v>8632</v>
      </c>
      <c r="V9" s="18" t="s">
        <v>8720</v>
      </c>
      <c r="W9" s="18" t="s">
        <v>8720</v>
      </c>
      <c r="X9" s="18" t="s">
        <v>3138</v>
      </c>
      <c r="Y9" s="18" t="s">
        <v>8886</v>
      </c>
      <c r="Z9" s="20">
        <f t="shared" si="3"/>
        <v>301.90000000000003</v>
      </c>
      <c r="AA9" s="20">
        <v>184.8</v>
      </c>
      <c r="AB9" s="21">
        <v>61.21</v>
      </c>
      <c r="AC9" s="21">
        <v>0.1</v>
      </c>
      <c r="AD9" s="20">
        <v>88.9</v>
      </c>
      <c r="AE9" s="21">
        <v>29.45</v>
      </c>
      <c r="AF9" s="21">
        <v>0</v>
      </c>
      <c r="AG9" s="21">
        <v>0</v>
      </c>
      <c r="AH9" s="21">
        <v>0</v>
      </c>
      <c r="AI9" s="21">
        <v>0</v>
      </c>
      <c r="AJ9" s="21">
        <v>28.2</v>
      </c>
      <c r="AK9" s="21">
        <v>9.34</v>
      </c>
      <c r="AL9" s="21">
        <v>0</v>
      </c>
      <c r="AM9" s="21">
        <v>0</v>
      </c>
      <c r="AN9" s="18" t="s">
        <v>699</v>
      </c>
      <c r="AO9" s="18" t="s">
        <v>699</v>
      </c>
      <c r="AP9" s="18" t="s">
        <v>699</v>
      </c>
      <c r="AQ9" s="17"/>
      <c r="AR9" s="17"/>
      <c r="AS9" s="17"/>
      <c r="AT9" s="21"/>
      <c r="AU9" s="21">
        <v>200</v>
      </c>
      <c r="AV9" s="21">
        <v>0.1</v>
      </c>
      <c r="AW9" s="22">
        <v>314</v>
      </c>
      <c r="AX9" s="22">
        <v>185</v>
      </c>
      <c r="AY9" s="22">
        <v>168</v>
      </c>
      <c r="AZ9" s="22"/>
      <c r="BA9" s="22">
        <v>1</v>
      </c>
      <c r="BB9" s="22"/>
      <c r="BC9" s="22"/>
      <c r="BD9" s="22"/>
      <c r="BE9" s="22"/>
      <c r="BF9" s="22">
        <v>12</v>
      </c>
      <c r="BG9" s="22">
        <v>8</v>
      </c>
      <c r="BH9" s="22">
        <v>52</v>
      </c>
      <c r="BI9" s="22"/>
      <c r="BJ9" s="22">
        <v>31</v>
      </c>
      <c r="BK9" s="22">
        <v>17</v>
      </c>
      <c r="BL9" s="22">
        <v>32</v>
      </c>
      <c r="BM9" s="22"/>
      <c r="BN9" s="22"/>
      <c r="BO9" s="22"/>
      <c r="BP9" s="22"/>
      <c r="BQ9" s="22"/>
      <c r="BR9" s="22"/>
      <c r="BS9" s="22"/>
      <c r="BT9" s="22"/>
      <c r="BU9" s="22"/>
      <c r="BV9" s="22"/>
      <c r="BW9" s="22"/>
      <c r="BX9" s="22"/>
      <c r="BY9" s="22"/>
      <c r="BZ9" s="22"/>
      <c r="CA9" s="22"/>
      <c r="CB9" s="22"/>
      <c r="CC9" s="22"/>
      <c r="CD9" s="22"/>
      <c r="CE9" s="22"/>
      <c r="CF9" s="22"/>
      <c r="CG9" s="22"/>
      <c r="CH9" s="22"/>
      <c r="CI9" s="22">
        <v>0</v>
      </c>
      <c r="CJ9" s="22"/>
      <c r="CK9" s="22"/>
      <c r="CL9" s="22"/>
      <c r="CM9" s="22"/>
      <c r="CN9" s="22" t="s">
        <v>9222</v>
      </c>
      <c r="CO9" s="22">
        <v>13</v>
      </c>
      <c r="CP9" s="22">
        <v>166</v>
      </c>
      <c r="CQ9" s="15">
        <f t="shared" si="2"/>
        <v>0</v>
      </c>
      <c r="CR9" s="21">
        <v>970.67600000000004</v>
      </c>
      <c r="CS9" s="18" t="s">
        <v>9261</v>
      </c>
      <c r="CT9" s="18" t="s">
        <v>9376</v>
      </c>
      <c r="CU9" s="21">
        <v>37.799999999999997</v>
      </c>
      <c r="CV9" s="18" t="s">
        <v>9418</v>
      </c>
      <c r="CW9" s="21">
        <v>2568.2379999999998</v>
      </c>
      <c r="CX9" s="21"/>
      <c r="CY9" s="17"/>
      <c r="CZ9" s="17"/>
      <c r="DA9" s="17"/>
      <c r="DB9" s="17"/>
      <c r="DC9" s="18">
        <v>0</v>
      </c>
      <c r="DD9" s="17"/>
      <c r="DE9" s="18">
        <v>7</v>
      </c>
      <c r="DF9" s="17"/>
      <c r="DG9" s="17"/>
      <c r="DH9" s="17"/>
      <c r="DI9" s="18">
        <v>1</v>
      </c>
      <c r="DJ9" s="18" t="s">
        <v>4218</v>
      </c>
      <c r="DK9" s="18">
        <v>236649</v>
      </c>
      <c r="DL9" s="18">
        <v>1</v>
      </c>
      <c r="DM9" s="18">
        <v>3442</v>
      </c>
      <c r="DN9" s="18">
        <v>3442</v>
      </c>
      <c r="DO9" s="17"/>
      <c r="DP9" s="17"/>
      <c r="DQ9" s="17"/>
      <c r="DR9" s="17"/>
      <c r="DS9" s="17"/>
      <c r="DT9" s="17"/>
      <c r="DU9" s="17"/>
      <c r="DV9" s="17"/>
      <c r="DW9" s="17"/>
      <c r="DX9" s="17"/>
      <c r="DY9" s="17"/>
      <c r="DZ9" s="17"/>
      <c r="EA9" s="17"/>
      <c r="EB9" s="17"/>
      <c r="EC9" s="17"/>
      <c r="ED9" s="17"/>
      <c r="EE9" s="17"/>
      <c r="EF9" s="17"/>
      <c r="EG9" s="18">
        <v>1</v>
      </c>
      <c r="EH9" s="18" t="s">
        <v>9845</v>
      </c>
      <c r="EI9" s="18">
        <v>16581</v>
      </c>
      <c r="EJ9" s="17"/>
      <c r="EK9" s="17"/>
      <c r="EL9" s="17"/>
      <c r="EM9" s="17"/>
      <c r="EN9" s="17"/>
      <c r="EO9" s="17"/>
      <c r="EP9" s="17"/>
      <c r="EQ9" s="17"/>
      <c r="ER9" s="17"/>
      <c r="ES9" s="17"/>
      <c r="ET9" s="17"/>
      <c r="EU9" s="17"/>
      <c r="EV9" s="18">
        <v>1</v>
      </c>
      <c r="EW9" s="18" t="s">
        <v>9923</v>
      </c>
      <c r="EX9" s="18">
        <v>8</v>
      </c>
      <c r="EY9" s="17"/>
      <c r="EZ9" s="17"/>
      <c r="FA9" s="17"/>
      <c r="FB9" s="18">
        <v>100</v>
      </c>
      <c r="FC9" s="18" t="s">
        <v>9973</v>
      </c>
      <c r="FD9" s="18">
        <v>43</v>
      </c>
      <c r="FE9" s="18">
        <v>0</v>
      </c>
      <c r="FF9" s="18">
        <v>0</v>
      </c>
      <c r="FG9" s="18">
        <v>10</v>
      </c>
      <c r="FH9" s="18">
        <v>18</v>
      </c>
      <c r="FI9" s="18">
        <v>12</v>
      </c>
      <c r="FJ9" s="18">
        <v>3</v>
      </c>
      <c r="FK9" s="18">
        <v>0</v>
      </c>
      <c r="FL9" s="18">
        <v>0</v>
      </c>
      <c r="FM9" s="17"/>
      <c r="FN9" s="17"/>
      <c r="FO9" s="17"/>
      <c r="FP9" s="24" t="s">
        <v>10141</v>
      </c>
      <c r="FQ9" s="18" t="s">
        <v>10227</v>
      </c>
      <c r="FR9" s="24" t="s">
        <v>10141</v>
      </c>
      <c r="FS9" s="18" t="s">
        <v>10356</v>
      </c>
      <c r="FT9" s="18" t="s">
        <v>10408</v>
      </c>
      <c r="FU9" s="18" t="s">
        <v>10502</v>
      </c>
      <c r="FV9" s="17"/>
      <c r="FW9" s="17"/>
      <c r="FX9" s="18" t="s">
        <v>10592</v>
      </c>
      <c r="FY9" s="18">
        <v>18</v>
      </c>
      <c r="FZ9" s="18">
        <v>970</v>
      </c>
      <c r="GA9" s="18" t="s">
        <v>10680</v>
      </c>
      <c r="GB9" s="18" t="s">
        <v>10769</v>
      </c>
      <c r="GC9" s="18" t="s">
        <v>11081</v>
      </c>
      <c r="GD9" s="18" t="s">
        <v>10882</v>
      </c>
      <c r="GE9" s="18" t="s">
        <v>10680</v>
      </c>
      <c r="GF9" s="18" t="s">
        <v>10769</v>
      </c>
      <c r="GG9" s="18" t="s">
        <v>11081</v>
      </c>
      <c r="GH9" s="18" t="s">
        <v>10882</v>
      </c>
    </row>
    <row r="10" spans="1:190" ht="30" customHeight="1" x14ac:dyDescent="0.2">
      <c r="C10" s="17" t="s">
        <v>11174</v>
      </c>
      <c r="D10" s="18" t="s">
        <v>39</v>
      </c>
      <c r="E10" s="18" t="s">
        <v>7663</v>
      </c>
      <c r="F10" s="18" t="s">
        <v>7793</v>
      </c>
      <c r="G10" s="18">
        <v>2017</v>
      </c>
      <c r="H10" s="19">
        <v>44946</v>
      </c>
      <c r="I10" s="19">
        <v>45291</v>
      </c>
      <c r="J10" s="18" t="s">
        <v>7880</v>
      </c>
      <c r="K10" s="18" t="s">
        <v>8014</v>
      </c>
      <c r="L10" s="18" t="s">
        <v>8121</v>
      </c>
      <c r="M10" s="18" t="s">
        <v>8240</v>
      </c>
      <c r="N10" s="18" t="s">
        <v>8352</v>
      </c>
      <c r="O10" s="18" t="s">
        <v>8384</v>
      </c>
      <c r="P10" s="17"/>
      <c r="Q10" s="17"/>
      <c r="R10" s="17"/>
      <c r="S10" s="17"/>
      <c r="T10" s="18" t="s">
        <v>8541</v>
      </c>
      <c r="U10" s="18" t="s">
        <v>8633</v>
      </c>
      <c r="V10" s="18" t="s">
        <v>8721</v>
      </c>
      <c r="W10" s="18" t="s">
        <v>8721</v>
      </c>
      <c r="X10" s="18" t="s">
        <v>3138</v>
      </c>
      <c r="Y10" s="18" t="s">
        <v>8880</v>
      </c>
      <c r="Z10" s="20">
        <f t="shared" si="3"/>
        <v>145.69800000000001</v>
      </c>
      <c r="AA10" s="20">
        <v>66.605000000000004</v>
      </c>
      <c r="AB10" s="21">
        <v>45.71</v>
      </c>
      <c r="AC10" s="21">
        <v>0.02</v>
      </c>
      <c r="AD10" s="20">
        <v>52.052999999999997</v>
      </c>
      <c r="AE10" s="21">
        <v>35.729999999999997</v>
      </c>
      <c r="AF10" s="21">
        <v>0</v>
      </c>
      <c r="AG10" s="21">
        <v>0</v>
      </c>
      <c r="AH10" s="21">
        <v>0</v>
      </c>
      <c r="AI10" s="21">
        <v>0</v>
      </c>
      <c r="AJ10" s="21">
        <v>27.04</v>
      </c>
      <c r="AK10" s="21">
        <v>18.559999999999999</v>
      </c>
      <c r="AL10" s="21">
        <v>0</v>
      </c>
      <c r="AM10" s="21">
        <v>0</v>
      </c>
      <c r="AN10" s="18" t="s">
        <v>9012</v>
      </c>
      <c r="AO10" s="18" t="s">
        <v>9012</v>
      </c>
      <c r="AP10" s="18" t="s">
        <v>9012</v>
      </c>
      <c r="AQ10" s="17"/>
      <c r="AR10" s="17"/>
      <c r="AS10" s="17"/>
      <c r="AT10" s="21"/>
      <c r="AU10" s="21">
        <v>100</v>
      </c>
      <c r="AV10" s="21">
        <v>0.02</v>
      </c>
      <c r="AW10" s="22">
        <v>138</v>
      </c>
      <c r="AX10" s="22">
        <v>125</v>
      </c>
      <c r="AY10" s="22">
        <v>86</v>
      </c>
      <c r="AZ10" s="22"/>
      <c r="BA10" s="22"/>
      <c r="BB10" s="22"/>
      <c r="BC10" s="22"/>
      <c r="BD10" s="22"/>
      <c r="BE10" s="22">
        <v>3</v>
      </c>
      <c r="BF10" s="22">
        <v>18</v>
      </c>
      <c r="BG10" s="22">
        <v>7</v>
      </c>
      <c r="BH10" s="22">
        <v>23</v>
      </c>
      <c r="BI10" s="22"/>
      <c r="BJ10" s="22">
        <v>14</v>
      </c>
      <c r="BK10" s="22">
        <v>21</v>
      </c>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v>0</v>
      </c>
      <c r="CJ10" s="22"/>
      <c r="CK10" s="22"/>
      <c r="CL10" s="22"/>
      <c r="CM10" s="22"/>
      <c r="CN10" s="23"/>
      <c r="CO10" s="22"/>
      <c r="CP10" s="22">
        <v>86</v>
      </c>
      <c r="CQ10" s="15">
        <f t="shared" si="2"/>
        <v>0</v>
      </c>
      <c r="CR10" s="21">
        <v>964.31600000000003</v>
      </c>
      <c r="CS10" s="18" t="s">
        <v>9262</v>
      </c>
      <c r="CT10" s="17"/>
      <c r="CU10" s="21">
        <v>22.75</v>
      </c>
      <c r="CV10" s="24" t="s">
        <v>3951</v>
      </c>
      <c r="CW10" s="21">
        <v>4239.1610000000001</v>
      </c>
      <c r="CX10" s="21"/>
      <c r="CY10" s="17"/>
      <c r="CZ10" s="17"/>
      <c r="DA10" s="17"/>
      <c r="DB10" s="17"/>
      <c r="DC10" s="18">
        <v>0</v>
      </c>
      <c r="DD10" s="17"/>
      <c r="DE10" s="18">
        <v>0</v>
      </c>
      <c r="DF10" s="18">
        <v>1</v>
      </c>
      <c r="DG10" s="18" t="s">
        <v>4202</v>
      </c>
      <c r="DH10" s="18">
        <v>20093</v>
      </c>
      <c r="DI10" s="18">
        <v>1</v>
      </c>
      <c r="DJ10" s="18" t="s">
        <v>9646</v>
      </c>
      <c r="DK10" s="18">
        <v>11101</v>
      </c>
      <c r="DL10" s="17"/>
      <c r="DM10" s="17"/>
      <c r="DN10" s="18">
        <v>0</v>
      </c>
      <c r="DO10" s="17"/>
      <c r="DP10" s="17"/>
      <c r="DQ10" s="17"/>
      <c r="DR10" s="17"/>
      <c r="DS10" s="17"/>
      <c r="DT10" s="17"/>
      <c r="DU10" s="17"/>
      <c r="DV10" s="17"/>
      <c r="DW10" s="17"/>
      <c r="DX10" s="18">
        <v>1</v>
      </c>
      <c r="DY10" s="18" t="s">
        <v>4497</v>
      </c>
      <c r="DZ10" s="18">
        <v>12</v>
      </c>
      <c r="EA10" s="18" t="s">
        <v>9771</v>
      </c>
      <c r="EB10" s="18" t="s">
        <v>9792</v>
      </c>
      <c r="EC10" s="18">
        <v>30</v>
      </c>
      <c r="ED10" s="18">
        <v>1</v>
      </c>
      <c r="EE10" s="18" t="s">
        <v>9809</v>
      </c>
      <c r="EF10" s="18">
        <v>4231</v>
      </c>
      <c r="EG10" s="18">
        <v>1</v>
      </c>
      <c r="EH10" s="18" t="s">
        <v>4302</v>
      </c>
      <c r="EI10" s="18">
        <v>5946</v>
      </c>
      <c r="EJ10" s="17"/>
      <c r="EK10" s="17"/>
      <c r="EL10" s="17"/>
      <c r="EM10" s="17"/>
      <c r="EN10" s="17"/>
      <c r="EO10" s="17"/>
      <c r="EP10" s="17"/>
      <c r="EQ10" s="17"/>
      <c r="ER10" s="17"/>
      <c r="ES10" s="18">
        <v>1</v>
      </c>
      <c r="ET10" s="18" t="s">
        <v>4698</v>
      </c>
      <c r="EU10" s="18">
        <v>90</v>
      </c>
      <c r="EV10" s="18">
        <v>1</v>
      </c>
      <c r="EW10" s="18" t="s">
        <v>9924</v>
      </c>
      <c r="EX10" s="18">
        <v>168</v>
      </c>
      <c r="EY10" s="17"/>
      <c r="EZ10" s="17"/>
      <c r="FA10" s="17"/>
      <c r="FB10" s="18">
        <v>100</v>
      </c>
      <c r="FC10" s="17"/>
      <c r="FD10" s="18">
        <v>48</v>
      </c>
      <c r="FE10" s="18">
        <v>3</v>
      </c>
      <c r="FF10" s="18">
        <v>0</v>
      </c>
      <c r="FG10" s="18">
        <v>1</v>
      </c>
      <c r="FH10" s="18">
        <v>0</v>
      </c>
      <c r="FI10" s="18">
        <v>44</v>
      </c>
      <c r="FJ10" s="18">
        <v>0</v>
      </c>
      <c r="FK10" s="18">
        <v>0</v>
      </c>
      <c r="FL10" s="18">
        <v>0</v>
      </c>
      <c r="FM10" s="17"/>
      <c r="FN10" s="17"/>
      <c r="FO10" s="18" t="s">
        <v>10083</v>
      </c>
      <c r="FP10" s="24" t="s">
        <v>10142</v>
      </c>
      <c r="FQ10" s="18" t="s">
        <v>10228</v>
      </c>
      <c r="FR10" s="17"/>
      <c r="FS10" s="17"/>
      <c r="FT10" s="18" t="s">
        <v>10409</v>
      </c>
      <c r="FU10" s="17"/>
      <c r="FV10" s="17"/>
      <c r="FW10" s="17"/>
      <c r="FX10" s="18" t="s">
        <v>10593</v>
      </c>
      <c r="FY10" s="18">
        <v>0</v>
      </c>
      <c r="FZ10" s="17"/>
      <c r="GA10" s="18" t="s">
        <v>1</v>
      </c>
      <c r="GB10" s="18" t="s">
        <v>10770</v>
      </c>
      <c r="GC10" s="18" t="s">
        <v>11081</v>
      </c>
      <c r="GD10" s="18" t="s">
        <v>10883</v>
      </c>
      <c r="GE10" s="18" t="s">
        <v>10986</v>
      </c>
      <c r="GF10" s="18" t="s">
        <v>11005</v>
      </c>
      <c r="GG10" s="18" t="s">
        <v>11081</v>
      </c>
      <c r="GH10" s="18" t="s">
        <v>11047</v>
      </c>
    </row>
    <row r="11" spans="1:190" ht="30" customHeight="1" x14ac:dyDescent="0.2">
      <c r="C11" s="17" t="s">
        <v>11174</v>
      </c>
      <c r="D11" s="18" t="s">
        <v>41</v>
      </c>
      <c r="E11" s="18" t="s">
        <v>7664</v>
      </c>
      <c r="F11" s="18" t="s">
        <v>483</v>
      </c>
      <c r="G11" s="18">
        <v>2019</v>
      </c>
      <c r="H11" s="19">
        <v>44593</v>
      </c>
      <c r="I11" s="19">
        <v>45285</v>
      </c>
      <c r="J11" s="18" t="s">
        <v>7881</v>
      </c>
      <c r="K11" s="18" t="s">
        <v>8015</v>
      </c>
      <c r="L11" s="18" t="s">
        <v>8122</v>
      </c>
      <c r="M11" s="18" t="s">
        <v>8241</v>
      </c>
      <c r="N11" s="17"/>
      <c r="O11" s="17"/>
      <c r="P11" s="18" t="s">
        <v>699</v>
      </c>
      <c r="Q11" s="17"/>
      <c r="R11" s="18" t="s">
        <v>8474</v>
      </c>
      <c r="S11" s="18" t="s">
        <v>8499</v>
      </c>
      <c r="T11" s="18" t="s">
        <v>8542</v>
      </c>
      <c r="U11" s="18" t="s">
        <v>8634</v>
      </c>
      <c r="V11" s="18" t="s">
        <v>8722</v>
      </c>
      <c r="W11" s="18" t="s">
        <v>8722</v>
      </c>
      <c r="X11" s="18" t="s">
        <v>3138</v>
      </c>
      <c r="Y11" s="18" t="s">
        <v>8887</v>
      </c>
      <c r="Z11" s="20">
        <f t="shared" si="3"/>
        <v>37.774000000000001</v>
      </c>
      <c r="AA11" s="20">
        <v>17.712</v>
      </c>
      <c r="AB11" s="21">
        <v>46.89</v>
      </c>
      <c r="AC11" s="21">
        <v>0.03</v>
      </c>
      <c r="AD11" s="20">
        <v>20.062000000000001</v>
      </c>
      <c r="AE11" s="21">
        <v>53.11</v>
      </c>
      <c r="AF11" s="21">
        <v>0</v>
      </c>
      <c r="AG11" s="21">
        <v>0</v>
      </c>
      <c r="AH11" s="21">
        <v>0</v>
      </c>
      <c r="AI11" s="21">
        <v>0</v>
      </c>
      <c r="AJ11" s="21">
        <v>0</v>
      </c>
      <c r="AK11" s="21">
        <v>0</v>
      </c>
      <c r="AL11" s="21">
        <v>0</v>
      </c>
      <c r="AM11" s="21">
        <v>0</v>
      </c>
      <c r="AN11" s="18" t="s">
        <v>9013</v>
      </c>
      <c r="AO11" s="18" t="s">
        <v>699</v>
      </c>
      <c r="AP11" s="18" t="s">
        <v>699</v>
      </c>
      <c r="AQ11" s="17"/>
      <c r="AR11" s="17"/>
      <c r="AS11" s="17"/>
      <c r="AT11" s="21"/>
      <c r="AU11" s="21">
        <v>22</v>
      </c>
      <c r="AV11" s="21">
        <v>0.03</v>
      </c>
      <c r="AW11" s="22">
        <v>741</v>
      </c>
      <c r="AX11" s="22">
        <v>86</v>
      </c>
      <c r="AY11" s="22">
        <v>24</v>
      </c>
      <c r="AZ11" s="22"/>
      <c r="BA11" s="22">
        <v>3</v>
      </c>
      <c r="BB11" s="22"/>
      <c r="BC11" s="22"/>
      <c r="BD11" s="22">
        <v>1</v>
      </c>
      <c r="BE11" s="22"/>
      <c r="BF11" s="22"/>
      <c r="BG11" s="22">
        <v>2</v>
      </c>
      <c r="BH11" s="22">
        <v>2</v>
      </c>
      <c r="BI11" s="22">
        <v>11</v>
      </c>
      <c r="BJ11" s="22">
        <v>5</v>
      </c>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v>0</v>
      </c>
      <c r="CJ11" s="22"/>
      <c r="CK11" s="22"/>
      <c r="CL11" s="22"/>
      <c r="CM11" s="22"/>
      <c r="CN11" s="23"/>
      <c r="CO11" s="22"/>
      <c r="CP11" s="22">
        <v>24</v>
      </c>
      <c r="CQ11" s="15">
        <f t="shared" si="2"/>
        <v>0</v>
      </c>
      <c r="CR11" s="21">
        <v>65.412999999999997</v>
      </c>
      <c r="CS11" s="18" t="s">
        <v>9263</v>
      </c>
      <c r="CT11" s="18" t="s">
        <v>9377</v>
      </c>
      <c r="CU11" s="21">
        <v>11.36</v>
      </c>
      <c r="CV11" s="24" t="s">
        <v>9419</v>
      </c>
      <c r="CW11" s="21">
        <v>575.92600000000004</v>
      </c>
      <c r="CX11" s="21">
        <v>1</v>
      </c>
      <c r="CY11" s="18" t="s">
        <v>9481</v>
      </c>
      <c r="CZ11" s="18" t="s">
        <v>9509</v>
      </c>
      <c r="DA11" s="18" t="s">
        <v>9551</v>
      </c>
      <c r="DB11" s="18">
        <v>5</v>
      </c>
      <c r="DC11" s="18">
        <v>0</v>
      </c>
      <c r="DD11" s="17"/>
      <c r="DE11" s="18">
        <v>2</v>
      </c>
      <c r="DF11" s="17"/>
      <c r="DG11" s="17"/>
      <c r="DH11" s="17"/>
      <c r="DI11" s="18">
        <v>1</v>
      </c>
      <c r="DJ11" s="18" t="s">
        <v>9647</v>
      </c>
      <c r="DK11" s="18">
        <v>168</v>
      </c>
      <c r="DL11" s="17"/>
      <c r="DM11" s="17"/>
      <c r="DN11" s="17"/>
      <c r="DO11" s="17"/>
      <c r="DP11" s="17"/>
      <c r="DQ11" s="17"/>
      <c r="DR11" s="18">
        <v>1</v>
      </c>
      <c r="DS11" s="18">
        <v>0</v>
      </c>
      <c r="DT11" s="18">
        <v>492</v>
      </c>
      <c r="DU11" s="18">
        <v>1</v>
      </c>
      <c r="DV11" s="18" t="s">
        <v>9743</v>
      </c>
      <c r="DW11" s="18">
        <v>81</v>
      </c>
      <c r="DX11" s="17"/>
      <c r="DY11" s="17"/>
      <c r="DZ11" s="17"/>
      <c r="EA11" s="17"/>
      <c r="EB11" s="17"/>
      <c r="EC11" s="17"/>
      <c r="ED11" s="17"/>
      <c r="EE11" s="17"/>
      <c r="EF11" s="17"/>
      <c r="EG11" s="17"/>
      <c r="EH11" s="17"/>
      <c r="EI11" s="17"/>
      <c r="EJ11" s="17"/>
      <c r="EK11" s="17"/>
      <c r="EL11" s="17"/>
      <c r="EM11" s="17"/>
      <c r="EN11" s="17"/>
      <c r="EO11" s="17"/>
      <c r="EP11" s="18">
        <v>1</v>
      </c>
      <c r="EQ11" s="18" t="s">
        <v>9878</v>
      </c>
      <c r="ER11" s="18">
        <v>207</v>
      </c>
      <c r="ES11" s="17"/>
      <c r="ET11" s="17"/>
      <c r="EU11" s="17"/>
      <c r="EV11" s="17"/>
      <c r="EW11" s="17"/>
      <c r="EX11" s="17"/>
      <c r="EY11" s="17"/>
      <c r="EZ11" s="17"/>
      <c r="FA11" s="17"/>
      <c r="FB11" s="18">
        <v>85</v>
      </c>
      <c r="FC11" s="18" t="s">
        <v>9974</v>
      </c>
      <c r="FD11" s="18">
        <v>22</v>
      </c>
      <c r="FE11" s="18">
        <v>0</v>
      </c>
      <c r="FF11" s="18">
        <v>11</v>
      </c>
      <c r="FG11" s="18">
        <v>8</v>
      </c>
      <c r="FH11" s="18">
        <v>3</v>
      </c>
      <c r="FI11" s="18">
        <v>0</v>
      </c>
      <c r="FJ11" s="18">
        <v>0</v>
      </c>
      <c r="FK11" s="18">
        <v>0</v>
      </c>
      <c r="FL11" s="18">
        <v>0</v>
      </c>
      <c r="FM11" s="18">
        <v>1</v>
      </c>
      <c r="FN11" s="24" t="s">
        <v>10036</v>
      </c>
      <c r="FO11" s="18" t="s">
        <v>10084</v>
      </c>
      <c r="FP11" s="24" t="s">
        <v>10143</v>
      </c>
      <c r="FQ11" s="18" t="s">
        <v>10229</v>
      </c>
      <c r="FR11" s="24" t="s">
        <v>10143</v>
      </c>
      <c r="FS11" s="18" t="s">
        <v>10357</v>
      </c>
      <c r="FT11" s="18" t="s">
        <v>10410</v>
      </c>
      <c r="FU11" s="17"/>
      <c r="FV11" s="18" t="s">
        <v>10518</v>
      </c>
      <c r="FW11" s="18" t="s">
        <v>10565</v>
      </c>
      <c r="FX11" s="18" t="s">
        <v>10594</v>
      </c>
      <c r="FY11" s="18">
        <v>2</v>
      </c>
      <c r="FZ11" s="18">
        <v>309</v>
      </c>
      <c r="GA11" s="18" t="s">
        <v>10681</v>
      </c>
      <c r="GB11" s="18" t="s">
        <v>10771</v>
      </c>
      <c r="GC11" s="18" t="s">
        <v>11081</v>
      </c>
      <c r="GD11" s="18" t="s">
        <v>10884</v>
      </c>
      <c r="GE11" s="18" t="s">
        <v>3</v>
      </c>
      <c r="GF11" s="18" t="s">
        <v>7249</v>
      </c>
      <c r="GG11" s="18" t="s">
        <v>11081</v>
      </c>
      <c r="GH11" s="18" t="s">
        <v>7439</v>
      </c>
    </row>
    <row r="12" spans="1:190" ht="30" customHeight="1" x14ac:dyDescent="0.2">
      <c r="C12" s="17" t="s">
        <v>11174</v>
      </c>
      <c r="D12" s="18" t="s">
        <v>7625</v>
      </c>
      <c r="E12" s="18" t="s">
        <v>7665</v>
      </c>
      <c r="F12" s="18" t="s">
        <v>7794</v>
      </c>
      <c r="G12" s="18">
        <v>2018</v>
      </c>
      <c r="H12" s="19">
        <v>44943</v>
      </c>
      <c r="I12" s="19">
        <v>45290</v>
      </c>
      <c r="J12" s="17"/>
      <c r="K12" s="17"/>
      <c r="L12" s="17"/>
      <c r="M12" s="17"/>
      <c r="N12" s="18" t="s">
        <v>8355</v>
      </c>
      <c r="O12" s="18" t="s">
        <v>8385</v>
      </c>
      <c r="P12" s="17"/>
      <c r="Q12" s="17"/>
      <c r="R12" s="17"/>
      <c r="S12" s="17"/>
      <c r="T12" s="18" t="s">
        <v>8543</v>
      </c>
      <c r="U12" s="18" t="s">
        <v>8635</v>
      </c>
      <c r="V12" s="18" t="s">
        <v>8723</v>
      </c>
      <c r="W12" s="18" t="s">
        <v>8723</v>
      </c>
      <c r="X12" s="18" t="s">
        <v>3138</v>
      </c>
      <c r="Y12" s="18" t="s">
        <v>8888</v>
      </c>
      <c r="Z12" s="20">
        <f t="shared" si="3"/>
        <v>45.263000000000005</v>
      </c>
      <c r="AA12" s="20">
        <v>28.937000000000001</v>
      </c>
      <c r="AB12" s="21">
        <v>63.93</v>
      </c>
      <c r="AC12" s="21">
        <v>0.06</v>
      </c>
      <c r="AD12" s="20">
        <v>10.769</v>
      </c>
      <c r="AE12" s="21">
        <v>23.79</v>
      </c>
      <c r="AF12" s="21">
        <v>3.4239999999999999</v>
      </c>
      <c r="AG12" s="21">
        <v>7.56</v>
      </c>
      <c r="AH12" s="21">
        <v>2.133</v>
      </c>
      <c r="AI12" s="21">
        <v>4.71</v>
      </c>
      <c r="AJ12" s="21">
        <v>0</v>
      </c>
      <c r="AK12" s="21">
        <v>0</v>
      </c>
      <c r="AL12" s="21">
        <v>0</v>
      </c>
      <c r="AM12" s="21">
        <v>0</v>
      </c>
      <c r="AN12" s="18" t="s">
        <v>699</v>
      </c>
      <c r="AO12" s="18" t="s">
        <v>699</v>
      </c>
      <c r="AP12" s="18" t="s">
        <v>699</v>
      </c>
      <c r="AQ12" s="18">
        <v>1</v>
      </c>
      <c r="AR12" s="18" t="s">
        <v>9076</v>
      </c>
      <c r="AS12" s="18" t="s">
        <v>9146</v>
      </c>
      <c r="AT12" s="21">
        <v>0.98099999999999998</v>
      </c>
      <c r="AU12" s="21">
        <v>50.6</v>
      </c>
      <c r="AV12" s="21">
        <v>0.14000000000000001</v>
      </c>
      <c r="AW12" s="22">
        <v>39</v>
      </c>
      <c r="AX12" s="22">
        <v>20</v>
      </c>
      <c r="AY12" s="22">
        <v>17</v>
      </c>
      <c r="AZ12" s="22"/>
      <c r="BA12" s="22">
        <v>3</v>
      </c>
      <c r="BB12" s="22"/>
      <c r="BC12" s="22"/>
      <c r="BD12" s="22"/>
      <c r="BE12" s="22"/>
      <c r="BF12" s="22"/>
      <c r="BG12" s="22"/>
      <c r="BH12" s="22"/>
      <c r="BI12" s="22"/>
      <c r="BJ12" s="22"/>
      <c r="BK12" s="22">
        <v>11</v>
      </c>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v>0</v>
      </c>
      <c r="CJ12" s="22"/>
      <c r="CK12" s="22"/>
      <c r="CL12" s="22"/>
      <c r="CM12" s="22"/>
      <c r="CN12" s="22" t="s">
        <v>9223</v>
      </c>
      <c r="CO12" s="22">
        <v>3</v>
      </c>
      <c r="CP12" s="22">
        <v>17</v>
      </c>
      <c r="CQ12" s="15">
        <f t="shared" si="2"/>
        <v>0</v>
      </c>
      <c r="CR12" s="21">
        <v>79.225999999999999</v>
      </c>
      <c r="CS12" s="18" t="s">
        <v>9264</v>
      </c>
      <c r="CT12" s="18" t="s">
        <v>9378</v>
      </c>
      <c r="CU12" s="21">
        <v>15.87</v>
      </c>
      <c r="CV12" s="24" t="s">
        <v>9420</v>
      </c>
      <c r="CW12" s="21">
        <v>499.28800000000001</v>
      </c>
      <c r="CX12" s="21"/>
      <c r="CY12" s="17"/>
      <c r="CZ12" s="17"/>
      <c r="DA12" s="17"/>
      <c r="DB12" s="17"/>
      <c r="DC12" s="17"/>
      <c r="DD12" s="17"/>
      <c r="DE12" s="18">
        <v>1</v>
      </c>
      <c r="DF12" s="18">
        <v>1</v>
      </c>
      <c r="DG12" s="18" t="s">
        <v>9590</v>
      </c>
      <c r="DH12" s="18">
        <v>5516</v>
      </c>
      <c r="DI12" s="18">
        <v>1</v>
      </c>
      <c r="DJ12" s="18" t="s">
        <v>4186</v>
      </c>
      <c r="DK12" s="18">
        <v>8202</v>
      </c>
      <c r="DL12" s="17"/>
      <c r="DM12" s="17"/>
      <c r="DN12" s="17"/>
      <c r="DO12" s="17"/>
      <c r="DP12" s="17"/>
      <c r="DQ12" s="17"/>
      <c r="DR12" s="17"/>
      <c r="DS12" s="17"/>
      <c r="DT12" s="17"/>
      <c r="DU12" s="17"/>
      <c r="DV12" s="17"/>
      <c r="DW12" s="17"/>
      <c r="DX12" s="17"/>
      <c r="DY12" s="17"/>
      <c r="DZ12" s="17"/>
      <c r="EA12" s="17"/>
      <c r="EB12" s="17"/>
      <c r="EC12" s="17"/>
      <c r="ED12" s="18">
        <v>1</v>
      </c>
      <c r="EE12" s="18" t="s">
        <v>9810</v>
      </c>
      <c r="EF12" s="18">
        <v>4185</v>
      </c>
      <c r="EG12" s="18">
        <v>1</v>
      </c>
      <c r="EH12" s="18" t="s">
        <v>4186</v>
      </c>
      <c r="EI12" s="18">
        <v>8202</v>
      </c>
      <c r="EJ12" s="17"/>
      <c r="EK12" s="17"/>
      <c r="EL12" s="17"/>
      <c r="EM12" s="17"/>
      <c r="EN12" s="17"/>
      <c r="EO12" s="17"/>
      <c r="EP12" s="17"/>
      <c r="EQ12" s="17"/>
      <c r="ER12" s="17"/>
      <c r="ES12" s="17"/>
      <c r="ET12" s="17"/>
      <c r="EU12" s="17"/>
      <c r="EV12" s="18">
        <v>1</v>
      </c>
      <c r="EW12" s="18" t="s">
        <v>9925</v>
      </c>
      <c r="EX12" s="18">
        <v>12</v>
      </c>
      <c r="EY12" s="17"/>
      <c r="EZ12" s="17"/>
      <c r="FA12" s="17"/>
      <c r="FB12" s="18">
        <v>85</v>
      </c>
      <c r="FC12" s="18" t="s">
        <v>9975</v>
      </c>
      <c r="FD12" s="18">
        <v>20</v>
      </c>
      <c r="FE12" s="18">
        <v>0</v>
      </c>
      <c r="FF12" s="18">
        <v>3</v>
      </c>
      <c r="FG12" s="18">
        <v>17</v>
      </c>
      <c r="FH12" s="18">
        <v>0</v>
      </c>
      <c r="FI12" s="18">
        <v>0</v>
      </c>
      <c r="FJ12" s="18">
        <v>0</v>
      </c>
      <c r="FK12" s="18">
        <v>0</v>
      </c>
      <c r="FL12" s="18">
        <v>0</v>
      </c>
      <c r="FM12" s="17"/>
      <c r="FN12" s="17"/>
      <c r="FO12" s="17"/>
      <c r="FP12" s="24" t="s">
        <v>10144</v>
      </c>
      <c r="FQ12" s="18" t="s">
        <v>10230</v>
      </c>
      <c r="FR12" s="17"/>
      <c r="FS12" s="17"/>
      <c r="FT12" s="18" t="s">
        <v>10411</v>
      </c>
      <c r="FU12" s="17"/>
      <c r="FV12" s="17"/>
      <c r="FW12" s="17"/>
      <c r="FX12" s="18" t="s">
        <v>10595</v>
      </c>
      <c r="FY12" s="18">
        <v>2</v>
      </c>
      <c r="FZ12" s="18">
        <v>24</v>
      </c>
      <c r="GA12" s="18" t="s">
        <v>7593</v>
      </c>
      <c r="GB12" s="18" t="s">
        <v>10772</v>
      </c>
      <c r="GC12" s="18" t="s">
        <v>11081</v>
      </c>
      <c r="GD12" s="18" t="s">
        <v>10885</v>
      </c>
      <c r="GE12" s="18" t="s">
        <v>7593</v>
      </c>
      <c r="GF12" s="18" t="s">
        <v>10772</v>
      </c>
      <c r="GG12" s="18" t="s">
        <v>11081</v>
      </c>
      <c r="GH12" s="18" t="s">
        <v>10885</v>
      </c>
    </row>
    <row r="13" spans="1:190" ht="30" customHeight="1" x14ac:dyDescent="0.2">
      <c r="C13" s="17" t="s">
        <v>11174</v>
      </c>
      <c r="D13" s="18" t="s">
        <v>7626</v>
      </c>
      <c r="E13" s="18" t="s">
        <v>7666</v>
      </c>
      <c r="F13" s="18" t="s">
        <v>7795</v>
      </c>
      <c r="G13" s="18">
        <v>2018</v>
      </c>
      <c r="H13" s="19">
        <v>44713</v>
      </c>
      <c r="I13" s="19">
        <v>45285</v>
      </c>
      <c r="J13" s="18" t="s">
        <v>7882</v>
      </c>
      <c r="K13" s="17"/>
      <c r="L13" s="18" t="s">
        <v>8123</v>
      </c>
      <c r="M13" s="18" t="s">
        <v>8242</v>
      </c>
      <c r="N13" s="17"/>
      <c r="O13" s="17"/>
      <c r="P13" s="17"/>
      <c r="Q13" s="17"/>
      <c r="R13" s="18" t="s">
        <v>8475</v>
      </c>
      <c r="S13" s="18" t="s">
        <v>8500</v>
      </c>
      <c r="T13" s="18" t="s">
        <v>8544</v>
      </c>
      <c r="U13" s="18" t="s">
        <v>8636</v>
      </c>
      <c r="V13" s="18" t="s">
        <v>8724</v>
      </c>
      <c r="W13" s="18" t="s">
        <v>8724</v>
      </c>
      <c r="X13" s="18" t="s">
        <v>3138</v>
      </c>
      <c r="Y13" s="18" t="s">
        <v>8889</v>
      </c>
      <c r="Z13" s="20">
        <f t="shared" si="3"/>
        <v>178.227</v>
      </c>
      <c r="AA13" s="20">
        <v>131.309</v>
      </c>
      <c r="AB13" s="21">
        <v>73.680000000000007</v>
      </c>
      <c r="AC13" s="21">
        <v>7.0000000000000007E-2</v>
      </c>
      <c r="AD13" s="20">
        <v>35.875999999999998</v>
      </c>
      <c r="AE13" s="21">
        <v>20.13</v>
      </c>
      <c r="AF13" s="21">
        <v>2.8239999999999998</v>
      </c>
      <c r="AG13" s="21">
        <v>1.58</v>
      </c>
      <c r="AH13" s="21">
        <v>0</v>
      </c>
      <c r="AI13" s="21">
        <v>0</v>
      </c>
      <c r="AJ13" s="21">
        <v>8.218</v>
      </c>
      <c r="AK13" s="21">
        <v>4.6100000000000003</v>
      </c>
      <c r="AL13" s="21">
        <v>0</v>
      </c>
      <c r="AM13" s="21">
        <v>0</v>
      </c>
      <c r="AN13" s="18" t="s">
        <v>699</v>
      </c>
      <c r="AO13" s="18" t="s">
        <v>699</v>
      </c>
      <c r="AP13" s="18" t="s">
        <v>699</v>
      </c>
      <c r="AQ13" s="18">
        <v>1</v>
      </c>
      <c r="AR13" s="18" t="s">
        <v>9077</v>
      </c>
      <c r="AS13" s="18" t="s">
        <v>9147</v>
      </c>
      <c r="AT13" s="21">
        <v>5.7430000000000003</v>
      </c>
      <c r="AU13" s="21">
        <v>157.751</v>
      </c>
      <c r="AV13" s="21">
        <v>0.09</v>
      </c>
      <c r="AW13" s="22">
        <v>0</v>
      </c>
      <c r="AX13" s="22">
        <v>133</v>
      </c>
      <c r="AY13" s="22">
        <v>69</v>
      </c>
      <c r="AZ13" s="22">
        <v>28</v>
      </c>
      <c r="BA13" s="22">
        <v>14</v>
      </c>
      <c r="BB13" s="22">
        <v>0</v>
      </c>
      <c r="BC13" s="22">
        <v>0</v>
      </c>
      <c r="BD13" s="22">
        <v>0</v>
      </c>
      <c r="BE13" s="22">
        <v>4</v>
      </c>
      <c r="BF13" s="22">
        <v>0</v>
      </c>
      <c r="BG13" s="22">
        <v>0</v>
      </c>
      <c r="BH13" s="22">
        <v>6</v>
      </c>
      <c r="BI13" s="22">
        <v>0</v>
      </c>
      <c r="BJ13" s="22">
        <v>5</v>
      </c>
      <c r="BK13" s="22">
        <v>1</v>
      </c>
      <c r="BL13" s="22">
        <v>8</v>
      </c>
      <c r="BM13" s="22">
        <v>0</v>
      </c>
      <c r="BN13" s="22">
        <v>0</v>
      </c>
      <c r="BO13" s="22">
        <v>0</v>
      </c>
      <c r="BP13" s="22">
        <v>0</v>
      </c>
      <c r="BQ13" s="22">
        <v>0</v>
      </c>
      <c r="BR13" s="22">
        <v>0</v>
      </c>
      <c r="BS13" s="22">
        <v>0</v>
      </c>
      <c r="BT13" s="22"/>
      <c r="BU13" s="22"/>
      <c r="BV13" s="22"/>
      <c r="BW13" s="22"/>
      <c r="BX13" s="22"/>
      <c r="BY13" s="22"/>
      <c r="BZ13" s="22"/>
      <c r="CA13" s="22"/>
      <c r="CB13" s="22"/>
      <c r="CC13" s="22"/>
      <c r="CD13" s="22"/>
      <c r="CE13" s="22"/>
      <c r="CF13" s="22"/>
      <c r="CG13" s="22"/>
      <c r="CH13" s="22"/>
      <c r="CI13" s="22">
        <v>0</v>
      </c>
      <c r="CJ13" s="22">
        <v>0</v>
      </c>
      <c r="CK13" s="22">
        <v>0</v>
      </c>
      <c r="CL13" s="22">
        <v>0</v>
      </c>
      <c r="CM13" s="22">
        <v>0</v>
      </c>
      <c r="CN13" s="22" t="s">
        <v>9224</v>
      </c>
      <c r="CO13" s="22">
        <v>3</v>
      </c>
      <c r="CP13" s="22">
        <v>69</v>
      </c>
      <c r="CQ13" s="15">
        <f t="shared" si="2"/>
        <v>0</v>
      </c>
      <c r="CR13" s="21">
        <v>299.488</v>
      </c>
      <c r="CS13" s="18" t="s">
        <v>9265</v>
      </c>
      <c r="CT13" s="17"/>
      <c r="CU13" s="21">
        <v>13.11</v>
      </c>
      <c r="CV13" s="18" t="s">
        <v>9421</v>
      </c>
      <c r="CW13" s="21">
        <v>2285.2820000000002</v>
      </c>
      <c r="CX13" s="21"/>
      <c r="CY13" s="17"/>
      <c r="CZ13" s="17"/>
      <c r="DA13" s="17"/>
      <c r="DB13" s="17"/>
      <c r="DC13" s="18">
        <v>0</v>
      </c>
      <c r="DD13" s="17"/>
      <c r="DE13" s="18">
        <v>4</v>
      </c>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8">
        <v>1</v>
      </c>
      <c r="EH13" s="18" t="s">
        <v>9846</v>
      </c>
      <c r="EI13" s="18">
        <v>148414</v>
      </c>
      <c r="EJ13" s="18">
        <v>1</v>
      </c>
      <c r="EK13" s="18" t="s">
        <v>9846</v>
      </c>
      <c r="EL13" s="18">
        <v>49589</v>
      </c>
      <c r="EM13" s="17"/>
      <c r="EN13" s="17"/>
      <c r="EO13" s="17"/>
      <c r="EP13" s="17"/>
      <c r="EQ13" s="17"/>
      <c r="ER13" s="17"/>
      <c r="ES13" s="17"/>
      <c r="ET13" s="17"/>
      <c r="EU13" s="17"/>
      <c r="EV13" s="18">
        <v>1</v>
      </c>
      <c r="EW13" s="18" t="s">
        <v>9926</v>
      </c>
      <c r="EX13" s="18">
        <v>16</v>
      </c>
      <c r="EY13" s="17"/>
      <c r="EZ13" s="17"/>
      <c r="FA13" s="17"/>
      <c r="FB13" s="18">
        <v>100</v>
      </c>
      <c r="FC13" s="17"/>
      <c r="FD13" s="18">
        <v>121</v>
      </c>
      <c r="FE13" s="18">
        <v>0</v>
      </c>
      <c r="FF13" s="18">
        <v>14</v>
      </c>
      <c r="FG13" s="18">
        <v>104</v>
      </c>
      <c r="FH13" s="18">
        <v>0</v>
      </c>
      <c r="FI13" s="18">
        <v>3</v>
      </c>
      <c r="FJ13" s="18">
        <v>0</v>
      </c>
      <c r="FK13" s="18">
        <v>0</v>
      </c>
      <c r="FL13" s="18">
        <v>0</v>
      </c>
      <c r="FM13" s="18">
        <v>1</v>
      </c>
      <c r="FN13" s="24" t="s">
        <v>10037</v>
      </c>
      <c r="FO13" s="18" t="s">
        <v>10085</v>
      </c>
      <c r="FP13" s="24" t="s">
        <v>10145</v>
      </c>
      <c r="FQ13" s="17"/>
      <c r="FR13" s="17"/>
      <c r="FS13" s="17"/>
      <c r="FT13" s="18" t="s">
        <v>10412</v>
      </c>
      <c r="FU13" s="17"/>
      <c r="FV13" s="17"/>
      <c r="FW13" s="17"/>
      <c r="FX13" s="18" t="s">
        <v>10596</v>
      </c>
      <c r="FY13" s="18">
        <v>3</v>
      </c>
      <c r="FZ13" s="18">
        <v>476</v>
      </c>
      <c r="GA13" s="18" t="s">
        <v>10682</v>
      </c>
      <c r="GB13" s="18" t="s">
        <v>10773</v>
      </c>
      <c r="GC13" s="18" t="s">
        <v>11081</v>
      </c>
      <c r="GD13" s="18" t="s">
        <v>10886</v>
      </c>
      <c r="GE13" s="18" t="s">
        <v>7594</v>
      </c>
      <c r="GF13" s="18" t="s">
        <v>11007</v>
      </c>
      <c r="GG13" s="18" t="s">
        <v>11081</v>
      </c>
      <c r="GH13" s="18" t="s">
        <v>11049</v>
      </c>
    </row>
    <row r="14" spans="1:190" ht="30" customHeight="1" x14ac:dyDescent="0.2">
      <c r="C14" s="17" t="s">
        <v>11174</v>
      </c>
      <c r="D14" s="18" t="s">
        <v>7627</v>
      </c>
      <c r="E14" s="18" t="s">
        <v>7667</v>
      </c>
      <c r="F14" s="18" t="s">
        <v>7796</v>
      </c>
      <c r="G14" s="18">
        <v>2017</v>
      </c>
      <c r="H14" s="19">
        <v>44967</v>
      </c>
      <c r="I14" s="19">
        <v>45200</v>
      </c>
      <c r="J14" s="18" t="s">
        <v>7883</v>
      </c>
      <c r="K14" s="18" t="s">
        <v>8016</v>
      </c>
      <c r="L14" s="18" t="s">
        <v>8124</v>
      </c>
      <c r="M14" s="18" t="s">
        <v>8243</v>
      </c>
      <c r="N14" s="17"/>
      <c r="O14" s="17"/>
      <c r="P14" s="17"/>
      <c r="Q14" s="17"/>
      <c r="R14" s="17"/>
      <c r="S14" s="17"/>
      <c r="T14" s="17"/>
      <c r="U14" s="17"/>
      <c r="V14" s="18" t="s">
        <v>8725</v>
      </c>
      <c r="W14" s="18" t="s">
        <v>8725</v>
      </c>
      <c r="X14" s="18" t="s">
        <v>3138</v>
      </c>
      <c r="Y14" s="18" t="s">
        <v>8890</v>
      </c>
      <c r="Z14" s="20">
        <f t="shared" si="3"/>
        <v>250.03900000000002</v>
      </c>
      <c r="AA14" s="20">
        <v>233.238</v>
      </c>
      <c r="AB14" s="21">
        <v>93.28</v>
      </c>
      <c r="AC14" s="21">
        <v>0.17</v>
      </c>
      <c r="AD14" s="20">
        <v>15</v>
      </c>
      <c r="AE14" s="21">
        <v>6</v>
      </c>
      <c r="AF14" s="21">
        <v>0.70499999999999996</v>
      </c>
      <c r="AG14" s="21">
        <v>0.28000000000000003</v>
      </c>
      <c r="AH14" s="21">
        <v>1.0960000000000001</v>
      </c>
      <c r="AI14" s="21">
        <v>0.44</v>
      </c>
      <c r="AJ14" s="21">
        <v>0</v>
      </c>
      <c r="AK14" s="21">
        <v>0</v>
      </c>
      <c r="AL14" s="21">
        <v>0</v>
      </c>
      <c r="AM14" s="21">
        <v>0</v>
      </c>
      <c r="AN14" s="18" t="s">
        <v>699</v>
      </c>
      <c r="AO14" s="18" t="s">
        <v>699</v>
      </c>
      <c r="AP14" s="18" t="s">
        <v>699</v>
      </c>
      <c r="AQ14" s="18">
        <v>1</v>
      </c>
      <c r="AR14" s="18" t="s">
        <v>9078</v>
      </c>
      <c r="AS14" s="18" t="s">
        <v>9148</v>
      </c>
      <c r="AT14" s="21">
        <v>0</v>
      </c>
      <c r="AU14" s="21">
        <v>304.13900000000001</v>
      </c>
      <c r="AV14" s="21">
        <v>0.23</v>
      </c>
      <c r="AW14" s="22">
        <v>410</v>
      </c>
      <c r="AX14" s="22">
        <v>410</v>
      </c>
      <c r="AY14" s="22">
        <v>400</v>
      </c>
      <c r="AZ14" s="22">
        <v>4</v>
      </c>
      <c r="BA14" s="22">
        <v>2</v>
      </c>
      <c r="BB14" s="22">
        <v>11</v>
      </c>
      <c r="BC14" s="22">
        <v>4</v>
      </c>
      <c r="BD14" s="22">
        <v>3</v>
      </c>
      <c r="BE14" s="22">
        <v>3</v>
      </c>
      <c r="BF14" s="22">
        <v>222</v>
      </c>
      <c r="BG14" s="22">
        <v>54</v>
      </c>
      <c r="BH14" s="22">
        <v>30</v>
      </c>
      <c r="BI14" s="22">
        <v>0</v>
      </c>
      <c r="BJ14" s="22">
        <v>20</v>
      </c>
      <c r="BK14" s="22">
        <v>3</v>
      </c>
      <c r="BL14" s="22">
        <v>0</v>
      </c>
      <c r="BM14" s="22">
        <v>7</v>
      </c>
      <c r="BN14" s="22">
        <v>0</v>
      </c>
      <c r="BO14" s="22">
        <v>0</v>
      </c>
      <c r="BP14" s="22">
        <v>0</v>
      </c>
      <c r="BQ14" s="22">
        <v>0</v>
      </c>
      <c r="BR14" s="22">
        <v>1</v>
      </c>
      <c r="BS14" s="22">
        <v>33</v>
      </c>
      <c r="BT14" s="22">
        <v>5</v>
      </c>
      <c r="BU14" s="22"/>
      <c r="BV14" s="22">
        <v>1</v>
      </c>
      <c r="BW14" s="22">
        <v>4</v>
      </c>
      <c r="BX14" s="22">
        <v>1</v>
      </c>
      <c r="BY14" s="22">
        <v>3</v>
      </c>
      <c r="BZ14" s="22">
        <v>3</v>
      </c>
      <c r="CA14" s="22">
        <v>1</v>
      </c>
      <c r="CB14" s="22">
        <v>10</v>
      </c>
      <c r="CC14" s="22"/>
      <c r="CD14" s="22">
        <v>4</v>
      </c>
      <c r="CE14" s="22"/>
      <c r="CF14" s="22"/>
      <c r="CG14" s="22"/>
      <c r="CH14" s="22">
        <v>1</v>
      </c>
      <c r="CI14" s="22">
        <v>33</v>
      </c>
      <c r="CJ14" s="22">
        <v>0</v>
      </c>
      <c r="CK14" s="22">
        <v>0</v>
      </c>
      <c r="CL14" s="22">
        <v>1</v>
      </c>
      <c r="CM14" s="22">
        <v>0</v>
      </c>
      <c r="CN14" s="22" t="s">
        <v>9225</v>
      </c>
      <c r="CO14" s="22">
        <v>1</v>
      </c>
      <c r="CP14" s="22">
        <v>399</v>
      </c>
      <c r="CQ14" s="15">
        <f t="shared" si="2"/>
        <v>0</v>
      </c>
      <c r="CR14" s="21">
        <v>813.71799999999996</v>
      </c>
      <c r="CS14" s="18" t="s">
        <v>9266</v>
      </c>
      <c r="CT14" s="18" t="s">
        <v>9379</v>
      </c>
      <c r="CU14" s="21">
        <v>68.12</v>
      </c>
      <c r="CV14" s="24" t="s">
        <v>9422</v>
      </c>
      <c r="CW14" s="21">
        <v>1194.605</v>
      </c>
      <c r="CX14" s="21"/>
      <c r="CY14" s="17"/>
      <c r="CZ14" s="17"/>
      <c r="DA14" s="17"/>
      <c r="DB14" s="17"/>
      <c r="DC14" s="17"/>
      <c r="DD14" s="17"/>
      <c r="DE14" s="18">
        <v>8</v>
      </c>
      <c r="DF14" s="17"/>
      <c r="DG14" s="17"/>
      <c r="DH14" s="17"/>
      <c r="DI14" s="18">
        <v>1</v>
      </c>
      <c r="DJ14" s="18" t="s">
        <v>9648</v>
      </c>
      <c r="DK14" s="18">
        <v>16895</v>
      </c>
      <c r="DL14" s="17"/>
      <c r="DM14" s="17"/>
      <c r="DN14" s="17"/>
      <c r="DO14" s="17"/>
      <c r="DP14" s="17"/>
      <c r="DQ14" s="17"/>
      <c r="DR14" s="17"/>
      <c r="DS14" s="17"/>
      <c r="DT14" s="17"/>
      <c r="DU14" s="17"/>
      <c r="DV14" s="17"/>
      <c r="DW14" s="17"/>
      <c r="DX14" s="18">
        <v>1</v>
      </c>
      <c r="DY14" s="18" t="s">
        <v>9766</v>
      </c>
      <c r="DZ14" s="18">
        <v>16895</v>
      </c>
      <c r="EA14" s="17"/>
      <c r="EB14" s="17"/>
      <c r="EC14" s="17"/>
      <c r="ED14" s="17"/>
      <c r="EE14" s="17"/>
      <c r="EF14" s="17"/>
      <c r="EG14" s="18">
        <v>1</v>
      </c>
      <c r="EH14" s="18" t="s">
        <v>9847</v>
      </c>
      <c r="EI14" s="18">
        <v>16895</v>
      </c>
      <c r="EJ14" s="17"/>
      <c r="EK14" s="17"/>
      <c r="EL14" s="17"/>
      <c r="EM14" s="17"/>
      <c r="EN14" s="17"/>
      <c r="EO14" s="17"/>
      <c r="EP14" s="17"/>
      <c r="EQ14" s="17"/>
      <c r="ER14" s="17"/>
      <c r="ES14" s="18">
        <v>1</v>
      </c>
      <c r="ET14" s="18" t="s">
        <v>9884</v>
      </c>
      <c r="EU14" s="18">
        <v>31</v>
      </c>
      <c r="EV14" s="17"/>
      <c r="EW14" s="17"/>
      <c r="EX14" s="17"/>
      <c r="EY14" s="18" t="s">
        <v>9943</v>
      </c>
      <c r="EZ14" s="18" t="s">
        <v>9958</v>
      </c>
      <c r="FA14" s="18">
        <v>3033</v>
      </c>
      <c r="FB14" s="18">
        <v>100</v>
      </c>
      <c r="FC14" s="17"/>
      <c r="FD14" s="18">
        <v>51</v>
      </c>
      <c r="FE14" s="18">
        <v>16</v>
      </c>
      <c r="FF14" s="18">
        <v>3</v>
      </c>
      <c r="FG14" s="18">
        <v>29</v>
      </c>
      <c r="FH14" s="18">
        <v>0</v>
      </c>
      <c r="FI14" s="18">
        <v>3</v>
      </c>
      <c r="FJ14" s="18">
        <v>0</v>
      </c>
      <c r="FK14" s="18">
        <v>0</v>
      </c>
      <c r="FL14" s="18">
        <v>0</v>
      </c>
      <c r="FM14" s="17"/>
      <c r="FN14" s="17"/>
      <c r="FO14" s="17"/>
      <c r="FP14" s="17"/>
      <c r="FQ14" s="17"/>
      <c r="FR14" s="24" t="s">
        <v>10314</v>
      </c>
      <c r="FS14" s="18" t="s">
        <v>10358</v>
      </c>
      <c r="FT14" s="18" t="s">
        <v>10413</v>
      </c>
      <c r="FU14" s="17"/>
      <c r="FV14" s="18" t="s">
        <v>10519</v>
      </c>
      <c r="FW14" s="18" t="s">
        <v>10566</v>
      </c>
      <c r="FX14" s="18" t="s">
        <v>10597</v>
      </c>
      <c r="FY14" s="18">
        <v>3</v>
      </c>
      <c r="FZ14" s="18">
        <v>100</v>
      </c>
      <c r="GA14" s="18" t="s">
        <v>7595</v>
      </c>
      <c r="GB14" s="18" t="s">
        <v>10774</v>
      </c>
      <c r="GC14" s="18" t="s">
        <v>11081</v>
      </c>
      <c r="GD14" s="18" t="s">
        <v>10887</v>
      </c>
      <c r="GE14" s="18" t="s">
        <v>7595</v>
      </c>
      <c r="GF14" s="18" t="s">
        <v>10774</v>
      </c>
      <c r="GG14" s="18" t="s">
        <v>11081</v>
      </c>
      <c r="GH14" s="18" t="s">
        <v>10887</v>
      </c>
    </row>
    <row r="15" spans="1:190" ht="30" customHeight="1" x14ac:dyDescent="0.2">
      <c r="C15" s="17" t="s">
        <v>11174</v>
      </c>
      <c r="D15" s="18" t="s">
        <v>41</v>
      </c>
      <c r="E15" s="18" t="s">
        <v>7668</v>
      </c>
      <c r="F15" s="18" t="s">
        <v>7797</v>
      </c>
      <c r="G15" s="18">
        <v>2016</v>
      </c>
      <c r="H15" s="19">
        <v>44713</v>
      </c>
      <c r="I15" s="19">
        <v>45285</v>
      </c>
      <c r="J15" s="18" t="s">
        <v>7884</v>
      </c>
      <c r="K15" s="18" t="s">
        <v>8017</v>
      </c>
      <c r="L15" s="18" t="s">
        <v>8125</v>
      </c>
      <c r="M15" s="18" t="s">
        <v>8244</v>
      </c>
      <c r="N15" s="17"/>
      <c r="O15" s="17"/>
      <c r="P15" s="18" t="s">
        <v>699</v>
      </c>
      <c r="Q15" s="17"/>
      <c r="R15" s="18" t="s">
        <v>8474</v>
      </c>
      <c r="S15" s="18" t="s">
        <v>8501</v>
      </c>
      <c r="T15" s="18" t="s">
        <v>8545</v>
      </c>
      <c r="U15" s="18" t="s">
        <v>8637</v>
      </c>
      <c r="V15" s="18" t="s">
        <v>8726</v>
      </c>
      <c r="W15" s="18" t="s">
        <v>8726</v>
      </c>
      <c r="X15" s="18" t="s">
        <v>3138</v>
      </c>
      <c r="Y15" s="18" t="s">
        <v>8891</v>
      </c>
      <c r="Z15" s="20">
        <f t="shared" si="3"/>
        <v>31.929000000000002</v>
      </c>
      <c r="AA15" s="20">
        <v>22.704000000000001</v>
      </c>
      <c r="AB15" s="21">
        <v>71.11</v>
      </c>
      <c r="AC15" s="21">
        <v>0.03</v>
      </c>
      <c r="AD15" s="20">
        <v>9.2249999999999996</v>
      </c>
      <c r="AE15" s="21">
        <v>28.89</v>
      </c>
      <c r="AF15" s="21">
        <v>0</v>
      </c>
      <c r="AG15" s="21">
        <v>0</v>
      </c>
      <c r="AH15" s="21">
        <v>0</v>
      </c>
      <c r="AI15" s="21">
        <v>0</v>
      </c>
      <c r="AJ15" s="21">
        <v>0</v>
      </c>
      <c r="AK15" s="21">
        <v>0</v>
      </c>
      <c r="AL15" s="21">
        <v>0</v>
      </c>
      <c r="AM15" s="21">
        <v>0</v>
      </c>
      <c r="AN15" s="18" t="s">
        <v>9014</v>
      </c>
      <c r="AO15" s="18" t="s">
        <v>699</v>
      </c>
      <c r="AP15" s="18" t="s">
        <v>699</v>
      </c>
      <c r="AQ15" s="17"/>
      <c r="AR15" s="17"/>
      <c r="AS15" s="17"/>
      <c r="AT15" s="21"/>
      <c r="AU15" s="21">
        <v>40.799999999999997</v>
      </c>
      <c r="AV15" s="21">
        <v>0.06</v>
      </c>
      <c r="AW15" s="22">
        <v>701</v>
      </c>
      <c r="AX15" s="22">
        <v>181</v>
      </c>
      <c r="AY15" s="22">
        <v>162</v>
      </c>
      <c r="AZ15" s="22">
        <v>0</v>
      </c>
      <c r="BA15" s="22">
        <v>0</v>
      </c>
      <c r="BB15" s="22">
        <v>0</v>
      </c>
      <c r="BC15" s="22">
        <v>0</v>
      </c>
      <c r="BD15" s="22">
        <v>0</v>
      </c>
      <c r="BE15" s="22">
        <v>0</v>
      </c>
      <c r="BF15" s="22">
        <v>0</v>
      </c>
      <c r="BG15" s="22">
        <v>7</v>
      </c>
      <c r="BH15" s="22">
        <v>10</v>
      </c>
      <c r="BI15" s="22">
        <v>18</v>
      </c>
      <c r="BJ15" s="22">
        <v>26</v>
      </c>
      <c r="BK15" s="22">
        <v>55</v>
      </c>
      <c r="BL15" s="22">
        <v>14</v>
      </c>
      <c r="BM15" s="22">
        <v>10</v>
      </c>
      <c r="BN15" s="22">
        <v>0</v>
      </c>
      <c r="BO15" s="22">
        <v>0</v>
      </c>
      <c r="BP15" s="22">
        <v>0</v>
      </c>
      <c r="BQ15" s="22">
        <v>0</v>
      </c>
      <c r="BR15" s="22">
        <v>0</v>
      </c>
      <c r="BS15" s="22">
        <v>0</v>
      </c>
      <c r="BT15" s="22"/>
      <c r="BU15" s="22"/>
      <c r="BV15" s="22"/>
      <c r="BW15" s="22"/>
      <c r="BX15" s="22"/>
      <c r="BY15" s="22"/>
      <c r="BZ15" s="22"/>
      <c r="CA15" s="22"/>
      <c r="CB15" s="22"/>
      <c r="CC15" s="22"/>
      <c r="CD15" s="22"/>
      <c r="CE15" s="22"/>
      <c r="CF15" s="22"/>
      <c r="CG15" s="22"/>
      <c r="CH15" s="22"/>
      <c r="CI15" s="22">
        <v>0</v>
      </c>
      <c r="CJ15" s="22">
        <v>0</v>
      </c>
      <c r="CK15" s="22">
        <v>0</v>
      </c>
      <c r="CL15" s="22">
        <v>0</v>
      </c>
      <c r="CM15" s="22">
        <v>0</v>
      </c>
      <c r="CN15" s="22" t="s">
        <v>9226</v>
      </c>
      <c r="CO15" s="22">
        <v>22</v>
      </c>
      <c r="CP15" s="22">
        <v>162</v>
      </c>
      <c r="CQ15" s="15">
        <f t="shared" si="2"/>
        <v>0</v>
      </c>
      <c r="CR15" s="21">
        <v>26.280999999999999</v>
      </c>
      <c r="CS15" s="18" t="s">
        <v>9267</v>
      </c>
      <c r="CT15" s="18" t="s">
        <v>1369</v>
      </c>
      <c r="CU15" s="21">
        <v>4.5599999999999996</v>
      </c>
      <c r="CV15" s="24" t="s">
        <v>9419</v>
      </c>
      <c r="CW15" s="21">
        <v>575.92600000000004</v>
      </c>
      <c r="CX15" s="21">
        <v>1</v>
      </c>
      <c r="CY15" s="18" t="s">
        <v>9482</v>
      </c>
      <c r="CZ15" s="18" t="s">
        <v>9510</v>
      </c>
      <c r="DA15" s="18" t="s">
        <v>9551</v>
      </c>
      <c r="DB15" s="18">
        <v>5</v>
      </c>
      <c r="DC15" s="18">
        <v>45</v>
      </c>
      <c r="DD15" s="18" t="s">
        <v>9577</v>
      </c>
      <c r="DE15" s="18">
        <v>0</v>
      </c>
      <c r="DF15" s="17"/>
      <c r="DG15" s="17"/>
      <c r="DH15" s="17"/>
      <c r="DI15" s="17"/>
      <c r="DJ15" s="17"/>
      <c r="DK15" s="17"/>
      <c r="DL15" s="18">
        <v>1</v>
      </c>
      <c r="DM15" s="18" t="s">
        <v>9711</v>
      </c>
      <c r="DN15" s="18">
        <v>9639</v>
      </c>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8">
        <v>1</v>
      </c>
      <c r="ET15" s="18" t="s">
        <v>9885</v>
      </c>
      <c r="EU15" s="18">
        <v>8</v>
      </c>
      <c r="EV15" s="17"/>
      <c r="EW15" s="17"/>
      <c r="EX15" s="17"/>
      <c r="EY15" s="17"/>
      <c r="EZ15" s="17"/>
      <c r="FA15" s="17"/>
      <c r="FB15" s="18">
        <v>81</v>
      </c>
      <c r="FC15" s="18" t="s">
        <v>9976</v>
      </c>
      <c r="FD15" s="18">
        <v>88</v>
      </c>
      <c r="FE15" s="18">
        <v>0</v>
      </c>
      <c r="FF15" s="18">
        <v>15</v>
      </c>
      <c r="FG15" s="18">
        <v>68</v>
      </c>
      <c r="FH15" s="18">
        <v>4</v>
      </c>
      <c r="FI15" s="18">
        <v>1</v>
      </c>
      <c r="FJ15" s="18">
        <v>0</v>
      </c>
      <c r="FK15" s="18">
        <v>0</v>
      </c>
      <c r="FL15" s="18">
        <v>0</v>
      </c>
      <c r="FM15" s="18">
        <v>1</v>
      </c>
      <c r="FN15" s="24" t="s">
        <v>10038</v>
      </c>
      <c r="FO15" s="18" t="s">
        <v>10086</v>
      </c>
      <c r="FP15" s="24" t="s">
        <v>10143</v>
      </c>
      <c r="FQ15" s="18" t="s">
        <v>10231</v>
      </c>
      <c r="FR15" s="24" t="s">
        <v>10143</v>
      </c>
      <c r="FS15" s="18" t="s">
        <v>10359</v>
      </c>
      <c r="FT15" s="18" t="s">
        <v>10414</v>
      </c>
      <c r="FU15" s="17"/>
      <c r="FV15" s="18" t="s">
        <v>10520</v>
      </c>
      <c r="FW15" s="18" t="s">
        <v>10567</v>
      </c>
      <c r="FX15" s="18" t="s">
        <v>10598</v>
      </c>
      <c r="FY15" s="18">
        <v>1</v>
      </c>
      <c r="FZ15" s="18">
        <v>257</v>
      </c>
      <c r="GA15" s="18" t="s">
        <v>10681</v>
      </c>
      <c r="GB15" s="18" t="s">
        <v>10775</v>
      </c>
      <c r="GC15" s="18" t="s">
        <v>11081</v>
      </c>
      <c r="GD15" s="18" t="s">
        <v>10884</v>
      </c>
      <c r="GE15" s="18" t="s">
        <v>3</v>
      </c>
      <c r="GF15" s="18" t="s">
        <v>7249</v>
      </c>
      <c r="GG15" s="18" t="s">
        <v>11081</v>
      </c>
      <c r="GH15" s="18" t="s">
        <v>7439</v>
      </c>
    </row>
    <row r="16" spans="1:190" ht="30" customHeight="1" x14ac:dyDescent="0.2">
      <c r="C16" s="17" t="s">
        <v>11174</v>
      </c>
      <c r="D16" s="18" t="s">
        <v>44</v>
      </c>
      <c r="E16" s="18" t="s">
        <v>7669</v>
      </c>
      <c r="F16" s="17"/>
      <c r="G16" s="18">
        <v>2020</v>
      </c>
      <c r="H16" s="19">
        <v>44937</v>
      </c>
      <c r="I16" s="19">
        <v>45289</v>
      </c>
      <c r="J16" s="18" t="s">
        <v>7885</v>
      </c>
      <c r="K16" s="18" t="s">
        <v>8018</v>
      </c>
      <c r="L16" s="18" t="s">
        <v>8126</v>
      </c>
      <c r="M16" s="18" t="s">
        <v>8245</v>
      </c>
      <c r="N16" s="17"/>
      <c r="O16" s="17"/>
      <c r="P16" s="17"/>
      <c r="Q16" s="17"/>
      <c r="R16" s="18" t="s">
        <v>8476</v>
      </c>
      <c r="S16" s="18" t="s">
        <v>8502</v>
      </c>
      <c r="T16" s="18" t="s">
        <v>8546</v>
      </c>
      <c r="U16" s="18" t="s">
        <v>8638</v>
      </c>
      <c r="V16" s="18" t="s">
        <v>8727</v>
      </c>
      <c r="W16" s="18" t="s">
        <v>8843</v>
      </c>
      <c r="X16" s="18" t="s">
        <v>3141</v>
      </c>
      <c r="Y16" s="18" t="s">
        <v>8892</v>
      </c>
      <c r="Z16" s="20">
        <f t="shared" si="3"/>
        <v>500</v>
      </c>
      <c r="AA16" s="20">
        <v>500</v>
      </c>
      <c r="AB16" s="21">
        <v>100</v>
      </c>
      <c r="AC16" s="21">
        <v>0.09</v>
      </c>
      <c r="AD16" s="20">
        <v>0</v>
      </c>
      <c r="AE16" s="21">
        <v>0</v>
      </c>
      <c r="AF16" s="21">
        <v>0</v>
      </c>
      <c r="AG16" s="21">
        <v>0</v>
      </c>
      <c r="AH16" s="21">
        <v>0</v>
      </c>
      <c r="AI16" s="21">
        <v>0</v>
      </c>
      <c r="AJ16" s="21">
        <v>0</v>
      </c>
      <c r="AK16" s="21">
        <v>0</v>
      </c>
      <c r="AL16" s="21">
        <v>0</v>
      </c>
      <c r="AM16" s="21">
        <v>0</v>
      </c>
      <c r="AN16" s="18" t="s">
        <v>594</v>
      </c>
      <c r="AO16" s="18" t="s">
        <v>594</v>
      </c>
      <c r="AP16" s="18" t="s">
        <v>594</v>
      </c>
      <c r="AQ16" s="18">
        <v>1</v>
      </c>
      <c r="AR16" s="18" t="s">
        <v>9079</v>
      </c>
      <c r="AS16" s="18" t="s">
        <v>9149</v>
      </c>
      <c r="AT16" s="21">
        <v>0</v>
      </c>
      <c r="AU16" s="21">
        <v>1000</v>
      </c>
      <c r="AV16" s="21">
        <v>0.2</v>
      </c>
      <c r="AW16" s="22">
        <v>0</v>
      </c>
      <c r="AX16" s="22">
        <v>567</v>
      </c>
      <c r="AY16" s="22">
        <v>138</v>
      </c>
      <c r="AZ16" s="22">
        <v>1</v>
      </c>
      <c r="BA16" s="22">
        <v>46</v>
      </c>
      <c r="BB16" s="22">
        <v>5</v>
      </c>
      <c r="BC16" s="22">
        <v>0</v>
      </c>
      <c r="BD16" s="22">
        <v>0</v>
      </c>
      <c r="BE16" s="22">
        <v>41</v>
      </c>
      <c r="BF16" s="22">
        <v>0</v>
      </c>
      <c r="BG16" s="22">
        <v>0</v>
      </c>
      <c r="BH16" s="22">
        <v>114</v>
      </c>
      <c r="BI16" s="22">
        <v>0</v>
      </c>
      <c r="BJ16" s="22">
        <v>88</v>
      </c>
      <c r="BK16" s="22">
        <v>193</v>
      </c>
      <c r="BL16" s="22">
        <v>73</v>
      </c>
      <c r="BM16" s="22">
        <v>0</v>
      </c>
      <c r="BN16" s="22">
        <v>0</v>
      </c>
      <c r="BO16" s="22">
        <v>0</v>
      </c>
      <c r="BP16" s="22">
        <v>0</v>
      </c>
      <c r="BQ16" s="22">
        <v>0</v>
      </c>
      <c r="BR16" s="22">
        <v>0</v>
      </c>
      <c r="BS16" s="22">
        <v>0</v>
      </c>
      <c r="BT16" s="22"/>
      <c r="BU16" s="22"/>
      <c r="BV16" s="22"/>
      <c r="BW16" s="22"/>
      <c r="BX16" s="22"/>
      <c r="BY16" s="22"/>
      <c r="BZ16" s="22"/>
      <c r="CA16" s="22"/>
      <c r="CB16" s="22"/>
      <c r="CC16" s="22"/>
      <c r="CD16" s="22"/>
      <c r="CE16" s="22"/>
      <c r="CF16" s="22"/>
      <c r="CG16" s="22"/>
      <c r="CH16" s="22"/>
      <c r="CI16" s="22">
        <v>0</v>
      </c>
      <c r="CJ16" s="22">
        <v>0</v>
      </c>
      <c r="CK16" s="22">
        <v>0</v>
      </c>
      <c r="CL16" s="22">
        <v>0</v>
      </c>
      <c r="CM16" s="22">
        <v>0</v>
      </c>
      <c r="CN16" s="22" t="s">
        <v>9227</v>
      </c>
      <c r="CO16" s="22">
        <v>6</v>
      </c>
      <c r="CP16" s="22">
        <v>567</v>
      </c>
      <c r="CQ16" s="15">
        <f t="shared" si="2"/>
        <v>0</v>
      </c>
      <c r="CR16" s="21">
        <v>286.56900000000002</v>
      </c>
      <c r="CS16" s="18" t="s">
        <v>9268</v>
      </c>
      <c r="CT16" s="17"/>
      <c r="CU16" s="21">
        <v>4.92</v>
      </c>
      <c r="CV16" s="24" t="s">
        <v>3972</v>
      </c>
      <c r="CW16" s="21">
        <v>5819.3450000000003</v>
      </c>
      <c r="CX16" s="21">
        <v>1</v>
      </c>
      <c r="CY16" s="18" t="s">
        <v>9483</v>
      </c>
      <c r="CZ16" s="18" t="s">
        <v>9511</v>
      </c>
      <c r="DA16" s="18" t="s">
        <v>9552</v>
      </c>
      <c r="DB16" s="18">
        <v>4</v>
      </c>
      <c r="DC16" s="18">
        <v>0</v>
      </c>
      <c r="DD16" s="17"/>
      <c r="DE16" s="18">
        <v>3</v>
      </c>
      <c r="DF16" s="18">
        <v>1</v>
      </c>
      <c r="DG16" s="18" t="s">
        <v>9591</v>
      </c>
      <c r="DH16" s="18">
        <v>578334</v>
      </c>
      <c r="DI16" s="18">
        <v>1</v>
      </c>
      <c r="DJ16" s="18" t="s">
        <v>9649</v>
      </c>
      <c r="DK16" s="18">
        <v>142098</v>
      </c>
      <c r="DL16" s="18">
        <v>1</v>
      </c>
      <c r="DM16" s="18" t="s">
        <v>9712</v>
      </c>
      <c r="DN16" s="18">
        <v>5917</v>
      </c>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8">
        <v>1</v>
      </c>
      <c r="ET16" s="18" t="s">
        <v>4701</v>
      </c>
      <c r="EU16" s="18">
        <v>11</v>
      </c>
      <c r="EV16" s="17"/>
      <c r="EW16" s="17"/>
      <c r="EX16" s="17"/>
      <c r="EY16" s="17"/>
      <c r="EZ16" s="17"/>
      <c r="FA16" s="17"/>
      <c r="FB16" s="18">
        <v>66</v>
      </c>
      <c r="FC16" s="18" t="s">
        <v>9977</v>
      </c>
      <c r="FD16" s="18">
        <v>280</v>
      </c>
      <c r="FE16" s="18">
        <v>0</v>
      </c>
      <c r="FF16" s="18">
        <v>19</v>
      </c>
      <c r="FG16" s="18">
        <v>261</v>
      </c>
      <c r="FH16" s="18">
        <v>0</v>
      </c>
      <c r="FI16" s="18">
        <v>0</v>
      </c>
      <c r="FJ16" s="18">
        <v>0</v>
      </c>
      <c r="FK16" s="18">
        <v>0</v>
      </c>
      <c r="FL16" s="18">
        <v>0</v>
      </c>
      <c r="FM16" s="17"/>
      <c r="FN16" s="17"/>
      <c r="FO16" s="17"/>
      <c r="FP16" s="24" t="s">
        <v>10146</v>
      </c>
      <c r="FQ16" s="17"/>
      <c r="FR16" s="17"/>
      <c r="FS16" s="17"/>
      <c r="FT16" s="17"/>
      <c r="FU16" s="17"/>
      <c r="FV16" s="17"/>
      <c r="FW16" s="17"/>
      <c r="FX16" s="18" t="s">
        <v>10599</v>
      </c>
      <c r="FY16" s="18">
        <v>22</v>
      </c>
      <c r="FZ16" s="17"/>
      <c r="GA16" s="18" t="s">
        <v>10683</v>
      </c>
      <c r="GB16" s="18" t="s">
        <v>10776</v>
      </c>
      <c r="GC16" s="18" t="s">
        <v>11081</v>
      </c>
      <c r="GD16" s="18" t="s">
        <v>10888</v>
      </c>
      <c r="GE16" s="18" t="s">
        <v>10987</v>
      </c>
      <c r="GF16" s="18" t="s">
        <v>11008</v>
      </c>
      <c r="GG16" s="18" t="s">
        <v>11081</v>
      </c>
      <c r="GH16" s="17"/>
    </row>
    <row r="17" spans="3:190" ht="30" customHeight="1" x14ac:dyDescent="0.2">
      <c r="C17" s="17" t="s">
        <v>11174</v>
      </c>
      <c r="D17" s="18" t="s">
        <v>50</v>
      </c>
      <c r="E17" s="18" t="s">
        <v>7670</v>
      </c>
      <c r="F17" s="18" t="s">
        <v>7798</v>
      </c>
      <c r="G17" s="18">
        <v>2017</v>
      </c>
      <c r="H17" s="19">
        <v>44743</v>
      </c>
      <c r="I17" s="19">
        <v>25569</v>
      </c>
      <c r="J17" s="18" t="s">
        <v>7886</v>
      </c>
      <c r="K17" s="18" t="s">
        <v>8019</v>
      </c>
      <c r="L17" s="18" t="s">
        <v>8127</v>
      </c>
      <c r="M17" s="18" t="s">
        <v>8246</v>
      </c>
      <c r="N17" s="18" t="s">
        <v>594</v>
      </c>
      <c r="O17" s="17"/>
      <c r="P17" s="18" t="s">
        <v>594</v>
      </c>
      <c r="Q17" s="17"/>
      <c r="R17" s="18" t="s">
        <v>8477</v>
      </c>
      <c r="S17" s="18" t="s">
        <v>8503</v>
      </c>
      <c r="T17" s="18" t="s">
        <v>8547</v>
      </c>
      <c r="U17" s="18" t="s">
        <v>8639</v>
      </c>
      <c r="V17" s="18" t="s">
        <v>8728</v>
      </c>
      <c r="W17" s="18" t="s">
        <v>8844</v>
      </c>
      <c r="X17" s="18" t="s">
        <v>3138</v>
      </c>
      <c r="Y17" s="18" t="s">
        <v>8893</v>
      </c>
      <c r="Z17" s="20">
        <f t="shared" si="3"/>
        <v>1264.2929999999999</v>
      </c>
      <c r="AA17" s="20">
        <v>1192.2929999999999</v>
      </c>
      <c r="AB17" s="21">
        <v>94.31</v>
      </c>
      <c r="AC17" s="21">
        <v>0.39</v>
      </c>
      <c r="AD17" s="20">
        <v>60</v>
      </c>
      <c r="AE17" s="21">
        <v>4.75</v>
      </c>
      <c r="AF17" s="21">
        <v>12</v>
      </c>
      <c r="AG17" s="21">
        <v>0.95</v>
      </c>
      <c r="AH17" s="21">
        <v>0</v>
      </c>
      <c r="AI17" s="21">
        <v>0</v>
      </c>
      <c r="AJ17" s="21">
        <v>0</v>
      </c>
      <c r="AK17" s="21">
        <v>0</v>
      </c>
      <c r="AL17" s="21">
        <v>0</v>
      </c>
      <c r="AM17" s="21">
        <v>0</v>
      </c>
      <c r="AN17" s="18" t="s">
        <v>594</v>
      </c>
      <c r="AO17" s="18" t="s">
        <v>594</v>
      </c>
      <c r="AP17" s="18" t="s">
        <v>594</v>
      </c>
      <c r="AQ17" s="17"/>
      <c r="AR17" s="17"/>
      <c r="AS17" s="17"/>
      <c r="AT17" s="21"/>
      <c r="AU17" s="21">
        <v>1000</v>
      </c>
      <c r="AV17" s="21">
        <v>0.33</v>
      </c>
      <c r="AW17" s="22">
        <v>301</v>
      </c>
      <c r="AX17" s="22">
        <v>301</v>
      </c>
      <c r="AY17" s="22">
        <v>206</v>
      </c>
      <c r="AZ17" s="22">
        <v>0</v>
      </c>
      <c r="BA17" s="22">
        <v>0</v>
      </c>
      <c r="BB17" s="22">
        <v>0</v>
      </c>
      <c r="BC17" s="22">
        <v>0</v>
      </c>
      <c r="BD17" s="22">
        <v>0</v>
      </c>
      <c r="BE17" s="22">
        <v>0</v>
      </c>
      <c r="BF17" s="22">
        <v>0</v>
      </c>
      <c r="BG17" s="22">
        <v>0</v>
      </c>
      <c r="BH17" s="22">
        <v>0</v>
      </c>
      <c r="BI17" s="22">
        <v>206</v>
      </c>
      <c r="BJ17" s="22">
        <v>0</v>
      </c>
      <c r="BK17" s="22">
        <v>0</v>
      </c>
      <c r="BL17" s="22">
        <v>0</v>
      </c>
      <c r="BM17" s="22">
        <v>0</v>
      </c>
      <c r="BN17" s="22">
        <v>0</v>
      </c>
      <c r="BO17" s="22">
        <v>0</v>
      </c>
      <c r="BP17" s="22">
        <v>0</v>
      </c>
      <c r="BQ17" s="22">
        <v>0</v>
      </c>
      <c r="BR17" s="22">
        <v>0</v>
      </c>
      <c r="BS17" s="22">
        <v>0</v>
      </c>
      <c r="BT17" s="22">
        <v>0</v>
      </c>
      <c r="BU17" s="22">
        <v>0</v>
      </c>
      <c r="BV17" s="22">
        <v>0</v>
      </c>
      <c r="BW17" s="22">
        <v>0</v>
      </c>
      <c r="BX17" s="22">
        <v>0</v>
      </c>
      <c r="BY17" s="22">
        <v>0</v>
      </c>
      <c r="BZ17" s="22">
        <v>0</v>
      </c>
      <c r="CA17" s="22">
        <v>0</v>
      </c>
      <c r="CB17" s="22">
        <v>0</v>
      </c>
      <c r="CC17" s="22">
        <v>0</v>
      </c>
      <c r="CD17" s="22">
        <v>0</v>
      </c>
      <c r="CE17" s="22">
        <v>0</v>
      </c>
      <c r="CF17" s="22">
        <v>0</v>
      </c>
      <c r="CG17" s="22">
        <v>0</v>
      </c>
      <c r="CH17" s="22">
        <v>0</v>
      </c>
      <c r="CI17" s="22">
        <v>0</v>
      </c>
      <c r="CJ17" s="22">
        <v>0</v>
      </c>
      <c r="CK17" s="22">
        <v>0</v>
      </c>
      <c r="CL17" s="22">
        <v>0</v>
      </c>
      <c r="CM17" s="22">
        <v>0</v>
      </c>
      <c r="CN17" s="22" t="s">
        <v>594</v>
      </c>
      <c r="CO17" s="22">
        <v>0</v>
      </c>
      <c r="CP17" s="22">
        <v>206</v>
      </c>
      <c r="CQ17" s="15">
        <f t="shared" si="2"/>
        <v>0</v>
      </c>
      <c r="CR17" s="21">
        <v>49200</v>
      </c>
      <c r="CS17" s="18" t="s">
        <v>9269</v>
      </c>
      <c r="CT17" s="17"/>
      <c r="CU17" s="21">
        <v>1.21</v>
      </c>
      <c r="CV17" s="24" t="s">
        <v>3953</v>
      </c>
      <c r="CW17" s="21">
        <v>4077600</v>
      </c>
      <c r="CX17" s="21"/>
      <c r="CY17" s="17"/>
      <c r="CZ17" s="17"/>
      <c r="DA17" s="17"/>
      <c r="DB17" s="17"/>
      <c r="DC17" s="18">
        <v>0</v>
      </c>
      <c r="DD17" s="18" t="s">
        <v>594</v>
      </c>
      <c r="DE17" s="18">
        <v>1</v>
      </c>
      <c r="DF17" s="17"/>
      <c r="DG17" s="17"/>
      <c r="DH17" s="17"/>
      <c r="DI17" s="18">
        <v>1</v>
      </c>
      <c r="DJ17" s="18" t="s">
        <v>4301</v>
      </c>
      <c r="DK17" s="18">
        <v>100000</v>
      </c>
      <c r="DL17" s="17"/>
      <c r="DM17" s="17"/>
      <c r="DN17" s="17"/>
      <c r="DO17" s="17"/>
      <c r="DP17" s="17"/>
      <c r="DQ17" s="17"/>
      <c r="DR17" s="17"/>
      <c r="DS17" s="17"/>
      <c r="DT17" s="17"/>
      <c r="DU17" s="17"/>
      <c r="DV17" s="17"/>
      <c r="DW17" s="17"/>
      <c r="DX17" s="17"/>
      <c r="DY17" s="17"/>
      <c r="DZ17" s="17"/>
      <c r="EA17" s="18" t="s">
        <v>594</v>
      </c>
      <c r="EB17" s="18" t="s">
        <v>594</v>
      </c>
      <c r="EC17" s="18">
        <v>0</v>
      </c>
      <c r="ED17" s="17"/>
      <c r="EE17" s="17"/>
      <c r="EF17" s="17"/>
      <c r="EG17" s="18">
        <v>1</v>
      </c>
      <c r="EH17" s="18" t="s">
        <v>4301</v>
      </c>
      <c r="EI17" s="18">
        <v>1000</v>
      </c>
      <c r="EJ17" s="17"/>
      <c r="EK17" s="17"/>
      <c r="EL17" s="17"/>
      <c r="EM17" s="17"/>
      <c r="EN17" s="17"/>
      <c r="EO17" s="17"/>
      <c r="EP17" s="17"/>
      <c r="EQ17" s="17"/>
      <c r="ER17" s="17"/>
      <c r="ES17" s="17"/>
      <c r="ET17" s="17"/>
      <c r="EU17" s="17"/>
      <c r="EV17" s="17"/>
      <c r="EW17" s="17"/>
      <c r="EX17" s="17"/>
      <c r="EY17" s="18" t="s">
        <v>594</v>
      </c>
      <c r="EZ17" s="18" t="s">
        <v>594</v>
      </c>
      <c r="FA17" s="18">
        <v>0</v>
      </c>
      <c r="FB17" s="18">
        <v>100</v>
      </c>
      <c r="FC17" s="18" t="s">
        <v>9978</v>
      </c>
      <c r="FD17" s="18">
        <v>33</v>
      </c>
      <c r="FE17" s="18">
        <v>24</v>
      </c>
      <c r="FF17" s="18">
        <v>0</v>
      </c>
      <c r="FG17" s="18">
        <v>0</v>
      </c>
      <c r="FH17" s="18">
        <v>0</v>
      </c>
      <c r="FI17" s="18">
        <v>9</v>
      </c>
      <c r="FJ17" s="18">
        <v>0</v>
      </c>
      <c r="FK17" s="18">
        <v>0</v>
      </c>
      <c r="FL17" s="18">
        <v>0</v>
      </c>
      <c r="FM17" s="17"/>
      <c r="FN17" s="17"/>
      <c r="FO17" s="18" t="s">
        <v>594</v>
      </c>
      <c r="FP17" s="24" t="s">
        <v>10147</v>
      </c>
      <c r="FQ17" s="18" t="s">
        <v>10232</v>
      </c>
      <c r="FR17" s="24" t="s">
        <v>10147</v>
      </c>
      <c r="FS17" s="17"/>
      <c r="FT17" s="18" t="s">
        <v>10415</v>
      </c>
      <c r="FU17" s="18" t="s">
        <v>1369</v>
      </c>
      <c r="FV17" s="18" t="s">
        <v>594</v>
      </c>
      <c r="FW17" s="18" t="s">
        <v>1369</v>
      </c>
      <c r="FX17" s="18" t="s">
        <v>5757</v>
      </c>
      <c r="FY17" s="18">
        <v>0</v>
      </c>
      <c r="FZ17" s="18">
        <v>0</v>
      </c>
      <c r="GA17" s="18" t="s">
        <v>10684</v>
      </c>
      <c r="GB17" s="18" t="s">
        <v>10777</v>
      </c>
      <c r="GC17" s="18" t="s">
        <v>11081</v>
      </c>
      <c r="GD17" s="18" t="s">
        <v>10889</v>
      </c>
      <c r="GE17" s="18" t="s">
        <v>7190</v>
      </c>
      <c r="GF17" s="18" t="s">
        <v>7282</v>
      </c>
      <c r="GG17" s="18" t="s">
        <v>11081</v>
      </c>
      <c r="GH17" s="18" t="s">
        <v>7460</v>
      </c>
    </row>
    <row r="18" spans="3:190" ht="30" customHeight="1" x14ac:dyDescent="0.2">
      <c r="C18" s="17" t="s">
        <v>11174</v>
      </c>
      <c r="D18" s="18" t="s">
        <v>41</v>
      </c>
      <c r="E18" s="18" t="s">
        <v>7671</v>
      </c>
      <c r="F18" s="18" t="s">
        <v>7799</v>
      </c>
      <c r="G18" s="18">
        <v>2022</v>
      </c>
      <c r="H18" s="19">
        <v>44713</v>
      </c>
      <c r="I18" s="19">
        <v>45260</v>
      </c>
      <c r="J18" s="18" t="s">
        <v>7887</v>
      </c>
      <c r="K18" s="18" t="s">
        <v>8020</v>
      </c>
      <c r="L18" s="18" t="s">
        <v>8125</v>
      </c>
      <c r="M18" s="18" t="s">
        <v>8247</v>
      </c>
      <c r="N18" s="17"/>
      <c r="O18" s="17"/>
      <c r="P18" s="18" t="s">
        <v>699</v>
      </c>
      <c r="Q18" s="17"/>
      <c r="R18" s="18" t="s">
        <v>8474</v>
      </c>
      <c r="S18" s="18" t="s">
        <v>8504</v>
      </c>
      <c r="T18" s="18" t="s">
        <v>8542</v>
      </c>
      <c r="U18" s="18" t="s">
        <v>8640</v>
      </c>
      <c r="V18" s="18" t="s">
        <v>8726</v>
      </c>
      <c r="W18" s="18" t="s">
        <v>8726</v>
      </c>
      <c r="X18" s="18" t="s">
        <v>3138</v>
      </c>
      <c r="Y18" s="18" t="s">
        <v>8894</v>
      </c>
      <c r="Z18" s="20">
        <f t="shared" si="3"/>
        <v>42.374000000000002</v>
      </c>
      <c r="AA18" s="20">
        <v>26.696999999999999</v>
      </c>
      <c r="AB18" s="21">
        <v>63</v>
      </c>
      <c r="AC18" s="21">
        <v>0.04</v>
      </c>
      <c r="AD18" s="20">
        <v>10.268000000000001</v>
      </c>
      <c r="AE18" s="21">
        <v>24.23</v>
      </c>
      <c r="AF18" s="21">
        <v>1.9810000000000001</v>
      </c>
      <c r="AG18" s="21">
        <v>4.68</v>
      </c>
      <c r="AH18" s="21">
        <v>3.4279999999999999</v>
      </c>
      <c r="AI18" s="21">
        <v>8.09</v>
      </c>
      <c r="AJ18" s="21">
        <v>0</v>
      </c>
      <c r="AK18" s="21">
        <v>0</v>
      </c>
      <c r="AL18" s="21">
        <v>0</v>
      </c>
      <c r="AM18" s="21">
        <v>0</v>
      </c>
      <c r="AN18" s="18" t="s">
        <v>9015</v>
      </c>
      <c r="AO18" s="18" t="s">
        <v>699</v>
      </c>
      <c r="AP18" s="18" t="s">
        <v>699</v>
      </c>
      <c r="AQ18" s="18">
        <v>1</v>
      </c>
      <c r="AR18" s="18" t="s">
        <v>9080</v>
      </c>
      <c r="AS18" s="18" t="s">
        <v>9150</v>
      </c>
      <c r="AT18" s="21">
        <v>5.49</v>
      </c>
      <c r="AU18" s="21">
        <v>27</v>
      </c>
      <c r="AV18" s="21">
        <v>0.04</v>
      </c>
      <c r="AW18" s="22">
        <v>77</v>
      </c>
      <c r="AX18" s="22">
        <v>24</v>
      </c>
      <c r="AY18" s="22">
        <v>18</v>
      </c>
      <c r="AZ18" s="22">
        <v>0</v>
      </c>
      <c r="BA18" s="22">
        <v>0</v>
      </c>
      <c r="BB18" s="22">
        <v>0</v>
      </c>
      <c r="BC18" s="22">
        <v>0</v>
      </c>
      <c r="BD18" s="22">
        <v>0</v>
      </c>
      <c r="BE18" s="22">
        <v>0</v>
      </c>
      <c r="BF18" s="22">
        <v>11</v>
      </c>
      <c r="BG18" s="22">
        <v>2</v>
      </c>
      <c r="BH18" s="22">
        <v>2</v>
      </c>
      <c r="BI18" s="22">
        <v>0</v>
      </c>
      <c r="BJ18" s="22">
        <v>0</v>
      </c>
      <c r="BK18" s="22">
        <v>3</v>
      </c>
      <c r="BL18" s="22">
        <v>0</v>
      </c>
      <c r="BM18" s="22">
        <v>0</v>
      </c>
      <c r="BN18" s="22">
        <v>0</v>
      </c>
      <c r="BO18" s="22">
        <v>0</v>
      </c>
      <c r="BP18" s="22">
        <v>0</v>
      </c>
      <c r="BQ18" s="22">
        <v>0</v>
      </c>
      <c r="BR18" s="22">
        <v>0</v>
      </c>
      <c r="BS18" s="22">
        <v>0</v>
      </c>
      <c r="BT18" s="22"/>
      <c r="BU18" s="22"/>
      <c r="BV18" s="22"/>
      <c r="BW18" s="22"/>
      <c r="BX18" s="22"/>
      <c r="BY18" s="22"/>
      <c r="BZ18" s="22"/>
      <c r="CA18" s="22"/>
      <c r="CB18" s="22"/>
      <c r="CC18" s="22"/>
      <c r="CD18" s="22"/>
      <c r="CE18" s="22"/>
      <c r="CF18" s="22"/>
      <c r="CG18" s="22"/>
      <c r="CH18" s="22"/>
      <c r="CI18" s="22">
        <v>0</v>
      </c>
      <c r="CJ18" s="22">
        <v>0</v>
      </c>
      <c r="CK18" s="22">
        <v>0</v>
      </c>
      <c r="CL18" s="22">
        <v>0</v>
      </c>
      <c r="CM18" s="22">
        <v>0</v>
      </c>
      <c r="CN18" s="23"/>
      <c r="CO18" s="22">
        <v>0</v>
      </c>
      <c r="CP18" s="22">
        <v>18</v>
      </c>
      <c r="CQ18" s="15">
        <f t="shared" si="2"/>
        <v>0</v>
      </c>
      <c r="CR18" s="21">
        <v>43.564</v>
      </c>
      <c r="CS18" s="18" t="s">
        <v>9270</v>
      </c>
      <c r="CT18" s="18" t="s">
        <v>9380</v>
      </c>
      <c r="CU18" s="21">
        <v>7.56</v>
      </c>
      <c r="CV18" s="24" t="s">
        <v>9419</v>
      </c>
      <c r="CW18" s="21">
        <v>575.92600000000004</v>
      </c>
      <c r="CX18" s="21">
        <v>1</v>
      </c>
      <c r="CY18" s="18" t="s">
        <v>9481</v>
      </c>
      <c r="CZ18" s="18" t="s">
        <v>9512</v>
      </c>
      <c r="DA18" s="18" t="s">
        <v>9551</v>
      </c>
      <c r="DB18" s="18">
        <v>5</v>
      </c>
      <c r="DC18" s="18">
        <v>119</v>
      </c>
      <c r="DD18" s="18" t="s">
        <v>9578</v>
      </c>
      <c r="DE18" s="18">
        <v>0</v>
      </c>
      <c r="DF18" s="18">
        <v>1</v>
      </c>
      <c r="DG18" s="18" t="s">
        <v>9592</v>
      </c>
      <c r="DH18" s="18">
        <v>37635</v>
      </c>
      <c r="DI18" s="18">
        <v>1</v>
      </c>
      <c r="DJ18" s="18" t="s">
        <v>9650</v>
      </c>
      <c r="DK18" s="18">
        <v>27979</v>
      </c>
      <c r="DL18" s="17"/>
      <c r="DM18" s="17"/>
      <c r="DN18" s="17"/>
      <c r="DO18" s="17"/>
      <c r="DP18" s="17"/>
      <c r="DQ18" s="17"/>
      <c r="DR18" s="18">
        <v>1</v>
      </c>
      <c r="DS18" s="18" t="s">
        <v>9736</v>
      </c>
      <c r="DT18" s="18">
        <v>17908</v>
      </c>
      <c r="DU18" s="18">
        <v>1</v>
      </c>
      <c r="DV18" s="18" t="s">
        <v>9744</v>
      </c>
      <c r="DW18" s="18">
        <v>25603</v>
      </c>
      <c r="DX18" s="17"/>
      <c r="DY18" s="17"/>
      <c r="DZ18" s="17"/>
      <c r="EA18" s="17"/>
      <c r="EB18" s="17"/>
      <c r="EC18" s="17"/>
      <c r="ED18" s="17"/>
      <c r="EE18" s="17"/>
      <c r="EF18" s="17"/>
      <c r="EG18" s="17"/>
      <c r="EH18" s="17"/>
      <c r="EI18" s="17"/>
      <c r="EJ18" s="17"/>
      <c r="EK18" s="17"/>
      <c r="EL18" s="17"/>
      <c r="EM18" s="17"/>
      <c r="EN18" s="17"/>
      <c r="EO18" s="17"/>
      <c r="EP18" s="17"/>
      <c r="EQ18" s="17"/>
      <c r="ER18" s="17"/>
      <c r="ES18" s="18">
        <v>1</v>
      </c>
      <c r="ET18" s="18" t="s">
        <v>9886</v>
      </c>
      <c r="EU18" s="18">
        <v>12</v>
      </c>
      <c r="EV18" s="17"/>
      <c r="EW18" s="17"/>
      <c r="EX18" s="17"/>
      <c r="EY18" s="17"/>
      <c r="EZ18" s="17"/>
      <c r="FA18" s="17"/>
      <c r="FB18" s="18">
        <v>18</v>
      </c>
      <c r="FC18" s="18" t="s">
        <v>9979</v>
      </c>
      <c r="FD18" s="18">
        <v>20</v>
      </c>
      <c r="FE18" s="18">
        <v>17</v>
      </c>
      <c r="FF18" s="18">
        <v>0</v>
      </c>
      <c r="FG18" s="18">
        <v>0</v>
      </c>
      <c r="FH18" s="18">
        <v>2</v>
      </c>
      <c r="FI18" s="18">
        <v>1</v>
      </c>
      <c r="FJ18" s="18">
        <v>0</v>
      </c>
      <c r="FK18" s="18">
        <v>0</v>
      </c>
      <c r="FL18" s="18">
        <v>0</v>
      </c>
      <c r="FM18" s="18">
        <v>1</v>
      </c>
      <c r="FN18" s="24" t="s">
        <v>10039</v>
      </c>
      <c r="FO18" s="18" t="s">
        <v>10087</v>
      </c>
      <c r="FP18" s="24" t="s">
        <v>10143</v>
      </c>
      <c r="FQ18" s="18" t="s">
        <v>10233</v>
      </c>
      <c r="FR18" s="24" t="s">
        <v>10143</v>
      </c>
      <c r="FS18" s="18" t="s">
        <v>10360</v>
      </c>
      <c r="FT18" s="18" t="s">
        <v>10416</v>
      </c>
      <c r="FU18" s="17"/>
      <c r="FV18" s="18" t="s">
        <v>10521</v>
      </c>
      <c r="FW18" s="18" t="s">
        <v>10568</v>
      </c>
      <c r="FX18" s="18" t="s">
        <v>10600</v>
      </c>
      <c r="FY18" s="18">
        <v>1</v>
      </c>
      <c r="FZ18" s="18">
        <v>257</v>
      </c>
      <c r="GA18" s="18" t="s">
        <v>10681</v>
      </c>
      <c r="GB18" s="18" t="s">
        <v>10775</v>
      </c>
      <c r="GC18" s="18" t="s">
        <v>11081</v>
      </c>
      <c r="GD18" s="18" t="s">
        <v>10884</v>
      </c>
      <c r="GE18" s="18" t="s">
        <v>3</v>
      </c>
      <c r="GF18" s="18" t="s">
        <v>7249</v>
      </c>
      <c r="GG18" s="18" t="s">
        <v>11081</v>
      </c>
      <c r="GH18" s="18" t="s">
        <v>7439</v>
      </c>
    </row>
    <row r="19" spans="3:190" ht="30" customHeight="1" x14ac:dyDescent="0.2">
      <c r="C19" s="17" t="s">
        <v>11174</v>
      </c>
      <c r="D19" s="18" t="s">
        <v>41</v>
      </c>
      <c r="E19" s="18" t="s">
        <v>7672</v>
      </c>
      <c r="F19" s="18" t="s">
        <v>7800</v>
      </c>
      <c r="G19" s="18">
        <v>2018</v>
      </c>
      <c r="H19" s="19">
        <v>44743</v>
      </c>
      <c r="I19" s="19">
        <v>45289</v>
      </c>
      <c r="J19" s="18" t="s">
        <v>7888</v>
      </c>
      <c r="K19" s="18" t="s">
        <v>8021</v>
      </c>
      <c r="L19" s="18" t="s">
        <v>8125</v>
      </c>
      <c r="M19" s="18" t="s">
        <v>8248</v>
      </c>
      <c r="N19" s="17"/>
      <c r="O19" s="17"/>
      <c r="P19" s="18" t="s">
        <v>699</v>
      </c>
      <c r="Q19" s="17"/>
      <c r="R19" s="18" t="s">
        <v>8474</v>
      </c>
      <c r="S19" s="18" t="s">
        <v>8505</v>
      </c>
      <c r="T19" s="18" t="s">
        <v>8542</v>
      </c>
      <c r="U19" s="18" t="s">
        <v>8641</v>
      </c>
      <c r="V19" s="18" t="s">
        <v>8726</v>
      </c>
      <c r="W19" s="18" t="s">
        <v>8726</v>
      </c>
      <c r="X19" s="18" t="s">
        <v>3138</v>
      </c>
      <c r="Y19" s="18" t="s">
        <v>8895</v>
      </c>
      <c r="Z19" s="20">
        <f t="shared" si="3"/>
        <v>54.537999999999997</v>
      </c>
      <c r="AA19" s="20">
        <v>34.805</v>
      </c>
      <c r="AB19" s="21">
        <v>63.82</v>
      </c>
      <c r="AC19" s="21">
        <v>0.05</v>
      </c>
      <c r="AD19" s="20">
        <v>11.962999999999999</v>
      </c>
      <c r="AE19" s="21">
        <v>21.94</v>
      </c>
      <c r="AF19" s="21">
        <v>3.7869999999999999</v>
      </c>
      <c r="AG19" s="21">
        <v>6.94</v>
      </c>
      <c r="AH19" s="21">
        <v>3.9830000000000001</v>
      </c>
      <c r="AI19" s="21">
        <v>7.3</v>
      </c>
      <c r="AJ19" s="21">
        <v>0</v>
      </c>
      <c r="AK19" s="21">
        <v>0</v>
      </c>
      <c r="AL19" s="21">
        <v>0</v>
      </c>
      <c r="AM19" s="21">
        <v>0</v>
      </c>
      <c r="AN19" s="18" t="s">
        <v>9016</v>
      </c>
      <c r="AO19" s="18" t="s">
        <v>699</v>
      </c>
      <c r="AP19" s="18" t="s">
        <v>699</v>
      </c>
      <c r="AQ19" s="18">
        <v>1</v>
      </c>
      <c r="AR19" s="18" t="s">
        <v>9081</v>
      </c>
      <c r="AS19" s="18" t="s">
        <v>9151</v>
      </c>
      <c r="AT19" s="21">
        <v>8.5299999999999994</v>
      </c>
      <c r="AU19" s="21">
        <v>35.200000000000003</v>
      </c>
      <c r="AV19" s="21">
        <v>0.05</v>
      </c>
      <c r="AW19" s="22">
        <v>179</v>
      </c>
      <c r="AX19" s="22">
        <v>62</v>
      </c>
      <c r="AY19" s="22">
        <v>53</v>
      </c>
      <c r="AZ19" s="22">
        <v>0</v>
      </c>
      <c r="BA19" s="22">
        <v>0</v>
      </c>
      <c r="BB19" s="22">
        <v>2</v>
      </c>
      <c r="BC19" s="22">
        <v>0</v>
      </c>
      <c r="BD19" s="22">
        <v>1</v>
      </c>
      <c r="BE19" s="22">
        <v>0</v>
      </c>
      <c r="BF19" s="22">
        <v>0</v>
      </c>
      <c r="BG19" s="22">
        <v>10</v>
      </c>
      <c r="BH19" s="22">
        <v>8</v>
      </c>
      <c r="BI19" s="22">
        <v>6</v>
      </c>
      <c r="BJ19" s="22">
        <v>3</v>
      </c>
      <c r="BK19" s="22">
        <v>9</v>
      </c>
      <c r="BL19" s="22">
        <v>11</v>
      </c>
      <c r="BM19" s="22">
        <v>2</v>
      </c>
      <c r="BN19" s="22">
        <v>0</v>
      </c>
      <c r="BO19" s="22">
        <v>0</v>
      </c>
      <c r="BP19" s="22">
        <v>0</v>
      </c>
      <c r="BQ19" s="22">
        <v>0</v>
      </c>
      <c r="BR19" s="22">
        <v>0</v>
      </c>
      <c r="BS19" s="22">
        <v>0</v>
      </c>
      <c r="BT19" s="22"/>
      <c r="BU19" s="22"/>
      <c r="BV19" s="22"/>
      <c r="BW19" s="22"/>
      <c r="BX19" s="22"/>
      <c r="BY19" s="22"/>
      <c r="BZ19" s="22"/>
      <c r="CA19" s="22"/>
      <c r="CB19" s="22"/>
      <c r="CC19" s="22"/>
      <c r="CD19" s="22"/>
      <c r="CE19" s="22"/>
      <c r="CF19" s="22"/>
      <c r="CG19" s="22"/>
      <c r="CH19" s="22"/>
      <c r="CI19" s="22">
        <v>0</v>
      </c>
      <c r="CJ19" s="22">
        <v>0</v>
      </c>
      <c r="CK19" s="22">
        <v>0</v>
      </c>
      <c r="CL19" s="22">
        <v>0</v>
      </c>
      <c r="CM19" s="22">
        <v>0</v>
      </c>
      <c r="CN19" s="22" t="s">
        <v>9228</v>
      </c>
      <c r="CO19" s="22">
        <v>1</v>
      </c>
      <c r="CP19" s="22">
        <v>53</v>
      </c>
      <c r="CQ19" s="15">
        <f t="shared" si="2"/>
        <v>0</v>
      </c>
      <c r="CR19" s="21">
        <v>70.435000000000002</v>
      </c>
      <c r="CS19" s="18" t="s">
        <v>9271</v>
      </c>
      <c r="CT19" s="18" t="s">
        <v>9381</v>
      </c>
      <c r="CU19" s="21">
        <v>12.23</v>
      </c>
      <c r="CV19" s="24" t="s">
        <v>9419</v>
      </c>
      <c r="CW19" s="21">
        <v>575.92600000000004</v>
      </c>
      <c r="CX19" s="21">
        <v>1</v>
      </c>
      <c r="CY19" s="18" t="s">
        <v>9481</v>
      </c>
      <c r="CZ19" s="18" t="s">
        <v>9513</v>
      </c>
      <c r="DA19" s="18" t="s">
        <v>9551</v>
      </c>
      <c r="DB19" s="18">
        <v>5</v>
      </c>
      <c r="DC19" s="18">
        <v>821</v>
      </c>
      <c r="DD19" s="18" t="s">
        <v>9578</v>
      </c>
      <c r="DE19" s="18">
        <v>0</v>
      </c>
      <c r="DF19" s="18">
        <v>1</v>
      </c>
      <c r="DG19" s="18" t="s">
        <v>9592</v>
      </c>
      <c r="DH19" s="18">
        <v>40136</v>
      </c>
      <c r="DI19" s="18">
        <v>1</v>
      </c>
      <c r="DJ19" s="18" t="s">
        <v>9651</v>
      </c>
      <c r="DK19" s="18">
        <v>23202</v>
      </c>
      <c r="DL19" s="17"/>
      <c r="DM19" s="17"/>
      <c r="DN19" s="17"/>
      <c r="DO19" s="17"/>
      <c r="DP19" s="17"/>
      <c r="DQ19" s="17"/>
      <c r="DR19" s="17"/>
      <c r="DS19" s="17"/>
      <c r="DT19" s="17"/>
      <c r="DU19" s="18">
        <v>1</v>
      </c>
      <c r="DV19" s="18" t="s">
        <v>9744</v>
      </c>
      <c r="DW19" s="18">
        <v>15712</v>
      </c>
      <c r="DX19" s="17"/>
      <c r="DY19" s="17"/>
      <c r="DZ19" s="17"/>
      <c r="EA19" s="17"/>
      <c r="EB19" s="17"/>
      <c r="EC19" s="17"/>
      <c r="ED19" s="17"/>
      <c r="EE19" s="17"/>
      <c r="EF19" s="17"/>
      <c r="EG19" s="17"/>
      <c r="EH19" s="17"/>
      <c r="EI19" s="17"/>
      <c r="EJ19" s="17"/>
      <c r="EK19" s="17"/>
      <c r="EL19" s="17"/>
      <c r="EM19" s="17"/>
      <c r="EN19" s="17"/>
      <c r="EO19" s="17"/>
      <c r="EP19" s="17"/>
      <c r="EQ19" s="17"/>
      <c r="ER19" s="17"/>
      <c r="ES19" s="18">
        <v>1</v>
      </c>
      <c r="ET19" s="18" t="s">
        <v>9887</v>
      </c>
      <c r="EU19" s="18">
        <v>12</v>
      </c>
      <c r="EV19" s="17"/>
      <c r="EW19" s="17"/>
      <c r="EX19" s="17"/>
      <c r="EY19" s="17"/>
      <c r="EZ19" s="17"/>
      <c r="FA19" s="17"/>
      <c r="FB19" s="18">
        <v>85</v>
      </c>
      <c r="FC19" s="18" t="s">
        <v>9980</v>
      </c>
      <c r="FD19" s="18">
        <v>49</v>
      </c>
      <c r="FE19" s="18">
        <v>0</v>
      </c>
      <c r="FF19" s="18">
        <v>6</v>
      </c>
      <c r="FG19" s="18">
        <v>39</v>
      </c>
      <c r="FH19" s="18">
        <v>4</v>
      </c>
      <c r="FI19" s="18">
        <v>0</v>
      </c>
      <c r="FJ19" s="18">
        <v>0</v>
      </c>
      <c r="FK19" s="18">
        <v>0</v>
      </c>
      <c r="FL19" s="18">
        <v>0</v>
      </c>
      <c r="FM19" s="18">
        <v>1</v>
      </c>
      <c r="FN19" s="24" t="s">
        <v>10040</v>
      </c>
      <c r="FO19" s="18" t="s">
        <v>10088</v>
      </c>
      <c r="FP19" s="24" t="s">
        <v>10143</v>
      </c>
      <c r="FQ19" s="18" t="s">
        <v>10234</v>
      </c>
      <c r="FR19" s="24" t="s">
        <v>10143</v>
      </c>
      <c r="FS19" s="18" t="s">
        <v>10361</v>
      </c>
      <c r="FT19" s="18" t="s">
        <v>10417</v>
      </c>
      <c r="FU19" s="17"/>
      <c r="FV19" s="18" t="s">
        <v>10521</v>
      </c>
      <c r="FW19" s="18" t="s">
        <v>10569</v>
      </c>
      <c r="FX19" s="18" t="s">
        <v>10600</v>
      </c>
      <c r="FY19" s="18">
        <v>1</v>
      </c>
      <c r="FZ19" s="18">
        <v>257</v>
      </c>
      <c r="GA19" s="18" t="s">
        <v>10681</v>
      </c>
      <c r="GB19" s="18" t="s">
        <v>10775</v>
      </c>
      <c r="GC19" s="18" t="s">
        <v>11081</v>
      </c>
      <c r="GD19" s="18" t="s">
        <v>10884</v>
      </c>
      <c r="GE19" s="18" t="s">
        <v>3</v>
      </c>
      <c r="GF19" s="18" t="s">
        <v>7249</v>
      </c>
      <c r="GG19" s="18" t="s">
        <v>11081</v>
      </c>
      <c r="GH19" s="18" t="s">
        <v>7439</v>
      </c>
    </row>
    <row r="20" spans="3:190" ht="30" customHeight="1" x14ac:dyDescent="0.2">
      <c r="C20" s="17" t="s">
        <v>11174</v>
      </c>
      <c r="D20" s="18" t="s">
        <v>41</v>
      </c>
      <c r="E20" s="18" t="s">
        <v>7673</v>
      </c>
      <c r="F20" s="18" t="s">
        <v>7801</v>
      </c>
      <c r="G20" s="18">
        <v>2019</v>
      </c>
      <c r="H20" s="19">
        <v>44713</v>
      </c>
      <c r="I20" s="19">
        <v>45289</v>
      </c>
      <c r="J20" s="18" t="s">
        <v>7889</v>
      </c>
      <c r="K20" s="18" t="s">
        <v>8022</v>
      </c>
      <c r="L20" s="18" t="s">
        <v>8128</v>
      </c>
      <c r="M20" s="18" t="s">
        <v>8249</v>
      </c>
      <c r="N20" s="17"/>
      <c r="O20" s="17"/>
      <c r="P20" s="17"/>
      <c r="Q20" s="17"/>
      <c r="R20" s="18" t="s">
        <v>8474</v>
      </c>
      <c r="S20" s="18" t="s">
        <v>8506</v>
      </c>
      <c r="T20" s="18" t="s">
        <v>8542</v>
      </c>
      <c r="U20" s="18" t="s">
        <v>8642</v>
      </c>
      <c r="V20" s="18" t="s">
        <v>8726</v>
      </c>
      <c r="W20" s="18" t="s">
        <v>8845</v>
      </c>
      <c r="X20" s="18" t="s">
        <v>3138</v>
      </c>
      <c r="Y20" s="18" t="s">
        <v>8896</v>
      </c>
      <c r="Z20" s="20">
        <f t="shared" si="3"/>
        <v>405.65</v>
      </c>
      <c r="AA20" s="20">
        <v>364.05500000000001</v>
      </c>
      <c r="AB20" s="21">
        <v>89.75</v>
      </c>
      <c r="AC20" s="21">
        <v>0.52</v>
      </c>
      <c r="AD20" s="20">
        <v>41.594999999999999</v>
      </c>
      <c r="AE20" s="21">
        <v>10.25</v>
      </c>
      <c r="AF20" s="21">
        <v>0</v>
      </c>
      <c r="AG20" s="21">
        <v>0</v>
      </c>
      <c r="AH20" s="21">
        <v>0</v>
      </c>
      <c r="AI20" s="21">
        <v>0</v>
      </c>
      <c r="AJ20" s="21">
        <v>0</v>
      </c>
      <c r="AK20" s="21">
        <v>0</v>
      </c>
      <c r="AL20" s="21">
        <v>0</v>
      </c>
      <c r="AM20" s="21">
        <v>0</v>
      </c>
      <c r="AN20" s="18" t="s">
        <v>9017</v>
      </c>
      <c r="AO20" s="18" t="s">
        <v>699</v>
      </c>
      <c r="AP20" s="18" t="s">
        <v>699</v>
      </c>
      <c r="AQ20" s="17"/>
      <c r="AR20" s="17"/>
      <c r="AS20" s="17"/>
      <c r="AT20" s="21"/>
      <c r="AU20" s="21">
        <v>102.008</v>
      </c>
      <c r="AV20" s="21">
        <v>0.15</v>
      </c>
      <c r="AW20" s="22">
        <v>620</v>
      </c>
      <c r="AX20" s="22">
        <v>262</v>
      </c>
      <c r="AY20" s="22">
        <v>262</v>
      </c>
      <c r="AZ20" s="22">
        <v>0</v>
      </c>
      <c r="BA20" s="22">
        <v>262</v>
      </c>
      <c r="BB20" s="22">
        <v>0</v>
      </c>
      <c r="BC20" s="22">
        <v>0</v>
      </c>
      <c r="BD20" s="22">
        <v>0</v>
      </c>
      <c r="BE20" s="22">
        <v>0</v>
      </c>
      <c r="BF20" s="22">
        <v>0</v>
      </c>
      <c r="BG20" s="22">
        <v>0</v>
      </c>
      <c r="BH20" s="22">
        <v>0</v>
      </c>
      <c r="BI20" s="22">
        <v>0</v>
      </c>
      <c r="BJ20" s="22">
        <v>0</v>
      </c>
      <c r="BK20" s="22">
        <v>0</v>
      </c>
      <c r="BL20" s="22">
        <v>0</v>
      </c>
      <c r="BM20" s="22">
        <v>0</v>
      </c>
      <c r="BN20" s="22">
        <v>0</v>
      </c>
      <c r="BO20" s="22">
        <v>0</v>
      </c>
      <c r="BP20" s="22">
        <v>0</v>
      </c>
      <c r="BQ20" s="22">
        <v>0</v>
      </c>
      <c r="BR20" s="22">
        <v>0</v>
      </c>
      <c r="BS20" s="22">
        <v>0</v>
      </c>
      <c r="BT20" s="22"/>
      <c r="BU20" s="22"/>
      <c r="BV20" s="22"/>
      <c r="BW20" s="22"/>
      <c r="BX20" s="22"/>
      <c r="BY20" s="22"/>
      <c r="BZ20" s="22"/>
      <c r="CA20" s="22"/>
      <c r="CB20" s="22"/>
      <c r="CC20" s="22"/>
      <c r="CD20" s="22"/>
      <c r="CE20" s="22"/>
      <c r="CF20" s="22"/>
      <c r="CG20" s="22"/>
      <c r="CH20" s="22"/>
      <c r="CI20" s="22">
        <v>0</v>
      </c>
      <c r="CJ20" s="22">
        <v>0</v>
      </c>
      <c r="CK20" s="22">
        <v>0</v>
      </c>
      <c r="CL20" s="22">
        <v>0</v>
      </c>
      <c r="CM20" s="22">
        <v>0</v>
      </c>
      <c r="CN20" s="23"/>
      <c r="CO20" s="22">
        <v>0</v>
      </c>
      <c r="CP20" s="22">
        <v>262</v>
      </c>
      <c r="CQ20" s="15">
        <f t="shared" si="2"/>
        <v>0</v>
      </c>
      <c r="CR20" s="21">
        <v>150.589</v>
      </c>
      <c r="CS20" s="18" t="s">
        <v>9272</v>
      </c>
      <c r="CT20" s="18" t="s">
        <v>9382</v>
      </c>
      <c r="CU20" s="21">
        <v>26.15</v>
      </c>
      <c r="CV20" s="24" t="s">
        <v>9419</v>
      </c>
      <c r="CW20" s="21">
        <v>575.92600000000004</v>
      </c>
      <c r="CX20" s="21">
        <v>1</v>
      </c>
      <c r="CY20" s="18" t="s">
        <v>9481</v>
      </c>
      <c r="CZ20" s="18" t="s">
        <v>9514</v>
      </c>
      <c r="DA20" s="18" t="s">
        <v>9551</v>
      </c>
      <c r="DB20" s="18">
        <v>5</v>
      </c>
      <c r="DC20" s="18">
        <v>174</v>
      </c>
      <c r="DD20" s="18" t="s">
        <v>9579</v>
      </c>
      <c r="DE20" s="18">
        <v>0</v>
      </c>
      <c r="DF20" s="18">
        <v>1</v>
      </c>
      <c r="DG20" s="18" t="s">
        <v>9593</v>
      </c>
      <c r="DH20" s="18">
        <v>34842</v>
      </c>
      <c r="DI20" s="18">
        <v>1</v>
      </c>
      <c r="DJ20" s="18" t="s">
        <v>9652</v>
      </c>
      <c r="DK20" s="18">
        <v>3004</v>
      </c>
      <c r="DL20" s="17"/>
      <c r="DM20" s="17"/>
      <c r="DN20" s="17"/>
      <c r="DO20" s="17"/>
      <c r="DP20" s="17"/>
      <c r="DQ20" s="17"/>
      <c r="DR20" s="18">
        <v>1</v>
      </c>
      <c r="DS20" s="18" t="s">
        <v>9737</v>
      </c>
      <c r="DT20" s="18">
        <v>11072</v>
      </c>
      <c r="DU20" s="18">
        <v>1</v>
      </c>
      <c r="DV20" s="18" t="s">
        <v>9745</v>
      </c>
      <c r="DW20" s="18">
        <v>48653</v>
      </c>
      <c r="DX20" s="17"/>
      <c r="DY20" s="17"/>
      <c r="DZ20" s="17"/>
      <c r="EA20" s="18" t="s">
        <v>9772</v>
      </c>
      <c r="EB20" s="18" t="s">
        <v>9793</v>
      </c>
      <c r="EC20" s="18">
        <v>230</v>
      </c>
      <c r="ED20" s="17"/>
      <c r="EE20" s="17"/>
      <c r="EF20" s="17"/>
      <c r="EG20" s="18">
        <v>1</v>
      </c>
      <c r="EH20" s="18" t="s">
        <v>9848</v>
      </c>
      <c r="EI20" s="18">
        <v>32239</v>
      </c>
      <c r="EJ20" s="17"/>
      <c r="EK20" s="17"/>
      <c r="EL20" s="17"/>
      <c r="EM20" s="17"/>
      <c r="EN20" s="17"/>
      <c r="EO20" s="17"/>
      <c r="EP20" s="17"/>
      <c r="EQ20" s="17"/>
      <c r="ER20" s="17"/>
      <c r="ES20" s="17"/>
      <c r="ET20" s="17"/>
      <c r="EU20" s="17"/>
      <c r="EV20" s="17"/>
      <c r="EW20" s="17"/>
      <c r="EX20" s="17"/>
      <c r="EY20" s="18" t="s">
        <v>9944</v>
      </c>
      <c r="EZ20" s="18" t="s">
        <v>9959</v>
      </c>
      <c r="FA20" s="18">
        <v>189</v>
      </c>
      <c r="FB20" s="18">
        <v>100</v>
      </c>
      <c r="FC20" s="17"/>
      <c r="FD20" s="18">
        <v>120</v>
      </c>
      <c r="FE20" s="18">
        <v>17</v>
      </c>
      <c r="FF20" s="18">
        <v>17</v>
      </c>
      <c r="FG20" s="18">
        <v>81</v>
      </c>
      <c r="FH20" s="18">
        <v>4</v>
      </c>
      <c r="FI20" s="18">
        <v>1</v>
      </c>
      <c r="FJ20" s="18">
        <v>0</v>
      </c>
      <c r="FK20" s="18">
        <v>0</v>
      </c>
      <c r="FL20" s="18">
        <v>0</v>
      </c>
      <c r="FM20" s="18">
        <v>1</v>
      </c>
      <c r="FN20" s="24" t="s">
        <v>10041</v>
      </c>
      <c r="FO20" s="18" t="s">
        <v>10089</v>
      </c>
      <c r="FP20" s="24" t="s">
        <v>10143</v>
      </c>
      <c r="FQ20" s="18" t="s">
        <v>10235</v>
      </c>
      <c r="FR20" s="24" t="s">
        <v>10143</v>
      </c>
      <c r="FS20" s="18" t="s">
        <v>10362</v>
      </c>
      <c r="FT20" s="18" t="s">
        <v>10418</v>
      </c>
      <c r="FU20" s="17"/>
      <c r="FV20" s="18" t="s">
        <v>10520</v>
      </c>
      <c r="FW20" s="18" t="s">
        <v>10570</v>
      </c>
      <c r="FX20" s="18" t="s">
        <v>10600</v>
      </c>
      <c r="FY20" s="18">
        <v>1</v>
      </c>
      <c r="FZ20" s="18">
        <v>257</v>
      </c>
      <c r="GA20" s="18" t="s">
        <v>10681</v>
      </c>
      <c r="GB20" s="18" t="s">
        <v>10775</v>
      </c>
      <c r="GC20" s="18" t="s">
        <v>11081</v>
      </c>
      <c r="GD20" s="18" t="s">
        <v>10884</v>
      </c>
      <c r="GE20" s="18" t="s">
        <v>3</v>
      </c>
      <c r="GF20" s="18" t="s">
        <v>7249</v>
      </c>
      <c r="GG20" s="18" t="s">
        <v>11081</v>
      </c>
      <c r="GH20" s="18" t="s">
        <v>7439</v>
      </c>
    </row>
    <row r="21" spans="3:190" ht="30" customHeight="1" x14ac:dyDescent="0.2">
      <c r="C21" s="17" t="s">
        <v>11174</v>
      </c>
      <c r="D21" s="18" t="s">
        <v>7628</v>
      </c>
      <c r="E21" s="18" t="s">
        <v>7674</v>
      </c>
      <c r="F21" s="18" t="s">
        <v>699</v>
      </c>
      <c r="G21" s="18">
        <v>2018</v>
      </c>
      <c r="H21" s="19">
        <v>45076</v>
      </c>
      <c r="I21" s="17"/>
      <c r="J21" s="18" t="s">
        <v>7890</v>
      </c>
      <c r="K21" s="18" t="s">
        <v>8023</v>
      </c>
      <c r="L21" s="18" t="s">
        <v>8129</v>
      </c>
      <c r="M21" s="18" t="s">
        <v>8250</v>
      </c>
      <c r="N21" s="17"/>
      <c r="O21" s="17"/>
      <c r="P21" s="17"/>
      <c r="Q21" s="17"/>
      <c r="R21" s="17"/>
      <c r="S21" s="17"/>
      <c r="T21" s="17"/>
      <c r="U21" s="17"/>
      <c r="V21" s="18" t="s">
        <v>8729</v>
      </c>
      <c r="W21" s="18" t="s">
        <v>8729</v>
      </c>
      <c r="X21" s="18" t="s">
        <v>3139</v>
      </c>
      <c r="Y21" s="18" t="s">
        <v>8897</v>
      </c>
      <c r="Z21" s="20">
        <f t="shared" si="3"/>
        <v>3.9130000000000003</v>
      </c>
      <c r="AA21" s="20">
        <v>3.64</v>
      </c>
      <c r="AB21" s="21">
        <v>93.02</v>
      </c>
      <c r="AC21" s="21">
        <v>4.0000000000000001E-3</v>
      </c>
      <c r="AD21" s="20">
        <v>0</v>
      </c>
      <c r="AE21" s="21">
        <v>0</v>
      </c>
      <c r="AF21" s="21">
        <v>0.27300000000000002</v>
      </c>
      <c r="AG21" s="21">
        <v>6.98</v>
      </c>
      <c r="AH21" s="21">
        <v>0</v>
      </c>
      <c r="AI21" s="21">
        <v>0</v>
      </c>
      <c r="AJ21" s="21">
        <v>0</v>
      </c>
      <c r="AK21" s="21">
        <v>0</v>
      </c>
      <c r="AL21" s="21">
        <v>0</v>
      </c>
      <c r="AM21" s="21">
        <v>0</v>
      </c>
      <c r="AN21" s="18" t="s">
        <v>594</v>
      </c>
      <c r="AO21" s="18" t="s">
        <v>594</v>
      </c>
      <c r="AP21" s="18" t="s">
        <v>594</v>
      </c>
      <c r="AQ21" s="17"/>
      <c r="AR21" s="17"/>
      <c r="AS21" s="17"/>
      <c r="AT21" s="21"/>
      <c r="AU21" s="21">
        <v>3.64</v>
      </c>
      <c r="AV21" s="21">
        <v>5.5999999999999999E-3</v>
      </c>
      <c r="AW21" s="22">
        <v>12</v>
      </c>
      <c r="AX21" s="22">
        <v>11</v>
      </c>
      <c r="AY21" s="22">
        <v>9</v>
      </c>
      <c r="AZ21" s="22"/>
      <c r="BA21" s="22"/>
      <c r="BB21" s="22"/>
      <c r="BC21" s="22"/>
      <c r="BD21" s="22"/>
      <c r="BE21" s="22">
        <v>1</v>
      </c>
      <c r="BF21" s="22"/>
      <c r="BG21" s="22"/>
      <c r="BH21" s="22"/>
      <c r="BI21" s="22"/>
      <c r="BJ21" s="22"/>
      <c r="BK21" s="22">
        <v>3</v>
      </c>
      <c r="BL21" s="22"/>
      <c r="BM21" s="22"/>
      <c r="BN21" s="22">
        <v>5</v>
      </c>
      <c r="BO21" s="22"/>
      <c r="BP21" s="22"/>
      <c r="BQ21" s="22"/>
      <c r="BR21" s="22"/>
      <c r="BS21" s="22"/>
      <c r="BT21" s="22"/>
      <c r="BU21" s="22"/>
      <c r="BV21" s="22"/>
      <c r="BW21" s="22"/>
      <c r="BX21" s="22"/>
      <c r="BY21" s="22"/>
      <c r="BZ21" s="22"/>
      <c r="CA21" s="22"/>
      <c r="CB21" s="22"/>
      <c r="CC21" s="22"/>
      <c r="CD21" s="22"/>
      <c r="CE21" s="22"/>
      <c r="CF21" s="22"/>
      <c r="CG21" s="22"/>
      <c r="CH21" s="22"/>
      <c r="CI21" s="22">
        <v>0</v>
      </c>
      <c r="CJ21" s="22"/>
      <c r="CK21" s="22"/>
      <c r="CL21" s="22"/>
      <c r="CM21" s="22"/>
      <c r="CN21" s="23"/>
      <c r="CO21" s="22"/>
      <c r="CP21" s="22">
        <v>9</v>
      </c>
      <c r="CQ21" s="15">
        <f t="shared" si="2"/>
        <v>0</v>
      </c>
      <c r="CR21" s="21">
        <v>3.96</v>
      </c>
      <c r="CS21" s="18" t="s">
        <v>9273</v>
      </c>
      <c r="CT21" s="17"/>
      <c r="CU21" s="21">
        <v>0.71</v>
      </c>
      <c r="CV21" s="24" t="s">
        <v>9423</v>
      </c>
      <c r="CW21" s="21">
        <v>558.27300000000002</v>
      </c>
      <c r="CX21" s="21"/>
      <c r="CY21" s="17"/>
      <c r="CZ21" s="17"/>
      <c r="DA21" s="17"/>
      <c r="DB21" s="17"/>
      <c r="DC21" s="17"/>
      <c r="DD21" s="17"/>
      <c r="DE21" s="18">
        <v>0</v>
      </c>
      <c r="DF21" s="17"/>
      <c r="DG21" s="17"/>
      <c r="DH21" s="17"/>
      <c r="DI21" s="17"/>
      <c r="DJ21" s="17"/>
      <c r="DK21" s="17"/>
      <c r="DL21" s="18">
        <v>1</v>
      </c>
      <c r="DM21" s="18" t="s">
        <v>9713</v>
      </c>
      <c r="DN21" s="18">
        <v>3168</v>
      </c>
      <c r="DO21" s="17"/>
      <c r="DP21" s="17"/>
      <c r="DQ21" s="17"/>
      <c r="DR21" s="17"/>
      <c r="DS21" s="17"/>
      <c r="DT21" s="17"/>
      <c r="DU21" s="17"/>
      <c r="DV21" s="17"/>
      <c r="DW21" s="17"/>
      <c r="DX21" s="17"/>
      <c r="DY21" s="17"/>
      <c r="DZ21" s="17"/>
      <c r="EA21" s="17"/>
      <c r="EB21" s="17"/>
      <c r="EC21" s="17"/>
      <c r="ED21" s="17"/>
      <c r="EE21" s="17"/>
      <c r="EF21" s="17"/>
      <c r="EG21" s="17"/>
      <c r="EH21" s="17"/>
      <c r="EI21" s="17"/>
      <c r="EJ21" s="18">
        <v>1</v>
      </c>
      <c r="EK21" s="18" t="s">
        <v>9713</v>
      </c>
      <c r="EL21" s="18">
        <v>3168</v>
      </c>
      <c r="EM21" s="17"/>
      <c r="EN21" s="17"/>
      <c r="EO21" s="17"/>
      <c r="EP21" s="17"/>
      <c r="EQ21" s="17"/>
      <c r="ER21" s="17"/>
      <c r="ES21" s="18">
        <v>1</v>
      </c>
      <c r="ET21" s="18" t="s">
        <v>4738</v>
      </c>
      <c r="EU21" s="18">
        <v>7</v>
      </c>
      <c r="EV21" s="17"/>
      <c r="EW21" s="17"/>
      <c r="EX21" s="17"/>
      <c r="EY21" s="17"/>
      <c r="EZ21" s="17"/>
      <c r="FA21" s="17"/>
      <c r="FB21" s="18">
        <v>100</v>
      </c>
      <c r="FC21" s="17"/>
      <c r="FD21" s="18">
        <v>6</v>
      </c>
      <c r="FE21" s="18">
        <v>0</v>
      </c>
      <c r="FF21" s="18">
        <v>0</v>
      </c>
      <c r="FG21" s="18">
        <v>0</v>
      </c>
      <c r="FH21" s="18">
        <v>6</v>
      </c>
      <c r="FI21" s="18">
        <v>0</v>
      </c>
      <c r="FJ21" s="18">
        <v>0</v>
      </c>
      <c r="FK21" s="18">
        <v>0</v>
      </c>
      <c r="FL21" s="18">
        <v>0</v>
      </c>
      <c r="FM21" s="17"/>
      <c r="FN21" s="17"/>
      <c r="FO21" s="17"/>
      <c r="FP21" s="24" t="s">
        <v>10148</v>
      </c>
      <c r="FQ21" s="18" t="s">
        <v>10236</v>
      </c>
      <c r="FR21" s="17"/>
      <c r="FS21" s="17"/>
      <c r="FT21" s="18" t="s">
        <v>5481</v>
      </c>
      <c r="FU21" s="17"/>
      <c r="FV21" s="17"/>
      <c r="FW21" s="17"/>
      <c r="FX21" s="18" t="s">
        <v>699</v>
      </c>
      <c r="FY21" s="18">
        <v>0</v>
      </c>
      <c r="FZ21" s="17"/>
      <c r="GA21" s="18" t="s">
        <v>10685</v>
      </c>
      <c r="GB21" s="18" t="s">
        <v>10778</v>
      </c>
      <c r="GC21" s="18" t="s">
        <v>11081</v>
      </c>
      <c r="GD21" s="18" t="s">
        <v>10890</v>
      </c>
      <c r="GE21" s="18" t="s">
        <v>7596</v>
      </c>
      <c r="GF21" s="18" t="s">
        <v>11009</v>
      </c>
      <c r="GG21" s="18" t="s">
        <v>11081</v>
      </c>
      <c r="GH21" s="18" t="s">
        <v>11050</v>
      </c>
    </row>
    <row r="22" spans="3:190" ht="30" customHeight="1" x14ac:dyDescent="0.2">
      <c r="C22" s="17" t="s">
        <v>11174</v>
      </c>
      <c r="D22" s="18" t="s">
        <v>7629</v>
      </c>
      <c r="E22" s="18" t="s">
        <v>7675</v>
      </c>
      <c r="F22" s="18" t="s">
        <v>7675</v>
      </c>
      <c r="G22" s="18">
        <v>2021</v>
      </c>
      <c r="H22" s="19">
        <v>45231</v>
      </c>
      <c r="I22" s="19">
        <v>45291</v>
      </c>
      <c r="J22" s="18" t="s">
        <v>7891</v>
      </c>
      <c r="K22" s="18" t="s">
        <v>8024</v>
      </c>
      <c r="L22" s="18" t="s">
        <v>8130</v>
      </c>
      <c r="M22" s="18" t="s">
        <v>8251</v>
      </c>
      <c r="N22" s="17"/>
      <c r="O22" s="17"/>
      <c r="P22" s="17"/>
      <c r="Q22" s="17"/>
      <c r="R22" s="17"/>
      <c r="S22" s="17"/>
      <c r="T22" s="18" t="s">
        <v>8548</v>
      </c>
      <c r="U22" s="18" t="s">
        <v>8643</v>
      </c>
      <c r="V22" s="18" t="s">
        <v>8730</v>
      </c>
      <c r="W22" s="18" t="s">
        <v>8730</v>
      </c>
      <c r="X22" s="18" t="s">
        <v>3138</v>
      </c>
      <c r="Y22" s="18" t="s">
        <v>8898</v>
      </c>
      <c r="Z22" s="20">
        <f t="shared" si="3"/>
        <v>15.193000000000001</v>
      </c>
      <c r="AA22" s="20">
        <v>10.471</v>
      </c>
      <c r="AB22" s="21">
        <v>68.92</v>
      </c>
      <c r="AC22" s="21">
        <v>0.02</v>
      </c>
      <c r="AD22" s="20">
        <v>4.1029999999999998</v>
      </c>
      <c r="AE22" s="21">
        <v>27.01</v>
      </c>
      <c r="AF22" s="21">
        <v>0.33500000000000002</v>
      </c>
      <c r="AG22" s="21">
        <v>2.2000000000000002</v>
      </c>
      <c r="AH22" s="21">
        <v>0.28399999999999997</v>
      </c>
      <c r="AI22" s="21">
        <v>1.87</v>
      </c>
      <c r="AJ22" s="21">
        <v>0</v>
      </c>
      <c r="AK22" s="21">
        <v>0</v>
      </c>
      <c r="AL22" s="21">
        <v>0</v>
      </c>
      <c r="AM22" s="21">
        <v>0</v>
      </c>
      <c r="AN22" s="18" t="s">
        <v>699</v>
      </c>
      <c r="AO22" s="18" t="s">
        <v>699</v>
      </c>
      <c r="AP22" s="18" t="s">
        <v>699</v>
      </c>
      <c r="AQ22" s="17"/>
      <c r="AR22" s="17"/>
      <c r="AS22" s="17"/>
      <c r="AT22" s="21"/>
      <c r="AU22" s="21">
        <v>10.130000000000001</v>
      </c>
      <c r="AV22" s="21">
        <v>1.7000000000000001E-2</v>
      </c>
      <c r="AW22" s="22">
        <v>3</v>
      </c>
      <c r="AX22" s="22">
        <v>3</v>
      </c>
      <c r="AY22" s="22">
        <v>3</v>
      </c>
      <c r="AZ22" s="22"/>
      <c r="BA22" s="22"/>
      <c r="BB22" s="22"/>
      <c r="BC22" s="22"/>
      <c r="BD22" s="22">
        <v>1</v>
      </c>
      <c r="BE22" s="22"/>
      <c r="BF22" s="22"/>
      <c r="BG22" s="22"/>
      <c r="BH22" s="22"/>
      <c r="BI22" s="22">
        <v>1</v>
      </c>
      <c r="BJ22" s="22">
        <v>1</v>
      </c>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v>0</v>
      </c>
      <c r="CJ22" s="22"/>
      <c r="CK22" s="22"/>
      <c r="CL22" s="22"/>
      <c r="CM22" s="22"/>
      <c r="CN22" s="23"/>
      <c r="CO22" s="22"/>
      <c r="CP22" s="22">
        <v>3</v>
      </c>
      <c r="CQ22" s="15">
        <f t="shared" si="2"/>
        <v>0</v>
      </c>
      <c r="CR22" s="21">
        <v>6.5039999999999996</v>
      </c>
      <c r="CS22" s="18" t="s">
        <v>9274</v>
      </c>
      <c r="CT22" s="17"/>
      <c r="CU22" s="21">
        <v>4.84</v>
      </c>
      <c r="CV22" s="24" t="s">
        <v>9424</v>
      </c>
      <c r="CW22" s="21">
        <v>134.315</v>
      </c>
      <c r="CX22" s="21"/>
      <c r="CY22" s="17"/>
      <c r="CZ22" s="17"/>
      <c r="DA22" s="17"/>
      <c r="DB22" s="17"/>
      <c r="DC22" s="17"/>
      <c r="DD22" s="17"/>
      <c r="DE22" s="18">
        <v>0</v>
      </c>
      <c r="DF22" s="18">
        <v>1</v>
      </c>
      <c r="DG22" s="18" t="s">
        <v>4291</v>
      </c>
      <c r="DH22" s="18">
        <v>243</v>
      </c>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8" t="s">
        <v>9945</v>
      </c>
      <c r="EZ22" s="18" t="s">
        <v>4290</v>
      </c>
      <c r="FA22" s="18">
        <v>48</v>
      </c>
      <c r="FB22" s="18">
        <v>100</v>
      </c>
      <c r="FC22" s="17"/>
      <c r="FD22" s="18">
        <v>3</v>
      </c>
      <c r="FE22" s="18">
        <v>0</v>
      </c>
      <c r="FF22" s="18">
        <v>0</v>
      </c>
      <c r="FG22" s="18">
        <v>0</v>
      </c>
      <c r="FH22" s="18">
        <v>3</v>
      </c>
      <c r="FI22" s="18">
        <v>0</v>
      </c>
      <c r="FJ22" s="18">
        <v>0</v>
      </c>
      <c r="FK22" s="18">
        <v>0</v>
      </c>
      <c r="FL22" s="18">
        <v>0</v>
      </c>
      <c r="FM22" s="17"/>
      <c r="FN22" s="17"/>
      <c r="FO22" s="17"/>
      <c r="FP22" s="24" t="s">
        <v>10149</v>
      </c>
      <c r="FQ22" s="17"/>
      <c r="FR22" s="17"/>
      <c r="FS22" s="17"/>
      <c r="FT22" s="17"/>
      <c r="FU22" s="17"/>
      <c r="FV22" s="17"/>
      <c r="FW22" s="17"/>
      <c r="FX22" s="18" t="s">
        <v>699</v>
      </c>
      <c r="FY22" s="18">
        <v>0</v>
      </c>
      <c r="FZ22" s="17"/>
      <c r="GA22" s="18" t="s">
        <v>10686</v>
      </c>
      <c r="GB22" s="18" t="s">
        <v>10779</v>
      </c>
      <c r="GC22" s="18" t="s">
        <v>11081</v>
      </c>
      <c r="GD22" s="18" t="s">
        <v>10891</v>
      </c>
      <c r="GE22" s="18" t="s">
        <v>7597</v>
      </c>
      <c r="GF22" s="18" t="s">
        <v>11010</v>
      </c>
      <c r="GG22" s="18" t="s">
        <v>11081</v>
      </c>
      <c r="GH22" s="18" t="s">
        <v>11051</v>
      </c>
    </row>
    <row r="23" spans="3:190" ht="30" customHeight="1" x14ac:dyDescent="0.2">
      <c r="C23" s="17" t="s">
        <v>11174</v>
      </c>
      <c r="D23" s="18" t="s">
        <v>40</v>
      </c>
      <c r="E23" s="18" t="s">
        <v>7676</v>
      </c>
      <c r="F23" s="18" t="s">
        <v>7802</v>
      </c>
      <c r="G23" s="18">
        <v>2018</v>
      </c>
      <c r="H23" s="19">
        <v>44927</v>
      </c>
      <c r="I23" s="19">
        <v>45291</v>
      </c>
      <c r="J23" s="18" t="s">
        <v>7892</v>
      </c>
      <c r="K23" s="18" t="s">
        <v>8025</v>
      </c>
      <c r="L23" s="18" t="s">
        <v>8131</v>
      </c>
      <c r="M23" s="18" t="s">
        <v>8252</v>
      </c>
      <c r="N23" s="18" t="s">
        <v>8356</v>
      </c>
      <c r="O23" s="18" t="s">
        <v>8386</v>
      </c>
      <c r="P23" s="17"/>
      <c r="Q23" s="17"/>
      <c r="R23" s="17"/>
      <c r="S23" s="17"/>
      <c r="T23" s="17"/>
      <c r="U23" s="17"/>
      <c r="V23" s="18" t="s">
        <v>8731</v>
      </c>
      <c r="W23" s="18" t="s">
        <v>8731</v>
      </c>
      <c r="X23" s="18" t="s">
        <v>3138</v>
      </c>
      <c r="Y23" s="18" t="s">
        <v>8899</v>
      </c>
      <c r="Z23" s="20">
        <f t="shared" si="3"/>
        <v>29.794</v>
      </c>
      <c r="AA23" s="20">
        <v>26.303999999999998</v>
      </c>
      <c r="AB23" s="21">
        <v>88.29</v>
      </c>
      <c r="AC23" s="21">
        <v>0.22</v>
      </c>
      <c r="AD23" s="20">
        <v>1.702</v>
      </c>
      <c r="AE23" s="21">
        <v>5.71</v>
      </c>
      <c r="AF23" s="21">
        <v>1.788</v>
      </c>
      <c r="AG23" s="21">
        <v>6</v>
      </c>
      <c r="AH23" s="21">
        <v>0</v>
      </c>
      <c r="AI23" s="21">
        <v>0</v>
      </c>
      <c r="AJ23" s="21">
        <v>0</v>
      </c>
      <c r="AK23" s="21">
        <v>0</v>
      </c>
      <c r="AL23" s="21">
        <v>0</v>
      </c>
      <c r="AM23" s="21">
        <v>0</v>
      </c>
      <c r="AN23" s="18" t="s">
        <v>699</v>
      </c>
      <c r="AO23" s="18" t="s">
        <v>699</v>
      </c>
      <c r="AP23" s="18" t="s">
        <v>699</v>
      </c>
      <c r="AQ23" s="17"/>
      <c r="AR23" s="17"/>
      <c r="AS23" s="17"/>
      <c r="AT23" s="21"/>
      <c r="AU23" s="21">
        <v>0</v>
      </c>
      <c r="AV23" s="21">
        <v>0</v>
      </c>
      <c r="AW23" s="22">
        <v>0</v>
      </c>
      <c r="AX23" s="22">
        <v>24</v>
      </c>
      <c r="AY23" s="22">
        <v>12</v>
      </c>
      <c r="AZ23" s="22"/>
      <c r="BA23" s="22"/>
      <c r="BB23" s="22"/>
      <c r="BC23" s="22"/>
      <c r="BD23" s="22"/>
      <c r="BE23" s="22"/>
      <c r="BF23" s="22"/>
      <c r="BG23" s="22"/>
      <c r="BH23" s="22">
        <v>6</v>
      </c>
      <c r="BI23" s="22"/>
      <c r="BJ23" s="22">
        <v>2</v>
      </c>
      <c r="BK23" s="22">
        <v>4</v>
      </c>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v>0</v>
      </c>
      <c r="CJ23" s="22"/>
      <c r="CK23" s="22"/>
      <c r="CL23" s="22"/>
      <c r="CM23" s="22"/>
      <c r="CN23" s="23"/>
      <c r="CO23" s="22"/>
      <c r="CP23" s="22">
        <v>12</v>
      </c>
      <c r="CQ23" s="15">
        <f t="shared" si="2"/>
        <v>0</v>
      </c>
      <c r="CR23" s="21">
        <v>17.812000000000001</v>
      </c>
      <c r="CS23" s="18" t="s">
        <v>9275</v>
      </c>
      <c r="CT23" s="17"/>
      <c r="CU23" s="21">
        <v>1.58</v>
      </c>
      <c r="CV23" s="18" t="s">
        <v>9425</v>
      </c>
      <c r="CW23" s="21">
        <v>1126.26</v>
      </c>
      <c r="CX23" s="21"/>
      <c r="CY23" s="17"/>
      <c r="CZ23" s="17"/>
      <c r="DA23" s="17"/>
      <c r="DB23" s="17"/>
      <c r="DC23" s="17"/>
      <c r="DD23" s="17"/>
      <c r="DE23" s="18">
        <v>3</v>
      </c>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8">
        <v>1</v>
      </c>
      <c r="ET23" s="18" t="s">
        <v>9888</v>
      </c>
      <c r="EU23" s="18">
        <v>96</v>
      </c>
      <c r="EV23" s="17"/>
      <c r="EW23" s="17"/>
      <c r="EX23" s="17"/>
      <c r="EY23" s="18" t="s">
        <v>699</v>
      </c>
      <c r="EZ23" s="18" t="s">
        <v>699</v>
      </c>
      <c r="FA23" s="18">
        <v>0</v>
      </c>
      <c r="FB23" s="18">
        <v>100</v>
      </c>
      <c r="FC23" s="18" t="s">
        <v>9981</v>
      </c>
      <c r="FD23" s="18">
        <v>24</v>
      </c>
      <c r="FE23" s="18">
        <v>0</v>
      </c>
      <c r="FF23" s="18">
        <v>2</v>
      </c>
      <c r="FG23" s="18">
        <v>22</v>
      </c>
      <c r="FH23" s="18">
        <v>0</v>
      </c>
      <c r="FI23" s="18">
        <v>0</v>
      </c>
      <c r="FJ23" s="18">
        <v>0</v>
      </c>
      <c r="FK23" s="18">
        <v>0</v>
      </c>
      <c r="FL23" s="18">
        <v>0</v>
      </c>
      <c r="FM23" s="17"/>
      <c r="FN23" s="17"/>
      <c r="FO23" s="17"/>
      <c r="FP23" s="17"/>
      <c r="FQ23" s="17"/>
      <c r="FR23" s="17"/>
      <c r="FS23" s="17"/>
      <c r="FT23" s="17"/>
      <c r="FU23" s="17"/>
      <c r="FV23" s="17"/>
      <c r="FW23" s="17"/>
      <c r="FX23" s="18" t="s">
        <v>699</v>
      </c>
      <c r="FY23" s="18">
        <v>0</v>
      </c>
      <c r="FZ23" s="17"/>
      <c r="GA23" s="18" t="s">
        <v>10687</v>
      </c>
      <c r="GB23" s="18" t="s">
        <v>10780</v>
      </c>
      <c r="GC23" s="18" t="s">
        <v>11081</v>
      </c>
      <c r="GD23" s="18" t="s">
        <v>10892</v>
      </c>
      <c r="GE23" s="18" t="s">
        <v>2</v>
      </c>
      <c r="GF23" s="18" t="s">
        <v>11011</v>
      </c>
      <c r="GG23" s="18" t="s">
        <v>11081</v>
      </c>
      <c r="GH23" s="18" t="s">
        <v>7438</v>
      </c>
    </row>
    <row r="24" spans="3:190" ht="30" customHeight="1" x14ac:dyDescent="0.2">
      <c r="C24" s="17" t="s">
        <v>11174</v>
      </c>
      <c r="D24" s="18" t="s">
        <v>47</v>
      </c>
      <c r="E24" s="18" t="s">
        <v>7677</v>
      </c>
      <c r="F24" s="18" t="s">
        <v>7677</v>
      </c>
      <c r="G24" s="18">
        <v>2020</v>
      </c>
      <c r="H24" s="19">
        <v>44971</v>
      </c>
      <c r="I24" s="19">
        <v>45068</v>
      </c>
      <c r="J24" s="18" t="s">
        <v>7893</v>
      </c>
      <c r="K24" s="18" t="s">
        <v>8026</v>
      </c>
      <c r="L24" s="18" t="s">
        <v>8132</v>
      </c>
      <c r="M24" s="18" t="s">
        <v>8253</v>
      </c>
      <c r="N24" s="18" t="s">
        <v>709</v>
      </c>
      <c r="O24" s="18" t="s">
        <v>1369</v>
      </c>
      <c r="P24" s="18" t="s">
        <v>8409</v>
      </c>
      <c r="Q24" s="18" t="s">
        <v>8440</v>
      </c>
      <c r="R24" s="18" t="s">
        <v>709</v>
      </c>
      <c r="S24" s="17"/>
      <c r="T24" s="18" t="s">
        <v>709</v>
      </c>
      <c r="U24" s="18" t="s">
        <v>1369</v>
      </c>
      <c r="V24" s="18" t="s">
        <v>8732</v>
      </c>
      <c r="W24" s="18" t="s">
        <v>8732</v>
      </c>
      <c r="X24" s="18" t="s">
        <v>3138</v>
      </c>
      <c r="Y24" s="18" t="s">
        <v>8900</v>
      </c>
      <c r="Z24" s="20">
        <f t="shared" si="3"/>
        <v>64.419999999999987</v>
      </c>
      <c r="AA24" s="20">
        <v>6.05</v>
      </c>
      <c r="AB24" s="21">
        <v>9.39</v>
      </c>
      <c r="AC24" s="21">
        <v>0.01</v>
      </c>
      <c r="AD24" s="20">
        <v>0.65</v>
      </c>
      <c r="AE24" s="21">
        <v>1.01</v>
      </c>
      <c r="AF24" s="21">
        <v>0</v>
      </c>
      <c r="AG24" s="21">
        <v>0</v>
      </c>
      <c r="AH24" s="21">
        <v>0</v>
      </c>
      <c r="AI24" s="21">
        <v>0</v>
      </c>
      <c r="AJ24" s="21">
        <v>20.56</v>
      </c>
      <c r="AK24" s="21">
        <v>31.92</v>
      </c>
      <c r="AL24" s="21">
        <v>37.159999999999997</v>
      </c>
      <c r="AM24" s="21">
        <v>57.68</v>
      </c>
      <c r="AN24" s="18" t="s">
        <v>9018</v>
      </c>
      <c r="AO24" s="18" t="s">
        <v>9061</v>
      </c>
      <c r="AP24" s="18" t="s">
        <v>8732</v>
      </c>
      <c r="AQ24" s="18">
        <v>1</v>
      </c>
      <c r="AR24" s="18" t="s">
        <v>9082</v>
      </c>
      <c r="AS24" s="18" t="s">
        <v>9152</v>
      </c>
      <c r="AT24" s="21">
        <v>0</v>
      </c>
      <c r="AU24" s="21">
        <v>16.09</v>
      </c>
      <c r="AV24" s="21">
        <v>0.01</v>
      </c>
      <c r="AW24" s="22">
        <v>328</v>
      </c>
      <c r="AX24" s="22">
        <v>328</v>
      </c>
      <c r="AY24" s="22">
        <v>30</v>
      </c>
      <c r="AZ24" s="22"/>
      <c r="BA24" s="22">
        <v>13</v>
      </c>
      <c r="BB24" s="22">
        <v>8</v>
      </c>
      <c r="BC24" s="22"/>
      <c r="BD24" s="22"/>
      <c r="BE24" s="22">
        <v>1</v>
      </c>
      <c r="BF24" s="22">
        <v>2</v>
      </c>
      <c r="BG24" s="22"/>
      <c r="BH24" s="22"/>
      <c r="BI24" s="22"/>
      <c r="BJ24" s="22">
        <v>1</v>
      </c>
      <c r="BK24" s="22">
        <v>5</v>
      </c>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v>0</v>
      </c>
      <c r="CJ24" s="22"/>
      <c r="CK24" s="22"/>
      <c r="CL24" s="22"/>
      <c r="CM24" s="22"/>
      <c r="CN24" s="23"/>
      <c r="CO24" s="22"/>
      <c r="CP24" s="22">
        <v>30</v>
      </c>
      <c r="CQ24" s="15">
        <f t="shared" si="2"/>
        <v>0</v>
      </c>
      <c r="CR24" s="21">
        <v>50</v>
      </c>
      <c r="CS24" s="18" t="s">
        <v>9276</v>
      </c>
      <c r="CT24" s="18" t="s">
        <v>1369</v>
      </c>
      <c r="CU24" s="21">
        <v>1.59</v>
      </c>
      <c r="CV24" s="24" t="s">
        <v>3999</v>
      </c>
      <c r="CW24" s="21">
        <v>3142.683</v>
      </c>
      <c r="CX24" s="21"/>
      <c r="CY24" s="17"/>
      <c r="CZ24" s="17"/>
      <c r="DA24" s="17"/>
      <c r="DB24" s="17"/>
      <c r="DC24" s="18">
        <v>0</v>
      </c>
      <c r="DD24" s="17"/>
      <c r="DE24" s="18">
        <v>0</v>
      </c>
      <c r="DF24" s="18">
        <v>1</v>
      </c>
      <c r="DG24" s="18" t="s">
        <v>709</v>
      </c>
      <c r="DH24" s="18">
        <v>0</v>
      </c>
      <c r="DI24" s="18">
        <v>1</v>
      </c>
      <c r="DJ24" s="18" t="s">
        <v>9653</v>
      </c>
      <c r="DK24" s="18">
        <v>0</v>
      </c>
      <c r="DL24" s="18">
        <v>1</v>
      </c>
      <c r="DM24" s="18" t="s">
        <v>9653</v>
      </c>
      <c r="DN24" s="18">
        <v>0</v>
      </c>
      <c r="DO24" s="17"/>
      <c r="DP24" s="17"/>
      <c r="DQ24" s="17"/>
      <c r="DR24" s="17"/>
      <c r="DS24" s="17"/>
      <c r="DT24" s="17"/>
      <c r="DU24" s="17"/>
      <c r="DV24" s="18" t="s">
        <v>9746</v>
      </c>
      <c r="DW24" s="18">
        <v>0</v>
      </c>
      <c r="DX24" s="17"/>
      <c r="DY24" s="18" t="s">
        <v>9767</v>
      </c>
      <c r="DZ24" s="18">
        <v>0</v>
      </c>
      <c r="EA24" s="17"/>
      <c r="EB24" s="17"/>
      <c r="EC24" s="17"/>
      <c r="ED24" s="17"/>
      <c r="EE24" s="17"/>
      <c r="EF24" s="17"/>
      <c r="EG24" s="18">
        <v>1</v>
      </c>
      <c r="EH24" s="18" t="s">
        <v>3782</v>
      </c>
      <c r="EI24" s="18">
        <v>0</v>
      </c>
      <c r="EJ24" s="18">
        <v>1</v>
      </c>
      <c r="EK24" s="18" t="s">
        <v>3782</v>
      </c>
      <c r="EL24" s="18">
        <v>0</v>
      </c>
      <c r="EM24" s="17"/>
      <c r="EN24" s="17"/>
      <c r="EO24" s="17"/>
      <c r="EP24" s="17"/>
      <c r="EQ24" s="17"/>
      <c r="ER24" s="17"/>
      <c r="ES24" s="17"/>
      <c r="ET24" s="18" t="s">
        <v>9889</v>
      </c>
      <c r="EU24" s="18">
        <v>25</v>
      </c>
      <c r="EV24" s="17"/>
      <c r="EW24" s="17"/>
      <c r="EX24" s="17"/>
      <c r="EY24" s="17"/>
      <c r="EZ24" s="17"/>
      <c r="FA24" s="17"/>
      <c r="FB24" s="18">
        <v>100</v>
      </c>
      <c r="FC24" s="18" t="s">
        <v>9982</v>
      </c>
      <c r="FD24" s="18">
        <v>193</v>
      </c>
      <c r="FE24" s="18">
        <v>0</v>
      </c>
      <c r="FF24" s="18">
        <v>0</v>
      </c>
      <c r="FG24" s="18">
        <v>193</v>
      </c>
      <c r="FH24" s="18">
        <v>0</v>
      </c>
      <c r="FI24" s="18">
        <v>0</v>
      </c>
      <c r="FJ24" s="18">
        <v>0</v>
      </c>
      <c r="FK24" s="18">
        <v>0</v>
      </c>
      <c r="FL24" s="18">
        <v>0</v>
      </c>
      <c r="FM24" s="17"/>
      <c r="FN24" s="17"/>
      <c r="FO24" s="17"/>
      <c r="FP24" s="24" t="s">
        <v>10150</v>
      </c>
      <c r="FQ24" s="17"/>
      <c r="FR24" s="17"/>
      <c r="FS24" s="17"/>
      <c r="FT24" s="18" t="s">
        <v>10419</v>
      </c>
      <c r="FU24" s="17"/>
      <c r="FV24" s="17"/>
      <c r="FW24" s="17"/>
      <c r="FX24" s="18" t="s">
        <v>709</v>
      </c>
      <c r="FY24" s="18">
        <v>0</v>
      </c>
      <c r="FZ24" s="18">
        <v>0</v>
      </c>
      <c r="GA24" s="18" t="s">
        <v>10688</v>
      </c>
      <c r="GB24" s="18" t="s">
        <v>10781</v>
      </c>
      <c r="GC24" s="18" t="s">
        <v>11081</v>
      </c>
      <c r="GD24" s="18" t="s">
        <v>10893</v>
      </c>
      <c r="GE24" s="18" t="s">
        <v>10688</v>
      </c>
      <c r="GF24" s="18" t="s">
        <v>10781</v>
      </c>
      <c r="GG24" s="18" t="s">
        <v>11081</v>
      </c>
      <c r="GH24" s="18" t="s">
        <v>10893</v>
      </c>
    </row>
    <row r="25" spans="3:190" ht="30" customHeight="1" x14ac:dyDescent="0.2">
      <c r="C25" s="17" t="s">
        <v>11174</v>
      </c>
      <c r="D25" s="18" t="s">
        <v>47</v>
      </c>
      <c r="E25" s="18" t="s">
        <v>7678</v>
      </c>
      <c r="F25" s="18" t="s">
        <v>7803</v>
      </c>
      <c r="G25" s="18">
        <v>2017</v>
      </c>
      <c r="H25" s="19">
        <v>44805</v>
      </c>
      <c r="I25" s="19">
        <v>45291</v>
      </c>
      <c r="J25" s="18" t="s">
        <v>7894</v>
      </c>
      <c r="K25" s="18" t="s">
        <v>8027</v>
      </c>
      <c r="L25" s="18" t="s">
        <v>8133</v>
      </c>
      <c r="M25" s="18" t="s">
        <v>8254</v>
      </c>
      <c r="N25" s="18" t="s">
        <v>8357</v>
      </c>
      <c r="O25" s="18" t="s">
        <v>8387</v>
      </c>
      <c r="P25" s="18" t="s">
        <v>8409</v>
      </c>
      <c r="Q25" s="18" t="s">
        <v>8441</v>
      </c>
      <c r="R25" s="18" t="s">
        <v>8478</v>
      </c>
      <c r="S25" s="18" t="s">
        <v>8507</v>
      </c>
      <c r="T25" s="18" t="s">
        <v>8549</v>
      </c>
      <c r="U25" s="18" t="s">
        <v>8644</v>
      </c>
      <c r="V25" s="18" t="s">
        <v>8733</v>
      </c>
      <c r="W25" s="18" t="s">
        <v>8846</v>
      </c>
      <c r="X25" s="18" t="s">
        <v>3138</v>
      </c>
      <c r="Y25" s="18" t="s">
        <v>8901</v>
      </c>
      <c r="Z25" s="20">
        <f t="shared" si="3"/>
        <v>329.33999999999992</v>
      </c>
      <c r="AA25" s="20">
        <v>215.31</v>
      </c>
      <c r="AB25" s="21">
        <v>65.38</v>
      </c>
      <c r="AC25" s="21">
        <v>7.0000000000000007E-2</v>
      </c>
      <c r="AD25" s="20">
        <v>55.09</v>
      </c>
      <c r="AE25" s="21">
        <v>16.73</v>
      </c>
      <c r="AF25" s="21">
        <v>22.53</v>
      </c>
      <c r="AG25" s="21">
        <v>6.84</v>
      </c>
      <c r="AH25" s="21">
        <v>36.409999999999997</v>
      </c>
      <c r="AI25" s="21">
        <v>11.06</v>
      </c>
      <c r="AJ25" s="21">
        <v>0</v>
      </c>
      <c r="AK25" s="21">
        <v>0</v>
      </c>
      <c r="AL25" s="21">
        <v>0</v>
      </c>
      <c r="AM25" s="21">
        <v>0</v>
      </c>
      <c r="AN25" s="18" t="s">
        <v>699</v>
      </c>
      <c r="AO25" s="18" t="s">
        <v>699</v>
      </c>
      <c r="AP25" s="18" t="s">
        <v>699</v>
      </c>
      <c r="AQ25" s="18">
        <v>1</v>
      </c>
      <c r="AR25" s="18" t="s">
        <v>9083</v>
      </c>
      <c r="AS25" s="18" t="s">
        <v>9153</v>
      </c>
      <c r="AT25" s="21">
        <v>0</v>
      </c>
      <c r="AU25" s="21">
        <v>350</v>
      </c>
      <c r="AV25" s="21">
        <v>0.12</v>
      </c>
      <c r="AW25" s="22">
        <v>479</v>
      </c>
      <c r="AX25" s="22">
        <v>484</v>
      </c>
      <c r="AY25" s="22">
        <v>199</v>
      </c>
      <c r="AZ25" s="22">
        <v>26</v>
      </c>
      <c r="BA25" s="22">
        <v>54</v>
      </c>
      <c r="BB25" s="22">
        <v>9</v>
      </c>
      <c r="BC25" s="22">
        <v>4</v>
      </c>
      <c r="BD25" s="22">
        <v>0</v>
      </c>
      <c r="BE25" s="22">
        <v>3</v>
      </c>
      <c r="BF25" s="22">
        <v>0</v>
      </c>
      <c r="BG25" s="22">
        <v>2</v>
      </c>
      <c r="BH25" s="22">
        <v>16</v>
      </c>
      <c r="BI25" s="22">
        <v>5</v>
      </c>
      <c r="BJ25" s="22">
        <v>30</v>
      </c>
      <c r="BK25" s="22">
        <v>28</v>
      </c>
      <c r="BL25" s="22">
        <v>19</v>
      </c>
      <c r="BM25" s="22">
        <v>3</v>
      </c>
      <c r="BN25" s="22">
        <v>0</v>
      </c>
      <c r="BO25" s="22">
        <v>0</v>
      </c>
      <c r="BP25" s="22">
        <v>0</v>
      </c>
      <c r="BQ25" s="22">
        <v>0</v>
      </c>
      <c r="BR25" s="22">
        <v>0</v>
      </c>
      <c r="BS25" s="22">
        <v>0</v>
      </c>
      <c r="BT25" s="22">
        <v>0</v>
      </c>
      <c r="BU25" s="22">
        <v>0</v>
      </c>
      <c r="BV25" s="22">
        <v>0</v>
      </c>
      <c r="BW25" s="22">
        <v>0</v>
      </c>
      <c r="BX25" s="22">
        <v>0</v>
      </c>
      <c r="BY25" s="22">
        <v>0</v>
      </c>
      <c r="BZ25" s="22">
        <v>0</v>
      </c>
      <c r="CA25" s="22">
        <v>0</v>
      </c>
      <c r="CB25" s="22">
        <v>0</v>
      </c>
      <c r="CC25" s="22">
        <v>0</v>
      </c>
      <c r="CD25" s="22">
        <v>0</v>
      </c>
      <c r="CE25" s="22">
        <v>0</v>
      </c>
      <c r="CF25" s="22">
        <v>0</v>
      </c>
      <c r="CG25" s="22">
        <v>0</v>
      </c>
      <c r="CH25" s="22">
        <v>0</v>
      </c>
      <c r="CI25" s="22">
        <v>0</v>
      </c>
      <c r="CJ25" s="22">
        <v>0</v>
      </c>
      <c r="CK25" s="22">
        <v>0</v>
      </c>
      <c r="CL25" s="22">
        <v>0</v>
      </c>
      <c r="CM25" s="22">
        <v>0</v>
      </c>
      <c r="CN25" s="23"/>
      <c r="CO25" s="22">
        <v>0</v>
      </c>
      <c r="CP25" s="22">
        <v>199</v>
      </c>
      <c r="CQ25" s="15">
        <f t="shared" si="2"/>
        <v>0</v>
      </c>
      <c r="CR25" s="21">
        <v>336.06099999999998</v>
      </c>
      <c r="CS25" s="18" t="s">
        <v>9277</v>
      </c>
      <c r="CT25" s="18" t="s">
        <v>9383</v>
      </c>
      <c r="CU25" s="21">
        <v>10.69</v>
      </c>
      <c r="CV25" s="24" t="s">
        <v>3999</v>
      </c>
      <c r="CW25" s="21">
        <v>3142.683</v>
      </c>
      <c r="CX25" s="21"/>
      <c r="CY25" s="17"/>
      <c r="CZ25" s="17"/>
      <c r="DA25" s="17"/>
      <c r="DB25" s="17"/>
      <c r="DC25" s="18">
        <v>0</v>
      </c>
      <c r="DD25" s="18" t="s">
        <v>699</v>
      </c>
      <c r="DE25" s="18">
        <v>10</v>
      </c>
      <c r="DF25" s="17"/>
      <c r="DG25" s="17"/>
      <c r="DH25" s="17"/>
      <c r="DI25" s="18">
        <v>1</v>
      </c>
      <c r="DJ25" s="18" t="s">
        <v>9654</v>
      </c>
      <c r="DK25" s="18">
        <v>47736</v>
      </c>
      <c r="DL25" s="18">
        <v>1</v>
      </c>
      <c r="DM25" s="18" t="s">
        <v>9714</v>
      </c>
      <c r="DN25" s="18">
        <v>2445</v>
      </c>
      <c r="DO25" s="17"/>
      <c r="DP25" s="17"/>
      <c r="DQ25" s="17"/>
      <c r="DR25" s="17"/>
      <c r="DS25" s="17"/>
      <c r="DT25" s="17"/>
      <c r="DU25" s="18">
        <v>1</v>
      </c>
      <c r="DV25" s="18" t="s">
        <v>9746</v>
      </c>
      <c r="DW25" s="18">
        <v>2735</v>
      </c>
      <c r="DX25" s="18">
        <v>1</v>
      </c>
      <c r="DY25" s="18" t="s">
        <v>9767</v>
      </c>
      <c r="DZ25" s="18">
        <v>0</v>
      </c>
      <c r="EA25" s="17"/>
      <c r="EB25" s="17"/>
      <c r="EC25" s="17"/>
      <c r="ED25" s="17"/>
      <c r="EE25" s="17"/>
      <c r="EF25" s="17"/>
      <c r="EG25" s="18">
        <v>1</v>
      </c>
      <c r="EH25" s="18" t="s">
        <v>9849</v>
      </c>
      <c r="EI25" s="18">
        <v>50181</v>
      </c>
      <c r="EJ25" s="18">
        <v>1</v>
      </c>
      <c r="EK25" s="18" t="s">
        <v>9875</v>
      </c>
      <c r="EL25" s="18">
        <v>2445</v>
      </c>
      <c r="EM25" s="17"/>
      <c r="EN25" s="17"/>
      <c r="EO25" s="17"/>
      <c r="EP25" s="17"/>
      <c r="EQ25" s="17"/>
      <c r="ER25" s="17"/>
      <c r="ES25" s="18">
        <v>1</v>
      </c>
      <c r="ET25" s="18" t="s">
        <v>9889</v>
      </c>
      <c r="EU25" s="18">
        <v>25</v>
      </c>
      <c r="EV25" s="17"/>
      <c r="EW25" s="17"/>
      <c r="EX25" s="17"/>
      <c r="EY25" s="17"/>
      <c r="EZ25" s="17"/>
      <c r="FA25" s="17"/>
      <c r="FB25" s="18">
        <v>100</v>
      </c>
      <c r="FC25" s="18" t="s">
        <v>9983</v>
      </c>
      <c r="FD25" s="18">
        <v>172</v>
      </c>
      <c r="FE25" s="18">
        <v>0</v>
      </c>
      <c r="FF25" s="18">
        <v>6</v>
      </c>
      <c r="FG25" s="18">
        <v>148</v>
      </c>
      <c r="FH25" s="18">
        <v>0</v>
      </c>
      <c r="FI25" s="18">
        <v>9</v>
      </c>
      <c r="FJ25" s="18">
        <v>0</v>
      </c>
      <c r="FK25" s="18">
        <v>9</v>
      </c>
      <c r="FL25" s="18">
        <v>0</v>
      </c>
      <c r="FM25" s="17"/>
      <c r="FN25" s="17"/>
      <c r="FO25" s="18" t="s">
        <v>10090</v>
      </c>
      <c r="FP25" s="24" t="s">
        <v>10151</v>
      </c>
      <c r="FQ25" s="18" t="s">
        <v>10237</v>
      </c>
      <c r="FR25" s="24" t="s">
        <v>10315</v>
      </c>
      <c r="FS25" s="18" t="s">
        <v>10363</v>
      </c>
      <c r="FT25" s="18" t="s">
        <v>10420</v>
      </c>
      <c r="FU25" s="17"/>
      <c r="FV25" s="18" t="s">
        <v>10522</v>
      </c>
      <c r="FW25" s="17"/>
      <c r="FX25" s="18" t="s">
        <v>10601</v>
      </c>
      <c r="FY25" s="18">
        <v>4</v>
      </c>
      <c r="FZ25" s="18">
        <v>1742</v>
      </c>
      <c r="GA25" s="18" t="s">
        <v>8</v>
      </c>
      <c r="GB25" s="18" t="s">
        <v>10782</v>
      </c>
      <c r="GC25" s="18" t="s">
        <v>11081</v>
      </c>
      <c r="GD25" s="18" t="s">
        <v>10894</v>
      </c>
      <c r="GE25" s="18" t="s">
        <v>8</v>
      </c>
      <c r="GF25" s="18" t="s">
        <v>10782</v>
      </c>
      <c r="GG25" s="18" t="s">
        <v>11081</v>
      </c>
      <c r="GH25" s="18" t="s">
        <v>10894</v>
      </c>
    </row>
    <row r="26" spans="3:190" ht="30" customHeight="1" x14ac:dyDescent="0.2">
      <c r="C26" s="17" t="s">
        <v>11174</v>
      </c>
      <c r="D26" s="18" t="s">
        <v>7630</v>
      </c>
      <c r="E26" s="18" t="s">
        <v>7679</v>
      </c>
      <c r="F26" s="18" t="s">
        <v>7804</v>
      </c>
      <c r="G26" s="18">
        <v>2019</v>
      </c>
      <c r="H26" s="19">
        <v>44663</v>
      </c>
      <c r="I26" s="19">
        <v>45261</v>
      </c>
      <c r="J26" s="18" t="s">
        <v>7895</v>
      </c>
      <c r="K26" s="18" t="s">
        <v>8028</v>
      </c>
      <c r="L26" s="18" t="s">
        <v>8134</v>
      </c>
      <c r="M26" s="17"/>
      <c r="N26" s="17"/>
      <c r="O26" s="17"/>
      <c r="P26" s="17"/>
      <c r="Q26" s="17"/>
      <c r="R26" s="17"/>
      <c r="S26" s="17"/>
      <c r="T26" s="18" t="s">
        <v>8550</v>
      </c>
      <c r="U26" s="18" t="s">
        <v>8645</v>
      </c>
      <c r="V26" s="18" t="s">
        <v>8734</v>
      </c>
      <c r="W26" s="18" t="s">
        <v>8735</v>
      </c>
      <c r="X26" s="18" t="s">
        <v>3138</v>
      </c>
      <c r="Y26" s="18" t="s">
        <v>8902</v>
      </c>
      <c r="Z26" s="20">
        <f t="shared" si="3"/>
        <v>395.50000000000006</v>
      </c>
      <c r="AA26" s="20">
        <v>311.3</v>
      </c>
      <c r="AB26" s="21">
        <v>78.709999999999994</v>
      </c>
      <c r="AC26" s="21">
        <v>0.18</v>
      </c>
      <c r="AD26" s="20">
        <v>72.900000000000006</v>
      </c>
      <c r="AE26" s="21">
        <v>18.43</v>
      </c>
      <c r="AF26" s="21">
        <v>3.1</v>
      </c>
      <c r="AG26" s="21">
        <v>0.78</v>
      </c>
      <c r="AH26" s="21">
        <v>0</v>
      </c>
      <c r="AI26" s="21">
        <v>0</v>
      </c>
      <c r="AJ26" s="21">
        <v>8.1999999999999993</v>
      </c>
      <c r="AK26" s="21">
        <v>2.0699999999999998</v>
      </c>
      <c r="AL26" s="21">
        <v>0</v>
      </c>
      <c r="AM26" s="21">
        <v>0</v>
      </c>
      <c r="AN26" s="18" t="s">
        <v>594</v>
      </c>
      <c r="AO26" s="18" t="s">
        <v>594</v>
      </c>
      <c r="AP26" s="18" t="s">
        <v>594</v>
      </c>
      <c r="AQ26" s="17"/>
      <c r="AR26" s="17"/>
      <c r="AS26" s="17"/>
      <c r="AT26" s="21"/>
      <c r="AU26" s="21">
        <v>329</v>
      </c>
      <c r="AV26" s="21">
        <v>0.18</v>
      </c>
      <c r="AW26" s="22">
        <v>1417</v>
      </c>
      <c r="AX26" s="22">
        <v>1329</v>
      </c>
      <c r="AY26" s="22">
        <v>483</v>
      </c>
      <c r="AZ26" s="22">
        <v>13</v>
      </c>
      <c r="BA26" s="22">
        <v>61</v>
      </c>
      <c r="BB26" s="22">
        <v>3</v>
      </c>
      <c r="BC26" s="22">
        <v>1</v>
      </c>
      <c r="BD26" s="22"/>
      <c r="BE26" s="22">
        <v>8</v>
      </c>
      <c r="BF26" s="22">
        <v>113</v>
      </c>
      <c r="BG26" s="22">
        <v>48</v>
      </c>
      <c r="BH26" s="22">
        <v>33</v>
      </c>
      <c r="BI26" s="22">
        <v>3</v>
      </c>
      <c r="BJ26" s="22">
        <v>18</v>
      </c>
      <c r="BK26" s="22">
        <v>48</v>
      </c>
      <c r="BL26" s="22">
        <v>4</v>
      </c>
      <c r="BM26" s="22">
        <v>7</v>
      </c>
      <c r="BN26" s="22"/>
      <c r="BO26" s="22"/>
      <c r="BP26" s="22"/>
      <c r="BQ26" s="22">
        <v>3</v>
      </c>
      <c r="BR26" s="22"/>
      <c r="BS26" s="22">
        <v>120</v>
      </c>
      <c r="BT26" s="22">
        <v>26</v>
      </c>
      <c r="BU26" s="22">
        <v>6</v>
      </c>
      <c r="BV26" s="22"/>
      <c r="BW26" s="22">
        <v>6</v>
      </c>
      <c r="BX26" s="22">
        <v>7</v>
      </c>
      <c r="BY26" s="22">
        <v>6</v>
      </c>
      <c r="BZ26" s="22">
        <v>28</v>
      </c>
      <c r="CA26" s="22">
        <v>5</v>
      </c>
      <c r="CB26" s="22">
        <v>6</v>
      </c>
      <c r="CC26" s="22"/>
      <c r="CD26" s="22">
        <v>26</v>
      </c>
      <c r="CE26" s="22"/>
      <c r="CF26" s="22"/>
      <c r="CG26" s="22">
        <v>1</v>
      </c>
      <c r="CH26" s="22">
        <v>3</v>
      </c>
      <c r="CI26" s="22">
        <v>120</v>
      </c>
      <c r="CJ26" s="22"/>
      <c r="CK26" s="22"/>
      <c r="CL26" s="22"/>
      <c r="CM26" s="22"/>
      <c r="CN26" s="23"/>
      <c r="CO26" s="22"/>
      <c r="CP26" s="22">
        <v>483</v>
      </c>
      <c r="CQ26" s="15">
        <f t="shared" si="2"/>
        <v>0</v>
      </c>
      <c r="CR26" s="21">
        <v>1704.7</v>
      </c>
      <c r="CS26" s="18" t="s">
        <v>9278</v>
      </c>
      <c r="CT26" s="18" t="s">
        <v>9384</v>
      </c>
      <c r="CU26" s="21">
        <v>69.010000000000005</v>
      </c>
      <c r="CV26" s="24" t="s">
        <v>9426</v>
      </c>
      <c r="CW26" s="21">
        <v>2470.0569999999998</v>
      </c>
      <c r="CX26" s="21"/>
      <c r="CY26" s="17"/>
      <c r="CZ26" s="17"/>
      <c r="DA26" s="17"/>
      <c r="DB26" s="17"/>
      <c r="DC26" s="17"/>
      <c r="DD26" s="17"/>
      <c r="DE26" s="18">
        <v>13</v>
      </c>
      <c r="DF26" s="17"/>
      <c r="DG26" s="17"/>
      <c r="DH26" s="17"/>
      <c r="DI26" s="18">
        <v>1</v>
      </c>
      <c r="DJ26" s="18" t="s">
        <v>9655</v>
      </c>
      <c r="DK26" s="18">
        <v>15948</v>
      </c>
      <c r="DL26" s="17"/>
      <c r="DM26" s="17"/>
      <c r="DN26" s="17"/>
      <c r="DO26" s="17"/>
      <c r="DP26" s="17"/>
      <c r="DQ26" s="17"/>
      <c r="DR26" s="17"/>
      <c r="DS26" s="17"/>
      <c r="DT26" s="17"/>
      <c r="DU26" s="17"/>
      <c r="DV26" s="17"/>
      <c r="DW26" s="17"/>
      <c r="DX26" s="17"/>
      <c r="DY26" s="17"/>
      <c r="DZ26" s="17"/>
      <c r="EA26" s="17"/>
      <c r="EB26" s="17"/>
      <c r="EC26" s="17"/>
      <c r="ED26" s="18">
        <v>1</v>
      </c>
      <c r="EE26" s="18" t="s">
        <v>9811</v>
      </c>
      <c r="EF26" s="18">
        <v>1106949</v>
      </c>
      <c r="EG26" s="17"/>
      <c r="EH26" s="17"/>
      <c r="EI26" s="17"/>
      <c r="EJ26" s="17"/>
      <c r="EK26" s="17"/>
      <c r="EL26" s="17"/>
      <c r="EM26" s="17"/>
      <c r="EN26" s="17"/>
      <c r="EO26" s="17"/>
      <c r="EP26" s="17"/>
      <c r="EQ26" s="17"/>
      <c r="ER26" s="17"/>
      <c r="ES26" s="17"/>
      <c r="ET26" s="17"/>
      <c r="EU26" s="17"/>
      <c r="EV26" s="17"/>
      <c r="EW26" s="17"/>
      <c r="EX26" s="17"/>
      <c r="EY26" s="17"/>
      <c r="EZ26" s="17"/>
      <c r="FA26" s="17"/>
      <c r="FB26" s="18">
        <v>100</v>
      </c>
      <c r="FC26" s="17"/>
      <c r="FD26" s="18">
        <v>38</v>
      </c>
      <c r="FE26" s="18">
        <v>32</v>
      </c>
      <c r="FF26" s="18">
        <v>0</v>
      </c>
      <c r="FG26" s="18">
        <v>0</v>
      </c>
      <c r="FH26" s="18">
        <v>0</v>
      </c>
      <c r="FI26" s="18">
        <v>6</v>
      </c>
      <c r="FJ26" s="18">
        <v>0</v>
      </c>
      <c r="FK26" s="18">
        <v>0</v>
      </c>
      <c r="FL26" s="18">
        <v>0</v>
      </c>
      <c r="FM26" s="18">
        <v>1</v>
      </c>
      <c r="FN26" s="24" t="s">
        <v>10042</v>
      </c>
      <c r="FO26" s="18" t="s">
        <v>10091</v>
      </c>
      <c r="FP26" s="24" t="s">
        <v>10042</v>
      </c>
      <c r="FQ26" s="18" t="s">
        <v>10238</v>
      </c>
      <c r="FR26" s="17"/>
      <c r="FS26" s="18" t="s">
        <v>10364</v>
      </c>
      <c r="FT26" s="18" t="s">
        <v>10421</v>
      </c>
      <c r="FU26" s="18" t="s">
        <v>10503</v>
      </c>
      <c r="FV26" s="17"/>
      <c r="FW26" s="17"/>
      <c r="FX26" s="18" t="s">
        <v>594</v>
      </c>
      <c r="FY26" s="18">
        <v>0</v>
      </c>
      <c r="FZ26" s="17"/>
      <c r="GA26" s="18" t="s">
        <v>7598</v>
      </c>
      <c r="GB26" s="18" t="s">
        <v>10783</v>
      </c>
      <c r="GC26" s="18" t="s">
        <v>11081</v>
      </c>
      <c r="GD26" s="18" t="s">
        <v>10895</v>
      </c>
      <c r="GE26" s="18" t="s">
        <v>7598</v>
      </c>
      <c r="GF26" s="18" t="s">
        <v>10783</v>
      </c>
      <c r="GG26" s="18" t="s">
        <v>11081</v>
      </c>
      <c r="GH26" s="18" t="s">
        <v>10895</v>
      </c>
    </row>
    <row r="27" spans="3:190" ht="30" customHeight="1" x14ac:dyDescent="0.2">
      <c r="C27" s="17" t="s">
        <v>11174</v>
      </c>
      <c r="D27" s="18" t="s">
        <v>7630</v>
      </c>
      <c r="E27" s="18" t="s">
        <v>7680</v>
      </c>
      <c r="F27" s="18" t="s">
        <v>7805</v>
      </c>
      <c r="G27" s="18">
        <v>2022</v>
      </c>
      <c r="H27" s="19">
        <v>44790</v>
      </c>
      <c r="I27" s="19">
        <v>45261</v>
      </c>
      <c r="J27" s="18" t="s">
        <v>7895</v>
      </c>
      <c r="K27" s="18" t="s">
        <v>8029</v>
      </c>
      <c r="L27" s="18" t="s">
        <v>8134</v>
      </c>
      <c r="M27" s="17"/>
      <c r="N27" s="17"/>
      <c r="O27" s="17"/>
      <c r="P27" s="17"/>
      <c r="Q27" s="17"/>
      <c r="R27" s="17"/>
      <c r="S27" s="17"/>
      <c r="T27" s="18" t="s">
        <v>8551</v>
      </c>
      <c r="U27" s="18" t="s">
        <v>8646</v>
      </c>
      <c r="V27" s="18" t="s">
        <v>8735</v>
      </c>
      <c r="W27" s="18" t="s">
        <v>8735</v>
      </c>
      <c r="X27" s="18" t="s">
        <v>3138</v>
      </c>
      <c r="Y27" s="18" t="s">
        <v>8903</v>
      </c>
      <c r="Z27" s="20">
        <f t="shared" si="3"/>
        <v>9.7999999999999989</v>
      </c>
      <c r="AA27" s="20">
        <v>8.5</v>
      </c>
      <c r="AB27" s="21">
        <v>86.73</v>
      </c>
      <c r="AC27" s="21">
        <v>4.0000000000000001E-3</v>
      </c>
      <c r="AD27" s="20">
        <v>1.1000000000000001</v>
      </c>
      <c r="AE27" s="21">
        <v>11.22</v>
      </c>
      <c r="AF27" s="21">
        <v>0</v>
      </c>
      <c r="AG27" s="21">
        <v>0</v>
      </c>
      <c r="AH27" s="21">
        <v>0.2</v>
      </c>
      <c r="AI27" s="21">
        <v>2.04</v>
      </c>
      <c r="AJ27" s="21">
        <v>0</v>
      </c>
      <c r="AK27" s="21">
        <v>0</v>
      </c>
      <c r="AL27" s="21">
        <v>0</v>
      </c>
      <c r="AM27" s="21">
        <v>0</v>
      </c>
      <c r="AN27" s="18" t="s">
        <v>594</v>
      </c>
      <c r="AO27" s="18" t="s">
        <v>594</v>
      </c>
      <c r="AP27" s="18" t="s">
        <v>594</v>
      </c>
      <c r="AQ27" s="17"/>
      <c r="AR27" s="17"/>
      <c r="AS27" s="17"/>
      <c r="AT27" s="21"/>
      <c r="AU27" s="21">
        <v>8.6999999999999993</v>
      </c>
      <c r="AV27" s="21">
        <v>4.0000000000000001E-3</v>
      </c>
      <c r="AW27" s="22">
        <v>46</v>
      </c>
      <c r="AX27" s="22">
        <v>46</v>
      </c>
      <c r="AY27" s="22">
        <v>46</v>
      </c>
      <c r="AZ27" s="22"/>
      <c r="BA27" s="22"/>
      <c r="BB27" s="22"/>
      <c r="BC27" s="22"/>
      <c r="BD27" s="22"/>
      <c r="BE27" s="22"/>
      <c r="BF27" s="22"/>
      <c r="BG27" s="22"/>
      <c r="BH27" s="22"/>
      <c r="BI27" s="22"/>
      <c r="BJ27" s="22"/>
      <c r="BK27" s="22"/>
      <c r="BL27" s="22"/>
      <c r="BM27" s="22"/>
      <c r="BN27" s="22"/>
      <c r="BO27" s="22"/>
      <c r="BP27" s="22"/>
      <c r="BQ27" s="22"/>
      <c r="BR27" s="22"/>
      <c r="BS27" s="22">
        <v>46</v>
      </c>
      <c r="BT27" s="22">
        <v>10</v>
      </c>
      <c r="BU27" s="22">
        <v>12</v>
      </c>
      <c r="BV27" s="22"/>
      <c r="BW27" s="22">
        <v>2</v>
      </c>
      <c r="BX27" s="22"/>
      <c r="BY27" s="22">
        <v>1</v>
      </c>
      <c r="BZ27" s="22">
        <v>5</v>
      </c>
      <c r="CA27" s="22">
        <v>2</v>
      </c>
      <c r="CB27" s="22">
        <v>9</v>
      </c>
      <c r="CC27" s="22"/>
      <c r="CD27" s="22">
        <v>3</v>
      </c>
      <c r="CE27" s="22"/>
      <c r="CF27" s="22"/>
      <c r="CG27" s="22"/>
      <c r="CH27" s="22">
        <v>2</v>
      </c>
      <c r="CI27" s="22">
        <v>46</v>
      </c>
      <c r="CJ27" s="22"/>
      <c r="CK27" s="22"/>
      <c r="CL27" s="22"/>
      <c r="CM27" s="22"/>
      <c r="CN27" s="23"/>
      <c r="CO27" s="22"/>
      <c r="CP27" s="22">
        <v>46</v>
      </c>
      <c r="CQ27" s="15">
        <f t="shared" si="2"/>
        <v>0</v>
      </c>
      <c r="CR27" s="21">
        <v>29.4</v>
      </c>
      <c r="CS27" s="18" t="s">
        <v>9279</v>
      </c>
      <c r="CT27" s="18" t="s">
        <v>9385</v>
      </c>
      <c r="CU27" s="21">
        <v>1.19</v>
      </c>
      <c r="CV27" s="24" t="s">
        <v>9426</v>
      </c>
      <c r="CW27" s="21">
        <v>2470.0569999999998</v>
      </c>
      <c r="CX27" s="21"/>
      <c r="CY27" s="17"/>
      <c r="CZ27" s="17"/>
      <c r="DA27" s="17"/>
      <c r="DB27" s="17"/>
      <c r="DC27" s="17"/>
      <c r="DD27" s="17"/>
      <c r="DE27" s="18">
        <v>13</v>
      </c>
      <c r="DF27" s="18">
        <v>1</v>
      </c>
      <c r="DG27" s="18" t="s">
        <v>9594</v>
      </c>
      <c r="DH27" s="18">
        <v>1445</v>
      </c>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8">
        <v>1</v>
      </c>
      <c r="EH27" s="18" t="s">
        <v>9850</v>
      </c>
      <c r="EI27" s="18">
        <v>230</v>
      </c>
      <c r="EJ27" s="17"/>
      <c r="EK27" s="17"/>
      <c r="EL27" s="17"/>
      <c r="EM27" s="17"/>
      <c r="EN27" s="17"/>
      <c r="EO27" s="17"/>
      <c r="EP27" s="17"/>
      <c r="EQ27" s="17"/>
      <c r="ER27" s="17"/>
      <c r="ES27" s="17"/>
      <c r="ET27" s="17"/>
      <c r="EU27" s="17"/>
      <c r="EV27" s="17"/>
      <c r="EW27" s="17"/>
      <c r="EX27" s="17"/>
      <c r="EY27" s="17"/>
      <c r="EZ27" s="17"/>
      <c r="FA27" s="17"/>
      <c r="FB27" s="18">
        <v>100</v>
      </c>
      <c r="FC27" s="17"/>
      <c r="FD27" s="18">
        <v>37</v>
      </c>
      <c r="FE27" s="18">
        <v>31</v>
      </c>
      <c r="FF27" s="18">
        <v>0</v>
      </c>
      <c r="FG27" s="18">
        <v>0</v>
      </c>
      <c r="FH27" s="18">
        <v>0</v>
      </c>
      <c r="FI27" s="18">
        <v>6</v>
      </c>
      <c r="FJ27" s="18">
        <v>0</v>
      </c>
      <c r="FK27" s="18">
        <v>0</v>
      </c>
      <c r="FL27" s="18">
        <v>0</v>
      </c>
      <c r="FM27" s="17"/>
      <c r="FN27" s="17"/>
      <c r="FO27" s="17"/>
      <c r="FP27" s="24" t="s">
        <v>10042</v>
      </c>
      <c r="FQ27" s="18" t="s">
        <v>10239</v>
      </c>
      <c r="FR27" s="17"/>
      <c r="FS27" s="18" t="s">
        <v>10365</v>
      </c>
      <c r="FT27" s="17"/>
      <c r="FU27" s="18" t="s">
        <v>10504</v>
      </c>
      <c r="FV27" s="17"/>
      <c r="FW27" s="18" t="s">
        <v>10571</v>
      </c>
      <c r="FX27" s="18" t="s">
        <v>10602</v>
      </c>
      <c r="FY27" s="18">
        <v>1</v>
      </c>
      <c r="FZ27" s="18">
        <v>230</v>
      </c>
      <c r="GA27" s="18" t="s">
        <v>7598</v>
      </c>
      <c r="GB27" s="18" t="s">
        <v>10783</v>
      </c>
      <c r="GC27" s="18" t="s">
        <v>11081</v>
      </c>
      <c r="GD27" s="18" t="s">
        <v>10895</v>
      </c>
      <c r="GE27" s="18" t="s">
        <v>7598</v>
      </c>
      <c r="GF27" s="18" t="s">
        <v>10783</v>
      </c>
      <c r="GG27" s="18" t="s">
        <v>11081</v>
      </c>
      <c r="GH27" s="18" t="s">
        <v>10895</v>
      </c>
    </row>
    <row r="28" spans="3:190" ht="30" customHeight="1" x14ac:dyDescent="0.2">
      <c r="C28" s="17" t="s">
        <v>11174</v>
      </c>
      <c r="D28" s="18" t="s">
        <v>50</v>
      </c>
      <c r="E28" s="18" t="s">
        <v>7681</v>
      </c>
      <c r="F28" s="18" t="s">
        <v>7790</v>
      </c>
      <c r="G28" s="18">
        <v>2014</v>
      </c>
      <c r="H28" s="19">
        <v>44964</v>
      </c>
      <c r="I28" s="19">
        <v>45291</v>
      </c>
      <c r="J28" s="18" t="s">
        <v>7896</v>
      </c>
      <c r="K28" s="18" t="s">
        <v>8030</v>
      </c>
      <c r="L28" s="18" t="s">
        <v>8135</v>
      </c>
      <c r="M28" s="18" t="s">
        <v>8255</v>
      </c>
      <c r="N28" s="18" t="s">
        <v>594</v>
      </c>
      <c r="O28" s="17"/>
      <c r="P28" s="18" t="s">
        <v>594</v>
      </c>
      <c r="Q28" s="17"/>
      <c r="R28" s="18" t="s">
        <v>8477</v>
      </c>
      <c r="S28" s="18" t="s">
        <v>8508</v>
      </c>
      <c r="T28" s="18" t="s">
        <v>8552</v>
      </c>
      <c r="U28" s="18" t="s">
        <v>8647</v>
      </c>
      <c r="V28" s="18" t="s">
        <v>8736</v>
      </c>
      <c r="W28" s="18" t="s">
        <v>8736</v>
      </c>
      <c r="X28" s="18" t="s">
        <v>3138</v>
      </c>
      <c r="Y28" s="18" t="s">
        <v>8893</v>
      </c>
      <c r="Z28" s="20">
        <f t="shared" si="3"/>
        <v>860.03899999999999</v>
      </c>
      <c r="AA28" s="20">
        <v>570.35900000000004</v>
      </c>
      <c r="AB28" s="21">
        <v>66.319999999999993</v>
      </c>
      <c r="AC28" s="21">
        <v>0.19</v>
      </c>
      <c r="AD28" s="20">
        <v>141.88999999999999</v>
      </c>
      <c r="AE28" s="21">
        <v>16.5</v>
      </c>
      <c r="AF28" s="21">
        <v>46.683999999999997</v>
      </c>
      <c r="AG28" s="21">
        <v>5.43</v>
      </c>
      <c r="AH28" s="21">
        <v>44.198999999999998</v>
      </c>
      <c r="AI28" s="21">
        <v>5.14</v>
      </c>
      <c r="AJ28" s="21">
        <v>56.906999999999996</v>
      </c>
      <c r="AK28" s="21">
        <v>6.62</v>
      </c>
      <c r="AL28" s="21">
        <v>0</v>
      </c>
      <c r="AM28" s="21">
        <v>0</v>
      </c>
      <c r="AN28" s="18" t="s">
        <v>594</v>
      </c>
      <c r="AO28" s="18" t="s">
        <v>594</v>
      </c>
      <c r="AP28" s="18" t="s">
        <v>594</v>
      </c>
      <c r="AQ28" s="18">
        <v>1</v>
      </c>
      <c r="AR28" s="18" t="s">
        <v>9084</v>
      </c>
      <c r="AS28" s="18" t="s">
        <v>9154</v>
      </c>
      <c r="AT28" s="21">
        <v>48.374000000000002</v>
      </c>
      <c r="AU28" s="21">
        <v>600</v>
      </c>
      <c r="AV28" s="21">
        <v>0.2</v>
      </c>
      <c r="AW28" s="22">
        <v>1535</v>
      </c>
      <c r="AX28" s="22">
        <v>988</v>
      </c>
      <c r="AY28" s="22">
        <v>708</v>
      </c>
      <c r="AZ28" s="22">
        <v>56</v>
      </c>
      <c r="BA28" s="22">
        <v>114</v>
      </c>
      <c r="BB28" s="22">
        <v>31</v>
      </c>
      <c r="BC28" s="22">
        <v>22</v>
      </c>
      <c r="BD28" s="22">
        <v>1</v>
      </c>
      <c r="BE28" s="22">
        <v>37</v>
      </c>
      <c r="BF28" s="22">
        <v>84</v>
      </c>
      <c r="BG28" s="22">
        <v>67</v>
      </c>
      <c r="BH28" s="22">
        <v>29</v>
      </c>
      <c r="BI28" s="22">
        <v>19</v>
      </c>
      <c r="BJ28" s="22">
        <v>73</v>
      </c>
      <c r="BK28" s="22">
        <v>17</v>
      </c>
      <c r="BL28" s="22">
        <v>109</v>
      </c>
      <c r="BM28" s="22">
        <v>0</v>
      </c>
      <c r="BN28" s="22">
        <v>0</v>
      </c>
      <c r="BO28" s="22">
        <v>0</v>
      </c>
      <c r="BP28" s="22">
        <v>1</v>
      </c>
      <c r="BQ28" s="22">
        <v>48</v>
      </c>
      <c r="BR28" s="22">
        <v>0</v>
      </c>
      <c r="BS28" s="22">
        <v>0</v>
      </c>
      <c r="BT28" s="22"/>
      <c r="BU28" s="22"/>
      <c r="BV28" s="22"/>
      <c r="BW28" s="22"/>
      <c r="BX28" s="22"/>
      <c r="BY28" s="22"/>
      <c r="BZ28" s="22"/>
      <c r="CA28" s="22"/>
      <c r="CB28" s="22"/>
      <c r="CC28" s="22"/>
      <c r="CD28" s="22"/>
      <c r="CE28" s="22"/>
      <c r="CF28" s="22"/>
      <c r="CG28" s="22"/>
      <c r="CH28" s="22"/>
      <c r="CI28" s="22">
        <v>0</v>
      </c>
      <c r="CJ28" s="22">
        <v>0</v>
      </c>
      <c r="CK28" s="22">
        <v>0</v>
      </c>
      <c r="CL28" s="22">
        <v>0</v>
      </c>
      <c r="CM28" s="22">
        <v>0</v>
      </c>
      <c r="CN28" s="22" t="s">
        <v>9229</v>
      </c>
      <c r="CO28" s="22">
        <v>0</v>
      </c>
      <c r="CP28" s="22">
        <v>708</v>
      </c>
      <c r="CQ28" s="15">
        <f t="shared" si="2"/>
        <v>0</v>
      </c>
      <c r="CR28" s="21">
        <v>887007</v>
      </c>
      <c r="CS28" s="18" t="s">
        <v>9280</v>
      </c>
      <c r="CT28" s="17"/>
      <c r="CU28" s="21">
        <v>21.75</v>
      </c>
      <c r="CV28" s="24" t="s">
        <v>3988</v>
      </c>
      <c r="CW28" s="21">
        <v>4077600</v>
      </c>
      <c r="CX28" s="21">
        <v>1</v>
      </c>
      <c r="CY28" s="18" t="s">
        <v>9484</v>
      </c>
      <c r="CZ28" s="18" t="s">
        <v>9515</v>
      </c>
      <c r="DA28" s="18" t="s">
        <v>9553</v>
      </c>
      <c r="DB28" s="18">
        <v>4</v>
      </c>
      <c r="DC28" s="18">
        <v>0</v>
      </c>
      <c r="DD28" s="18" t="s">
        <v>594</v>
      </c>
      <c r="DE28" s="18">
        <v>0</v>
      </c>
      <c r="DF28" s="18">
        <v>1</v>
      </c>
      <c r="DG28" s="18" t="s">
        <v>9595</v>
      </c>
      <c r="DH28" s="18">
        <v>113627</v>
      </c>
      <c r="DI28" s="18">
        <v>1</v>
      </c>
      <c r="DJ28" s="18" t="s">
        <v>9656</v>
      </c>
      <c r="DK28" s="18">
        <v>100971</v>
      </c>
      <c r="DL28" s="18">
        <v>1</v>
      </c>
      <c r="DM28" s="18" t="s">
        <v>9656</v>
      </c>
      <c r="DN28" s="18">
        <v>16000</v>
      </c>
      <c r="DO28" s="17"/>
      <c r="DP28" s="17"/>
      <c r="DQ28" s="17"/>
      <c r="DR28" s="17"/>
      <c r="DS28" s="17"/>
      <c r="DT28" s="17"/>
      <c r="DU28" s="17"/>
      <c r="DV28" s="17"/>
      <c r="DW28" s="17"/>
      <c r="DX28" s="17"/>
      <c r="DY28" s="17"/>
      <c r="DZ28" s="17"/>
      <c r="EA28" s="18" t="s">
        <v>594</v>
      </c>
      <c r="EB28" s="18" t="s">
        <v>594</v>
      </c>
      <c r="EC28" s="18">
        <v>0</v>
      </c>
      <c r="ED28" s="17"/>
      <c r="EE28" s="17"/>
      <c r="EF28" s="17"/>
      <c r="EG28" s="18">
        <v>1</v>
      </c>
      <c r="EH28" s="18" t="s">
        <v>4301</v>
      </c>
      <c r="EI28" s="18">
        <v>99711</v>
      </c>
      <c r="EJ28" s="18">
        <v>1</v>
      </c>
      <c r="EK28" s="18" t="s">
        <v>4301</v>
      </c>
      <c r="EL28" s="18">
        <v>16000</v>
      </c>
      <c r="EM28" s="17"/>
      <c r="EN28" s="17"/>
      <c r="EO28" s="17"/>
      <c r="EP28" s="17"/>
      <c r="EQ28" s="17"/>
      <c r="ER28" s="17"/>
      <c r="ES28" s="17"/>
      <c r="ET28" s="17"/>
      <c r="EU28" s="17"/>
      <c r="EV28" s="17"/>
      <c r="EW28" s="17"/>
      <c r="EX28" s="17"/>
      <c r="EY28" s="18" t="s">
        <v>594</v>
      </c>
      <c r="EZ28" s="18" t="s">
        <v>594</v>
      </c>
      <c r="FA28" s="18">
        <v>0</v>
      </c>
      <c r="FB28" s="18">
        <v>100</v>
      </c>
      <c r="FC28" s="18" t="s">
        <v>594</v>
      </c>
      <c r="FD28" s="18">
        <v>816</v>
      </c>
      <c r="FE28" s="18">
        <v>54</v>
      </c>
      <c r="FF28" s="18">
        <v>14</v>
      </c>
      <c r="FG28" s="18">
        <v>739</v>
      </c>
      <c r="FH28" s="18">
        <v>0</v>
      </c>
      <c r="FI28" s="18">
        <v>9</v>
      </c>
      <c r="FJ28" s="18">
        <v>0</v>
      </c>
      <c r="FK28" s="18">
        <v>0</v>
      </c>
      <c r="FL28" s="18">
        <v>0</v>
      </c>
      <c r="FM28" s="17"/>
      <c r="FN28" s="17"/>
      <c r="FO28" s="18" t="s">
        <v>594</v>
      </c>
      <c r="FP28" s="24" t="s">
        <v>10152</v>
      </c>
      <c r="FQ28" s="18" t="s">
        <v>10240</v>
      </c>
      <c r="FR28" s="17"/>
      <c r="FS28" s="17"/>
      <c r="FT28" s="18" t="s">
        <v>10422</v>
      </c>
      <c r="FU28" s="17"/>
      <c r="FV28" s="18" t="s">
        <v>594</v>
      </c>
      <c r="FW28" s="17"/>
      <c r="FX28" s="18" t="s">
        <v>10603</v>
      </c>
      <c r="FY28" s="18">
        <v>497</v>
      </c>
      <c r="FZ28" s="18">
        <v>14544</v>
      </c>
      <c r="GA28" s="18" t="s">
        <v>10689</v>
      </c>
      <c r="GB28" s="18" t="s">
        <v>10784</v>
      </c>
      <c r="GC28" s="18" t="s">
        <v>11081</v>
      </c>
      <c r="GD28" s="18" t="s">
        <v>10896</v>
      </c>
      <c r="GE28" s="18" t="s">
        <v>7190</v>
      </c>
      <c r="GF28" s="18" t="s">
        <v>7282</v>
      </c>
      <c r="GG28" s="18" t="s">
        <v>11081</v>
      </c>
      <c r="GH28" s="18" t="s">
        <v>7460</v>
      </c>
    </row>
    <row r="29" spans="3:190" ht="30" customHeight="1" x14ac:dyDescent="0.2">
      <c r="C29" s="17" t="s">
        <v>11174</v>
      </c>
      <c r="D29" s="18" t="s">
        <v>7631</v>
      </c>
      <c r="E29" s="18" t="s">
        <v>7682</v>
      </c>
      <c r="F29" s="18" t="s">
        <v>716</v>
      </c>
      <c r="G29" s="18">
        <v>2017</v>
      </c>
      <c r="H29" s="19">
        <v>44935</v>
      </c>
      <c r="I29" s="19">
        <v>45288</v>
      </c>
      <c r="J29" s="18" t="s">
        <v>7897</v>
      </c>
      <c r="K29" s="18" t="s">
        <v>8031</v>
      </c>
      <c r="L29" s="18" t="s">
        <v>8136</v>
      </c>
      <c r="M29" s="18" t="s">
        <v>8256</v>
      </c>
      <c r="N29" s="17"/>
      <c r="O29" s="17"/>
      <c r="P29" s="17"/>
      <c r="Q29" s="17"/>
      <c r="R29" s="18" t="s">
        <v>8479</v>
      </c>
      <c r="S29" s="18" t="s">
        <v>8509</v>
      </c>
      <c r="T29" s="18" t="s">
        <v>8553</v>
      </c>
      <c r="U29" s="18" t="s">
        <v>8648</v>
      </c>
      <c r="V29" s="18" t="s">
        <v>8737</v>
      </c>
      <c r="W29" s="18" t="s">
        <v>8737</v>
      </c>
      <c r="X29" s="18" t="s">
        <v>3138</v>
      </c>
      <c r="Y29" s="18" t="s">
        <v>8904</v>
      </c>
      <c r="Z29" s="20">
        <f t="shared" si="3"/>
        <v>412.97296250000005</v>
      </c>
      <c r="AA29" s="20">
        <v>310.98381110000003</v>
      </c>
      <c r="AB29" s="21">
        <v>75.3</v>
      </c>
      <c r="AC29" s="21">
        <v>0.3</v>
      </c>
      <c r="AD29" s="20">
        <v>49.419273500000003</v>
      </c>
      <c r="AE29" s="21">
        <v>11.97</v>
      </c>
      <c r="AF29" s="21">
        <v>0</v>
      </c>
      <c r="AG29" s="21">
        <v>0</v>
      </c>
      <c r="AH29" s="21">
        <v>0</v>
      </c>
      <c r="AI29" s="21">
        <v>0</v>
      </c>
      <c r="AJ29" s="21">
        <v>52.569877900000002</v>
      </c>
      <c r="AK29" s="21">
        <v>12.73</v>
      </c>
      <c r="AL29" s="21">
        <v>0</v>
      </c>
      <c r="AM29" s="21">
        <v>0</v>
      </c>
      <c r="AN29" s="18" t="s">
        <v>687</v>
      </c>
      <c r="AO29" s="18" t="s">
        <v>687</v>
      </c>
      <c r="AP29" s="18" t="s">
        <v>687</v>
      </c>
      <c r="AQ29" s="18">
        <v>1</v>
      </c>
      <c r="AR29" s="18" t="s">
        <v>9085</v>
      </c>
      <c r="AS29" s="18" t="s">
        <v>9155</v>
      </c>
      <c r="AT29" s="21">
        <v>0</v>
      </c>
      <c r="AU29" s="21">
        <v>327.45</v>
      </c>
      <c r="AV29" s="21">
        <v>0.36</v>
      </c>
      <c r="AW29" s="22">
        <v>0</v>
      </c>
      <c r="AX29" s="22">
        <v>365</v>
      </c>
      <c r="AY29" s="22">
        <v>177</v>
      </c>
      <c r="AZ29" s="22">
        <v>6</v>
      </c>
      <c r="BA29" s="22">
        <v>20</v>
      </c>
      <c r="BB29" s="22">
        <v>4</v>
      </c>
      <c r="BC29" s="22">
        <v>0</v>
      </c>
      <c r="BD29" s="22">
        <v>0</v>
      </c>
      <c r="BE29" s="22">
        <v>0</v>
      </c>
      <c r="BF29" s="22">
        <v>0</v>
      </c>
      <c r="BG29" s="22">
        <v>13</v>
      </c>
      <c r="BH29" s="22">
        <v>18</v>
      </c>
      <c r="BI29" s="22">
        <v>13</v>
      </c>
      <c r="BJ29" s="22">
        <v>14</v>
      </c>
      <c r="BK29" s="22">
        <v>70</v>
      </c>
      <c r="BL29" s="22">
        <v>15</v>
      </c>
      <c r="BM29" s="22">
        <v>4</v>
      </c>
      <c r="BN29" s="22">
        <v>0</v>
      </c>
      <c r="BO29" s="22">
        <v>0</v>
      </c>
      <c r="BP29" s="22">
        <v>0</v>
      </c>
      <c r="BQ29" s="22">
        <v>0</v>
      </c>
      <c r="BR29" s="22">
        <v>0</v>
      </c>
      <c r="BS29" s="22">
        <v>0</v>
      </c>
      <c r="BT29" s="22">
        <v>0</v>
      </c>
      <c r="BU29" s="22"/>
      <c r="BV29" s="22"/>
      <c r="BW29" s="22"/>
      <c r="BX29" s="22"/>
      <c r="BY29" s="22"/>
      <c r="BZ29" s="22"/>
      <c r="CA29" s="22"/>
      <c r="CB29" s="22"/>
      <c r="CC29" s="22"/>
      <c r="CD29" s="22"/>
      <c r="CE29" s="22"/>
      <c r="CF29" s="22"/>
      <c r="CG29" s="22"/>
      <c r="CH29" s="22"/>
      <c r="CI29" s="22">
        <v>0</v>
      </c>
      <c r="CJ29" s="22">
        <v>0</v>
      </c>
      <c r="CK29" s="22">
        <v>0</v>
      </c>
      <c r="CL29" s="22">
        <v>0</v>
      </c>
      <c r="CM29" s="22">
        <v>0</v>
      </c>
      <c r="CN29" s="23"/>
      <c r="CO29" s="22"/>
      <c r="CP29" s="22">
        <v>177</v>
      </c>
      <c r="CQ29" s="15">
        <f t="shared" si="2"/>
        <v>0</v>
      </c>
      <c r="CR29" s="21">
        <v>480</v>
      </c>
      <c r="CS29" s="18" t="s">
        <v>9281</v>
      </c>
      <c r="CT29" s="17"/>
      <c r="CU29" s="21">
        <v>44.08</v>
      </c>
      <c r="CV29" s="18" t="s">
        <v>9427</v>
      </c>
      <c r="CW29" s="21">
        <v>1088.9179999999999</v>
      </c>
      <c r="CX29" s="21"/>
      <c r="CY29" s="17"/>
      <c r="CZ29" s="17"/>
      <c r="DA29" s="17"/>
      <c r="DB29" s="17"/>
      <c r="DC29" s="18">
        <v>0</v>
      </c>
      <c r="DD29" s="17"/>
      <c r="DE29" s="18">
        <v>5</v>
      </c>
      <c r="DF29" s="18">
        <v>1</v>
      </c>
      <c r="DG29" s="18" t="s">
        <v>4202</v>
      </c>
      <c r="DH29" s="18">
        <v>1750</v>
      </c>
      <c r="DI29" s="18">
        <v>1</v>
      </c>
      <c r="DJ29" s="18" t="s">
        <v>4182</v>
      </c>
      <c r="DK29" s="18">
        <v>5500</v>
      </c>
      <c r="DL29" s="18">
        <v>1</v>
      </c>
      <c r="DM29" s="18" t="s">
        <v>4182</v>
      </c>
      <c r="DN29" s="18">
        <v>470</v>
      </c>
      <c r="DO29" s="18">
        <v>1</v>
      </c>
      <c r="DP29" s="18" t="s">
        <v>4182</v>
      </c>
      <c r="DQ29" s="18">
        <v>2300</v>
      </c>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8">
        <v>1</v>
      </c>
      <c r="ET29" s="18" t="s">
        <v>9890</v>
      </c>
      <c r="EU29" s="18">
        <v>16</v>
      </c>
      <c r="EV29" s="18">
        <v>1</v>
      </c>
      <c r="EW29" s="18" t="s">
        <v>9927</v>
      </c>
      <c r="EX29" s="18">
        <v>11</v>
      </c>
      <c r="EY29" s="17"/>
      <c r="EZ29" s="17"/>
      <c r="FA29" s="17"/>
      <c r="FB29" s="18">
        <v>100</v>
      </c>
      <c r="FC29" s="17"/>
      <c r="FD29" s="18">
        <v>210</v>
      </c>
      <c r="FE29" s="18">
        <v>15</v>
      </c>
      <c r="FF29" s="18">
        <v>27</v>
      </c>
      <c r="FG29" s="18">
        <v>164</v>
      </c>
      <c r="FH29" s="18">
        <v>0</v>
      </c>
      <c r="FI29" s="18">
        <v>4</v>
      </c>
      <c r="FJ29" s="18">
        <v>0</v>
      </c>
      <c r="FK29" s="18">
        <v>0</v>
      </c>
      <c r="FL29" s="18">
        <v>0</v>
      </c>
      <c r="FM29" s="17"/>
      <c r="FN29" s="17"/>
      <c r="FO29" s="17"/>
      <c r="FP29" s="24" t="s">
        <v>10153</v>
      </c>
      <c r="FQ29" s="17"/>
      <c r="FR29" s="17"/>
      <c r="FS29" s="18" t="s">
        <v>10366</v>
      </c>
      <c r="FT29" s="18" t="s">
        <v>10423</v>
      </c>
      <c r="FU29" s="17"/>
      <c r="FV29" s="17"/>
      <c r="FW29" s="18" t="s">
        <v>10572</v>
      </c>
      <c r="FX29" s="18" t="s">
        <v>10604</v>
      </c>
      <c r="FY29" s="18">
        <v>17</v>
      </c>
      <c r="FZ29" s="18">
        <v>550</v>
      </c>
      <c r="GA29" s="18" t="s">
        <v>10690</v>
      </c>
      <c r="GB29" s="18" t="s">
        <v>10785</v>
      </c>
      <c r="GC29" s="18" t="s">
        <v>11081</v>
      </c>
      <c r="GD29" s="18" t="s">
        <v>10897</v>
      </c>
      <c r="GE29" s="18" t="s">
        <v>7599</v>
      </c>
      <c r="GF29" s="18" t="s">
        <v>11012</v>
      </c>
      <c r="GG29" s="18" t="s">
        <v>11081</v>
      </c>
      <c r="GH29" s="18" t="s">
        <v>11052</v>
      </c>
    </row>
    <row r="30" spans="3:190" ht="30" customHeight="1" x14ac:dyDescent="0.2">
      <c r="C30" s="17" t="s">
        <v>11174</v>
      </c>
      <c r="D30" s="18" t="s">
        <v>42</v>
      </c>
      <c r="E30" s="18" t="s">
        <v>7683</v>
      </c>
      <c r="F30" s="18" t="s">
        <v>7806</v>
      </c>
      <c r="G30" s="18">
        <v>2020</v>
      </c>
      <c r="H30" s="19">
        <v>44686</v>
      </c>
      <c r="I30" s="19">
        <v>45200</v>
      </c>
      <c r="J30" s="17"/>
      <c r="K30" s="17"/>
      <c r="L30" s="17"/>
      <c r="M30" s="17"/>
      <c r="N30" s="18" t="s">
        <v>8358</v>
      </c>
      <c r="O30" s="18" t="s">
        <v>8388</v>
      </c>
      <c r="P30" s="18" t="s">
        <v>8410</v>
      </c>
      <c r="Q30" s="18" t="s">
        <v>8442</v>
      </c>
      <c r="R30" s="17"/>
      <c r="S30" s="17"/>
      <c r="T30" s="18" t="s">
        <v>8554</v>
      </c>
      <c r="U30" s="18" t="s">
        <v>8649</v>
      </c>
      <c r="V30" s="18" t="s">
        <v>8738</v>
      </c>
      <c r="W30" s="18" t="s">
        <v>8847</v>
      </c>
      <c r="X30" s="18" t="s">
        <v>3138</v>
      </c>
      <c r="Y30" s="18" t="s">
        <v>8905</v>
      </c>
      <c r="Z30" s="20">
        <f t="shared" si="3"/>
        <v>473.04500000000002</v>
      </c>
      <c r="AA30" s="20">
        <v>333.10899999999998</v>
      </c>
      <c r="AB30" s="21">
        <v>70.42</v>
      </c>
      <c r="AC30" s="21">
        <v>0.1</v>
      </c>
      <c r="AD30" s="20">
        <v>85.867999999999995</v>
      </c>
      <c r="AE30" s="21">
        <v>18.149999999999999</v>
      </c>
      <c r="AF30" s="21">
        <v>28.260999999999999</v>
      </c>
      <c r="AG30" s="21">
        <v>5.97</v>
      </c>
      <c r="AH30" s="21">
        <v>25.806999999999999</v>
      </c>
      <c r="AI30" s="21">
        <v>5.46</v>
      </c>
      <c r="AJ30" s="21">
        <v>0</v>
      </c>
      <c r="AK30" s="21">
        <v>0</v>
      </c>
      <c r="AL30" s="21">
        <v>0</v>
      </c>
      <c r="AM30" s="21">
        <v>0</v>
      </c>
      <c r="AN30" s="18" t="s">
        <v>699</v>
      </c>
      <c r="AO30" s="18" t="s">
        <v>699</v>
      </c>
      <c r="AP30" s="18" t="s">
        <v>699</v>
      </c>
      <c r="AQ30" s="18">
        <v>1</v>
      </c>
      <c r="AR30" s="18" t="s">
        <v>9086</v>
      </c>
      <c r="AS30" s="18" t="s">
        <v>9156</v>
      </c>
      <c r="AT30" s="21">
        <v>0</v>
      </c>
      <c r="AU30" s="21">
        <v>400</v>
      </c>
      <c r="AV30" s="21">
        <v>0.12</v>
      </c>
      <c r="AW30" s="22">
        <v>0</v>
      </c>
      <c r="AX30" s="22">
        <v>357</v>
      </c>
      <c r="AY30" s="22">
        <v>234</v>
      </c>
      <c r="AZ30" s="22">
        <v>2</v>
      </c>
      <c r="BA30" s="22">
        <v>6</v>
      </c>
      <c r="BB30" s="22">
        <v>6</v>
      </c>
      <c r="BC30" s="22">
        <v>0</v>
      </c>
      <c r="BD30" s="22">
        <v>2</v>
      </c>
      <c r="BE30" s="22">
        <v>6</v>
      </c>
      <c r="BF30" s="22">
        <v>56</v>
      </c>
      <c r="BG30" s="22">
        <v>40</v>
      </c>
      <c r="BH30" s="22">
        <v>29</v>
      </c>
      <c r="BI30" s="22">
        <v>0</v>
      </c>
      <c r="BJ30" s="22">
        <v>13</v>
      </c>
      <c r="BK30" s="22">
        <v>51</v>
      </c>
      <c r="BL30" s="22">
        <v>11</v>
      </c>
      <c r="BM30" s="22">
        <v>1</v>
      </c>
      <c r="BN30" s="22">
        <v>0</v>
      </c>
      <c r="BO30" s="22">
        <v>0</v>
      </c>
      <c r="BP30" s="22">
        <v>0</v>
      </c>
      <c r="BQ30" s="22">
        <v>1</v>
      </c>
      <c r="BR30" s="22">
        <v>5</v>
      </c>
      <c r="BS30" s="22">
        <v>0</v>
      </c>
      <c r="BT30" s="22"/>
      <c r="BU30" s="22"/>
      <c r="BV30" s="22"/>
      <c r="BW30" s="22"/>
      <c r="BX30" s="22"/>
      <c r="BY30" s="22"/>
      <c r="BZ30" s="22"/>
      <c r="CA30" s="22"/>
      <c r="CB30" s="22"/>
      <c r="CC30" s="22"/>
      <c r="CD30" s="22"/>
      <c r="CE30" s="22"/>
      <c r="CF30" s="22"/>
      <c r="CG30" s="22"/>
      <c r="CH30" s="22"/>
      <c r="CI30" s="22">
        <v>0</v>
      </c>
      <c r="CJ30" s="22">
        <v>3</v>
      </c>
      <c r="CK30" s="22">
        <v>1</v>
      </c>
      <c r="CL30" s="22">
        <v>0</v>
      </c>
      <c r="CM30" s="22">
        <v>0</v>
      </c>
      <c r="CN30" s="23"/>
      <c r="CO30" s="22"/>
      <c r="CP30" s="22">
        <v>233</v>
      </c>
      <c r="CQ30" s="15">
        <f t="shared" si="2"/>
        <v>0</v>
      </c>
      <c r="CR30" s="21">
        <v>799.56</v>
      </c>
      <c r="CS30" s="18" t="s">
        <v>9282</v>
      </c>
      <c r="CT30" s="17"/>
      <c r="CU30" s="21">
        <v>19.2</v>
      </c>
      <c r="CV30" s="18" t="s">
        <v>9428</v>
      </c>
      <c r="CW30" s="21">
        <v>4164.5</v>
      </c>
      <c r="CX30" s="21"/>
      <c r="CY30" s="17"/>
      <c r="CZ30" s="17"/>
      <c r="DA30" s="17"/>
      <c r="DB30" s="17"/>
      <c r="DC30" s="17"/>
      <c r="DD30" s="17"/>
      <c r="DE30" s="18">
        <v>17</v>
      </c>
      <c r="DF30" s="17"/>
      <c r="DG30" s="17"/>
      <c r="DH30" s="17"/>
      <c r="DI30" s="18">
        <v>1</v>
      </c>
      <c r="DJ30" s="18" t="s">
        <v>9657</v>
      </c>
      <c r="DK30" s="18">
        <v>74900</v>
      </c>
      <c r="DL30" s="18">
        <v>1</v>
      </c>
      <c r="DM30" s="18" t="s">
        <v>9715</v>
      </c>
      <c r="DN30" s="18">
        <v>3502</v>
      </c>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8">
        <v>1</v>
      </c>
      <c r="ET30" s="18" t="s">
        <v>9891</v>
      </c>
      <c r="EU30" s="18">
        <v>0</v>
      </c>
      <c r="EV30" s="18">
        <v>1</v>
      </c>
      <c r="EW30" s="24" t="s">
        <v>9928</v>
      </c>
      <c r="EX30" s="18">
        <v>17</v>
      </c>
      <c r="EY30" s="17"/>
      <c r="EZ30" s="17"/>
      <c r="FA30" s="17"/>
      <c r="FB30" s="18">
        <v>100</v>
      </c>
      <c r="FC30" s="18" t="s">
        <v>9984</v>
      </c>
      <c r="FD30" s="18">
        <v>54</v>
      </c>
      <c r="FE30" s="18">
        <v>42</v>
      </c>
      <c r="FF30" s="18">
        <v>0</v>
      </c>
      <c r="FG30" s="18">
        <v>0</v>
      </c>
      <c r="FH30" s="18">
        <v>0</v>
      </c>
      <c r="FI30" s="18">
        <v>12</v>
      </c>
      <c r="FJ30" s="18">
        <v>0</v>
      </c>
      <c r="FK30" s="18">
        <v>0</v>
      </c>
      <c r="FL30" s="18">
        <v>0</v>
      </c>
      <c r="FM30" s="17"/>
      <c r="FN30" s="17"/>
      <c r="FO30" s="17"/>
      <c r="FP30" s="24" t="s">
        <v>10154</v>
      </c>
      <c r="FQ30" s="18" t="s">
        <v>10241</v>
      </c>
      <c r="FR30" s="24" t="s">
        <v>10316</v>
      </c>
      <c r="FS30" s="18" t="s">
        <v>10367</v>
      </c>
      <c r="FT30" s="18" t="s">
        <v>10424</v>
      </c>
      <c r="FU30" s="17"/>
      <c r="FV30" s="17"/>
      <c r="FW30" s="17"/>
      <c r="FX30" s="18" t="s">
        <v>10605</v>
      </c>
      <c r="FY30" s="18">
        <v>2</v>
      </c>
      <c r="FZ30" s="17"/>
      <c r="GA30" s="18" t="s">
        <v>5838</v>
      </c>
      <c r="GB30" s="18" t="s">
        <v>6178</v>
      </c>
      <c r="GC30" s="18" t="s">
        <v>11081</v>
      </c>
      <c r="GD30" s="18" t="s">
        <v>6842</v>
      </c>
      <c r="GE30" s="18" t="s">
        <v>4</v>
      </c>
      <c r="GF30" s="18" t="s">
        <v>7247</v>
      </c>
      <c r="GG30" s="18" t="s">
        <v>11081</v>
      </c>
      <c r="GH30" s="18" t="s">
        <v>7440</v>
      </c>
    </row>
    <row r="31" spans="3:190" ht="30" customHeight="1" x14ac:dyDescent="0.2">
      <c r="C31" s="17" t="s">
        <v>11174</v>
      </c>
      <c r="D31" s="18" t="s">
        <v>43</v>
      </c>
      <c r="E31" s="18" t="s">
        <v>7656</v>
      </c>
      <c r="F31" s="18" t="s">
        <v>725</v>
      </c>
      <c r="G31" s="18">
        <v>2019</v>
      </c>
      <c r="H31" s="19">
        <v>44927</v>
      </c>
      <c r="I31" s="19">
        <v>45291</v>
      </c>
      <c r="J31" s="18" t="s">
        <v>7898</v>
      </c>
      <c r="K31" s="18" t="s">
        <v>8032</v>
      </c>
      <c r="L31" s="18" t="s">
        <v>8137</v>
      </c>
      <c r="M31" s="18" t="s">
        <v>8257</v>
      </c>
      <c r="N31" s="17"/>
      <c r="O31" s="17"/>
      <c r="P31" s="17"/>
      <c r="Q31" s="17"/>
      <c r="R31" s="17"/>
      <c r="S31" s="17"/>
      <c r="T31" s="18" t="s">
        <v>8555</v>
      </c>
      <c r="U31" s="18" t="s">
        <v>8650</v>
      </c>
      <c r="V31" s="18" t="s">
        <v>8739</v>
      </c>
      <c r="W31" s="18" t="s">
        <v>8848</v>
      </c>
      <c r="X31" s="18" t="s">
        <v>3138</v>
      </c>
      <c r="Y31" s="18" t="s">
        <v>8906</v>
      </c>
      <c r="Z31" s="20">
        <f t="shared" si="3"/>
        <v>1598.1680000000001</v>
      </c>
      <c r="AA31" s="20">
        <v>27.2</v>
      </c>
      <c r="AB31" s="21">
        <v>1.7</v>
      </c>
      <c r="AC31" s="21">
        <v>0</v>
      </c>
      <c r="AD31" s="20">
        <v>52.787999999999997</v>
      </c>
      <c r="AE31" s="21">
        <v>3.3</v>
      </c>
      <c r="AF31" s="21">
        <v>0</v>
      </c>
      <c r="AG31" s="21">
        <v>0</v>
      </c>
      <c r="AH31" s="21">
        <v>0</v>
      </c>
      <c r="AI31" s="21">
        <v>0</v>
      </c>
      <c r="AJ31" s="21">
        <v>0</v>
      </c>
      <c r="AK31" s="21">
        <v>0</v>
      </c>
      <c r="AL31" s="21">
        <v>1518.18</v>
      </c>
      <c r="AM31" s="21">
        <v>95</v>
      </c>
      <c r="AN31" s="18" t="s">
        <v>9019</v>
      </c>
      <c r="AO31" s="18" t="s">
        <v>9060</v>
      </c>
      <c r="AP31" s="18" t="s">
        <v>8739</v>
      </c>
      <c r="AQ31" s="17"/>
      <c r="AR31" s="17"/>
      <c r="AS31" s="17"/>
      <c r="AT31" s="21"/>
      <c r="AU31" s="21">
        <v>928.77</v>
      </c>
      <c r="AV31" s="21">
        <v>0.54200000000000004</v>
      </c>
      <c r="AW31" s="22">
        <v>470</v>
      </c>
      <c r="AX31" s="22">
        <v>470</v>
      </c>
      <c r="AY31" s="22">
        <v>183</v>
      </c>
      <c r="AZ31" s="22"/>
      <c r="BA31" s="22"/>
      <c r="BB31" s="22"/>
      <c r="BC31" s="22"/>
      <c r="BD31" s="22"/>
      <c r="BE31" s="22"/>
      <c r="BF31" s="22"/>
      <c r="BG31" s="22"/>
      <c r="BH31" s="22"/>
      <c r="BI31" s="22">
        <v>83</v>
      </c>
      <c r="BJ31" s="22"/>
      <c r="BK31" s="22">
        <v>100</v>
      </c>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v>0</v>
      </c>
      <c r="CJ31" s="22"/>
      <c r="CK31" s="22"/>
      <c r="CL31" s="22"/>
      <c r="CM31" s="22"/>
      <c r="CN31" s="23"/>
      <c r="CO31" s="22"/>
      <c r="CP31" s="22">
        <v>183</v>
      </c>
      <c r="CQ31" s="15">
        <f t="shared" si="2"/>
        <v>0</v>
      </c>
      <c r="CR31" s="21">
        <v>1167.2059999999999</v>
      </c>
      <c r="CS31" s="18" t="s">
        <v>9283</v>
      </c>
      <c r="CT31" s="17"/>
      <c r="CU31" s="21">
        <v>90.9</v>
      </c>
      <c r="CV31" s="24" t="s">
        <v>3957</v>
      </c>
      <c r="CW31" s="21">
        <v>1284.0899999999999</v>
      </c>
      <c r="CX31" s="21"/>
      <c r="CY31" s="17"/>
      <c r="CZ31" s="17"/>
      <c r="DA31" s="17"/>
      <c r="DB31" s="17"/>
      <c r="DC31" s="18">
        <v>0</v>
      </c>
      <c r="DD31" s="17"/>
      <c r="DE31" s="18">
        <v>0</v>
      </c>
      <c r="DF31" s="18">
        <v>1</v>
      </c>
      <c r="DG31" s="18" t="s">
        <v>9596</v>
      </c>
      <c r="DH31" s="18">
        <v>0</v>
      </c>
      <c r="DI31" s="18">
        <v>1</v>
      </c>
      <c r="DJ31" s="18" t="s">
        <v>9658</v>
      </c>
      <c r="DK31" s="18">
        <v>0</v>
      </c>
      <c r="DL31" s="17"/>
      <c r="DM31" s="17"/>
      <c r="DN31" s="17"/>
      <c r="DO31" s="17"/>
      <c r="DP31" s="17"/>
      <c r="DQ31" s="17"/>
      <c r="DR31" s="18">
        <v>1</v>
      </c>
      <c r="DS31" s="18" t="s">
        <v>9596</v>
      </c>
      <c r="DT31" s="18">
        <v>0</v>
      </c>
      <c r="DU31" s="18">
        <v>1</v>
      </c>
      <c r="DV31" s="18" t="s">
        <v>9596</v>
      </c>
      <c r="DW31" s="18">
        <v>0</v>
      </c>
      <c r="DX31" s="17"/>
      <c r="DY31" s="17"/>
      <c r="DZ31" s="17"/>
      <c r="EA31" s="17"/>
      <c r="EB31" s="17"/>
      <c r="EC31" s="17"/>
      <c r="ED31" s="18">
        <v>1</v>
      </c>
      <c r="EE31" s="18" t="s">
        <v>9812</v>
      </c>
      <c r="EF31" s="18">
        <v>113472</v>
      </c>
      <c r="EG31" s="18">
        <v>1</v>
      </c>
      <c r="EH31" s="18" t="s">
        <v>9658</v>
      </c>
      <c r="EI31" s="18">
        <v>0</v>
      </c>
      <c r="EJ31" s="17"/>
      <c r="EK31" s="17"/>
      <c r="EL31" s="17"/>
      <c r="EM31" s="17"/>
      <c r="EN31" s="17"/>
      <c r="EO31" s="17"/>
      <c r="EP31" s="17"/>
      <c r="EQ31" s="17"/>
      <c r="ER31" s="17"/>
      <c r="ES31" s="17"/>
      <c r="ET31" s="17"/>
      <c r="EU31" s="17"/>
      <c r="EV31" s="18">
        <v>1</v>
      </c>
      <c r="EW31" s="18" t="s">
        <v>9929</v>
      </c>
      <c r="EX31" s="18">
        <v>0</v>
      </c>
      <c r="EY31" s="17"/>
      <c r="EZ31" s="17"/>
      <c r="FA31" s="17"/>
      <c r="FB31" s="18">
        <v>0</v>
      </c>
      <c r="FC31" s="18" t="s">
        <v>9985</v>
      </c>
      <c r="FD31" s="18">
        <v>49</v>
      </c>
      <c r="FE31" s="18">
        <v>0</v>
      </c>
      <c r="FF31" s="18">
        <v>18</v>
      </c>
      <c r="FG31" s="18">
        <v>29</v>
      </c>
      <c r="FH31" s="18">
        <v>0</v>
      </c>
      <c r="FI31" s="18">
        <v>2</v>
      </c>
      <c r="FJ31" s="18">
        <v>0</v>
      </c>
      <c r="FK31" s="18">
        <v>0</v>
      </c>
      <c r="FL31" s="18">
        <v>0</v>
      </c>
      <c r="FM31" s="17"/>
      <c r="FN31" s="17"/>
      <c r="FO31" s="17"/>
      <c r="FP31" s="17"/>
      <c r="FQ31" s="17"/>
      <c r="FR31" s="17"/>
      <c r="FS31" s="17"/>
      <c r="FT31" s="17"/>
      <c r="FU31" s="17"/>
      <c r="FV31" s="17"/>
      <c r="FW31" s="17"/>
      <c r="FX31" s="18" t="s">
        <v>1624</v>
      </c>
      <c r="FY31" s="18">
        <v>0</v>
      </c>
      <c r="FZ31" s="18">
        <v>0</v>
      </c>
      <c r="GA31" s="18" t="s">
        <v>10691</v>
      </c>
      <c r="GB31" s="18" t="s">
        <v>10786</v>
      </c>
      <c r="GC31" s="18" t="s">
        <v>11081</v>
      </c>
      <c r="GD31" s="18" t="s">
        <v>10898</v>
      </c>
      <c r="GE31" s="18" t="s">
        <v>5</v>
      </c>
      <c r="GF31" s="18" t="s">
        <v>7250</v>
      </c>
      <c r="GG31" s="18" t="s">
        <v>11081</v>
      </c>
      <c r="GH31" s="18" t="s">
        <v>7441</v>
      </c>
    </row>
    <row r="32" spans="3:190" ht="30" customHeight="1" x14ac:dyDescent="0.2">
      <c r="C32" s="17" t="s">
        <v>11174</v>
      </c>
      <c r="D32" s="18" t="s">
        <v>43</v>
      </c>
      <c r="E32" s="18" t="s">
        <v>7684</v>
      </c>
      <c r="F32" s="18" t="s">
        <v>7807</v>
      </c>
      <c r="G32" s="18">
        <v>2016</v>
      </c>
      <c r="H32" s="19">
        <v>44927</v>
      </c>
      <c r="I32" s="19">
        <v>45291</v>
      </c>
      <c r="J32" s="18" t="s">
        <v>7899</v>
      </c>
      <c r="K32" s="18" t="s">
        <v>8033</v>
      </c>
      <c r="L32" s="18" t="s">
        <v>8138</v>
      </c>
      <c r="M32" s="18" t="s">
        <v>8258</v>
      </c>
      <c r="N32" s="17"/>
      <c r="O32" s="17"/>
      <c r="P32" s="17"/>
      <c r="Q32" s="17"/>
      <c r="R32" s="17"/>
      <c r="S32" s="17"/>
      <c r="T32" s="18" t="s">
        <v>8556</v>
      </c>
      <c r="U32" s="18" t="s">
        <v>8651</v>
      </c>
      <c r="V32" s="18" t="s">
        <v>8740</v>
      </c>
      <c r="W32" s="18" t="s">
        <v>8740</v>
      </c>
      <c r="X32" s="18" t="s">
        <v>3139</v>
      </c>
      <c r="Y32" s="18" t="s">
        <v>8906</v>
      </c>
      <c r="Z32" s="20">
        <f t="shared" si="3"/>
        <v>436.43899999999996</v>
      </c>
      <c r="AA32" s="20">
        <v>250</v>
      </c>
      <c r="AB32" s="21">
        <v>57.28</v>
      </c>
      <c r="AC32" s="21">
        <v>0.15</v>
      </c>
      <c r="AD32" s="20">
        <v>36.930999999999997</v>
      </c>
      <c r="AE32" s="21">
        <v>8.4600000000000009</v>
      </c>
      <c r="AF32" s="21">
        <v>149.50800000000001</v>
      </c>
      <c r="AG32" s="21">
        <v>34.26</v>
      </c>
      <c r="AH32" s="21">
        <v>0</v>
      </c>
      <c r="AI32" s="21">
        <v>0</v>
      </c>
      <c r="AJ32" s="21">
        <v>0</v>
      </c>
      <c r="AK32" s="21">
        <v>0</v>
      </c>
      <c r="AL32" s="21">
        <v>0</v>
      </c>
      <c r="AM32" s="21">
        <v>0</v>
      </c>
      <c r="AN32" s="18" t="s">
        <v>1624</v>
      </c>
      <c r="AO32" s="18" t="s">
        <v>1624</v>
      </c>
      <c r="AP32" s="18" t="s">
        <v>1624</v>
      </c>
      <c r="AQ32" s="17"/>
      <c r="AR32" s="17"/>
      <c r="AS32" s="17"/>
      <c r="AT32" s="21"/>
      <c r="AU32" s="21">
        <v>310</v>
      </c>
      <c r="AV32" s="21">
        <v>0.18099999999999999</v>
      </c>
      <c r="AW32" s="22">
        <v>834</v>
      </c>
      <c r="AX32" s="22">
        <v>833</v>
      </c>
      <c r="AY32" s="22">
        <v>379</v>
      </c>
      <c r="AZ32" s="22">
        <v>10</v>
      </c>
      <c r="BA32" s="22">
        <v>63</v>
      </c>
      <c r="BB32" s="22">
        <v>37</v>
      </c>
      <c r="BC32" s="22"/>
      <c r="BD32" s="22"/>
      <c r="BE32" s="22">
        <v>21</v>
      </c>
      <c r="BF32" s="22"/>
      <c r="BG32" s="22"/>
      <c r="BH32" s="22">
        <v>53</v>
      </c>
      <c r="BI32" s="22">
        <v>39</v>
      </c>
      <c r="BJ32" s="22">
        <v>65</v>
      </c>
      <c r="BK32" s="22">
        <v>21</v>
      </c>
      <c r="BL32" s="22">
        <v>24</v>
      </c>
      <c r="BM32" s="22">
        <v>27</v>
      </c>
      <c r="BN32" s="22">
        <v>19</v>
      </c>
      <c r="BO32" s="22"/>
      <c r="BP32" s="22"/>
      <c r="BQ32" s="22"/>
      <c r="BR32" s="22"/>
      <c r="BS32" s="22"/>
      <c r="BT32" s="22"/>
      <c r="BU32" s="22"/>
      <c r="BV32" s="22"/>
      <c r="BW32" s="22"/>
      <c r="BX32" s="22"/>
      <c r="BY32" s="22"/>
      <c r="BZ32" s="22"/>
      <c r="CA32" s="22"/>
      <c r="CB32" s="22"/>
      <c r="CC32" s="22"/>
      <c r="CD32" s="22"/>
      <c r="CE32" s="22"/>
      <c r="CF32" s="22"/>
      <c r="CG32" s="22"/>
      <c r="CH32" s="22"/>
      <c r="CI32" s="22">
        <v>0</v>
      </c>
      <c r="CJ32" s="22"/>
      <c r="CK32" s="22"/>
      <c r="CL32" s="22"/>
      <c r="CM32" s="22"/>
      <c r="CN32" s="23"/>
      <c r="CO32" s="22"/>
      <c r="CP32" s="22">
        <v>379</v>
      </c>
      <c r="CQ32" s="15">
        <f t="shared" si="2"/>
        <v>0</v>
      </c>
      <c r="CR32" s="21">
        <v>252</v>
      </c>
      <c r="CS32" s="18" t="s">
        <v>9284</v>
      </c>
      <c r="CT32" s="17"/>
      <c r="CU32" s="21">
        <v>19.62</v>
      </c>
      <c r="CV32" s="24" t="s">
        <v>9429</v>
      </c>
      <c r="CW32" s="21">
        <v>1284.0899999999999</v>
      </c>
      <c r="CX32" s="21">
        <v>1</v>
      </c>
      <c r="CY32" s="18" t="s">
        <v>9485</v>
      </c>
      <c r="CZ32" s="18" t="s">
        <v>9516</v>
      </c>
      <c r="DA32" s="18" t="s">
        <v>8740</v>
      </c>
      <c r="DB32" s="18">
        <v>1</v>
      </c>
      <c r="DC32" s="18">
        <v>0</v>
      </c>
      <c r="DD32" s="17"/>
      <c r="DE32" s="18">
        <v>0</v>
      </c>
      <c r="DF32" s="17"/>
      <c r="DG32" s="17"/>
      <c r="DH32" s="17"/>
      <c r="DI32" s="18">
        <v>1</v>
      </c>
      <c r="DJ32" s="18" t="s">
        <v>9659</v>
      </c>
      <c r="DK32" s="18">
        <v>500</v>
      </c>
      <c r="DL32" s="18">
        <v>1</v>
      </c>
      <c r="DM32" s="18" t="s">
        <v>9716</v>
      </c>
      <c r="DN32" s="18">
        <v>379</v>
      </c>
      <c r="DO32" s="17"/>
      <c r="DP32" s="17"/>
      <c r="DQ32" s="17"/>
      <c r="DR32" s="17"/>
      <c r="DS32" s="17"/>
      <c r="DT32" s="17"/>
      <c r="DU32" s="17"/>
      <c r="DV32" s="17"/>
      <c r="DW32" s="17"/>
      <c r="DX32" s="17"/>
      <c r="DY32" s="17"/>
      <c r="DZ32" s="17"/>
      <c r="EA32" s="18" t="s">
        <v>1624</v>
      </c>
      <c r="EB32" s="18" t="s">
        <v>1624</v>
      </c>
      <c r="EC32" s="18">
        <v>0</v>
      </c>
      <c r="ED32" s="17"/>
      <c r="EE32" s="17"/>
      <c r="EF32" s="17"/>
      <c r="EG32" s="17"/>
      <c r="EH32" s="17"/>
      <c r="EI32" s="17"/>
      <c r="EJ32" s="17"/>
      <c r="EK32" s="17"/>
      <c r="EL32" s="17"/>
      <c r="EM32" s="17"/>
      <c r="EN32" s="17"/>
      <c r="EO32" s="17"/>
      <c r="EP32" s="17"/>
      <c r="EQ32" s="17"/>
      <c r="ER32" s="17"/>
      <c r="ES32" s="17"/>
      <c r="ET32" s="17"/>
      <c r="EU32" s="17"/>
      <c r="EV32" s="18">
        <v>1</v>
      </c>
      <c r="EW32" s="18" t="s">
        <v>9930</v>
      </c>
      <c r="EX32" s="18">
        <v>24</v>
      </c>
      <c r="EY32" s="18" t="s">
        <v>1624</v>
      </c>
      <c r="EZ32" s="18" t="s">
        <v>1624</v>
      </c>
      <c r="FA32" s="18">
        <v>0</v>
      </c>
      <c r="FB32" s="18">
        <v>100</v>
      </c>
      <c r="FC32" s="17"/>
      <c r="FD32" s="18">
        <v>834</v>
      </c>
      <c r="FE32" s="18">
        <v>1</v>
      </c>
      <c r="FF32" s="18">
        <v>20</v>
      </c>
      <c r="FG32" s="18">
        <v>113</v>
      </c>
      <c r="FH32" s="18">
        <v>0</v>
      </c>
      <c r="FI32" s="18">
        <v>2</v>
      </c>
      <c r="FJ32" s="18">
        <v>0</v>
      </c>
      <c r="FK32" s="18">
        <v>0</v>
      </c>
      <c r="FL32" s="18">
        <v>0</v>
      </c>
      <c r="FM32" s="17"/>
      <c r="FN32" s="17"/>
      <c r="FO32" s="18" t="s">
        <v>1624</v>
      </c>
      <c r="FP32" s="24" t="s">
        <v>10155</v>
      </c>
      <c r="FQ32" s="18" t="s">
        <v>10242</v>
      </c>
      <c r="FR32" s="24" t="s">
        <v>10317</v>
      </c>
      <c r="FS32" s="18" t="s">
        <v>10368</v>
      </c>
      <c r="FT32" s="18" t="s">
        <v>10425</v>
      </c>
      <c r="FU32" s="17"/>
      <c r="FV32" s="18" t="s">
        <v>10523</v>
      </c>
      <c r="FW32" s="18" t="s">
        <v>10573</v>
      </c>
      <c r="FX32" s="18" t="s">
        <v>10606</v>
      </c>
      <c r="FY32" s="18">
        <v>32</v>
      </c>
      <c r="FZ32" s="18">
        <v>480</v>
      </c>
      <c r="GA32" s="18" t="s">
        <v>10692</v>
      </c>
      <c r="GB32" s="18" t="s">
        <v>10787</v>
      </c>
      <c r="GC32" s="18" t="s">
        <v>11081</v>
      </c>
      <c r="GD32" s="18" t="s">
        <v>10899</v>
      </c>
      <c r="GE32" s="18" t="s">
        <v>5</v>
      </c>
      <c r="GF32" s="18" t="s">
        <v>7250</v>
      </c>
      <c r="GG32" s="18" t="s">
        <v>11081</v>
      </c>
      <c r="GH32" s="18" t="s">
        <v>7441</v>
      </c>
    </row>
    <row r="33" spans="3:190" ht="30" customHeight="1" x14ac:dyDescent="0.2">
      <c r="C33" s="17" t="s">
        <v>11174</v>
      </c>
      <c r="D33" s="18" t="s">
        <v>41</v>
      </c>
      <c r="E33" s="18" t="s">
        <v>7685</v>
      </c>
      <c r="F33" s="18" t="s">
        <v>7685</v>
      </c>
      <c r="G33" s="18">
        <v>2017</v>
      </c>
      <c r="H33" s="19">
        <v>44652</v>
      </c>
      <c r="I33" s="19">
        <v>45200</v>
      </c>
      <c r="J33" s="18" t="s">
        <v>7900</v>
      </c>
      <c r="K33" s="18" t="s">
        <v>8034</v>
      </c>
      <c r="L33" s="18" t="s">
        <v>8139</v>
      </c>
      <c r="M33" s="18" t="s">
        <v>8259</v>
      </c>
      <c r="N33" s="17"/>
      <c r="O33" s="17"/>
      <c r="P33" s="17"/>
      <c r="Q33" s="17"/>
      <c r="R33" s="17"/>
      <c r="S33" s="17"/>
      <c r="T33" s="17"/>
      <c r="U33" s="17"/>
      <c r="V33" s="18" t="s">
        <v>8741</v>
      </c>
      <c r="W33" s="18" t="s">
        <v>8741</v>
      </c>
      <c r="X33" s="18" t="s">
        <v>3138</v>
      </c>
      <c r="Y33" s="18" t="s">
        <v>8907</v>
      </c>
      <c r="Z33" s="20">
        <f t="shared" si="3"/>
        <v>211.75400000000002</v>
      </c>
      <c r="AA33" s="20">
        <v>4.7320000000000002</v>
      </c>
      <c r="AB33" s="21">
        <v>2.23</v>
      </c>
      <c r="AC33" s="21">
        <v>0.01</v>
      </c>
      <c r="AD33" s="20">
        <v>42.033000000000001</v>
      </c>
      <c r="AE33" s="21">
        <v>19.850000000000001</v>
      </c>
      <c r="AF33" s="21">
        <v>11.97</v>
      </c>
      <c r="AG33" s="21">
        <v>5.65</v>
      </c>
      <c r="AH33" s="21">
        <v>0</v>
      </c>
      <c r="AI33" s="21">
        <v>0</v>
      </c>
      <c r="AJ33" s="21">
        <v>0</v>
      </c>
      <c r="AK33" s="21">
        <v>0</v>
      </c>
      <c r="AL33" s="21">
        <v>153.01900000000001</v>
      </c>
      <c r="AM33" s="21">
        <v>72.260000000000005</v>
      </c>
      <c r="AN33" s="18" t="s">
        <v>9020</v>
      </c>
      <c r="AO33" s="18" t="s">
        <v>9060</v>
      </c>
      <c r="AP33" s="18" t="s">
        <v>8741</v>
      </c>
      <c r="AQ33" s="17"/>
      <c r="AR33" s="17"/>
      <c r="AS33" s="17"/>
      <c r="AT33" s="21"/>
      <c r="AU33" s="21">
        <v>4.3140000000000001</v>
      </c>
      <c r="AV33" s="21">
        <v>0.01</v>
      </c>
      <c r="AW33" s="22">
        <v>55</v>
      </c>
      <c r="AX33" s="22">
        <v>24</v>
      </c>
      <c r="AY33" s="22">
        <v>24</v>
      </c>
      <c r="AZ33" s="22"/>
      <c r="BA33" s="22"/>
      <c r="BB33" s="22"/>
      <c r="BC33" s="22"/>
      <c r="BD33" s="22"/>
      <c r="BE33" s="22"/>
      <c r="BF33" s="22"/>
      <c r="BG33" s="22"/>
      <c r="BH33" s="22"/>
      <c r="BI33" s="22"/>
      <c r="BJ33" s="22"/>
      <c r="BK33" s="22">
        <v>24</v>
      </c>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v>0</v>
      </c>
      <c r="CJ33" s="22"/>
      <c r="CK33" s="22"/>
      <c r="CL33" s="22"/>
      <c r="CM33" s="22"/>
      <c r="CN33" s="23"/>
      <c r="CO33" s="22"/>
      <c r="CP33" s="22">
        <v>24</v>
      </c>
      <c r="CQ33" s="15">
        <f t="shared" si="2"/>
        <v>0</v>
      </c>
      <c r="CR33" s="21">
        <v>143.982</v>
      </c>
      <c r="CS33" s="18" t="s">
        <v>9285</v>
      </c>
      <c r="CT33" s="17"/>
      <c r="CU33" s="21">
        <v>25</v>
      </c>
      <c r="CV33" s="24" t="s">
        <v>9419</v>
      </c>
      <c r="CW33" s="21">
        <v>575.92600000000004</v>
      </c>
      <c r="CX33" s="21"/>
      <c r="CY33" s="17"/>
      <c r="CZ33" s="17"/>
      <c r="DA33" s="17"/>
      <c r="DB33" s="17"/>
      <c r="DC33" s="18">
        <v>361</v>
      </c>
      <c r="DD33" s="18" t="s">
        <v>9580</v>
      </c>
      <c r="DE33" s="18">
        <v>1</v>
      </c>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8">
        <v>1</v>
      </c>
      <c r="EE33" s="24" t="s">
        <v>9813</v>
      </c>
      <c r="EF33" s="18">
        <v>79800</v>
      </c>
      <c r="EG33" s="17"/>
      <c r="EH33" s="17"/>
      <c r="EI33" s="17"/>
      <c r="EJ33" s="17"/>
      <c r="EK33" s="17"/>
      <c r="EL33" s="17"/>
      <c r="EM33" s="17"/>
      <c r="EN33" s="17"/>
      <c r="EO33" s="17"/>
      <c r="EP33" s="17"/>
      <c r="EQ33" s="17"/>
      <c r="ER33" s="17"/>
      <c r="ES33" s="17"/>
      <c r="ET33" s="17"/>
      <c r="EU33" s="17"/>
      <c r="EV33" s="17"/>
      <c r="EW33" s="17"/>
      <c r="EX33" s="17"/>
      <c r="EY33" s="17"/>
      <c r="EZ33" s="17"/>
      <c r="FA33" s="17"/>
      <c r="FB33" s="18">
        <v>21</v>
      </c>
      <c r="FC33" s="18" t="s">
        <v>9986</v>
      </c>
      <c r="FD33" s="18">
        <v>0</v>
      </c>
      <c r="FE33" s="18">
        <v>0</v>
      </c>
      <c r="FF33" s="18">
        <v>24</v>
      </c>
      <c r="FG33" s="18">
        <v>0</v>
      </c>
      <c r="FH33" s="18">
        <v>0</v>
      </c>
      <c r="FI33" s="18">
        <v>1</v>
      </c>
      <c r="FJ33" s="18">
        <v>0</v>
      </c>
      <c r="FK33" s="18">
        <v>0</v>
      </c>
      <c r="FL33" s="18">
        <v>0</v>
      </c>
      <c r="FM33" s="18">
        <v>1</v>
      </c>
      <c r="FN33" s="24" t="s">
        <v>9813</v>
      </c>
      <c r="FO33" s="18" t="s">
        <v>10092</v>
      </c>
      <c r="FP33" s="17"/>
      <c r="FQ33" s="17"/>
      <c r="FR33" s="17"/>
      <c r="FS33" s="17"/>
      <c r="FT33" s="18" t="s">
        <v>10426</v>
      </c>
      <c r="FU33" s="17"/>
      <c r="FV33" s="17"/>
      <c r="FW33" s="17"/>
      <c r="FX33" s="18" t="s">
        <v>5672</v>
      </c>
      <c r="FY33" s="18">
        <v>0</v>
      </c>
      <c r="FZ33" s="18">
        <v>0</v>
      </c>
      <c r="GA33" s="18" t="s">
        <v>10693</v>
      </c>
      <c r="GB33" s="18" t="s">
        <v>10788</v>
      </c>
      <c r="GC33" s="18" t="s">
        <v>11081</v>
      </c>
      <c r="GD33" s="18" t="s">
        <v>10900</v>
      </c>
      <c r="GE33" s="18" t="s">
        <v>3</v>
      </c>
      <c r="GF33" s="18" t="s">
        <v>11013</v>
      </c>
      <c r="GG33" s="18" t="s">
        <v>11081</v>
      </c>
      <c r="GH33" s="18" t="s">
        <v>7439</v>
      </c>
    </row>
    <row r="34" spans="3:190" ht="30" customHeight="1" x14ac:dyDescent="0.2">
      <c r="C34" s="17" t="s">
        <v>11174</v>
      </c>
      <c r="D34" s="18" t="s">
        <v>41</v>
      </c>
      <c r="E34" s="18" t="s">
        <v>7686</v>
      </c>
      <c r="F34" s="17"/>
      <c r="G34" s="18">
        <v>2020</v>
      </c>
      <c r="H34" s="19">
        <v>44562</v>
      </c>
      <c r="I34" s="19">
        <v>45291</v>
      </c>
      <c r="J34" s="18" t="s">
        <v>7901</v>
      </c>
      <c r="K34" s="18" t="s">
        <v>8035</v>
      </c>
      <c r="L34" s="17"/>
      <c r="M34" s="18" t="s">
        <v>8260</v>
      </c>
      <c r="N34" s="17"/>
      <c r="O34" s="17"/>
      <c r="P34" s="17"/>
      <c r="Q34" s="17"/>
      <c r="R34" s="17"/>
      <c r="S34" s="17"/>
      <c r="T34" s="17"/>
      <c r="U34" s="17"/>
      <c r="V34" s="18" t="s">
        <v>8742</v>
      </c>
      <c r="W34" s="18" t="s">
        <v>8849</v>
      </c>
      <c r="X34" s="18" t="s">
        <v>3138</v>
      </c>
      <c r="Y34" s="18" t="s">
        <v>8908</v>
      </c>
      <c r="Z34" s="20">
        <f t="shared" si="3"/>
        <v>4.9349999999999996</v>
      </c>
      <c r="AA34" s="20">
        <v>0.20399999999999999</v>
      </c>
      <c r="AB34" s="21">
        <v>4.13</v>
      </c>
      <c r="AC34" s="21">
        <v>2.9999999999999997E-4</v>
      </c>
      <c r="AD34" s="20">
        <v>1.0369999999999999</v>
      </c>
      <c r="AE34" s="21">
        <v>21.01</v>
      </c>
      <c r="AF34" s="21">
        <v>0.44400000000000001</v>
      </c>
      <c r="AG34" s="21">
        <v>9</v>
      </c>
      <c r="AH34" s="21">
        <v>0</v>
      </c>
      <c r="AI34" s="21">
        <v>0</v>
      </c>
      <c r="AJ34" s="21">
        <v>0</v>
      </c>
      <c r="AK34" s="21">
        <v>0</v>
      </c>
      <c r="AL34" s="21">
        <v>3.25</v>
      </c>
      <c r="AM34" s="21">
        <v>65.86</v>
      </c>
      <c r="AN34" s="18" t="s">
        <v>9021</v>
      </c>
      <c r="AO34" s="18" t="s">
        <v>9061</v>
      </c>
      <c r="AP34" s="18" t="s">
        <v>8742</v>
      </c>
      <c r="AQ34" s="18">
        <v>1</v>
      </c>
      <c r="AR34" s="18" t="s">
        <v>9087</v>
      </c>
      <c r="AS34" s="18" t="s">
        <v>9157</v>
      </c>
      <c r="AT34" s="21">
        <v>0</v>
      </c>
      <c r="AU34" s="21">
        <v>11.62</v>
      </c>
      <c r="AV34" s="21">
        <v>0.02</v>
      </c>
      <c r="AW34" s="22">
        <v>52</v>
      </c>
      <c r="AX34" s="22">
        <v>52</v>
      </c>
      <c r="AY34" s="22">
        <v>3</v>
      </c>
      <c r="AZ34" s="22">
        <v>0</v>
      </c>
      <c r="BA34" s="22">
        <v>1</v>
      </c>
      <c r="BB34" s="22">
        <v>0</v>
      </c>
      <c r="BC34" s="22">
        <v>0</v>
      </c>
      <c r="BD34" s="22">
        <v>0</v>
      </c>
      <c r="BE34" s="22">
        <v>0</v>
      </c>
      <c r="BF34" s="22">
        <v>0</v>
      </c>
      <c r="BG34" s="22">
        <v>0</v>
      </c>
      <c r="BH34" s="22">
        <v>0</v>
      </c>
      <c r="BI34" s="22">
        <v>1</v>
      </c>
      <c r="BJ34" s="22">
        <v>1</v>
      </c>
      <c r="BK34" s="22">
        <v>0</v>
      </c>
      <c r="BL34" s="22">
        <v>0</v>
      </c>
      <c r="BM34" s="22">
        <v>0</v>
      </c>
      <c r="BN34" s="22">
        <v>0</v>
      </c>
      <c r="BO34" s="22">
        <v>0</v>
      </c>
      <c r="BP34" s="22">
        <v>0</v>
      </c>
      <c r="BQ34" s="22">
        <v>0</v>
      </c>
      <c r="BR34" s="22">
        <v>0</v>
      </c>
      <c r="BS34" s="22">
        <v>0</v>
      </c>
      <c r="BT34" s="22"/>
      <c r="BU34" s="22"/>
      <c r="BV34" s="22"/>
      <c r="BW34" s="22"/>
      <c r="BX34" s="22"/>
      <c r="BY34" s="22"/>
      <c r="BZ34" s="22"/>
      <c r="CA34" s="22"/>
      <c r="CB34" s="22"/>
      <c r="CC34" s="22"/>
      <c r="CD34" s="22"/>
      <c r="CE34" s="22"/>
      <c r="CF34" s="22"/>
      <c r="CG34" s="22"/>
      <c r="CH34" s="22"/>
      <c r="CI34" s="22">
        <v>0</v>
      </c>
      <c r="CJ34" s="22">
        <v>0</v>
      </c>
      <c r="CK34" s="22">
        <v>0</v>
      </c>
      <c r="CL34" s="22">
        <v>0</v>
      </c>
      <c r="CM34" s="22">
        <v>0</v>
      </c>
      <c r="CN34" s="23"/>
      <c r="CO34" s="22">
        <v>0</v>
      </c>
      <c r="CP34" s="22">
        <v>3</v>
      </c>
      <c r="CQ34" s="15">
        <f t="shared" si="2"/>
        <v>0</v>
      </c>
      <c r="CR34" s="21">
        <v>8.1280000000000001</v>
      </c>
      <c r="CS34" s="18" t="s">
        <v>9286</v>
      </c>
      <c r="CT34" s="17"/>
      <c r="CU34" s="21">
        <v>1.41</v>
      </c>
      <c r="CV34" s="24" t="s">
        <v>9419</v>
      </c>
      <c r="CW34" s="21">
        <v>575.92600000000004</v>
      </c>
      <c r="CX34" s="21"/>
      <c r="CY34" s="17"/>
      <c r="CZ34" s="17"/>
      <c r="DA34" s="17"/>
      <c r="DB34" s="17"/>
      <c r="DC34" s="17"/>
      <c r="DD34" s="17"/>
      <c r="DE34" s="18">
        <v>2</v>
      </c>
      <c r="DF34" s="17"/>
      <c r="DG34" s="17"/>
      <c r="DH34" s="17"/>
      <c r="DI34" s="17"/>
      <c r="DJ34" s="17"/>
      <c r="DK34" s="17"/>
      <c r="DL34" s="17"/>
      <c r="DM34" s="17"/>
      <c r="DN34" s="17"/>
      <c r="DO34" s="17"/>
      <c r="DP34" s="17"/>
      <c r="DQ34" s="17"/>
      <c r="DR34" s="17"/>
      <c r="DS34" s="17"/>
      <c r="DT34" s="17"/>
      <c r="DU34" s="17"/>
      <c r="DV34" s="17"/>
      <c r="DW34" s="17"/>
      <c r="DX34" s="17"/>
      <c r="DY34" s="17"/>
      <c r="DZ34" s="17"/>
      <c r="EA34" s="18" t="s">
        <v>4299</v>
      </c>
      <c r="EB34" s="18" t="s">
        <v>4299</v>
      </c>
      <c r="EC34" s="18">
        <v>1365</v>
      </c>
      <c r="ED34" s="17"/>
      <c r="EE34" s="17"/>
      <c r="EF34" s="17"/>
      <c r="EG34" s="17"/>
      <c r="EH34" s="17"/>
      <c r="EI34" s="17"/>
      <c r="EJ34" s="18">
        <v>1</v>
      </c>
      <c r="EK34" s="18" t="s">
        <v>4182</v>
      </c>
      <c r="EL34" s="18">
        <v>1365</v>
      </c>
      <c r="EM34" s="17"/>
      <c r="EN34" s="17"/>
      <c r="EO34" s="17"/>
      <c r="EP34" s="17"/>
      <c r="EQ34" s="17"/>
      <c r="ER34" s="17"/>
      <c r="ES34" s="17"/>
      <c r="ET34" s="17"/>
      <c r="EU34" s="17"/>
      <c r="EV34" s="17"/>
      <c r="EW34" s="17"/>
      <c r="EX34" s="17"/>
      <c r="EY34" s="17"/>
      <c r="EZ34" s="17"/>
      <c r="FA34" s="18">
        <v>0</v>
      </c>
      <c r="FB34" s="18">
        <v>99</v>
      </c>
      <c r="FC34" s="18" t="s">
        <v>9987</v>
      </c>
      <c r="FD34" s="18">
        <v>52</v>
      </c>
      <c r="FE34" s="18">
        <v>18</v>
      </c>
      <c r="FF34" s="18">
        <v>0</v>
      </c>
      <c r="FG34" s="18">
        <v>24</v>
      </c>
      <c r="FH34" s="18">
        <v>10</v>
      </c>
      <c r="FI34" s="18">
        <v>0</v>
      </c>
      <c r="FJ34" s="18">
        <v>0</v>
      </c>
      <c r="FK34" s="18">
        <v>0</v>
      </c>
      <c r="FL34" s="18">
        <v>0</v>
      </c>
      <c r="FM34" s="18">
        <v>1</v>
      </c>
      <c r="FN34" s="24" t="s">
        <v>10043</v>
      </c>
      <c r="FO34" s="18" t="s">
        <v>10093</v>
      </c>
      <c r="FP34" s="17"/>
      <c r="FQ34" s="18" t="s">
        <v>10243</v>
      </c>
      <c r="FR34" s="17"/>
      <c r="FS34" s="17"/>
      <c r="FT34" s="17"/>
      <c r="FU34" s="17"/>
      <c r="FV34" s="17"/>
      <c r="FW34" s="17"/>
      <c r="FX34" s="18" t="s">
        <v>10607</v>
      </c>
      <c r="FY34" s="18">
        <v>0</v>
      </c>
      <c r="FZ34" s="18">
        <v>0</v>
      </c>
      <c r="GA34" s="18" t="s">
        <v>10694</v>
      </c>
      <c r="GB34" s="18" t="s">
        <v>10789</v>
      </c>
      <c r="GC34" s="18" t="s">
        <v>11081</v>
      </c>
      <c r="GD34" s="18" t="s">
        <v>10901</v>
      </c>
      <c r="GE34" s="18" t="s">
        <v>3</v>
      </c>
      <c r="GF34" s="18" t="s">
        <v>11014</v>
      </c>
      <c r="GG34" s="18" t="s">
        <v>11081</v>
      </c>
      <c r="GH34" s="18" t="s">
        <v>7439</v>
      </c>
    </row>
    <row r="35" spans="3:190" ht="30" customHeight="1" x14ac:dyDescent="0.2">
      <c r="C35" s="17" t="s">
        <v>11174</v>
      </c>
      <c r="D35" s="18" t="s">
        <v>7632</v>
      </c>
      <c r="E35" s="18" t="s">
        <v>7687</v>
      </c>
      <c r="F35" s="18" t="s">
        <v>7714</v>
      </c>
      <c r="G35" s="18">
        <v>2017</v>
      </c>
      <c r="H35" s="19">
        <v>45204</v>
      </c>
      <c r="I35" s="19">
        <v>45291</v>
      </c>
      <c r="J35" s="18" t="s">
        <v>7902</v>
      </c>
      <c r="K35" s="18" t="s">
        <v>8036</v>
      </c>
      <c r="L35" s="18" t="s">
        <v>8140</v>
      </c>
      <c r="M35" s="18" t="s">
        <v>8261</v>
      </c>
      <c r="N35" s="18" t="s">
        <v>594</v>
      </c>
      <c r="O35" s="17"/>
      <c r="P35" s="18" t="s">
        <v>594</v>
      </c>
      <c r="Q35" s="17"/>
      <c r="R35" s="18" t="s">
        <v>594</v>
      </c>
      <c r="S35" s="17"/>
      <c r="T35" s="18" t="s">
        <v>8557</v>
      </c>
      <c r="U35" s="18" t="s">
        <v>8652</v>
      </c>
      <c r="V35" s="18" t="s">
        <v>8743</v>
      </c>
      <c r="W35" s="18" t="s">
        <v>8743</v>
      </c>
      <c r="X35" s="18" t="s">
        <v>3138</v>
      </c>
      <c r="Y35" s="18" t="s">
        <v>8909</v>
      </c>
      <c r="Z35" s="20">
        <f t="shared" si="3"/>
        <v>4.7949999999999999</v>
      </c>
      <c r="AA35" s="20">
        <v>2.65</v>
      </c>
      <c r="AB35" s="21">
        <v>55.27</v>
      </c>
      <c r="AC35" s="21">
        <v>0</v>
      </c>
      <c r="AD35" s="20">
        <v>1.216</v>
      </c>
      <c r="AE35" s="21">
        <v>25.36</v>
      </c>
      <c r="AF35" s="21">
        <v>0.39900000000000002</v>
      </c>
      <c r="AG35" s="21">
        <v>8.32</v>
      </c>
      <c r="AH35" s="21">
        <v>0.53</v>
      </c>
      <c r="AI35" s="21">
        <v>11.05</v>
      </c>
      <c r="AJ35" s="21">
        <v>0</v>
      </c>
      <c r="AK35" s="21">
        <v>0</v>
      </c>
      <c r="AL35" s="21">
        <v>0</v>
      </c>
      <c r="AM35" s="21">
        <v>0</v>
      </c>
      <c r="AN35" s="18" t="s">
        <v>594</v>
      </c>
      <c r="AO35" s="18" t="s">
        <v>594</v>
      </c>
      <c r="AP35" s="18" t="s">
        <v>594</v>
      </c>
      <c r="AQ35" s="18">
        <v>1</v>
      </c>
      <c r="AR35" s="18" t="s">
        <v>9088</v>
      </c>
      <c r="AS35" s="18" t="s">
        <v>9158</v>
      </c>
      <c r="AT35" s="21">
        <v>0</v>
      </c>
      <c r="AU35" s="21">
        <v>2.996</v>
      </c>
      <c r="AV35" s="21">
        <v>0.01</v>
      </c>
      <c r="AW35" s="22">
        <v>11</v>
      </c>
      <c r="AX35" s="22">
        <v>11</v>
      </c>
      <c r="AY35" s="22">
        <v>6</v>
      </c>
      <c r="AZ35" s="22"/>
      <c r="BA35" s="22"/>
      <c r="BB35" s="22"/>
      <c r="BC35" s="22"/>
      <c r="BD35" s="22"/>
      <c r="BE35" s="22">
        <v>2</v>
      </c>
      <c r="BF35" s="22"/>
      <c r="BG35" s="22"/>
      <c r="BH35" s="22"/>
      <c r="BI35" s="22"/>
      <c r="BJ35" s="22">
        <v>3</v>
      </c>
      <c r="BK35" s="22">
        <v>1</v>
      </c>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v>0</v>
      </c>
      <c r="CJ35" s="22"/>
      <c r="CK35" s="22"/>
      <c r="CL35" s="22"/>
      <c r="CM35" s="22"/>
      <c r="CN35" s="23"/>
      <c r="CO35" s="22"/>
      <c r="CP35" s="22">
        <v>6</v>
      </c>
      <c r="CQ35" s="15">
        <f t="shared" si="2"/>
        <v>0</v>
      </c>
      <c r="CR35" s="21">
        <v>10.71</v>
      </c>
      <c r="CS35" s="18" t="s">
        <v>9287</v>
      </c>
      <c r="CT35" s="18" t="s">
        <v>9386</v>
      </c>
      <c r="CU35" s="21">
        <v>4.76</v>
      </c>
      <c r="CV35" s="18" t="s">
        <v>9430</v>
      </c>
      <c r="CW35" s="21">
        <v>210.76900000000001</v>
      </c>
      <c r="CX35" s="21"/>
      <c r="CY35" s="17"/>
      <c r="CZ35" s="17"/>
      <c r="DA35" s="17"/>
      <c r="DB35" s="17"/>
      <c r="DC35" s="17"/>
      <c r="DD35" s="17"/>
      <c r="DE35" s="18">
        <v>2</v>
      </c>
      <c r="DF35" s="18">
        <v>1</v>
      </c>
      <c r="DG35" s="18" t="s">
        <v>4315</v>
      </c>
      <c r="DH35" s="18">
        <v>4086</v>
      </c>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8">
        <v>1</v>
      </c>
      <c r="ET35" s="18" t="s">
        <v>9892</v>
      </c>
      <c r="EU35" s="18">
        <v>8</v>
      </c>
      <c r="EV35" s="17"/>
      <c r="EW35" s="17"/>
      <c r="EX35" s="17"/>
      <c r="EY35" s="17"/>
      <c r="EZ35" s="17"/>
      <c r="FA35" s="17"/>
      <c r="FB35" s="18">
        <v>100</v>
      </c>
      <c r="FC35" s="17"/>
      <c r="FD35" s="18">
        <v>11</v>
      </c>
      <c r="FE35" s="18">
        <v>11</v>
      </c>
      <c r="FF35" s="18">
        <v>0</v>
      </c>
      <c r="FG35" s="18">
        <v>0</v>
      </c>
      <c r="FH35" s="18">
        <v>0</v>
      </c>
      <c r="FI35" s="18">
        <v>0</v>
      </c>
      <c r="FJ35" s="18">
        <v>0</v>
      </c>
      <c r="FK35" s="18">
        <v>0</v>
      </c>
      <c r="FL35" s="18">
        <v>0</v>
      </c>
      <c r="FM35" s="17"/>
      <c r="FN35" s="17"/>
      <c r="FO35" s="17"/>
      <c r="FP35" s="24" t="s">
        <v>10156</v>
      </c>
      <c r="FQ35" s="18" t="s">
        <v>10244</v>
      </c>
      <c r="FR35" s="17"/>
      <c r="FS35" s="17"/>
      <c r="FT35" s="17"/>
      <c r="FU35" s="17"/>
      <c r="FV35" s="17"/>
      <c r="FW35" s="17"/>
      <c r="FX35" s="18" t="s">
        <v>594</v>
      </c>
      <c r="FY35" s="18">
        <v>0</v>
      </c>
      <c r="FZ35" s="17"/>
      <c r="GA35" s="18" t="s">
        <v>10695</v>
      </c>
      <c r="GB35" s="18" t="s">
        <v>10790</v>
      </c>
      <c r="GC35" s="18" t="s">
        <v>11081</v>
      </c>
      <c r="GD35" s="18" t="s">
        <v>10902</v>
      </c>
      <c r="GE35" s="18" t="s">
        <v>7600</v>
      </c>
      <c r="GF35" s="18" t="s">
        <v>11015</v>
      </c>
      <c r="GG35" s="18" t="s">
        <v>11081</v>
      </c>
      <c r="GH35" s="18" t="s">
        <v>11053</v>
      </c>
    </row>
    <row r="36" spans="3:190" ht="30" customHeight="1" x14ac:dyDescent="0.2">
      <c r="C36" s="17" t="s">
        <v>11174</v>
      </c>
      <c r="D36" s="18" t="s">
        <v>7632</v>
      </c>
      <c r="E36" s="18" t="s">
        <v>7687</v>
      </c>
      <c r="F36" s="18" t="s">
        <v>7714</v>
      </c>
      <c r="G36" s="18">
        <v>2017</v>
      </c>
      <c r="H36" s="19">
        <v>44927</v>
      </c>
      <c r="I36" s="19">
        <v>45291</v>
      </c>
      <c r="J36" s="18" t="s">
        <v>7903</v>
      </c>
      <c r="K36" s="18" t="s">
        <v>8037</v>
      </c>
      <c r="L36" s="18" t="s">
        <v>8141</v>
      </c>
      <c r="M36" s="18" t="s">
        <v>8262</v>
      </c>
      <c r="N36" s="17"/>
      <c r="O36" s="17"/>
      <c r="P36" s="17"/>
      <c r="Q36" s="17"/>
      <c r="R36" s="17"/>
      <c r="S36" s="17"/>
      <c r="T36" s="17"/>
      <c r="U36" s="17"/>
      <c r="V36" s="18" t="s">
        <v>8743</v>
      </c>
      <c r="W36" s="18" t="s">
        <v>8743</v>
      </c>
      <c r="X36" s="18" t="s">
        <v>3138</v>
      </c>
      <c r="Y36" s="18" t="s">
        <v>8909</v>
      </c>
      <c r="Z36" s="20">
        <f t="shared" si="3"/>
        <v>104.91</v>
      </c>
      <c r="AA36" s="20">
        <v>1.01</v>
      </c>
      <c r="AB36" s="21">
        <v>0.96</v>
      </c>
      <c r="AC36" s="21">
        <v>3.0000000000000001E-3</v>
      </c>
      <c r="AD36" s="20">
        <v>1.02</v>
      </c>
      <c r="AE36" s="21">
        <v>0.97</v>
      </c>
      <c r="AF36" s="21">
        <v>2.88</v>
      </c>
      <c r="AG36" s="21">
        <v>2.75</v>
      </c>
      <c r="AH36" s="21">
        <v>0</v>
      </c>
      <c r="AI36" s="21">
        <v>0</v>
      </c>
      <c r="AJ36" s="21">
        <v>0</v>
      </c>
      <c r="AK36" s="21">
        <v>0</v>
      </c>
      <c r="AL36" s="21">
        <v>100</v>
      </c>
      <c r="AM36" s="21">
        <v>95.32</v>
      </c>
      <c r="AN36" s="18" t="s">
        <v>9022</v>
      </c>
      <c r="AO36" s="18" t="s">
        <v>9060</v>
      </c>
      <c r="AP36" s="18" t="s">
        <v>8743</v>
      </c>
      <c r="AQ36" s="17"/>
      <c r="AR36" s="17"/>
      <c r="AS36" s="17"/>
      <c r="AT36" s="21"/>
      <c r="AU36" s="21">
        <v>1.01</v>
      </c>
      <c r="AV36" s="21">
        <v>3.0000000000000001E-3</v>
      </c>
      <c r="AW36" s="22">
        <v>27</v>
      </c>
      <c r="AX36" s="22">
        <v>27</v>
      </c>
      <c r="AY36" s="22">
        <v>17</v>
      </c>
      <c r="AZ36" s="22"/>
      <c r="BA36" s="22"/>
      <c r="BB36" s="22">
        <v>1</v>
      </c>
      <c r="BC36" s="22"/>
      <c r="BD36" s="22"/>
      <c r="BE36" s="22">
        <v>3</v>
      </c>
      <c r="BF36" s="22"/>
      <c r="BG36" s="22"/>
      <c r="BH36" s="22">
        <v>6</v>
      </c>
      <c r="BI36" s="22">
        <v>4</v>
      </c>
      <c r="BJ36" s="22"/>
      <c r="BK36" s="22">
        <v>3</v>
      </c>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v>0</v>
      </c>
      <c r="CJ36" s="22"/>
      <c r="CK36" s="22"/>
      <c r="CL36" s="22"/>
      <c r="CM36" s="22"/>
      <c r="CN36" s="23"/>
      <c r="CO36" s="22"/>
      <c r="CP36" s="22">
        <v>17</v>
      </c>
      <c r="CQ36" s="15">
        <f t="shared" si="2"/>
        <v>0</v>
      </c>
      <c r="CR36" s="21">
        <v>119.88500000000001</v>
      </c>
      <c r="CS36" s="18" t="s">
        <v>9288</v>
      </c>
      <c r="CT36" s="17"/>
      <c r="CU36" s="21">
        <v>56.67</v>
      </c>
      <c r="CV36" s="18" t="s">
        <v>9430</v>
      </c>
      <c r="CW36" s="21">
        <v>210.76900000000001</v>
      </c>
      <c r="CX36" s="21"/>
      <c r="CY36" s="17"/>
      <c r="CZ36" s="17"/>
      <c r="DA36" s="17"/>
      <c r="DB36" s="17"/>
      <c r="DC36" s="17"/>
      <c r="DD36" s="17"/>
      <c r="DE36" s="18">
        <v>2</v>
      </c>
      <c r="DF36" s="17"/>
      <c r="DG36" s="17"/>
      <c r="DH36" s="17"/>
      <c r="DI36" s="18">
        <v>1</v>
      </c>
      <c r="DJ36" s="18" t="s">
        <v>9660</v>
      </c>
      <c r="DK36" s="18">
        <v>733</v>
      </c>
      <c r="DL36" s="17"/>
      <c r="DM36" s="17"/>
      <c r="DN36" s="17"/>
      <c r="DO36" s="17"/>
      <c r="DP36" s="17"/>
      <c r="DQ36" s="17"/>
      <c r="DR36" s="17"/>
      <c r="DS36" s="17"/>
      <c r="DT36" s="17"/>
      <c r="DU36" s="17"/>
      <c r="DV36" s="17"/>
      <c r="DW36" s="17"/>
      <c r="DX36" s="17"/>
      <c r="DY36" s="17"/>
      <c r="DZ36" s="17"/>
      <c r="EA36" s="17"/>
      <c r="EB36" s="17"/>
      <c r="EC36" s="17"/>
      <c r="ED36" s="18">
        <v>1</v>
      </c>
      <c r="EE36" s="18" t="s">
        <v>9814</v>
      </c>
      <c r="EF36" s="18">
        <v>18804</v>
      </c>
      <c r="EG36" s="17"/>
      <c r="EH36" s="17"/>
      <c r="EI36" s="17"/>
      <c r="EJ36" s="17"/>
      <c r="EK36" s="17"/>
      <c r="EL36" s="17"/>
      <c r="EM36" s="17"/>
      <c r="EN36" s="17"/>
      <c r="EO36" s="17"/>
      <c r="EP36" s="17"/>
      <c r="EQ36" s="17"/>
      <c r="ER36" s="17"/>
      <c r="ES36" s="17"/>
      <c r="ET36" s="17"/>
      <c r="EU36" s="17"/>
      <c r="EV36" s="17"/>
      <c r="EW36" s="17"/>
      <c r="EX36" s="17"/>
      <c r="EY36" s="17"/>
      <c r="EZ36" s="17"/>
      <c r="FA36" s="17"/>
      <c r="FB36" s="18">
        <v>100</v>
      </c>
      <c r="FC36" s="17"/>
      <c r="FD36" s="18">
        <v>11</v>
      </c>
      <c r="FE36" s="18">
        <v>0</v>
      </c>
      <c r="FF36" s="18">
        <v>0</v>
      </c>
      <c r="FG36" s="18">
        <v>10</v>
      </c>
      <c r="FH36" s="18">
        <v>0</v>
      </c>
      <c r="FI36" s="18">
        <v>1</v>
      </c>
      <c r="FJ36" s="18">
        <v>0</v>
      </c>
      <c r="FK36" s="18">
        <v>0</v>
      </c>
      <c r="FL36" s="18">
        <v>0</v>
      </c>
      <c r="FM36" s="17"/>
      <c r="FN36" s="17"/>
      <c r="FO36" s="17"/>
      <c r="FP36" s="24" t="s">
        <v>10157</v>
      </c>
      <c r="FQ36" s="18" t="s">
        <v>10244</v>
      </c>
      <c r="FR36" s="17"/>
      <c r="FS36" s="17"/>
      <c r="FT36" s="17"/>
      <c r="FU36" s="17"/>
      <c r="FV36" s="17"/>
      <c r="FW36" s="17"/>
      <c r="FX36" s="18" t="s">
        <v>594</v>
      </c>
      <c r="FY36" s="18">
        <v>0</v>
      </c>
      <c r="FZ36" s="17"/>
      <c r="GA36" s="18" t="s">
        <v>10695</v>
      </c>
      <c r="GB36" s="18" t="s">
        <v>10790</v>
      </c>
      <c r="GC36" s="18" t="s">
        <v>11081</v>
      </c>
      <c r="GD36" s="18" t="s">
        <v>10902</v>
      </c>
      <c r="GE36" s="18" t="s">
        <v>7600</v>
      </c>
      <c r="GF36" s="18" t="s">
        <v>11015</v>
      </c>
      <c r="GG36" s="18" t="s">
        <v>11081</v>
      </c>
      <c r="GH36" s="18" t="s">
        <v>11053</v>
      </c>
    </row>
    <row r="37" spans="3:190" ht="30" customHeight="1" x14ac:dyDescent="0.2">
      <c r="C37" s="17" t="s">
        <v>11174</v>
      </c>
      <c r="D37" s="18" t="s">
        <v>7626</v>
      </c>
      <c r="E37" s="18" t="s">
        <v>7688</v>
      </c>
      <c r="F37" s="18" t="s">
        <v>7808</v>
      </c>
      <c r="G37" s="18">
        <v>2020</v>
      </c>
      <c r="H37" s="19">
        <v>44652</v>
      </c>
      <c r="I37" s="19">
        <v>45290</v>
      </c>
      <c r="J37" s="18" t="s">
        <v>7904</v>
      </c>
      <c r="K37" s="17"/>
      <c r="L37" s="18" t="s">
        <v>8142</v>
      </c>
      <c r="M37" s="18" t="s">
        <v>8263</v>
      </c>
      <c r="N37" s="17"/>
      <c r="O37" s="17"/>
      <c r="P37" s="17"/>
      <c r="Q37" s="17"/>
      <c r="R37" s="18" t="s">
        <v>8480</v>
      </c>
      <c r="S37" s="17"/>
      <c r="T37" s="18" t="s">
        <v>8558</v>
      </c>
      <c r="U37" s="18" t="s">
        <v>8653</v>
      </c>
      <c r="V37" s="18" t="s">
        <v>8724</v>
      </c>
      <c r="W37" s="18" t="s">
        <v>8724</v>
      </c>
      <c r="X37" s="18" t="s">
        <v>3138</v>
      </c>
      <c r="Y37" s="18" t="s">
        <v>8889</v>
      </c>
      <c r="Z37" s="20">
        <f t="shared" si="3"/>
        <v>287.01900000000006</v>
      </c>
      <c r="AA37" s="20">
        <v>229.78200000000001</v>
      </c>
      <c r="AB37" s="21">
        <v>80.06</v>
      </c>
      <c r="AC37" s="21">
        <v>0.12</v>
      </c>
      <c r="AD37" s="20">
        <v>53.505000000000003</v>
      </c>
      <c r="AE37" s="21">
        <v>18.64</v>
      </c>
      <c r="AF37" s="21">
        <v>0</v>
      </c>
      <c r="AG37" s="21">
        <v>0</v>
      </c>
      <c r="AH37" s="21">
        <v>3.7320000000000002</v>
      </c>
      <c r="AI37" s="21">
        <v>1.3</v>
      </c>
      <c r="AJ37" s="21">
        <v>0</v>
      </c>
      <c r="AK37" s="21">
        <v>0</v>
      </c>
      <c r="AL37" s="21">
        <v>0</v>
      </c>
      <c r="AM37" s="21">
        <v>0</v>
      </c>
      <c r="AN37" s="18" t="s">
        <v>699</v>
      </c>
      <c r="AO37" s="18" t="s">
        <v>699</v>
      </c>
      <c r="AP37" s="18" t="s">
        <v>699</v>
      </c>
      <c r="AQ37" s="17"/>
      <c r="AR37" s="17"/>
      <c r="AS37" s="17"/>
      <c r="AT37" s="21"/>
      <c r="AU37" s="21">
        <v>250</v>
      </c>
      <c r="AV37" s="21">
        <v>0.13</v>
      </c>
      <c r="AW37" s="22">
        <v>0</v>
      </c>
      <c r="AX37" s="22">
        <v>69</v>
      </c>
      <c r="AY37" s="22">
        <v>42</v>
      </c>
      <c r="AZ37" s="22"/>
      <c r="BA37" s="22"/>
      <c r="BB37" s="22"/>
      <c r="BC37" s="22"/>
      <c r="BD37" s="22"/>
      <c r="BE37" s="22"/>
      <c r="BF37" s="22"/>
      <c r="BG37" s="22"/>
      <c r="BH37" s="22"/>
      <c r="BI37" s="22"/>
      <c r="BJ37" s="22"/>
      <c r="BK37" s="22">
        <v>24</v>
      </c>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v>0</v>
      </c>
      <c r="CJ37" s="22"/>
      <c r="CK37" s="22"/>
      <c r="CL37" s="22"/>
      <c r="CM37" s="22"/>
      <c r="CN37" s="22" t="s">
        <v>9230</v>
      </c>
      <c r="CO37" s="22">
        <v>18</v>
      </c>
      <c r="CP37" s="22">
        <v>42</v>
      </c>
      <c r="CQ37" s="15">
        <f t="shared" si="2"/>
        <v>0</v>
      </c>
      <c r="CR37" s="21">
        <v>1276.6130000000001</v>
      </c>
      <c r="CS37" s="18" t="s">
        <v>9289</v>
      </c>
      <c r="CT37" s="17"/>
      <c r="CU37" s="21">
        <v>55.86</v>
      </c>
      <c r="CV37" s="24" t="s">
        <v>9431</v>
      </c>
      <c r="CW37" s="21">
        <v>2285.2820000000002</v>
      </c>
      <c r="CX37" s="21"/>
      <c r="CY37" s="17"/>
      <c r="CZ37" s="17"/>
      <c r="DA37" s="17"/>
      <c r="DB37" s="17"/>
      <c r="DC37" s="17"/>
      <c r="DD37" s="17"/>
      <c r="DE37" s="18">
        <v>2</v>
      </c>
      <c r="DF37" s="17"/>
      <c r="DG37" s="17"/>
      <c r="DH37" s="17"/>
      <c r="DI37" s="17"/>
      <c r="DJ37" s="17"/>
      <c r="DK37" s="17"/>
      <c r="DL37" s="17"/>
      <c r="DM37" s="17"/>
      <c r="DN37" s="17"/>
      <c r="DO37" s="17"/>
      <c r="DP37" s="17"/>
      <c r="DQ37" s="17"/>
      <c r="DR37" s="17"/>
      <c r="DS37" s="17"/>
      <c r="DT37" s="17"/>
      <c r="DU37" s="18">
        <v>1</v>
      </c>
      <c r="DV37" s="24" t="s">
        <v>9747</v>
      </c>
      <c r="DW37" s="18">
        <v>4892</v>
      </c>
      <c r="DX37" s="17"/>
      <c r="DY37" s="17"/>
      <c r="DZ37" s="17"/>
      <c r="EA37" s="18" t="s">
        <v>9773</v>
      </c>
      <c r="EB37" s="18" t="s">
        <v>9794</v>
      </c>
      <c r="EC37" s="18">
        <v>10083</v>
      </c>
      <c r="ED37" s="17"/>
      <c r="EE37" s="17"/>
      <c r="EF37" s="17"/>
      <c r="EG37" s="17"/>
      <c r="EH37" s="17"/>
      <c r="EI37" s="17"/>
      <c r="EJ37" s="17"/>
      <c r="EK37" s="17"/>
      <c r="EL37" s="17"/>
      <c r="EM37" s="17"/>
      <c r="EN37" s="17"/>
      <c r="EO37" s="17"/>
      <c r="EP37" s="17"/>
      <c r="EQ37" s="17"/>
      <c r="ER37" s="17"/>
      <c r="ES37" s="17"/>
      <c r="ET37" s="17"/>
      <c r="EU37" s="17"/>
      <c r="EV37" s="17"/>
      <c r="EW37" s="17"/>
      <c r="EX37" s="17"/>
      <c r="EY37" s="18" t="s">
        <v>9946</v>
      </c>
      <c r="EZ37" s="18" t="s">
        <v>9960</v>
      </c>
      <c r="FA37" s="18">
        <v>9</v>
      </c>
      <c r="FB37" s="18">
        <v>93</v>
      </c>
      <c r="FC37" s="18" t="s">
        <v>9988</v>
      </c>
      <c r="FD37" s="18">
        <v>65</v>
      </c>
      <c r="FE37" s="18">
        <v>0</v>
      </c>
      <c r="FF37" s="18">
        <v>12</v>
      </c>
      <c r="FG37" s="18">
        <v>51</v>
      </c>
      <c r="FH37" s="18">
        <v>0</v>
      </c>
      <c r="FI37" s="18">
        <v>2</v>
      </c>
      <c r="FJ37" s="18">
        <v>0</v>
      </c>
      <c r="FK37" s="18">
        <v>0</v>
      </c>
      <c r="FL37" s="18">
        <v>0</v>
      </c>
      <c r="FM37" s="18">
        <v>1</v>
      </c>
      <c r="FN37" s="24" t="s">
        <v>10044</v>
      </c>
      <c r="FO37" s="18" t="s">
        <v>10094</v>
      </c>
      <c r="FP37" s="24" t="s">
        <v>10044</v>
      </c>
      <c r="FQ37" s="18" t="s">
        <v>10245</v>
      </c>
      <c r="FR37" s="17"/>
      <c r="FS37" s="17"/>
      <c r="FT37" s="18" t="s">
        <v>10427</v>
      </c>
      <c r="FU37" s="17"/>
      <c r="FV37" s="18" t="s">
        <v>10524</v>
      </c>
      <c r="FW37" s="17"/>
      <c r="FX37" s="18" t="s">
        <v>5688</v>
      </c>
      <c r="FY37" s="18">
        <v>2</v>
      </c>
      <c r="FZ37" s="18">
        <v>48</v>
      </c>
      <c r="GA37" s="18" t="s">
        <v>10696</v>
      </c>
      <c r="GB37" s="18" t="s">
        <v>10791</v>
      </c>
      <c r="GC37" s="18" t="s">
        <v>11081</v>
      </c>
      <c r="GD37" s="18" t="s">
        <v>10903</v>
      </c>
      <c r="GE37" s="18" t="s">
        <v>7594</v>
      </c>
      <c r="GF37" s="18" t="s">
        <v>11007</v>
      </c>
      <c r="GG37" s="18" t="s">
        <v>11081</v>
      </c>
      <c r="GH37" s="18" t="s">
        <v>11049</v>
      </c>
    </row>
    <row r="38" spans="3:190" ht="30" customHeight="1" x14ac:dyDescent="0.2">
      <c r="C38" s="17" t="s">
        <v>11174</v>
      </c>
      <c r="D38" s="18" t="s">
        <v>40</v>
      </c>
      <c r="E38" s="18" t="s">
        <v>7689</v>
      </c>
      <c r="F38" s="18" t="s">
        <v>7809</v>
      </c>
      <c r="G38" s="18">
        <v>2023</v>
      </c>
      <c r="H38" s="19">
        <v>44927</v>
      </c>
      <c r="I38" s="19">
        <v>45289</v>
      </c>
      <c r="J38" s="18" t="s">
        <v>7905</v>
      </c>
      <c r="K38" s="18" t="s">
        <v>8038</v>
      </c>
      <c r="L38" s="18" t="s">
        <v>8143</v>
      </c>
      <c r="M38" s="18" t="s">
        <v>8264</v>
      </c>
      <c r="N38" s="17"/>
      <c r="O38" s="17"/>
      <c r="P38" s="18" t="s">
        <v>8411</v>
      </c>
      <c r="Q38" s="18" t="s">
        <v>8443</v>
      </c>
      <c r="R38" s="17"/>
      <c r="S38" s="17"/>
      <c r="T38" s="18" t="s">
        <v>8559</v>
      </c>
      <c r="U38" s="18" t="s">
        <v>8654</v>
      </c>
      <c r="V38" s="18" t="s">
        <v>8744</v>
      </c>
      <c r="W38" s="18" t="s">
        <v>8850</v>
      </c>
      <c r="X38" s="18" t="s">
        <v>3142</v>
      </c>
      <c r="Y38" s="18" t="s">
        <v>8910</v>
      </c>
      <c r="Z38" s="20">
        <f t="shared" si="3"/>
        <v>118.9</v>
      </c>
      <c r="AA38" s="20">
        <v>100</v>
      </c>
      <c r="AB38" s="21">
        <v>84.1</v>
      </c>
      <c r="AC38" s="21">
        <v>0.09</v>
      </c>
      <c r="AD38" s="20">
        <v>18.899999999999999</v>
      </c>
      <c r="AE38" s="21">
        <v>15.9</v>
      </c>
      <c r="AF38" s="21">
        <v>0</v>
      </c>
      <c r="AG38" s="21">
        <v>0</v>
      </c>
      <c r="AH38" s="21">
        <v>0</v>
      </c>
      <c r="AI38" s="21">
        <v>0</v>
      </c>
      <c r="AJ38" s="21">
        <v>0</v>
      </c>
      <c r="AK38" s="21">
        <v>0</v>
      </c>
      <c r="AL38" s="21">
        <v>0</v>
      </c>
      <c r="AM38" s="21">
        <v>0</v>
      </c>
      <c r="AN38" s="18">
        <v>0</v>
      </c>
      <c r="AO38" s="18">
        <v>0</v>
      </c>
      <c r="AP38" s="18">
        <v>0</v>
      </c>
      <c r="AQ38" s="17"/>
      <c r="AR38" s="17"/>
      <c r="AS38" s="17"/>
      <c r="AT38" s="21"/>
      <c r="AU38" s="21">
        <v>100</v>
      </c>
      <c r="AV38" s="21">
        <v>0.13</v>
      </c>
      <c r="AW38" s="22">
        <v>104</v>
      </c>
      <c r="AX38" s="22">
        <v>104</v>
      </c>
      <c r="AY38" s="22">
        <v>29</v>
      </c>
      <c r="AZ38" s="22"/>
      <c r="BA38" s="22">
        <v>1</v>
      </c>
      <c r="BB38" s="22"/>
      <c r="BC38" s="22">
        <v>1</v>
      </c>
      <c r="BD38" s="22"/>
      <c r="BE38" s="22">
        <v>3</v>
      </c>
      <c r="BF38" s="22"/>
      <c r="BG38" s="22">
        <v>8</v>
      </c>
      <c r="BH38" s="22">
        <v>3</v>
      </c>
      <c r="BI38" s="22"/>
      <c r="BJ38" s="22">
        <v>4</v>
      </c>
      <c r="BK38" s="22">
        <v>7</v>
      </c>
      <c r="BL38" s="22"/>
      <c r="BM38" s="22"/>
      <c r="BN38" s="22"/>
      <c r="BO38" s="22">
        <v>2</v>
      </c>
      <c r="BP38" s="22"/>
      <c r="BQ38" s="22"/>
      <c r="BR38" s="22"/>
      <c r="BS38" s="22"/>
      <c r="BT38" s="22"/>
      <c r="BU38" s="22"/>
      <c r="BV38" s="22"/>
      <c r="BW38" s="22"/>
      <c r="BX38" s="22"/>
      <c r="BY38" s="22"/>
      <c r="BZ38" s="22"/>
      <c r="CA38" s="22"/>
      <c r="CB38" s="22"/>
      <c r="CC38" s="22"/>
      <c r="CD38" s="22"/>
      <c r="CE38" s="22"/>
      <c r="CF38" s="22"/>
      <c r="CG38" s="22"/>
      <c r="CH38" s="22"/>
      <c r="CI38" s="22">
        <v>0</v>
      </c>
      <c r="CJ38" s="22"/>
      <c r="CK38" s="22"/>
      <c r="CL38" s="22"/>
      <c r="CM38" s="22"/>
      <c r="CN38" s="23"/>
      <c r="CO38" s="22"/>
      <c r="CP38" s="22">
        <v>29</v>
      </c>
      <c r="CQ38" s="15">
        <f t="shared" si="2"/>
        <v>0</v>
      </c>
      <c r="CR38" s="21">
        <v>52</v>
      </c>
      <c r="CS38" s="18" t="s">
        <v>9290</v>
      </c>
      <c r="CT38" s="18" t="s">
        <v>9387</v>
      </c>
      <c r="CU38" s="21">
        <v>4.62</v>
      </c>
      <c r="CV38" s="18" t="s">
        <v>9432</v>
      </c>
      <c r="CW38" s="21">
        <v>1126.2629999999999</v>
      </c>
      <c r="CX38" s="21"/>
      <c r="CY38" s="17"/>
      <c r="CZ38" s="17"/>
      <c r="DA38" s="17"/>
      <c r="DB38" s="17"/>
      <c r="DC38" s="17"/>
      <c r="DD38" s="17"/>
      <c r="DE38" s="18">
        <v>1</v>
      </c>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8">
        <v>1</v>
      </c>
      <c r="EH38" s="18" t="s">
        <v>4660</v>
      </c>
      <c r="EI38" s="18">
        <v>2000</v>
      </c>
      <c r="EJ38" s="17"/>
      <c r="EK38" s="17"/>
      <c r="EL38" s="17"/>
      <c r="EM38" s="17"/>
      <c r="EN38" s="17"/>
      <c r="EO38" s="17"/>
      <c r="EP38" s="17"/>
      <c r="EQ38" s="17"/>
      <c r="ER38" s="17"/>
      <c r="ES38" s="17"/>
      <c r="ET38" s="17"/>
      <c r="EU38" s="17"/>
      <c r="EV38" s="18">
        <v>1</v>
      </c>
      <c r="EW38" s="18" t="s">
        <v>9931</v>
      </c>
      <c r="EX38" s="18">
        <v>15</v>
      </c>
      <c r="EY38" s="17"/>
      <c r="EZ38" s="17"/>
      <c r="FA38" s="17"/>
      <c r="FB38" s="18">
        <v>94</v>
      </c>
      <c r="FC38" s="18" t="s">
        <v>9989</v>
      </c>
      <c r="FD38" s="18">
        <v>104</v>
      </c>
      <c r="FE38" s="18">
        <v>0</v>
      </c>
      <c r="FF38" s="18">
        <v>3</v>
      </c>
      <c r="FG38" s="18">
        <v>99</v>
      </c>
      <c r="FH38" s="18">
        <v>0</v>
      </c>
      <c r="FI38" s="18">
        <v>2</v>
      </c>
      <c r="FJ38" s="18">
        <v>0</v>
      </c>
      <c r="FK38" s="18">
        <v>0</v>
      </c>
      <c r="FL38" s="18">
        <v>0</v>
      </c>
      <c r="FM38" s="17"/>
      <c r="FN38" s="17"/>
      <c r="FO38" s="17"/>
      <c r="FP38" s="24" t="s">
        <v>10158</v>
      </c>
      <c r="FQ38" s="17"/>
      <c r="FR38" s="17"/>
      <c r="FS38" s="17"/>
      <c r="FT38" s="17"/>
      <c r="FU38" s="17"/>
      <c r="FV38" s="17"/>
      <c r="FW38" s="17"/>
      <c r="FX38" s="18" t="s">
        <v>699</v>
      </c>
      <c r="FY38" s="18">
        <v>0</v>
      </c>
      <c r="FZ38" s="17"/>
      <c r="GA38" s="18" t="s">
        <v>10697</v>
      </c>
      <c r="GB38" s="18" t="s">
        <v>10792</v>
      </c>
      <c r="GC38" s="18" t="s">
        <v>11081</v>
      </c>
      <c r="GD38" s="18" t="s">
        <v>10904</v>
      </c>
      <c r="GE38" s="18" t="s">
        <v>2</v>
      </c>
      <c r="GF38" s="18" t="s">
        <v>11011</v>
      </c>
      <c r="GG38" s="18" t="s">
        <v>11081</v>
      </c>
      <c r="GH38" s="18" t="s">
        <v>7438</v>
      </c>
    </row>
    <row r="39" spans="3:190" ht="30" customHeight="1" x14ac:dyDescent="0.2">
      <c r="C39" s="17" t="s">
        <v>11174</v>
      </c>
      <c r="D39" s="18" t="s">
        <v>7631</v>
      </c>
      <c r="E39" s="18" t="s">
        <v>7690</v>
      </c>
      <c r="F39" s="18" t="s">
        <v>7690</v>
      </c>
      <c r="G39" s="18">
        <v>2017</v>
      </c>
      <c r="H39" s="19">
        <v>44756</v>
      </c>
      <c r="I39" s="19">
        <v>45291</v>
      </c>
      <c r="J39" s="18" t="s">
        <v>7906</v>
      </c>
      <c r="K39" s="18" t="s">
        <v>8039</v>
      </c>
      <c r="L39" s="18" t="s">
        <v>7906</v>
      </c>
      <c r="M39" s="18" t="s">
        <v>8265</v>
      </c>
      <c r="N39" s="18" t="s">
        <v>8359</v>
      </c>
      <c r="O39" s="18" t="s">
        <v>8389</v>
      </c>
      <c r="P39" s="17"/>
      <c r="Q39" s="17"/>
      <c r="R39" s="17"/>
      <c r="S39" s="17"/>
      <c r="T39" s="18" t="s">
        <v>8560</v>
      </c>
      <c r="U39" s="18" t="s">
        <v>8655</v>
      </c>
      <c r="V39" s="18" t="s">
        <v>8745</v>
      </c>
      <c r="W39" s="18" t="s">
        <v>8745</v>
      </c>
      <c r="X39" s="18" t="s">
        <v>3138</v>
      </c>
      <c r="Y39" s="18" t="s">
        <v>8911</v>
      </c>
      <c r="Z39" s="20">
        <f t="shared" si="3"/>
        <v>9.2439935700000007</v>
      </c>
      <c r="AA39" s="20">
        <v>2.73669524</v>
      </c>
      <c r="AB39" s="21">
        <v>29.61</v>
      </c>
      <c r="AC39" s="21">
        <v>2.7000000000000001E-3</v>
      </c>
      <c r="AD39" s="20">
        <v>1.8487560999999999</v>
      </c>
      <c r="AE39" s="21">
        <v>20</v>
      </c>
      <c r="AF39" s="21">
        <v>0.75800000000000001</v>
      </c>
      <c r="AG39" s="21">
        <v>8.1999999999999993</v>
      </c>
      <c r="AH39" s="21">
        <v>0.23124222999999999</v>
      </c>
      <c r="AI39" s="21">
        <v>2.5</v>
      </c>
      <c r="AJ39" s="21">
        <v>0</v>
      </c>
      <c r="AK39" s="21">
        <v>0</v>
      </c>
      <c r="AL39" s="21">
        <v>3.6692999999999998</v>
      </c>
      <c r="AM39" s="21">
        <v>39.69</v>
      </c>
      <c r="AN39" s="18" t="s">
        <v>9023</v>
      </c>
      <c r="AO39" s="18" t="s">
        <v>9061</v>
      </c>
      <c r="AP39" s="18" t="s">
        <v>8745</v>
      </c>
      <c r="AQ39" s="18">
        <v>1</v>
      </c>
      <c r="AR39" s="18" t="s">
        <v>9089</v>
      </c>
      <c r="AS39" s="18" t="s">
        <v>9159</v>
      </c>
      <c r="AT39" s="21">
        <v>0</v>
      </c>
      <c r="AU39" s="21">
        <v>2.2669999999999999</v>
      </c>
      <c r="AV39" s="21">
        <v>2.5000000000000001E-3</v>
      </c>
      <c r="AW39" s="22">
        <v>13</v>
      </c>
      <c r="AX39" s="22">
        <v>13</v>
      </c>
      <c r="AY39" s="22">
        <v>4</v>
      </c>
      <c r="AZ39" s="22"/>
      <c r="BA39" s="22"/>
      <c r="BB39" s="22"/>
      <c r="BC39" s="22"/>
      <c r="BD39" s="22"/>
      <c r="BE39" s="22"/>
      <c r="BF39" s="22"/>
      <c r="BG39" s="22"/>
      <c r="BH39" s="22">
        <v>1</v>
      </c>
      <c r="BI39" s="22"/>
      <c r="BJ39" s="22"/>
      <c r="BK39" s="22"/>
      <c r="BL39" s="22"/>
      <c r="BM39" s="22">
        <v>3</v>
      </c>
      <c r="BN39" s="22"/>
      <c r="BO39" s="22"/>
      <c r="BP39" s="22"/>
      <c r="BQ39" s="22"/>
      <c r="BR39" s="22"/>
      <c r="BS39" s="22"/>
      <c r="BT39" s="22"/>
      <c r="BU39" s="22"/>
      <c r="BV39" s="22"/>
      <c r="BW39" s="22"/>
      <c r="BX39" s="22"/>
      <c r="BY39" s="22"/>
      <c r="BZ39" s="22"/>
      <c r="CA39" s="22"/>
      <c r="CB39" s="22"/>
      <c r="CC39" s="22"/>
      <c r="CD39" s="22"/>
      <c r="CE39" s="22"/>
      <c r="CF39" s="22"/>
      <c r="CG39" s="22"/>
      <c r="CH39" s="22"/>
      <c r="CI39" s="22">
        <v>0</v>
      </c>
      <c r="CJ39" s="22"/>
      <c r="CK39" s="22"/>
      <c r="CL39" s="22"/>
      <c r="CM39" s="22"/>
      <c r="CN39" s="23"/>
      <c r="CO39" s="22"/>
      <c r="CP39" s="22">
        <v>4</v>
      </c>
      <c r="CQ39" s="15">
        <f t="shared" si="2"/>
        <v>0</v>
      </c>
      <c r="CR39" s="21">
        <v>11.103999999999999</v>
      </c>
      <c r="CS39" s="18" t="s">
        <v>9291</v>
      </c>
      <c r="CT39" s="17"/>
      <c r="CU39" s="21">
        <v>1.02</v>
      </c>
      <c r="CV39" s="18" t="s">
        <v>9427</v>
      </c>
      <c r="CW39" s="21">
        <v>1088.9179999999999</v>
      </c>
      <c r="CX39" s="21"/>
      <c r="CY39" s="17"/>
      <c r="CZ39" s="17"/>
      <c r="DA39" s="17"/>
      <c r="DB39" s="17"/>
      <c r="DC39" s="17"/>
      <c r="DD39" s="17"/>
      <c r="DE39" s="18">
        <v>2</v>
      </c>
      <c r="DF39" s="17"/>
      <c r="DG39" s="17"/>
      <c r="DH39" s="17"/>
      <c r="DI39" s="18">
        <v>1</v>
      </c>
      <c r="DJ39" s="18" t="s">
        <v>9661</v>
      </c>
      <c r="DK39" s="18">
        <v>1837</v>
      </c>
      <c r="DL39" s="17"/>
      <c r="DM39" s="17"/>
      <c r="DN39" s="17"/>
      <c r="DO39" s="17"/>
      <c r="DP39" s="17"/>
      <c r="DQ39" s="17"/>
      <c r="DR39" s="17"/>
      <c r="DS39" s="17"/>
      <c r="DT39" s="17"/>
      <c r="DU39" s="17"/>
      <c r="DV39" s="17"/>
      <c r="DW39" s="17"/>
      <c r="DX39" s="17"/>
      <c r="DY39" s="17"/>
      <c r="DZ39" s="17"/>
      <c r="EA39" s="17"/>
      <c r="EB39" s="17"/>
      <c r="EC39" s="17"/>
      <c r="ED39" s="17"/>
      <c r="EE39" s="17"/>
      <c r="EF39" s="17"/>
      <c r="EG39" s="18">
        <v>1</v>
      </c>
      <c r="EH39" s="18" t="s">
        <v>9851</v>
      </c>
      <c r="EI39" s="18">
        <v>1837</v>
      </c>
      <c r="EJ39" s="17"/>
      <c r="EK39" s="17"/>
      <c r="EL39" s="17"/>
      <c r="EM39" s="17"/>
      <c r="EN39" s="17"/>
      <c r="EO39" s="17"/>
      <c r="EP39" s="17"/>
      <c r="EQ39" s="17"/>
      <c r="ER39" s="17"/>
      <c r="ES39" s="18">
        <v>1</v>
      </c>
      <c r="ET39" s="18" t="s">
        <v>9893</v>
      </c>
      <c r="EU39" s="18">
        <v>6</v>
      </c>
      <c r="EV39" s="17"/>
      <c r="EW39" s="17"/>
      <c r="EX39" s="17"/>
      <c r="EY39" s="17"/>
      <c r="EZ39" s="17"/>
      <c r="FA39" s="17"/>
      <c r="FB39" s="18">
        <v>99</v>
      </c>
      <c r="FC39" s="18" t="s">
        <v>9990</v>
      </c>
      <c r="FD39" s="18">
        <v>5</v>
      </c>
      <c r="FE39" s="18">
        <v>1</v>
      </c>
      <c r="FF39" s="18">
        <v>3</v>
      </c>
      <c r="FG39" s="18">
        <v>1</v>
      </c>
      <c r="FH39" s="18">
        <v>0</v>
      </c>
      <c r="FI39" s="18">
        <v>0</v>
      </c>
      <c r="FJ39" s="18">
        <v>0</v>
      </c>
      <c r="FK39" s="18">
        <v>0</v>
      </c>
      <c r="FL39" s="18">
        <v>0</v>
      </c>
      <c r="FM39" s="17"/>
      <c r="FN39" s="17"/>
      <c r="FO39" s="17"/>
      <c r="FP39" s="24" t="s">
        <v>10159</v>
      </c>
      <c r="FQ39" s="17"/>
      <c r="FR39" s="17"/>
      <c r="FS39" s="17"/>
      <c r="FT39" s="17"/>
      <c r="FU39" s="17"/>
      <c r="FV39" s="17"/>
      <c r="FW39" s="17"/>
      <c r="FX39" s="18" t="s">
        <v>699</v>
      </c>
      <c r="FY39" s="18">
        <v>0</v>
      </c>
      <c r="FZ39" s="17"/>
      <c r="GA39" s="18" t="s">
        <v>10698</v>
      </c>
      <c r="GB39" s="18" t="s">
        <v>10793</v>
      </c>
      <c r="GC39" s="18" t="s">
        <v>11081</v>
      </c>
      <c r="GD39" s="18" t="s">
        <v>10905</v>
      </c>
      <c r="GE39" s="18" t="s">
        <v>10988</v>
      </c>
      <c r="GF39" s="18" t="s">
        <v>11016</v>
      </c>
      <c r="GG39" s="18" t="s">
        <v>11081</v>
      </c>
      <c r="GH39" s="18" t="s">
        <v>11054</v>
      </c>
    </row>
    <row r="40" spans="3:190" ht="30" customHeight="1" x14ac:dyDescent="0.2">
      <c r="C40" s="17" t="s">
        <v>11174</v>
      </c>
      <c r="D40" s="18" t="s">
        <v>7631</v>
      </c>
      <c r="E40" s="18" t="s">
        <v>7691</v>
      </c>
      <c r="F40" s="18" t="s">
        <v>7691</v>
      </c>
      <c r="G40" s="18">
        <v>2018</v>
      </c>
      <c r="H40" s="19">
        <v>44666</v>
      </c>
      <c r="I40" s="19">
        <v>44711</v>
      </c>
      <c r="J40" s="18" t="s">
        <v>7907</v>
      </c>
      <c r="K40" s="17"/>
      <c r="L40" s="18" t="s">
        <v>8144</v>
      </c>
      <c r="M40" s="18" t="s">
        <v>8266</v>
      </c>
      <c r="N40" s="17"/>
      <c r="O40" s="18" t="s">
        <v>1369</v>
      </c>
      <c r="P40" s="17"/>
      <c r="Q40" s="17"/>
      <c r="R40" s="17"/>
      <c r="S40" s="17"/>
      <c r="T40" s="17"/>
      <c r="U40" s="18" t="s">
        <v>1369</v>
      </c>
      <c r="V40" s="18" t="s">
        <v>8746</v>
      </c>
      <c r="W40" s="18" t="s">
        <v>8746</v>
      </c>
      <c r="X40" s="18" t="s">
        <v>3138</v>
      </c>
      <c r="Y40" s="18" t="s">
        <v>8912</v>
      </c>
      <c r="Z40" s="20">
        <f t="shared" si="3"/>
        <v>864.91323454000008</v>
      </c>
      <c r="AA40" s="20">
        <v>377.67192540000002</v>
      </c>
      <c r="AB40" s="21">
        <v>43.67</v>
      </c>
      <c r="AC40" s="21">
        <v>0.378</v>
      </c>
      <c r="AD40" s="20">
        <v>46.748709140000003</v>
      </c>
      <c r="AE40" s="21">
        <v>5.41</v>
      </c>
      <c r="AF40" s="21">
        <v>0</v>
      </c>
      <c r="AG40" s="21">
        <v>0</v>
      </c>
      <c r="AH40" s="21">
        <v>0</v>
      </c>
      <c r="AI40" s="21">
        <v>0</v>
      </c>
      <c r="AJ40" s="21">
        <v>0</v>
      </c>
      <c r="AK40" s="21">
        <v>0</v>
      </c>
      <c r="AL40" s="21">
        <v>440.49259999999998</v>
      </c>
      <c r="AM40" s="21">
        <v>50.93</v>
      </c>
      <c r="AN40" s="18" t="s">
        <v>9024</v>
      </c>
      <c r="AO40" s="18" t="s">
        <v>9060</v>
      </c>
      <c r="AP40" s="18" t="s">
        <v>8746</v>
      </c>
      <c r="AQ40" s="17"/>
      <c r="AR40" s="18" t="s">
        <v>9089</v>
      </c>
      <c r="AS40" s="17"/>
      <c r="AT40" s="21"/>
      <c r="AU40" s="21">
        <v>57.186</v>
      </c>
      <c r="AV40" s="21">
        <v>6.2E-2</v>
      </c>
      <c r="AW40" s="22">
        <v>63</v>
      </c>
      <c r="AX40" s="22">
        <v>63</v>
      </c>
      <c r="AY40" s="22">
        <v>28</v>
      </c>
      <c r="AZ40" s="22"/>
      <c r="BA40" s="22"/>
      <c r="BB40" s="22"/>
      <c r="BC40" s="22"/>
      <c r="BD40" s="22"/>
      <c r="BE40" s="22"/>
      <c r="BF40" s="22"/>
      <c r="BG40" s="22"/>
      <c r="BH40" s="22">
        <v>0</v>
      </c>
      <c r="BI40" s="22">
        <v>68</v>
      </c>
      <c r="BJ40" s="22"/>
      <c r="BK40" s="22">
        <v>37</v>
      </c>
      <c r="BL40" s="22"/>
      <c r="BM40" s="22">
        <v>0</v>
      </c>
      <c r="BN40" s="22"/>
      <c r="BO40" s="22"/>
      <c r="BP40" s="22"/>
      <c r="BQ40" s="22"/>
      <c r="BR40" s="22"/>
      <c r="BS40" s="22"/>
      <c r="BT40" s="22"/>
      <c r="BU40" s="22"/>
      <c r="BV40" s="22"/>
      <c r="BW40" s="22"/>
      <c r="BX40" s="22"/>
      <c r="BY40" s="22"/>
      <c r="BZ40" s="22"/>
      <c r="CA40" s="22"/>
      <c r="CB40" s="22"/>
      <c r="CC40" s="22"/>
      <c r="CD40" s="22"/>
      <c r="CE40" s="22"/>
      <c r="CF40" s="22"/>
      <c r="CG40" s="22"/>
      <c r="CH40" s="22"/>
      <c r="CI40" s="22">
        <v>0</v>
      </c>
      <c r="CJ40" s="22"/>
      <c r="CK40" s="22"/>
      <c r="CL40" s="22"/>
      <c r="CM40" s="22"/>
      <c r="CN40" s="23"/>
      <c r="CO40" s="22"/>
      <c r="CP40" s="22">
        <v>105</v>
      </c>
      <c r="CQ40" s="15">
        <f t="shared" si="2"/>
        <v>0</v>
      </c>
      <c r="CR40" s="21">
        <v>0</v>
      </c>
      <c r="CS40" s="18" t="s">
        <v>687</v>
      </c>
      <c r="CT40" s="17"/>
      <c r="CU40" s="21">
        <v>0</v>
      </c>
      <c r="CV40" s="18" t="s">
        <v>9427</v>
      </c>
      <c r="CW40" s="21">
        <v>1088.9179999999999</v>
      </c>
      <c r="CX40" s="21"/>
      <c r="CY40" s="17"/>
      <c r="CZ40" s="17"/>
      <c r="DA40" s="17"/>
      <c r="DB40" s="17"/>
      <c r="DC40" s="18">
        <v>0</v>
      </c>
      <c r="DD40" s="17"/>
      <c r="DE40" s="18">
        <v>2</v>
      </c>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8">
        <v>1</v>
      </c>
      <c r="EE40" s="18" t="s">
        <v>9815</v>
      </c>
      <c r="EF40" s="18">
        <v>116976</v>
      </c>
      <c r="EG40" s="18">
        <v>1</v>
      </c>
      <c r="EH40" s="18" t="s">
        <v>4288</v>
      </c>
      <c r="EI40" s="18">
        <v>923</v>
      </c>
      <c r="EJ40" s="17"/>
      <c r="EK40" s="17"/>
      <c r="EL40" s="17"/>
      <c r="EM40" s="17"/>
      <c r="EN40" s="17"/>
      <c r="EO40" s="17"/>
      <c r="EP40" s="17"/>
      <c r="EQ40" s="17"/>
      <c r="ER40" s="17"/>
      <c r="ES40" s="18">
        <v>1</v>
      </c>
      <c r="ET40" s="18" t="s">
        <v>4288</v>
      </c>
      <c r="EU40" s="18">
        <v>9</v>
      </c>
      <c r="EV40" s="17"/>
      <c r="EW40" s="17"/>
      <c r="EX40" s="17"/>
      <c r="EY40" s="17"/>
      <c r="EZ40" s="17"/>
      <c r="FA40" s="17"/>
      <c r="FB40" s="18">
        <v>0</v>
      </c>
      <c r="FC40" s="18" t="s">
        <v>9991</v>
      </c>
      <c r="FD40" s="18">
        <v>22</v>
      </c>
      <c r="FE40" s="18">
        <v>0</v>
      </c>
      <c r="FF40" s="18">
        <v>18</v>
      </c>
      <c r="FG40" s="18">
        <v>0</v>
      </c>
      <c r="FH40" s="18">
        <v>0</v>
      </c>
      <c r="FI40" s="18">
        <v>4</v>
      </c>
      <c r="FJ40" s="18">
        <v>0</v>
      </c>
      <c r="FK40" s="18">
        <v>0</v>
      </c>
      <c r="FL40" s="18">
        <v>0</v>
      </c>
      <c r="FM40" s="17"/>
      <c r="FN40" s="17"/>
      <c r="FO40" s="17"/>
      <c r="FP40" s="24" t="s">
        <v>10160</v>
      </c>
      <c r="FQ40" s="17"/>
      <c r="FR40" s="17"/>
      <c r="FS40" s="17"/>
      <c r="FT40" s="18" t="s">
        <v>10428</v>
      </c>
      <c r="FU40" s="17"/>
      <c r="FV40" s="17"/>
      <c r="FW40" s="17"/>
      <c r="FX40" s="18" t="s">
        <v>5672</v>
      </c>
      <c r="FY40" s="18">
        <v>0</v>
      </c>
      <c r="FZ40" s="17"/>
      <c r="GA40" s="18" t="s">
        <v>10699</v>
      </c>
      <c r="GB40" s="18" t="s">
        <v>10794</v>
      </c>
      <c r="GC40" s="18" t="s">
        <v>11081</v>
      </c>
      <c r="GD40" s="18" t="s">
        <v>10906</v>
      </c>
      <c r="GE40" s="18" t="s">
        <v>10988</v>
      </c>
      <c r="GF40" s="18" t="s">
        <v>11016</v>
      </c>
      <c r="GG40" s="18" t="s">
        <v>11081</v>
      </c>
      <c r="GH40" s="18" t="s">
        <v>11054</v>
      </c>
    </row>
    <row r="41" spans="3:190" ht="30" customHeight="1" x14ac:dyDescent="0.2">
      <c r="C41" s="17" t="s">
        <v>11174</v>
      </c>
      <c r="D41" s="18" t="s">
        <v>40</v>
      </c>
      <c r="E41" s="18" t="s">
        <v>7692</v>
      </c>
      <c r="F41" s="18" t="s">
        <v>7810</v>
      </c>
      <c r="G41" s="18">
        <v>2023</v>
      </c>
      <c r="H41" s="19">
        <v>45156</v>
      </c>
      <c r="I41" s="19">
        <v>45225</v>
      </c>
      <c r="J41" s="18" t="s">
        <v>7908</v>
      </c>
      <c r="K41" s="18" t="s">
        <v>8040</v>
      </c>
      <c r="L41" s="18" t="s">
        <v>8145</v>
      </c>
      <c r="M41" s="18" t="s">
        <v>8267</v>
      </c>
      <c r="N41" s="17"/>
      <c r="O41" s="17"/>
      <c r="P41" s="17"/>
      <c r="Q41" s="17"/>
      <c r="R41" s="17"/>
      <c r="S41" s="17"/>
      <c r="T41" s="17"/>
      <c r="U41" s="17"/>
      <c r="V41" s="18" t="s">
        <v>8747</v>
      </c>
      <c r="W41" s="18" t="s">
        <v>8747</v>
      </c>
      <c r="X41" s="18" t="s">
        <v>3139</v>
      </c>
      <c r="Y41" s="18" t="s">
        <v>8913</v>
      </c>
      <c r="Z41" s="20">
        <f t="shared" si="3"/>
        <v>2.19</v>
      </c>
      <c r="AA41" s="20">
        <v>1.946</v>
      </c>
      <c r="AB41" s="21">
        <v>88.86</v>
      </c>
      <c r="AC41" s="21">
        <v>0</v>
      </c>
      <c r="AD41" s="20">
        <v>0</v>
      </c>
      <c r="AE41" s="21">
        <v>0</v>
      </c>
      <c r="AF41" s="21">
        <v>0</v>
      </c>
      <c r="AG41" s="21">
        <v>0</v>
      </c>
      <c r="AH41" s="21">
        <v>0.24399999999999999</v>
      </c>
      <c r="AI41" s="21">
        <v>11.14</v>
      </c>
      <c r="AJ41" s="21">
        <v>0</v>
      </c>
      <c r="AK41" s="21">
        <v>0</v>
      </c>
      <c r="AL41" s="21">
        <v>0</v>
      </c>
      <c r="AM41" s="21">
        <v>0</v>
      </c>
      <c r="AN41" s="18" t="s">
        <v>699</v>
      </c>
      <c r="AO41" s="18" t="s">
        <v>699</v>
      </c>
      <c r="AP41" s="18" t="s">
        <v>699</v>
      </c>
      <c r="AQ41" s="18">
        <v>1</v>
      </c>
      <c r="AR41" s="18" t="s">
        <v>9090</v>
      </c>
      <c r="AS41" s="18" t="s">
        <v>9160</v>
      </c>
      <c r="AT41" s="21">
        <v>0</v>
      </c>
      <c r="AU41" s="21">
        <v>2</v>
      </c>
      <c r="AV41" s="21">
        <v>0</v>
      </c>
      <c r="AW41" s="22">
        <v>15</v>
      </c>
      <c r="AX41" s="22">
        <v>14</v>
      </c>
      <c r="AY41" s="22">
        <v>5</v>
      </c>
      <c r="AZ41" s="22"/>
      <c r="BA41" s="22"/>
      <c r="BB41" s="22"/>
      <c r="BC41" s="22"/>
      <c r="BD41" s="22"/>
      <c r="BE41" s="22"/>
      <c r="BF41" s="22"/>
      <c r="BG41" s="22"/>
      <c r="BH41" s="22"/>
      <c r="BI41" s="22"/>
      <c r="BJ41" s="22"/>
      <c r="BK41" s="22"/>
      <c r="BL41" s="22"/>
      <c r="BM41" s="22"/>
      <c r="BN41" s="22"/>
      <c r="BO41" s="22"/>
      <c r="BP41" s="22"/>
      <c r="BQ41" s="22"/>
      <c r="BR41" s="22"/>
      <c r="BS41" s="22">
        <v>5</v>
      </c>
      <c r="BT41" s="22"/>
      <c r="BU41" s="22">
        <v>1</v>
      </c>
      <c r="BV41" s="22"/>
      <c r="BW41" s="22"/>
      <c r="BX41" s="22"/>
      <c r="BY41" s="22"/>
      <c r="BZ41" s="22"/>
      <c r="CA41" s="22"/>
      <c r="CB41" s="22">
        <v>4</v>
      </c>
      <c r="CC41" s="22"/>
      <c r="CD41" s="22"/>
      <c r="CE41" s="22"/>
      <c r="CF41" s="22"/>
      <c r="CG41" s="22"/>
      <c r="CH41" s="22"/>
      <c r="CI41" s="22">
        <v>5</v>
      </c>
      <c r="CJ41" s="22"/>
      <c r="CK41" s="22"/>
      <c r="CL41" s="22"/>
      <c r="CM41" s="22"/>
      <c r="CN41" s="23"/>
      <c r="CO41" s="22"/>
      <c r="CP41" s="22">
        <v>5</v>
      </c>
      <c r="CQ41" s="15">
        <f t="shared" si="2"/>
        <v>0</v>
      </c>
      <c r="CR41" s="21">
        <v>5</v>
      </c>
      <c r="CS41" s="18" t="s">
        <v>9292</v>
      </c>
      <c r="CT41" s="18" t="s">
        <v>9388</v>
      </c>
      <c r="CU41" s="21">
        <v>0.44</v>
      </c>
      <c r="CV41" s="18" t="s">
        <v>9432</v>
      </c>
      <c r="CW41" s="21">
        <v>1126.2629999999999</v>
      </c>
      <c r="CX41" s="21"/>
      <c r="CY41" s="17"/>
      <c r="CZ41" s="17"/>
      <c r="DA41" s="17"/>
      <c r="DB41" s="17"/>
      <c r="DC41" s="17"/>
      <c r="DD41" s="17"/>
      <c r="DE41" s="18">
        <v>3</v>
      </c>
      <c r="DF41" s="18">
        <v>1</v>
      </c>
      <c r="DG41" s="18" t="s">
        <v>4180</v>
      </c>
      <c r="DH41" s="18">
        <v>719</v>
      </c>
      <c r="DI41" s="18">
        <v>1</v>
      </c>
      <c r="DJ41" s="18" t="s">
        <v>4180</v>
      </c>
      <c r="DK41" s="18">
        <v>719</v>
      </c>
      <c r="DL41" s="17"/>
      <c r="DM41" s="17"/>
      <c r="DN41" s="17"/>
      <c r="DO41" s="17"/>
      <c r="DP41" s="17"/>
      <c r="DQ41" s="17"/>
      <c r="DR41" s="17"/>
      <c r="DS41" s="17"/>
      <c r="DT41" s="17"/>
      <c r="DU41" s="17"/>
      <c r="DV41" s="17"/>
      <c r="DW41" s="17"/>
      <c r="DX41" s="17"/>
      <c r="DY41" s="17"/>
      <c r="DZ41" s="17"/>
      <c r="EA41" s="17"/>
      <c r="EB41" s="17"/>
      <c r="EC41" s="17"/>
      <c r="ED41" s="17"/>
      <c r="EE41" s="17"/>
      <c r="EF41" s="17"/>
      <c r="EG41" s="18">
        <v>1</v>
      </c>
      <c r="EH41" s="18" t="s">
        <v>4180</v>
      </c>
      <c r="EI41" s="18">
        <v>719</v>
      </c>
      <c r="EJ41" s="17"/>
      <c r="EK41" s="17"/>
      <c r="EL41" s="17"/>
      <c r="EM41" s="17"/>
      <c r="EN41" s="17"/>
      <c r="EO41" s="17"/>
      <c r="EP41" s="17"/>
      <c r="EQ41" s="17"/>
      <c r="ER41" s="17"/>
      <c r="ES41" s="18">
        <v>1</v>
      </c>
      <c r="ET41" s="18" t="s">
        <v>9894</v>
      </c>
      <c r="EU41" s="18">
        <v>9</v>
      </c>
      <c r="EV41" s="17"/>
      <c r="EW41" s="17"/>
      <c r="EX41" s="17"/>
      <c r="EY41" s="17"/>
      <c r="EZ41" s="17"/>
      <c r="FA41" s="17"/>
      <c r="FB41" s="18">
        <v>100</v>
      </c>
      <c r="FC41" s="17"/>
      <c r="FD41" s="18">
        <v>3</v>
      </c>
      <c r="FE41" s="18">
        <v>0</v>
      </c>
      <c r="FF41" s="18">
        <v>0</v>
      </c>
      <c r="FG41" s="18">
        <v>1</v>
      </c>
      <c r="FH41" s="18">
        <v>0</v>
      </c>
      <c r="FI41" s="18">
        <v>2</v>
      </c>
      <c r="FJ41" s="18">
        <v>0</v>
      </c>
      <c r="FK41" s="18">
        <v>0</v>
      </c>
      <c r="FL41" s="18">
        <v>0</v>
      </c>
      <c r="FM41" s="17"/>
      <c r="FN41" s="17"/>
      <c r="FO41" s="17"/>
      <c r="FP41" s="24" t="s">
        <v>10161</v>
      </c>
      <c r="FQ41" s="18" t="s">
        <v>10246</v>
      </c>
      <c r="FR41" s="17"/>
      <c r="FS41" s="17"/>
      <c r="FT41" s="18" t="s">
        <v>10429</v>
      </c>
      <c r="FU41" s="17"/>
      <c r="FV41" s="24" t="s">
        <v>10525</v>
      </c>
      <c r="FW41" s="17"/>
      <c r="FX41" s="18" t="s">
        <v>10608</v>
      </c>
      <c r="FY41" s="18">
        <v>5</v>
      </c>
      <c r="FZ41" s="17"/>
      <c r="GA41" s="18" t="s">
        <v>10700</v>
      </c>
      <c r="GB41" s="18" t="s">
        <v>10795</v>
      </c>
      <c r="GC41" s="18" t="s">
        <v>11081</v>
      </c>
      <c r="GD41" s="18" t="s">
        <v>10907</v>
      </c>
      <c r="GE41" s="18" t="s">
        <v>7159</v>
      </c>
      <c r="GF41" s="18" t="s">
        <v>11011</v>
      </c>
      <c r="GG41" s="18" t="s">
        <v>11081</v>
      </c>
      <c r="GH41" s="18" t="s">
        <v>7438</v>
      </c>
    </row>
    <row r="42" spans="3:190" ht="30" customHeight="1" x14ac:dyDescent="0.2">
      <c r="C42" s="17" t="s">
        <v>11174</v>
      </c>
      <c r="D42" s="18" t="s">
        <v>7633</v>
      </c>
      <c r="E42" s="18" t="s">
        <v>7693</v>
      </c>
      <c r="F42" s="18" t="s">
        <v>7811</v>
      </c>
      <c r="G42" s="18">
        <v>2019</v>
      </c>
      <c r="H42" s="19">
        <v>44918</v>
      </c>
      <c r="I42" s="19">
        <v>44924</v>
      </c>
      <c r="J42" s="18" t="s">
        <v>7909</v>
      </c>
      <c r="K42" s="18" t="s">
        <v>8041</v>
      </c>
      <c r="L42" s="18" t="s">
        <v>8146</v>
      </c>
      <c r="M42" s="18" t="s">
        <v>8268</v>
      </c>
      <c r="N42" s="17"/>
      <c r="O42" s="17"/>
      <c r="P42" s="17"/>
      <c r="Q42" s="17"/>
      <c r="R42" s="17"/>
      <c r="S42" s="17"/>
      <c r="T42" s="18" t="s">
        <v>8561</v>
      </c>
      <c r="U42" s="18" t="s">
        <v>8656</v>
      </c>
      <c r="V42" s="18" t="s">
        <v>8748</v>
      </c>
      <c r="W42" s="18" t="s">
        <v>8748</v>
      </c>
      <c r="X42" s="18" t="s">
        <v>3138</v>
      </c>
      <c r="Y42" s="18" t="s">
        <v>8914</v>
      </c>
      <c r="Z42" s="20">
        <f t="shared" si="3"/>
        <v>224.39400000000001</v>
      </c>
      <c r="AA42" s="20">
        <v>171.358</v>
      </c>
      <c r="AB42" s="21">
        <v>76.209999999999994</v>
      </c>
      <c r="AC42" s="21">
        <v>0.24</v>
      </c>
      <c r="AD42" s="20">
        <v>32.148000000000003</v>
      </c>
      <c r="AE42" s="21">
        <v>14.26</v>
      </c>
      <c r="AF42" s="21">
        <v>6.8639999999999999</v>
      </c>
      <c r="AG42" s="21">
        <v>2.67</v>
      </c>
      <c r="AH42" s="21">
        <v>7.2480000000000002</v>
      </c>
      <c r="AI42" s="21">
        <v>3.12</v>
      </c>
      <c r="AJ42" s="21">
        <v>6.7759999999999998</v>
      </c>
      <c r="AK42" s="21">
        <v>2.67</v>
      </c>
      <c r="AL42" s="21">
        <v>0</v>
      </c>
      <c r="AM42" s="21">
        <v>0</v>
      </c>
      <c r="AN42" s="18" t="s">
        <v>699</v>
      </c>
      <c r="AO42" s="18" t="s">
        <v>699</v>
      </c>
      <c r="AP42" s="18" t="s">
        <v>699</v>
      </c>
      <c r="AQ42" s="17"/>
      <c r="AR42" s="17"/>
      <c r="AS42" s="17"/>
      <c r="AT42" s="21"/>
      <c r="AU42" s="21">
        <v>200</v>
      </c>
      <c r="AV42" s="21">
        <v>0.27</v>
      </c>
      <c r="AW42" s="22">
        <v>258</v>
      </c>
      <c r="AX42" s="22">
        <v>257</v>
      </c>
      <c r="AY42" s="22">
        <v>257</v>
      </c>
      <c r="AZ42" s="22">
        <v>0</v>
      </c>
      <c r="BA42" s="22">
        <v>4</v>
      </c>
      <c r="BB42" s="22">
        <v>5</v>
      </c>
      <c r="BC42" s="22">
        <v>0</v>
      </c>
      <c r="BD42" s="22">
        <v>0</v>
      </c>
      <c r="BE42" s="22">
        <v>0</v>
      </c>
      <c r="BF42" s="22">
        <v>0</v>
      </c>
      <c r="BG42" s="22">
        <v>0</v>
      </c>
      <c r="BH42" s="22">
        <v>68</v>
      </c>
      <c r="BI42" s="22">
        <v>56</v>
      </c>
      <c r="BJ42" s="22">
        <v>65</v>
      </c>
      <c r="BK42" s="22">
        <v>59</v>
      </c>
      <c r="BL42" s="22">
        <v>0</v>
      </c>
      <c r="BM42" s="22">
        <v>0</v>
      </c>
      <c r="BN42" s="22">
        <v>0</v>
      </c>
      <c r="BO42" s="22">
        <v>0</v>
      </c>
      <c r="BP42" s="22">
        <v>0</v>
      </c>
      <c r="BQ42" s="22">
        <v>0</v>
      </c>
      <c r="BR42" s="22">
        <v>0</v>
      </c>
      <c r="BS42" s="22">
        <v>0</v>
      </c>
      <c r="BT42" s="22">
        <v>0</v>
      </c>
      <c r="BU42" s="22">
        <v>0</v>
      </c>
      <c r="BV42" s="22">
        <v>0</v>
      </c>
      <c r="BW42" s="22">
        <v>0</v>
      </c>
      <c r="BX42" s="22">
        <v>0</v>
      </c>
      <c r="BY42" s="22">
        <v>0</v>
      </c>
      <c r="BZ42" s="22">
        <v>0</v>
      </c>
      <c r="CA42" s="22">
        <v>0</v>
      </c>
      <c r="CB42" s="22">
        <v>0</v>
      </c>
      <c r="CC42" s="22">
        <v>0</v>
      </c>
      <c r="CD42" s="22">
        <v>0</v>
      </c>
      <c r="CE42" s="22">
        <v>0</v>
      </c>
      <c r="CF42" s="22">
        <v>0</v>
      </c>
      <c r="CG42" s="22">
        <v>0</v>
      </c>
      <c r="CH42" s="22">
        <v>0</v>
      </c>
      <c r="CI42" s="22">
        <v>0</v>
      </c>
      <c r="CJ42" s="22">
        <v>0</v>
      </c>
      <c r="CK42" s="22">
        <v>0</v>
      </c>
      <c r="CL42" s="22">
        <v>0</v>
      </c>
      <c r="CM42" s="22">
        <v>0</v>
      </c>
      <c r="CN42" s="23"/>
      <c r="CO42" s="22">
        <v>0</v>
      </c>
      <c r="CP42" s="22">
        <v>257</v>
      </c>
      <c r="CQ42" s="15">
        <f t="shared" si="2"/>
        <v>0</v>
      </c>
      <c r="CR42" s="21">
        <v>0</v>
      </c>
      <c r="CS42" s="18" t="s">
        <v>9293</v>
      </c>
      <c r="CT42" s="17"/>
      <c r="CU42" s="21">
        <v>0</v>
      </c>
      <c r="CV42" s="18" t="s">
        <v>9433</v>
      </c>
      <c r="CW42" s="21">
        <v>914</v>
      </c>
      <c r="CX42" s="21"/>
      <c r="CY42" s="17"/>
      <c r="CZ42" s="17"/>
      <c r="DA42" s="17"/>
      <c r="DB42" s="17"/>
      <c r="DC42" s="17"/>
      <c r="DD42" s="17"/>
      <c r="DE42" s="18">
        <v>3</v>
      </c>
      <c r="DF42" s="18">
        <v>1</v>
      </c>
      <c r="DG42" s="18" t="s">
        <v>9597</v>
      </c>
      <c r="DH42" s="18">
        <v>48508</v>
      </c>
      <c r="DI42" s="18">
        <v>1</v>
      </c>
      <c r="DJ42" s="18" t="s">
        <v>9662</v>
      </c>
      <c r="DK42" s="18">
        <v>48508</v>
      </c>
      <c r="DL42" s="18">
        <v>1</v>
      </c>
      <c r="DM42" s="18" t="s">
        <v>9717</v>
      </c>
      <c r="DN42" s="18">
        <v>13641</v>
      </c>
      <c r="DO42" s="17"/>
      <c r="DP42" s="17"/>
      <c r="DQ42" s="17"/>
      <c r="DR42" s="17"/>
      <c r="DS42" s="17"/>
      <c r="DT42" s="17"/>
      <c r="DU42" s="17"/>
      <c r="DV42" s="17"/>
      <c r="DW42" s="17"/>
      <c r="DX42" s="17"/>
      <c r="DY42" s="17"/>
      <c r="DZ42" s="17"/>
      <c r="EA42" s="17"/>
      <c r="EB42" s="17"/>
      <c r="EC42" s="17"/>
      <c r="ED42" s="17"/>
      <c r="EE42" s="17"/>
      <c r="EF42" s="17"/>
      <c r="EG42" s="18">
        <v>1</v>
      </c>
      <c r="EH42" s="18" t="s">
        <v>9662</v>
      </c>
      <c r="EI42" s="18">
        <v>48508</v>
      </c>
      <c r="EJ42" s="18">
        <v>1</v>
      </c>
      <c r="EK42" s="18" t="s">
        <v>9717</v>
      </c>
      <c r="EL42" s="18">
        <v>13641</v>
      </c>
      <c r="EM42" s="17"/>
      <c r="EN42" s="17"/>
      <c r="EO42" s="17"/>
      <c r="EP42" s="17"/>
      <c r="EQ42" s="17"/>
      <c r="ER42" s="17"/>
      <c r="ES42" s="17"/>
      <c r="ET42" s="17"/>
      <c r="EU42" s="17"/>
      <c r="EV42" s="17"/>
      <c r="EW42" s="17"/>
      <c r="EX42" s="17"/>
      <c r="EY42" s="17"/>
      <c r="EZ42" s="17"/>
      <c r="FA42" s="17"/>
      <c r="FB42" s="18">
        <v>100</v>
      </c>
      <c r="FC42" s="18" t="s">
        <v>9992</v>
      </c>
      <c r="FD42" s="18">
        <v>102</v>
      </c>
      <c r="FE42" s="18">
        <v>0</v>
      </c>
      <c r="FF42" s="18">
        <v>24</v>
      </c>
      <c r="FG42" s="18">
        <v>72</v>
      </c>
      <c r="FH42" s="18">
        <v>0</v>
      </c>
      <c r="FI42" s="18">
        <v>6</v>
      </c>
      <c r="FJ42" s="18">
        <v>0</v>
      </c>
      <c r="FK42" s="18">
        <v>0</v>
      </c>
      <c r="FL42" s="18">
        <v>0</v>
      </c>
      <c r="FM42" s="17"/>
      <c r="FN42" s="17"/>
      <c r="FO42" s="17"/>
      <c r="FP42" s="17"/>
      <c r="FQ42" s="18" t="s">
        <v>10247</v>
      </c>
      <c r="FR42" s="17"/>
      <c r="FS42" s="17"/>
      <c r="FT42" s="18" t="s">
        <v>10430</v>
      </c>
      <c r="FU42" s="17"/>
      <c r="FV42" s="17"/>
      <c r="FW42" s="17"/>
      <c r="FX42" s="18" t="s">
        <v>10609</v>
      </c>
      <c r="FY42" s="18">
        <v>1</v>
      </c>
      <c r="FZ42" s="18">
        <v>135</v>
      </c>
      <c r="GA42" s="18" t="s">
        <v>10701</v>
      </c>
      <c r="GB42" s="18" t="s">
        <v>10796</v>
      </c>
      <c r="GC42" s="18" t="s">
        <v>11081</v>
      </c>
      <c r="GD42" s="18" t="s">
        <v>10908</v>
      </c>
      <c r="GE42" s="18" t="s">
        <v>7601</v>
      </c>
      <c r="GF42" s="18" t="s">
        <v>11017</v>
      </c>
      <c r="GG42" s="18" t="s">
        <v>11081</v>
      </c>
      <c r="GH42" s="18" t="s">
        <v>11055</v>
      </c>
    </row>
    <row r="43" spans="3:190" ht="30" customHeight="1" x14ac:dyDescent="0.2">
      <c r="C43" s="17" t="s">
        <v>11174</v>
      </c>
      <c r="D43" s="18" t="s">
        <v>7626</v>
      </c>
      <c r="E43" s="18" t="s">
        <v>7694</v>
      </c>
      <c r="F43" s="18" t="s">
        <v>7812</v>
      </c>
      <c r="G43" s="18">
        <v>2015</v>
      </c>
      <c r="H43" s="19">
        <v>44897</v>
      </c>
      <c r="I43" s="19">
        <v>45285</v>
      </c>
      <c r="J43" s="18" t="s">
        <v>7910</v>
      </c>
      <c r="K43" s="17"/>
      <c r="L43" s="18" t="s">
        <v>8147</v>
      </c>
      <c r="M43" s="18" t="s">
        <v>8269</v>
      </c>
      <c r="N43" s="17"/>
      <c r="O43" s="17"/>
      <c r="P43" s="17"/>
      <c r="Q43" s="17"/>
      <c r="R43" s="18" t="s">
        <v>8481</v>
      </c>
      <c r="S43" s="18" t="s">
        <v>8510</v>
      </c>
      <c r="T43" s="18" t="s">
        <v>8562</v>
      </c>
      <c r="U43" s="18" t="s">
        <v>8657</v>
      </c>
      <c r="V43" s="18" t="s">
        <v>8749</v>
      </c>
      <c r="W43" s="18" t="s">
        <v>8724</v>
      </c>
      <c r="X43" s="18" t="s">
        <v>3138</v>
      </c>
      <c r="Y43" s="18" t="s">
        <v>8915</v>
      </c>
      <c r="Z43" s="20">
        <f t="shared" si="3"/>
        <v>126.422</v>
      </c>
      <c r="AA43" s="20">
        <v>89.652000000000001</v>
      </c>
      <c r="AB43" s="21">
        <v>70.91</v>
      </c>
      <c r="AC43" s="21">
        <v>0.05</v>
      </c>
      <c r="AD43" s="20">
        <v>16.388000000000002</v>
      </c>
      <c r="AE43" s="21">
        <v>12.96</v>
      </c>
      <c r="AF43" s="21">
        <v>10.96</v>
      </c>
      <c r="AG43" s="21">
        <v>8.67</v>
      </c>
      <c r="AH43" s="21">
        <v>9.4220000000000006</v>
      </c>
      <c r="AI43" s="21">
        <v>7.45</v>
      </c>
      <c r="AJ43" s="21">
        <v>0</v>
      </c>
      <c r="AK43" s="21">
        <v>0</v>
      </c>
      <c r="AL43" s="21">
        <v>0</v>
      </c>
      <c r="AM43" s="21">
        <v>0</v>
      </c>
      <c r="AN43" s="18" t="s">
        <v>699</v>
      </c>
      <c r="AO43" s="18" t="s">
        <v>699</v>
      </c>
      <c r="AP43" s="18" t="s">
        <v>699</v>
      </c>
      <c r="AQ43" s="18">
        <v>1</v>
      </c>
      <c r="AR43" s="18" t="s">
        <v>9091</v>
      </c>
      <c r="AS43" s="18" t="s">
        <v>9161</v>
      </c>
      <c r="AT43" s="21">
        <v>0</v>
      </c>
      <c r="AU43" s="21">
        <v>90</v>
      </c>
      <c r="AV43" s="21">
        <v>0.05</v>
      </c>
      <c r="AW43" s="22">
        <v>712</v>
      </c>
      <c r="AX43" s="22">
        <v>502</v>
      </c>
      <c r="AY43" s="22">
        <v>136</v>
      </c>
      <c r="AZ43" s="22">
        <v>20</v>
      </c>
      <c r="BA43" s="22">
        <v>21</v>
      </c>
      <c r="BB43" s="22">
        <v>7</v>
      </c>
      <c r="BC43" s="22">
        <v>0</v>
      </c>
      <c r="BD43" s="22">
        <v>0</v>
      </c>
      <c r="BE43" s="22">
        <v>7</v>
      </c>
      <c r="BF43" s="22"/>
      <c r="BG43" s="22">
        <v>3</v>
      </c>
      <c r="BH43" s="22"/>
      <c r="BI43" s="22"/>
      <c r="BJ43" s="22">
        <v>35</v>
      </c>
      <c r="BK43" s="22">
        <v>18</v>
      </c>
      <c r="BL43" s="22">
        <v>14</v>
      </c>
      <c r="BM43" s="22">
        <v>4</v>
      </c>
      <c r="BN43" s="22"/>
      <c r="BO43" s="22"/>
      <c r="BP43" s="22"/>
      <c r="BQ43" s="22"/>
      <c r="BR43" s="22"/>
      <c r="BS43" s="22"/>
      <c r="BT43" s="22"/>
      <c r="BU43" s="22"/>
      <c r="BV43" s="22"/>
      <c r="BW43" s="22"/>
      <c r="BX43" s="22"/>
      <c r="BY43" s="22"/>
      <c r="BZ43" s="22"/>
      <c r="CA43" s="22"/>
      <c r="CB43" s="22"/>
      <c r="CC43" s="22"/>
      <c r="CD43" s="22"/>
      <c r="CE43" s="22"/>
      <c r="CF43" s="22"/>
      <c r="CG43" s="22"/>
      <c r="CH43" s="22"/>
      <c r="CI43" s="22">
        <v>0</v>
      </c>
      <c r="CJ43" s="22"/>
      <c r="CK43" s="22"/>
      <c r="CL43" s="22"/>
      <c r="CM43" s="22"/>
      <c r="CN43" s="22" t="s">
        <v>9231</v>
      </c>
      <c r="CO43" s="22">
        <v>7</v>
      </c>
      <c r="CP43" s="22">
        <v>136</v>
      </c>
      <c r="CQ43" s="15">
        <f t="shared" si="2"/>
        <v>0</v>
      </c>
      <c r="CR43" s="21">
        <v>133.25</v>
      </c>
      <c r="CS43" s="18" t="s">
        <v>9294</v>
      </c>
      <c r="CT43" s="17"/>
      <c r="CU43" s="21">
        <v>5.83</v>
      </c>
      <c r="CV43" s="18" t="s">
        <v>9421</v>
      </c>
      <c r="CW43" s="21">
        <v>2285.2820000000002</v>
      </c>
      <c r="CX43" s="21">
        <v>1</v>
      </c>
      <c r="CY43" s="18" t="s">
        <v>8915</v>
      </c>
      <c r="CZ43" s="18" t="s">
        <v>9517</v>
      </c>
      <c r="DA43" s="18" t="s">
        <v>9554</v>
      </c>
      <c r="DB43" s="18">
        <v>6</v>
      </c>
      <c r="DC43" s="18">
        <v>10</v>
      </c>
      <c r="DD43" s="18" t="s">
        <v>9581</v>
      </c>
      <c r="DE43" s="18">
        <v>17</v>
      </c>
      <c r="DF43" s="18">
        <v>1</v>
      </c>
      <c r="DG43" s="18" t="s">
        <v>9598</v>
      </c>
      <c r="DH43" s="18">
        <v>0</v>
      </c>
      <c r="DI43" s="18">
        <v>1</v>
      </c>
      <c r="DJ43" s="18" t="s">
        <v>9598</v>
      </c>
      <c r="DK43" s="18">
        <v>0</v>
      </c>
      <c r="DL43" s="17"/>
      <c r="DM43" s="17"/>
      <c r="DN43" s="17"/>
      <c r="DO43" s="17"/>
      <c r="DP43" s="17"/>
      <c r="DQ43" s="17"/>
      <c r="DR43" s="18">
        <v>1</v>
      </c>
      <c r="DS43" s="18" t="s">
        <v>9598</v>
      </c>
      <c r="DT43" s="18">
        <v>0</v>
      </c>
      <c r="DU43" s="18">
        <v>1</v>
      </c>
      <c r="DV43" s="18" t="s">
        <v>9748</v>
      </c>
      <c r="DW43" s="18">
        <v>712</v>
      </c>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8" t="s">
        <v>9947</v>
      </c>
      <c r="EZ43" s="18" t="s">
        <v>9961</v>
      </c>
      <c r="FA43" s="18">
        <v>7</v>
      </c>
      <c r="FB43" s="18">
        <v>100</v>
      </c>
      <c r="FC43" s="17"/>
      <c r="FD43" s="18">
        <v>414</v>
      </c>
      <c r="FE43" s="18">
        <v>0</v>
      </c>
      <c r="FF43" s="18">
        <v>14</v>
      </c>
      <c r="FG43" s="18">
        <v>397</v>
      </c>
      <c r="FH43" s="18">
        <v>0</v>
      </c>
      <c r="FI43" s="18">
        <v>3</v>
      </c>
      <c r="FJ43" s="18">
        <v>0</v>
      </c>
      <c r="FK43" s="18">
        <v>0</v>
      </c>
      <c r="FL43" s="18">
        <v>0</v>
      </c>
      <c r="FM43" s="18">
        <v>1</v>
      </c>
      <c r="FN43" s="24" t="s">
        <v>10045</v>
      </c>
      <c r="FO43" s="18" t="s">
        <v>10095</v>
      </c>
      <c r="FP43" s="24" t="s">
        <v>10045</v>
      </c>
      <c r="FQ43" s="18" t="s">
        <v>10248</v>
      </c>
      <c r="FR43" s="24" t="s">
        <v>10318</v>
      </c>
      <c r="FS43" s="17"/>
      <c r="FT43" s="18" t="s">
        <v>10431</v>
      </c>
      <c r="FU43" s="17"/>
      <c r="FV43" s="18" t="s">
        <v>10526</v>
      </c>
      <c r="FW43" s="17"/>
      <c r="FX43" s="18" t="s">
        <v>10610</v>
      </c>
      <c r="FY43" s="18">
        <v>67</v>
      </c>
      <c r="FZ43" s="18">
        <v>2118</v>
      </c>
      <c r="GA43" s="18" t="s">
        <v>10702</v>
      </c>
      <c r="GB43" s="18" t="s">
        <v>10797</v>
      </c>
      <c r="GC43" s="18" t="s">
        <v>11081</v>
      </c>
      <c r="GD43" s="18" t="s">
        <v>10909</v>
      </c>
      <c r="GE43" s="18" t="s">
        <v>7594</v>
      </c>
      <c r="GF43" s="18" t="s">
        <v>11007</v>
      </c>
      <c r="GG43" s="18" t="s">
        <v>11081</v>
      </c>
      <c r="GH43" s="18" t="s">
        <v>11049</v>
      </c>
    </row>
    <row r="44" spans="3:190" ht="30" customHeight="1" x14ac:dyDescent="0.2">
      <c r="C44" s="17" t="s">
        <v>11174</v>
      </c>
      <c r="D44" s="18" t="s">
        <v>46</v>
      </c>
      <c r="E44" s="18" t="s">
        <v>7695</v>
      </c>
      <c r="F44" s="18" t="s">
        <v>7813</v>
      </c>
      <c r="G44" s="18">
        <v>2013</v>
      </c>
      <c r="H44" s="19">
        <v>44958</v>
      </c>
      <c r="I44" s="19">
        <v>45285</v>
      </c>
      <c r="J44" s="17"/>
      <c r="K44" s="17"/>
      <c r="L44" s="17"/>
      <c r="M44" s="17"/>
      <c r="N44" s="18" t="s">
        <v>8360</v>
      </c>
      <c r="O44" s="18" t="s">
        <v>8390</v>
      </c>
      <c r="P44" s="18" t="s">
        <v>8412</v>
      </c>
      <c r="Q44" s="18" t="s">
        <v>8444</v>
      </c>
      <c r="R44" s="17"/>
      <c r="S44" s="17"/>
      <c r="T44" s="18" t="s">
        <v>8563</v>
      </c>
      <c r="U44" s="18" t="s">
        <v>8658</v>
      </c>
      <c r="V44" s="18" t="s">
        <v>8750</v>
      </c>
      <c r="W44" s="18" t="s">
        <v>8750</v>
      </c>
      <c r="X44" s="18" t="s">
        <v>3138</v>
      </c>
      <c r="Y44" s="18" t="s">
        <v>8916</v>
      </c>
      <c r="Z44" s="20">
        <f t="shared" si="3"/>
        <v>1851.1420000000001</v>
      </c>
      <c r="AA44" s="20">
        <v>1200</v>
      </c>
      <c r="AB44" s="21">
        <v>64.819999999999993</v>
      </c>
      <c r="AC44" s="21">
        <v>0.35</v>
      </c>
      <c r="AD44" s="20">
        <v>590.59799999999996</v>
      </c>
      <c r="AE44" s="21">
        <v>31.9</v>
      </c>
      <c r="AF44" s="21">
        <v>0</v>
      </c>
      <c r="AG44" s="21">
        <v>0</v>
      </c>
      <c r="AH44" s="21">
        <v>0</v>
      </c>
      <c r="AI44" s="21">
        <v>0</v>
      </c>
      <c r="AJ44" s="21">
        <v>60.543999999999997</v>
      </c>
      <c r="AK44" s="21">
        <v>3.27</v>
      </c>
      <c r="AL44" s="21">
        <v>0</v>
      </c>
      <c r="AM44" s="21">
        <v>0</v>
      </c>
      <c r="AN44" s="18" t="s">
        <v>1624</v>
      </c>
      <c r="AO44" s="18" t="s">
        <v>1624</v>
      </c>
      <c r="AP44" s="18" t="s">
        <v>1624</v>
      </c>
      <c r="AQ44" s="18">
        <v>1</v>
      </c>
      <c r="AR44" s="18" t="s">
        <v>9092</v>
      </c>
      <c r="AS44" s="18" t="s">
        <v>9162</v>
      </c>
      <c r="AT44" s="21">
        <v>79.620999999999995</v>
      </c>
      <c r="AU44" s="21">
        <v>1200</v>
      </c>
      <c r="AV44" s="21">
        <v>0.35</v>
      </c>
      <c r="AW44" s="22">
        <v>0</v>
      </c>
      <c r="AX44" s="22">
        <v>963</v>
      </c>
      <c r="AY44" s="22">
        <v>548</v>
      </c>
      <c r="AZ44" s="22">
        <v>67</v>
      </c>
      <c r="BA44" s="22">
        <v>265</v>
      </c>
      <c r="BB44" s="22">
        <v>13</v>
      </c>
      <c r="BC44" s="22">
        <v>2</v>
      </c>
      <c r="BD44" s="22">
        <v>2</v>
      </c>
      <c r="BE44" s="22">
        <v>6</v>
      </c>
      <c r="BF44" s="22">
        <v>41</v>
      </c>
      <c r="BG44" s="22">
        <v>11</v>
      </c>
      <c r="BH44" s="22">
        <v>36</v>
      </c>
      <c r="BI44" s="22">
        <v>15</v>
      </c>
      <c r="BJ44" s="22">
        <v>47</v>
      </c>
      <c r="BK44" s="22">
        <v>35</v>
      </c>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v>0</v>
      </c>
      <c r="CJ44" s="22"/>
      <c r="CK44" s="22"/>
      <c r="CL44" s="22"/>
      <c r="CM44" s="22"/>
      <c r="CN44" s="23"/>
      <c r="CO44" s="22">
        <v>8</v>
      </c>
      <c r="CP44" s="22">
        <v>548</v>
      </c>
      <c r="CQ44" s="15">
        <f t="shared" si="2"/>
        <v>0</v>
      </c>
      <c r="CR44" s="21">
        <v>955.62</v>
      </c>
      <c r="CS44" s="18" t="s">
        <v>9295</v>
      </c>
      <c r="CT44" s="17"/>
      <c r="CU44" s="21">
        <v>31.01</v>
      </c>
      <c r="CV44" s="24" t="s">
        <v>9434</v>
      </c>
      <c r="CW44" s="21">
        <v>3081.82</v>
      </c>
      <c r="CX44" s="21"/>
      <c r="CY44" s="17"/>
      <c r="CZ44" s="17"/>
      <c r="DA44" s="17"/>
      <c r="DB44" s="17"/>
      <c r="DC44" s="17"/>
      <c r="DD44" s="17"/>
      <c r="DE44" s="18">
        <v>6</v>
      </c>
      <c r="DF44" s="17"/>
      <c r="DG44" s="17"/>
      <c r="DH44" s="17"/>
      <c r="DI44" s="18">
        <v>1</v>
      </c>
      <c r="DJ44" s="18" t="s">
        <v>3653</v>
      </c>
      <c r="DK44" s="18">
        <v>110364</v>
      </c>
      <c r="DL44" s="18">
        <v>1</v>
      </c>
      <c r="DM44" s="18" t="s">
        <v>3653</v>
      </c>
      <c r="DN44" s="18">
        <v>4814</v>
      </c>
      <c r="DO44" s="18">
        <v>1</v>
      </c>
      <c r="DP44" s="18" t="s">
        <v>3653</v>
      </c>
      <c r="DQ44" s="18">
        <v>3130</v>
      </c>
      <c r="DR44" s="17"/>
      <c r="DS44" s="17"/>
      <c r="DT44" s="17"/>
      <c r="DU44" s="17"/>
      <c r="DV44" s="17"/>
      <c r="DW44" s="17"/>
      <c r="DX44" s="17"/>
      <c r="DY44" s="17"/>
      <c r="DZ44" s="17"/>
      <c r="EA44" s="17"/>
      <c r="EB44" s="17"/>
      <c r="EC44" s="17"/>
      <c r="ED44" s="18">
        <v>1</v>
      </c>
      <c r="EE44" s="18" t="s">
        <v>9816</v>
      </c>
      <c r="EF44" s="18">
        <v>769533</v>
      </c>
      <c r="EG44" s="18">
        <v>1</v>
      </c>
      <c r="EH44" s="18" t="s">
        <v>9852</v>
      </c>
      <c r="EI44" s="18">
        <v>118308</v>
      </c>
      <c r="EJ44" s="17"/>
      <c r="EK44" s="17"/>
      <c r="EL44" s="17"/>
      <c r="EM44" s="17"/>
      <c r="EN44" s="17"/>
      <c r="EO44" s="17"/>
      <c r="EP44" s="17"/>
      <c r="EQ44" s="17"/>
      <c r="ER44" s="17"/>
      <c r="ES44" s="17"/>
      <c r="ET44" s="17"/>
      <c r="EU44" s="17"/>
      <c r="EV44" s="18">
        <v>1</v>
      </c>
      <c r="EW44" s="24" t="s">
        <v>9932</v>
      </c>
      <c r="EX44" s="18">
        <v>14</v>
      </c>
      <c r="EY44" s="17"/>
      <c r="EZ44" s="17"/>
      <c r="FA44" s="17"/>
      <c r="FB44" s="18">
        <v>100</v>
      </c>
      <c r="FC44" s="18" t="s">
        <v>9993</v>
      </c>
      <c r="FD44" s="18">
        <v>51</v>
      </c>
      <c r="FE44" s="18">
        <v>0</v>
      </c>
      <c r="FF44" s="18">
        <v>0</v>
      </c>
      <c r="FG44" s="18">
        <v>0</v>
      </c>
      <c r="FH44" s="18">
        <v>36</v>
      </c>
      <c r="FI44" s="18">
        <v>15</v>
      </c>
      <c r="FJ44" s="18">
        <v>0</v>
      </c>
      <c r="FK44" s="18">
        <v>0</v>
      </c>
      <c r="FL44" s="18">
        <v>0</v>
      </c>
      <c r="FM44" s="17"/>
      <c r="FN44" s="17"/>
      <c r="FO44" s="18" t="s">
        <v>10096</v>
      </c>
      <c r="FP44" s="24" t="s">
        <v>10162</v>
      </c>
      <c r="FQ44" s="18" t="s">
        <v>10249</v>
      </c>
      <c r="FR44" s="17"/>
      <c r="FS44" s="18" t="s">
        <v>10369</v>
      </c>
      <c r="FT44" s="18" t="s">
        <v>10432</v>
      </c>
      <c r="FU44" s="17"/>
      <c r="FV44" s="24" t="s">
        <v>10527</v>
      </c>
      <c r="FW44" s="17"/>
      <c r="FX44" s="18" t="s">
        <v>1624</v>
      </c>
      <c r="FY44" s="18">
        <v>0</v>
      </c>
      <c r="FZ44" s="18">
        <v>0</v>
      </c>
      <c r="GA44" s="18" t="s">
        <v>10703</v>
      </c>
      <c r="GB44" s="18" t="s">
        <v>10798</v>
      </c>
      <c r="GC44" s="18" t="s">
        <v>11081</v>
      </c>
      <c r="GD44" s="18" t="s">
        <v>10910</v>
      </c>
      <c r="GE44" s="18" t="s">
        <v>7</v>
      </c>
      <c r="GF44" s="18" t="s">
        <v>7254</v>
      </c>
      <c r="GG44" s="18" t="s">
        <v>11081</v>
      </c>
      <c r="GH44" s="18" t="s">
        <v>7444</v>
      </c>
    </row>
    <row r="45" spans="3:190" ht="30" customHeight="1" x14ac:dyDescent="0.2">
      <c r="C45" s="17" t="s">
        <v>11174</v>
      </c>
      <c r="D45" s="18" t="s">
        <v>75</v>
      </c>
      <c r="E45" s="18" t="s">
        <v>7696</v>
      </c>
      <c r="F45" s="18" t="s">
        <v>7814</v>
      </c>
      <c r="G45" s="18">
        <v>2011</v>
      </c>
      <c r="H45" s="19">
        <v>44866</v>
      </c>
      <c r="I45" s="19">
        <v>45290</v>
      </c>
      <c r="J45" s="18" t="s">
        <v>7911</v>
      </c>
      <c r="K45" s="17"/>
      <c r="L45" s="18" t="s">
        <v>8148</v>
      </c>
      <c r="M45" s="17"/>
      <c r="N45" s="17"/>
      <c r="O45" s="17"/>
      <c r="P45" s="17"/>
      <c r="Q45" s="17"/>
      <c r="R45" s="17"/>
      <c r="S45" s="17"/>
      <c r="T45" s="18" t="s">
        <v>8564</v>
      </c>
      <c r="U45" s="17"/>
      <c r="V45" s="18" t="s">
        <v>8751</v>
      </c>
      <c r="W45" s="18" t="s">
        <v>8751</v>
      </c>
      <c r="X45" s="18" t="s">
        <v>3138</v>
      </c>
      <c r="Y45" s="18" t="s">
        <v>8917</v>
      </c>
      <c r="Z45" s="20">
        <f t="shared" si="3"/>
        <v>954.8</v>
      </c>
      <c r="AA45" s="20">
        <v>850</v>
      </c>
      <c r="AB45" s="21">
        <v>89.02</v>
      </c>
      <c r="AC45" s="21">
        <v>0.3</v>
      </c>
      <c r="AD45" s="20">
        <v>104.8</v>
      </c>
      <c r="AE45" s="21">
        <v>10.98</v>
      </c>
      <c r="AF45" s="21">
        <v>0</v>
      </c>
      <c r="AG45" s="21">
        <v>0</v>
      </c>
      <c r="AH45" s="21">
        <v>0</v>
      </c>
      <c r="AI45" s="21">
        <v>0</v>
      </c>
      <c r="AJ45" s="21">
        <v>0</v>
      </c>
      <c r="AK45" s="21">
        <v>0</v>
      </c>
      <c r="AL45" s="21">
        <v>0</v>
      </c>
      <c r="AM45" s="21">
        <v>0</v>
      </c>
      <c r="AN45" s="18" t="s">
        <v>594</v>
      </c>
      <c r="AO45" s="18" t="s">
        <v>594</v>
      </c>
      <c r="AP45" s="18" t="s">
        <v>594</v>
      </c>
      <c r="AQ45" s="17"/>
      <c r="AR45" s="17"/>
      <c r="AS45" s="17"/>
      <c r="AT45" s="21"/>
      <c r="AU45" s="21">
        <v>850</v>
      </c>
      <c r="AV45" s="21">
        <v>0.3</v>
      </c>
      <c r="AW45" s="22">
        <v>0</v>
      </c>
      <c r="AX45" s="22">
        <v>1224</v>
      </c>
      <c r="AY45" s="22">
        <v>1224</v>
      </c>
      <c r="AZ45" s="22">
        <v>120</v>
      </c>
      <c r="BA45" s="22">
        <v>74</v>
      </c>
      <c r="BB45" s="22">
        <v>140</v>
      </c>
      <c r="BC45" s="22">
        <v>82</v>
      </c>
      <c r="BD45" s="22"/>
      <c r="BE45" s="22">
        <v>35</v>
      </c>
      <c r="BF45" s="22">
        <v>108</v>
      </c>
      <c r="BG45" s="22">
        <v>200</v>
      </c>
      <c r="BH45" s="22">
        <v>109</v>
      </c>
      <c r="BI45" s="22"/>
      <c r="BJ45" s="22">
        <v>67</v>
      </c>
      <c r="BK45" s="22">
        <v>184</v>
      </c>
      <c r="BL45" s="22">
        <v>70</v>
      </c>
      <c r="BM45" s="22"/>
      <c r="BN45" s="22"/>
      <c r="BO45" s="22"/>
      <c r="BP45" s="22"/>
      <c r="BQ45" s="22">
        <v>35</v>
      </c>
      <c r="BR45" s="22"/>
      <c r="BS45" s="22"/>
      <c r="BT45" s="22"/>
      <c r="BU45" s="22"/>
      <c r="BV45" s="22"/>
      <c r="BW45" s="22"/>
      <c r="BX45" s="22"/>
      <c r="BY45" s="22"/>
      <c r="BZ45" s="22"/>
      <c r="CA45" s="22"/>
      <c r="CB45" s="22"/>
      <c r="CC45" s="22"/>
      <c r="CD45" s="22"/>
      <c r="CE45" s="22"/>
      <c r="CF45" s="22"/>
      <c r="CG45" s="22"/>
      <c r="CH45" s="22"/>
      <c r="CI45" s="22">
        <v>0</v>
      </c>
      <c r="CJ45" s="22"/>
      <c r="CK45" s="22"/>
      <c r="CL45" s="22"/>
      <c r="CM45" s="22"/>
      <c r="CN45" s="23"/>
      <c r="CO45" s="22"/>
      <c r="CP45" s="22">
        <v>1224</v>
      </c>
      <c r="CQ45" s="15">
        <f t="shared" si="2"/>
        <v>0</v>
      </c>
      <c r="CR45" s="21">
        <v>1685.595</v>
      </c>
      <c r="CS45" s="18" t="s">
        <v>9296</v>
      </c>
      <c r="CT45" s="17"/>
      <c r="CU45" s="21">
        <v>71.89</v>
      </c>
      <c r="CV45" s="24" t="s">
        <v>9435</v>
      </c>
      <c r="CW45" s="21">
        <v>2344.36</v>
      </c>
      <c r="CX45" s="21">
        <v>1</v>
      </c>
      <c r="CY45" s="18" t="s">
        <v>9486</v>
      </c>
      <c r="CZ45" s="18" t="s">
        <v>9518</v>
      </c>
      <c r="DA45" s="18" t="s">
        <v>9555</v>
      </c>
      <c r="DB45" s="18">
        <v>25</v>
      </c>
      <c r="DC45" s="17"/>
      <c r="DD45" s="17"/>
      <c r="DE45" s="18">
        <v>7</v>
      </c>
      <c r="DF45" s="17"/>
      <c r="DG45" s="17"/>
      <c r="DH45" s="17"/>
      <c r="DI45" s="18">
        <v>1</v>
      </c>
      <c r="DJ45" s="18" t="s">
        <v>594</v>
      </c>
      <c r="DK45" s="18">
        <v>3576</v>
      </c>
      <c r="DL45" s="17"/>
      <c r="DM45" s="17"/>
      <c r="DN45" s="17"/>
      <c r="DO45" s="17"/>
      <c r="DP45" s="17"/>
      <c r="DQ45" s="17"/>
      <c r="DR45" s="18">
        <v>1</v>
      </c>
      <c r="DS45" s="18" t="s">
        <v>594</v>
      </c>
      <c r="DT45" s="18">
        <v>473</v>
      </c>
      <c r="DU45" s="18">
        <v>1</v>
      </c>
      <c r="DV45" s="18" t="s">
        <v>594</v>
      </c>
      <c r="DW45" s="18">
        <v>153</v>
      </c>
      <c r="DX45" s="18">
        <v>1</v>
      </c>
      <c r="DY45" s="18" t="s">
        <v>594</v>
      </c>
      <c r="DZ45" s="18">
        <v>3115</v>
      </c>
      <c r="EA45" s="17"/>
      <c r="EB45" s="17"/>
      <c r="EC45" s="17"/>
      <c r="ED45" s="18">
        <v>1</v>
      </c>
      <c r="EE45" s="18" t="s">
        <v>594</v>
      </c>
      <c r="EF45" s="18">
        <v>37323</v>
      </c>
      <c r="EG45" s="18">
        <v>1</v>
      </c>
      <c r="EH45" s="18" t="s">
        <v>4180</v>
      </c>
      <c r="EI45" s="18">
        <v>45132</v>
      </c>
      <c r="EJ45" s="17"/>
      <c r="EK45" s="17"/>
      <c r="EL45" s="17"/>
      <c r="EM45" s="17"/>
      <c r="EN45" s="17"/>
      <c r="EO45" s="17"/>
      <c r="EP45" s="17"/>
      <c r="EQ45" s="17"/>
      <c r="ER45" s="17"/>
      <c r="ES45" s="17"/>
      <c r="ET45" s="17"/>
      <c r="EU45" s="17"/>
      <c r="EV45" s="17"/>
      <c r="EW45" s="17"/>
      <c r="EX45" s="17"/>
      <c r="EY45" s="17"/>
      <c r="EZ45" s="17"/>
      <c r="FA45" s="17"/>
      <c r="FB45" s="18">
        <v>100</v>
      </c>
      <c r="FC45" s="17"/>
      <c r="FD45" s="18">
        <v>452</v>
      </c>
      <c r="FE45" s="18">
        <v>32</v>
      </c>
      <c r="FF45" s="18">
        <v>57</v>
      </c>
      <c r="FG45" s="18">
        <v>353</v>
      </c>
      <c r="FH45" s="18">
        <v>0</v>
      </c>
      <c r="FI45" s="18">
        <v>10</v>
      </c>
      <c r="FJ45" s="18">
        <v>0</v>
      </c>
      <c r="FK45" s="18">
        <v>0</v>
      </c>
      <c r="FL45" s="18">
        <v>0</v>
      </c>
      <c r="FM45" s="17"/>
      <c r="FN45" s="17"/>
      <c r="FO45" s="17"/>
      <c r="FP45" s="18" t="s">
        <v>10163</v>
      </c>
      <c r="FQ45" s="17"/>
      <c r="FR45" s="17"/>
      <c r="FS45" s="17"/>
      <c r="FT45" s="18" t="s">
        <v>10433</v>
      </c>
      <c r="FU45" s="17"/>
      <c r="FV45" s="17"/>
      <c r="FW45" s="17"/>
      <c r="FX45" s="18" t="s">
        <v>10611</v>
      </c>
      <c r="FY45" s="18">
        <v>13</v>
      </c>
      <c r="FZ45" s="18">
        <v>2119</v>
      </c>
      <c r="GA45" s="18" t="s">
        <v>10704</v>
      </c>
      <c r="GB45" s="18" t="s">
        <v>10799</v>
      </c>
      <c r="GC45" s="18" t="s">
        <v>11081</v>
      </c>
      <c r="GD45" s="18" t="s">
        <v>10911</v>
      </c>
      <c r="GE45" s="18" t="s">
        <v>30</v>
      </c>
      <c r="GF45" s="18" t="s">
        <v>11018</v>
      </c>
      <c r="GG45" s="18" t="s">
        <v>11081</v>
      </c>
      <c r="GH45" s="18" t="s">
        <v>11056</v>
      </c>
    </row>
    <row r="46" spans="3:190" ht="30" customHeight="1" x14ac:dyDescent="0.2">
      <c r="C46" s="17" t="s">
        <v>11174</v>
      </c>
      <c r="D46" s="18" t="s">
        <v>7626</v>
      </c>
      <c r="E46" s="18" t="s">
        <v>7697</v>
      </c>
      <c r="F46" s="18" t="s">
        <v>7815</v>
      </c>
      <c r="G46" s="18">
        <v>2023</v>
      </c>
      <c r="H46" s="19">
        <v>45108</v>
      </c>
      <c r="I46" s="19">
        <v>45200</v>
      </c>
      <c r="J46" s="18" t="s">
        <v>7912</v>
      </c>
      <c r="K46" s="17"/>
      <c r="L46" s="18" t="s">
        <v>8149</v>
      </c>
      <c r="M46" s="18" t="s">
        <v>8270</v>
      </c>
      <c r="N46" s="17"/>
      <c r="O46" s="17"/>
      <c r="P46" s="17"/>
      <c r="Q46" s="17"/>
      <c r="R46" s="17"/>
      <c r="S46" s="17"/>
      <c r="T46" s="18" t="s">
        <v>8565</v>
      </c>
      <c r="U46" s="18" t="s">
        <v>8659</v>
      </c>
      <c r="V46" s="18" t="s">
        <v>8752</v>
      </c>
      <c r="W46" s="18" t="s">
        <v>8752</v>
      </c>
      <c r="X46" s="18" t="s">
        <v>3138</v>
      </c>
      <c r="Y46" s="18" t="s">
        <v>8918</v>
      </c>
      <c r="Z46" s="20">
        <f t="shared" si="3"/>
        <v>126.5</v>
      </c>
      <c r="AA46" s="20">
        <v>58.94</v>
      </c>
      <c r="AB46" s="21">
        <v>46.59</v>
      </c>
      <c r="AC46" s="21">
        <v>0.03</v>
      </c>
      <c r="AD46" s="20">
        <v>0</v>
      </c>
      <c r="AE46" s="21">
        <v>0</v>
      </c>
      <c r="AF46" s="21">
        <v>8.1999999999999993</v>
      </c>
      <c r="AG46" s="21">
        <v>6.48</v>
      </c>
      <c r="AH46" s="21">
        <v>59.36</v>
      </c>
      <c r="AI46" s="21">
        <v>46.92</v>
      </c>
      <c r="AJ46" s="21">
        <v>0</v>
      </c>
      <c r="AK46" s="21">
        <v>0</v>
      </c>
      <c r="AL46" s="21">
        <v>0</v>
      </c>
      <c r="AM46" s="21">
        <v>0</v>
      </c>
      <c r="AN46" s="18" t="s">
        <v>699</v>
      </c>
      <c r="AO46" s="18" t="s">
        <v>699</v>
      </c>
      <c r="AP46" s="18" t="s">
        <v>699</v>
      </c>
      <c r="AQ46" s="18">
        <v>1</v>
      </c>
      <c r="AR46" s="18" t="s">
        <v>9093</v>
      </c>
      <c r="AS46" s="18" t="s">
        <v>9163</v>
      </c>
      <c r="AT46" s="21">
        <v>0</v>
      </c>
      <c r="AU46" s="21">
        <v>60</v>
      </c>
      <c r="AV46" s="21">
        <v>0.03</v>
      </c>
      <c r="AW46" s="22">
        <v>378</v>
      </c>
      <c r="AX46" s="22">
        <v>307</v>
      </c>
      <c r="AY46" s="22">
        <v>147</v>
      </c>
      <c r="AZ46" s="22">
        <v>14</v>
      </c>
      <c r="BA46" s="22">
        <v>22</v>
      </c>
      <c r="BB46" s="22">
        <v>8</v>
      </c>
      <c r="BC46" s="22"/>
      <c r="BD46" s="22"/>
      <c r="BE46" s="22">
        <v>13</v>
      </c>
      <c r="BF46" s="22"/>
      <c r="BG46" s="22">
        <v>9</v>
      </c>
      <c r="BH46" s="22">
        <v>1</v>
      </c>
      <c r="BI46" s="22"/>
      <c r="BJ46" s="22">
        <v>27</v>
      </c>
      <c r="BK46" s="22">
        <v>32</v>
      </c>
      <c r="BL46" s="22">
        <v>13</v>
      </c>
      <c r="BM46" s="22"/>
      <c r="BN46" s="22"/>
      <c r="BO46" s="22"/>
      <c r="BP46" s="22"/>
      <c r="BQ46" s="22"/>
      <c r="BR46" s="22"/>
      <c r="BS46" s="22"/>
      <c r="BT46" s="22"/>
      <c r="BU46" s="22"/>
      <c r="BV46" s="22"/>
      <c r="BW46" s="22"/>
      <c r="BX46" s="22"/>
      <c r="BY46" s="22"/>
      <c r="BZ46" s="22"/>
      <c r="CA46" s="22"/>
      <c r="CB46" s="22"/>
      <c r="CC46" s="22"/>
      <c r="CD46" s="22"/>
      <c r="CE46" s="22"/>
      <c r="CF46" s="22"/>
      <c r="CG46" s="22"/>
      <c r="CH46" s="22"/>
      <c r="CI46" s="22">
        <v>0</v>
      </c>
      <c r="CJ46" s="22"/>
      <c r="CK46" s="22"/>
      <c r="CL46" s="22"/>
      <c r="CM46" s="22"/>
      <c r="CN46" s="22" t="s">
        <v>9232</v>
      </c>
      <c r="CO46" s="22">
        <v>8</v>
      </c>
      <c r="CP46" s="22">
        <v>147</v>
      </c>
      <c r="CQ46" s="15">
        <f t="shared" si="2"/>
        <v>0</v>
      </c>
      <c r="CR46" s="21">
        <v>179.95599999999999</v>
      </c>
      <c r="CS46" s="18" t="s">
        <v>9297</v>
      </c>
      <c r="CT46" s="17"/>
      <c r="CU46" s="21">
        <v>7.87</v>
      </c>
      <c r="CV46" s="24" t="s">
        <v>9431</v>
      </c>
      <c r="CW46" s="21">
        <v>2285.2820000000002</v>
      </c>
      <c r="CX46" s="21">
        <v>1</v>
      </c>
      <c r="CY46" s="18" t="s">
        <v>8918</v>
      </c>
      <c r="CZ46" s="18" t="s">
        <v>9519</v>
      </c>
      <c r="DA46" s="18" t="s">
        <v>9556</v>
      </c>
      <c r="DB46" s="18">
        <v>10</v>
      </c>
      <c r="DC46" s="18">
        <v>29</v>
      </c>
      <c r="DD46" s="18" t="s">
        <v>9582</v>
      </c>
      <c r="DE46" s="18">
        <v>1</v>
      </c>
      <c r="DF46" s="17"/>
      <c r="DG46" s="17"/>
      <c r="DH46" s="17"/>
      <c r="DI46" s="17"/>
      <c r="DJ46" s="17"/>
      <c r="DK46" s="17"/>
      <c r="DL46" s="18">
        <v>1</v>
      </c>
      <c r="DM46" s="18" t="s">
        <v>9718</v>
      </c>
      <c r="DN46" s="18">
        <v>0</v>
      </c>
      <c r="DO46" s="17"/>
      <c r="DP46" s="17"/>
      <c r="DQ46" s="17"/>
      <c r="DR46" s="17"/>
      <c r="DS46" s="17"/>
      <c r="DT46" s="17"/>
      <c r="DU46" s="18">
        <v>1</v>
      </c>
      <c r="DV46" s="18" t="s">
        <v>9749</v>
      </c>
      <c r="DW46" s="18">
        <v>378</v>
      </c>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8" t="s">
        <v>9948</v>
      </c>
      <c r="EZ46" s="18" t="s">
        <v>9962</v>
      </c>
      <c r="FA46" s="18">
        <v>15</v>
      </c>
      <c r="FB46" s="18">
        <v>100</v>
      </c>
      <c r="FC46" s="17"/>
      <c r="FD46" s="18">
        <v>327</v>
      </c>
      <c r="FE46" s="18">
        <v>0</v>
      </c>
      <c r="FF46" s="18">
        <v>15</v>
      </c>
      <c r="FG46" s="18">
        <v>309</v>
      </c>
      <c r="FH46" s="18">
        <v>0</v>
      </c>
      <c r="FI46" s="18">
        <v>3</v>
      </c>
      <c r="FJ46" s="18">
        <v>0</v>
      </c>
      <c r="FK46" s="18">
        <v>0</v>
      </c>
      <c r="FL46" s="18">
        <v>0</v>
      </c>
      <c r="FM46" s="18">
        <v>1</v>
      </c>
      <c r="FN46" s="24" t="s">
        <v>10046</v>
      </c>
      <c r="FO46" s="18" t="s">
        <v>10097</v>
      </c>
      <c r="FP46" s="24" t="s">
        <v>10164</v>
      </c>
      <c r="FQ46" s="18" t="s">
        <v>10250</v>
      </c>
      <c r="FR46" s="24" t="s">
        <v>10319</v>
      </c>
      <c r="FS46" s="17"/>
      <c r="FT46" s="18" t="s">
        <v>10434</v>
      </c>
      <c r="FU46" s="17"/>
      <c r="FV46" s="17"/>
      <c r="FW46" s="17"/>
      <c r="FX46" s="18" t="s">
        <v>10612</v>
      </c>
      <c r="FY46" s="18">
        <v>5</v>
      </c>
      <c r="FZ46" s="18">
        <v>378</v>
      </c>
      <c r="GA46" s="18" t="s">
        <v>10705</v>
      </c>
      <c r="GB46" s="18" t="s">
        <v>10800</v>
      </c>
      <c r="GC46" s="18" t="s">
        <v>11081</v>
      </c>
      <c r="GD46" s="18" t="s">
        <v>10912</v>
      </c>
      <c r="GE46" s="18" t="s">
        <v>7594</v>
      </c>
      <c r="GF46" s="18" t="s">
        <v>11007</v>
      </c>
      <c r="GG46" s="18" t="s">
        <v>11081</v>
      </c>
      <c r="GH46" s="18" t="s">
        <v>11049</v>
      </c>
    </row>
    <row r="47" spans="3:190" ht="30" customHeight="1" x14ac:dyDescent="0.2">
      <c r="C47" s="17" t="s">
        <v>11174</v>
      </c>
      <c r="D47" s="18" t="s">
        <v>7634</v>
      </c>
      <c r="E47" s="18" t="s">
        <v>7698</v>
      </c>
      <c r="F47" s="18" t="s">
        <v>7698</v>
      </c>
      <c r="G47" s="18">
        <v>2017</v>
      </c>
      <c r="H47" s="19">
        <v>44937</v>
      </c>
      <c r="I47" s="19">
        <v>45291</v>
      </c>
      <c r="J47" s="18" t="s">
        <v>7913</v>
      </c>
      <c r="K47" s="18" t="s">
        <v>8042</v>
      </c>
      <c r="L47" s="18" t="s">
        <v>8150</v>
      </c>
      <c r="M47" s="18" t="s">
        <v>8271</v>
      </c>
      <c r="N47" s="18" t="s">
        <v>8361</v>
      </c>
      <c r="O47" s="18" t="s">
        <v>8391</v>
      </c>
      <c r="P47" s="18" t="s">
        <v>699</v>
      </c>
      <c r="Q47" s="17"/>
      <c r="R47" s="18" t="s">
        <v>699</v>
      </c>
      <c r="S47" s="17"/>
      <c r="T47" s="18" t="s">
        <v>8566</v>
      </c>
      <c r="U47" s="18" t="s">
        <v>8660</v>
      </c>
      <c r="V47" s="18" t="s">
        <v>8753</v>
      </c>
      <c r="W47" s="18" t="s">
        <v>8753</v>
      </c>
      <c r="X47" s="18" t="s">
        <v>3138</v>
      </c>
      <c r="Y47" s="18" t="s">
        <v>8919</v>
      </c>
      <c r="Z47" s="20">
        <f t="shared" si="3"/>
        <v>432.39100000000002</v>
      </c>
      <c r="AA47" s="20">
        <v>3.5430000000000001</v>
      </c>
      <c r="AB47" s="21">
        <v>0.82</v>
      </c>
      <c r="AC47" s="21">
        <v>0.01</v>
      </c>
      <c r="AD47" s="20">
        <v>14.208</v>
      </c>
      <c r="AE47" s="21">
        <v>3.29</v>
      </c>
      <c r="AF47" s="21">
        <v>1.028</v>
      </c>
      <c r="AG47" s="21">
        <v>0.23</v>
      </c>
      <c r="AH47" s="21">
        <v>0</v>
      </c>
      <c r="AI47" s="21">
        <v>0</v>
      </c>
      <c r="AJ47" s="21">
        <v>0</v>
      </c>
      <c r="AK47" s="21">
        <v>0</v>
      </c>
      <c r="AL47" s="21">
        <v>413.61200000000002</v>
      </c>
      <c r="AM47" s="21">
        <v>95.66</v>
      </c>
      <c r="AN47" s="18" t="s">
        <v>9025</v>
      </c>
      <c r="AO47" s="18" t="s">
        <v>9060</v>
      </c>
      <c r="AP47" s="18" t="s">
        <v>8753</v>
      </c>
      <c r="AQ47" s="17"/>
      <c r="AR47" s="17"/>
      <c r="AS47" s="17"/>
      <c r="AT47" s="21"/>
      <c r="AU47" s="21">
        <v>164.57400000000001</v>
      </c>
      <c r="AV47" s="21">
        <v>0.27</v>
      </c>
      <c r="AW47" s="22">
        <v>124</v>
      </c>
      <c r="AX47" s="22">
        <v>111</v>
      </c>
      <c r="AY47" s="22">
        <v>82</v>
      </c>
      <c r="AZ47" s="22">
        <v>0</v>
      </c>
      <c r="BA47" s="22">
        <v>12</v>
      </c>
      <c r="BB47" s="22">
        <v>11</v>
      </c>
      <c r="BC47" s="22">
        <v>0</v>
      </c>
      <c r="BD47" s="22">
        <v>0</v>
      </c>
      <c r="BE47" s="22">
        <v>4</v>
      </c>
      <c r="BF47" s="22">
        <v>0</v>
      </c>
      <c r="BG47" s="22">
        <v>0</v>
      </c>
      <c r="BH47" s="22">
        <v>1</v>
      </c>
      <c r="BI47" s="22">
        <v>30</v>
      </c>
      <c r="BJ47" s="22">
        <v>6</v>
      </c>
      <c r="BK47" s="22">
        <v>10</v>
      </c>
      <c r="BL47" s="22">
        <v>2</v>
      </c>
      <c r="BM47" s="22">
        <v>2</v>
      </c>
      <c r="BN47" s="22">
        <v>1</v>
      </c>
      <c r="BO47" s="22">
        <v>0</v>
      </c>
      <c r="BP47" s="22">
        <v>0</v>
      </c>
      <c r="BQ47" s="22">
        <v>0</v>
      </c>
      <c r="BR47" s="22">
        <v>0</v>
      </c>
      <c r="BS47" s="22">
        <v>0</v>
      </c>
      <c r="BT47" s="22"/>
      <c r="BU47" s="22"/>
      <c r="BV47" s="22"/>
      <c r="BW47" s="22"/>
      <c r="BX47" s="22"/>
      <c r="BY47" s="22"/>
      <c r="BZ47" s="22"/>
      <c r="CA47" s="22"/>
      <c r="CB47" s="22"/>
      <c r="CC47" s="22"/>
      <c r="CD47" s="22"/>
      <c r="CE47" s="22"/>
      <c r="CF47" s="22"/>
      <c r="CG47" s="22"/>
      <c r="CH47" s="22"/>
      <c r="CI47" s="22">
        <v>0</v>
      </c>
      <c r="CJ47" s="22">
        <v>0</v>
      </c>
      <c r="CK47" s="22">
        <v>0</v>
      </c>
      <c r="CL47" s="22">
        <v>0</v>
      </c>
      <c r="CM47" s="22">
        <v>3</v>
      </c>
      <c r="CN47" s="23"/>
      <c r="CO47" s="22"/>
      <c r="CP47" s="22">
        <v>82</v>
      </c>
      <c r="CQ47" s="15">
        <f t="shared" si="2"/>
        <v>0</v>
      </c>
      <c r="CR47" s="21">
        <v>568.03300000000002</v>
      </c>
      <c r="CS47" s="18" t="s">
        <v>9298</v>
      </c>
      <c r="CT47" s="17"/>
      <c r="CU47" s="21">
        <v>84.49</v>
      </c>
      <c r="CV47" s="24" t="s">
        <v>9436</v>
      </c>
      <c r="CW47" s="21">
        <v>672.32100000000003</v>
      </c>
      <c r="CX47" s="21"/>
      <c r="CY47" s="17"/>
      <c r="CZ47" s="17"/>
      <c r="DA47" s="17"/>
      <c r="DB47" s="17"/>
      <c r="DC47" s="17"/>
      <c r="DD47" s="17"/>
      <c r="DE47" s="18">
        <v>4</v>
      </c>
      <c r="DF47" s="18">
        <v>1</v>
      </c>
      <c r="DG47" s="18" t="s">
        <v>9599</v>
      </c>
      <c r="DH47" s="18">
        <v>40026</v>
      </c>
      <c r="DI47" s="18">
        <v>1</v>
      </c>
      <c r="DJ47" s="18" t="s">
        <v>9663</v>
      </c>
      <c r="DK47" s="18">
        <v>79356</v>
      </c>
      <c r="DL47" s="17"/>
      <c r="DM47" s="17"/>
      <c r="DN47" s="17"/>
      <c r="DO47" s="17"/>
      <c r="DP47" s="17"/>
      <c r="DQ47" s="17"/>
      <c r="DR47" s="17"/>
      <c r="DS47" s="17"/>
      <c r="DT47" s="17"/>
      <c r="DU47" s="17"/>
      <c r="DV47" s="17"/>
      <c r="DW47" s="17"/>
      <c r="DX47" s="17"/>
      <c r="DY47" s="17"/>
      <c r="DZ47" s="17"/>
      <c r="EA47" s="17"/>
      <c r="EB47" s="17"/>
      <c r="EC47" s="17"/>
      <c r="ED47" s="18">
        <v>1</v>
      </c>
      <c r="EE47" s="18" t="s">
        <v>9599</v>
      </c>
      <c r="EF47" s="18">
        <v>40026</v>
      </c>
      <c r="EG47" s="18">
        <v>1</v>
      </c>
      <c r="EH47" s="18" t="s">
        <v>9663</v>
      </c>
      <c r="EI47" s="18">
        <v>79356</v>
      </c>
      <c r="EJ47" s="17"/>
      <c r="EK47" s="17"/>
      <c r="EL47" s="17"/>
      <c r="EM47" s="17"/>
      <c r="EN47" s="17"/>
      <c r="EO47" s="17"/>
      <c r="EP47" s="17"/>
      <c r="EQ47" s="17"/>
      <c r="ER47" s="17"/>
      <c r="ES47" s="17"/>
      <c r="ET47" s="17"/>
      <c r="EU47" s="17"/>
      <c r="EV47" s="17"/>
      <c r="EW47" s="17"/>
      <c r="EX47" s="17"/>
      <c r="EY47" s="17"/>
      <c r="EZ47" s="17"/>
      <c r="FA47" s="17"/>
      <c r="FB47" s="18">
        <v>37</v>
      </c>
      <c r="FC47" s="18" t="s">
        <v>9994</v>
      </c>
      <c r="FD47" s="18">
        <v>50</v>
      </c>
      <c r="FE47" s="18">
        <v>0</v>
      </c>
      <c r="FF47" s="18">
        <v>16</v>
      </c>
      <c r="FG47" s="18">
        <v>31</v>
      </c>
      <c r="FH47" s="18">
        <v>0</v>
      </c>
      <c r="FI47" s="18">
        <v>3</v>
      </c>
      <c r="FJ47" s="18">
        <v>0</v>
      </c>
      <c r="FK47" s="18">
        <v>0</v>
      </c>
      <c r="FL47" s="18">
        <v>0</v>
      </c>
      <c r="FM47" s="18">
        <v>1</v>
      </c>
      <c r="FN47" s="24" t="s">
        <v>10047</v>
      </c>
      <c r="FO47" s="18" t="s">
        <v>10098</v>
      </c>
      <c r="FP47" s="24" t="s">
        <v>4589</v>
      </c>
      <c r="FQ47" s="18" t="s">
        <v>10251</v>
      </c>
      <c r="FR47" s="24" t="s">
        <v>10320</v>
      </c>
      <c r="FS47" s="18" t="s">
        <v>10370</v>
      </c>
      <c r="FT47" s="18" t="s">
        <v>10435</v>
      </c>
      <c r="FU47" s="17"/>
      <c r="FV47" s="18" t="s">
        <v>10528</v>
      </c>
      <c r="FW47" s="17"/>
      <c r="FX47" s="18" t="s">
        <v>10613</v>
      </c>
      <c r="FY47" s="18">
        <v>0</v>
      </c>
      <c r="FZ47" s="17"/>
      <c r="GA47" s="18" t="s">
        <v>10706</v>
      </c>
      <c r="GB47" s="18" t="s">
        <v>10801</v>
      </c>
      <c r="GC47" s="18" t="s">
        <v>11081</v>
      </c>
      <c r="GD47" s="18" t="s">
        <v>10913</v>
      </c>
      <c r="GE47" s="18" t="s">
        <v>10989</v>
      </c>
      <c r="GF47" s="18" t="s">
        <v>11019</v>
      </c>
      <c r="GG47" s="18" t="s">
        <v>11081</v>
      </c>
      <c r="GH47" s="18" t="s">
        <v>11057</v>
      </c>
    </row>
    <row r="48" spans="3:190" ht="30" customHeight="1" x14ac:dyDescent="0.2">
      <c r="C48" s="17" t="s">
        <v>11174</v>
      </c>
      <c r="D48" s="18" t="s">
        <v>48</v>
      </c>
      <c r="E48" s="18" t="s">
        <v>716</v>
      </c>
      <c r="F48" s="17"/>
      <c r="G48" s="18">
        <v>2017</v>
      </c>
      <c r="H48" s="19">
        <v>45182</v>
      </c>
      <c r="I48" s="19">
        <v>45285</v>
      </c>
      <c r="J48" s="18" t="s">
        <v>7914</v>
      </c>
      <c r="K48" s="18" t="s">
        <v>8043</v>
      </c>
      <c r="L48" s="18" t="s">
        <v>8151</v>
      </c>
      <c r="M48" s="18" t="s">
        <v>8272</v>
      </c>
      <c r="N48" s="17"/>
      <c r="O48" s="17"/>
      <c r="P48" s="18" t="s">
        <v>8413</v>
      </c>
      <c r="Q48" s="18" t="s">
        <v>8445</v>
      </c>
      <c r="R48" s="17"/>
      <c r="S48" s="17"/>
      <c r="T48" s="18" t="s">
        <v>8567</v>
      </c>
      <c r="U48" s="18" t="s">
        <v>8661</v>
      </c>
      <c r="V48" s="18" t="s">
        <v>8754</v>
      </c>
      <c r="W48" s="18" t="s">
        <v>8754</v>
      </c>
      <c r="X48" s="18" t="s">
        <v>3142</v>
      </c>
      <c r="Y48" s="18" t="s">
        <v>8920</v>
      </c>
      <c r="Z48" s="20">
        <f t="shared" si="3"/>
        <v>359.59100000000001</v>
      </c>
      <c r="AA48" s="20">
        <v>293.07</v>
      </c>
      <c r="AB48" s="21">
        <v>81.5</v>
      </c>
      <c r="AC48" s="21">
        <v>7.0000000000000007E-2</v>
      </c>
      <c r="AD48" s="20">
        <v>25.981999999999999</v>
      </c>
      <c r="AE48" s="21">
        <v>7.23</v>
      </c>
      <c r="AF48" s="21">
        <v>0</v>
      </c>
      <c r="AG48" s="21">
        <v>0</v>
      </c>
      <c r="AH48" s="21">
        <v>0</v>
      </c>
      <c r="AI48" s="21">
        <v>0</v>
      </c>
      <c r="AJ48" s="21">
        <v>40.539000000000001</v>
      </c>
      <c r="AK48" s="21">
        <v>11.27</v>
      </c>
      <c r="AL48" s="21">
        <v>0</v>
      </c>
      <c r="AM48" s="21">
        <v>0</v>
      </c>
      <c r="AN48" s="18">
        <v>0</v>
      </c>
      <c r="AO48" s="18">
        <v>0</v>
      </c>
      <c r="AP48" s="18">
        <v>0</v>
      </c>
      <c r="AQ48" s="18">
        <v>1</v>
      </c>
      <c r="AR48" s="18" t="s">
        <v>9094</v>
      </c>
      <c r="AS48" s="18" t="s">
        <v>9164</v>
      </c>
      <c r="AT48" s="21">
        <v>38.476999999999997</v>
      </c>
      <c r="AU48" s="21">
        <v>600</v>
      </c>
      <c r="AV48" s="21">
        <v>0.14000000000000001</v>
      </c>
      <c r="AW48" s="22">
        <v>718</v>
      </c>
      <c r="AX48" s="22">
        <v>310</v>
      </c>
      <c r="AY48" s="22">
        <v>302</v>
      </c>
      <c r="AZ48" s="22">
        <v>14</v>
      </c>
      <c r="BA48" s="22"/>
      <c r="BB48" s="22">
        <v>35</v>
      </c>
      <c r="BC48" s="22">
        <v>1</v>
      </c>
      <c r="BD48" s="22"/>
      <c r="BE48" s="22"/>
      <c r="BF48" s="22"/>
      <c r="BG48" s="22">
        <v>30</v>
      </c>
      <c r="BH48" s="22">
        <v>3</v>
      </c>
      <c r="BI48" s="22"/>
      <c r="BJ48" s="22">
        <v>98</v>
      </c>
      <c r="BK48" s="22">
        <v>94</v>
      </c>
      <c r="BL48" s="22"/>
      <c r="BM48" s="22"/>
      <c r="BN48" s="22"/>
      <c r="BO48" s="22"/>
      <c r="BP48" s="22"/>
      <c r="BQ48" s="22">
        <v>22</v>
      </c>
      <c r="BR48" s="22"/>
      <c r="BS48" s="22"/>
      <c r="BT48" s="22"/>
      <c r="BU48" s="22"/>
      <c r="BV48" s="22"/>
      <c r="BW48" s="22"/>
      <c r="BX48" s="22"/>
      <c r="BY48" s="22"/>
      <c r="BZ48" s="22"/>
      <c r="CA48" s="22"/>
      <c r="CB48" s="22"/>
      <c r="CC48" s="22"/>
      <c r="CD48" s="22"/>
      <c r="CE48" s="22"/>
      <c r="CF48" s="22"/>
      <c r="CG48" s="22"/>
      <c r="CH48" s="22"/>
      <c r="CI48" s="22">
        <v>0</v>
      </c>
      <c r="CJ48" s="22"/>
      <c r="CK48" s="22"/>
      <c r="CL48" s="22"/>
      <c r="CM48" s="22"/>
      <c r="CN48" s="23"/>
      <c r="CO48" s="22"/>
      <c r="CP48" s="22">
        <v>297</v>
      </c>
      <c r="CQ48" s="15">
        <f t="shared" si="2"/>
        <v>0</v>
      </c>
      <c r="CR48" s="21">
        <v>407.58600000000001</v>
      </c>
      <c r="CS48" s="18" t="s">
        <v>9299</v>
      </c>
      <c r="CT48" s="18" t="s">
        <v>9389</v>
      </c>
      <c r="CU48" s="21">
        <v>14.32</v>
      </c>
      <c r="CV48" s="24" t="s">
        <v>3986</v>
      </c>
      <c r="CW48" s="21">
        <v>2845.5450000000001</v>
      </c>
      <c r="CX48" s="21">
        <v>1</v>
      </c>
      <c r="CY48" s="18" t="s">
        <v>9487</v>
      </c>
      <c r="CZ48" s="18" t="s">
        <v>9520</v>
      </c>
      <c r="DA48" s="18" t="s">
        <v>9557</v>
      </c>
      <c r="DB48" s="18">
        <v>8</v>
      </c>
      <c r="DC48" s="18">
        <v>0</v>
      </c>
      <c r="DD48" s="17"/>
      <c r="DE48" s="18">
        <v>0</v>
      </c>
      <c r="DF48" s="18">
        <v>1</v>
      </c>
      <c r="DG48" s="18" t="s">
        <v>9600</v>
      </c>
      <c r="DH48" s="18">
        <v>68447</v>
      </c>
      <c r="DI48" s="18">
        <v>1</v>
      </c>
      <c r="DJ48" s="18" t="s">
        <v>9664</v>
      </c>
      <c r="DK48" s="18">
        <v>15658</v>
      </c>
      <c r="DL48" s="18">
        <v>1</v>
      </c>
      <c r="DM48" s="18" t="s">
        <v>9664</v>
      </c>
      <c r="DN48" s="18">
        <v>155</v>
      </c>
      <c r="DO48" s="18">
        <v>1</v>
      </c>
      <c r="DP48" s="18" t="s">
        <v>9664</v>
      </c>
      <c r="DQ48" s="18">
        <v>188</v>
      </c>
      <c r="DR48" s="17"/>
      <c r="DS48" s="17"/>
      <c r="DT48" s="17"/>
      <c r="DU48" s="18">
        <v>1</v>
      </c>
      <c r="DV48" s="18" t="s">
        <v>9750</v>
      </c>
      <c r="DW48" s="18">
        <v>167</v>
      </c>
      <c r="DX48" s="17"/>
      <c r="DY48" s="17"/>
      <c r="DZ48" s="17"/>
      <c r="EA48" s="18" t="s">
        <v>9774</v>
      </c>
      <c r="EB48" s="18" t="s">
        <v>9795</v>
      </c>
      <c r="EC48" s="18">
        <v>12674</v>
      </c>
      <c r="ED48" s="17"/>
      <c r="EE48" s="17"/>
      <c r="EF48" s="17"/>
      <c r="EG48" s="18">
        <v>1</v>
      </c>
      <c r="EH48" s="18" t="s">
        <v>9853</v>
      </c>
      <c r="EI48" s="18">
        <v>12513</v>
      </c>
      <c r="EJ48" s="17"/>
      <c r="EK48" s="17"/>
      <c r="EL48" s="17"/>
      <c r="EM48" s="17"/>
      <c r="EN48" s="17"/>
      <c r="EO48" s="17"/>
      <c r="EP48" s="17"/>
      <c r="EQ48" s="17"/>
      <c r="ER48" s="17"/>
      <c r="ES48" s="18">
        <v>1</v>
      </c>
      <c r="ET48" s="18" t="s">
        <v>9895</v>
      </c>
      <c r="EU48" s="18">
        <v>11</v>
      </c>
      <c r="EV48" s="17"/>
      <c r="EW48" s="17"/>
      <c r="EX48" s="17"/>
      <c r="EY48" s="17"/>
      <c r="EZ48" s="17"/>
      <c r="FA48" s="17"/>
      <c r="FB48" s="18">
        <v>89</v>
      </c>
      <c r="FC48" s="18" t="s">
        <v>9995</v>
      </c>
      <c r="FD48" s="18">
        <v>290</v>
      </c>
      <c r="FE48" s="18">
        <v>1</v>
      </c>
      <c r="FF48" s="18">
        <v>15</v>
      </c>
      <c r="FG48" s="18">
        <v>271</v>
      </c>
      <c r="FH48" s="18">
        <v>3</v>
      </c>
      <c r="FI48" s="18">
        <v>0</v>
      </c>
      <c r="FJ48" s="18">
        <v>0</v>
      </c>
      <c r="FK48" s="18">
        <v>0</v>
      </c>
      <c r="FL48" s="18">
        <v>0</v>
      </c>
      <c r="FM48" s="17"/>
      <c r="FN48" s="24" t="s">
        <v>10048</v>
      </c>
      <c r="FO48" s="17"/>
      <c r="FP48" s="24" t="s">
        <v>10048</v>
      </c>
      <c r="FQ48" s="18" t="s">
        <v>10252</v>
      </c>
      <c r="FR48" s="24" t="s">
        <v>10321</v>
      </c>
      <c r="FS48" s="17"/>
      <c r="FT48" s="18" t="s">
        <v>10436</v>
      </c>
      <c r="FU48" s="17"/>
      <c r="FV48" s="24" t="s">
        <v>10529</v>
      </c>
      <c r="FW48" s="17"/>
      <c r="FX48" s="18" t="s">
        <v>10614</v>
      </c>
      <c r="FY48" s="18">
        <v>15</v>
      </c>
      <c r="FZ48" s="18">
        <v>1041</v>
      </c>
      <c r="GA48" s="18" t="s">
        <v>9</v>
      </c>
      <c r="GB48" s="18" t="s">
        <v>7279</v>
      </c>
      <c r="GC48" s="18" t="s">
        <v>11081</v>
      </c>
      <c r="GD48" s="18" t="s">
        <v>7457</v>
      </c>
      <c r="GE48" s="18" t="s">
        <v>9</v>
      </c>
      <c r="GF48" s="18" t="s">
        <v>7298</v>
      </c>
      <c r="GG48" s="18" t="s">
        <v>11081</v>
      </c>
      <c r="GH48" s="18" t="s">
        <v>7457</v>
      </c>
    </row>
    <row r="49" spans="3:190" ht="30" customHeight="1" x14ac:dyDescent="0.2">
      <c r="C49" s="17" t="s">
        <v>11174</v>
      </c>
      <c r="D49" s="18" t="s">
        <v>51</v>
      </c>
      <c r="E49" s="18" t="s">
        <v>7699</v>
      </c>
      <c r="F49" s="18" t="s">
        <v>7816</v>
      </c>
      <c r="G49" s="18">
        <v>2021</v>
      </c>
      <c r="H49" s="19">
        <v>44858</v>
      </c>
      <c r="I49" s="19">
        <v>45280</v>
      </c>
      <c r="J49" s="18" t="s">
        <v>7915</v>
      </c>
      <c r="K49" s="17"/>
      <c r="L49" s="18" t="s">
        <v>8152</v>
      </c>
      <c r="M49" s="18" t="s">
        <v>8273</v>
      </c>
      <c r="N49" s="18" t="s">
        <v>687</v>
      </c>
      <c r="O49" s="17"/>
      <c r="P49" s="18" t="s">
        <v>687</v>
      </c>
      <c r="Q49" s="17"/>
      <c r="R49" s="18" t="s">
        <v>687</v>
      </c>
      <c r="S49" s="17"/>
      <c r="T49" s="18" t="s">
        <v>8568</v>
      </c>
      <c r="U49" s="18" t="s">
        <v>8662</v>
      </c>
      <c r="V49" s="18" t="s">
        <v>8755</v>
      </c>
      <c r="W49" s="18" t="s">
        <v>8755</v>
      </c>
      <c r="X49" s="18" t="s">
        <v>3138</v>
      </c>
      <c r="Y49" s="18" t="s">
        <v>8921</v>
      </c>
      <c r="Z49" s="20">
        <f t="shared" si="3"/>
        <v>209.27722109999999</v>
      </c>
      <c r="AA49" s="20">
        <v>205.18011039999999</v>
      </c>
      <c r="AB49" s="21">
        <v>98.04</v>
      </c>
      <c r="AC49" s="21">
        <v>0.09</v>
      </c>
      <c r="AD49" s="20">
        <v>4.0971107</v>
      </c>
      <c r="AE49" s="21">
        <v>1.96</v>
      </c>
      <c r="AF49" s="21">
        <v>0</v>
      </c>
      <c r="AG49" s="21">
        <v>0</v>
      </c>
      <c r="AH49" s="21">
        <v>0</v>
      </c>
      <c r="AI49" s="21">
        <v>0</v>
      </c>
      <c r="AJ49" s="21">
        <v>0</v>
      </c>
      <c r="AK49" s="21">
        <v>0</v>
      </c>
      <c r="AL49" s="21">
        <v>0</v>
      </c>
      <c r="AM49" s="21">
        <v>0</v>
      </c>
      <c r="AN49" s="18" t="s">
        <v>5625</v>
      </c>
      <c r="AO49" s="18" t="s">
        <v>687</v>
      </c>
      <c r="AP49" s="18" t="s">
        <v>687</v>
      </c>
      <c r="AQ49" s="17"/>
      <c r="AR49" s="17"/>
      <c r="AS49" s="17"/>
      <c r="AT49" s="21"/>
      <c r="AU49" s="21">
        <v>252</v>
      </c>
      <c r="AV49" s="21">
        <v>0.11</v>
      </c>
      <c r="AW49" s="22">
        <v>591</v>
      </c>
      <c r="AX49" s="22">
        <v>305</v>
      </c>
      <c r="AY49" s="22">
        <v>86</v>
      </c>
      <c r="AZ49" s="22">
        <v>1</v>
      </c>
      <c r="BA49" s="22">
        <v>7</v>
      </c>
      <c r="BB49" s="22">
        <v>8</v>
      </c>
      <c r="BC49" s="22">
        <v>0</v>
      </c>
      <c r="BD49" s="22">
        <v>0</v>
      </c>
      <c r="BE49" s="22">
        <v>1</v>
      </c>
      <c r="BF49" s="22">
        <v>0</v>
      </c>
      <c r="BG49" s="22">
        <v>11</v>
      </c>
      <c r="BH49" s="22">
        <v>19</v>
      </c>
      <c r="BI49" s="22">
        <v>2</v>
      </c>
      <c r="BJ49" s="22">
        <v>15</v>
      </c>
      <c r="BK49" s="22">
        <v>22</v>
      </c>
      <c r="BL49" s="22">
        <v>0</v>
      </c>
      <c r="BM49" s="22">
        <v>0</v>
      </c>
      <c r="BN49" s="22">
        <v>0</v>
      </c>
      <c r="BO49" s="22">
        <v>0</v>
      </c>
      <c r="BP49" s="22">
        <v>0</v>
      </c>
      <c r="BQ49" s="22">
        <v>0</v>
      </c>
      <c r="BR49" s="22">
        <v>0</v>
      </c>
      <c r="BS49" s="22">
        <v>0</v>
      </c>
      <c r="BT49" s="22"/>
      <c r="BU49" s="22"/>
      <c r="BV49" s="22"/>
      <c r="BW49" s="22"/>
      <c r="BX49" s="22"/>
      <c r="BY49" s="22"/>
      <c r="BZ49" s="22"/>
      <c r="CA49" s="22"/>
      <c r="CB49" s="22"/>
      <c r="CC49" s="22"/>
      <c r="CD49" s="22"/>
      <c r="CE49" s="22"/>
      <c r="CF49" s="22"/>
      <c r="CG49" s="22"/>
      <c r="CH49" s="22"/>
      <c r="CI49" s="22">
        <v>0</v>
      </c>
      <c r="CJ49" s="22">
        <v>0</v>
      </c>
      <c r="CK49" s="22">
        <v>0</v>
      </c>
      <c r="CL49" s="22">
        <v>0</v>
      </c>
      <c r="CM49" s="22">
        <v>0</v>
      </c>
      <c r="CN49" s="23"/>
      <c r="CO49" s="22">
        <v>0</v>
      </c>
      <c r="CP49" s="22">
        <v>86</v>
      </c>
      <c r="CQ49" s="15">
        <f t="shared" si="2"/>
        <v>0</v>
      </c>
      <c r="CR49" s="21">
        <v>720.07600000000002</v>
      </c>
      <c r="CS49" s="18" t="s">
        <v>9300</v>
      </c>
      <c r="CT49" s="17"/>
      <c r="CU49" s="21">
        <v>39.56</v>
      </c>
      <c r="CV49" s="24" t="s">
        <v>3997</v>
      </c>
      <c r="CW49" s="21">
        <v>1820.076</v>
      </c>
      <c r="CX49" s="21"/>
      <c r="CY49" s="17"/>
      <c r="CZ49" s="17"/>
      <c r="DA49" s="17"/>
      <c r="DB49" s="17"/>
      <c r="DC49" s="18">
        <v>0</v>
      </c>
      <c r="DD49" s="17"/>
      <c r="DE49" s="18">
        <v>3</v>
      </c>
      <c r="DF49" s="17"/>
      <c r="DG49" s="17"/>
      <c r="DH49" s="17"/>
      <c r="DI49" s="17"/>
      <c r="DJ49" s="17"/>
      <c r="DK49" s="17"/>
      <c r="DL49" s="17"/>
      <c r="DM49" s="17"/>
      <c r="DN49" s="17"/>
      <c r="DO49" s="17"/>
      <c r="DP49" s="17"/>
      <c r="DQ49" s="17"/>
      <c r="DR49" s="17"/>
      <c r="DS49" s="17"/>
      <c r="DT49" s="17"/>
      <c r="DU49" s="18">
        <v>1</v>
      </c>
      <c r="DV49" s="18" t="s">
        <v>9751</v>
      </c>
      <c r="DW49" s="18">
        <v>591</v>
      </c>
      <c r="DX49" s="17"/>
      <c r="DY49" s="17"/>
      <c r="DZ49" s="17"/>
      <c r="EA49" s="17"/>
      <c r="EB49" s="17"/>
      <c r="EC49" s="17"/>
      <c r="ED49" s="18">
        <v>1</v>
      </c>
      <c r="EE49" s="18" t="s">
        <v>9817</v>
      </c>
      <c r="EF49" s="18">
        <v>122222</v>
      </c>
      <c r="EG49" s="17"/>
      <c r="EH49" s="17"/>
      <c r="EI49" s="17"/>
      <c r="EJ49" s="17"/>
      <c r="EK49" s="17"/>
      <c r="EL49" s="17"/>
      <c r="EM49" s="17"/>
      <c r="EN49" s="17"/>
      <c r="EO49" s="17"/>
      <c r="EP49" s="17"/>
      <c r="EQ49" s="17"/>
      <c r="ER49" s="17"/>
      <c r="ES49" s="17"/>
      <c r="ET49" s="17"/>
      <c r="EU49" s="17"/>
      <c r="EV49" s="17"/>
      <c r="EW49" s="17"/>
      <c r="EX49" s="17"/>
      <c r="EY49" s="17"/>
      <c r="EZ49" s="17"/>
      <c r="FA49" s="17"/>
      <c r="FB49" s="18">
        <v>100</v>
      </c>
      <c r="FC49" s="18" t="s">
        <v>594</v>
      </c>
      <c r="FD49" s="18">
        <v>34</v>
      </c>
      <c r="FE49" s="18">
        <v>10</v>
      </c>
      <c r="FF49" s="18">
        <v>0</v>
      </c>
      <c r="FG49" s="18">
        <v>0</v>
      </c>
      <c r="FH49" s="18">
        <v>12</v>
      </c>
      <c r="FI49" s="18">
        <v>12</v>
      </c>
      <c r="FJ49" s="18">
        <v>0</v>
      </c>
      <c r="FK49" s="18">
        <v>0</v>
      </c>
      <c r="FL49" s="18">
        <v>0</v>
      </c>
      <c r="FM49" s="18">
        <v>1</v>
      </c>
      <c r="FN49" s="24" t="s">
        <v>10049</v>
      </c>
      <c r="FO49" s="18" t="s">
        <v>10099</v>
      </c>
      <c r="FP49" s="24" t="s">
        <v>10049</v>
      </c>
      <c r="FQ49" s="18" t="s">
        <v>10253</v>
      </c>
      <c r="FR49" s="24" t="s">
        <v>10322</v>
      </c>
      <c r="FS49" s="17"/>
      <c r="FT49" s="18" t="s">
        <v>10437</v>
      </c>
      <c r="FU49" s="18" t="s">
        <v>10505</v>
      </c>
      <c r="FV49" s="18" t="s">
        <v>10530</v>
      </c>
      <c r="FW49" s="17"/>
      <c r="FX49" s="18" t="s">
        <v>10615</v>
      </c>
      <c r="FY49" s="18">
        <v>5</v>
      </c>
      <c r="FZ49" s="18">
        <v>500</v>
      </c>
      <c r="GA49" s="18" t="s">
        <v>7198</v>
      </c>
      <c r="GB49" s="18" t="s">
        <v>7288</v>
      </c>
      <c r="GC49" s="18" t="s">
        <v>11081</v>
      </c>
      <c r="GD49" s="18" t="s">
        <v>7465</v>
      </c>
      <c r="GE49" s="18" t="s">
        <v>11</v>
      </c>
      <c r="GF49" s="18" t="s">
        <v>11020</v>
      </c>
      <c r="GG49" s="18" t="s">
        <v>11081</v>
      </c>
      <c r="GH49" s="18" t="s">
        <v>11058</v>
      </c>
    </row>
    <row r="50" spans="3:190" ht="30" customHeight="1" x14ac:dyDescent="0.2">
      <c r="C50" s="17" t="s">
        <v>11174</v>
      </c>
      <c r="D50" s="18" t="s">
        <v>49</v>
      </c>
      <c r="E50" s="18" t="s">
        <v>7700</v>
      </c>
      <c r="F50" s="17"/>
      <c r="G50" s="18">
        <v>2017</v>
      </c>
      <c r="H50" s="19">
        <v>44935</v>
      </c>
      <c r="I50" s="19">
        <v>45289</v>
      </c>
      <c r="J50" s="18" t="s">
        <v>7916</v>
      </c>
      <c r="K50" s="18" t="s">
        <v>8044</v>
      </c>
      <c r="L50" s="18" t="s">
        <v>8153</v>
      </c>
      <c r="M50" s="18" t="s">
        <v>8274</v>
      </c>
      <c r="N50" s="17"/>
      <c r="O50" s="17"/>
      <c r="P50" s="17"/>
      <c r="Q50" s="17"/>
      <c r="R50" s="18" t="s">
        <v>8482</v>
      </c>
      <c r="S50" s="18" t="s">
        <v>8511</v>
      </c>
      <c r="T50" s="17"/>
      <c r="U50" s="17"/>
      <c r="V50" s="18" t="s">
        <v>8756</v>
      </c>
      <c r="W50" s="18" t="s">
        <v>8756</v>
      </c>
      <c r="X50" s="18" t="s">
        <v>3138</v>
      </c>
      <c r="Y50" s="18" t="s">
        <v>8922</v>
      </c>
      <c r="Z50" s="20">
        <f t="shared" si="3"/>
        <v>36.135000000000005</v>
      </c>
      <c r="AA50" s="20">
        <v>20.484000000000002</v>
      </c>
      <c r="AB50" s="21">
        <v>56.69</v>
      </c>
      <c r="AC50" s="21">
        <v>7.0000000000000007E-2</v>
      </c>
      <c r="AD50" s="20">
        <v>13.813000000000001</v>
      </c>
      <c r="AE50" s="21">
        <v>38.229999999999997</v>
      </c>
      <c r="AF50" s="21">
        <v>0.42099999999999999</v>
      </c>
      <c r="AG50" s="21">
        <v>1.17</v>
      </c>
      <c r="AH50" s="21">
        <v>1.417</v>
      </c>
      <c r="AI50" s="21">
        <v>3.92</v>
      </c>
      <c r="AJ50" s="21">
        <v>0</v>
      </c>
      <c r="AK50" s="21">
        <v>0</v>
      </c>
      <c r="AL50" s="21">
        <v>0</v>
      </c>
      <c r="AM50" s="21">
        <v>0</v>
      </c>
      <c r="AN50" s="18" t="s">
        <v>594</v>
      </c>
      <c r="AO50" s="18" t="s">
        <v>594</v>
      </c>
      <c r="AP50" s="18" t="s">
        <v>594</v>
      </c>
      <c r="AQ50" s="18">
        <v>1</v>
      </c>
      <c r="AR50" s="18" t="s">
        <v>9095</v>
      </c>
      <c r="AS50" s="18" t="s">
        <v>9165</v>
      </c>
      <c r="AT50" s="21">
        <v>2.323</v>
      </c>
      <c r="AU50" s="21">
        <v>20</v>
      </c>
      <c r="AV50" s="21">
        <v>0.08</v>
      </c>
      <c r="AW50" s="22">
        <v>0</v>
      </c>
      <c r="AX50" s="22">
        <v>30</v>
      </c>
      <c r="AY50" s="22">
        <v>16</v>
      </c>
      <c r="AZ50" s="22">
        <v>0</v>
      </c>
      <c r="BA50" s="22">
        <v>3</v>
      </c>
      <c r="BB50" s="22">
        <v>0</v>
      </c>
      <c r="BC50" s="22">
        <v>0</v>
      </c>
      <c r="BD50" s="22">
        <v>0</v>
      </c>
      <c r="BE50" s="22">
        <v>1</v>
      </c>
      <c r="BF50" s="22">
        <v>0</v>
      </c>
      <c r="BG50" s="22">
        <v>0</v>
      </c>
      <c r="BH50" s="22">
        <v>0</v>
      </c>
      <c r="BI50" s="22">
        <v>1</v>
      </c>
      <c r="BJ50" s="22">
        <v>2</v>
      </c>
      <c r="BK50" s="22">
        <v>6</v>
      </c>
      <c r="BL50" s="22">
        <v>2</v>
      </c>
      <c r="BM50" s="22">
        <v>1</v>
      </c>
      <c r="BN50" s="22">
        <v>0</v>
      </c>
      <c r="BO50" s="22">
        <v>0</v>
      </c>
      <c r="BP50" s="22">
        <v>0</v>
      </c>
      <c r="BQ50" s="22">
        <v>0</v>
      </c>
      <c r="BR50" s="22">
        <v>0</v>
      </c>
      <c r="BS50" s="22">
        <v>0</v>
      </c>
      <c r="BT50" s="22"/>
      <c r="BU50" s="22"/>
      <c r="BV50" s="22"/>
      <c r="BW50" s="22"/>
      <c r="BX50" s="22"/>
      <c r="BY50" s="22"/>
      <c r="BZ50" s="22"/>
      <c r="CA50" s="22"/>
      <c r="CB50" s="22"/>
      <c r="CC50" s="22"/>
      <c r="CD50" s="22"/>
      <c r="CE50" s="22"/>
      <c r="CF50" s="22"/>
      <c r="CG50" s="22"/>
      <c r="CH50" s="22"/>
      <c r="CI50" s="22">
        <v>0</v>
      </c>
      <c r="CJ50" s="22">
        <v>0</v>
      </c>
      <c r="CK50" s="22">
        <v>0</v>
      </c>
      <c r="CL50" s="22">
        <v>0</v>
      </c>
      <c r="CM50" s="22">
        <v>0</v>
      </c>
      <c r="CN50" s="23"/>
      <c r="CO50" s="22">
        <v>0</v>
      </c>
      <c r="CP50" s="22">
        <v>16</v>
      </c>
      <c r="CQ50" s="15">
        <f t="shared" si="2"/>
        <v>0</v>
      </c>
      <c r="CR50" s="21">
        <v>12.856</v>
      </c>
      <c r="CS50" s="18" t="s">
        <v>3697</v>
      </c>
      <c r="CT50" s="17"/>
      <c r="CU50" s="21">
        <v>31.07</v>
      </c>
      <c r="CV50" s="24" t="s">
        <v>9437</v>
      </c>
      <c r="CW50" s="21">
        <v>41.383000000000003</v>
      </c>
      <c r="CX50" s="21"/>
      <c r="CY50" s="17"/>
      <c r="CZ50" s="17"/>
      <c r="DA50" s="17"/>
      <c r="DB50" s="17"/>
      <c r="DC50" s="18">
        <v>0</v>
      </c>
      <c r="DD50" s="17"/>
      <c r="DE50" s="18">
        <v>1</v>
      </c>
      <c r="DF50" s="18">
        <v>1</v>
      </c>
      <c r="DG50" s="18" t="s">
        <v>9601</v>
      </c>
      <c r="DH50" s="18">
        <v>135</v>
      </c>
      <c r="DI50" s="18">
        <v>1</v>
      </c>
      <c r="DJ50" s="18" t="s">
        <v>9665</v>
      </c>
      <c r="DK50" s="18">
        <v>74</v>
      </c>
      <c r="DL50" s="18">
        <v>1</v>
      </c>
      <c r="DM50" s="18" t="s">
        <v>9719</v>
      </c>
      <c r="DN50" s="18">
        <v>15</v>
      </c>
      <c r="DO50" s="17"/>
      <c r="DP50" s="17"/>
      <c r="DQ50" s="17"/>
      <c r="DR50" s="17"/>
      <c r="DS50" s="17"/>
      <c r="DT50" s="17"/>
      <c r="DU50" s="18">
        <v>1</v>
      </c>
      <c r="DV50" s="18" t="s">
        <v>9752</v>
      </c>
      <c r="DW50" s="18">
        <v>204</v>
      </c>
      <c r="DX50" s="17"/>
      <c r="DY50" s="17"/>
      <c r="DZ50" s="17"/>
      <c r="EA50" s="17"/>
      <c r="EB50" s="17"/>
      <c r="EC50" s="17"/>
      <c r="ED50" s="17"/>
      <c r="EE50" s="17"/>
      <c r="EF50" s="17"/>
      <c r="EG50" s="18">
        <v>1</v>
      </c>
      <c r="EH50" s="18" t="s">
        <v>9665</v>
      </c>
      <c r="EI50" s="18">
        <v>552</v>
      </c>
      <c r="EJ50" s="17"/>
      <c r="EK50" s="17"/>
      <c r="EL50" s="17"/>
      <c r="EM50" s="17"/>
      <c r="EN50" s="17"/>
      <c r="EO50" s="17"/>
      <c r="EP50" s="17"/>
      <c r="EQ50" s="17"/>
      <c r="ER50" s="17"/>
      <c r="ES50" s="17"/>
      <c r="ET50" s="17"/>
      <c r="EU50" s="17"/>
      <c r="EV50" s="17"/>
      <c r="EW50" s="17"/>
      <c r="EX50" s="17"/>
      <c r="EY50" s="17"/>
      <c r="EZ50" s="17"/>
      <c r="FA50" s="17"/>
      <c r="FB50" s="18">
        <v>100</v>
      </c>
      <c r="FC50" s="17"/>
      <c r="FD50" s="18">
        <v>13</v>
      </c>
      <c r="FE50" s="18">
        <v>0</v>
      </c>
      <c r="FF50" s="18">
        <v>1</v>
      </c>
      <c r="FG50" s="18">
        <v>11</v>
      </c>
      <c r="FH50" s="18">
        <v>0</v>
      </c>
      <c r="FI50" s="18">
        <v>1</v>
      </c>
      <c r="FJ50" s="18">
        <v>0</v>
      </c>
      <c r="FK50" s="18">
        <v>0</v>
      </c>
      <c r="FL50" s="18">
        <v>0</v>
      </c>
      <c r="FM50" s="17"/>
      <c r="FN50" s="17"/>
      <c r="FO50" s="17"/>
      <c r="FP50" s="17"/>
      <c r="FQ50" s="18" t="s">
        <v>10254</v>
      </c>
      <c r="FR50" s="17"/>
      <c r="FS50" s="17"/>
      <c r="FT50" s="18" t="s">
        <v>10438</v>
      </c>
      <c r="FU50" s="17"/>
      <c r="FV50" s="24" t="s">
        <v>10531</v>
      </c>
      <c r="FW50" s="17"/>
      <c r="FX50" s="18" t="s">
        <v>10616</v>
      </c>
      <c r="FY50" s="18">
        <v>2</v>
      </c>
      <c r="FZ50" s="18">
        <v>80</v>
      </c>
      <c r="GA50" s="18" t="s">
        <v>10707</v>
      </c>
      <c r="GB50" s="18" t="s">
        <v>10802</v>
      </c>
      <c r="GC50" s="18" t="s">
        <v>11081</v>
      </c>
      <c r="GD50" s="18" t="s">
        <v>10914</v>
      </c>
      <c r="GE50" s="18" t="s">
        <v>10</v>
      </c>
      <c r="GF50" s="18" t="s">
        <v>7281</v>
      </c>
      <c r="GG50" s="18" t="s">
        <v>11081</v>
      </c>
      <c r="GH50" s="18" t="s">
        <v>7459</v>
      </c>
    </row>
    <row r="51" spans="3:190" ht="30" customHeight="1" x14ac:dyDescent="0.2">
      <c r="C51" s="17" t="s">
        <v>11174</v>
      </c>
      <c r="D51" s="18" t="s">
        <v>61</v>
      </c>
      <c r="E51" s="18" t="s">
        <v>7701</v>
      </c>
      <c r="F51" s="18" t="s">
        <v>7817</v>
      </c>
      <c r="G51" s="18">
        <v>2013</v>
      </c>
      <c r="H51" s="19">
        <v>44935</v>
      </c>
      <c r="I51" s="19">
        <v>45289</v>
      </c>
      <c r="J51" s="18" t="s">
        <v>7917</v>
      </c>
      <c r="K51" s="18" t="s">
        <v>8045</v>
      </c>
      <c r="L51" s="18" t="s">
        <v>8154</v>
      </c>
      <c r="M51" s="18" t="s">
        <v>8275</v>
      </c>
      <c r="N51" s="17"/>
      <c r="O51" s="17"/>
      <c r="P51" s="17"/>
      <c r="Q51" s="17"/>
      <c r="R51" s="17"/>
      <c r="S51" s="17"/>
      <c r="T51" s="18" t="s">
        <v>8569</v>
      </c>
      <c r="U51" s="18" t="s">
        <v>8663</v>
      </c>
      <c r="V51" s="18" t="s">
        <v>8757</v>
      </c>
      <c r="W51" s="18" t="s">
        <v>8757</v>
      </c>
      <c r="X51" s="18" t="s">
        <v>3138</v>
      </c>
      <c r="Y51" s="18" t="s">
        <v>8923</v>
      </c>
      <c r="Z51" s="20">
        <f t="shared" si="3"/>
        <v>320.56</v>
      </c>
      <c r="AA51" s="20">
        <v>249.316</v>
      </c>
      <c r="AB51" s="21">
        <v>77.78</v>
      </c>
      <c r="AC51" s="21">
        <v>0.11</v>
      </c>
      <c r="AD51" s="20">
        <v>71.054000000000002</v>
      </c>
      <c r="AE51" s="21">
        <v>22.17</v>
      </c>
      <c r="AF51" s="21">
        <v>2.7E-2</v>
      </c>
      <c r="AG51" s="21">
        <v>0.01</v>
      </c>
      <c r="AH51" s="21">
        <v>0.16300000000000001</v>
      </c>
      <c r="AI51" s="21">
        <v>0.05</v>
      </c>
      <c r="AJ51" s="21">
        <v>0</v>
      </c>
      <c r="AK51" s="21">
        <v>0</v>
      </c>
      <c r="AL51" s="21">
        <v>0</v>
      </c>
      <c r="AM51" s="21">
        <v>0</v>
      </c>
      <c r="AN51" s="18" t="s">
        <v>1624</v>
      </c>
      <c r="AO51" s="18" t="s">
        <v>1624</v>
      </c>
      <c r="AP51" s="18" t="s">
        <v>1624</v>
      </c>
      <c r="AQ51" s="18">
        <v>1</v>
      </c>
      <c r="AR51" s="18" t="s">
        <v>9096</v>
      </c>
      <c r="AS51" s="18" t="s">
        <v>9166</v>
      </c>
      <c r="AT51" s="21">
        <v>3.383</v>
      </c>
      <c r="AU51" s="21">
        <v>250</v>
      </c>
      <c r="AV51" s="21">
        <v>0.11</v>
      </c>
      <c r="AW51" s="22">
        <v>195</v>
      </c>
      <c r="AX51" s="22">
        <v>195</v>
      </c>
      <c r="AY51" s="22">
        <v>195</v>
      </c>
      <c r="AZ51" s="22">
        <v>2</v>
      </c>
      <c r="BA51" s="22">
        <v>59</v>
      </c>
      <c r="BB51" s="22">
        <v>5</v>
      </c>
      <c r="BC51" s="22">
        <v>3</v>
      </c>
      <c r="BD51" s="22">
        <v>8</v>
      </c>
      <c r="BE51" s="22">
        <v>2</v>
      </c>
      <c r="BF51" s="22">
        <v>0</v>
      </c>
      <c r="BG51" s="22">
        <v>0</v>
      </c>
      <c r="BH51" s="22">
        <v>9</v>
      </c>
      <c r="BI51" s="22">
        <v>68</v>
      </c>
      <c r="BJ51" s="22">
        <v>19</v>
      </c>
      <c r="BK51" s="22">
        <v>8</v>
      </c>
      <c r="BL51" s="22">
        <v>4</v>
      </c>
      <c r="BM51" s="22">
        <v>3</v>
      </c>
      <c r="BN51" s="22">
        <v>0</v>
      </c>
      <c r="BO51" s="22">
        <v>0</v>
      </c>
      <c r="BP51" s="22">
        <v>0</v>
      </c>
      <c r="BQ51" s="22">
        <v>0</v>
      </c>
      <c r="BR51" s="22">
        <v>0</v>
      </c>
      <c r="BS51" s="22">
        <v>0</v>
      </c>
      <c r="BT51" s="22">
        <v>0</v>
      </c>
      <c r="BU51" s="22">
        <v>0</v>
      </c>
      <c r="BV51" s="22">
        <v>0</v>
      </c>
      <c r="BW51" s="22">
        <v>0</v>
      </c>
      <c r="BX51" s="22">
        <v>0</v>
      </c>
      <c r="BY51" s="22">
        <v>0</v>
      </c>
      <c r="BZ51" s="22">
        <v>0</v>
      </c>
      <c r="CA51" s="22">
        <v>0</v>
      </c>
      <c r="CB51" s="22">
        <v>0</v>
      </c>
      <c r="CC51" s="22">
        <v>0</v>
      </c>
      <c r="CD51" s="22">
        <v>0</v>
      </c>
      <c r="CE51" s="22">
        <v>0</v>
      </c>
      <c r="CF51" s="22">
        <v>0</v>
      </c>
      <c r="CG51" s="22">
        <v>0</v>
      </c>
      <c r="CH51" s="22">
        <v>0</v>
      </c>
      <c r="CI51" s="22">
        <v>0</v>
      </c>
      <c r="CJ51" s="22">
        <v>0</v>
      </c>
      <c r="CK51" s="22">
        <v>0</v>
      </c>
      <c r="CL51" s="22">
        <v>0</v>
      </c>
      <c r="CM51" s="22">
        <v>0</v>
      </c>
      <c r="CN51" s="22" t="s">
        <v>9233</v>
      </c>
      <c r="CO51" s="22">
        <v>5</v>
      </c>
      <c r="CP51" s="22">
        <v>195</v>
      </c>
      <c r="CQ51" s="15">
        <f t="shared" si="2"/>
        <v>0</v>
      </c>
      <c r="CR51" s="21">
        <v>664.46400000000006</v>
      </c>
      <c r="CS51" s="18" t="s">
        <v>9301</v>
      </c>
      <c r="CT51" s="18" t="s">
        <v>9390</v>
      </c>
      <c r="CU51" s="21">
        <v>32.83</v>
      </c>
      <c r="CV51" s="24" t="s">
        <v>9438</v>
      </c>
      <c r="CW51" s="21">
        <v>2023.7670000000001</v>
      </c>
      <c r="CX51" s="21">
        <v>1</v>
      </c>
      <c r="CY51" s="18" t="s">
        <v>9488</v>
      </c>
      <c r="CZ51" s="18" t="s">
        <v>9521</v>
      </c>
      <c r="DA51" s="18" t="s">
        <v>9558</v>
      </c>
      <c r="DB51" s="18">
        <v>3</v>
      </c>
      <c r="DC51" s="17"/>
      <c r="DD51" s="17"/>
      <c r="DE51" s="18">
        <v>7</v>
      </c>
      <c r="DF51" s="18">
        <v>1</v>
      </c>
      <c r="DG51" s="18" t="s">
        <v>9602</v>
      </c>
      <c r="DH51" s="18">
        <v>4027</v>
      </c>
      <c r="DI51" s="18">
        <v>1</v>
      </c>
      <c r="DJ51" s="18" t="s">
        <v>9666</v>
      </c>
      <c r="DK51" s="18">
        <v>4027</v>
      </c>
      <c r="DL51" s="17"/>
      <c r="DM51" s="17"/>
      <c r="DN51" s="17"/>
      <c r="DO51" s="17"/>
      <c r="DP51" s="17"/>
      <c r="DQ51" s="17"/>
      <c r="DR51" s="17"/>
      <c r="DS51" s="17"/>
      <c r="DT51" s="17"/>
      <c r="DU51" s="17"/>
      <c r="DV51" s="17"/>
      <c r="DW51" s="17"/>
      <c r="DX51" s="17"/>
      <c r="DY51" s="17"/>
      <c r="DZ51" s="17"/>
      <c r="EA51" s="17"/>
      <c r="EB51" s="17"/>
      <c r="EC51" s="17"/>
      <c r="ED51" s="17"/>
      <c r="EE51" s="17"/>
      <c r="EF51" s="17"/>
      <c r="EG51" s="18">
        <v>1</v>
      </c>
      <c r="EH51" s="18" t="s">
        <v>9854</v>
      </c>
      <c r="EI51" s="18">
        <v>4027</v>
      </c>
      <c r="EJ51" s="17"/>
      <c r="EK51" s="17"/>
      <c r="EL51" s="17"/>
      <c r="EM51" s="17"/>
      <c r="EN51" s="17"/>
      <c r="EO51" s="17"/>
      <c r="EP51" s="17"/>
      <c r="EQ51" s="17"/>
      <c r="ER51" s="17"/>
      <c r="ES51" s="18">
        <v>1</v>
      </c>
      <c r="ET51" s="18" t="s">
        <v>4445</v>
      </c>
      <c r="EU51" s="18">
        <v>925</v>
      </c>
      <c r="EV51" s="17"/>
      <c r="EW51" s="17"/>
      <c r="EX51" s="17"/>
      <c r="EY51" s="17"/>
      <c r="EZ51" s="17"/>
      <c r="FA51" s="17"/>
      <c r="FB51" s="18">
        <v>100</v>
      </c>
      <c r="FC51" s="17"/>
      <c r="FD51" s="18">
        <v>185</v>
      </c>
      <c r="FE51" s="18">
        <v>0</v>
      </c>
      <c r="FF51" s="18">
        <v>63</v>
      </c>
      <c r="FG51" s="18">
        <v>121</v>
      </c>
      <c r="FH51" s="18">
        <v>0</v>
      </c>
      <c r="FI51" s="18">
        <v>1</v>
      </c>
      <c r="FJ51" s="18">
        <v>0</v>
      </c>
      <c r="FK51" s="18">
        <v>0</v>
      </c>
      <c r="FL51" s="18">
        <v>0</v>
      </c>
      <c r="FM51" s="17"/>
      <c r="FN51" s="17"/>
      <c r="FO51" s="17"/>
      <c r="FP51" s="17"/>
      <c r="FQ51" s="18" t="s">
        <v>10255</v>
      </c>
      <c r="FR51" s="17"/>
      <c r="FS51" s="18" t="s">
        <v>10371</v>
      </c>
      <c r="FT51" s="18" t="s">
        <v>10439</v>
      </c>
      <c r="FU51" s="17"/>
      <c r="FV51" s="18" t="s">
        <v>10532</v>
      </c>
      <c r="FW51" s="17"/>
      <c r="FX51" s="18" t="s">
        <v>10617</v>
      </c>
      <c r="FY51" s="18">
        <v>3</v>
      </c>
      <c r="FZ51" s="18">
        <v>300</v>
      </c>
      <c r="GA51" s="18" t="s">
        <v>20</v>
      </c>
      <c r="GB51" s="18" t="s">
        <v>10803</v>
      </c>
      <c r="GC51" s="18" t="s">
        <v>11081</v>
      </c>
      <c r="GD51" s="18" t="s">
        <v>10915</v>
      </c>
      <c r="GE51" s="18" t="s">
        <v>1624</v>
      </c>
      <c r="GF51" s="17"/>
      <c r="GG51" s="17"/>
      <c r="GH51" s="17"/>
    </row>
    <row r="52" spans="3:190" ht="30" customHeight="1" x14ac:dyDescent="0.2">
      <c r="C52" s="17" t="s">
        <v>11174</v>
      </c>
      <c r="D52" s="18" t="s">
        <v>7632</v>
      </c>
      <c r="E52" s="18" t="s">
        <v>7702</v>
      </c>
      <c r="F52" s="18" t="s">
        <v>7657</v>
      </c>
      <c r="G52" s="18">
        <v>2020</v>
      </c>
      <c r="H52" s="19">
        <v>45005</v>
      </c>
      <c r="I52" s="19">
        <v>45291</v>
      </c>
      <c r="J52" s="18" t="s">
        <v>7918</v>
      </c>
      <c r="K52" s="18" t="s">
        <v>8046</v>
      </c>
      <c r="L52" s="18" t="s">
        <v>8155</v>
      </c>
      <c r="M52" s="18" t="s">
        <v>8276</v>
      </c>
      <c r="N52" s="17"/>
      <c r="O52" s="17"/>
      <c r="P52" s="17"/>
      <c r="Q52" s="17"/>
      <c r="R52" s="17"/>
      <c r="S52" s="17"/>
      <c r="T52" s="17"/>
      <c r="U52" s="17"/>
      <c r="V52" s="18" t="s">
        <v>8758</v>
      </c>
      <c r="W52" s="18" t="s">
        <v>8758</v>
      </c>
      <c r="X52" s="18" t="s">
        <v>3138</v>
      </c>
      <c r="Y52" s="18" t="s">
        <v>85</v>
      </c>
      <c r="Z52" s="20">
        <f t="shared" si="3"/>
        <v>3.843</v>
      </c>
      <c r="AA52" s="20">
        <v>2.3E-2</v>
      </c>
      <c r="AB52" s="21">
        <v>0.6</v>
      </c>
      <c r="AC52" s="21">
        <v>0.01</v>
      </c>
      <c r="AD52" s="20">
        <v>1.01</v>
      </c>
      <c r="AE52" s="21">
        <v>26.28</v>
      </c>
      <c r="AF52" s="21">
        <v>0.5</v>
      </c>
      <c r="AG52" s="21">
        <v>13.01</v>
      </c>
      <c r="AH52" s="21">
        <v>0.04</v>
      </c>
      <c r="AI52" s="21">
        <v>1.04</v>
      </c>
      <c r="AJ52" s="21">
        <v>0</v>
      </c>
      <c r="AK52" s="21">
        <v>0</v>
      </c>
      <c r="AL52" s="21">
        <v>2.27</v>
      </c>
      <c r="AM52" s="21">
        <v>59.07</v>
      </c>
      <c r="AN52" s="18" t="s">
        <v>9026</v>
      </c>
      <c r="AO52" s="18" t="s">
        <v>9061</v>
      </c>
      <c r="AP52" s="18" t="s">
        <v>8758</v>
      </c>
      <c r="AQ52" s="18">
        <v>1</v>
      </c>
      <c r="AR52" s="18" t="s">
        <v>9097</v>
      </c>
      <c r="AS52" s="18" t="s">
        <v>9167</v>
      </c>
      <c r="AT52" s="21">
        <v>0.04</v>
      </c>
      <c r="AU52" s="21">
        <v>2.33</v>
      </c>
      <c r="AV52" s="21">
        <v>0.01</v>
      </c>
      <c r="AW52" s="22">
        <v>11</v>
      </c>
      <c r="AX52" s="22">
        <v>11</v>
      </c>
      <c r="AY52" s="22">
        <v>2</v>
      </c>
      <c r="AZ52" s="22"/>
      <c r="BA52" s="22"/>
      <c r="BB52" s="22"/>
      <c r="BC52" s="22"/>
      <c r="BD52" s="22"/>
      <c r="BE52" s="22">
        <v>1</v>
      </c>
      <c r="BF52" s="22"/>
      <c r="BG52" s="22"/>
      <c r="BH52" s="22"/>
      <c r="BI52" s="22"/>
      <c r="BJ52" s="22">
        <v>1</v>
      </c>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v>0</v>
      </c>
      <c r="CJ52" s="22"/>
      <c r="CK52" s="22"/>
      <c r="CL52" s="22"/>
      <c r="CM52" s="22"/>
      <c r="CN52" s="23"/>
      <c r="CO52" s="22"/>
      <c r="CP52" s="22">
        <v>2</v>
      </c>
      <c r="CQ52" s="15">
        <f t="shared" si="2"/>
        <v>0</v>
      </c>
      <c r="CR52" s="21">
        <v>0.9</v>
      </c>
      <c r="CS52" s="18" t="s">
        <v>9288</v>
      </c>
      <c r="CT52" s="17"/>
      <c r="CU52" s="21">
        <v>0.43</v>
      </c>
      <c r="CV52" s="18" t="s">
        <v>9430</v>
      </c>
      <c r="CW52" s="21">
        <v>210.76499999999999</v>
      </c>
      <c r="CX52" s="21"/>
      <c r="CY52" s="17"/>
      <c r="CZ52" s="17"/>
      <c r="DA52" s="17"/>
      <c r="DB52" s="17"/>
      <c r="DC52" s="17"/>
      <c r="DD52" s="17"/>
      <c r="DE52" s="18">
        <v>2</v>
      </c>
      <c r="DF52" s="17"/>
      <c r="DG52" s="17"/>
      <c r="DH52" s="17"/>
      <c r="DI52" s="18">
        <v>1</v>
      </c>
      <c r="DJ52" s="18" t="s">
        <v>4180</v>
      </c>
      <c r="DK52" s="18">
        <v>143</v>
      </c>
      <c r="DL52" s="17"/>
      <c r="DM52" s="17"/>
      <c r="DN52" s="17"/>
      <c r="DO52" s="17"/>
      <c r="DP52" s="17"/>
      <c r="DQ52" s="17"/>
      <c r="DR52" s="17"/>
      <c r="DS52" s="17"/>
      <c r="DT52" s="17"/>
      <c r="DU52" s="17"/>
      <c r="DV52" s="17"/>
      <c r="DW52" s="17"/>
      <c r="DX52" s="17"/>
      <c r="DY52" s="17"/>
      <c r="DZ52" s="17"/>
      <c r="EA52" s="17"/>
      <c r="EB52" s="17"/>
      <c r="EC52" s="17"/>
      <c r="ED52" s="17"/>
      <c r="EE52" s="17"/>
      <c r="EF52" s="17"/>
      <c r="EG52" s="18">
        <v>1</v>
      </c>
      <c r="EH52" s="18" t="s">
        <v>9855</v>
      </c>
      <c r="EI52" s="18">
        <v>143</v>
      </c>
      <c r="EJ52" s="17"/>
      <c r="EK52" s="17"/>
      <c r="EL52" s="17"/>
      <c r="EM52" s="17"/>
      <c r="EN52" s="17"/>
      <c r="EO52" s="17"/>
      <c r="EP52" s="17"/>
      <c r="EQ52" s="17"/>
      <c r="ER52" s="17"/>
      <c r="ES52" s="17"/>
      <c r="ET52" s="17"/>
      <c r="EU52" s="17"/>
      <c r="EV52" s="17"/>
      <c r="EW52" s="17"/>
      <c r="EX52" s="17"/>
      <c r="EY52" s="17"/>
      <c r="EZ52" s="17"/>
      <c r="FA52" s="17"/>
      <c r="FB52" s="18">
        <v>89</v>
      </c>
      <c r="FC52" s="18" t="s">
        <v>9996</v>
      </c>
      <c r="FD52" s="18">
        <v>0</v>
      </c>
      <c r="FE52" s="18">
        <v>0</v>
      </c>
      <c r="FF52" s="18">
        <v>0</v>
      </c>
      <c r="FG52" s="18">
        <v>2</v>
      </c>
      <c r="FH52" s="18">
        <v>0</v>
      </c>
      <c r="FI52" s="18">
        <v>0</v>
      </c>
      <c r="FJ52" s="18">
        <v>0</v>
      </c>
      <c r="FK52" s="18">
        <v>0</v>
      </c>
      <c r="FL52" s="18">
        <v>0</v>
      </c>
      <c r="FM52" s="17"/>
      <c r="FN52" s="17"/>
      <c r="FO52" s="17"/>
      <c r="FP52" s="24" t="s">
        <v>10165</v>
      </c>
      <c r="FQ52" s="17"/>
      <c r="FR52" s="17"/>
      <c r="FS52" s="17"/>
      <c r="FT52" s="17"/>
      <c r="FU52" s="17"/>
      <c r="FV52" s="17"/>
      <c r="FW52" s="17"/>
      <c r="FX52" s="18" t="s">
        <v>594</v>
      </c>
      <c r="FY52" s="18">
        <v>0</v>
      </c>
      <c r="FZ52" s="17"/>
      <c r="GA52" s="18" t="s">
        <v>10708</v>
      </c>
      <c r="GB52" s="18" t="s">
        <v>10804</v>
      </c>
      <c r="GC52" s="18" t="s">
        <v>11081</v>
      </c>
      <c r="GD52" s="18" t="s">
        <v>10916</v>
      </c>
      <c r="GE52" s="18" t="s">
        <v>7600</v>
      </c>
      <c r="GF52" s="18" t="s">
        <v>11015</v>
      </c>
      <c r="GG52" s="18" t="s">
        <v>11081</v>
      </c>
      <c r="GH52" s="18" t="s">
        <v>11053</v>
      </c>
    </row>
    <row r="53" spans="3:190" ht="30" customHeight="1" x14ac:dyDescent="0.2">
      <c r="C53" s="17" t="s">
        <v>11174</v>
      </c>
      <c r="D53" s="18" t="s">
        <v>61</v>
      </c>
      <c r="E53" s="18" t="s">
        <v>7703</v>
      </c>
      <c r="F53" s="18" t="s">
        <v>7817</v>
      </c>
      <c r="G53" s="18">
        <v>2013</v>
      </c>
      <c r="H53" s="19">
        <v>44935</v>
      </c>
      <c r="I53" s="19">
        <v>45289</v>
      </c>
      <c r="J53" s="18" t="s">
        <v>7919</v>
      </c>
      <c r="K53" s="18" t="s">
        <v>8047</v>
      </c>
      <c r="L53" s="18" t="s">
        <v>8154</v>
      </c>
      <c r="M53" s="18" t="s">
        <v>8277</v>
      </c>
      <c r="N53" s="17"/>
      <c r="O53" s="17"/>
      <c r="P53" s="17"/>
      <c r="Q53" s="17"/>
      <c r="R53" s="17"/>
      <c r="S53" s="17"/>
      <c r="T53" s="18" t="s">
        <v>8570</v>
      </c>
      <c r="U53" s="18" t="s">
        <v>8664</v>
      </c>
      <c r="V53" s="18" t="s">
        <v>8757</v>
      </c>
      <c r="W53" s="18" t="s">
        <v>8757</v>
      </c>
      <c r="X53" s="18" t="s">
        <v>3138</v>
      </c>
      <c r="Y53" s="18" t="s">
        <v>8924</v>
      </c>
      <c r="Z53" s="20">
        <f t="shared" si="3"/>
        <v>261.61</v>
      </c>
      <c r="AA53" s="20">
        <v>209.55600000000001</v>
      </c>
      <c r="AB53" s="21">
        <v>80.099999999999994</v>
      </c>
      <c r="AC53" s="21">
        <v>0.11</v>
      </c>
      <c r="AD53" s="20">
        <v>51.869</v>
      </c>
      <c r="AE53" s="21">
        <v>19.829999999999998</v>
      </c>
      <c r="AF53" s="21">
        <v>3.5000000000000003E-2</v>
      </c>
      <c r="AG53" s="21">
        <v>0.01</v>
      </c>
      <c r="AH53" s="21">
        <v>0.15</v>
      </c>
      <c r="AI53" s="21">
        <v>0.06</v>
      </c>
      <c r="AJ53" s="21">
        <v>0</v>
      </c>
      <c r="AK53" s="21">
        <v>0</v>
      </c>
      <c r="AL53" s="21">
        <v>0</v>
      </c>
      <c r="AM53" s="21">
        <v>0</v>
      </c>
      <c r="AN53" s="18" t="s">
        <v>1624</v>
      </c>
      <c r="AO53" s="18" t="s">
        <v>1624</v>
      </c>
      <c r="AP53" s="18" t="s">
        <v>1624</v>
      </c>
      <c r="AQ53" s="18">
        <v>1</v>
      </c>
      <c r="AR53" s="18" t="s">
        <v>9098</v>
      </c>
      <c r="AS53" s="18" t="s">
        <v>9168</v>
      </c>
      <c r="AT53" s="21">
        <v>2.637</v>
      </c>
      <c r="AU53" s="21">
        <v>210</v>
      </c>
      <c r="AV53" s="21">
        <v>0.11</v>
      </c>
      <c r="AW53" s="22">
        <v>191</v>
      </c>
      <c r="AX53" s="22">
        <v>191</v>
      </c>
      <c r="AY53" s="22">
        <v>191</v>
      </c>
      <c r="AZ53" s="22">
        <v>1</v>
      </c>
      <c r="BA53" s="22">
        <v>69</v>
      </c>
      <c r="BB53" s="22">
        <v>22</v>
      </c>
      <c r="BC53" s="22">
        <v>26</v>
      </c>
      <c r="BD53" s="22">
        <v>0</v>
      </c>
      <c r="BE53" s="22">
        <v>0</v>
      </c>
      <c r="BF53" s="22">
        <v>0</v>
      </c>
      <c r="BG53" s="22">
        <v>0</v>
      </c>
      <c r="BH53" s="22">
        <v>0</v>
      </c>
      <c r="BI53" s="22">
        <v>34</v>
      </c>
      <c r="BJ53" s="22">
        <v>19</v>
      </c>
      <c r="BK53" s="22">
        <v>2</v>
      </c>
      <c r="BL53" s="22">
        <v>2</v>
      </c>
      <c r="BM53" s="22">
        <v>8</v>
      </c>
      <c r="BN53" s="22">
        <v>0</v>
      </c>
      <c r="BO53" s="22">
        <v>0</v>
      </c>
      <c r="BP53" s="22">
        <v>2</v>
      </c>
      <c r="BQ53" s="22">
        <v>0</v>
      </c>
      <c r="BR53" s="22">
        <v>0</v>
      </c>
      <c r="BS53" s="22">
        <v>0</v>
      </c>
      <c r="BT53" s="22">
        <v>0</v>
      </c>
      <c r="BU53" s="22">
        <v>0</v>
      </c>
      <c r="BV53" s="22">
        <v>0</v>
      </c>
      <c r="BW53" s="22">
        <v>0</v>
      </c>
      <c r="BX53" s="22">
        <v>0</v>
      </c>
      <c r="BY53" s="22">
        <v>0</v>
      </c>
      <c r="BZ53" s="22">
        <v>0</v>
      </c>
      <c r="CA53" s="22">
        <v>0</v>
      </c>
      <c r="CB53" s="22">
        <v>0</v>
      </c>
      <c r="CC53" s="22">
        <v>0</v>
      </c>
      <c r="CD53" s="22">
        <v>0</v>
      </c>
      <c r="CE53" s="22">
        <v>0</v>
      </c>
      <c r="CF53" s="22">
        <v>0</v>
      </c>
      <c r="CG53" s="22">
        <v>0</v>
      </c>
      <c r="CH53" s="22">
        <v>0</v>
      </c>
      <c r="CI53" s="22">
        <v>0</v>
      </c>
      <c r="CJ53" s="22">
        <v>0</v>
      </c>
      <c r="CK53" s="22">
        <v>0</v>
      </c>
      <c r="CL53" s="22"/>
      <c r="CM53" s="22"/>
      <c r="CN53" s="22" t="s">
        <v>9234</v>
      </c>
      <c r="CO53" s="22">
        <v>6</v>
      </c>
      <c r="CP53" s="22">
        <v>191</v>
      </c>
      <c r="CQ53" s="15">
        <f t="shared" si="2"/>
        <v>0</v>
      </c>
      <c r="CR53" s="21">
        <v>96.527000000000001</v>
      </c>
      <c r="CS53" s="18" t="s">
        <v>9302</v>
      </c>
      <c r="CT53" s="18" t="s">
        <v>9391</v>
      </c>
      <c r="CU53" s="21">
        <v>4.7699999999999996</v>
      </c>
      <c r="CV53" s="24" t="s">
        <v>9438</v>
      </c>
      <c r="CW53" s="21">
        <v>2023.7670000000001</v>
      </c>
      <c r="CX53" s="21">
        <v>1</v>
      </c>
      <c r="CY53" s="18" t="s">
        <v>9488</v>
      </c>
      <c r="CZ53" s="18" t="s">
        <v>9522</v>
      </c>
      <c r="DA53" s="18" t="s">
        <v>9558</v>
      </c>
      <c r="DB53" s="18">
        <v>3</v>
      </c>
      <c r="DC53" s="17"/>
      <c r="DD53" s="17"/>
      <c r="DE53" s="18">
        <v>7</v>
      </c>
      <c r="DF53" s="18">
        <v>1</v>
      </c>
      <c r="DG53" s="18" t="s">
        <v>9602</v>
      </c>
      <c r="DH53" s="18">
        <v>6172</v>
      </c>
      <c r="DI53" s="18">
        <v>1</v>
      </c>
      <c r="DJ53" s="18" t="s">
        <v>9667</v>
      </c>
      <c r="DK53" s="18">
        <v>6172</v>
      </c>
      <c r="DL53" s="17"/>
      <c r="DM53" s="17"/>
      <c r="DN53" s="17"/>
      <c r="DO53" s="18">
        <v>1</v>
      </c>
      <c r="DP53" s="18" t="s">
        <v>9731</v>
      </c>
      <c r="DQ53" s="18">
        <v>628</v>
      </c>
      <c r="DR53" s="17"/>
      <c r="DS53" s="17"/>
      <c r="DT53" s="17"/>
      <c r="DU53" s="17"/>
      <c r="DV53" s="17"/>
      <c r="DW53" s="17"/>
      <c r="DX53" s="17"/>
      <c r="DY53" s="17"/>
      <c r="DZ53" s="17"/>
      <c r="EA53" s="17"/>
      <c r="EB53" s="17"/>
      <c r="EC53" s="17"/>
      <c r="ED53" s="17"/>
      <c r="EE53" s="17"/>
      <c r="EF53" s="17"/>
      <c r="EG53" s="18">
        <v>1</v>
      </c>
      <c r="EH53" s="18" t="s">
        <v>9856</v>
      </c>
      <c r="EI53" s="18">
        <v>6172</v>
      </c>
      <c r="EJ53" s="17"/>
      <c r="EK53" s="17"/>
      <c r="EL53" s="17"/>
      <c r="EM53" s="17"/>
      <c r="EN53" s="17"/>
      <c r="EO53" s="17"/>
      <c r="EP53" s="17"/>
      <c r="EQ53" s="17"/>
      <c r="ER53" s="17"/>
      <c r="ES53" s="18">
        <v>1</v>
      </c>
      <c r="ET53" s="18" t="s">
        <v>4445</v>
      </c>
      <c r="EU53" s="18">
        <v>795</v>
      </c>
      <c r="EV53" s="17"/>
      <c r="EW53" s="17"/>
      <c r="EX53" s="17"/>
      <c r="EY53" s="17"/>
      <c r="EZ53" s="17"/>
      <c r="FA53" s="17"/>
      <c r="FB53" s="18">
        <v>100</v>
      </c>
      <c r="FC53" s="18" t="s">
        <v>9997</v>
      </c>
      <c r="FD53" s="18">
        <v>159</v>
      </c>
      <c r="FE53" s="18">
        <v>0</v>
      </c>
      <c r="FF53" s="18">
        <v>40</v>
      </c>
      <c r="FG53" s="18">
        <v>119</v>
      </c>
      <c r="FH53" s="18">
        <v>0</v>
      </c>
      <c r="FI53" s="18">
        <v>0</v>
      </c>
      <c r="FJ53" s="18">
        <v>0</v>
      </c>
      <c r="FK53" s="18">
        <v>0</v>
      </c>
      <c r="FL53" s="18">
        <v>0</v>
      </c>
      <c r="FM53" s="17"/>
      <c r="FN53" s="17"/>
      <c r="FO53" s="17"/>
      <c r="FP53" s="17"/>
      <c r="FQ53" s="18" t="s">
        <v>10256</v>
      </c>
      <c r="FR53" s="17"/>
      <c r="FS53" s="18" t="s">
        <v>10372</v>
      </c>
      <c r="FT53" s="17"/>
      <c r="FU53" s="17"/>
      <c r="FV53" s="17"/>
      <c r="FW53" s="17"/>
      <c r="FX53" s="18" t="s">
        <v>10618</v>
      </c>
      <c r="FY53" s="18">
        <v>3</v>
      </c>
      <c r="FZ53" s="18">
        <v>108</v>
      </c>
      <c r="GA53" s="18" t="s">
        <v>20</v>
      </c>
      <c r="GB53" s="18" t="s">
        <v>10803</v>
      </c>
      <c r="GC53" s="18" t="s">
        <v>11081</v>
      </c>
      <c r="GD53" s="18" t="s">
        <v>10915</v>
      </c>
      <c r="GE53" s="18" t="s">
        <v>1624</v>
      </c>
      <c r="GF53" s="17"/>
      <c r="GG53" s="17"/>
      <c r="GH53" s="17"/>
    </row>
    <row r="54" spans="3:190" ht="30" customHeight="1" x14ac:dyDescent="0.2">
      <c r="C54" s="17" t="s">
        <v>11174</v>
      </c>
      <c r="D54" s="18" t="s">
        <v>50</v>
      </c>
      <c r="E54" s="18" t="s">
        <v>7704</v>
      </c>
      <c r="F54" s="18" t="s">
        <v>7818</v>
      </c>
      <c r="G54" s="18">
        <v>2022</v>
      </c>
      <c r="H54" s="19">
        <v>45009</v>
      </c>
      <c r="I54" s="19">
        <v>45291</v>
      </c>
      <c r="J54" s="18" t="s">
        <v>7920</v>
      </c>
      <c r="K54" s="18" t="s">
        <v>8048</v>
      </c>
      <c r="L54" s="18" t="s">
        <v>8156</v>
      </c>
      <c r="M54" s="18" t="s">
        <v>8278</v>
      </c>
      <c r="N54" s="17"/>
      <c r="O54" s="17"/>
      <c r="P54" s="17"/>
      <c r="Q54" s="17"/>
      <c r="R54" s="18" t="s">
        <v>8477</v>
      </c>
      <c r="S54" s="18" t="s">
        <v>8512</v>
      </c>
      <c r="T54" s="18" t="s">
        <v>8571</v>
      </c>
      <c r="U54" s="18" t="s">
        <v>8665</v>
      </c>
      <c r="V54" s="18" t="s">
        <v>8759</v>
      </c>
      <c r="W54" s="18" t="s">
        <v>8759</v>
      </c>
      <c r="X54" s="18" t="s">
        <v>3138</v>
      </c>
      <c r="Y54" s="18" t="s">
        <v>8893</v>
      </c>
      <c r="Z54" s="20">
        <f t="shared" si="3"/>
        <v>13.581299999999999</v>
      </c>
      <c r="AA54" s="20">
        <v>9.7082999999999995</v>
      </c>
      <c r="AB54" s="21">
        <v>71.48</v>
      </c>
      <c r="AC54" s="21">
        <v>3.0000000000000001E-3</v>
      </c>
      <c r="AD54" s="20">
        <v>1.1000000000000001</v>
      </c>
      <c r="AE54" s="21">
        <v>8.1</v>
      </c>
      <c r="AF54" s="21">
        <v>0</v>
      </c>
      <c r="AG54" s="21">
        <v>0</v>
      </c>
      <c r="AH54" s="21">
        <v>0.95399999999999996</v>
      </c>
      <c r="AI54" s="21">
        <v>7.02</v>
      </c>
      <c r="AJ54" s="21">
        <v>1.819</v>
      </c>
      <c r="AK54" s="21">
        <v>13.39</v>
      </c>
      <c r="AL54" s="21">
        <v>0</v>
      </c>
      <c r="AM54" s="21">
        <v>0</v>
      </c>
      <c r="AN54" s="18" t="s">
        <v>594</v>
      </c>
      <c r="AO54" s="18" t="s">
        <v>594</v>
      </c>
      <c r="AP54" s="18" t="s">
        <v>594</v>
      </c>
      <c r="AQ54" s="18">
        <v>1</v>
      </c>
      <c r="AR54" s="18" t="s">
        <v>3410</v>
      </c>
      <c r="AS54" s="18" t="s">
        <v>9169</v>
      </c>
      <c r="AT54" s="21">
        <v>2.4540000000000002</v>
      </c>
      <c r="AU54" s="21">
        <v>10</v>
      </c>
      <c r="AV54" s="21">
        <v>3.0000000000000001E-3</v>
      </c>
      <c r="AW54" s="22">
        <v>15</v>
      </c>
      <c r="AX54" s="22">
        <v>6</v>
      </c>
      <c r="AY54" s="22">
        <v>5</v>
      </c>
      <c r="AZ54" s="22"/>
      <c r="BA54" s="22"/>
      <c r="BB54" s="22"/>
      <c r="BC54" s="22"/>
      <c r="BD54" s="22"/>
      <c r="BE54" s="22"/>
      <c r="BF54" s="22"/>
      <c r="BG54" s="22"/>
      <c r="BH54" s="22"/>
      <c r="BI54" s="22"/>
      <c r="BJ54" s="22"/>
      <c r="BK54" s="22"/>
      <c r="BL54" s="22"/>
      <c r="BM54" s="22"/>
      <c r="BN54" s="22"/>
      <c r="BO54" s="22"/>
      <c r="BP54" s="22"/>
      <c r="BQ54" s="22"/>
      <c r="BR54" s="22"/>
      <c r="BS54" s="22">
        <v>5</v>
      </c>
      <c r="BT54" s="22"/>
      <c r="BU54" s="22"/>
      <c r="BV54" s="22"/>
      <c r="BW54" s="22"/>
      <c r="BX54" s="22"/>
      <c r="BY54" s="22"/>
      <c r="BZ54" s="22"/>
      <c r="CA54" s="22"/>
      <c r="CB54" s="22"/>
      <c r="CC54" s="22"/>
      <c r="CD54" s="22"/>
      <c r="CE54" s="22"/>
      <c r="CF54" s="22"/>
      <c r="CG54" s="22"/>
      <c r="CH54" s="22">
        <v>5</v>
      </c>
      <c r="CI54" s="22">
        <v>5</v>
      </c>
      <c r="CJ54" s="22"/>
      <c r="CK54" s="22"/>
      <c r="CL54" s="22"/>
      <c r="CM54" s="22"/>
      <c r="CN54" s="23"/>
      <c r="CO54" s="22"/>
      <c r="CP54" s="22">
        <v>5</v>
      </c>
      <c r="CQ54" s="15">
        <f t="shared" si="2"/>
        <v>0</v>
      </c>
      <c r="CR54" s="21">
        <v>2071</v>
      </c>
      <c r="CS54" s="18" t="s">
        <v>594</v>
      </c>
      <c r="CT54" s="17"/>
      <c r="CU54" s="21">
        <v>0.05</v>
      </c>
      <c r="CV54" s="24" t="s">
        <v>3988</v>
      </c>
      <c r="CW54" s="21">
        <v>4077600</v>
      </c>
      <c r="CX54" s="21">
        <v>1</v>
      </c>
      <c r="CY54" s="18" t="s">
        <v>9484</v>
      </c>
      <c r="CZ54" s="18" t="s">
        <v>9523</v>
      </c>
      <c r="DA54" s="18" t="s">
        <v>9553</v>
      </c>
      <c r="DB54" s="18">
        <v>4</v>
      </c>
      <c r="DC54" s="18">
        <v>0</v>
      </c>
      <c r="DD54" s="18" t="s">
        <v>594</v>
      </c>
      <c r="DE54" s="18">
        <v>0</v>
      </c>
      <c r="DF54" s="17"/>
      <c r="DG54" s="17"/>
      <c r="DH54" s="17"/>
      <c r="DI54" s="18">
        <v>1</v>
      </c>
      <c r="DJ54" s="18" t="s">
        <v>9668</v>
      </c>
      <c r="DK54" s="18">
        <v>1037</v>
      </c>
      <c r="DL54" s="17"/>
      <c r="DM54" s="17"/>
      <c r="DN54" s="17"/>
      <c r="DO54" s="17"/>
      <c r="DP54" s="17"/>
      <c r="DQ54" s="17"/>
      <c r="DR54" s="17"/>
      <c r="DS54" s="17"/>
      <c r="DT54" s="17"/>
      <c r="DU54" s="17"/>
      <c r="DV54" s="17"/>
      <c r="DW54" s="17"/>
      <c r="DX54" s="17"/>
      <c r="DY54" s="17"/>
      <c r="DZ54" s="17"/>
      <c r="EA54" s="18" t="s">
        <v>9775</v>
      </c>
      <c r="EB54" s="18" t="s">
        <v>9668</v>
      </c>
      <c r="EC54" s="18">
        <v>150</v>
      </c>
      <c r="ED54" s="17"/>
      <c r="EE54" s="17"/>
      <c r="EF54" s="17"/>
      <c r="EG54" s="18">
        <v>1</v>
      </c>
      <c r="EH54" s="18" t="s">
        <v>9668</v>
      </c>
      <c r="EI54" s="18">
        <v>1857</v>
      </c>
      <c r="EJ54" s="17"/>
      <c r="EK54" s="17"/>
      <c r="EL54" s="17"/>
      <c r="EM54" s="17"/>
      <c r="EN54" s="17"/>
      <c r="EO54" s="17"/>
      <c r="EP54" s="17"/>
      <c r="EQ54" s="17"/>
      <c r="ER54" s="17"/>
      <c r="ES54" s="17"/>
      <c r="ET54" s="17"/>
      <c r="EU54" s="17"/>
      <c r="EV54" s="17"/>
      <c r="EW54" s="17"/>
      <c r="EX54" s="17"/>
      <c r="EY54" s="18" t="s">
        <v>594</v>
      </c>
      <c r="EZ54" s="18" t="s">
        <v>594</v>
      </c>
      <c r="FA54" s="18">
        <v>0</v>
      </c>
      <c r="FB54" s="18">
        <v>100</v>
      </c>
      <c r="FC54" s="18" t="s">
        <v>594</v>
      </c>
      <c r="FD54" s="18">
        <v>7</v>
      </c>
      <c r="FE54" s="18">
        <v>3</v>
      </c>
      <c r="FF54" s="18">
        <v>0</v>
      </c>
      <c r="FG54" s="18">
        <v>0</v>
      </c>
      <c r="FH54" s="18">
        <v>0</v>
      </c>
      <c r="FI54" s="18">
        <v>4</v>
      </c>
      <c r="FJ54" s="18">
        <v>0</v>
      </c>
      <c r="FK54" s="18">
        <v>0</v>
      </c>
      <c r="FL54" s="18">
        <v>0</v>
      </c>
      <c r="FM54" s="17"/>
      <c r="FN54" s="17"/>
      <c r="FO54" s="17"/>
      <c r="FP54" s="24" t="s">
        <v>10166</v>
      </c>
      <c r="FQ54" s="18" t="s">
        <v>10257</v>
      </c>
      <c r="FR54" s="17"/>
      <c r="FS54" s="17"/>
      <c r="FT54" s="18" t="s">
        <v>10440</v>
      </c>
      <c r="FU54" s="17"/>
      <c r="FV54" s="17"/>
      <c r="FW54" s="17"/>
      <c r="FX54" s="18" t="s">
        <v>594</v>
      </c>
      <c r="FY54" s="18">
        <v>11</v>
      </c>
      <c r="FZ54" s="18">
        <v>975</v>
      </c>
      <c r="GA54" s="18" t="s">
        <v>10689</v>
      </c>
      <c r="GB54" s="18" t="s">
        <v>10784</v>
      </c>
      <c r="GC54" s="18" t="s">
        <v>11081</v>
      </c>
      <c r="GD54" s="18" t="s">
        <v>10896</v>
      </c>
      <c r="GE54" s="18" t="s">
        <v>7190</v>
      </c>
      <c r="GF54" s="18" t="s">
        <v>7282</v>
      </c>
      <c r="GG54" s="18" t="s">
        <v>11081</v>
      </c>
      <c r="GH54" s="18" t="s">
        <v>7460</v>
      </c>
    </row>
    <row r="55" spans="3:190" ht="30" customHeight="1" x14ac:dyDescent="0.2">
      <c r="C55" s="17" t="s">
        <v>11174</v>
      </c>
      <c r="D55" s="18" t="s">
        <v>64</v>
      </c>
      <c r="E55" s="18" t="s">
        <v>7705</v>
      </c>
      <c r="F55" s="18" t="s">
        <v>7819</v>
      </c>
      <c r="G55" s="18">
        <v>2017</v>
      </c>
      <c r="H55" s="19">
        <v>44935</v>
      </c>
      <c r="I55" s="19">
        <v>45285</v>
      </c>
      <c r="J55" s="18" t="s">
        <v>7921</v>
      </c>
      <c r="K55" s="18" t="s">
        <v>8049</v>
      </c>
      <c r="L55" s="18" t="s">
        <v>8157</v>
      </c>
      <c r="M55" s="18" t="s">
        <v>8279</v>
      </c>
      <c r="N55" s="17"/>
      <c r="O55" s="17"/>
      <c r="P55" s="17"/>
      <c r="Q55" s="17"/>
      <c r="R55" s="18" t="s">
        <v>8483</v>
      </c>
      <c r="S55" s="18" t="s">
        <v>8513</v>
      </c>
      <c r="T55" s="18" t="s">
        <v>8572</v>
      </c>
      <c r="U55" s="18" t="s">
        <v>8666</v>
      </c>
      <c r="V55" s="18" t="s">
        <v>8760</v>
      </c>
      <c r="W55" s="18" t="s">
        <v>8851</v>
      </c>
      <c r="X55" s="18" t="s">
        <v>3138</v>
      </c>
      <c r="Y55" s="18" t="s">
        <v>8925</v>
      </c>
      <c r="Z55" s="20">
        <f t="shared" si="3"/>
        <v>213</v>
      </c>
      <c r="AA55" s="20">
        <v>139.9</v>
      </c>
      <c r="AB55" s="21">
        <v>65.680000000000007</v>
      </c>
      <c r="AC55" s="21">
        <v>0.08</v>
      </c>
      <c r="AD55" s="20">
        <v>33.799999999999997</v>
      </c>
      <c r="AE55" s="21">
        <v>15.87</v>
      </c>
      <c r="AF55" s="21">
        <v>0</v>
      </c>
      <c r="AG55" s="21">
        <v>0</v>
      </c>
      <c r="AH55" s="21">
        <v>0</v>
      </c>
      <c r="AI55" s="21">
        <v>0</v>
      </c>
      <c r="AJ55" s="21">
        <v>39.299999999999997</v>
      </c>
      <c r="AK55" s="21">
        <v>18.45</v>
      </c>
      <c r="AL55" s="21">
        <v>0</v>
      </c>
      <c r="AM55" s="21">
        <v>0</v>
      </c>
      <c r="AN55" s="18" t="s">
        <v>594</v>
      </c>
      <c r="AO55" s="18" t="s">
        <v>594</v>
      </c>
      <c r="AP55" s="18" t="s">
        <v>594</v>
      </c>
      <c r="AQ55" s="18">
        <v>1</v>
      </c>
      <c r="AR55" s="18" t="s">
        <v>9099</v>
      </c>
      <c r="AS55" s="18" t="s">
        <v>9170</v>
      </c>
      <c r="AT55" s="21">
        <v>5.2</v>
      </c>
      <c r="AU55" s="21">
        <v>140</v>
      </c>
      <c r="AV55" s="21">
        <v>0.08</v>
      </c>
      <c r="AW55" s="22">
        <v>504</v>
      </c>
      <c r="AX55" s="22">
        <v>259</v>
      </c>
      <c r="AY55" s="22">
        <v>127</v>
      </c>
      <c r="AZ55" s="22">
        <v>56</v>
      </c>
      <c r="BA55" s="22">
        <v>0</v>
      </c>
      <c r="BB55" s="22">
        <v>13</v>
      </c>
      <c r="BC55" s="22">
        <v>0</v>
      </c>
      <c r="BD55" s="22">
        <v>0</v>
      </c>
      <c r="BE55" s="22">
        <v>0</v>
      </c>
      <c r="BF55" s="22">
        <v>0</v>
      </c>
      <c r="BG55" s="22">
        <v>6</v>
      </c>
      <c r="BH55" s="22">
        <v>8</v>
      </c>
      <c r="BI55" s="22">
        <v>0</v>
      </c>
      <c r="BJ55" s="22">
        <v>9</v>
      </c>
      <c r="BK55" s="22">
        <v>24</v>
      </c>
      <c r="BL55" s="22">
        <v>11</v>
      </c>
      <c r="BM55" s="22">
        <v>0</v>
      </c>
      <c r="BN55" s="22">
        <v>0</v>
      </c>
      <c r="BO55" s="22">
        <v>0</v>
      </c>
      <c r="BP55" s="22">
        <v>0</v>
      </c>
      <c r="BQ55" s="22">
        <v>0</v>
      </c>
      <c r="BR55" s="22">
        <v>0</v>
      </c>
      <c r="BS55" s="22">
        <v>0</v>
      </c>
      <c r="BT55" s="22"/>
      <c r="BU55" s="22"/>
      <c r="BV55" s="22"/>
      <c r="BW55" s="22"/>
      <c r="BX55" s="22"/>
      <c r="BY55" s="22"/>
      <c r="BZ55" s="22"/>
      <c r="CA55" s="22"/>
      <c r="CB55" s="22"/>
      <c r="CC55" s="22"/>
      <c r="CD55" s="22"/>
      <c r="CE55" s="22"/>
      <c r="CF55" s="22"/>
      <c r="CG55" s="22"/>
      <c r="CH55" s="22"/>
      <c r="CI55" s="22">
        <v>0</v>
      </c>
      <c r="CJ55" s="22">
        <v>0</v>
      </c>
      <c r="CK55" s="22">
        <v>0</v>
      </c>
      <c r="CL55" s="22">
        <v>0</v>
      </c>
      <c r="CM55" s="22">
        <v>0</v>
      </c>
      <c r="CN55" s="23"/>
      <c r="CO55" s="22"/>
      <c r="CP55" s="22">
        <v>127</v>
      </c>
      <c r="CQ55" s="15">
        <f t="shared" si="2"/>
        <v>0</v>
      </c>
      <c r="CR55" s="21">
        <v>408.49599999999998</v>
      </c>
      <c r="CS55" s="18" t="s">
        <v>9303</v>
      </c>
      <c r="CT55" s="17"/>
      <c r="CU55" s="21">
        <v>16.989999999999998</v>
      </c>
      <c r="CV55" s="24" t="s">
        <v>4031</v>
      </c>
      <c r="CW55" s="21">
        <v>2404.944</v>
      </c>
      <c r="CX55" s="21"/>
      <c r="CY55" s="17"/>
      <c r="CZ55" s="17"/>
      <c r="DA55" s="17"/>
      <c r="DB55" s="17"/>
      <c r="DC55" s="18">
        <v>0</v>
      </c>
      <c r="DD55" s="17"/>
      <c r="DE55" s="18">
        <v>4</v>
      </c>
      <c r="DF55" s="18">
        <v>1</v>
      </c>
      <c r="DG55" s="18" t="s">
        <v>9603</v>
      </c>
      <c r="DH55" s="18">
        <v>10117</v>
      </c>
      <c r="DI55" s="18">
        <v>1</v>
      </c>
      <c r="DJ55" s="18" t="s">
        <v>9669</v>
      </c>
      <c r="DK55" s="18">
        <v>15819</v>
      </c>
      <c r="DL55" s="18">
        <v>1</v>
      </c>
      <c r="DM55" s="18" t="s">
        <v>9720</v>
      </c>
      <c r="DN55" s="18">
        <v>71</v>
      </c>
      <c r="DO55" s="17"/>
      <c r="DP55" s="17"/>
      <c r="DQ55" s="17"/>
      <c r="DR55" s="17"/>
      <c r="DS55" s="17"/>
      <c r="DT55" s="17"/>
      <c r="DU55" s="17"/>
      <c r="DV55" s="17"/>
      <c r="DW55" s="17"/>
      <c r="DX55" s="17"/>
      <c r="DY55" s="17"/>
      <c r="DZ55" s="17"/>
      <c r="EA55" s="17"/>
      <c r="EB55" s="17"/>
      <c r="EC55" s="17"/>
      <c r="ED55" s="17"/>
      <c r="EE55" s="17"/>
      <c r="EF55" s="17"/>
      <c r="EG55" s="18">
        <v>1</v>
      </c>
      <c r="EH55" s="18" t="s">
        <v>9857</v>
      </c>
      <c r="EI55" s="18">
        <v>54985</v>
      </c>
      <c r="EJ55" s="17"/>
      <c r="EK55" s="17"/>
      <c r="EL55" s="17"/>
      <c r="EM55" s="17"/>
      <c r="EN55" s="17"/>
      <c r="EO55" s="17"/>
      <c r="EP55" s="17"/>
      <c r="EQ55" s="17"/>
      <c r="ER55" s="17"/>
      <c r="ES55" s="18">
        <v>1</v>
      </c>
      <c r="ET55" s="18" t="s">
        <v>9896</v>
      </c>
      <c r="EU55" s="18">
        <v>14</v>
      </c>
      <c r="EV55" s="17"/>
      <c r="EW55" s="17"/>
      <c r="EX55" s="17"/>
      <c r="EY55" s="17"/>
      <c r="EZ55" s="17"/>
      <c r="FA55" s="17"/>
      <c r="FB55" s="18">
        <v>100</v>
      </c>
      <c r="FC55" s="17"/>
      <c r="FD55" s="18">
        <v>229</v>
      </c>
      <c r="FE55" s="18">
        <v>0</v>
      </c>
      <c r="FF55" s="18">
        <v>32</v>
      </c>
      <c r="FG55" s="18">
        <v>193</v>
      </c>
      <c r="FH55" s="18">
        <v>0</v>
      </c>
      <c r="FI55" s="18">
        <v>4</v>
      </c>
      <c r="FJ55" s="18">
        <v>0</v>
      </c>
      <c r="FK55" s="18">
        <v>0</v>
      </c>
      <c r="FL55" s="18">
        <v>0</v>
      </c>
      <c r="FM55" s="17"/>
      <c r="FN55" s="17"/>
      <c r="FO55" s="17"/>
      <c r="FP55" s="24" t="s">
        <v>10167</v>
      </c>
      <c r="FQ55" s="18" t="s">
        <v>10258</v>
      </c>
      <c r="FR55" s="24" t="s">
        <v>10323</v>
      </c>
      <c r="FS55" s="18" t="s">
        <v>10373</v>
      </c>
      <c r="FT55" s="18" t="s">
        <v>10441</v>
      </c>
      <c r="FU55" s="17"/>
      <c r="FV55" s="17"/>
      <c r="FW55" s="17"/>
      <c r="FX55" s="18" t="s">
        <v>10619</v>
      </c>
      <c r="FY55" s="18">
        <v>8</v>
      </c>
      <c r="FZ55" s="18">
        <v>685</v>
      </c>
      <c r="GA55" s="18" t="s">
        <v>22</v>
      </c>
      <c r="GB55" s="18" t="s">
        <v>7312</v>
      </c>
      <c r="GC55" s="18" t="s">
        <v>11081</v>
      </c>
      <c r="GD55" s="18" t="s">
        <v>7484</v>
      </c>
      <c r="GE55" s="18" t="s">
        <v>22</v>
      </c>
      <c r="GF55" s="18" t="s">
        <v>7312</v>
      </c>
      <c r="GG55" s="18" t="s">
        <v>11081</v>
      </c>
      <c r="GH55" s="18" t="s">
        <v>7484</v>
      </c>
    </row>
    <row r="56" spans="3:190" ht="30" customHeight="1" x14ac:dyDescent="0.2">
      <c r="C56" s="17" t="s">
        <v>11174</v>
      </c>
      <c r="D56" s="18" t="s">
        <v>7634</v>
      </c>
      <c r="E56" s="18" t="s">
        <v>7706</v>
      </c>
      <c r="F56" s="18" t="s">
        <v>7820</v>
      </c>
      <c r="G56" s="18">
        <v>2020</v>
      </c>
      <c r="H56" s="19">
        <v>44662</v>
      </c>
      <c r="I56" s="19">
        <v>45291</v>
      </c>
      <c r="J56" s="18" t="s">
        <v>7922</v>
      </c>
      <c r="K56" s="18" t="s">
        <v>8050</v>
      </c>
      <c r="L56" s="18" t="s">
        <v>8158</v>
      </c>
      <c r="M56" s="18" t="s">
        <v>8280</v>
      </c>
      <c r="N56" s="18" t="s">
        <v>8362</v>
      </c>
      <c r="O56" s="18" t="s">
        <v>8392</v>
      </c>
      <c r="P56" s="18" t="s">
        <v>699</v>
      </c>
      <c r="Q56" s="17"/>
      <c r="R56" s="18" t="s">
        <v>699</v>
      </c>
      <c r="S56" s="17"/>
      <c r="T56" s="18" t="s">
        <v>8573</v>
      </c>
      <c r="U56" s="18" t="s">
        <v>8667</v>
      </c>
      <c r="V56" s="18" t="s">
        <v>8761</v>
      </c>
      <c r="W56" s="18" t="s">
        <v>8761</v>
      </c>
      <c r="X56" s="18" t="s">
        <v>3138</v>
      </c>
      <c r="Y56" s="18" t="s">
        <v>8926</v>
      </c>
      <c r="Z56" s="20">
        <f t="shared" si="3"/>
        <v>10.275</v>
      </c>
      <c r="AA56" s="20">
        <v>0.115</v>
      </c>
      <c r="AB56" s="21">
        <v>1.1200000000000001</v>
      </c>
      <c r="AC56" s="21">
        <v>1E-3</v>
      </c>
      <c r="AD56" s="20">
        <v>2.9289999999999998</v>
      </c>
      <c r="AE56" s="21">
        <v>28.51</v>
      </c>
      <c r="AF56" s="21">
        <v>0</v>
      </c>
      <c r="AG56" s="21">
        <v>0</v>
      </c>
      <c r="AH56" s="21">
        <v>0</v>
      </c>
      <c r="AI56" s="21">
        <v>0</v>
      </c>
      <c r="AJ56" s="21">
        <v>1.6060000000000001</v>
      </c>
      <c r="AK56" s="21">
        <v>15.63</v>
      </c>
      <c r="AL56" s="21">
        <v>5.625</v>
      </c>
      <c r="AM56" s="21">
        <v>54.74</v>
      </c>
      <c r="AN56" s="18" t="s">
        <v>9027</v>
      </c>
      <c r="AO56" s="18" t="s">
        <v>9061</v>
      </c>
      <c r="AP56" s="18" t="s">
        <v>8761</v>
      </c>
      <c r="AQ56" s="18">
        <v>1</v>
      </c>
      <c r="AR56" s="18" t="s">
        <v>9100</v>
      </c>
      <c r="AS56" s="18" t="s">
        <v>9171</v>
      </c>
      <c r="AT56" s="21">
        <v>0</v>
      </c>
      <c r="AU56" s="21">
        <v>6.2969999999999997</v>
      </c>
      <c r="AV56" s="21">
        <v>0.01</v>
      </c>
      <c r="AW56" s="22">
        <v>55</v>
      </c>
      <c r="AX56" s="22">
        <v>55</v>
      </c>
      <c r="AY56" s="22">
        <v>9</v>
      </c>
      <c r="AZ56" s="22">
        <v>0</v>
      </c>
      <c r="BA56" s="22">
        <v>3</v>
      </c>
      <c r="BB56" s="22">
        <v>3</v>
      </c>
      <c r="BC56" s="22">
        <v>0</v>
      </c>
      <c r="BD56" s="22">
        <v>0</v>
      </c>
      <c r="BE56" s="22">
        <v>1</v>
      </c>
      <c r="BF56" s="22">
        <v>0</v>
      </c>
      <c r="BG56" s="22">
        <v>0</v>
      </c>
      <c r="BH56" s="22">
        <v>0</v>
      </c>
      <c r="BI56" s="22">
        <v>0</v>
      </c>
      <c r="BJ56" s="22">
        <v>0</v>
      </c>
      <c r="BK56" s="22">
        <v>0</v>
      </c>
      <c r="BL56" s="22">
        <v>0</v>
      </c>
      <c r="BM56" s="22">
        <v>2</v>
      </c>
      <c r="BN56" s="22">
        <v>0</v>
      </c>
      <c r="BO56" s="22">
        <v>0</v>
      </c>
      <c r="BP56" s="22">
        <v>0</v>
      </c>
      <c r="BQ56" s="22">
        <v>0</v>
      </c>
      <c r="BR56" s="22">
        <v>0</v>
      </c>
      <c r="BS56" s="22">
        <v>0</v>
      </c>
      <c r="BT56" s="22"/>
      <c r="BU56" s="22"/>
      <c r="BV56" s="22"/>
      <c r="BW56" s="22"/>
      <c r="BX56" s="22"/>
      <c r="BY56" s="22"/>
      <c r="BZ56" s="22"/>
      <c r="CA56" s="22"/>
      <c r="CB56" s="22"/>
      <c r="CC56" s="22"/>
      <c r="CD56" s="22"/>
      <c r="CE56" s="22"/>
      <c r="CF56" s="22"/>
      <c r="CG56" s="22"/>
      <c r="CH56" s="22"/>
      <c r="CI56" s="22">
        <v>0</v>
      </c>
      <c r="CJ56" s="22">
        <v>0</v>
      </c>
      <c r="CK56" s="22">
        <v>0</v>
      </c>
      <c r="CL56" s="22">
        <v>0</v>
      </c>
      <c r="CM56" s="22">
        <v>0</v>
      </c>
      <c r="CN56" s="23"/>
      <c r="CO56" s="22">
        <v>0</v>
      </c>
      <c r="CP56" s="22">
        <v>9</v>
      </c>
      <c r="CQ56" s="15">
        <f t="shared" si="2"/>
        <v>0</v>
      </c>
      <c r="CR56" s="21">
        <v>10.035</v>
      </c>
      <c r="CS56" s="18" t="s">
        <v>9304</v>
      </c>
      <c r="CT56" s="17"/>
      <c r="CU56" s="21">
        <v>1.49</v>
      </c>
      <c r="CV56" s="24" t="s">
        <v>9436</v>
      </c>
      <c r="CW56" s="21">
        <v>672.32100000000003</v>
      </c>
      <c r="CX56" s="21"/>
      <c r="CY56" s="17"/>
      <c r="CZ56" s="17"/>
      <c r="DA56" s="17"/>
      <c r="DB56" s="17"/>
      <c r="DC56" s="18">
        <v>0</v>
      </c>
      <c r="DD56" s="17"/>
      <c r="DE56" s="18">
        <v>4</v>
      </c>
      <c r="DF56" s="17"/>
      <c r="DG56" s="18" t="s">
        <v>9604</v>
      </c>
      <c r="DH56" s="18">
        <v>3657</v>
      </c>
      <c r="DI56" s="18">
        <v>1</v>
      </c>
      <c r="DJ56" s="18" t="s">
        <v>9604</v>
      </c>
      <c r="DK56" s="18">
        <v>3657</v>
      </c>
      <c r="DL56" s="17"/>
      <c r="DM56" s="17"/>
      <c r="DN56" s="17"/>
      <c r="DO56" s="17"/>
      <c r="DP56" s="17"/>
      <c r="DQ56" s="17"/>
      <c r="DR56" s="17"/>
      <c r="DS56" s="17"/>
      <c r="DT56" s="17"/>
      <c r="DU56" s="17"/>
      <c r="DV56" s="17"/>
      <c r="DW56" s="17"/>
      <c r="DX56" s="17"/>
      <c r="DY56" s="17"/>
      <c r="DZ56" s="17"/>
      <c r="EA56" s="17"/>
      <c r="EB56" s="17"/>
      <c r="EC56" s="17"/>
      <c r="ED56" s="17"/>
      <c r="EE56" s="17"/>
      <c r="EF56" s="17"/>
      <c r="EG56" s="18">
        <v>1</v>
      </c>
      <c r="EH56" s="18" t="s">
        <v>9858</v>
      </c>
      <c r="EI56" s="18">
        <v>3657</v>
      </c>
      <c r="EJ56" s="17"/>
      <c r="EK56" s="17"/>
      <c r="EL56" s="17"/>
      <c r="EM56" s="17"/>
      <c r="EN56" s="17"/>
      <c r="EO56" s="17"/>
      <c r="EP56" s="17"/>
      <c r="EQ56" s="17"/>
      <c r="ER56" s="17"/>
      <c r="ES56" s="17"/>
      <c r="ET56" s="17"/>
      <c r="EU56" s="17"/>
      <c r="EV56" s="17"/>
      <c r="EW56" s="17"/>
      <c r="EX56" s="17"/>
      <c r="EY56" s="17"/>
      <c r="EZ56" s="17"/>
      <c r="FA56" s="17"/>
      <c r="FB56" s="18">
        <v>100</v>
      </c>
      <c r="FC56" s="17"/>
      <c r="FD56" s="18">
        <v>9</v>
      </c>
      <c r="FE56" s="18">
        <v>0</v>
      </c>
      <c r="FF56" s="18">
        <v>0</v>
      </c>
      <c r="FG56" s="18">
        <v>9</v>
      </c>
      <c r="FH56" s="18">
        <v>0</v>
      </c>
      <c r="FI56" s="18">
        <v>0</v>
      </c>
      <c r="FJ56" s="18">
        <v>0</v>
      </c>
      <c r="FK56" s="18">
        <v>0</v>
      </c>
      <c r="FL56" s="18">
        <v>0</v>
      </c>
      <c r="FM56" s="17"/>
      <c r="FN56" s="17"/>
      <c r="FO56" s="17"/>
      <c r="FP56" s="24" t="s">
        <v>10168</v>
      </c>
      <c r="FQ56" s="18" t="s">
        <v>10259</v>
      </c>
      <c r="FR56" s="17"/>
      <c r="FS56" s="18" t="s">
        <v>1369</v>
      </c>
      <c r="FT56" s="18" t="s">
        <v>10442</v>
      </c>
      <c r="FU56" s="17"/>
      <c r="FV56" s="17"/>
      <c r="FW56" s="17"/>
      <c r="FX56" s="18" t="s">
        <v>10620</v>
      </c>
      <c r="FY56" s="18">
        <v>1</v>
      </c>
      <c r="FZ56" s="17"/>
      <c r="GA56" s="18" t="s">
        <v>10709</v>
      </c>
      <c r="GB56" s="18" t="s">
        <v>10805</v>
      </c>
      <c r="GC56" s="18" t="s">
        <v>11081</v>
      </c>
      <c r="GD56" s="18" t="s">
        <v>10917</v>
      </c>
      <c r="GE56" s="18" t="s">
        <v>10990</v>
      </c>
      <c r="GF56" s="18" t="s">
        <v>11021</v>
      </c>
      <c r="GG56" s="18" t="s">
        <v>11081</v>
      </c>
      <c r="GH56" s="18" t="s">
        <v>11059</v>
      </c>
    </row>
    <row r="57" spans="3:190" ht="30" customHeight="1" x14ac:dyDescent="0.2">
      <c r="C57" s="17" t="s">
        <v>11174</v>
      </c>
      <c r="D57" s="18" t="s">
        <v>7634</v>
      </c>
      <c r="E57" s="18" t="s">
        <v>7707</v>
      </c>
      <c r="F57" s="18" t="s">
        <v>7821</v>
      </c>
      <c r="G57" s="18">
        <v>2014</v>
      </c>
      <c r="H57" s="19">
        <v>44593</v>
      </c>
      <c r="I57" s="19">
        <v>45268</v>
      </c>
      <c r="J57" s="18" t="s">
        <v>7923</v>
      </c>
      <c r="K57" s="18" t="s">
        <v>8051</v>
      </c>
      <c r="L57" s="18" t="s">
        <v>8159</v>
      </c>
      <c r="M57" s="18" t="s">
        <v>8281</v>
      </c>
      <c r="N57" s="18" t="s">
        <v>8361</v>
      </c>
      <c r="O57" s="18" t="s">
        <v>8393</v>
      </c>
      <c r="P57" s="18" t="s">
        <v>699</v>
      </c>
      <c r="Q57" s="17"/>
      <c r="R57" s="18" t="s">
        <v>699</v>
      </c>
      <c r="S57" s="17"/>
      <c r="T57" s="18" t="s">
        <v>8574</v>
      </c>
      <c r="U57" s="18" t="s">
        <v>8668</v>
      </c>
      <c r="V57" s="18" t="s">
        <v>8762</v>
      </c>
      <c r="W57" s="18" t="s">
        <v>8852</v>
      </c>
      <c r="X57" s="18" t="s">
        <v>3138</v>
      </c>
      <c r="Y57" s="18" t="s">
        <v>8919</v>
      </c>
      <c r="Z57" s="20">
        <f t="shared" si="3"/>
        <v>73.37</v>
      </c>
      <c r="AA57" s="20">
        <v>49.09</v>
      </c>
      <c r="AB57" s="21">
        <v>66.91</v>
      </c>
      <c r="AC57" s="21">
        <v>0.08</v>
      </c>
      <c r="AD57" s="20">
        <v>15.61</v>
      </c>
      <c r="AE57" s="21">
        <v>21.28</v>
      </c>
      <c r="AF57" s="21">
        <v>0</v>
      </c>
      <c r="AG57" s="21">
        <v>0</v>
      </c>
      <c r="AH57" s="21">
        <v>0</v>
      </c>
      <c r="AI57" s="21">
        <v>0</v>
      </c>
      <c r="AJ57" s="21">
        <v>8.67</v>
      </c>
      <c r="AK57" s="21">
        <v>11.82</v>
      </c>
      <c r="AL57" s="21">
        <v>0</v>
      </c>
      <c r="AM57" s="21">
        <v>0</v>
      </c>
      <c r="AN57" s="18" t="s">
        <v>699</v>
      </c>
      <c r="AO57" s="18" t="s">
        <v>699</v>
      </c>
      <c r="AP57" s="18" t="s">
        <v>699</v>
      </c>
      <c r="AQ57" s="18">
        <v>1</v>
      </c>
      <c r="AR57" s="18" t="s">
        <v>9101</v>
      </c>
      <c r="AS57" s="18" t="s">
        <v>9172</v>
      </c>
      <c r="AT57" s="21">
        <v>3.7669999999999999</v>
      </c>
      <c r="AU57" s="21">
        <v>70.361000000000004</v>
      </c>
      <c r="AV57" s="21">
        <v>0.11</v>
      </c>
      <c r="AW57" s="22">
        <v>439</v>
      </c>
      <c r="AX57" s="22">
        <v>128</v>
      </c>
      <c r="AY57" s="22">
        <v>72</v>
      </c>
      <c r="AZ57" s="22">
        <v>0</v>
      </c>
      <c r="BA57" s="22">
        <v>17</v>
      </c>
      <c r="BB57" s="22">
        <v>6</v>
      </c>
      <c r="BC57" s="22">
        <v>0</v>
      </c>
      <c r="BD57" s="22">
        <v>0</v>
      </c>
      <c r="BE57" s="22">
        <v>7</v>
      </c>
      <c r="BF57" s="22">
        <v>0</v>
      </c>
      <c r="BG57" s="22">
        <v>0</v>
      </c>
      <c r="BH57" s="22">
        <v>1</v>
      </c>
      <c r="BI57" s="22">
        <v>8</v>
      </c>
      <c r="BJ57" s="22">
        <v>10</v>
      </c>
      <c r="BK57" s="22">
        <v>10</v>
      </c>
      <c r="BL57" s="22">
        <v>1</v>
      </c>
      <c r="BM57" s="22">
        <v>12</v>
      </c>
      <c r="BN57" s="22">
        <v>0</v>
      </c>
      <c r="BO57" s="22">
        <v>0</v>
      </c>
      <c r="BP57" s="22">
        <v>0</v>
      </c>
      <c r="BQ57" s="22">
        <v>0</v>
      </c>
      <c r="BR57" s="22">
        <v>0</v>
      </c>
      <c r="BS57" s="22">
        <v>0</v>
      </c>
      <c r="BT57" s="22">
        <v>0</v>
      </c>
      <c r="BU57" s="22">
        <v>0</v>
      </c>
      <c r="BV57" s="22">
        <v>0</v>
      </c>
      <c r="BW57" s="22">
        <v>0</v>
      </c>
      <c r="BX57" s="22">
        <v>0</v>
      </c>
      <c r="BY57" s="22">
        <v>0</v>
      </c>
      <c r="BZ57" s="22">
        <v>0</v>
      </c>
      <c r="CA57" s="22">
        <v>0</v>
      </c>
      <c r="CB57" s="22">
        <v>0</v>
      </c>
      <c r="CC57" s="22">
        <v>0</v>
      </c>
      <c r="CD57" s="22">
        <v>0</v>
      </c>
      <c r="CE57" s="22">
        <v>0</v>
      </c>
      <c r="CF57" s="22">
        <v>0</v>
      </c>
      <c r="CG57" s="22">
        <v>0</v>
      </c>
      <c r="CH57" s="22">
        <v>0</v>
      </c>
      <c r="CI57" s="22">
        <v>0</v>
      </c>
      <c r="CJ57" s="22">
        <v>0</v>
      </c>
      <c r="CK57" s="22">
        <v>0</v>
      </c>
      <c r="CL57" s="22">
        <v>0</v>
      </c>
      <c r="CM57" s="22">
        <v>0</v>
      </c>
      <c r="CN57" s="23"/>
      <c r="CO57" s="22">
        <v>0</v>
      </c>
      <c r="CP57" s="22">
        <v>72</v>
      </c>
      <c r="CQ57" s="15">
        <f t="shared" si="2"/>
        <v>0</v>
      </c>
      <c r="CR57" s="21">
        <v>450.32</v>
      </c>
      <c r="CS57" s="18" t="s">
        <v>9305</v>
      </c>
      <c r="CT57" s="18" t="s">
        <v>9392</v>
      </c>
      <c r="CU57" s="21">
        <v>66.98</v>
      </c>
      <c r="CV57" s="24" t="s">
        <v>9436</v>
      </c>
      <c r="CW57" s="21">
        <v>672.32100000000003</v>
      </c>
      <c r="CX57" s="21"/>
      <c r="CY57" s="17"/>
      <c r="CZ57" s="17"/>
      <c r="DA57" s="17"/>
      <c r="DB57" s="17"/>
      <c r="DC57" s="18">
        <v>0</v>
      </c>
      <c r="DD57" s="17"/>
      <c r="DE57" s="18">
        <v>4</v>
      </c>
      <c r="DF57" s="18">
        <v>1</v>
      </c>
      <c r="DG57" s="18" t="s">
        <v>9605</v>
      </c>
      <c r="DH57" s="18">
        <v>12120</v>
      </c>
      <c r="DI57" s="17"/>
      <c r="DJ57" s="18" t="s">
        <v>4421</v>
      </c>
      <c r="DK57" s="18">
        <v>0</v>
      </c>
      <c r="DL57" s="17"/>
      <c r="DM57" s="17"/>
      <c r="DN57" s="17"/>
      <c r="DO57" s="17"/>
      <c r="DP57" s="17"/>
      <c r="DQ57" s="17"/>
      <c r="DR57" s="18">
        <v>1</v>
      </c>
      <c r="DS57" s="18" t="s">
        <v>9738</v>
      </c>
      <c r="DT57" s="18">
        <v>6019</v>
      </c>
      <c r="DU57" s="17"/>
      <c r="DV57" s="18" t="s">
        <v>4421</v>
      </c>
      <c r="DW57" s="18">
        <v>0</v>
      </c>
      <c r="DX57" s="17"/>
      <c r="DY57" s="17"/>
      <c r="DZ57" s="17"/>
      <c r="EA57" s="18" t="s">
        <v>9776</v>
      </c>
      <c r="EB57" s="18" t="s">
        <v>9796</v>
      </c>
      <c r="EC57" s="18">
        <v>26</v>
      </c>
      <c r="ED57" s="18">
        <v>1</v>
      </c>
      <c r="EE57" s="18" t="s">
        <v>9738</v>
      </c>
      <c r="EF57" s="18">
        <v>15230</v>
      </c>
      <c r="EG57" s="18">
        <v>1</v>
      </c>
      <c r="EH57" s="18" t="s">
        <v>9859</v>
      </c>
      <c r="EI57" s="18">
        <v>38420</v>
      </c>
      <c r="EJ57" s="17"/>
      <c r="EK57" s="17"/>
      <c r="EL57" s="17"/>
      <c r="EM57" s="17"/>
      <c r="EN57" s="17"/>
      <c r="EO57" s="17"/>
      <c r="EP57" s="17"/>
      <c r="EQ57" s="17"/>
      <c r="ER57" s="17"/>
      <c r="ES57" s="18">
        <v>1</v>
      </c>
      <c r="ET57" s="18" t="s">
        <v>9897</v>
      </c>
      <c r="EU57" s="18">
        <v>14</v>
      </c>
      <c r="EV57" s="17"/>
      <c r="EW57" s="17"/>
      <c r="EX57" s="17"/>
      <c r="EY57" s="18" t="s">
        <v>699</v>
      </c>
      <c r="EZ57" s="18" t="s">
        <v>699</v>
      </c>
      <c r="FA57" s="18">
        <v>0</v>
      </c>
      <c r="FB57" s="18">
        <v>100</v>
      </c>
      <c r="FC57" s="17"/>
      <c r="FD57" s="18">
        <v>84</v>
      </c>
      <c r="FE57" s="18">
        <v>0</v>
      </c>
      <c r="FF57" s="18">
        <v>14</v>
      </c>
      <c r="FG57" s="18">
        <v>67</v>
      </c>
      <c r="FH57" s="18">
        <v>0</v>
      </c>
      <c r="FI57" s="18">
        <v>3</v>
      </c>
      <c r="FJ57" s="18">
        <v>0</v>
      </c>
      <c r="FK57" s="18">
        <v>0</v>
      </c>
      <c r="FL57" s="18">
        <v>0</v>
      </c>
      <c r="FM57" s="18">
        <v>1</v>
      </c>
      <c r="FN57" s="24" t="s">
        <v>10050</v>
      </c>
      <c r="FO57" s="18" t="s">
        <v>10100</v>
      </c>
      <c r="FP57" s="24" t="s">
        <v>10169</v>
      </c>
      <c r="FQ57" s="18" t="s">
        <v>10260</v>
      </c>
      <c r="FR57" s="17"/>
      <c r="FS57" s="17"/>
      <c r="FT57" s="18" t="s">
        <v>10443</v>
      </c>
      <c r="FU57" s="17"/>
      <c r="FV57" s="18" t="s">
        <v>699</v>
      </c>
      <c r="FW57" s="17"/>
      <c r="FX57" s="18" t="s">
        <v>10621</v>
      </c>
      <c r="FY57" s="18">
        <v>1</v>
      </c>
      <c r="FZ57" s="18">
        <v>43</v>
      </c>
      <c r="GA57" s="18" t="s">
        <v>10710</v>
      </c>
      <c r="GB57" s="18" t="s">
        <v>10806</v>
      </c>
      <c r="GC57" s="18" t="s">
        <v>11081</v>
      </c>
      <c r="GD57" s="18" t="s">
        <v>10918</v>
      </c>
      <c r="GE57" s="18" t="s">
        <v>7602</v>
      </c>
      <c r="GF57" s="18" t="s">
        <v>11022</v>
      </c>
      <c r="GG57" s="18" t="s">
        <v>11081</v>
      </c>
      <c r="GH57" s="18" t="s">
        <v>11060</v>
      </c>
    </row>
    <row r="58" spans="3:190" ht="30" customHeight="1" x14ac:dyDescent="0.2">
      <c r="C58" s="17" t="s">
        <v>11174</v>
      </c>
      <c r="D58" s="18" t="s">
        <v>52</v>
      </c>
      <c r="E58" s="18" t="s">
        <v>7708</v>
      </c>
      <c r="F58" s="18" t="s">
        <v>7822</v>
      </c>
      <c r="G58" s="18">
        <v>2011</v>
      </c>
      <c r="H58" s="19">
        <v>44927</v>
      </c>
      <c r="I58" s="19">
        <v>45291</v>
      </c>
      <c r="J58" s="18" t="s">
        <v>7924</v>
      </c>
      <c r="K58" s="18" t="s">
        <v>8052</v>
      </c>
      <c r="L58" s="18" t="s">
        <v>8160</v>
      </c>
      <c r="M58" s="18" t="s">
        <v>8282</v>
      </c>
      <c r="N58" s="18" t="s">
        <v>699</v>
      </c>
      <c r="O58" s="17"/>
      <c r="P58" s="18" t="s">
        <v>8414</v>
      </c>
      <c r="Q58" s="18" t="s">
        <v>8446</v>
      </c>
      <c r="R58" s="18" t="s">
        <v>699</v>
      </c>
      <c r="S58" s="17"/>
      <c r="T58" s="18" t="s">
        <v>699</v>
      </c>
      <c r="U58" s="17"/>
      <c r="V58" s="18" t="s">
        <v>8763</v>
      </c>
      <c r="W58" s="18" t="s">
        <v>8853</v>
      </c>
      <c r="X58" s="18" t="s">
        <v>3138</v>
      </c>
      <c r="Y58" s="18" t="s">
        <v>8927</v>
      </c>
      <c r="Z58" s="20">
        <f t="shared" si="3"/>
        <v>643.89499999999998</v>
      </c>
      <c r="AA58" s="20">
        <v>531.78499999999997</v>
      </c>
      <c r="AB58" s="21">
        <v>82.59</v>
      </c>
      <c r="AC58" s="21">
        <v>0.5</v>
      </c>
      <c r="AD58" s="20">
        <v>112.11</v>
      </c>
      <c r="AE58" s="21">
        <v>17.41</v>
      </c>
      <c r="AF58" s="21">
        <v>0</v>
      </c>
      <c r="AG58" s="21">
        <v>0</v>
      </c>
      <c r="AH58" s="21">
        <v>0</v>
      </c>
      <c r="AI58" s="21">
        <v>0</v>
      </c>
      <c r="AJ58" s="21">
        <v>0</v>
      </c>
      <c r="AK58" s="21">
        <v>0</v>
      </c>
      <c r="AL58" s="21">
        <v>0</v>
      </c>
      <c r="AM58" s="21">
        <v>0</v>
      </c>
      <c r="AN58" s="18" t="s">
        <v>699</v>
      </c>
      <c r="AO58" s="18" t="s">
        <v>699</v>
      </c>
      <c r="AP58" s="18" t="s">
        <v>699</v>
      </c>
      <c r="AQ58" s="17"/>
      <c r="AR58" s="17"/>
      <c r="AS58" s="17"/>
      <c r="AT58" s="21"/>
      <c r="AU58" s="21">
        <v>136.40600000000001</v>
      </c>
      <c r="AV58" s="21">
        <v>0.11</v>
      </c>
      <c r="AW58" s="22">
        <v>284</v>
      </c>
      <c r="AX58" s="22">
        <v>284</v>
      </c>
      <c r="AY58" s="22">
        <v>284</v>
      </c>
      <c r="AZ58" s="22">
        <v>65</v>
      </c>
      <c r="BA58" s="22">
        <v>52</v>
      </c>
      <c r="BB58" s="22">
        <v>55</v>
      </c>
      <c r="BC58" s="22">
        <v>1</v>
      </c>
      <c r="BD58" s="22">
        <v>0</v>
      </c>
      <c r="BE58" s="22">
        <v>0</v>
      </c>
      <c r="BF58" s="22">
        <v>0</v>
      </c>
      <c r="BG58" s="22">
        <v>0</v>
      </c>
      <c r="BH58" s="22">
        <v>0</v>
      </c>
      <c r="BI58" s="22">
        <v>0</v>
      </c>
      <c r="BJ58" s="22">
        <v>41</v>
      </c>
      <c r="BK58" s="22">
        <v>22</v>
      </c>
      <c r="BL58" s="22">
        <v>0</v>
      </c>
      <c r="BM58" s="22">
        <v>16</v>
      </c>
      <c r="BN58" s="22">
        <v>0</v>
      </c>
      <c r="BO58" s="22">
        <v>2</v>
      </c>
      <c r="BP58" s="22">
        <v>0</v>
      </c>
      <c r="BQ58" s="22">
        <v>0</v>
      </c>
      <c r="BR58" s="22">
        <v>0</v>
      </c>
      <c r="BS58" s="22">
        <v>0</v>
      </c>
      <c r="BT58" s="22">
        <v>0</v>
      </c>
      <c r="BU58" s="22">
        <v>0</v>
      </c>
      <c r="BV58" s="22">
        <v>0</v>
      </c>
      <c r="BW58" s="22">
        <v>0</v>
      </c>
      <c r="BX58" s="22">
        <v>0</v>
      </c>
      <c r="BY58" s="22">
        <v>0</v>
      </c>
      <c r="BZ58" s="22">
        <v>0</v>
      </c>
      <c r="CA58" s="22">
        <v>0</v>
      </c>
      <c r="CB58" s="22">
        <v>0</v>
      </c>
      <c r="CC58" s="22">
        <v>0</v>
      </c>
      <c r="CD58" s="22">
        <v>0</v>
      </c>
      <c r="CE58" s="22">
        <v>0</v>
      </c>
      <c r="CF58" s="22">
        <v>0</v>
      </c>
      <c r="CG58" s="22">
        <v>0</v>
      </c>
      <c r="CH58" s="22">
        <v>0</v>
      </c>
      <c r="CI58" s="22">
        <v>0</v>
      </c>
      <c r="CJ58" s="22">
        <v>0</v>
      </c>
      <c r="CK58" s="22">
        <v>0</v>
      </c>
      <c r="CL58" s="22">
        <v>0</v>
      </c>
      <c r="CM58" s="22">
        <v>0</v>
      </c>
      <c r="CN58" s="22" t="s">
        <v>9235</v>
      </c>
      <c r="CO58" s="22">
        <v>30</v>
      </c>
      <c r="CP58" s="22">
        <v>284</v>
      </c>
      <c r="CQ58" s="15">
        <f t="shared" si="2"/>
        <v>0</v>
      </c>
      <c r="CR58" s="21">
        <v>0</v>
      </c>
      <c r="CS58" s="18" t="s">
        <v>9306</v>
      </c>
      <c r="CT58" s="17"/>
      <c r="CU58" s="21">
        <v>0</v>
      </c>
      <c r="CV58" s="24" t="s">
        <v>9439</v>
      </c>
      <c r="CW58" s="21">
        <v>1032.3430000000001</v>
      </c>
      <c r="CX58" s="21"/>
      <c r="CY58" s="17"/>
      <c r="CZ58" s="17"/>
      <c r="DA58" s="17"/>
      <c r="DB58" s="17"/>
      <c r="DC58" s="18">
        <v>0</v>
      </c>
      <c r="DD58" s="18" t="s">
        <v>699</v>
      </c>
      <c r="DE58" s="18">
        <v>0</v>
      </c>
      <c r="DF58" s="18">
        <v>1</v>
      </c>
      <c r="DG58" s="18" t="s">
        <v>9606</v>
      </c>
      <c r="DH58" s="18">
        <v>290</v>
      </c>
      <c r="DI58" s="17"/>
      <c r="DJ58" s="17"/>
      <c r="DK58" s="17"/>
      <c r="DL58" s="17"/>
      <c r="DM58" s="17"/>
      <c r="DN58" s="17"/>
      <c r="DO58" s="17"/>
      <c r="DP58" s="17"/>
      <c r="DQ58" s="17"/>
      <c r="DR58" s="17"/>
      <c r="DS58" s="17"/>
      <c r="DT58" s="17"/>
      <c r="DU58" s="17"/>
      <c r="DV58" s="17"/>
      <c r="DW58" s="17"/>
      <c r="DX58" s="18">
        <v>1</v>
      </c>
      <c r="DY58" s="18" t="s">
        <v>9768</v>
      </c>
      <c r="DZ58" s="18">
        <v>35</v>
      </c>
      <c r="EA58" s="18" t="s">
        <v>9777</v>
      </c>
      <c r="EB58" s="18" t="s">
        <v>9777</v>
      </c>
      <c r="EC58" s="18">
        <v>380</v>
      </c>
      <c r="ED58" s="18">
        <v>1</v>
      </c>
      <c r="EE58" s="18" t="s">
        <v>9818</v>
      </c>
      <c r="EF58" s="18">
        <v>1120</v>
      </c>
      <c r="EG58" s="18">
        <v>1</v>
      </c>
      <c r="EH58" s="18" t="s">
        <v>4345</v>
      </c>
      <c r="EI58" s="18">
        <v>320</v>
      </c>
      <c r="EJ58" s="17"/>
      <c r="EK58" s="17"/>
      <c r="EL58" s="17"/>
      <c r="EM58" s="17"/>
      <c r="EN58" s="17"/>
      <c r="EO58" s="17"/>
      <c r="EP58" s="17"/>
      <c r="EQ58" s="17"/>
      <c r="ER58" s="17"/>
      <c r="ES58" s="17"/>
      <c r="ET58" s="17"/>
      <c r="EU58" s="17"/>
      <c r="EV58" s="17"/>
      <c r="EW58" s="17"/>
      <c r="EX58" s="17"/>
      <c r="EY58" s="18" t="s">
        <v>9949</v>
      </c>
      <c r="EZ58" s="18" t="s">
        <v>9949</v>
      </c>
      <c r="FA58" s="18">
        <v>30</v>
      </c>
      <c r="FB58" s="18">
        <v>95</v>
      </c>
      <c r="FC58" s="18" t="s">
        <v>9998</v>
      </c>
      <c r="FD58" s="18">
        <v>21</v>
      </c>
      <c r="FE58" s="18">
        <v>0</v>
      </c>
      <c r="FF58" s="18">
        <v>0</v>
      </c>
      <c r="FG58" s="18">
        <v>0</v>
      </c>
      <c r="FH58" s="18">
        <v>12</v>
      </c>
      <c r="FI58" s="18">
        <v>9</v>
      </c>
      <c r="FJ58" s="18">
        <v>0</v>
      </c>
      <c r="FK58" s="18">
        <v>0</v>
      </c>
      <c r="FL58" s="18">
        <v>0</v>
      </c>
      <c r="FM58" s="17"/>
      <c r="FN58" s="17"/>
      <c r="FO58" s="18" t="s">
        <v>699</v>
      </c>
      <c r="FP58" s="17"/>
      <c r="FQ58" s="18" t="s">
        <v>10261</v>
      </c>
      <c r="FR58" s="17"/>
      <c r="FS58" s="17"/>
      <c r="FT58" s="18" t="s">
        <v>699</v>
      </c>
      <c r="FU58" s="17"/>
      <c r="FV58" s="18" t="s">
        <v>699</v>
      </c>
      <c r="FW58" s="17"/>
      <c r="FX58" s="18" t="s">
        <v>10622</v>
      </c>
      <c r="FY58" s="18">
        <v>0</v>
      </c>
      <c r="FZ58" s="18">
        <v>0</v>
      </c>
      <c r="GA58" s="18" t="s">
        <v>10711</v>
      </c>
      <c r="GB58" s="18" t="s">
        <v>10807</v>
      </c>
      <c r="GC58" s="18" t="s">
        <v>11081</v>
      </c>
      <c r="GD58" s="18" t="s">
        <v>10919</v>
      </c>
      <c r="GE58" s="18" t="s">
        <v>12</v>
      </c>
      <c r="GF58" s="18" t="s">
        <v>7295</v>
      </c>
      <c r="GG58" s="18" t="s">
        <v>11081</v>
      </c>
      <c r="GH58" s="18" t="s">
        <v>7470</v>
      </c>
    </row>
    <row r="59" spans="3:190" ht="30" customHeight="1" x14ac:dyDescent="0.2">
      <c r="C59" s="17" t="s">
        <v>11174</v>
      </c>
      <c r="D59" s="18" t="s">
        <v>7623</v>
      </c>
      <c r="E59" s="18" t="s">
        <v>7709</v>
      </c>
      <c r="F59" s="18" t="s">
        <v>7823</v>
      </c>
      <c r="G59" s="18">
        <v>2018</v>
      </c>
      <c r="H59" s="19">
        <v>44963</v>
      </c>
      <c r="I59" s="19">
        <v>45288</v>
      </c>
      <c r="J59" s="18" t="s">
        <v>7925</v>
      </c>
      <c r="K59" s="18" t="s">
        <v>8053</v>
      </c>
      <c r="L59" s="18" t="s">
        <v>8117</v>
      </c>
      <c r="M59" s="18" t="s">
        <v>8283</v>
      </c>
      <c r="N59" s="18" t="s">
        <v>8363</v>
      </c>
      <c r="O59" s="18" t="s">
        <v>8394</v>
      </c>
      <c r="P59" s="17"/>
      <c r="Q59" s="17"/>
      <c r="R59" s="18" t="s">
        <v>8471</v>
      </c>
      <c r="S59" s="18" t="s">
        <v>8514</v>
      </c>
      <c r="T59" s="18" t="s">
        <v>8575</v>
      </c>
      <c r="U59" s="18" t="s">
        <v>8669</v>
      </c>
      <c r="V59" s="18" t="s">
        <v>8717</v>
      </c>
      <c r="W59" s="18" t="s">
        <v>8717</v>
      </c>
      <c r="X59" s="18" t="s">
        <v>3142</v>
      </c>
      <c r="Y59" s="18" t="s">
        <v>8883</v>
      </c>
      <c r="Z59" s="20">
        <f t="shared" si="3"/>
        <v>64.890000000000015</v>
      </c>
      <c r="AA59" s="20">
        <v>55.42</v>
      </c>
      <c r="AB59" s="21">
        <v>85.41</v>
      </c>
      <c r="AC59" s="21">
        <v>7.0000000000000007E-2</v>
      </c>
      <c r="AD59" s="20">
        <v>2.5299999999999998</v>
      </c>
      <c r="AE59" s="21">
        <v>3.9</v>
      </c>
      <c r="AF59" s="21">
        <v>3.88</v>
      </c>
      <c r="AG59" s="21">
        <v>5.98</v>
      </c>
      <c r="AH59" s="21">
        <v>1.84</v>
      </c>
      <c r="AI59" s="21">
        <v>2.84</v>
      </c>
      <c r="AJ59" s="21">
        <v>1.22</v>
      </c>
      <c r="AK59" s="21">
        <v>1.88</v>
      </c>
      <c r="AL59" s="21">
        <v>0</v>
      </c>
      <c r="AM59" s="21">
        <v>0</v>
      </c>
      <c r="AN59" s="18" t="s">
        <v>9028</v>
      </c>
      <c r="AO59" s="18" t="s">
        <v>9028</v>
      </c>
      <c r="AP59" s="18" t="s">
        <v>9028</v>
      </c>
      <c r="AQ59" s="18">
        <v>1</v>
      </c>
      <c r="AR59" s="18" t="s">
        <v>9102</v>
      </c>
      <c r="AS59" s="18" t="s">
        <v>9173</v>
      </c>
      <c r="AT59" s="21">
        <v>0</v>
      </c>
      <c r="AU59" s="21">
        <v>0</v>
      </c>
      <c r="AV59" s="21">
        <v>0</v>
      </c>
      <c r="AW59" s="22">
        <v>0</v>
      </c>
      <c r="AX59" s="22">
        <v>363</v>
      </c>
      <c r="AY59" s="22">
        <v>89</v>
      </c>
      <c r="AZ59" s="22">
        <v>3</v>
      </c>
      <c r="BA59" s="22">
        <v>11</v>
      </c>
      <c r="BB59" s="22">
        <v>9</v>
      </c>
      <c r="BC59" s="22">
        <v>1</v>
      </c>
      <c r="BD59" s="22">
        <v>0</v>
      </c>
      <c r="BE59" s="22">
        <v>6</v>
      </c>
      <c r="BF59" s="22">
        <v>1</v>
      </c>
      <c r="BG59" s="22">
        <v>8</v>
      </c>
      <c r="BH59" s="22">
        <v>5</v>
      </c>
      <c r="BI59" s="22">
        <v>12</v>
      </c>
      <c r="BJ59" s="22">
        <v>6</v>
      </c>
      <c r="BK59" s="22">
        <v>6</v>
      </c>
      <c r="BL59" s="22">
        <v>0</v>
      </c>
      <c r="BM59" s="22">
        <v>1</v>
      </c>
      <c r="BN59" s="22">
        <v>0</v>
      </c>
      <c r="BO59" s="22">
        <v>20</v>
      </c>
      <c r="BP59" s="22">
        <v>0</v>
      </c>
      <c r="BQ59" s="22">
        <v>0</v>
      </c>
      <c r="BR59" s="22">
        <v>0</v>
      </c>
      <c r="BS59" s="22">
        <v>0</v>
      </c>
      <c r="BT59" s="22"/>
      <c r="BU59" s="22"/>
      <c r="BV59" s="22"/>
      <c r="BW59" s="22"/>
      <c r="BX59" s="22"/>
      <c r="BY59" s="22"/>
      <c r="BZ59" s="22"/>
      <c r="CA59" s="22"/>
      <c r="CB59" s="22"/>
      <c r="CC59" s="22"/>
      <c r="CD59" s="22"/>
      <c r="CE59" s="22"/>
      <c r="CF59" s="22"/>
      <c r="CG59" s="22"/>
      <c r="CH59" s="22"/>
      <c r="CI59" s="22">
        <v>0</v>
      </c>
      <c r="CJ59" s="22">
        <v>0</v>
      </c>
      <c r="CK59" s="22">
        <v>0</v>
      </c>
      <c r="CL59" s="22">
        <v>0</v>
      </c>
      <c r="CM59" s="22">
        <v>0</v>
      </c>
      <c r="CN59" s="23"/>
      <c r="CO59" s="22"/>
      <c r="CP59" s="22">
        <v>89</v>
      </c>
      <c r="CQ59" s="15">
        <f t="shared" si="2"/>
        <v>0</v>
      </c>
      <c r="CR59" s="21">
        <v>67.81</v>
      </c>
      <c r="CS59" s="18" t="s">
        <v>9258</v>
      </c>
      <c r="CT59" s="17"/>
      <c r="CU59" s="21">
        <v>12.85</v>
      </c>
      <c r="CV59" s="18" t="s">
        <v>9415</v>
      </c>
      <c r="CW59" s="21">
        <v>527.88</v>
      </c>
      <c r="CX59" s="21"/>
      <c r="CY59" s="17"/>
      <c r="CZ59" s="17"/>
      <c r="DA59" s="17"/>
      <c r="DB59" s="17"/>
      <c r="DC59" s="17"/>
      <c r="DD59" s="17"/>
      <c r="DE59" s="18">
        <v>1</v>
      </c>
      <c r="DF59" s="18">
        <v>1</v>
      </c>
      <c r="DG59" s="18" t="s">
        <v>9607</v>
      </c>
      <c r="DH59" s="18">
        <v>4980</v>
      </c>
      <c r="DI59" s="18">
        <v>1</v>
      </c>
      <c r="DJ59" s="18" t="s">
        <v>9644</v>
      </c>
      <c r="DK59" s="18">
        <v>13348</v>
      </c>
      <c r="DL59" s="18">
        <v>1</v>
      </c>
      <c r="DM59" s="18" t="s">
        <v>9721</v>
      </c>
      <c r="DN59" s="18">
        <v>2924</v>
      </c>
      <c r="DO59" s="18">
        <v>1</v>
      </c>
      <c r="DP59" s="18" t="s">
        <v>9732</v>
      </c>
      <c r="DQ59" s="18">
        <v>3</v>
      </c>
      <c r="DR59" s="18">
        <v>1</v>
      </c>
      <c r="DS59" s="18" t="s">
        <v>9607</v>
      </c>
      <c r="DT59" s="18">
        <v>60</v>
      </c>
      <c r="DU59" s="17"/>
      <c r="DV59" s="17"/>
      <c r="DW59" s="17"/>
      <c r="DX59" s="18">
        <v>1</v>
      </c>
      <c r="DY59" s="18" t="s">
        <v>9607</v>
      </c>
      <c r="DZ59" s="18">
        <v>39</v>
      </c>
      <c r="EA59" s="17"/>
      <c r="EB59" s="17"/>
      <c r="EC59" s="17"/>
      <c r="ED59" s="17"/>
      <c r="EE59" s="17"/>
      <c r="EF59" s="17"/>
      <c r="EG59" s="18">
        <v>1</v>
      </c>
      <c r="EH59" s="18" t="s">
        <v>9844</v>
      </c>
      <c r="EI59" s="18">
        <v>13348</v>
      </c>
      <c r="EJ59" s="18">
        <v>1</v>
      </c>
      <c r="EK59" s="18" t="s">
        <v>9876</v>
      </c>
      <c r="EL59" s="18">
        <v>2120</v>
      </c>
      <c r="EM59" s="17"/>
      <c r="EN59" s="17"/>
      <c r="EO59" s="17"/>
      <c r="EP59" s="17"/>
      <c r="EQ59" s="17"/>
      <c r="ER59" s="17"/>
      <c r="ES59" s="17"/>
      <c r="ET59" s="17"/>
      <c r="EU59" s="17"/>
      <c r="EV59" s="17"/>
      <c r="EW59" s="17"/>
      <c r="EX59" s="17"/>
      <c r="EY59" s="17"/>
      <c r="EZ59" s="17"/>
      <c r="FA59" s="17"/>
      <c r="FB59" s="18">
        <v>87</v>
      </c>
      <c r="FC59" s="18" t="s">
        <v>9999</v>
      </c>
      <c r="FD59" s="18">
        <v>75</v>
      </c>
      <c r="FE59" s="18">
        <v>0</v>
      </c>
      <c r="FF59" s="18">
        <v>16</v>
      </c>
      <c r="FG59" s="18">
        <v>56</v>
      </c>
      <c r="FH59" s="18">
        <v>1</v>
      </c>
      <c r="FI59" s="18">
        <v>2</v>
      </c>
      <c r="FJ59" s="18">
        <v>0</v>
      </c>
      <c r="FK59" s="18">
        <v>0</v>
      </c>
      <c r="FL59" s="18">
        <v>0</v>
      </c>
      <c r="FM59" s="18">
        <v>1</v>
      </c>
      <c r="FN59" s="24" t="s">
        <v>10034</v>
      </c>
      <c r="FO59" s="18" t="s">
        <v>10101</v>
      </c>
      <c r="FP59" s="24" t="s">
        <v>10138</v>
      </c>
      <c r="FQ59" s="18" t="s">
        <v>10224</v>
      </c>
      <c r="FR59" s="18" t="s">
        <v>10312</v>
      </c>
      <c r="FS59" s="18" t="s">
        <v>10374</v>
      </c>
      <c r="FT59" s="18" t="s">
        <v>10405</v>
      </c>
      <c r="FU59" s="17"/>
      <c r="FV59" s="18" t="s">
        <v>10533</v>
      </c>
      <c r="FW59" s="18" t="s">
        <v>10574</v>
      </c>
      <c r="FX59" s="18" t="s">
        <v>10623</v>
      </c>
      <c r="FY59" s="18">
        <v>40</v>
      </c>
      <c r="FZ59" s="18">
        <v>430</v>
      </c>
      <c r="GA59" s="18" t="s">
        <v>10679</v>
      </c>
      <c r="GB59" s="18" t="s">
        <v>10766</v>
      </c>
      <c r="GC59" s="18" t="s">
        <v>11081</v>
      </c>
      <c r="GD59" s="18" t="s">
        <v>10920</v>
      </c>
      <c r="GE59" s="18" t="s">
        <v>7591</v>
      </c>
      <c r="GF59" s="18" t="s">
        <v>11006</v>
      </c>
      <c r="GG59" s="18" t="s">
        <v>11081</v>
      </c>
      <c r="GH59" s="18" t="s">
        <v>11048</v>
      </c>
    </row>
    <row r="60" spans="3:190" ht="30" customHeight="1" x14ac:dyDescent="0.2">
      <c r="C60" s="17" t="s">
        <v>11174</v>
      </c>
      <c r="D60" s="18" t="s">
        <v>52</v>
      </c>
      <c r="E60" s="18" t="s">
        <v>7710</v>
      </c>
      <c r="F60" s="18" t="s">
        <v>725</v>
      </c>
      <c r="G60" s="18">
        <v>2017</v>
      </c>
      <c r="H60" s="19">
        <v>44927</v>
      </c>
      <c r="I60" s="19">
        <v>45291</v>
      </c>
      <c r="J60" s="18" t="s">
        <v>7924</v>
      </c>
      <c r="K60" s="18" t="s">
        <v>8054</v>
      </c>
      <c r="L60" s="18" t="s">
        <v>8160</v>
      </c>
      <c r="M60" s="18" t="s">
        <v>8284</v>
      </c>
      <c r="N60" s="18" t="s">
        <v>699</v>
      </c>
      <c r="O60" s="17"/>
      <c r="P60" s="18" t="s">
        <v>8414</v>
      </c>
      <c r="Q60" s="18" t="s">
        <v>8447</v>
      </c>
      <c r="R60" s="18" t="s">
        <v>699</v>
      </c>
      <c r="S60" s="17"/>
      <c r="T60" s="18" t="s">
        <v>699</v>
      </c>
      <c r="U60" s="17"/>
      <c r="V60" s="18" t="s">
        <v>8763</v>
      </c>
      <c r="W60" s="18" t="s">
        <v>8853</v>
      </c>
      <c r="X60" s="18" t="s">
        <v>3138</v>
      </c>
      <c r="Y60" s="18" t="s">
        <v>8928</v>
      </c>
      <c r="Z60" s="20">
        <f t="shared" si="3"/>
        <v>740.95699999999988</v>
      </c>
      <c r="AA60" s="20">
        <v>319.24</v>
      </c>
      <c r="AB60" s="21">
        <v>43.08</v>
      </c>
      <c r="AC60" s="21">
        <v>0.25</v>
      </c>
      <c r="AD60" s="20">
        <v>110.66</v>
      </c>
      <c r="AE60" s="21">
        <v>14.93</v>
      </c>
      <c r="AF60" s="21">
        <v>34.9</v>
      </c>
      <c r="AG60" s="21">
        <v>4.71</v>
      </c>
      <c r="AH60" s="21">
        <v>0</v>
      </c>
      <c r="AI60" s="21">
        <v>0</v>
      </c>
      <c r="AJ60" s="21">
        <v>0</v>
      </c>
      <c r="AK60" s="21">
        <v>0</v>
      </c>
      <c r="AL60" s="21">
        <v>276.15699999999998</v>
      </c>
      <c r="AM60" s="21">
        <v>37.270000000000003</v>
      </c>
      <c r="AN60" s="18" t="s">
        <v>9029</v>
      </c>
      <c r="AO60" s="18" t="s">
        <v>9060</v>
      </c>
      <c r="AP60" s="18" t="s">
        <v>9068</v>
      </c>
      <c r="AQ60" s="17"/>
      <c r="AR60" s="17"/>
      <c r="AS60" s="17"/>
      <c r="AT60" s="21"/>
      <c r="AU60" s="21">
        <v>265.33999999999997</v>
      </c>
      <c r="AV60" s="21">
        <v>0.2</v>
      </c>
      <c r="AW60" s="22">
        <v>50</v>
      </c>
      <c r="AX60" s="22">
        <v>50</v>
      </c>
      <c r="AY60" s="22">
        <v>50</v>
      </c>
      <c r="AZ60" s="22">
        <v>0</v>
      </c>
      <c r="BA60" s="22">
        <v>0</v>
      </c>
      <c r="BB60" s="22">
        <v>2</v>
      </c>
      <c r="BC60" s="22">
        <v>0</v>
      </c>
      <c r="BD60" s="22">
        <v>0</v>
      </c>
      <c r="BE60" s="22">
        <v>0</v>
      </c>
      <c r="BF60" s="22">
        <v>0</v>
      </c>
      <c r="BG60" s="22">
        <v>0</v>
      </c>
      <c r="BH60" s="22">
        <v>0</v>
      </c>
      <c r="BI60" s="22">
        <v>36</v>
      </c>
      <c r="BJ60" s="22">
        <v>5</v>
      </c>
      <c r="BK60" s="22">
        <v>9</v>
      </c>
      <c r="BL60" s="22">
        <v>0</v>
      </c>
      <c r="BM60" s="22">
        <v>0</v>
      </c>
      <c r="BN60" s="22">
        <v>0</v>
      </c>
      <c r="BO60" s="22">
        <v>0</v>
      </c>
      <c r="BP60" s="22">
        <v>0</v>
      </c>
      <c r="BQ60" s="22">
        <v>0</v>
      </c>
      <c r="BR60" s="22">
        <v>0</v>
      </c>
      <c r="BS60" s="22">
        <v>0</v>
      </c>
      <c r="BT60" s="22">
        <v>0</v>
      </c>
      <c r="BU60" s="22">
        <v>0</v>
      </c>
      <c r="BV60" s="22">
        <v>0</v>
      </c>
      <c r="BW60" s="22">
        <v>0</v>
      </c>
      <c r="BX60" s="22">
        <v>0</v>
      </c>
      <c r="BY60" s="22">
        <v>0</v>
      </c>
      <c r="BZ60" s="22">
        <v>0</v>
      </c>
      <c r="CA60" s="22">
        <v>0</v>
      </c>
      <c r="CB60" s="22">
        <v>0</v>
      </c>
      <c r="CC60" s="22">
        <v>0</v>
      </c>
      <c r="CD60" s="22">
        <v>0</v>
      </c>
      <c r="CE60" s="22">
        <v>0</v>
      </c>
      <c r="CF60" s="22">
        <v>0</v>
      </c>
      <c r="CG60" s="22">
        <v>0</v>
      </c>
      <c r="CH60" s="22">
        <v>0</v>
      </c>
      <c r="CI60" s="22">
        <v>0</v>
      </c>
      <c r="CJ60" s="22">
        <v>0</v>
      </c>
      <c r="CK60" s="22">
        <v>0</v>
      </c>
      <c r="CL60" s="22">
        <v>0</v>
      </c>
      <c r="CM60" s="22">
        <v>0</v>
      </c>
      <c r="CN60" s="23"/>
      <c r="CO60" s="22">
        <v>0</v>
      </c>
      <c r="CP60" s="22">
        <v>52</v>
      </c>
      <c r="CQ60" s="15">
        <f t="shared" si="2"/>
        <v>0</v>
      </c>
      <c r="CR60" s="21">
        <v>0</v>
      </c>
      <c r="CS60" s="18" t="s">
        <v>9306</v>
      </c>
      <c r="CT60" s="17"/>
      <c r="CU60" s="21">
        <v>0</v>
      </c>
      <c r="CV60" s="24" t="s">
        <v>9439</v>
      </c>
      <c r="CW60" s="21">
        <v>1032.3430000000001</v>
      </c>
      <c r="CX60" s="21"/>
      <c r="CY60" s="17"/>
      <c r="CZ60" s="17"/>
      <c r="DA60" s="17"/>
      <c r="DB60" s="17"/>
      <c r="DC60" s="18">
        <v>0</v>
      </c>
      <c r="DD60" s="17"/>
      <c r="DE60" s="18">
        <v>0</v>
      </c>
      <c r="DF60" s="18">
        <v>1</v>
      </c>
      <c r="DG60" s="18" t="s">
        <v>9608</v>
      </c>
      <c r="DH60" s="18">
        <v>14300</v>
      </c>
      <c r="DI60" s="18">
        <v>1</v>
      </c>
      <c r="DJ60" s="18" t="s">
        <v>9670</v>
      </c>
      <c r="DK60" s="18">
        <v>651</v>
      </c>
      <c r="DL60" s="17"/>
      <c r="DM60" s="17"/>
      <c r="DN60" s="17"/>
      <c r="DO60" s="17"/>
      <c r="DP60" s="17"/>
      <c r="DQ60" s="17"/>
      <c r="DR60" s="17"/>
      <c r="DS60" s="17"/>
      <c r="DT60" s="17"/>
      <c r="DU60" s="18">
        <v>1</v>
      </c>
      <c r="DV60" s="18" t="s">
        <v>4288</v>
      </c>
      <c r="DW60" s="18">
        <v>1250</v>
      </c>
      <c r="DX60" s="17"/>
      <c r="DY60" s="17"/>
      <c r="DZ60" s="17"/>
      <c r="EA60" s="18" t="s">
        <v>9778</v>
      </c>
      <c r="EB60" s="18" t="s">
        <v>9608</v>
      </c>
      <c r="EC60" s="18">
        <v>520</v>
      </c>
      <c r="ED60" s="18">
        <v>1</v>
      </c>
      <c r="EE60" s="18" t="s">
        <v>9819</v>
      </c>
      <c r="EF60" s="18">
        <v>39000</v>
      </c>
      <c r="EG60" s="18">
        <v>1</v>
      </c>
      <c r="EH60" s="18" t="s">
        <v>4345</v>
      </c>
      <c r="EI60" s="18">
        <v>4100</v>
      </c>
      <c r="EJ60" s="17"/>
      <c r="EK60" s="17"/>
      <c r="EL60" s="17"/>
      <c r="EM60" s="17"/>
      <c r="EN60" s="17"/>
      <c r="EO60" s="17"/>
      <c r="EP60" s="17"/>
      <c r="EQ60" s="17"/>
      <c r="ER60" s="17"/>
      <c r="ES60" s="17"/>
      <c r="ET60" s="17"/>
      <c r="EU60" s="17"/>
      <c r="EV60" s="17"/>
      <c r="EW60" s="17"/>
      <c r="EX60" s="17"/>
      <c r="EY60" s="18" t="s">
        <v>9950</v>
      </c>
      <c r="EZ60" s="18" t="s">
        <v>9757</v>
      </c>
      <c r="FA60" s="18">
        <v>35</v>
      </c>
      <c r="FB60" s="18">
        <v>23</v>
      </c>
      <c r="FC60" s="17"/>
      <c r="FD60" s="18">
        <v>5</v>
      </c>
      <c r="FE60" s="18">
        <v>0</v>
      </c>
      <c r="FF60" s="18">
        <v>0</v>
      </c>
      <c r="FG60" s="18">
        <v>0</v>
      </c>
      <c r="FH60" s="18">
        <v>0</v>
      </c>
      <c r="FI60" s="18">
        <v>5</v>
      </c>
      <c r="FJ60" s="18">
        <v>0</v>
      </c>
      <c r="FK60" s="18">
        <v>0</v>
      </c>
      <c r="FL60" s="18">
        <v>0</v>
      </c>
      <c r="FM60" s="17"/>
      <c r="FN60" s="17"/>
      <c r="FO60" s="17"/>
      <c r="FP60" s="17"/>
      <c r="FQ60" s="18" t="s">
        <v>10261</v>
      </c>
      <c r="FR60" s="17"/>
      <c r="FS60" s="17"/>
      <c r="FT60" s="18" t="s">
        <v>699</v>
      </c>
      <c r="FU60" s="17"/>
      <c r="FV60" s="18" t="s">
        <v>699</v>
      </c>
      <c r="FW60" s="17"/>
      <c r="FX60" s="18" t="s">
        <v>5523</v>
      </c>
      <c r="FY60" s="18">
        <v>0</v>
      </c>
      <c r="FZ60" s="18">
        <v>0</v>
      </c>
      <c r="GA60" s="18" t="s">
        <v>10712</v>
      </c>
      <c r="GB60" s="18" t="s">
        <v>10808</v>
      </c>
      <c r="GC60" s="18" t="s">
        <v>11081</v>
      </c>
      <c r="GD60" s="18" t="s">
        <v>10921</v>
      </c>
      <c r="GE60" s="18" t="s">
        <v>12</v>
      </c>
      <c r="GF60" s="18" t="s">
        <v>7295</v>
      </c>
      <c r="GG60" s="18" t="s">
        <v>11081</v>
      </c>
      <c r="GH60" s="18" t="s">
        <v>7470</v>
      </c>
    </row>
    <row r="61" spans="3:190" ht="30" customHeight="1" x14ac:dyDescent="0.2">
      <c r="C61" s="17" t="s">
        <v>11174</v>
      </c>
      <c r="D61" s="18" t="s">
        <v>7635</v>
      </c>
      <c r="E61" s="18" t="s">
        <v>7711</v>
      </c>
      <c r="F61" s="18" t="s">
        <v>7824</v>
      </c>
      <c r="G61" s="18">
        <v>2017</v>
      </c>
      <c r="H61" s="19">
        <v>44927</v>
      </c>
      <c r="I61" s="19">
        <v>45291</v>
      </c>
      <c r="J61" s="18" t="s">
        <v>7926</v>
      </c>
      <c r="K61" s="18" t="s">
        <v>8055</v>
      </c>
      <c r="L61" s="18" t="s">
        <v>8161</v>
      </c>
      <c r="M61" s="18" t="s">
        <v>8285</v>
      </c>
      <c r="N61" s="17"/>
      <c r="O61" s="17"/>
      <c r="P61" s="18" t="s">
        <v>8415</v>
      </c>
      <c r="Q61" s="17"/>
      <c r="R61" s="18" t="s">
        <v>8484</v>
      </c>
      <c r="S61" s="18" t="s">
        <v>8515</v>
      </c>
      <c r="T61" s="18" t="s">
        <v>8576</v>
      </c>
      <c r="U61" s="18" t="s">
        <v>8670</v>
      </c>
      <c r="V61" s="18" t="s">
        <v>8764</v>
      </c>
      <c r="W61" s="18" t="s">
        <v>8854</v>
      </c>
      <c r="X61" s="18" t="s">
        <v>3138</v>
      </c>
      <c r="Y61" s="18" t="s">
        <v>8929</v>
      </c>
      <c r="Z61" s="20">
        <f t="shared" si="3"/>
        <v>2623.9</v>
      </c>
      <c r="AA61" s="20">
        <v>946.1</v>
      </c>
      <c r="AB61" s="21">
        <v>34.72</v>
      </c>
      <c r="AC61" s="21">
        <v>0.33</v>
      </c>
      <c r="AD61" s="20">
        <v>270.3</v>
      </c>
      <c r="AE61" s="21">
        <v>9.91</v>
      </c>
      <c r="AF61" s="21">
        <v>0</v>
      </c>
      <c r="AG61" s="21"/>
      <c r="AH61" s="21">
        <v>0</v>
      </c>
      <c r="AI61" s="21"/>
      <c r="AJ61" s="21">
        <v>101</v>
      </c>
      <c r="AK61" s="21">
        <v>3.71</v>
      </c>
      <c r="AL61" s="21">
        <v>1306.5</v>
      </c>
      <c r="AM61" s="21">
        <v>47.93</v>
      </c>
      <c r="AN61" s="18" t="s">
        <v>9030</v>
      </c>
      <c r="AO61" s="18" t="s">
        <v>9062</v>
      </c>
      <c r="AP61" s="18" t="s">
        <v>9069</v>
      </c>
      <c r="AQ61" s="18">
        <v>1</v>
      </c>
      <c r="AR61" s="18" t="s">
        <v>9103</v>
      </c>
      <c r="AS61" s="18" t="s">
        <v>9174</v>
      </c>
      <c r="AT61" s="21">
        <v>114.09</v>
      </c>
      <c r="AU61" s="21">
        <v>972.5</v>
      </c>
      <c r="AV61" s="21">
        <v>0.31</v>
      </c>
      <c r="AW61" s="22">
        <v>2020</v>
      </c>
      <c r="AX61" s="22">
        <v>576</v>
      </c>
      <c r="AY61" s="22">
        <v>384</v>
      </c>
      <c r="AZ61" s="22">
        <v>47</v>
      </c>
      <c r="BA61" s="22">
        <v>74</v>
      </c>
      <c r="BB61" s="22">
        <v>43</v>
      </c>
      <c r="BC61" s="22">
        <v>38</v>
      </c>
      <c r="BD61" s="22">
        <v>3</v>
      </c>
      <c r="BE61" s="22">
        <v>1</v>
      </c>
      <c r="BF61" s="22">
        <v>21</v>
      </c>
      <c r="BG61" s="22">
        <v>1</v>
      </c>
      <c r="BH61" s="22">
        <v>28</v>
      </c>
      <c r="BI61" s="22">
        <v>85</v>
      </c>
      <c r="BJ61" s="22">
        <v>28</v>
      </c>
      <c r="BK61" s="22">
        <v>87</v>
      </c>
      <c r="BL61" s="22">
        <v>6</v>
      </c>
      <c r="BM61" s="22">
        <v>24</v>
      </c>
      <c r="BN61" s="22"/>
      <c r="BO61" s="22"/>
      <c r="BP61" s="22">
        <v>12</v>
      </c>
      <c r="BQ61" s="22"/>
      <c r="BR61" s="22"/>
      <c r="BS61" s="22"/>
      <c r="BT61" s="22">
        <v>7</v>
      </c>
      <c r="BU61" s="22">
        <v>3</v>
      </c>
      <c r="BV61" s="22"/>
      <c r="BW61" s="22"/>
      <c r="BX61" s="22"/>
      <c r="BY61" s="22"/>
      <c r="BZ61" s="22">
        <v>1</v>
      </c>
      <c r="CA61" s="22"/>
      <c r="CB61" s="22"/>
      <c r="CC61" s="22">
        <v>2</v>
      </c>
      <c r="CD61" s="22">
        <v>4</v>
      </c>
      <c r="CE61" s="22"/>
      <c r="CF61" s="22">
        <v>1</v>
      </c>
      <c r="CG61" s="22"/>
      <c r="CH61" s="22"/>
      <c r="CI61" s="22">
        <v>18</v>
      </c>
      <c r="CJ61" s="22"/>
      <c r="CK61" s="22"/>
      <c r="CL61" s="22"/>
      <c r="CM61" s="22"/>
      <c r="CN61" s="22" t="s">
        <v>9236</v>
      </c>
      <c r="CO61" s="22">
        <v>78</v>
      </c>
      <c r="CP61" s="22">
        <v>576</v>
      </c>
      <c r="CQ61" s="15">
        <f t="shared" si="2"/>
        <v>0</v>
      </c>
      <c r="CR61" s="21">
        <v>670.2</v>
      </c>
      <c r="CS61" s="18" t="s">
        <v>9307</v>
      </c>
      <c r="CT61" s="18" t="s">
        <v>9393</v>
      </c>
      <c r="CU61" s="21">
        <v>67.27</v>
      </c>
      <c r="CV61" s="24" t="s">
        <v>9440</v>
      </c>
      <c r="CW61" s="21">
        <v>996.2</v>
      </c>
      <c r="CX61" s="21"/>
      <c r="CY61" s="17"/>
      <c r="CZ61" s="17"/>
      <c r="DA61" s="17"/>
      <c r="DB61" s="17"/>
      <c r="DC61" s="17"/>
      <c r="DD61" s="17"/>
      <c r="DE61" s="18">
        <v>4</v>
      </c>
      <c r="DF61" s="18">
        <v>1</v>
      </c>
      <c r="DG61" s="18" t="s">
        <v>9609</v>
      </c>
      <c r="DH61" s="18">
        <v>579271</v>
      </c>
      <c r="DI61" s="18">
        <v>1</v>
      </c>
      <c r="DJ61" s="18" t="s">
        <v>9671</v>
      </c>
      <c r="DK61" s="18">
        <v>154213</v>
      </c>
      <c r="DL61" s="18">
        <v>1</v>
      </c>
      <c r="DM61" s="18" t="s">
        <v>9722</v>
      </c>
      <c r="DN61" s="18">
        <v>386</v>
      </c>
      <c r="DO61" s="17"/>
      <c r="DP61" s="17"/>
      <c r="DQ61" s="17"/>
      <c r="DR61" s="18">
        <v>1</v>
      </c>
      <c r="DS61" s="18" t="s">
        <v>9722</v>
      </c>
      <c r="DT61" s="18">
        <v>386</v>
      </c>
      <c r="DU61" s="18">
        <v>1</v>
      </c>
      <c r="DV61" s="24" t="s">
        <v>9753</v>
      </c>
      <c r="DW61" s="18">
        <v>74690</v>
      </c>
      <c r="DX61" s="17"/>
      <c r="DY61" s="17"/>
      <c r="DZ61" s="17"/>
      <c r="EA61" s="17"/>
      <c r="EB61" s="17"/>
      <c r="EC61" s="17"/>
      <c r="ED61" s="18">
        <v>1</v>
      </c>
      <c r="EE61" s="18" t="s">
        <v>9820</v>
      </c>
      <c r="EF61" s="18">
        <v>74690</v>
      </c>
      <c r="EG61" s="18">
        <v>1</v>
      </c>
      <c r="EH61" s="18" t="s">
        <v>9860</v>
      </c>
      <c r="EI61" s="18">
        <v>154213</v>
      </c>
      <c r="EJ61" s="17"/>
      <c r="EK61" s="17"/>
      <c r="EL61" s="17"/>
      <c r="EM61" s="17"/>
      <c r="EN61" s="17"/>
      <c r="EO61" s="17"/>
      <c r="EP61" s="17"/>
      <c r="EQ61" s="17"/>
      <c r="ER61" s="17"/>
      <c r="ES61" s="18">
        <v>1</v>
      </c>
      <c r="ET61" s="18" t="s">
        <v>9898</v>
      </c>
      <c r="EU61" s="18">
        <v>17</v>
      </c>
      <c r="EV61" s="17"/>
      <c r="EW61" s="17"/>
      <c r="EX61" s="17"/>
      <c r="EY61" s="17"/>
      <c r="EZ61" s="17"/>
      <c r="FA61" s="17"/>
      <c r="FB61" s="18">
        <v>100</v>
      </c>
      <c r="FC61" s="17"/>
      <c r="FD61" s="18">
        <v>386</v>
      </c>
      <c r="FE61" s="18">
        <v>33</v>
      </c>
      <c r="FF61" s="18">
        <v>12</v>
      </c>
      <c r="FG61" s="18">
        <v>339</v>
      </c>
      <c r="FH61" s="18">
        <v>0</v>
      </c>
      <c r="FI61" s="18">
        <v>2</v>
      </c>
      <c r="FJ61" s="18">
        <v>0</v>
      </c>
      <c r="FK61" s="18">
        <v>0</v>
      </c>
      <c r="FL61" s="18">
        <v>0</v>
      </c>
      <c r="FM61" s="18">
        <v>1</v>
      </c>
      <c r="FN61" s="24" t="s">
        <v>10051</v>
      </c>
      <c r="FO61" s="18" t="s">
        <v>10102</v>
      </c>
      <c r="FP61" s="24" t="s">
        <v>10051</v>
      </c>
      <c r="FQ61" s="18" t="s">
        <v>10262</v>
      </c>
      <c r="FR61" s="24" t="s">
        <v>10324</v>
      </c>
      <c r="FS61" s="18" t="s">
        <v>10375</v>
      </c>
      <c r="FT61" s="18" t="s">
        <v>10444</v>
      </c>
      <c r="FU61" s="18" t="s">
        <v>10506</v>
      </c>
      <c r="FV61" s="24" t="s">
        <v>10534</v>
      </c>
      <c r="FW61" s="18" t="s">
        <v>10575</v>
      </c>
      <c r="FX61" s="18" t="s">
        <v>10624</v>
      </c>
      <c r="FY61" s="18">
        <v>21</v>
      </c>
      <c r="FZ61" s="18">
        <v>1081</v>
      </c>
      <c r="GA61" s="18" t="s">
        <v>7603</v>
      </c>
      <c r="GB61" s="18" t="s">
        <v>10809</v>
      </c>
      <c r="GC61" s="18" t="s">
        <v>11081</v>
      </c>
      <c r="GD61" s="18" t="s">
        <v>10922</v>
      </c>
      <c r="GE61" s="18" t="s">
        <v>10991</v>
      </c>
      <c r="GF61" s="18" t="s">
        <v>11023</v>
      </c>
      <c r="GG61" s="18" t="s">
        <v>11081</v>
      </c>
      <c r="GH61" s="18" t="s">
        <v>11061</v>
      </c>
    </row>
    <row r="62" spans="3:190" ht="30" customHeight="1" x14ac:dyDescent="0.2">
      <c r="C62" s="17" t="s">
        <v>11174</v>
      </c>
      <c r="D62" s="18" t="s">
        <v>52</v>
      </c>
      <c r="E62" s="18" t="s">
        <v>7712</v>
      </c>
      <c r="F62" s="18" t="s">
        <v>7657</v>
      </c>
      <c r="G62" s="18">
        <v>2020</v>
      </c>
      <c r="H62" s="19">
        <v>44927</v>
      </c>
      <c r="I62" s="19">
        <v>45291</v>
      </c>
      <c r="J62" s="18" t="s">
        <v>7927</v>
      </c>
      <c r="K62" s="18" t="s">
        <v>8056</v>
      </c>
      <c r="L62" s="18" t="s">
        <v>8162</v>
      </c>
      <c r="M62" s="18" t="s">
        <v>8286</v>
      </c>
      <c r="N62" s="18" t="s">
        <v>699</v>
      </c>
      <c r="O62" s="17"/>
      <c r="P62" s="18" t="s">
        <v>8414</v>
      </c>
      <c r="Q62" s="18" t="s">
        <v>8448</v>
      </c>
      <c r="R62" s="18" t="s">
        <v>699</v>
      </c>
      <c r="S62" s="17"/>
      <c r="T62" s="18" t="s">
        <v>699</v>
      </c>
      <c r="U62" s="17"/>
      <c r="V62" s="18" t="s">
        <v>8765</v>
      </c>
      <c r="W62" s="18" t="s">
        <v>8765</v>
      </c>
      <c r="X62" s="18" t="s">
        <v>3138</v>
      </c>
      <c r="Y62" s="18" t="s">
        <v>8930</v>
      </c>
      <c r="Z62" s="20">
        <f t="shared" si="3"/>
        <v>40.210999999999999</v>
      </c>
      <c r="AA62" s="20">
        <v>16.760000000000002</v>
      </c>
      <c r="AB62" s="21">
        <v>41.68</v>
      </c>
      <c r="AC62" s="21">
        <v>0.01</v>
      </c>
      <c r="AD62" s="20">
        <v>15.929</v>
      </c>
      <c r="AE62" s="21">
        <v>39.61</v>
      </c>
      <c r="AF62" s="21">
        <v>0.04</v>
      </c>
      <c r="AG62" s="21">
        <v>0.1</v>
      </c>
      <c r="AH62" s="21">
        <v>0.28799999999999998</v>
      </c>
      <c r="AI62" s="21">
        <v>0.72</v>
      </c>
      <c r="AJ62" s="21">
        <v>0</v>
      </c>
      <c r="AK62" s="21">
        <v>0</v>
      </c>
      <c r="AL62" s="21">
        <v>7.194</v>
      </c>
      <c r="AM62" s="21">
        <v>17.89</v>
      </c>
      <c r="AN62" s="18" t="s">
        <v>9031</v>
      </c>
      <c r="AO62" s="18" t="s">
        <v>9061</v>
      </c>
      <c r="AP62" s="18" t="s">
        <v>8765</v>
      </c>
      <c r="AQ62" s="18">
        <v>1</v>
      </c>
      <c r="AR62" s="18" t="s">
        <v>9104</v>
      </c>
      <c r="AS62" s="18" t="s">
        <v>9175</v>
      </c>
      <c r="AT62" s="21">
        <v>0.20200000000000001</v>
      </c>
      <c r="AU62" s="21">
        <v>20.3</v>
      </c>
      <c r="AV62" s="21">
        <v>0.02</v>
      </c>
      <c r="AW62" s="22">
        <v>0</v>
      </c>
      <c r="AX62" s="22">
        <v>13</v>
      </c>
      <c r="AY62" s="22">
        <v>13</v>
      </c>
      <c r="AZ62" s="22">
        <v>0</v>
      </c>
      <c r="BA62" s="22">
        <v>1</v>
      </c>
      <c r="BB62" s="22">
        <v>0</v>
      </c>
      <c r="BC62" s="22">
        <v>0</v>
      </c>
      <c r="BD62" s="22">
        <v>0</v>
      </c>
      <c r="BE62" s="22">
        <v>0</v>
      </c>
      <c r="BF62" s="22">
        <v>2</v>
      </c>
      <c r="BG62" s="22">
        <v>0</v>
      </c>
      <c r="BH62" s="22">
        <v>3</v>
      </c>
      <c r="BI62" s="22">
        <v>0</v>
      </c>
      <c r="BJ62" s="22">
        <v>3</v>
      </c>
      <c r="BK62" s="22">
        <v>2</v>
      </c>
      <c r="BL62" s="22">
        <v>0</v>
      </c>
      <c r="BM62" s="22">
        <v>2</v>
      </c>
      <c r="BN62" s="22">
        <v>0</v>
      </c>
      <c r="BO62" s="22">
        <v>0</v>
      </c>
      <c r="BP62" s="22">
        <v>0</v>
      </c>
      <c r="BQ62" s="22">
        <v>0</v>
      </c>
      <c r="BR62" s="22">
        <v>0</v>
      </c>
      <c r="BS62" s="22">
        <v>0</v>
      </c>
      <c r="BT62" s="22">
        <v>0</v>
      </c>
      <c r="BU62" s="22">
        <v>0</v>
      </c>
      <c r="BV62" s="22">
        <v>0</v>
      </c>
      <c r="BW62" s="22">
        <v>0</v>
      </c>
      <c r="BX62" s="22">
        <v>0</v>
      </c>
      <c r="BY62" s="22">
        <v>0</v>
      </c>
      <c r="BZ62" s="22">
        <v>0</v>
      </c>
      <c r="CA62" s="22">
        <v>0</v>
      </c>
      <c r="CB62" s="22">
        <v>0</v>
      </c>
      <c r="CC62" s="22">
        <v>0</v>
      </c>
      <c r="CD62" s="22">
        <v>0</v>
      </c>
      <c r="CE62" s="22">
        <v>0</v>
      </c>
      <c r="CF62" s="22">
        <v>0</v>
      </c>
      <c r="CG62" s="22">
        <v>0</v>
      </c>
      <c r="CH62" s="22">
        <v>0</v>
      </c>
      <c r="CI62" s="22">
        <v>0</v>
      </c>
      <c r="CJ62" s="22">
        <v>0</v>
      </c>
      <c r="CK62" s="22">
        <v>0</v>
      </c>
      <c r="CL62" s="22">
        <v>0</v>
      </c>
      <c r="CM62" s="22">
        <v>0</v>
      </c>
      <c r="CN62" s="23"/>
      <c r="CO62" s="22"/>
      <c r="CP62" s="22">
        <v>13</v>
      </c>
      <c r="CQ62" s="15">
        <f t="shared" si="2"/>
        <v>0</v>
      </c>
      <c r="CR62" s="21">
        <v>5.4459999999999997</v>
      </c>
      <c r="CS62" s="18" t="s">
        <v>9308</v>
      </c>
      <c r="CT62" s="17"/>
      <c r="CU62" s="21">
        <v>0.53</v>
      </c>
      <c r="CV62" s="24" t="s">
        <v>9439</v>
      </c>
      <c r="CW62" s="21">
        <v>1032.3430000000001</v>
      </c>
      <c r="CX62" s="21"/>
      <c r="CY62" s="17"/>
      <c r="CZ62" s="17"/>
      <c r="DA62" s="17"/>
      <c r="DB62" s="17"/>
      <c r="DC62" s="18">
        <v>0</v>
      </c>
      <c r="DD62" s="18" t="s">
        <v>699</v>
      </c>
      <c r="DE62" s="18">
        <v>5</v>
      </c>
      <c r="DF62" s="17"/>
      <c r="DG62" s="17"/>
      <c r="DH62" s="17"/>
      <c r="DI62" s="18">
        <v>1</v>
      </c>
      <c r="DJ62" s="18" t="s">
        <v>9672</v>
      </c>
      <c r="DK62" s="18">
        <v>1665</v>
      </c>
      <c r="DL62" s="17"/>
      <c r="DM62" s="17"/>
      <c r="DN62" s="17"/>
      <c r="DO62" s="17"/>
      <c r="DP62" s="17"/>
      <c r="DQ62" s="17"/>
      <c r="DR62" s="17"/>
      <c r="DS62" s="17"/>
      <c r="DT62" s="17"/>
      <c r="DU62" s="17"/>
      <c r="DV62" s="17"/>
      <c r="DW62" s="17"/>
      <c r="DX62" s="17"/>
      <c r="DY62" s="17"/>
      <c r="DZ62" s="17"/>
      <c r="EA62" s="18" t="s">
        <v>699</v>
      </c>
      <c r="EB62" s="18" t="s">
        <v>699</v>
      </c>
      <c r="EC62" s="18">
        <v>0</v>
      </c>
      <c r="ED62" s="17"/>
      <c r="EE62" s="17"/>
      <c r="EF62" s="17"/>
      <c r="EG62" s="18">
        <v>1</v>
      </c>
      <c r="EH62" s="18" t="s">
        <v>9672</v>
      </c>
      <c r="EI62" s="18">
        <v>1665</v>
      </c>
      <c r="EJ62" s="17"/>
      <c r="EK62" s="17"/>
      <c r="EL62" s="17"/>
      <c r="EM62" s="17"/>
      <c r="EN62" s="17"/>
      <c r="EO62" s="17"/>
      <c r="EP62" s="17"/>
      <c r="EQ62" s="17"/>
      <c r="ER62" s="17"/>
      <c r="ES62" s="17"/>
      <c r="ET62" s="17"/>
      <c r="EU62" s="17"/>
      <c r="EV62" s="17"/>
      <c r="EW62" s="17"/>
      <c r="EX62" s="17"/>
      <c r="EY62" s="18" t="s">
        <v>699</v>
      </c>
      <c r="EZ62" s="18" t="s">
        <v>699</v>
      </c>
      <c r="FA62" s="18">
        <v>0</v>
      </c>
      <c r="FB62" s="18">
        <v>86</v>
      </c>
      <c r="FC62" s="18" t="s">
        <v>10000</v>
      </c>
      <c r="FD62" s="18">
        <v>6</v>
      </c>
      <c r="FE62" s="18">
        <v>0</v>
      </c>
      <c r="FF62" s="18">
        <v>0</v>
      </c>
      <c r="FG62" s="18">
        <v>6</v>
      </c>
      <c r="FH62" s="18">
        <v>0</v>
      </c>
      <c r="FI62" s="18">
        <v>0</v>
      </c>
      <c r="FJ62" s="18">
        <v>0</v>
      </c>
      <c r="FK62" s="18">
        <v>0</v>
      </c>
      <c r="FL62" s="18">
        <v>0</v>
      </c>
      <c r="FM62" s="17"/>
      <c r="FN62" s="17"/>
      <c r="FO62" s="18" t="s">
        <v>699</v>
      </c>
      <c r="FP62" s="17"/>
      <c r="FQ62" s="18" t="s">
        <v>10261</v>
      </c>
      <c r="FR62" s="17"/>
      <c r="FS62" s="17"/>
      <c r="FT62" s="18" t="s">
        <v>699</v>
      </c>
      <c r="FU62" s="17"/>
      <c r="FV62" s="18" t="s">
        <v>699</v>
      </c>
      <c r="FW62" s="17"/>
      <c r="FX62" s="18" t="s">
        <v>699</v>
      </c>
      <c r="FY62" s="18">
        <v>0</v>
      </c>
      <c r="FZ62" s="18">
        <v>0</v>
      </c>
      <c r="GA62" s="18" t="s">
        <v>10713</v>
      </c>
      <c r="GB62" s="18" t="s">
        <v>10810</v>
      </c>
      <c r="GC62" s="18" t="s">
        <v>11081</v>
      </c>
      <c r="GD62" s="18" t="s">
        <v>10923</v>
      </c>
      <c r="GE62" s="18" t="s">
        <v>12</v>
      </c>
      <c r="GF62" s="18" t="s">
        <v>7295</v>
      </c>
      <c r="GG62" s="18" t="s">
        <v>11081</v>
      </c>
      <c r="GH62" s="18" t="s">
        <v>7470</v>
      </c>
    </row>
    <row r="63" spans="3:190" ht="30" customHeight="1" x14ac:dyDescent="0.2">
      <c r="C63" s="17" t="s">
        <v>11174</v>
      </c>
      <c r="D63" s="18" t="s">
        <v>7636</v>
      </c>
      <c r="E63" s="18" t="s">
        <v>7713</v>
      </c>
      <c r="F63" s="18" t="s">
        <v>483</v>
      </c>
      <c r="G63" s="18">
        <v>2011</v>
      </c>
      <c r="H63" s="19">
        <v>44739</v>
      </c>
      <c r="I63" s="19">
        <v>45505</v>
      </c>
      <c r="J63" s="18" t="s">
        <v>7928</v>
      </c>
      <c r="K63" s="17"/>
      <c r="L63" s="18" t="s">
        <v>8163</v>
      </c>
      <c r="M63" s="17"/>
      <c r="N63" s="18" t="s">
        <v>699</v>
      </c>
      <c r="O63" s="17"/>
      <c r="P63" s="18" t="s">
        <v>8416</v>
      </c>
      <c r="Q63" s="17"/>
      <c r="R63" s="18" t="s">
        <v>699</v>
      </c>
      <c r="S63" s="17"/>
      <c r="T63" s="18" t="s">
        <v>8577</v>
      </c>
      <c r="U63" s="17"/>
      <c r="V63" s="18" t="s">
        <v>8766</v>
      </c>
      <c r="W63" s="18" t="s">
        <v>8855</v>
      </c>
      <c r="X63" s="18" t="s">
        <v>3138</v>
      </c>
      <c r="Y63" s="18" t="s">
        <v>8931</v>
      </c>
      <c r="Z63" s="20">
        <f t="shared" si="3"/>
        <v>517.88699999999994</v>
      </c>
      <c r="AA63" s="20">
        <v>378.29399999999998</v>
      </c>
      <c r="AB63" s="21">
        <v>72.989999999999995</v>
      </c>
      <c r="AC63" s="21">
        <v>0.3</v>
      </c>
      <c r="AD63" s="20">
        <v>91.325999999999993</v>
      </c>
      <c r="AE63" s="21">
        <v>17.57</v>
      </c>
      <c r="AF63" s="21">
        <v>13.311</v>
      </c>
      <c r="AG63" s="21">
        <v>2.5099999999999998</v>
      </c>
      <c r="AH63" s="21">
        <v>0</v>
      </c>
      <c r="AI63" s="21">
        <v>0</v>
      </c>
      <c r="AJ63" s="21">
        <v>34.956000000000003</v>
      </c>
      <c r="AK63" s="21">
        <v>6.57</v>
      </c>
      <c r="AL63" s="21">
        <v>0</v>
      </c>
      <c r="AM63" s="21">
        <v>0</v>
      </c>
      <c r="AN63" s="18" t="s">
        <v>699</v>
      </c>
      <c r="AO63" s="18" t="s">
        <v>699</v>
      </c>
      <c r="AP63" s="18" t="s">
        <v>699</v>
      </c>
      <c r="AQ63" s="17"/>
      <c r="AR63" s="17"/>
      <c r="AS63" s="17"/>
      <c r="AT63" s="21"/>
      <c r="AU63" s="21">
        <v>499.74700000000001</v>
      </c>
      <c r="AV63" s="21">
        <v>0.4</v>
      </c>
      <c r="AW63" s="22">
        <v>988</v>
      </c>
      <c r="AX63" s="22">
        <v>870</v>
      </c>
      <c r="AY63" s="22">
        <v>197</v>
      </c>
      <c r="AZ63" s="22">
        <v>11</v>
      </c>
      <c r="BA63" s="22">
        <v>44</v>
      </c>
      <c r="BB63" s="22">
        <v>7</v>
      </c>
      <c r="BC63" s="22">
        <v>0</v>
      </c>
      <c r="BD63" s="22">
        <v>0</v>
      </c>
      <c r="BE63" s="22">
        <v>0</v>
      </c>
      <c r="BF63" s="22">
        <v>45</v>
      </c>
      <c r="BG63" s="22">
        <v>5</v>
      </c>
      <c r="BH63" s="22">
        <v>8</v>
      </c>
      <c r="BI63" s="22">
        <v>7</v>
      </c>
      <c r="BJ63" s="22">
        <v>11</v>
      </c>
      <c r="BK63" s="22">
        <v>14</v>
      </c>
      <c r="BL63" s="22">
        <v>0</v>
      </c>
      <c r="BM63" s="22">
        <v>0</v>
      </c>
      <c r="BN63" s="22">
        <v>0</v>
      </c>
      <c r="BO63" s="22">
        <v>45</v>
      </c>
      <c r="BP63" s="22">
        <v>0</v>
      </c>
      <c r="BQ63" s="22">
        <v>0</v>
      </c>
      <c r="BR63" s="22">
        <v>0</v>
      </c>
      <c r="BS63" s="22">
        <v>0</v>
      </c>
      <c r="BT63" s="22">
        <v>0</v>
      </c>
      <c r="BU63" s="22">
        <v>0</v>
      </c>
      <c r="BV63" s="22">
        <v>0</v>
      </c>
      <c r="BW63" s="22">
        <v>0</v>
      </c>
      <c r="BX63" s="22">
        <v>0</v>
      </c>
      <c r="BY63" s="22">
        <v>0</v>
      </c>
      <c r="BZ63" s="22">
        <v>0</v>
      </c>
      <c r="CA63" s="22">
        <v>0</v>
      </c>
      <c r="CB63" s="22">
        <v>0</v>
      </c>
      <c r="CC63" s="22">
        <v>0</v>
      </c>
      <c r="CD63" s="22">
        <v>0</v>
      </c>
      <c r="CE63" s="22">
        <v>0</v>
      </c>
      <c r="CF63" s="22">
        <v>0</v>
      </c>
      <c r="CG63" s="22">
        <v>0</v>
      </c>
      <c r="CH63" s="22">
        <v>0</v>
      </c>
      <c r="CI63" s="22">
        <v>0</v>
      </c>
      <c r="CJ63" s="22">
        <v>0</v>
      </c>
      <c r="CK63" s="22">
        <v>0</v>
      </c>
      <c r="CL63" s="22">
        <v>0</v>
      </c>
      <c r="CM63" s="22">
        <v>0</v>
      </c>
      <c r="CN63" s="23"/>
      <c r="CO63" s="22">
        <v>0</v>
      </c>
      <c r="CP63" s="22">
        <v>197</v>
      </c>
      <c r="CQ63" s="15">
        <f t="shared" si="2"/>
        <v>0</v>
      </c>
      <c r="CR63" s="21">
        <v>31.992999999999999</v>
      </c>
      <c r="CS63" s="18" t="s">
        <v>9309</v>
      </c>
      <c r="CT63" s="17"/>
      <c r="CU63" s="21">
        <v>2.11</v>
      </c>
      <c r="CV63" s="24" t="s">
        <v>9441</v>
      </c>
      <c r="CW63" s="21">
        <v>1471.14</v>
      </c>
      <c r="CX63" s="21"/>
      <c r="CY63" s="17"/>
      <c r="CZ63" s="17"/>
      <c r="DA63" s="17"/>
      <c r="DB63" s="17"/>
      <c r="DC63" s="18">
        <v>0</v>
      </c>
      <c r="DD63" s="18" t="s">
        <v>594</v>
      </c>
      <c r="DE63" s="18">
        <v>5</v>
      </c>
      <c r="DF63" s="17"/>
      <c r="DG63" s="17"/>
      <c r="DH63" s="17"/>
      <c r="DI63" s="18">
        <v>1</v>
      </c>
      <c r="DJ63" s="18" t="s">
        <v>9673</v>
      </c>
      <c r="DK63" s="18">
        <v>104807</v>
      </c>
      <c r="DL63" s="18">
        <v>1</v>
      </c>
      <c r="DM63" s="18" t="s">
        <v>9723</v>
      </c>
      <c r="DN63" s="18">
        <v>164</v>
      </c>
      <c r="DO63" s="18">
        <v>1</v>
      </c>
      <c r="DP63" s="18" t="s">
        <v>9733</v>
      </c>
      <c r="DQ63" s="18">
        <v>134</v>
      </c>
      <c r="DR63" s="17"/>
      <c r="DS63" s="17"/>
      <c r="DT63" s="17"/>
      <c r="DU63" s="18">
        <v>1</v>
      </c>
      <c r="DV63" s="18" t="s">
        <v>9754</v>
      </c>
      <c r="DW63" s="18">
        <v>988</v>
      </c>
      <c r="DX63" s="17"/>
      <c r="DY63" s="17"/>
      <c r="DZ63" s="17"/>
      <c r="EA63" s="17"/>
      <c r="EB63" s="17"/>
      <c r="EC63" s="17"/>
      <c r="ED63" s="18">
        <v>1</v>
      </c>
      <c r="EE63" s="18" t="s">
        <v>9821</v>
      </c>
      <c r="EF63" s="18">
        <v>112976</v>
      </c>
      <c r="EG63" s="17"/>
      <c r="EH63" s="17"/>
      <c r="EI63" s="17"/>
      <c r="EJ63" s="17"/>
      <c r="EK63" s="17"/>
      <c r="EL63" s="17"/>
      <c r="EM63" s="17"/>
      <c r="EN63" s="17"/>
      <c r="EO63" s="17"/>
      <c r="EP63" s="17"/>
      <c r="EQ63" s="17"/>
      <c r="ER63" s="17"/>
      <c r="ES63" s="17"/>
      <c r="ET63" s="17"/>
      <c r="EU63" s="17"/>
      <c r="EV63" s="18">
        <v>1</v>
      </c>
      <c r="EW63" s="18" t="s">
        <v>9933</v>
      </c>
      <c r="EX63" s="18">
        <v>16</v>
      </c>
      <c r="EY63" s="17"/>
      <c r="EZ63" s="17"/>
      <c r="FA63" s="17"/>
      <c r="FB63" s="18">
        <v>26</v>
      </c>
      <c r="FC63" s="17"/>
      <c r="FD63" s="18">
        <v>26</v>
      </c>
      <c r="FE63" s="18">
        <v>7</v>
      </c>
      <c r="FF63" s="18">
        <v>7</v>
      </c>
      <c r="FG63" s="18">
        <v>22</v>
      </c>
      <c r="FH63" s="18">
        <v>0</v>
      </c>
      <c r="FI63" s="18">
        <v>7</v>
      </c>
      <c r="FJ63" s="18">
        <v>0</v>
      </c>
      <c r="FK63" s="18">
        <v>0</v>
      </c>
      <c r="FL63" s="18">
        <v>0</v>
      </c>
      <c r="FM63" s="18">
        <v>1</v>
      </c>
      <c r="FN63" s="24" t="s">
        <v>10052</v>
      </c>
      <c r="FO63" s="18" t="s">
        <v>10103</v>
      </c>
      <c r="FP63" s="24" t="s">
        <v>10052</v>
      </c>
      <c r="FQ63" s="18" t="s">
        <v>10263</v>
      </c>
      <c r="FR63" s="24" t="s">
        <v>10325</v>
      </c>
      <c r="FS63" s="17"/>
      <c r="FT63" s="18" t="s">
        <v>10445</v>
      </c>
      <c r="FU63" s="17"/>
      <c r="FV63" s="18" t="s">
        <v>10535</v>
      </c>
      <c r="FW63" s="17"/>
      <c r="FX63" s="18" t="s">
        <v>699</v>
      </c>
      <c r="FY63" s="18">
        <v>0</v>
      </c>
      <c r="FZ63" s="17"/>
      <c r="GA63" s="18" t="s">
        <v>7604</v>
      </c>
      <c r="GB63" s="18" t="s">
        <v>10811</v>
      </c>
      <c r="GC63" s="18" t="s">
        <v>11081</v>
      </c>
      <c r="GD63" s="18" t="s">
        <v>10924</v>
      </c>
      <c r="GE63" s="18" t="s">
        <v>10992</v>
      </c>
      <c r="GF63" s="18" t="s">
        <v>11024</v>
      </c>
      <c r="GG63" s="18" t="s">
        <v>11081</v>
      </c>
      <c r="GH63" s="18" t="s">
        <v>11062</v>
      </c>
    </row>
    <row r="64" spans="3:190" ht="30" customHeight="1" x14ac:dyDescent="0.2">
      <c r="C64" s="17" t="s">
        <v>11174</v>
      </c>
      <c r="D64" s="18" t="s">
        <v>74</v>
      </c>
      <c r="E64" s="18" t="s">
        <v>7714</v>
      </c>
      <c r="F64" s="18" t="s">
        <v>7714</v>
      </c>
      <c r="G64" s="18">
        <v>2018</v>
      </c>
      <c r="H64" s="19">
        <v>45031</v>
      </c>
      <c r="I64" s="19">
        <v>45291</v>
      </c>
      <c r="J64" s="18" t="s">
        <v>7929</v>
      </c>
      <c r="K64" s="17"/>
      <c r="L64" s="18" t="s">
        <v>8164</v>
      </c>
      <c r="M64" s="17"/>
      <c r="N64" s="17"/>
      <c r="O64" s="17"/>
      <c r="P64" s="17"/>
      <c r="Q64" s="17"/>
      <c r="R64" s="17"/>
      <c r="S64" s="17"/>
      <c r="T64" s="17"/>
      <c r="U64" s="17"/>
      <c r="V64" s="18" t="s">
        <v>8767</v>
      </c>
      <c r="W64" s="18" t="s">
        <v>8767</v>
      </c>
      <c r="X64" s="18" t="s">
        <v>3138</v>
      </c>
      <c r="Y64" s="18" t="s">
        <v>8932</v>
      </c>
      <c r="Z64" s="20">
        <f t="shared" si="3"/>
        <v>239.70000000000002</v>
      </c>
      <c r="AA64" s="20">
        <v>113.3</v>
      </c>
      <c r="AB64" s="21">
        <v>47.27</v>
      </c>
      <c r="AC64" s="21">
        <v>0.14000000000000001</v>
      </c>
      <c r="AD64" s="20">
        <v>35.5</v>
      </c>
      <c r="AE64" s="21">
        <v>14.81</v>
      </c>
      <c r="AF64" s="21">
        <v>0</v>
      </c>
      <c r="AG64" s="21">
        <v>0</v>
      </c>
      <c r="AH64" s="21">
        <v>0</v>
      </c>
      <c r="AI64" s="21">
        <v>0</v>
      </c>
      <c r="AJ64" s="21">
        <v>0</v>
      </c>
      <c r="AK64" s="21">
        <v>0</v>
      </c>
      <c r="AL64" s="21">
        <v>90.9</v>
      </c>
      <c r="AM64" s="21">
        <v>37.92</v>
      </c>
      <c r="AN64" s="18" t="s">
        <v>9032</v>
      </c>
      <c r="AO64" s="18" t="s">
        <v>9063</v>
      </c>
      <c r="AP64" s="18" t="s">
        <v>8767</v>
      </c>
      <c r="AQ64" s="18">
        <v>1</v>
      </c>
      <c r="AR64" s="18" t="s">
        <v>9105</v>
      </c>
      <c r="AS64" s="18" t="s">
        <v>9176</v>
      </c>
      <c r="AT64" s="21">
        <v>0</v>
      </c>
      <c r="AU64" s="21">
        <v>1199.5999999999999</v>
      </c>
      <c r="AV64" s="21">
        <v>0.73</v>
      </c>
      <c r="AW64" s="22">
        <v>295</v>
      </c>
      <c r="AX64" s="22">
        <v>295</v>
      </c>
      <c r="AY64" s="22">
        <v>59</v>
      </c>
      <c r="AZ64" s="22">
        <v>250</v>
      </c>
      <c r="BA64" s="22"/>
      <c r="BB64" s="22">
        <v>141</v>
      </c>
      <c r="BC64" s="22">
        <v>49</v>
      </c>
      <c r="BD64" s="22">
        <v>11</v>
      </c>
      <c r="BE64" s="22">
        <v>82</v>
      </c>
      <c r="BF64" s="22"/>
      <c r="BG64" s="22">
        <v>162</v>
      </c>
      <c r="BH64" s="22">
        <v>103</v>
      </c>
      <c r="BI64" s="22"/>
      <c r="BJ64" s="22">
        <v>189</v>
      </c>
      <c r="BK64" s="22">
        <v>59</v>
      </c>
      <c r="BL64" s="22"/>
      <c r="BM64" s="22">
        <v>21</v>
      </c>
      <c r="BN64" s="22"/>
      <c r="BO64" s="22">
        <v>49</v>
      </c>
      <c r="BP64" s="22"/>
      <c r="BQ64" s="22"/>
      <c r="BR64" s="22"/>
      <c r="BS64" s="22"/>
      <c r="BT64" s="22"/>
      <c r="BU64" s="22"/>
      <c r="BV64" s="22"/>
      <c r="BW64" s="22"/>
      <c r="BX64" s="22"/>
      <c r="BY64" s="22"/>
      <c r="BZ64" s="22"/>
      <c r="CA64" s="22"/>
      <c r="CB64" s="22"/>
      <c r="CC64" s="22"/>
      <c r="CD64" s="22"/>
      <c r="CE64" s="22"/>
      <c r="CF64" s="22"/>
      <c r="CG64" s="22"/>
      <c r="CH64" s="22"/>
      <c r="CI64" s="22">
        <v>0</v>
      </c>
      <c r="CJ64" s="22"/>
      <c r="CK64" s="22"/>
      <c r="CL64" s="22"/>
      <c r="CM64" s="22"/>
      <c r="CN64" s="23"/>
      <c r="CO64" s="22"/>
      <c r="CP64" s="22">
        <v>1116</v>
      </c>
      <c r="CQ64" s="15">
        <f t="shared" si="2"/>
        <v>0</v>
      </c>
      <c r="CR64" s="21">
        <v>873.577</v>
      </c>
      <c r="CS64" s="18" t="s">
        <v>9310</v>
      </c>
      <c r="CT64" s="17"/>
      <c r="CU64" s="21">
        <v>77.39</v>
      </c>
      <c r="CV64" s="24" t="s">
        <v>9442</v>
      </c>
      <c r="CW64" s="21">
        <v>1128.7819999999999</v>
      </c>
      <c r="CX64" s="21"/>
      <c r="CY64" s="17"/>
      <c r="CZ64" s="17"/>
      <c r="DA64" s="17"/>
      <c r="DB64" s="17"/>
      <c r="DC64" s="17"/>
      <c r="DD64" s="17"/>
      <c r="DE64" s="18">
        <v>1</v>
      </c>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8">
        <v>1</v>
      </c>
      <c r="EE64" s="18" t="s">
        <v>9822</v>
      </c>
      <c r="EF64" s="18">
        <v>391552</v>
      </c>
      <c r="EG64" s="17"/>
      <c r="EH64" s="17"/>
      <c r="EI64" s="17"/>
      <c r="EJ64" s="17"/>
      <c r="EK64" s="17"/>
      <c r="EL64" s="17"/>
      <c r="EM64" s="17"/>
      <c r="EN64" s="17"/>
      <c r="EO64" s="17"/>
      <c r="EP64" s="17"/>
      <c r="EQ64" s="17"/>
      <c r="ER64" s="17"/>
      <c r="ES64" s="17"/>
      <c r="ET64" s="17"/>
      <c r="EU64" s="17"/>
      <c r="EV64" s="17"/>
      <c r="EW64" s="17"/>
      <c r="EX64" s="17"/>
      <c r="EY64" s="17"/>
      <c r="EZ64" s="17"/>
      <c r="FA64" s="17"/>
      <c r="FB64" s="18">
        <v>100</v>
      </c>
      <c r="FC64" s="18" t="s">
        <v>10001</v>
      </c>
      <c r="FD64" s="18">
        <v>28</v>
      </c>
      <c r="FE64" s="18">
        <v>20</v>
      </c>
      <c r="FF64" s="18">
        <v>0</v>
      </c>
      <c r="FG64" s="18">
        <v>0</v>
      </c>
      <c r="FH64" s="18">
        <v>6</v>
      </c>
      <c r="FI64" s="18">
        <v>2</v>
      </c>
      <c r="FJ64" s="18">
        <v>0</v>
      </c>
      <c r="FK64" s="18">
        <v>0</v>
      </c>
      <c r="FL64" s="18">
        <v>0</v>
      </c>
      <c r="FM64" s="18">
        <v>1</v>
      </c>
      <c r="FN64" s="24" t="s">
        <v>10053</v>
      </c>
      <c r="FO64" s="18" t="s">
        <v>10104</v>
      </c>
      <c r="FP64" s="24" t="s">
        <v>10053</v>
      </c>
      <c r="FQ64" s="17"/>
      <c r="FR64" s="17"/>
      <c r="FS64" s="18" t="s">
        <v>10376</v>
      </c>
      <c r="FT64" s="17"/>
      <c r="FU64" s="17"/>
      <c r="FV64" s="17"/>
      <c r="FW64" s="17"/>
      <c r="FX64" s="18">
        <v>0</v>
      </c>
      <c r="FY64" s="18">
        <v>0</v>
      </c>
      <c r="FZ64" s="18">
        <v>0</v>
      </c>
      <c r="GA64" s="18" t="s">
        <v>10714</v>
      </c>
      <c r="GB64" s="18" t="s">
        <v>10812</v>
      </c>
      <c r="GC64" s="18" t="s">
        <v>11081</v>
      </c>
      <c r="GD64" s="18" t="s">
        <v>10925</v>
      </c>
      <c r="GE64" s="18" t="s">
        <v>10993</v>
      </c>
      <c r="GF64" s="18" t="s">
        <v>11025</v>
      </c>
      <c r="GG64" s="17"/>
      <c r="GH64" s="18" t="s">
        <v>11063</v>
      </c>
    </row>
    <row r="65" spans="3:190" ht="30" customHeight="1" x14ac:dyDescent="0.2">
      <c r="C65" s="17" t="s">
        <v>11174</v>
      </c>
      <c r="D65" s="18" t="s">
        <v>74</v>
      </c>
      <c r="E65" s="18" t="s">
        <v>7715</v>
      </c>
      <c r="F65" s="18" t="s">
        <v>7715</v>
      </c>
      <c r="G65" s="18">
        <v>2014</v>
      </c>
      <c r="H65" s="19">
        <v>44512</v>
      </c>
      <c r="I65" s="19">
        <v>45291</v>
      </c>
      <c r="J65" s="18" t="s">
        <v>7930</v>
      </c>
      <c r="K65" s="18" t="s">
        <v>8057</v>
      </c>
      <c r="L65" s="18" t="s">
        <v>8165</v>
      </c>
      <c r="M65" s="17"/>
      <c r="N65" s="18" t="s">
        <v>594</v>
      </c>
      <c r="O65" s="17"/>
      <c r="P65" s="18" t="s">
        <v>594</v>
      </c>
      <c r="Q65" s="17"/>
      <c r="R65" s="18" t="s">
        <v>594</v>
      </c>
      <c r="S65" s="17"/>
      <c r="T65" s="18" t="s">
        <v>594</v>
      </c>
      <c r="U65" s="17"/>
      <c r="V65" s="18" t="s">
        <v>8768</v>
      </c>
      <c r="W65" s="18" t="s">
        <v>8768</v>
      </c>
      <c r="X65" s="18" t="s">
        <v>3138</v>
      </c>
      <c r="Y65" s="18" t="s">
        <v>8932</v>
      </c>
      <c r="Z65" s="20">
        <f t="shared" si="3"/>
        <v>201</v>
      </c>
      <c r="AA65" s="20">
        <v>17</v>
      </c>
      <c r="AB65" s="21">
        <v>8.4600000000000009</v>
      </c>
      <c r="AC65" s="21">
        <v>0.01</v>
      </c>
      <c r="AD65" s="20">
        <v>10.5</v>
      </c>
      <c r="AE65" s="21">
        <v>5.22</v>
      </c>
      <c r="AF65" s="21">
        <v>0.8</v>
      </c>
      <c r="AG65" s="21">
        <v>0.4</v>
      </c>
      <c r="AH65" s="21">
        <v>3</v>
      </c>
      <c r="AI65" s="21">
        <v>1.49</v>
      </c>
      <c r="AJ65" s="21">
        <v>0</v>
      </c>
      <c r="AK65" s="21">
        <v>0</v>
      </c>
      <c r="AL65" s="21">
        <v>169.7</v>
      </c>
      <c r="AM65" s="21">
        <v>84.43</v>
      </c>
      <c r="AN65" s="18" t="s">
        <v>9033</v>
      </c>
      <c r="AO65" s="18" t="s">
        <v>9061</v>
      </c>
      <c r="AP65" s="18" t="s">
        <v>8768</v>
      </c>
      <c r="AQ65" s="18">
        <v>1</v>
      </c>
      <c r="AR65" s="18" t="s">
        <v>9106</v>
      </c>
      <c r="AS65" s="18" t="s">
        <v>9177</v>
      </c>
      <c r="AT65" s="21">
        <v>0</v>
      </c>
      <c r="AU65" s="21">
        <v>10</v>
      </c>
      <c r="AV65" s="21">
        <v>0.01</v>
      </c>
      <c r="AW65" s="22">
        <v>35</v>
      </c>
      <c r="AX65" s="22">
        <v>35</v>
      </c>
      <c r="AY65" s="22">
        <v>13</v>
      </c>
      <c r="AZ65" s="22">
        <v>1</v>
      </c>
      <c r="BA65" s="22"/>
      <c r="BB65" s="22">
        <v>1</v>
      </c>
      <c r="BC65" s="22"/>
      <c r="BD65" s="22"/>
      <c r="BE65" s="22"/>
      <c r="BF65" s="22"/>
      <c r="BG65" s="22"/>
      <c r="BH65" s="22">
        <v>4</v>
      </c>
      <c r="BI65" s="22"/>
      <c r="BJ65" s="22">
        <v>1</v>
      </c>
      <c r="BK65" s="22">
        <v>5</v>
      </c>
      <c r="BL65" s="22"/>
      <c r="BM65" s="22">
        <v>1</v>
      </c>
      <c r="BN65" s="22"/>
      <c r="BO65" s="22"/>
      <c r="BP65" s="22"/>
      <c r="BQ65" s="22"/>
      <c r="BR65" s="22"/>
      <c r="BS65" s="22"/>
      <c r="BT65" s="22"/>
      <c r="BU65" s="22"/>
      <c r="BV65" s="22"/>
      <c r="BW65" s="22"/>
      <c r="BX65" s="22"/>
      <c r="BY65" s="22"/>
      <c r="BZ65" s="22"/>
      <c r="CA65" s="22"/>
      <c r="CB65" s="22"/>
      <c r="CC65" s="22"/>
      <c r="CD65" s="22"/>
      <c r="CE65" s="22"/>
      <c r="CF65" s="22"/>
      <c r="CG65" s="22"/>
      <c r="CH65" s="22"/>
      <c r="CI65" s="22">
        <v>0</v>
      </c>
      <c r="CJ65" s="22"/>
      <c r="CK65" s="22"/>
      <c r="CL65" s="22"/>
      <c r="CM65" s="22"/>
      <c r="CN65" s="23"/>
      <c r="CO65" s="22"/>
      <c r="CP65" s="22">
        <v>13</v>
      </c>
      <c r="CQ65" s="15">
        <f t="shared" si="2"/>
        <v>0</v>
      </c>
      <c r="CR65" s="21">
        <v>16.899999999999999</v>
      </c>
      <c r="CS65" s="18" t="s">
        <v>9311</v>
      </c>
      <c r="CT65" s="17"/>
      <c r="CU65" s="21">
        <v>1.5</v>
      </c>
      <c r="CV65" s="24" t="s">
        <v>9442</v>
      </c>
      <c r="CW65" s="21">
        <v>1128.7819999999999</v>
      </c>
      <c r="CX65" s="21"/>
      <c r="CY65" s="17"/>
      <c r="CZ65" s="17"/>
      <c r="DA65" s="17"/>
      <c r="DB65" s="17"/>
      <c r="DC65" s="18">
        <v>0</v>
      </c>
      <c r="DD65" s="17"/>
      <c r="DE65" s="18">
        <v>18</v>
      </c>
      <c r="DF65" s="17"/>
      <c r="DG65" s="17"/>
      <c r="DH65" s="17"/>
      <c r="DI65" s="18">
        <v>1</v>
      </c>
      <c r="DJ65" s="18" t="s">
        <v>4186</v>
      </c>
      <c r="DK65" s="18">
        <v>1688</v>
      </c>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8">
        <v>1</v>
      </c>
      <c r="EW65" s="18" t="s">
        <v>9934</v>
      </c>
      <c r="EX65" s="18">
        <v>23</v>
      </c>
      <c r="EY65" s="17"/>
      <c r="EZ65" s="17"/>
      <c r="FA65" s="17"/>
      <c r="FB65" s="18">
        <v>100</v>
      </c>
      <c r="FC65" s="17"/>
      <c r="FD65" s="18">
        <v>6</v>
      </c>
      <c r="FE65" s="18">
        <v>0</v>
      </c>
      <c r="FF65" s="18">
        <v>1</v>
      </c>
      <c r="FG65" s="18">
        <v>1</v>
      </c>
      <c r="FH65" s="18">
        <v>4</v>
      </c>
      <c r="FI65" s="18">
        <v>0</v>
      </c>
      <c r="FJ65" s="18">
        <v>0</v>
      </c>
      <c r="FK65" s="18">
        <v>0</v>
      </c>
      <c r="FL65" s="18">
        <v>0</v>
      </c>
      <c r="FM65" s="17"/>
      <c r="FN65" s="17"/>
      <c r="FO65" s="17"/>
      <c r="FP65" s="24" t="s">
        <v>10170</v>
      </c>
      <c r="FQ65" s="18" t="s">
        <v>10264</v>
      </c>
      <c r="FR65" s="17"/>
      <c r="FS65" s="17"/>
      <c r="FT65" s="17"/>
      <c r="FU65" s="17"/>
      <c r="FV65" s="17"/>
      <c r="FW65" s="17"/>
      <c r="FX65" s="18">
        <v>0</v>
      </c>
      <c r="FY65" s="18">
        <v>0</v>
      </c>
      <c r="FZ65" s="17"/>
      <c r="GA65" s="18" t="s">
        <v>7225</v>
      </c>
      <c r="GB65" s="18" t="s">
        <v>7321</v>
      </c>
      <c r="GC65" s="18" t="s">
        <v>11081</v>
      </c>
      <c r="GD65" s="18" t="s">
        <v>7495</v>
      </c>
      <c r="GE65" s="18" t="s">
        <v>7225</v>
      </c>
      <c r="GF65" s="18" t="s">
        <v>7321</v>
      </c>
      <c r="GG65" s="18" t="s">
        <v>11081</v>
      </c>
      <c r="GH65" s="18" t="s">
        <v>7495</v>
      </c>
    </row>
    <row r="66" spans="3:190" ht="30" customHeight="1" x14ac:dyDescent="0.2">
      <c r="C66" s="17" t="s">
        <v>11174</v>
      </c>
      <c r="D66" s="18" t="s">
        <v>74</v>
      </c>
      <c r="E66" s="18" t="s">
        <v>484</v>
      </c>
      <c r="F66" s="18" t="s">
        <v>7825</v>
      </c>
      <c r="G66" s="18">
        <v>2015</v>
      </c>
      <c r="H66" s="19">
        <v>44837</v>
      </c>
      <c r="I66" s="19">
        <v>45291</v>
      </c>
      <c r="J66" s="18" t="s">
        <v>7931</v>
      </c>
      <c r="K66" s="18" t="s">
        <v>8058</v>
      </c>
      <c r="L66" s="18" t="s">
        <v>8166</v>
      </c>
      <c r="M66" s="17"/>
      <c r="N66" s="18" t="s">
        <v>594</v>
      </c>
      <c r="O66" s="17"/>
      <c r="P66" s="18" t="s">
        <v>594</v>
      </c>
      <c r="Q66" s="17"/>
      <c r="R66" s="18" t="s">
        <v>594</v>
      </c>
      <c r="S66" s="17"/>
      <c r="T66" s="18" t="s">
        <v>594</v>
      </c>
      <c r="U66" s="17"/>
      <c r="V66" s="18" t="s">
        <v>8769</v>
      </c>
      <c r="W66" s="18" t="s">
        <v>8856</v>
      </c>
      <c r="X66" s="18" t="s">
        <v>3138</v>
      </c>
      <c r="Y66" s="18" t="s">
        <v>8933</v>
      </c>
      <c r="Z66" s="20">
        <f t="shared" si="3"/>
        <v>681.64200000000005</v>
      </c>
      <c r="AA66" s="20">
        <v>481.12400000000002</v>
      </c>
      <c r="AB66" s="21">
        <v>70.58</v>
      </c>
      <c r="AC66" s="21">
        <v>0.35</v>
      </c>
      <c r="AD66" s="20">
        <v>143.14500000000001</v>
      </c>
      <c r="AE66" s="21">
        <v>21</v>
      </c>
      <c r="AF66" s="21">
        <v>29.370999999999999</v>
      </c>
      <c r="AG66" s="21">
        <v>4.3099999999999996</v>
      </c>
      <c r="AH66" s="21">
        <v>16.475000000000001</v>
      </c>
      <c r="AI66" s="21">
        <v>2.42</v>
      </c>
      <c r="AJ66" s="21">
        <v>11.526999999999999</v>
      </c>
      <c r="AK66" s="21">
        <v>1.69</v>
      </c>
      <c r="AL66" s="21">
        <v>0</v>
      </c>
      <c r="AM66" s="21">
        <v>0</v>
      </c>
      <c r="AN66" s="18" t="s">
        <v>594</v>
      </c>
      <c r="AO66" s="18" t="s">
        <v>594</v>
      </c>
      <c r="AP66" s="18" t="s">
        <v>594</v>
      </c>
      <c r="AQ66" s="18">
        <v>1</v>
      </c>
      <c r="AR66" s="18" t="s">
        <v>9107</v>
      </c>
      <c r="AS66" s="18" t="s">
        <v>9178</v>
      </c>
      <c r="AT66" s="21">
        <v>0</v>
      </c>
      <c r="AU66" s="21">
        <v>600</v>
      </c>
      <c r="AV66" s="21">
        <v>0.36</v>
      </c>
      <c r="AW66" s="22">
        <v>2229</v>
      </c>
      <c r="AX66" s="22">
        <v>1918</v>
      </c>
      <c r="AY66" s="22">
        <v>1373</v>
      </c>
      <c r="AZ66" s="22">
        <v>250</v>
      </c>
      <c r="BA66" s="22">
        <v>0</v>
      </c>
      <c r="BB66" s="22">
        <v>141</v>
      </c>
      <c r="BC66" s="22">
        <v>49</v>
      </c>
      <c r="BD66" s="22">
        <v>11</v>
      </c>
      <c r="BE66" s="22">
        <v>82</v>
      </c>
      <c r="BF66" s="22">
        <v>0</v>
      </c>
      <c r="BG66" s="22">
        <v>162</v>
      </c>
      <c r="BH66" s="22">
        <v>103</v>
      </c>
      <c r="BI66" s="22">
        <v>0</v>
      </c>
      <c r="BJ66" s="22">
        <v>189</v>
      </c>
      <c r="BK66" s="22">
        <v>316</v>
      </c>
      <c r="BL66" s="22">
        <v>0</v>
      </c>
      <c r="BM66" s="22">
        <v>21</v>
      </c>
      <c r="BN66" s="22">
        <v>0</v>
      </c>
      <c r="BO66" s="22">
        <v>49</v>
      </c>
      <c r="BP66" s="22">
        <v>0</v>
      </c>
      <c r="BQ66" s="22">
        <v>0</v>
      </c>
      <c r="BR66" s="22"/>
      <c r="BS66" s="22"/>
      <c r="BT66" s="22"/>
      <c r="BU66" s="22"/>
      <c r="BV66" s="22"/>
      <c r="BW66" s="22"/>
      <c r="BX66" s="22"/>
      <c r="BY66" s="22"/>
      <c r="BZ66" s="22"/>
      <c r="CA66" s="22"/>
      <c r="CB66" s="22"/>
      <c r="CC66" s="22"/>
      <c r="CD66" s="22"/>
      <c r="CE66" s="22"/>
      <c r="CF66" s="22"/>
      <c r="CG66" s="22"/>
      <c r="CH66" s="22"/>
      <c r="CI66" s="22">
        <v>0</v>
      </c>
      <c r="CJ66" s="22"/>
      <c r="CK66" s="22"/>
      <c r="CL66" s="22"/>
      <c r="CM66" s="22"/>
      <c r="CN66" s="23"/>
      <c r="CO66" s="22"/>
      <c r="CP66" s="22">
        <v>1373</v>
      </c>
      <c r="CQ66" s="15">
        <f t="shared" si="2"/>
        <v>0</v>
      </c>
      <c r="CR66" s="21">
        <v>131.95400000000001</v>
      </c>
      <c r="CS66" s="18" t="s">
        <v>9312</v>
      </c>
      <c r="CT66" s="17"/>
      <c r="CU66" s="21">
        <v>11.69</v>
      </c>
      <c r="CV66" s="24" t="s">
        <v>9442</v>
      </c>
      <c r="CW66" s="21">
        <v>1128.7819999999999</v>
      </c>
      <c r="CX66" s="21"/>
      <c r="CY66" s="17"/>
      <c r="CZ66" s="17"/>
      <c r="DA66" s="17"/>
      <c r="DB66" s="17"/>
      <c r="DC66" s="17"/>
      <c r="DD66" s="17"/>
      <c r="DE66" s="18">
        <v>6</v>
      </c>
      <c r="DF66" s="17"/>
      <c r="DG66" s="17"/>
      <c r="DH66" s="17"/>
      <c r="DI66" s="18">
        <v>1</v>
      </c>
      <c r="DJ66" s="18" t="s">
        <v>4186</v>
      </c>
      <c r="DK66" s="18">
        <v>65975</v>
      </c>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8">
        <v>1</v>
      </c>
      <c r="EW66" s="18" t="s">
        <v>9935</v>
      </c>
      <c r="EX66" s="18">
        <v>14</v>
      </c>
      <c r="EY66" s="17"/>
      <c r="EZ66" s="17"/>
      <c r="FA66" s="17"/>
      <c r="FB66" s="18">
        <v>97</v>
      </c>
      <c r="FC66" s="18" t="s">
        <v>10002</v>
      </c>
      <c r="FD66" s="18">
        <v>71</v>
      </c>
      <c r="FE66" s="18">
        <v>5</v>
      </c>
      <c r="FF66" s="18">
        <v>4</v>
      </c>
      <c r="FG66" s="18">
        <v>42</v>
      </c>
      <c r="FH66" s="18">
        <v>20</v>
      </c>
      <c r="FI66" s="18">
        <v>0</v>
      </c>
      <c r="FJ66" s="18">
        <v>0</v>
      </c>
      <c r="FK66" s="18">
        <v>0</v>
      </c>
      <c r="FL66" s="18">
        <v>0</v>
      </c>
      <c r="FM66" s="17"/>
      <c r="FN66" s="17"/>
      <c r="FO66" s="17"/>
      <c r="FP66" s="24" t="s">
        <v>10171</v>
      </c>
      <c r="FQ66" s="18" t="s">
        <v>10265</v>
      </c>
      <c r="FR66" s="17"/>
      <c r="FS66" s="18" t="s">
        <v>10377</v>
      </c>
      <c r="FT66" s="17"/>
      <c r="FU66" s="17"/>
      <c r="FV66" s="17"/>
      <c r="FW66" s="17"/>
      <c r="FX66" s="18">
        <v>0</v>
      </c>
      <c r="FY66" s="18">
        <v>0</v>
      </c>
      <c r="FZ66" s="17"/>
      <c r="GA66" s="18" t="s">
        <v>29</v>
      </c>
      <c r="GB66" s="18" t="s">
        <v>7321</v>
      </c>
      <c r="GC66" s="18" t="s">
        <v>11081</v>
      </c>
      <c r="GD66" s="17"/>
      <c r="GE66" s="18" t="s">
        <v>29</v>
      </c>
      <c r="GF66" s="18" t="s">
        <v>7321</v>
      </c>
      <c r="GG66" s="18" t="s">
        <v>11081</v>
      </c>
      <c r="GH66" s="18" t="s">
        <v>7495</v>
      </c>
    </row>
    <row r="67" spans="3:190" ht="30" customHeight="1" x14ac:dyDescent="0.2">
      <c r="C67" s="17" t="s">
        <v>11174</v>
      </c>
      <c r="D67" s="18" t="s">
        <v>55</v>
      </c>
      <c r="E67" s="18" t="s">
        <v>7716</v>
      </c>
      <c r="F67" s="18" t="s">
        <v>699</v>
      </c>
      <c r="G67" s="18">
        <v>2022</v>
      </c>
      <c r="H67" s="19">
        <v>44927</v>
      </c>
      <c r="I67" s="19">
        <v>45291</v>
      </c>
      <c r="J67" s="18" t="s">
        <v>7932</v>
      </c>
      <c r="K67" s="18" t="s">
        <v>8059</v>
      </c>
      <c r="L67" s="18" t="s">
        <v>8167</v>
      </c>
      <c r="M67" s="18" t="s">
        <v>8287</v>
      </c>
      <c r="N67" s="18" t="s">
        <v>699</v>
      </c>
      <c r="O67" s="17"/>
      <c r="P67" s="18" t="s">
        <v>699</v>
      </c>
      <c r="Q67" s="17"/>
      <c r="R67" s="18" t="s">
        <v>699</v>
      </c>
      <c r="S67" s="17"/>
      <c r="T67" s="18" t="s">
        <v>699</v>
      </c>
      <c r="U67" s="17"/>
      <c r="V67" s="18" t="s">
        <v>8770</v>
      </c>
      <c r="W67" s="18" t="s">
        <v>8770</v>
      </c>
      <c r="X67" s="18" t="s">
        <v>3142</v>
      </c>
      <c r="Y67" s="18" t="s">
        <v>8934</v>
      </c>
      <c r="Z67" s="20">
        <f t="shared" si="3"/>
        <v>95.999825169999994</v>
      </c>
      <c r="AA67" s="20">
        <v>72</v>
      </c>
      <c r="AB67" s="21">
        <v>75</v>
      </c>
      <c r="AC67" s="21">
        <v>0.05</v>
      </c>
      <c r="AD67" s="20">
        <v>12</v>
      </c>
      <c r="AE67" s="21">
        <v>12.5</v>
      </c>
      <c r="AF67" s="21">
        <v>5.68</v>
      </c>
      <c r="AG67" s="21">
        <v>5.21</v>
      </c>
      <c r="AH67" s="21">
        <v>0.32</v>
      </c>
      <c r="AI67" s="21">
        <v>0</v>
      </c>
      <c r="AJ67" s="21">
        <v>5.9998251700000003</v>
      </c>
      <c r="AK67" s="21">
        <v>5.21</v>
      </c>
      <c r="AL67" s="21">
        <v>0</v>
      </c>
      <c r="AM67" s="21">
        <v>0</v>
      </c>
      <c r="AN67" s="18" t="s">
        <v>699</v>
      </c>
      <c r="AO67" s="18" t="s">
        <v>699</v>
      </c>
      <c r="AP67" s="18" t="s">
        <v>699</v>
      </c>
      <c r="AQ67" s="18">
        <v>1</v>
      </c>
      <c r="AR67" s="18" t="s">
        <v>9108</v>
      </c>
      <c r="AS67" s="18" t="s">
        <v>9179</v>
      </c>
      <c r="AT67" s="21">
        <v>0</v>
      </c>
      <c r="AU67" s="21">
        <v>340</v>
      </c>
      <c r="AV67" s="21">
        <v>0.23</v>
      </c>
      <c r="AW67" s="22">
        <v>134</v>
      </c>
      <c r="AX67" s="22">
        <v>118</v>
      </c>
      <c r="AY67" s="22">
        <v>118</v>
      </c>
      <c r="AZ67" s="22">
        <v>1</v>
      </c>
      <c r="BA67" s="22">
        <v>14</v>
      </c>
      <c r="BB67" s="22">
        <v>3</v>
      </c>
      <c r="BC67" s="22">
        <v>0</v>
      </c>
      <c r="BD67" s="22">
        <v>0</v>
      </c>
      <c r="BE67" s="22">
        <v>3</v>
      </c>
      <c r="BF67" s="22">
        <v>4</v>
      </c>
      <c r="BG67" s="22">
        <v>17</v>
      </c>
      <c r="BH67" s="22">
        <v>11</v>
      </c>
      <c r="BI67" s="22">
        <v>19</v>
      </c>
      <c r="BJ67" s="22">
        <v>13</v>
      </c>
      <c r="BK67" s="22">
        <v>28</v>
      </c>
      <c r="BL67" s="22">
        <v>1</v>
      </c>
      <c r="BM67" s="22">
        <v>0</v>
      </c>
      <c r="BN67" s="22">
        <v>2</v>
      </c>
      <c r="BO67" s="22">
        <v>2</v>
      </c>
      <c r="BP67" s="22">
        <v>0</v>
      </c>
      <c r="BQ67" s="22">
        <v>0</v>
      </c>
      <c r="BR67" s="22">
        <v>0</v>
      </c>
      <c r="BS67" s="22">
        <v>0</v>
      </c>
      <c r="BT67" s="22">
        <v>0</v>
      </c>
      <c r="BU67" s="22"/>
      <c r="BV67" s="22"/>
      <c r="BW67" s="22"/>
      <c r="BX67" s="22"/>
      <c r="BY67" s="22"/>
      <c r="BZ67" s="22"/>
      <c r="CA67" s="22"/>
      <c r="CB67" s="22"/>
      <c r="CC67" s="22"/>
      <c r="CD67" s="22"/>
      <c r="CE67" s="22"/>
      <c r="CF67" s="22"/>
      <c r="CG67" s="22"/>
      <c r="CH67" s="22"/>
      <c r="CI67" s="22">
        <v>0</v>
      </c>
      <c r="CJ67" s="22">
        <v>0</v>
      </c>
      <c r="CK67" s="22">
        <v>0</v>
      </c>
      <c r="CL67" s="22">
        <v>0</v>
      </c>
      <c r="CM67" s="22">
        <v>0</v>
      </c>
      <c r="CN67" s="23"/>
      <c r="CO67" s="22">
        <v>0</v>
      </c>
      <c r="CP67" s="22">
        <v>118</v>
      </c>
      <c r="CQ67" s="15">
        <f t="shared" ref="CQ67:CQ130" si="4">SUM(AZ67:BS67)+SUM(CJ67:CO67)-CP67</f>
        <v>0</v>
      </c>
      <c r="CR67" s="21">
        <v>86.143000000000001</v>
      </c>
      <c r="CS67" s="18" t="s">
        <v>9313</v>
      </c>
      <c r="CT67" s="17"/>
      <c r="CU67" s="21">
        <v>8.9600000000000009</v>
      </c>
      <c r="CV67" s="24" t="s">
        <v>4009</v>
      </c>
      <c r="CW67" s="21">
        <v>960.07600000000002</v>
      </c>
      <c r="CX67" s="21"/>
      <c r="CY67" s="17"/>
      <c r="CZ67" s="17"/>
      <c r="DA67" s="17"/>
      <c r="DB67" s="17"/>
      <c r="DC67" s="18">
        <v>0</v>
      </c>
      <c r="DD67" s="17"/>
      <c r="DE67" s="18">
        <v>1</v>
      </c>
      <c r="DF67" s="17"/>
      <c r="DG67" s="17"/>
      <c r="DH67" s="17"/>
      <c r="DI67" s="18">
        <v>1</v>
      </c>
      <c r="DJ67" s="18" t="s">
        <v>9674</v>
      </c>
      <c r="DK67" s="18">
        <v>0</v>
      </c>
      <c r="DL67" s="18">
        <v>1</v>
      </c>
      <c r="DM67" s="18" t="s">
        <v>9674</v>
      </c>
      <c r="DN67" s="18">
        <v>0</v>
      </c>
      <c r="DO67" s="18">
        <v>1</v>
      </c>
      <c r="DP67" s="18" t="s">
        <v>9674</v>
      </c>
      <c r="DQ67" s="18">
        <v>0</v>
      </c>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8">
        <v>1</v>
      </c>
      <c r="EW67" s="18" t="s">
        <v>9936</v>
      </c>
      <c r="EX67" s="18">
        <v>0</v>
      </c>
      <c r="EY67" s="17"/>
      <c r="EZ67" s="17"/>
      <c r="FA67" s="17"/>
      <c r="FB67" s="18">
        <v>12</v>
      </c>
      <c r="FC67" s="18" t="s">
        <v>10003</v>
      </c>
      <c r="FD67" s="18">
        <v>12</v>
      </c>
      <c r="FE67" s="18">
        <v>0</v>
      </c>
      <c r="FF67" s="18">
        <v>0</v>
      </c>
      <c r="FG67" s="18">
        <v>0</v>
      </c>
      <c r="FH67" s="18">
        <v>12</v>
      </c>
      <c r="FI67" s="18">
        <v>0</v>
      </c>
      <c r="FJ67" s="18">
        <v>0</v>
      </c>
      <c r="FK67" s="18">
        <v>0</v>
      </c>
      <c r="FL67" s="18">
        <v>0</v>
      </c>
      <c r="FM67" s="17"/>
      <c r="FN67" s="17"/>
      <c r="FO67" s="17"/>
      <c r="FP67" s="24" t="s">
        <v>10172</v>
      </c>
      <c r="FQ67" s="18" t="s">
        <v>10266</v>
      </c>
      <c r="FR67" s="17"/>
      <c r="FS67" s="17"/>
      <c r="FT67" s="18" t="s">
        <v>10446</v>
      </c>
      <c r="FU67" s="17"/>
      <c r="FV67" s="18" t="s">
        <v>699</v>
      </c>
      <c r="FW67" s="17"/>
      <c r="FX67" s="18" t="s">
        <v>10625</v>
      </c>
      <c r="FY67" s="18">
        <v>14</v>
      </c>
      <c r="FZ67" s="18">
        <v>589</v>
      </c>
      <c r="GA67" s="18" t="s">
        <v>14</v>
      </c>
      <c r="GB67" s="18" t="s">
        <v>6307</v>
      </c>
      <c r="GC67" s="18" t="s">
        <v>11081</v>
      </c>
      <c r="GD67" s="18" t="s">
        <v>6973</v>
      </c>
      <c r="GE67" s="18" t="s">
        <v>7208</v>
      </c>
      <c r="GF67" s="18" t="s">
        <v>7300</v>
      </c>
      <c r="GG67" s="18" t="s">
        <v>11081</v>
      </c>
      <c r="GH67" s="18" t="s">
        <v>7473</v>
      </c>
    </row>
    <row r="68" spans="3:190" ht="30" customHeight="1" x14ac:dyDescent="0.2">
      <c r="C68" s="17" t="s">
        <v>11174</v>
      </c>
      <c r="D68" s="18" t="s">
        <v>7637</v>
      </c>
      <c r="E68" s="18" t="s">
        <v>7717</v>
      </c>
      <c r="F68" s="18" t="s">
        <v>699</v>
      </c>
      <c r="G68" s="18">
        <v>2018</v>
      </c>
      <c r="H68" s="19">
        <v>44958</v>
      </c>
      <c r="I68" s="19">
        <v>45291</v>
      </c>
      <c r="J68" s="18" t="s">
        <v>7933</v>
      </c>
      <c r="K68" s="18" t="s">
        <v>8060</v>
      </c>
      <c r="L68" s="18" t="s">
        <v>8168</v>
      </c>
      <c r="M68" s="18" t="s">
        <v>8288</v>
      </c>
      <c r="N68" s="18" t="s">
        <v>699</v>
      </c>
      <c r="O68" s="17"/>
      <c r="P68" s="18" t="s">
        <v>699</v>
      </c>
      <c r="Q68" s="17"/>
      <c r="R68" s="18" t="s">
        <v>699</v>
      </c>
      <c r="S68" s="17"/>
      <c r="T68" s="18" t="s">
        <v>699</v>
      </c>
      <c r="U68" s="17"/>
      <c r="V68" s="18" t="s">
        <v>8771</v>
      </c>
      <c r="W68" s="18" t="s">
        <v>8771</v>
      </c>
      <c r="X68" s="18" t="s">
        <v>3138</v>
      </c>
      <c r="Y68" s="18" t="s">
        <v>8935</v>
      </c>
      <c r="Z68" s="20">
        <f t="shared" ref="Z68:Z131" si="5">SUM(AA68,AD68,AF68,AH68,AJ68,AL68)</f>
        <v>3.7850000000000001</v>
      </c>
      <c r="AA68" s="20">
        <v>2.3820000000000001</v>
      </c>
      <c r="AB68" s="21">
        <v>52.84</v>
      </c>
      <c r="AC68" s="21">
        <v>3.0000000000000001E-3</v>
      </c>
      <c r="AD68" s="20">
        <v>1.403</v>
      </c>
      <c r="AE68" s="21">
        <v>26.42</v>
      </c>
      <c r="AF68" s="21">
        <v>0</v>
      </c>
      <c r="AG68" s="21">
        <v>0</v>
      </c>
      <c r="AH68" s="21">
        <v>0</v>
      </c>
      <c r="AI68" s="21">
        <v>0</v>
      </c>
      <c r="AJ68" s="21">
        <v>0</v>
      </c>
      <c r="AK68" s="21">
        <v>0</v>
      </c>
      <c r="AL68" s="21">
        <v>0</v>
      </c>
      <c r="AM68" s="21">
        <v>0</v>
      </c>
      <c r="AN68" s="18" t="s">
        <v>699</v>
      </c>
      <c r="AO68" s="18" t="s">
        <v>699</v>
      </c>
      <c r="AP68" s="18" t="s">
        <v>699</v>
      </c>
      <c r="AQ68" s="17"/>
      <c r="AR68" s="17"/>
      <c r="AS68" s="17"/>
      <c r="AT68" s="21"/>
      <c r="AU68" s="21">
        <v>30</v>
      </c>
      <c r="AV68" s="21">
        <v>0.04</v>
      </c>
      <c r="AW68" s="22">
        <v>0</v>
      </c>
      <c r="AX68" s="22">
        <v>12</v>
      </c>
      <c r="AY68" s="22">
        <v>4</v>
      </c>
      <c r="AZ68" s="22"/>
      <c r="BA68" s="22"/>
      <c r="BB68" s="22">
        <v>1</v>
      </c>
      <c r="BC68" s="22"/>
      <c r="BD68" s="22"/>
      <c r="BE68" s="22"/>
      <c r="BF68" s="22"/>
      <c r="BG68" s="22"/>
      <c r="BH68" s="22"/>
      <c r="BI68" s="22">
        <v>1</v>
      </c>
      <c r="BJ68" s="22">
        <v>2</v>
      </c>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v>0</v>
      </c>
      <c r="CJ68" s="22"/>
      <c r="CK68" s="22"/>
      <c r="CL68" s="22"/>
      <c r="CM68" s="22"/>
      <c r="CN68" s="23"/>
      <c r="CO68" s="22"/>
      <c r="CP68" s="22">
        <v>4</v>
      </c>
      <c r="CQ68" s="15">
        <f t="shared" si="4"/>
        <v>0</v>
      </c>
      <c r="CR68" s="21">
        <v>1.085</v>
      </c>
      <c r="CS68" s="18" t="s">
        <v>9314</v>
      </c>
      <c r="CT68" s="17"/>
      <c r="CU68" s="21">
        <v>0.12</v>
      </c>
      <c r="CV68" s="24" t="s">
        <v>9443</v>
      </c>
      <c r="CW68" s="21">
        <v>873.04100000000005</v>
      </c>
      <c r="CX68" s="21"/>
      <c r="CY68" s="17"/>
      <c r="CZ68" s="17"/>
      <c r="DA68" s="17"/>
      <c r="DB68" s="17"/>
      <c r="DC68" s="18">
        <v>0</v>
      </c>
      <c r="DD68" s="17"/>
      <c r="DE68" s="18">
        <v>1</v>
      </c>
      <c r="DF68" s="17"/>
      <c r="DG68" s="17"/>
      <c r="DH68" s="17"/>
      <c r="DI68" s="17"/>
      <c r="DJ68" s="17"/>
      <c r="DK68" s="17"/>
      <c r="DL68" s="18">
        <v>1</v>
      </c>
      <c r="DM68" s="18" t="s">
        <v>4428</v>
      </c>
      <c r="DN68" s="18">
        <v>890</v>
      </c>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8">
        <v>1</v>
      </c>
      <c r="ET68" s="18" t="s">
        <v>9899</v>
      </c>
      <c r="EU68" s="18">
        <v>8</v>
      </c>
      <c r="EV68" s="17"/>
      <c r="EW68" s="17"/>
      <c r="EX68" s="17"/>
      <c r="EY68" s="17"/>
      <c r="EZ68" s="17"/>
      <c r="FA68" s="17"/>
      <c r="FB68" s="18">
        <v>86</v>
      </c>
      <c r="FC68" s="18" t="s">
        <v>10004</v>
      </c>
      <c r="FD68" s="18">
        <v>12</v>
      </c>
      <c r="FE68" s="18">
        <v>0</v>
      </c>
      <c r="FF68" s="18">
        <v>2</v>
      </c>
      <c r="FG68" s="18">
        <v>9</v>
      </c>
      <c r="FH68" s="18">
        <v>0</v>
      </c>
      <c r="FI68" s="18">
        <v>0</v>
      </c>
      <c r="FJ68" s="18">
        <v>0</v>
      </c>
      <c r="FK68" s="18">
        <v>0</v>
      </c>
      <c r="FL68" s="18">
        <v>0</v>
      </c>
      <c r="FM68" s="17"/>
      <c r="FN68" s="17"/>
      <c r="FO68" s="17"/>
      <c r="FP68" s="24" t="s">
        <v>10173</v>
      </c>
      <c r="FQ68" s="17"/>
      <c r="FR68" s="17"/>
      <c r="FS68" s="17"/>
      <c r="FT68" s="17"/>
      <c r="FU68" s="17"/>
      <c r="FV68" s="17"/>
      <c r="FW68" s="17"/>
      <c r="FX68" s="18" t="s">
        <v>10626</v>
      </c>
      <c r="FY68" s="18">
        <v>1</v>
      </c>
      <c r="FZ68" s="18">
        <v>195</v>
      </c>
      <c r="GA68" s="18" t="s">
        <v>10715</v>
      </c>
      <c r="GB68" s="18" t="s">
        <v>10813</v>
      </c>
      <c r="GC68" s="18" t="s">
        <v>11081</v>
      </c>
      <c r="GD68" s="18" t="s">
        <v>10926</v>
      </c>
      <c r="GE68" s="18" t="s">
        <v>7605</v>
      </c>
      <c r="GF68" s="18" t="s">
        <v>11026</v>
      </c>
      <c r="GG68" s="18" t="s">
        <v>11081</v>
      </c>
      <c r="GH68" s="18" t="s">
        <v>11064</v>
      </c>
    </row>
    <row r="69" spans="3:190" ht="30" customHeight="1" x14ac:dyDescent="0.2">
      <c r="C69" s="17" t="s">
        <v>11174</v>
      </c>
      <c r="D69" s="18" t="s">
        <v>45</v>
      </c>
      <c r="E69" s="18" t="s">
        <v>7718</v>
      </c>
      <c r="F69" s="18" t="s">
        <v>7826</v>
      </c>
      <c r="G69" s="18">
        <v>2015</v>
      </c>
      <c r="H69" s="19">
        <v>44809</v>
      </c>
      <c r="I69" s="19">
        <v>45231</v>
      </c>
      <c r="J69" s="18" t="s">
        <v>7934</v>
      </c>
      <c r="K69" s="18" t="s">
        <v>8061</v>
      </c>
      <c r="L69" s="18" t="s">
        <v>8169</v>
      </c>
      <c r="M69" s="18" t="s">
        <v>8289</v>
      </c>
      <c r="N69" s="18" t="s">
        <v>8364</v>
      </c>
      <c r="O69" s="18" t="s">
        <v>8395</v>
      </c>
      <c r="P69" s="18" t="s">
        <v>699</v>
      </c>
      <c r="Q69" s="17"/>
      <c r="R69" s="18" t="s">
        <v>8485</v>
      </c>
      <c r="S69" s="18" t="s">
        <v>8516</v>
      </c>
      <c r="T69" s="18" t="s">
        <v>8578</v>
      </c>
      <c r="U69" s="18" t="s">
        <v>8671</v>
      </c>
      <c r="V69" s="18" t="s">
        <v>8772</v>
      </c>
      <c r="W69" s="18" t="s">
        <v>8772</v>
      </c>
      <c r="X69" s="18" t="s">
        <v>3138</v>
      </c>
      <c r="Y69" s="18" t="s">
        <v>8936</v>
      </c>
      <c r="Z69" s="20">
        <f t="shared" si="5"/>
        <v>105.67700000000001</v>
      </c>
      <c r="AA69" s="20">
        <v>77.796000000000006</v>
      </c>
      <c r="AB69" s="21">
        <v>73.62</v>
      </c>
      <c r="AC69" s="21">
        <v>0.08</v>
      </c>
      <c r="AD69" s="20">
        <v>13.887</v>
      </c>
      <c r="AE69" s="21">
        <v>13.14</v>
      </c>
      <c r="AF69" s="21">
        <v>7.85</v>
      </c>
      <c r="AG69" s="21">
        <v>7.43</v>
      </c>
      <c r="AH69" s="21">
        <v>6.1440000000000001</v>
      </c>
      <c r="AI69" s="21">
        <v>5.81</v>
      </c>
      <c r="AJ69" s="21">
        <v>0</v>
      </c>
      <c r="AK69" s="21">
        <v>0</v>
      </c>
      <c r="AL69" s="21">
        <v>0</v>
      </c>
      <c r="AM69" s="21">
        <v>0</v>
      </c>
      <c r="AN69" s="18" t="s">
        <v>699</v>
      </c>
      <c r="AO69" s="18" t="s">
        <v>699</v>
      </c>
      <c r="AP69" s="18" t="s">
        <v>699</v>
      </c>
      <c r="AQ69" s="18">
        <v>1</v>
      </c>
      <c r="AR69" s="18" t="s">
        <v>9109</v>
      </c>
      <c r="AS69" s="18" t="s">
        <v>9180</v>
      </c>
      <c r="AT69" s="21">
        <v>2.6770529999999999</v>
      </c>
      <c r="AU69" s="21">
        <v>177</v>
      </c>
      <c r="AV69" s="21">
        <v>0.18</v>
      </c>
      <c r="AW69" s="22">
        <v>481</v>
      </c>
      <c r="AX69" s="22">
        <v>127</v>
      </c>
      <c r="AY69" s="22">
        <v>78</v>
      </c>
      <c r="AZ69" s="22">
        <v>8</v>
      </c>
      <c r="BA69" s="22">
        <v>6</v>
      </c>
      <c r="BB69" s="22">
        <v>1</v>
      </c>
      <c r="BC69" s="22"/>
      <c r="BD69" s="22"/>
      <c r="BE69" s="22">
        <v>11</v>
      </c>
      <c r="BF69" s="22">
        <v>8</v>
      </c>
      <c r="BG69" s="22">
        <v>21</v>
      </c>
      <c r="BH69" s="22">
        <v>1</v>
      </c>
      <c r="BI69" s="22">
        <v>12</v>
      </c>
      <c r="BJ69" s="22"/>
      <c r="BK69" s="22"/>
      <c r="BL69" s="22">
        <v>8</v>
      </c>
      <c r="BM69" s="22"/>
      <c r="BN69" s="22"/>
      <c r="BO69" s="22"/>
      <c r="BP69" s="22"/>
      <c r="BQ69" s="22"/>
      <c r="BR69" s="22"/>
      <c r="BS69" s="22"/>
      <c r="BT69" s="22"/>
      <c r="BU69" s="22"/>
      <c r="BV69" s="22"/>
      <c r="BW69" s="22"/>
      <c r="BX69" s="22"/>
      <c r="BY69" s="22"/>
      <c r="BZ69" s="22"/>
      <c r="CA69" s="22"/>
      <c r="CB69" s="22"/>
      <c r="CC69" s="22"/>
      <c r="CD69" s="22"/>
      <c r="CE69" s="22"/>
      <c r="CF69" s="22"/>
      <c r="CG69" s="22"/>
      <c r="CH69" s="22"/>
      <c r="CI69" s="22">
        <v>0</v>
      </c>
      <c r="CJ69" s="22"/>
      <c r="CK69" s="22"/>
      <c r="CL69" s="22">
        <v>1</v>
      </c>
      <c r="CM69" s="22"/>
      <c r="CN69" s="23"/>
      <c r="CO69" s="22"/>
      <c r="CP69" s="22">
        <v>77</v>
      </c>
      <c r="CQ69" s="15">
        <f t="shared" si="4"/>
        <v>0</v>
      </c>
      <c r="CR69" s="21">
        <v>79.263000000000005</v>
      </c>
      <c r="CS69" s="18" t="s">
        <v>9315</v>
      </c>
      <c r="CT69" s="18" t="s">
        <v>9394</v>
      </c>
      <c r="CU69" s="21">
        <v>6.71</v>
      </c>
      <c r="CV69" s="24" t="s">
        <v>3960</v>
      </c>
      <c r="CW69" s="21">
        <v>1181.0060000000001</v>
      </c>
      <c r="CX69" s="21">
        <v>1</v>
      </c>
      <c r="CY69" s="18" t="s">
        <v>9489</v>
      </c>
      <c r="CZ69" s="18" t="s">
        <v>9524</v>
      </c>
      <c r="DA69" s="18" t="s">
        <v>9559</v>
      </c>
      <c r="DB69" s="18">
        <v>3</v>
      </c>
      <c r="DC69" s="18">
        <v>0</v>
      </c>
      <c r="DD69" s="17"/>
      <c r="DE69" s="18">
        <v>2</v>
      </c>
      <c r="DF69" s="17"/>
      <c r="DG69" s="17"/>
      <c r="DH69" s="17"/>
      <c r="DI69" s="18">
        <v>1</v>
      </c>
      <c r="DJ69" s="18" t="s">
        <v>9675</v>
      </c>
      <c r="DK69" s="18">
        <v>28396</v>
      </c>
      <c r="DL69" s="17"/>
      <c r="DM69" s="17"/>
      <c r="DN69" s="17"/>
      <c r="DO69" s="17"/>
      <c r="DP69" s="17"/>
      <c r="DQ69" s="17"/>
      <c r="DR69" s="17"/>
      <c r="DS69" s="17"/>
      <c r="DT69" s="17"/>
      <c r="DU69" s="18">
        <v>1</v>
      </c>
      <c r="DV69" s="18" t="s">
        <v>9755</v>
      </c>
      <c r="DW69" s="18">
        <v>717</v>
      </c>
      <c r="DX69" s="17"/>
      <c r="DY69" s="17"/>
      <c r="DZ69" s="17"/>
      <c r="EA69" s="17"/>
      <c r="EB69" s="17"/>
      <c r="EC69" s="17"/>
      <c r="ED69" s="17"/>
      <c r="EE69" s="17"/>
      <c r="EF69" s="17"/>
      <c r="EG69" s="17"/>
      <c r="EH69" s="17"/>
      <c r="EI69" s="17"/>
      <c r="EJ69" s="17"/>
      <c r="EK69" s="17"/>
      <c r="EL69" s="17"/>
      <c r="EM69" s="17"/>
      <c r="EN69" s="17"/>
      <c r="EO69" s="17"/>
      <c r="EP69" s="17"/>
      <c r="EQ69" s="17"/>
      <c r="ER69" s="17"/>
      <c r="ES69" s="18">
        <v>1</v>
      </c>
      <c r="ET69" s="18" t="s">
        <v>9900</v>
      </c>
      <c r="EU69" s="18">
        <v>17</v>
      </c>
      <c r="EV69" s="17"/>
      <c r="EW69" s="17"/>
      <c r="EX69" s="17"/>
      <c r="EY69" s="17"/>
      <c r="EZ69" s="17"/>
      <c r="FA69" s="17"/>
      <c r="FB69" s="18">
        <v>100</v>
      </c>
      <c r="FC69" s="17"/>
      <c r="FD69" s="18">
        <v>111</v>
      </c>
      <c r="FE69" s="18">
        <v>15</v>
      </c>
      <c r="FF69" s="18">
        <v>22</v>
      </c>
      <c r="FG69" s="18">
        <v>80</v>
      </c>
      <c r="FH69" s="18">
        <v>0</v>
      </c>
      <c r="FI69" s="18">
        <v>10</v>
      </c>
      <c r="FJ69" s="18">
        <v>0</v>
      </c>
      <c r="FK69" s="18">
        <v>0</v>
      </c>
      <c r="FL69" s="18">
        <v>0</v>
      </c>
      <c r="FM69" s="18">
        <v>1</v>
      </c>
      <c r="FN69" s="18" t="s">
        <v>10054</v>
      </c>
      <c r="FO69" s="18" t="s">
        <v>10105</v>
      </c>
      <c r="FP69" s="24" t="s">
        <v>10174</v>
      </c>
      <c r="FQ69" s="18" t="s">
        <v>10267</v>
      </c>
      <c r="FR69" s="24" t="s">
        <v>10174</v>
      </c>
      <c r="FS69" s="18" t="s">
        <v>10378</v>
      </c>
      <c r="FT69" s="18" t="s">
        <v>10447</v>
      </c>
      <c r="FU69" s="17"/>
      <c r="FV69" s="18" t="s">
        <v>10536</v>
      </c>
      <c r="FW69" s="18" t="s">
        <v>10576</v>
      </c>
      <c r="FX69" s="18" t="s">
        <v>10627</v>
      </c>
      <c r="FY69" s="18">
        <v>50</v>
      </c>
      <c r="FZ69" s="18">
        <v>1000</v>
      </c>
      <c r="GA69" s="18" t="s">
        <v>6</v>
      </c>
      <c r="GB69" s="18" t="s">
        <v>10814</v>
      </c>
      <c r="GC69" s="18" t="s">
        <v>11081</v>
      </c>
      <c r="GD69" s="18" t="s">
        <v>10927</v>
      </c>
      <c r="GE69" s="18" t="s">
        <v>6</v>
      </c>
      <c r="GF69" s="18" t="s">
        <v>10814</v>
      </c>
      <c r="GG69" s="18" t="s">
        <v>11081</v>
      </c>
      <c r="GH69" s="18" t="s">
        <v>10927</v>
      </c>
    </row>
    <row r="70" spans="3:190" ht="30" customHeight="1" x14ac:dyDescent="0.2">
      <c r="C70" s="17" t="s">
        <v>11174</v>
      </c>
      <c r="D70" s="18" t="s">
        <v>50</v>
      </c>
      <c r="E70" s="18" t="s">
        <v>7719</v>
      </c>
      <c r="F70" s="18" t="s">
        <v>7827</v>
      </c>
      <c r="G70" s="18">
        <v>2022</v>
      </c>
      <c r="H70" s="19">
        <v>45009</v>
      </c>
      <c r="I70" s="19">
        <v>45291</v>
      </c>
      <c r="J70" s="18" t="s">
        <v>7920</v>
      </c>
      <c r="K70" s="18" t="s">
        <v>8062</v>
      </c>
      <c r="L70" s="18" t="s">
        <v>8156</v>
      </c>
      <c r="M70" s="18" t="s">
        <v>8290</v>
      </c>
      <c r="N70" s="17"/>
      <c r="O70" s="17"/>
      <c r="P70" s="17"/>
      <c r="Q70" s="17"/>
      <c r="R70" s="18" t="s">
        <v>8477</v>
      </c>
      <c r="S70" s="18" t="s">
        <v>8517</v>
      </c>
      <c r="T70" s="18" t="s">
        <v>8579</v>
      </c>
      <c r="U70" s="18" t="s">
        <v>8672</v>
      </c>
      <c r="V70" s="18" t="s">
        <v>8759</v>
      </c>
      <c r="W70" s="18" t="s">
        <v>8759</v>
      </c>
      <c r="X70" s="18" t="s">
        <v>3138</v>
      </c>
      <c r="Y70" s="18" t="s">
        <v>8893</v>
      </c>
      <c r="Z70" s="20">
        <f t="shared" si="5"/>
        <v>94.394600000000011</v>
      </c>
      <c r="AA70" s="20">
        <v>71.140600000000006</v>
      </c>
      <c r="AB70" s="21">
        <v>75.37</v>
      </c>
      <c r="AC70" s="21">
        <v>2.3E-2</v>
      </c>
      <c r="AD70" s="20">
        <v>10.14</v>
      </c>
      <c r="AE70" s="21">
        <v>10.74</v>
      </c>
      <c r="AF70" s="21">
        <v>3.8759999999999999</v>
      </c>
      <c r="AG70" s="21">
        <v>4.1100000000000003</v>
      </c>
      <c r="AH70" s="21">
        <v>5.6070000000000002</v>
      </c>
      <c r="AI70" s="21">
        <v>5.94</v>
      </c>
      <c r="AJ70" s="21">
        <v>3.6309999999999998</v>
      </c>
      <c r="AK70" s="21">
        <v>3.85</v>
      </c>
      <c r="AL70" s="21">
        <v>0</v>
      </c>
      <c r="AM70" s="21">
        <v>0</v>
      </c>
      <c r="AN70" s="18" t="s">
        <v>594</v>
      </c>
      <c r="AO70" s="18" t="s">
        <v>594</v>
      </c>
      <c r="AP70" s="18" t="s">
        <v>594</v>
      </c>
      <c r="AQ70" s="18">
        <v>1</v>
      </c>
      <c r="AR70" s="18" t="s">
        <v>594</v>
      </c>
      <c r="AS70" s="18" t="s">
        <v>9181</v>
      </c>
      <c r="AT70" s="21">
        <v>7.0060000000000002</v>
      </c>
      <c r="AU70" s="21">
        <v>30</v>
      </c>
      <c r="AV70" s="21">
        <v>0.01</v>
      </c>
      <c r="AW70" s="22">
        <v>455</v>
      </c>
      <c r="AX70" s="22">
        <v>219</v>
      </c>
      <c r="AY70" s="22">
        <v>144</v>
      </c>
      <c r="AZ70" s="22"/>
      <c r="BA70" s="22"/>
      <c r="BB70" s="22"/>
      <c r="BC70" s="22"/>
      <c r="BD70" s="22"/>
      <c r="BE70" s="22"/>
      <c r="BF70" s="22"/>
      <c r="BG70" s="22"/>
      <c r="BH70" s="22"/>
      <c r="BI70" s="22"/>
      <c r="BJ70" s="22"/>
      <c r="BK70" s="22"/>
      <c r="BL70" s="22"/>
      <c r="BM70" s="22"/>
      <c r="BN70" s="22"/>
      <c r="BO70" s="22"/>
      <c r="BP70" s="22"/>
      <c r="BQ70" s="22"/>
      <c r="BR70" s="22"/>
      <c r="BS70" s="22">
        <v>144</v>
      </c>
      <c r="BT70" s="22">
        <v>27</v>
      </c>
      <c r="BU70" s="22"/>
      <c r="BV70" s="22">
        <v>24</v>
      </c>
      <c r="BW70" s="22"/>
      <c r="BX70" s="22"/>
      <c r="BY70" s="22"/>
      <c r="BZ70" s="22">
        <v>19</v>
      </c>
      <c r="CA70" s="22">
        <v>8</v>
      </c>
      <c r="CB70" s="22"/>
      <c r="CC70" s="22"/>
      <c r="CD70" s="22">
        <v>3</v>
      </c>
      <c r="CE70" s="22">
        <v>15</v>
      </c>
      <c r="CF70" s="22">
        <v>46</v>
      </c>
      <c r="CG70" s="22">
        <v>2</v>
      </c>
      <c r="CH70" s="22"/>
      <c r="CI70" s="22">
        <v>144</v>
      </c>
      <c r="CJ70" s="22"/>
      <c r="CK70" s="22"/>
      <c r="CL70" s="22"/>
      <c r="CM70" s="22"/>
      <c r="CN70" s="23"/>
      <c r="CO70" s="22"/>
      <c r="CP70" s="22">
        <v>144</v>
      </c>
      <c r="CQ70" s="15">
        <f t="shared" si="4"/>
        <v>0</v>
      </c>
      <c r="CR70" s="21">
        <v>62614</v>
      </c>
      <c r="CS70" s="18" t="s">
        <v>594</v>
      </c>
      <c r="CT70" s="17"/>
      <c r="CU70" s="21">
        <v>1.54</v>
      </c>
      <c r="CV70" s="24" t="s">
        <v>3988</v>
      </c>
      <c r="CW70" s="21">
        <v>4077600</v>
      </c>
      <c r="CX70" s="21">
        <v>1</v>
      </c>
      <c r="CY70" s="18" t="s">
        <v>9484</v>
      </c>
      <c r="CZ70" s="18" t="s">
        <v>9525</v>
      </c>
      <c r="DA70" s="18" t="s">
        <v>9560</v>
      </c>
      <c r="DB70" s="18">
        <v>4</v>
      </c>
      <c r="DC70" s="18">
        <v>0</v>
      </c>
      <c r="DD70" s="17"/>
      <c r="DE70" s="18">
        <v>0</v>
      </c>
      <c r="DF70" s="18">
        <v>1</v>
      </c>
      <c r="DG70" s="18" t="s">
        <v>9610</v>
      </c>
      <c r="DH70" s="18">
        <v>13923</v>
      </c>
      <c r="DI70" s="18">
        <v>1</v>
      </c>
      <c r="DJ70" s="18" t="s">
        <v>4445</v>
      </c>
      <c r="DK70" s="18">
        <v>18529</v>
      </c>
      <c r="DL70" s="17"/>
      <c r="DM70" s="17"/>
      <c r="DN70" s="17"/>
      <c r="DO70" s="17"/>
      <c r="DP70" s="17"/>
      <c r="DQ70" s="17"/>
      <c r="DR70" s="17"/>
      <c r="DS70" s="17"/>
      <c r="DT70" s="17"/>
      <c r="DU70" s="17"/>
      <c r="DV70" s="17"/>
      <c r="DW70" s="17"/>
      <c r="DX70" s="17"/>
      <c r="DY70" s="17"/>
      <c r="DZ70" s="17"/>
      <c r="EA70" s="18" t="s">
        <v>9775</v>
      </c>
      <c r="EB70" s="18" t="s">
        <v>9668</v>
      </c>
      <c r="EC70" s="18">
        <v>180</v>
      </c>
      <c r="ED70" s="17"/>
      <c r="EE70" s="17"/>
      <c r="EF70" s="17"/>
      <c r="EG70" s="18">
        <v>1</v>
      </c>
      <c r="EH70" s="18" t="s">
        <v>9861</v>
      </c>
      <c r="EI70" s="18">
        <v>24754</v>
      </c>
      <c r="EJ70" s="17"/>
      <c r="EK70" s="17"/>
      <c r="EL70" s="17"/>
      <c r="EM70" s="17"/>
      <c r="EN70" s="17"/>
      <c r="EO70" s="17"/>
      <c r="EP70" s="17"/>
      <c r="EQ70" s="17"/>
      <c r="ER70" s="17"/>
      <c r="ES70" s="17"/>
      <c r="ET70" s="17"/>
      <c r="EU70" s="17"/>
      <c r="EV70" s="17"/>
      <c r="EW70" s="17"/>
      <c r="EX70" s="17"/>
      <c r="EY70" s="17"/>
      <c r="EZ70" s="17"/>
      <c r="FA70" s="17"/>
      <c r="FB70" s="18">
        <v>100</v>
      </c>
      <c r="FC70" s="17"/>
      <c r="FD70" s="18">
        <v>46</v>
      </c>
      <c r="FE70" s="18">
        <v>38</v>
      </c>
      <c r="FF70" s="18">
        <v>0</v>
      </c>
      <c r="FG70" s="18">
        <v>0</v>
      </c>
      <c r="FH70" s="18">
        <v>0</v>
      </c>
      <c r="FI70" s="18">
        <v>8</v>
      </c>
      <c r="FJ70" s="18">
        <v>0</v>
      </c>
      <c r="FK70" s="18">
        <v>0</v>
      </c>
      <c r="FL70" s="18">
        <v>0</v>
      </c>
      <c r="FM70" s="17"/>
      <c r="FN70" s="17"/>
      <c r="FO70" s="17"/>
      <c r="FP70" s="24" t="s">
        <v>10166</v>
      </c>
      <c r="FQ70" s="18" t="s">
        <v>10240</v>
      </c>
      <c r="FR70" s="17"/>
      <c r="FS70" s="18" t="s">
        <v>1369</v>
      </c>
      <c r="FT70" s="18" t="s">
        <v>10448</v>
      </c>
      <c r="FU70" s="17"/>
      <c r="FV70" s="17"/>
      <c r="FW70" s="17"/>
      <c r="FX70" s="18" t="s">
        <v>10628</v>
      </c>
      <c r="FY70" s="18">
        <v>257</v>
      </c>
      <c r="FZ70" s="18">
        <v>13689</v>
      </c>
      <c r="GA70" s="18" t="s">
        <v>10689</v>
      </c>
      <c r="GB70" s="18" t="s">
        <v>10784</v>
      </c>
      <c r="GC70" s="18" t="s">
        <v>11081</v>
      </c>
      <c r="GD70" s="18" t="s">
        <v>10896</v>
      </c>
      <c r="GE70" s="18" t="s">
        <v>7190</v>
      </c>
      <c r="GF70" s="18" t="s">
        <v>7282</v>
      </c>
      <c r="GG70" s="18" t="s">
        <v>11081</v>
      </c>
      <c r="GH70" s="18" t="s">
        <v>7460</v>
      </c>
    </row>
    <row r="71" spans="3:190" ht="30" customHeight="1" x14ac:dyDescent="0.2">
      <c r="C71" s="17" t="s">
        <v>11174</v>
      </c>
      <c r="D71" s="18" t="s">
        <v>7638</v>
      </c>
      <c r="E71" s="18" t="s">
        <v>7720</v>
      </c>
      <c r="F71" s="18" t="s">
        <v>449</v>
      </c>
      <c r="G71" s="18">
        <v>2021</v>
      </c>
      <c r="H71" s="19">
        <v>44486</v>
      </c>
      <c r="I71" s="19">
        <v>45291</v>
      </c>
      <c r="J71" s="17"/>
      <c r="K71" s="17"/>
      <c r="L71" s="17"/>
      <c r="M71" s="17"/>
      <c r="N71" s="18" t="s">
        <v>8365</v>
      </c>
      <c r="O71" s="18" t="s">
        <v>8396</v>
      </c>
      <c r="P71" s="18" t="s">
        <v>8417</v>
      </c>
      <c r="Q71" s="18" t="s">
        <v>8449</v>
      </c>
      <c r="R71" s="17"/>
      <c r="S71" s="17"/>
      <c r="T71" s="18" t="s">
        <v>8580</v>
      </c>
      <c r="U71" s="18" t="s">
        <v>8673</v>
      </c>
      <c r="V71" s="18" t="s">
        <v>8773</v>
      </c>
      <c r="W71" s="18" t="s">
        <v>8773</v>
      </c>
      <c r="X71" s="18" t="s">
        <v>3138</v>
      </c>
      <c r="Y71" s="18" t="s">
        <v>8937</v>
      </c>
      <c r="Z71" s="20">
        <f t="shared" si="5"/>
        <v>1513.5680000000002</v>
      </c>
      <c r="AA71" s="20">
        <v>1495.8340000000001</v>
      </c>
      <c r="AB71" s="21">
        <v>98.83</v>
      </c>
      <c r="AC71" s="21">
        <v>0.49</v>
      </c>
      <c r="AD71" s="20">
        <v>1.496</v>
      </c>
      <c r="AE71" s="21">
        <v>0.1</v>
      </c>
      <c r="AF71" s="21">
        <v>0</v>
      </c>
      <c r="AG71" s="21">
        <v>0</v>
      </c>
      <c r="AH71" s="21">
        <v>0</v>
      </c>
      <c r="AI71" s="21">
        <v>0</v>
      </c>
      <c r="AJ71" s="21">
        <v>16.238</v>
      </c>
      <c r="AK71" s="21">
        <v>1.07</v>
      </c>
      <c r="AL71" s="21">
        <v>0</v>
      </c>
      <c r="AM71" s="21">
        <v>0</v>
      </c>
      <c r="AN71" s="18" t="s">
        <v>699</v>
      </c>
      <c r="AO71" s="18" t="s">
        <v>594</v>
      </c>
      <c r="AP71" s="18" t="s">
        <v>594</v>
      </c>
      <c r="AQ71" s="18">
        <v>1</v>
      </c>
      <c r="AR71" s="18" t="s">
        <v>9110</v>
      </c>
      <c r="AS71" s="18" t="s">
        <v>9182</v>
      </c>
      <c r="AT71" s="21">
        <v>16.600000000000001</v>
      </c>
      <c r="AU71" s="21">
        <v>2250</v>
      </c>
      <c r="AV71" s="21">
        <v>0.68</v>
      </c>
      <c r="AW71" s="22">
        <v>952</v>
      </c>
      <c r="AX71" s="22">
        <v>875</v>
      </c>
      <c r="AY71" s="22">
        <v>526</v>
      </c>
      <c r="AZ71" s="22">
        <v>8</v>
      </c>
      <c r="BA71" s="22">
        <v>121</v>
      </c>
      <c r="BB71" s="22">
        <v>10</v>
      </c>
      <c r="BC71" s="22">
        <v>2</v>
      </c>
      <c r="BD71" s="22">
        <v>3</v>
      </c>
      <c r="BE71" s="22">
        <v>5</v>
      </c>
      <c r="BF71" s="22">
        <v>40</v>
      </c>
      <c r="BG71" s="22">
        <v>53</v>
      </c>
      <c r="BH71" s="22">
        <v>49</v>
      </c>
      <c r="BI71" s="22">
        <v>78</v>
      </c>
      <c r="BJ71" s="22">
        <v>44</v>
      </c>
      <c r="BK71" s="22">
        <v>81</v>
      </c>
      <c r="BL71" s="22">
        <v>6</v>
      </c>
      <c r="BM71" s="22">
        <v>1</v>
      </c>
      <c r="BN71" s="22"/>
      <c r="BO71" s="22">
        <v>7</v>
      </c>
      <c r="BP71" s="22">
        <v>2</v>
      </c>
      <c r="BQ71" s="22">
        <v>2</v>
      </c>
      <c r="BR71" s="22">
        <v>10</v>
      </c>
      <c r="BS71" s="22"/>
      <c r="BT71" s="22"/>
      <c r="BU71" s="22"/>
      <c r="BV71" s="22"/>
      <c r="BW71" s="22"/>
      <c r="BX71" s="22"/>
      <c r="BY71" s="22"/>
      <c r="BZ71" s="22"/>
      <c r="CA71" s="22"/>
      <c r="CB71" s="22"/>
      <c r="CC71" s="22"/>
      <c r="CD71" s="22"/>
      <c r="CE71" s="22"/>
      <c r="CF71" s="22"/>
      <c r="CG71" s="22"/>
      <c r="CH71" s="22"/>
      <c r="CI71" s="22">
        <v>0</v>
      </c>
      <c r="CJ71" s="22"/>
      <c r="CK71" s="22">
        <v>2</v>
      </c>
      <c r="CL71" s="22"/>
      <c r="CM71" s="22">
        <v>2</v>
      </c>
      <c r="CN71" s="23"/>
      <c r="CO71" s="22"/>
      <c r="CP71" s="22">
        <v>526</v>
      </c>
      <c r="CQ71" s="15">
        <f t="shared" si="4"/>
        <v>0</v>
      </c>
      <c r="CR71" s="21">
        <v>3146.1109999999999</v>
      </c>
      <c r="CS71" s="18" t="s">
        <v>9316</v>
      </c>
      <c r="CT71" s="18" t="s">
        <v>9395</v>
      </c>
      <c r="CU71" s="21">
        <v>92.34</v>
      </c>
      <c r="CV71" s="24" t="s">
        <v>9444</v>
      </c>
      <c r="CW71" s="21">
        <v>3407.145</v>
      </c>
      <c r="CX71" s="21"/>
      <c r="CY71" s="17"/>
      <c r="CZ71" s="17"/>
      <c r="DA71" s="17"/>
      <c r="DB71" s="17"/>
      <c r="DC71" s="17"/>
      <c r="DD71" s="17"/>
      <c r="DE71" s="18">
        <v>6</v>
      </c>
      <c r="DF71" s="18">
        <v>1</v>
      </c>
      <c r="DG71" s="18" t="s">
        <v>4288</v>
      </c>
      <c r="DH71" s="18">
        <v>27287</v>
      </c>
      <c r="DI71" s="18">
        <v>1</v>
      </c>
      <c r="DJ71" s="18" t="s">
        <v>4186</v>
      </c>
      <c r="DK71" s="18">
        <v>53694</v>
      </c>
      <c r="DL71" s="18">
        <v>1</v>
      </c>
      <c r="DM71" s="18" t="s">
        <v>9724</v>
      </c>
      <c r="DN71" s="18">
        <v>7042</v>
      </c>
      <c r="DO71" s="17"/>
      <c r="DP71" s="17"/>
      <c r="DQ71" s="17"/>
      <c r="DR71" s="17"/>
      <c r="DS71" s="17"/>
      <c r="DT71" s="17"/>
      <c r="DU71" s="17"/>
      <c r="DV71" s="17"/>
      <c r="DW71" s="17"/>
      <c r="DX71" s="17"/>
      <c r="DY71" s="17"/>
      <c r="DZ71" s="17"/>
      <c r="EA71" s="18" t="s">
        <v>699</v>
      </c>
      <c r="EB71" s="18" t="s">
        <v>699</v>
      </c>
      <c r="EC71" s="18">
        <v>0</v>
      </c>
      <c r="ED71" s="18">
        <v>1</v>
      </c>
      <c r="EE71" s="24" t="s">
        <v>9823</v>
      </c>
      <c r="EF71" s="18">
        <v>88023</v>
      </c>
      <c r="EG71" s="17"/>
      <c r="EH71" s="17"/>
      <c r="EI71" s="17"/>
      <c r="EJ71" s="17"/>
      <c r="EK71" s="17"/>
      <c r="EL71" s="17"/>
      <c r="EM71" s="17"/>
      <c r="EN71" s="17"/>
      <c r="EO71" s="17"/>
      <c r="EP71" s="17"/>
      <c r="EQ71" s="17"/>
      <c r="ER71" s="17"/>
      <c r="ES71" s="17"/>
      <c r="ET71" s="17"/>
      <c r="EU71" s="17"/>
      <c r="EV71" s="18">
        <v>1</v>
      </c>
      <c r="EW71" s="18" t="s">
        <v>4774</v>
      </c>
      <c r="EX71" s="18">
        <v>374</v>
      </c>
      <c r="EY71" s="18" t="s">
        <v>699</v>
      </c>
      <c r="EZ71" s="18" t="s">
        <v>699</v>
      </c>
      <c r="FA71" s="18">
        <v>0</v>
      </c>
      <c r="FB71" s="18">
        <v>100</v>
      </c>
      <c r="FC71" s="17"/>
      <c r="FD71" s="18">
        <v>43</v>
      </c>
      <c r="FE71" s="18">
        <v>26</v>
      </c>
      <c r="FF71" s="18">
        <v>0</v>
      </c>
      <c r="FG71" s="18">
        <v>0</v>
      </c>
      <c r="FH71" s="18">
        <v>1</v>
      </c>
      <c r="FI71" s="18">
        <v>15</v>
      </c>
      <c r="FJ71" s="18">
        <v>1</v>
      </c>
      <c r="FK71" s="18">
        <v>7</v>
      </c>
      <c r="FL71" s="18">
        <v>0</v>
      </c>
      <c r="FM71" s="18">
        <v>1</v>
      </c>
      <c r="FN71" s="24" t="s">
        <v>10055</v>
      </c>
      <c r="FO71" s="18" t="s">
        <v>10106</v>
      </c>
      <c r="FP71" s="17"/>
      <c r="FQ71" s="17"/>
      <c r="FR71" s="17"/>
      <c r="FS71" s="17"/>
      <c r="FT71" s="18" t="s">
        <v>10449</v>
      </c>
      <c r="FU71" s="17"/>
      <c r="FV71" s="18" t="s">
        <v>10537</v>
      </c>
      <c r="FW71" s="17"/>
      <c r="FX71" s="18" t="s">
        <v>10629</v>
      </c>
      <c r="FY71" s="18">
        <v>127</v>
      </c>
      <c r="FZ71" s="18">
        <v>938</v>
      </c>
      <c r="GA71" s="18" t="s">
        <v>10716</v>
      </c>
      <c r="GB71" s="18" t="s">
        <v>10815</v>
      </c>
      <c r="GC71" s="18" t="s">
        <v>11081</v>
      </c>
      <c r="GD71" s="18" t="s">
        <v>10928</v>
      </c>
      <c r="GE71" s="18" t="s">
        <v>7606</v>
      </c>
      <c r="GF71" s="18" t="s">
        <v>10809</v>
      </c>
      <c r="GG71" s="18" t="s">
        <v>11081</v>
      </c>
      <c r="GH71" s="18" t="s">
        <v>11065</v>
      </c>
    </row>
    <row r="72" spans="3:190" ht="30" customHeight="1" x14ac:dyDescent="0.2">
      <c r="C72" s="17" t="s">
        <v>11174</v>
      </c>
      <c r="D72" s="18" t="s">
        <v>64</v>
      </c>
      <c r="E72" s="18" t="s">
        <v>725</v>
      </c>
      <c r="F72" s="18" t="s">
        <v>7828</v>
      </c>
      <c r="G72" s="18">
        <v>2018</v>
      </c>
      <c r="H72" s="19">
        <v>44958</v>
      </c>
      <c r="I72" s="19">
        <v>45231</v>
      </c>
      <c r="J72" s="18" t="s">
        <v>7935</v>
      </c>
      <c r="K72" s="18" t="s">
        <v>8063</v>
      </c>
      <c r="L72" s="18" t="s">
        <v>8170</v>
      </c>
      <c r="M72" s="18" t="s">
        <v>8291</v>
      </c>
      <c r="N72" s="17"/>
      <c r="O72" s="17"/>
      <c r="P72" s="17"/>
      <c r="Q72" s="17"/>
      <c r="R72" s="17"/>
      <c r="S72" s="17"/>
      <c r="T72" s="17"/>
      <c r="U72" s="18" t="s">
        <v>1369</v>
      </c>
      <c r="V72" s="18" t="s">
        <v>8774</v>
      </c>
      <c r="W72" s="18" t="s">
        <v>8774</v>
      </c>
      <c r="X72" s="18" t="s">
        <v>3138</v>
      </c>
      <c r="Y72" s="18" t="s">
        <v>8925</v>
      </c>
      <c r="Z72" s="20">
        <f t="shared" si="5"/>
        <v>1333.81</v>
      </c>
      <c r="AA72" s="20">
        <v>13.48</v>
      </c>
      <c r="AB72" s="21">
        <v>1.01</v>
      </c>
      <c r="AC72" s="21">
        <v>8.0000000000000002E-3</v>
      </c>
      <c r="AD72" s="20">
        <v>0</v>
      </c>
      <c r="AE72" s="21">
        <v>0</v>
      </c>
      <c r="AF72" s="21">
        <v>0</v>
      </c>
      <c r="AG72" s="21">
        <v>0</v>
      </c>
      <c r="AH72" s="21">
        <v>0</v>
      </c>
      <c r="AI72" s="21">
        <v>0</v>
      </c>
      <c r="AJ72" s="21">
        <v>0</v>
      </c>
      <c r="AK72" s="21">
        <v>0</v>
      </c>
      <c r="AL72" s="21">
        <v>1320.33</v>
      </c>
      <c r="AM72" s="21">
        <v>98.99</v>
      </c>
      <c r="AN72" s="18" t="s">
        <v>9034</v>
      </c>
      <c r="AO72" s="18" t="s">
        <v>9060</v>
      </c>
      <c r="AP72" s="18" t="s">
        <v>8774</v>
      </c>
      <c r="AQ72" s="17"/>
      <c r="AR72" s="17"/>
      <c r="AS72" s="17"/>
      <c r="AT72" s="21"/>
      <c r="AU72" s="21">
        <v>14.73</v>
      </c>
      <c r="AV72" s="21">
        <v>8.9999999999999993E-3</v>
      </c>
      <c r="AW72" s="22">
        <v>1741</v>
      </c>
      <c r="AX72" s="22">
        <v>357</v>
      </c>
      <c r="AY72" s="22">
        <v>190</v>
      </c>
      <c r="AZ72" s="22">
        <v>0</v>
      </c>
      <c r="BA72" s="22">
        <v>187</v>
      </c>
      <c r="BB72" s="22">
        <v>20</v>
      </c>
      <c r="BC72" s="22">
        <v>0</v>
      </c>
      <c r="BD72" s="22">
        <v>0</v>
      </c>
      <c r="BE72" s="22">
        <v>0</v>
      </c>
      <c r="BF72" s="22">
        <v>0</v>
      </c>
      <c r="BG72" s="22">
        <v>0</v>
      </c>
      <c r="BH72" s="22">
        <v>11</v>
      </c>
      <c r="BI72" s="22">
        <v>87</v>
      </c>
      <c r="BJ72" s="22">
        <v>101</v>
      </c>
      <c r="BK72" s="22">
        <v>82</v>
      </c>
      <c r="BL72" s="22">
        <v>0</v>
      </c>
      <c r="BM72" s="22">
        <v>0</v>
      </c>
      <c r="BN72" s="22">
        <v>0</v>
      </c>
      <c r="BO72" s="22">
        <v>0</v>
      </c>
      <c r="BP72" s="22">
        <v>0</v>
      </c>
      <c r="BQ72" s="22">
        <v>0</v>
      </c>
      <c r="BR72" s="22">
        <v>0</v>
      </c>
      <c r="BS72" s="22">
        <v>0</v>
      </c>
      <c r="BT72" s="22"/>
      <c r="BU72" s="22"/>
      <c r="BV72" s="22"/>
      <c r="BW72" s="22"/>
      <c r="BX72" s="22"/>
      <c r="BY72" s="22"/>
      <c r="BZ72" s="22"/>
      <c r="CA72" s="22"/>
      <c r="CB72" s="22"/>
      <c r="CC72" s="22"/>
      <c r="CD72" s="22"/>
      <c r="CE72" s="22"/>
      <c r="CF72" s="22"/>
      <c r="CG72" s="22"/>
      <c r="CH72" s="22"/>
      <c r="CI72" s="22">
        <v>0</v>
      </c>
      <c r="CJ72" s="22">
        <v>0</v>
      </c>
      <c r="CK72" s="22">
        <v>0</v>
      </c>
      <c r="CL72" s="22">
        <v>0</v>
      </c>
      <c r="CM72" s="22">
        <v>0</v>
      </c>
      <c r="CN72" s="23"/>
      <c r="CO72" s="22">
        <v>0</v>
      </c>
      <c r="CP72" s="22">
        <v>488</v>
      </c>
      <c r="CQ72" s="15">
        <f t="shared" si="4"/>
        <v>0</v>
      </c>
      <c r="CR72" s="21">
        <v>1856.134</v>
      </c>
      <c r="CS72" s="18" t="s">
        <v>9317</v>
      </c>
      <c r="CT72" s="18" t="s">
        <v>9396</v>
      </c>
      <c r="CU72" s="21">
        <v>77.180000000000007</v>
      </c>
      <c r="CV72" s="24" t="s">
        <v>4031</v>
      </c>
      <c r="CW72" s="21">
        <v>2404.944</v>
      </c>
      <c r="CX72" s="21"/>
      <c r="CY72" s="17"/>
      <c r="CZ72" s="17"/>
      <c r="DA72" s="17"/>
      <c r="DB72" s="17"/>
      <c r="DC72" s="17"/>
      <c r="DD72" s="17"/>
      <c r="DE72" s="18">
        <v>3</v>
      </c>
      <c r="DF72" s="17"/>
      <c r="DG72" s="17"/>
      <c r="DH72" s="17"/>
      <c r="DI72" s="17"/>
      <c r="DJ72" s="17"/>
      <c r="DK72" s="17"/>
      <c r="DL72" s="17"/>
      <c r="DM72" s="17"/>
      <c r="DN72" s="17"/>
      <c r="DO72" s="17"/>
      <c r="DP72" s="17"/>
      <c r="DQ72" s="17"/>
      <c r="DR72" s="18">
        <v>1</v>
      </c>
      <c r="DS72" s="18" t="s">
        <v>9739</v>
      </c>
      <c r="DT72" s="18">
        <v>204401</v>
      </c>
      <c r="DU72" s="18">
        <v>1</v>
      </c>
      <c r="DV72" s="18" t="s">
        <v>9756</v>
      </c>
      <c r="DW72" s="18">
        <v>547101</v>
      </c>
      <c r="DX72" s="17"/>
      <c r="DY72" s="17"/>
      <c r="DZ72" s="17"/>
      <c r="EA72" s="17"/>
      <c r="EB72" s="17"/>
      <c r="EC72" s="17"/>
      <c r="ED72" s="18">
        <v>1</v>
      </c>
      <c r="EE72" s="24" t="s">
        <v>9824</v>
      </c>
      <c r="EF72" s="18">
        <v>360235</v>
      </c>
      <c r="EG72" s="17"/>
      <c r="EH72" s="17"/>
      <c r="EI72" s="17"/>
      <c r="EJ72" s="17"/>
      <c r="EK72" s="17"/>
      <c r="EL72" s="17"/>
      <c r="EM72" s="17"/>
      <c r="EN72" s="17"/>
      <c r="EO72" s="17"/>
      <c r="EP72" s="17"/>
      <c r="EQ72" s="17"/>
      <c r="ER72" s="17"/>
      <c r="ES72" s="17"/>
      <c r="ET72" s="17"/>
      <c r="EU72" s="17"/>
      <c r="EV72" s="17"/>
      <c r="EW72" s="17"/>
      <c r="EX72" s="17"/>
      <c r="EY72" s="17"/>
      <c r="EZ72" s="17"/>
      <c r="FA72" s="17"/>
      <c r="FB72" s="18">
        <v>100</v>
      </c>
      <c r="FC72" s="18" t="s">
        <v>10005</v>
      </c>
      <c r="FD72" s="18">
        <v>41</v>
      </c>
      <c r="FE72" s="18">
        <v>0</v>
      </c>
      <c r="FF72" s="18">
        <v>32</v>
      </c>
      <c r="FG72" s="18">
        <v>5</v>
      </c>
      <c r="FH72" s="18">
        <v>0</v>
      </c>
      <c r="FI72" s="18">
        <v>4</v>
      </c>
      <c r="FJ72" s="18">
        <v>0</v>
      </c>
      <c r="FK72" s="18">
        <v>0</v>
      </c>
      <c r="FL72" s="18">
        <v>0</v>
      </c>
      <c r="FM72" s="17"/>
      <c r="FN72" s="17"/>
      <c r="FO72" s="18" t="s">
        <v>699</v>
      </c>
      <c r="FP72" s="24" t="s">
        <v>4589</v>
      </c>
      <c r="FQ72" s="17"/>
      <c r="FR72" s="17"/>
      <c r="FS72" s="17"/>
      <c r="FT72" s="17"/>
      <c r="FU72" s="17"/>
      <c r="FV72" s="17"/>
      <c r="FW72" s="17"/>
      <c r="FX72" s="18" t="s">
        <v>10622</v>
      </c>
      <c r="FY72" s="18">
        <v>0</v>
      </c>
      <c r="FZ72" s="17"/>
      <c r="GA72" s="18" t="s">
        <v>10717</v>
      </c>
      <c r="GB72" s="18" t="s">
        <v>10816</v>
      </c>
      <c r="GC72" s="18" t="s">
        <v>11081</v>
      </c>
      <c r="GD72" s="18" t="s">
        <v>10929</v>
      </c>
      <c r="GE72" s="18" t="s">
        <v>22</v>
      </c>
      <c r="GF72" s="18" t="s">
        <v>7312</v>
      </c>
      <c r="GG72" s="18" t="s">
        <v>11081</v>
      </c>
      <c r="GH72" s="18" t="s">
        <v>7484</v>
      </c>
    </row>
    <row r="73" spans="3:190" ht="30" customHeight="1" x14ac:dyDescent="0.2">
      <c r="C73" s="17" t="s">
        <v>11174</v>
      </c>
      <c r="D73" s="18" t="s">
        <v>7639</v>
      </c>
      <c r="E73" s="18" t="s">
        <v>7721</v>
      </c>
      <c r="F73" s="18" t="s">
        <v>7829</v>
      </c>
      <c r="G73" s="18">
        <v>2019</v>
      </c>
      <c r="H73" s="19">
        <v>44795</v>
      </c>
      <c r="I73" s="19">
        <v>45291</v>
      </c>
      <c r="J73" s="18" t="s">
        <v>7936</v>
      </c>
      <c r="K73" s="18" t="s">
        <v>8064</v>
      </c>
      <c r="L73" s="18" t="s">
        <v>8171</v>
      </c>
      <c r="M73" s="18" t="s">
        <v>8292</v>
      </c>
      <c r="N73" s="17"/>
      <c r="O73" s="17"/>
      <c r="P73" s="17"/>
      <c r="Q73" s="17"/>
      <c r="R73" s="17"/>
      <c r="S73" s="17"/>
      <c r="T73" s="18" t="s">
        <v>8581</v>
      </c>
      <c r="U73" s="18" t="s">
        <v>8674</v>
      </c>
      <c r="V73" s="18" t="s">
        <v>8775</v>
      </c>
      <c r="W73" s="18" t="s">
        <v>8775</v>
      </c>
      <c r="X73" s="18" t="s">
        <v>3138</v>
      </c>
      <c r="Y73" s="18" t="s">
        <v>8938</v>
      </c>
      <c r="Z73" s="20">
        <f t="shared" si="5"/>
        <v>71.632999999999996</v>
      </c>
      <c r="AA73" s="20">
        <v>53.914000000000001</v>
      </c>
      <c r="AB73" s="21">
        <v>75.260000000000005</v>
      </c>
      <c r="AC73" s="21">
        <v>0.2</v>
      </c>
      <c r="AD73" s="20">
        <v>9.8930000000000007</v>
      </c>
      <c r="AE73" s="21">
        <v>13.81</v>
      </c>
      <c r="AF73" s="21">
        <v>0</v>
      </c>
      <c r="AG73" s="21">
        <v>0</v>
      </c>
      <c r="AH73" s="21">
        <v>0</v>
      </c>
      <c r="AI73" s="21">
        <v>0</v>
      </c>
      <c r="AJ73" s="21">
        <v>7.8259999999999996</v>
      </c>
      <c r="AK73" s="21">
        <v>10.93</v>
      </c>
      <c r="AL73" s="21">
        <v>0</v>
      </c>
      <c r="AM73" s="21">
        <v>0</v>
      </c>
      <c r="AN73" s="18" t="s">
        <v>9012</v>
      </c>
      <c r="AO73" s="18" t="s">
        <v>9012</v>
      </c>
      <c r="AP73" s="18" t="s">
        <v>9012</v>
      </c>
      <c r="AQ73" s="18">
        <v>1</v>
      </c>
      <c r="AR73" s="18" t="s">
        <v>9111</v>
      </c>
      <c r="AS73" s="18" t="s">
        <v>9183</v>
      </c>
      <c r="AT73" s="21">
        <v>1.2070000000000001</v>
      </c>
      <c r="AU73" s="21">
        <v>78.257000000000005</v>
      </c>
      <c r="AV73" s="21">
        <v>0.28999999999999998</v>
      </c>
      <c r="AW73" s="22">
        <v>119</v>
      </c>
      <c r="AX73" s="22">
        <v>58</v>
      </c>
      <c r="AY73" s="22">
        <v>55</v>
      </c>
      <c r="AZ73" s="22">
        <v>3</v>
      </c>
      <c r="BA73" s="22">
        <v>7</v>
      </c>
      <c r="BB73" s="22">
        <v>0</v>
      </c>
      <c r="BC73" s="22">
        <v>2</v>
      </c>
      <c r="BD73" s="22">
        <v>0</v>
      </c>
      <c r="BE73" s="22">
        <v>2</v>
      </c>
      <c r="BF73" s="22">
        <v>0</v>
      </c>
      <c r="BG73" s="22">
        <v>2</v>
      </c>
      <c r="BH73" s="22">
        <v>9</v>
      </c>
      <c r="BI73" s="22">
        <v>0</v>
      </c>
      <c r="BJ73" s="22">
        <v>19</v>
      </c>
      <c r="BK73" s="22">
        <v>8</v>
      </c>
      <c r="BL73" s="22">
        <v>2</v>
      </c>
      <c r="BM73" s="22"/>
      <c r="BN73" s="22"/>
      <c r="BO73" s="22"/>
      <c r="BP73" s="22"/>
      <c r="BQ73" s="22"/>
      <c r="BR73" s="22"/>
      <c r="BS73" s="22"/>
      <c r="BT73" s="22"/>
      <c r="BU73" s="22"/>
      <c r="BV73" s="22"/>
      <c r="BW73" s="22"/>
      <c r="BX73" s="22"/>
      <c r="BY73" s="22"/>
      <c r="BZ73" s="22"/>
      <c r="CA73" s="22"/>
      <c r="CB73" s="22"/>
      <c r="CC73" s="22"/>
      <c r="CD73" s="22"/>
      <c r="CE73" s="22"/>
      <c r="CF73" s="22"/>
      <c r="CG73" s="22"/>
      <c r="CH73" s="22"/>
      <c r="CI73" s="22">
        <v>0</v>
      </c>
      <c r="CJ73" s="22"/>
      <c r="CK73" s="22"/>
      <c r="CL73" s="22"/>
      <c r="CM73" s="22"/>
      <c r="CN73" s="23"/>
      <c r="CO73" s="22"/>
      <c r="CP73" s="22">
        <v>54</v>
      </c>
      <c r="CQ73" s="15">
        <f t="shared" si="4"/>
        <v>0</v>
      </c>
      <c r="CR73" s="21">
        <v>89.3</v>
      </c>
      <c r="CS73" s="18" t="s">
        <v>9318</v>
      </c>
      <c r="CT73" s="18" t="s">
        <v>9397</v>
      </c>
      <c r="CU73" s="21">
        <v>33.89</v>
      </c>
      <c r="CV73" s="24" t="s">
        <v>9445</v>
      </c>
      <c r="CW73" s="21">
        <v>263.483</v>
      </c>
      <c r="CX73" s="21"/>
      <c r="CY73" s="17"/>
      <c r="CZ73" s="17"/>
      <c r="DA73" s="17"/>
      <c r="DB73" s="17"/>
      <c r="DC73" s="17"/>
      <c r="DD73" s="17"/>
      <c r="DE73" s="18">
        <v>3</v>
      </c>
      <c r="DF73" s="17"/>
      <c r="DG73" s="17"/>
      <c r="DH73" s="17"/>
      <c r="DI73" s="18">
        <v>1</v>
      </c>
      <c r="DJ73" s="18" t="s">
        <v>9676</v>
      </c>
      <c r="DK73" s="18">
        <v>7621</v>
      </c>
      <c r="DL73" s="17"/>
      <c r="DM73" s="17"/>
      <c r="DN73" s="17"/>
      <c r="DO73" s="17"/>
      <c r="DP73" s="17"/>
      <c r="DQ73" s="17"/>
      <c r="DR73" s="17"/>
      <c r="DS73" s="17"/>
      <c r="DT73" s="17"/>
      <c r="DU73" s="17"/>
      <c r="DV73" s="17"/>
      <c r="DW73" s="17"/>
      <c r="DX73" s="17"/>
      <c r="DY73" s="17"/>
      <c r="DZ73" s="17"/>
      <c r="EA73" s="17"/>
      <c r="EB73" s="17"/>
      <c r="EC73" s="17"/>
      <c r="ED73" s="17"/>
      <c r="EE73" s="17"/>
      <c r="EF73" s="17"/>
      <c r="EG73" s="18">
        <v>1</v>
      </c>
      <c r="EH73" s="18" t="s">
        <v>9676</v>
      </c>
      <c r="EI73" s="18">
        <v>7621</v>
      </c>
      <c r="EJ73" s="17"/>
      <c r="EK73" s="17"/>
      <c r="EL73" s="17"/>
      <c r="EM73" s="17"/>
      <c r="EN73" s="17"/>
      <c r="EO73" s="17"/>
      <c r="EP73" s="17"/>
      <c r="EQ73" s="17"/>
      <c r="ER73" s="17"/>
      <c r="ES73" s="17"/>
      <c r="ET73" s="17"/>
      <c r="EU73" s="17"/>
      <c r="EV73" s="17"/>
      <c r="EW73" s="17"/>
      <c r="EX73" s="17"/>
      <c r="EY73" s="17"/>
      <c r="EZ73" s="17"/>
      <c r="FA73" s="17"/>
      <c r="FB73" s="18">
        <v>100</v>
      </c>
      <c r="FC73" s="17"/>
      <c r="FD73" s="18">
        <v>48</v>
      </c>
      <c r="FE73" s="18">
        <v>1</v>
      </c>
      <c r="FF73" s="18">
        <v>2</v>
      </c>
      <c r="FG73" s="18">
        <v>44</v>
      </c>
      <c r="FH73" s="18">
        <v>0</v>
      </c>
      <c r="FI73" s="18">
        <v>1</v>
      </c>
      <c r="FJ73" s="18">
        <v>0</v>
      </c>
      <c r="FK73" s="18">
        <v>0</v>
      </c>
      <c r="FL73" s="18">
        <v>0</v>
      </c>
      <c r="FM73" s="17"/>
      <c r="FN73" s="17"/>
      <c r="FO73" s="17"/>
      <c r="FP73" s="24" t="s">
        <v>10175</v>
      </c>
      <c r="FQ73" s="18" t="s">
        <v>10268</v>
      </c>
      <c r="FR73" s="17"/>
      <c r="FS73" s="17"/>
      <c r="FT73" s="17"/>
      <c r="FU73" s="17"/>
      <c r="FV73" s="17"/>
      <c r="FW73" s="17"/>
      <c r="FX73" s="18" t="s">
        <v>699</v>
      </c>
      <c r="FY73" s="18">
        <v>0</v>
      </c>
      <c r="FZ73" s="18">
        <v>0</v>
      </c>
      <c r="GA73" s="18" t="s">
        <v>7607</v>
      </c>
      <c r="GB73" s="18" t="s">
        <v>10817</v>
      </c>
      <c r="GC73" s="18" t="s">
        <v>11081</v>
      </c>
      <c r="GD73" s="18" t="s">
        <v>10930</v>
      </c>
      <c r="GE73" s="18" t="s">
        <v>7607</v>
      </c>
      <c r="GF73" s="18" t="s">
        <v>10817</v>
      </c>
      <c r="GG73" s="18" t="s">
        <v>11081</v>
      </c>
      <c r="GH73" s="18" t="s">
        <v>10930</v>
      </c>
    </row>
    <row r="74" spans="3:190" ht="30" customHeight="1" x14ac:dyDescent="0.2">
      <c r="C74" s="17" t="s">
        <v>11174</v>
      </c>
      <c r="D74" s="18" t="s">
        <v>57</v>
      </c>
      <c r="E74" s="18" t="s">
        <v>7722</v>
      </c>
      <c r="F74" s="18" t="s">
        <v>7830</v>
      </c>
      <c r="G74" s="18">
        <v>2021</v>
      </c>
      <c r="H74" s="19">
        <v>44805</v>
      </c>
      <c r="I74" s="19">
        <v>45241</v>
      </c>
      <c r="J74" s="18" t="s">
        <v>7937</v>
      </c>
      <c r="K74" s="17"/>
      <c r="L74" s="18" t="s">
        <v>7937</v>
      </c>
      <c r="M74" s="17"/>
      <c r="N74" s="18" t="s">
        <v>8366</v>
      </c>
      <c r="O74" s="17"/>
      <c r="P74" s="18" t="s">
        <v>8418</v>
      </c>
      <c r="Q74" s="17"/>
      <c r="R74" s="17"/>
      <c r="S74" s="17"/>
      <c r="T74" s="18" t="s">
        <v>8582</v>
      </c>
      <c r="U74" s="17"/>
      <c r="V74" s="18" t="s">
        <v>8776</v>
      </c>
      <c r="W74" s="18" t="s">
        <v>8776</v>
      </c>
      <c r="X74" s="18" t="s">
        <v>3138</v>
      </c>
      <c r="Y74" s="18" t="s">
        <v>8939</v>
      </c>
      <c r="Z74" s="20">
        <f t="shared" si="5"/>
        <v>355.17</v>
      </c>
      <c r="AA74" s="20">
        <v>334.91</v>
      </c>
      <c r="AB74" s="21">
        <v>94.3</v>
      </c>
      <c r="AC74" s="21">
        <v>0.21</v>
      </c>
      <c r="AD74" s="20">
        <v>20.260000000000002</v>
      </c>
      <c r="AE74" s="21">
        <v>5.7</v>
      </c>
      <c r="AF74" s="21">
        <v>0</v>
      </c>
      <c r="AG74" s="21">
        <v>0</v>
      </c>
      <c r="AH74" s="21">
        <v>0</v>
      </c>
      <c r="AI74" s="21">
        <v>0</v>
      </c>
      <c r="AJ74" s="21">
        <v>0</v>
      </c>
      <c r="AK74" s="21">
        <v>0</v>
      </c>
      <c r="AL74" s="21">
        <v>0</v>
      </c>
      <c r="AM74" s="21">
        <v>0</v>
      </c>
      <c r="AN74" s="18" t="s">
        <v>687</v>
      </c>
      <c r="AO74" s="18" t="s">
        <v>687</v>
      </c>
      <c r="AP74" s="18" t="s">
        <v>687</v>
      </c>
      <c r="AQ74" s="17"/>
      <c r="AR74" s="17"/>
      <c r="AS74" s="17"/>
      <c r="AT74" s="21"/>
      <c r="AU74" s="21">
        <v>350</v>
      </c>
      <c r="AV74" s="21">
        <v>0.24</v>
      </c>
      <c r="AW74" s="22">
        <v>1340</v>
      </c>
      <c r="AX74" s="22">
        <v>1160</v>
      </c>
      <c r="AY74" s="22">
        <v>126</v>
      </c>
      <c r="AZ74" s="22">
        <v>5</v>
      </c>
      <c r="BA74" s="22">
        <v>18</v>
      </c>
      <c r="BB74" s="22">
        <v>18</v>
      </c>
      <c r="BC74" s="22"/>
      <c r="BD74" s="22"/>
      <c r="BE74" s="22"/>
      <c r="BF74" s="22"/>
      <c r="BG74" s="22"/>
      <c r="BH74" s="22">
        <v>8</v>
      </c>
      <c r="BI74" s="22">
        <v>19</v>
      </c>
      <c r="BJ74" s="22">
        <v>32</v>
      </c>
      <c r="BK74" s="22">
        <v>9</v>
      </c>
      <c r="BL74" s="22">
        <v>10</v>
      </c>
      <c r="BM74" s="22">
        <v>1</v>
      </c>
      <c r="BN74" s="22"/>
      <c r="BO74" s="22"/>
      <c r="BP74" s="22"/>
      <c r="BQ74" s="22"/>
      <c r="BR74" s="22"/>
      <c r="BS74" s="22"/>
      <c r="BT74" s="22"/>
      <c r="BU74" s="22"/>
      <c r="BV74" s="22"/>
      <c r="BW74" s="22"/>
      <c r="BX74" s="22"/>
      <c r="BY74" s="22"/>
      <c r="BZ74" s="22"/>
      <c r="CA74" s="22"/>
      <c r="CB74" s="22"/>
      <c r="CC74" s="22"/>
      <c r="CD74" s="22"/>
      <c r="CE74" s="22"/>
      <c r="CF74" s="22"/>
      <c r="CG74" s="22"/>
      <c r="CH74" s="22"/>
      <c r="CI74" s="22">
        <v>0</v>
      </c>
      <c r="CJ74" s="22"/>
      <c r="CK74" s="22"/>
      <c r="CL74" s="22"/>
      <c r="CM74" s="22"/>
      <c r="CN74" s="23"/>
      <c r="CO74" s="22">
        <v>6</v>
      </c>
      <c r="CP74" s="22">
        <v>126</v>
      </c>
      <c r="CQ74" s="15">
        <f t="shared" si="4"/>
        <v>0</v>
      </c>
      <c r="CR74" s="21">
        <v>153.02199999999999</v>
      </c>
      <c r="CS74" s="18" t="s">
        <v>9319</v>
      </c>
      <c r="CT74" s="17"/>
      <c r="CU74" s="21">
        <v>10.11</v>
      </c>
      <c r="CV74" s="24" t="s">
        <v>3953</v>
      </c>
      <c r="CW74" s="21">
        <v>1514.527</v>
      </c>
      <c r="CX74" s="21"/>
      <c r="CY74" s="17"/>
      <c r="CZ74" s="17"/>
      <c r="DA74" s="17"/>
      <c r="DB74" s="17"/>
      <c r="DC74" s="17"/>
      <c r="DD74" s="17"/>
      <c r="DE74" s="18">
        <v>5</v>
      </c>
      <c r="DF74" s="18">
        <v>1</v>
      </c>
      <c r="DG74" s="18" t="s">
        <v>9611</v>
      </c>
      <c r="DH74" s="18">
        <v>20880</v>
      </c>
      <c r="DI74" s="18">
        <v>1</v>
      </c>
      <c r="DJ74" s="18" t="s">
        <v>9677</v>
      </c>
      <c r="DK74" s="18">
        <v>41760</v>
      </c>
      <c r="DL74" s="18">
        <v>1</v>
      </c>
      <c r="DM74" s="18" t="s">
        <v>9725</v>
      </c>
      <c r="DN74" s="18">
        <v>4025</v>
      </c>
      <c r="DO74" s="18">
        <v>1</v>
      </c>
      <c r="DP74" s="18" t="s">
        <v>9677</v>
      </c>
      <c r="DQ74" s="18">
        <v>504</v>
      </c>
      <c r="DR74" s="17"/>
      <c r="DS74" s="17"/>
      <c r="DT74" s="17"/>
      <c r="DU74" s="17"/>
      <c r="DV74" s="17"/>
      <c r="DW74" s="17"/>
      <c r="DX74" s="18">
        <v>1</v>
      </c>
      <c r="DY74" s="18" t="s">
        <v>9677</v>
      </c>
      <c r="DZ74" s="18">
        <v>2646</v>
      </c>
      <c r="EA74" s="17"/>
      <c r="EB74" s="17"/>
      <c r="EC74" s="17"/>
      <c r="ED74" s="17"/>
      <c r="EE74" s="17"/>
      <c r="EF74" s="17"/>
      <c r="EG74" s="18">
        <v>1</v>
      </c>
      <c r="EH74" s="18" t="s">
        <v>9677</v>
      </c>
      <c r="EI74" s="18">
        <v>21963</v>
      </c>
      <c r="EJ74" s="18">
        <v>1</v>
      </c>
      <c r="EK74" s="18" t="s">
        <v>9877</v>
      </c>
      <c r="EL74" s="18">
        <v>4225</v>
      </c>
      <c r="EM74" s="17"/>
      <c r="EN74" s="17"/>
      <c r="EO74" s="17"/>
      <c r="EP74" s="17"/>
      <c r="EQ74" s="17"/>
      <c r="ER74" s="17"/>
      <c r="ES74" s="18">
        <v>1</v>
      </c>
      <c r="ET74" s="18" t="s">
        <v>9901</v>
      </c>
      <c r="EU74" s="18">
        <v>396</v>
      </c>
      <c r="EV74" s="18">
        <v>1</v>
      </c>
      <c r="EW74" s="18" t="s">
        <v>9937</v>
      </c>
      <c r="EX74" s="18">
        <v>82</v>
      </c>
      <c r="EY74" s="17"/>
      <c r="EZ74" s="17"/>
      <c r="FA74" s="17"/>
      <c r="FB74" s="18">
        <v>100</v>
      </c>
      <c r="FC74" s="17"/>
      <c r="FD74" s="18">
        <v>22</v>
      </c>
      <c r="FE74" s="18">
        <v>13</v>
      </c>
      <c r="FF74" s="18">
        <v>0</v>
      </c>
      <c r="FG74" s="18">
        <v>0</v>
      </c>
      <c r="FH74" s="18">
        <v>0</v>
      </c>
      <c r="FI74" s="18">
        <v>0</v>
      </c>
      <c r="FJ74" s="18">
        <v>9</v>
      </c>
      <c r="FK74" s="18">
        <v>0</v>
      </c>
      <c r="FL74" s="18">
        <v>0</v>
      </c>
      <c r="FM74" s="17"/>
      <c r="FN74" s="17"/>
      <c r="FO74" s="17"/>
      <c r="FP74" s="18" t="s">
        <v>10176</v>
      </c>
      <c r="FQ74" s="17"/>
      <c r="FR74" s="18" t="s">
        <v>10176</v>
      </c>
      <c r="FS74" s="17"/>
      <c r="FT74" s="18" t="s">
        <v>10450</v>
      </c>
      <c r="FU74" s="17"/>
      <c r="FV74" s="17"/>
      <c r="FW74" s="17"/>
      <c r="FX74" s="18" t="s">
        <v>10630</v>
      </c>
      <c r="FY74" s="18">
        <v>88</v>
      </c>
      <c r="FZ74" s="18">
        <v>1584</v>
      </c>
      <c r="GA74" s="18" t="s">
        <v>10718</v>
      </c>
      <c r="GB74" s="18" t="s">
        <v>10818</v>
      </c>
      <c r="GC74" s="18" t="s">
        <v>11081</v>
      </c>
      <c r="GD74" s="18" t="s">
        <v>10931</v>
      </c>
      <c r="GE74" s="18" t="s">
        <v>16</v>
      </c>
      <c r="GF74" s="18" t="s">
        <v>7305</v>
      </c>
      <c r="GG74" s="18" t="s">
        <v>11081</v>
      </c>
      <c r="GH74" s="18" t="s">
        <v>7477</v>
      </c>
    </row>
    <row r="75" spans="3:190" ht="30" customHeight="1" x14ac:dyDescent="0.2">
      <c r="C75" s="17" t="s">
        <v>11174</v>
      </c>
      <c r="D75" s="18" t="s">
        <v>7629</v>
      </c>
      <c r="E75" s="18" t="s">
        <v>7714</v>
      </c>
      <c r="F75" s="18" t="s">
        <v>725</v>
      </c>
      <c r="G75" s="18">
        <v>2017</v>
      </c>
      <c r="H75" s="19">
        <v>44927</v>
      </c>
      <c r="I75" s="19">
        <v>45291</v>
      </c>
      <c r="J75" s="18" t="s">
        <v>7938</v>
      </c>
      <c r="K75" s="17"/>
      <c r="L75" s="18" t="s">
        <v>8172</v>
      </c>
      <c r="M75" s="18" t="s">
        <v>8293</v>
      </c>
      <c r="N75" s="17"/>
      <c r="O75" s="17"/>
      <c r="P75" s="17"/>
      <c r="Q75" s="17"/>
      <c r="R75" s="17"/>
      <c r="S75" s="17"/>
      <c r="T75" s="17"/>
      <c r="U75" s="17"/>
      <c r="V75" s="18" t="s">
        <v>8777</v>
      </c>
      <c r="W75" s="18" t="s">
        <v>8777</v>
      </c>
      <c r="X75" s="18" t="s">
        <v>3142</v>
      </c>
      <c r="Y75" s="18" t="s">
        <v>8929</v>
      </c>
      <c r="Z75" s="20">
        <f t="shared" si="5"/>
        <v>369.24</v>
      </c>
      <c r="AA75" s="20">
        <v>2.04</v>
      </c>
      <c r="AB75" s="21">
        <v>0.55000000000000004</v>
      </c>
      <c r="AC75" s="21">
        <v>3.0000000000000001E-3</v>
      </c>
      <c r="AD75" s="20">
        <v>17.2</v>
      </c>
      <c r="AE75" s="21">
        <v>4.66</v>
      </c>
      <c r="AF75" s="21">
        <v>0</v>
      </c>
      <c r="AG75" s="21">
        <v>0</v>
      </c>
      <c r="AH75" s="21">
        <v>0</v>
      </c>
      <c r="AI75" s="21">
        <v>0</v>
      </c>
      <c r="AJ75" s="21">
        <v>0</v>
      </c>
      <c r="AK75" s="21">
        <v>0</v>
      </c>
      <c r="AL75" s="21">
        <v>350</v>
      </c>
      <c r="AM75" s="21">
        <v>94.79</v>
      </c>
      <c r="AN75" s="18" t="s">
        <v>9035</v>
      </c>
      <c r="AO75" s="18" t="s">
        <v>9060</v>
      </c>
      <c r="AP75" s="18" t="s">
        <v>9070</v>
      </c>
      <c r="AQ75" s="17"/>
      <c r="AR75" s="17"/>
      <c r="AS75" s="17"/>
      <c r="AT75" s="21"/>
      <c r="AU75" s="21">
        <v>8.16</v>
      </c>
      <c r="AV75" s="21">
        <v>1.4800000000000001E-2</v>
      </c>
      <c r="AW75" s="22">
        <v>0</v>
      </c>
      <c r="AX75" s="22">
        <v>0</v>
      </c>
      <c r="AY75" s="22">
        <v>7</v>
      </c>
      <c r="AZ75" s="22"/>
      <c r="BA75" s="22"/>
      <c r="BB75" s="22"/>
      <c r="BC75" s="22"/>
      <c r="BD75" s="22"/>
      <c r="BE75" s="22"/>
      <c r="BF75" s="22"/>
      <c r="BG75" s="22"/>
      <c r="BH75" s="22"/>
      <c r="BI75" s="22"/>
      <c r="BJ75" s="22"/>
      <c r="BK75" s="22">
        <v>7</v>
      </c>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v>0</v>
      </c>
      <c r="CJ75" s="22"/>
      <c r="CK75" s="22"/>
      <c r="CL75" s="22"/>
      <c r="CM75" s="22"/>
      <c r="CN75" s="23"/>
      <c r="CO75" s="22"/>
      <c r="CP75" s="22">
        <v>7</v>
      </c>
      <c r="CQ75" s="15">
        <f t="shared" si="4"/>
        <v>0</v>
      </c>
      <c r="CR75" s="21">
        <v>115.172</v>
      </c>
      <c r="CS75" s="18" t="s">
        <v>9320</v>
      </c>
      <c r="CT75" s="18" t="s">
        <v>9398</v>
      </c>
      <c r="CU75" s="21">
        <v>85.75</v>
      </c>
      <c r="CV75" s="24" t="s">
        <v>9446</v>
      </c>
      <c r="CW75" s="21">
        <v>134.315</v>
      </c>
      <c r="CX75" s="21"/>
      <c r="CY75" s="17"/>
      <c r="CZ75" s="17"/>
      <c r="DA75" s="17"/>
      <c r="DB75" s="17"/>
      <c r="DC75" s="18">
        <v>80</v>
      </c>
      <c r="DD75" s="17"/>
      <c r="DE75" s="18">
        <v>3</v>
      </c>
      <c r="DF75" s="17"/>
      <c r="DG75" s="17"/>
      <c r="DH75" s="17"/>
      <c r="DI75" s="18">
        <v>1</v>
      </c>
      <c r="DJ75" s="18" t="s">
        <v>9678</v>
      </c>
      <c r="DK75" s="18">
        <v>178</v>
      </c>
      <c r="DL75" s="17"/>
      <c r="DM75" s="17"/>
      <c r="DN75" s="17"/>
      <c r="DO75" s="17"/>
      <c r="DP75" s="17"/>
      <c r="DQ75" s="17"/>
      <c r="DR75" s="17"/>
      <c r="DS75" s="17"/>
      <c r="DT75" s="17"/>
      <c r="DU75" s="18">
        <v>1</v>
      </c>
      <c r="DV75" s="18" t="s">
        <v>9757</v>
      </c>
      <c r="DW75" s="18">
        <v>469</v>
      </c>
      <c r="DX75" s="17"/>
      <c r="DY75" s="17"/>
      <c r="DZ75" s="17"/>
      <c r="EA75" s="18" t="s">
        <v>9779</v>
      </c>
      <c r="EB75" s="18" t="s">
        <v>9678</v>
      </c>
      <c r="EC75" s="18">
        <v>8298</v>
      </c>
      <c r="ED75" s="18">
        <v>1</v>
      </c>
      <c r="EE75" s="18" t="s">
        <v>9757</v>
      </c>
      <c r="EF75" s="18">
        <v>13888</v>
      </c>
      <c r="EG75" s="17"/>
      <c r="EH75" s="17"/>
      <c r="EI75" s="17"/>
      <c r="EJ75" s="17"/>
      <c r="EK75" s="17"/>
      <c r="EL75" s="17"/>
      <c r="EM75" s="17"/>
      <c r="EN75" s="17"/>
      <c r="EO75" s="17"/>
      <c r="EP75" s="17"/>
      <c r="EQ75" s="17"/>
      <c r="ER75" s="17"/>
      <c r="ES75" s="18">
        <v>1</v>
      </c>
      <c r="ET75" s="18" t="s">
        <v>4715</v>
      </c>
      <c r="EU75" s="18">
        <v>7</v>
      </c>
      <c r="EV75" s="17"/>
      <c r="EW75" s="17"/>
      <c r="EX75" s="17"/>
      <c r="EY75" s="17"/>
      <c r="EZ75" s="17"/>
      <c r="FA75" s="17"/>
      <c r="FB75" s="18">
        <v>100</v>
      </c>
      <c r="FC75" s="17"/>
      <c r="FD75" s="18">
        <v>5</v>
      </c>
      <c r="FE75" s="18">
        <v>0</v>
      </c>
      <c r="FF75" s="18">
        <v>0</v>
      </c>
      <c r="FG75" s="18">
        <v>0</v>
      </c>
      <c r="FH75" s="18">
        <v>0</v>
      </c>
      <c r="FI75" s="18">
        <v>0</v>
      </c>
      <c r="FJ75" s="18">
        <v>0</v>
      </c>
      <c r="FK75" s="18">
        <v>0</v>
      </c>
      <c r="FL75" s="18">
        <v>0</v>
      </c>
      <c r="FM75" s="17"/>
      <c r="FN75" s="17"/>
      <c r="FO75" s="17"/>
      <c r="FP75" s="17"/>
      <c r="FQ75" s="18" t="s">
        <v>10269</v>
      </c>
      <c r="FR75" s="24" t="s">
        <v>10326</v>
      </c>
      <c r="FS75" s="17"/>
      <c r="FT75" s="18" t="s">
        <v>10451</v>
      </c>
      <c r="FU75" s="17"/>
      <c r="FV75" s="18" t="s">
        <v>10538</v>
      </c>
      <c r="FW75" s="17"/>
      <c r="FX75" s="18" t="s">
        <v>699</v>
      </c>
      <c r="FY75" s="18">
        <v>0</v>
      </c>
      <c r="FZ75" s="17"/>
      <c r="GA75" s="18" t="s">
        <v>10719</v>
      </c>
      <c r="GB75" s="18" t="s">
        <v>10819</v>
      </c>
      <c r="GC75" s="18" t="s">
        <v>11081</v>
      </c>
      <c r="GD75" s="18" t="s">
        <v>10932</v>
      </c>
      <c r="GE75" s="18" t="s">
        <v>7597</v>
      </c>
      <c r="GF75" s="18" t="s">
        <v>11010</v>
      </c>
      <c r="GG75" s="18" t="s">
        <v>11081</v>
      </c>
      <c r="GH75" s="18" t="s">
        <v>11051</v>
      </c>
    </row>
    <row r="76" spans="3:190" ht="30" customHeight="1" x14ac:dyDescent="0.2">
      <c r="C76" s="17" t="s">
        <v>11174</v>
      </c>
      <c r="D76" s="18" t="s">
        <v>7640</v>
      </c>
      <c r="E76" s="18" t="s">
        <v>7723</v>
      </c>
      <c r="F76" s="18" t="s">
        <v>594</v>
      </c>
      <c r="G76" s="18">
        <v>2019</v>
      </c>
      <c r="H76" s="19">
        <v>44666</v>
      </c>
      <c r="I76" s="19">
        <v>44712</v>
      </c>
      <c r="J76" s="18" t="s">
        <v>7939</v>
      </c>
      <c r="K76" s="17"/>
      <c r="L76" s="18" t="s">
        <v>8173</v>
      </c>
      <c r="M76" s="18" t="s">
        <v>8294</v>
      </c>
      <c r="N76" s="18" t="s">
        <v>594</v>
      </c>
      <c r="O76" s="17"/>
      <c r="P76" s="18" t="s">
        <v>594</v>
      </c>
      <c r="Q76" s="17"/>
      <c r="R76" s="18" t="s">
        <v>594</v>
      </c>
      <c r="S76" s="17"/>
      <c r="T76" s="18" t="s">
        <v>8583</v>
      </c>
      <c r="U76" s="18" t="s">
        <v>8675</v>
      </c>
      <c r="V76" s="18" t="s">
        <v>8778</v>
      </c>
      <c r="W76" s="18" t="s">
        <v>8778</v>
      </c>
      <c r="X76" s="18" t="s">
        <v>3138</v>
      </c>
      <c r="Y76" s="18" t="s">
        <v>8940</v>
      </c>
      <c r="Z76" s="20">
        <f t="shared" si="5"/>
        <v>1480.085</v>
      </c>
      <c r="AA76" s="20">
        <v>130.29400000000001</v>
      </c>
      <c r="AB76" s="21">
        <v>8.8000000000000007</v>
      </c>
      <c r="AC76" s="21">
        <v>1.1399999999999999</v>
      </c>
      <c r="AD76" s="20">
        <v>23.887</v>
      </c>
      <c r="AE76" s="21">
        <v>1.61</v>
      </c>
      <c r="AF76" s="21">
        <v>0</v>
      </c>
      <c r="AG76" s="21">
        <v>0</v>
      </c>
      <c r="AH76" s="21">
        <v>0</v>
      </c>
      <c r="AI76" s="21">
        <v>0</v>
      </c>
      <c r="AJ76" s="21">
        <v>0</v>
      </c>
      <c r="AK76" s="21">
        <v>0</v>
      </c>
      <c r="AL76" s="21">
        <v>1325.904</v>
      </c>
      <c r="AM76" s="21">
        <v>89.58</v>
      </c>
      <c r="AN76" s="18" t="s">
        <v>9036</v>
      </c>
      <c r="AO76" s="18" t="s">
        <v>9064</v>
      </c>
      <c r="AP76" s="18" t="s">
        <v>8778</v>
      </c>
      <c r="AQ76" s="17"/>
      <c r="AR76" s="17"/>
      <c r="AS76" s="17"/>
      <c r="AT76" s="21"/>
      <c r="AU76" s="21">
        <v>96.33</v>
      </c>
      <c r="AV76" s="21">
        <v>0</v>
      </c>
      <c r="AW76" s="22">
        <v>206</v>
      </c>
      <c r="AX76" s="22">
        <v>206</v>
      </c>
      <c r="AY76" s="22">
        <v>131</v>
      </c>
      <c r="AZ76" s="22">
        <v>0</v>
      </c>
      <c r="BA76" s="22">
        <v>0</v>
      </c>
      <c r="BB76" s="22">
        <v>0</v>
      </c>
      <c r="BC76" s="22">
        <v>0</v>
      </c>
      <c r="BD76" s="22">
        <v>0</v>
      </c>
      <c r="BE76" s="22">
        <v>0</v>
      </c>
      <c r="BF76" s="22">
        <v>0</v>
      </c>
      <c r="BG76" s="22">
        <v>0</v>
      </c>
      <c r="BH76" s="22">
        <v>0</v>
      </c>
      <c r="BI76" s="22">
        <v>79</v>
      </c>
      <c r="BJ76" s="22">
        <v>0</v>
      </c>
      <c r="BK76" s="22">
        <v>52</v>
      </c>
      <c r="BL76" s="22">
        <v>0</v>
      </c>
      <c r="BM76" s="22">
        <v>0</v>
      </c>
      <c r="BN76" s="22">
        <v>0</v>
      </c>
      <c r="BO76" s="22">
        <v>0</v>
      </c>
      <c r="BP76" s="22">
        <v>0</v>
      </c>
      <c r="BQ76" s="22">
        <v>0</v>
      </c>
      <c r="BR76" s="22">
        <v>0</v>
      </c>
      <c r="BS76" s="22">
        <v>0</v>
      </c>
      <c r="BT76" s="22"/>
      <c r="BU76" s="22"/>
      <c r="BV76" s="22"/>
      <c r="BW76" s="22"/>
      <c r="BX76" s="22"/>
      <c r="BY76" s="22"/>
      <c r="BZ76" s="22"/>
      <c r="CA76" s="22"/>
      <c r="CB76" s="22"/>
      <c r="CC76" s="22"/>
      <c r="CD76" s="22"/>
      <c r="CE76" s="22"/>
      <c r="CF76" s="22"/>
      <c r="CG76" s="22"/>
      <c r="CH76" s="22"/>
      <c r="CI76" s="22">
        <v>0</v>
      </c>
      <c r="CJ76" s="22">
        <v>0</v>
      </c>
      <c r="CK76" s="22">
        <v>0</v>
      </c>
      <c r="CL76" s="22">
        <v>0</v>
      </c>
      <c r="CM76" s="22">
        <v>0</v>
      </c>
      <c r="CN76" s="23"/>
      <c r="CO76" s="22"/>
      <c r="CP76" s="22">
        <v>131</v>
      </c>
      <c r="CQ76" s="15">
        <f t="shared" si="4"/>
        <v>0</v>
      </c>
      <c r="CR76" s="21">
        <v>0</v>
      </c>
      <c r="CS76" s="18" t="s">
        <v>594</v>
      </c>
      <c r="CT76" s="17"/>
      <c r="CU76" s="21">
        <v>0</v>
      </c>
      <c r="CV76" s="18" t="s">
        <v>9447</v>
      </c>
      <c r="CW76" s="21">
        <v>992.42899999999997</v>
      </c>
      <c r="CX76" s="21"/>
      <c r="CY76" s="17"/>
      <c r="CZ76" s="17"/>
      <c r="DA76" s="17"/>
      <c r="DB76" s="17"/>
      <c r="DC76" s="17"/>
      <c r="DD76" s="17"/>
      <c r="DE76" s="18">
        <v>4</v>
      </c>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8">
        <v>1</v>
      </c>
      <c r="EE76" s="24" t="s">
        <v>9825</v>
      </c>
      <c r="EF76" s="18">
        <v>49424</v>
      </c>
      <c r="EG76" s="17"/>
      <c r="EH76" s="17"/>
      <c r="EI76" s="17"/>
      <c r="EJ76" s="17"/>
      <c r="EK76" s="17"/>
      <c r="EL76" s="17"/>
      <c r="EM76" s="17"/>
      <c r="EN76" s="17"/>
      <c r="EO76" s="17"/>
      <c r="EP76" s="17"/>
      <c r="EQ76" s="17"/>
      <c r="ER76" s="17"/>
      <c r="ES76" s="17"/>
      <c r="ET76" s="17"/>
      <c r="EU76" s="17"/>
      <c r="EV76" s="17"/>
      <c r="EW76" s="17"/>
      <c r="EX76" s="17"/>
      <c r="EY76" s="17"/>
      <c r="EZ76" s="17"/>
      <c r="FA76" s="17"/>
      <c r="FB76" s="18">
        <v>100</v>
      </c>
      <c r="FC76" s="17"/>
      <c r="FD76" s="18">
        <v>58</v>
      </c>
      <c r="FE76" s="18">
        <v>0</v>
      </c>
      <c r="FF76" s="18">
        <v>0</v>
      </c>
      <c r="FG76" s="18">
        <v>0</v>
      </c>
      <c r="FH76" s="18">
        <v>0</v>
      </c>
      <c r="FI76" s="18">
        <v>0</v>
      </c>
      <c r="FJ76" s="18">
        <v>0</v>
      </c>
      <c r="FK76" s="18">
        <v>0</v>
      </c>
      <c r="FL76" s="18">
        <v>0</v>
      </c>
      <c r="FM76" s="17"/>
      <c r="FN76" s="17"/>
      <c r="FO76" s="18" t="s">
        <v>10107</v>
      </c>
      <c r="FP76" s="24" t="s">
        <v>10177</v>
      </c>
      <c r="FQ76" s="18" t="s">
        <v>10270</v>
      </c>
      <c r="FR76" s="24" t="s">
        <v>10327</v>
      </c>
      <c r="FS76" s="17"/>
      <c r="FT76" s="18" t="s">
        <v>10452</v>
      </c>
      <c r="FU76" s="17"/>
      <c r="FV76" s="18" t="s">
        <v>10539</v>
      </c>
      <c r="FW76" s="17"/>
      <c r="FX76" s="18" t="s">
        <v>10631</v>
      </c>
      <c r="FY76" s="18">
        <v>1</v>
      </c>
      <c r="FZ76" s="18">
        <v>35</v>
      </c>
      <c r="GA76" s="18" t="s">
        <v>10720</v>
      </c>
      <c r="GB76" s="18" t="s">
        <v>10820</v>
      </c>
      <c r="GC76" s="18" t="s">
        <v>11081</v>
      </c>
      <c r="GD76" s="18" t="s">
        <v>10933</v>
      </c>
      <c r="GE76" s="18" t="s">
        <v>7608</v>
      </c>
      <c r="GF76" s="18" t="s">
        <v>11027</v>
      </c>
      <c r="GG76" s="18" t="s">
        <v>11081</v>
      </c>
      <c r="GH76" s="18" t="s">
        <v>11066</v>
      </c>
    </row>
    <row r="77" spans="3:190" ht="30" customHeight="1" x14ac:dyDescent="0.2">
      <c r="C77" s="17" t="s">
        <v>11174</v>
      </c>
      <c r="D77" s="18" t="s">
        <v>7629</v>
      </c>
      <c r="E77" s="18" t="s">
        <v>7724</v>
      </c>
      <c r="F77" s="18" t="s">
        <v>7724</v>
      </c>
      <c r="G77" s="18">
        <v>2022</v>
      </c>
      <c r="H77" s="19">
        <v>44927</v>
      </c>
      <c r="I77" s="19">
        <v>45291</v>
      </c>
      <c r="J77" s="18" t="s">
        <v>7940</v>
      </c>
      <c r="K77" s="18" t="s">
        <v>8065</v>
      </c>
      <c r="L77" s="18" t="s">
        <v>8174</v>
      </c>
      <c r="M77" s="18" t="s">
        <v>8295</v>
      </c>
      <c r="N77" s="17"/>
      <c r="O77" s="17"/>
      <c r="P77" s="17"/>
      <c r="Q77" s="17"/>
      <c r="R77" s="17"/>
      <c r="S77" s="17"/>
      <c r="T77" s="17"/>
      <c r="U77" s="17"/>
      <c r="V77" s="18" t="s">
        <v>8777</v>
      </c>
      <c r="W77" s="18" t="s">
        <v>8777</v>
      </c>
      <c r="X77" s="18" t="s">
        <v>3142</v>
      </c>
      <c r="Y77" s="18" t="s">
        <v>8929</v>
      </c>
      <c r="Z77" s="20">
        <f t="shared" si="5"/>
        <v>60</v>
      </c>
      <c r="AA77" s="20">
        <v>0</v>
      </c>
      <c r="AB77" s="21">
        <v>0</v>
      </c>
      <c r="AC77" s="21">
        <v>0</v>
      </c>
      <c r="AD77" s="20">
        <v>0</v>
      </c>
      <c r="AE77" s="21">
        <v>0</v>
      </c>
      <c r="AF77" s="21">
        <v>0</v>
      </c>
      <c r="AG77" s="21">
        <v>0</v>
      </c>
      <c r="AH77" s="21">
        <v>0</v>
      </c>
      <c r="AI77" s="21">
        <v>0</v>
      </c>
      <c r="AJ77" s="21">
        <v>0</v>
      </c>
      <c r="AK77" s="21">
        <v>0</v>
      </c>
      <c r="AL77" s="21">
        <v>60</v>
      </c>
      <c r="AM77" s="21">
        <v>100</v>
      </c>
      <c r="AN77" s="18" t="s">
        <v>9037</v>
      </c>
      <c r="AO77" s="18" t="s">
        <v>9065</v>
      </c>
      <c r="AP77" s="18" t="s">
        <v>9070</v>
      </c>
      <c r="AQ77" s="17"/>
      <c r="AR77" s="17"/>
      <c r="AS77" s="17"/>
      <c r="AT77" s="21"/>
      <c r="AU77" s="21">
        <v>2.9</v>
      </c>
      <c r="AV77" s="21">
        <v>4.8700000000000002E-3</v>
      </c>
      <c r="AW77" s="22">
        <v>0</v>
      </c>
      <c r="AX77" s="22">
        <v>9</v>
      </c>
      <c r="AY77" s="22">
        <v>8</v>
      </c>
      <c r="AZ77" s="22"/>
      <c r="BA77" s="22"/>
      <c r="BB77" s="22"/>
      <c r="BC77" s="22"/>
      <c r="BD77" s="22"/>
      <c r="BE77" s="22"/>
      <c r="BF77" s="22"/>
      <c r="BG77" s="22"/>
      <c r="BH77" s="22"/>
      <c r="BI77" s="22">
        <v>8</v>
      </c>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v>0</v>
      </c>
      <c r="CJ77" s="22"/>
      <c r="CK77" s="22"/>
      <c r="CL77" s="22"/>
      <c r="CM77" s="22"/>
      <c r="CN77" s="23"/>
      <c r="CO77" s="22"/>
      <c r="CP77" s="22">
        <v>8</v>
      </c>
      <c r="CQ77" s="15">
        <f t="shared" si="4"/>
        <v>0</v>
      </c>
      <c r="CR77" s="21">
        <v>132.79</v>
      </c>
      <c r="CS77" s="18" t="s">
        <v>9321</v>
      </c>
      <c r="CT77" s="18" t="s">
        <v>9399</v>
      </c>
      <c r="CU77" s="21">
        <v>98.86</v>
      </c>
      <c r="CV77" s="24" t="s">
        <v>9424</v>
      </c>
      <c r="CW77" s="21">
        <v>134.315</v>
      </c>
      <c r="CX77" s="21"/>
      <c r="CY77" s="17"/>
      <c r="CZ77" s="17"/>
      <c r="DA77" s="17"/>
      <c r="DB77" s="17"/>
      <c r="DC77" s="17"/>
      <c r="DD77" s="17"/>
      <c r="DE77" s="18">
        <v>3</v>
      </c>
      <c r="DF77" s="17"/>
      <c r="DG77" s="17"/>
      <c r="DH77" s="17"/>
      <c r="DI77" s="17"/>
      <c r="DJ77" s="17"/>
      <c r="DK77" s="17"/>
      <c r="DL77" s="17"/>
      <c r="DM77" s="17"/>
      <c r="DN77" s="17"/>
      <c r="DO77" s="17"/>
      <c r="DP77" s="17"/>
      <c r="DQ77" s="17"/>
      <c r="DR77" s="17"/>
      <c r="DS77" s="17"/>
      <c r="DT77" s="17"/>
      <c r="DU77" s="17"/>
      <c r="DV77" s="17"/>
      <c r="DW77" s="17"/>
      <c r="DX77" s="17"/>
      <c r="DY77" s="17"/>
      <c r="DZ77" s="17"/>
      <c r="EA77" s="18" t="s">
        <v>9779</v>
      </c>
      <c r="EB77" s="18" t="s">
        <v>9797</v>
      </c>
      <c r="EC77" s="18">
        <v>693</v>
      </c>
      <c r="ED77" s="17"/>
      <c r="EE77" s="17"/>
      <c r="EF77" s="17"/>
      <c r="EG77" s="17"/>
      <c r="EH77" s="17"/>
      <c r="EI77" s="17"/>
      <c r="EJ77" s="17"/>
      <c r="EK77" s="17"/>
      <c r="EL77" s="17"/>
      <c r="EM77" s="17"/>
      <c r="EN77" s="17"/>
      <c r="EO77" s="17"/>
      <c r="EP77" s="17"/>
      <c r="EQ77" s="17"/>
      <c r="ER77" s="17"/>
      <c r="ES77" s="18">
        <v>1</v>
      </c>
      <c r="ET77" s="18" t="s">
        <v>4715</v>
      </c>
      <c r="EU77" s="18">
        <v>7</v>
      </c>
      <c r="EV77" s="17"/>
      <c r="EW77" s="17"/>
      <c r="EX77" s="17"/>
      <c r="EY77" s="17"/>
      <c r="EZ77" s="17"/>
      <c r="FA77" s="17"/>
      <c r="FB77" s="18">
        <v>100</v>
      </c>
      <c r="FC77" s="17"/>
      <c r="FD77" s="18">
        <v>9</v>
      </c>
      <c r="FE77" s="18">
        <v>0</v>
      </c>
      <c r="FF77" s="18">
        <v>0</v>
      </c>
      <c r="FG77" s="18">
        <v>0</v>
      </c>
      <c r="FH77" s="18">
        <v>0</v>
      </c>
      <c r="FI77" s="18">
        <v>0</v>
      </c>
      <c r="FJ77" s="18">
        <v>0</v>
      </c>
      <c r="FK77" s="18">
        <v>0</v>
      </c>
      <c r="FL77" s="18">
        <v>0</v>
      </c>
      <c r="FM77" s="17"/>
      <c r="FN77" s="17"/>
      <c r="FO77" s="17"/>
      <c r="FP77" s="17"/>
      <c r="FQ77" s="17"/>
      <c r="FR77" s="17"/>
      <c r="FS77" s="17"/>
      <c r="FT77" s="17"/>
      <c r="FU77" s="17"/>
      <c r="FV77" s="18" t="s">
        <v>10540</v>
      </c>
      <c r="FW77" s="17"/>
      <c r="FX77" s="18" t="s">
        <v>699</v>
      </c>
      <c r="FY77" s="18">
        <v>0</v>
      </c>
      <c r="FZ77" s="17"/>
      <c r="GA77" s="18" t="s">
        <v>10719</v>
      </c>
      <c r="GB77" s="18" t="s">
        <v>10819</v>
      </c>
      <c r="GC77" s="18" t="s">
        <v>11081</v>
      </c>
      <c r="GD77" s="18" t="s">
        <v>10932</v>
      </c>
      <c r="GE77" s="18" t="s">
        <v>7597</v>
      </c>
      <c r="GF77" s="18" t="s">
        <v>11010</v>
      </c>
      <c r="GG77" s="18" t="s">
        <v>11081</v>
      </c>
      <c r="GH77" s="18" t="s">
        <v>11051</v>
      </c>
    </row>
    <row r="78" spans="3:190" ht="30" customHeight="1" x14ac:dyDescent="0.2">
      <c r="C78" s="17" t="s">
        <v>11174</v>
      </c>
      <c r="D78" s="18" t="s">
        <v>56</v>
      </c>
      <c r="E78" s="18" t="s">
        <v>7725</v>
      </c>
      <c r="F78" s="18" t="s">
        <v>7831</v>
      </c>
      <c r="G78" s="18">
        <v>2017</v>
      </c>
      <c r="H78" s="19">
        <v>44562</v>
      </c>
      <c r="I78" s="19">
        <v>45291</v>
      </c>
      <c r="J78" s="18" t="s">
        <v>7941</v>
      </c>
      <c r="K78" s="18" t="s">
        <v>8066</v>
      </c>
      <c r="L78" s="18" t="s">
        <v>8175</v>
      </c>
      <c r="M78" s="18" t="s">
        <v>8296</v>
      </c>
      <c r="N78" s="17"/>
      <c r="O78" s="17"/>
      <c r="P78" s="18" t="s">
        <v>8419</v>
      </c>
      <c r="Q78" s="18" t="s">
        <v>8450</v>
      </c>
      <c r="R78" s="17"/>
      <c r="S78" s="17"/>
      <c r="T78" s="17"/>
      <c r="U78" s="17"/>
      <c r="V78" s="18" t="s">
        <v>8779</v>
      </c>
      <c r="W78" s="18" t="s">
        <v>8779</v>
      </c>
      <c r="X78" s="18" t="s">
        <v>3138</v>
      </c>
      <c r="Y78" s="18" t="s">
        <v>8941</v>
      </c>
      <c r="Z78" s="20">
        <f t="shared" si="5"/>
        <v>241.15600000000001</v>
      </c>
      <c r="AA78" s="20">
        <v>195.86099999999999</v>
      </c>
      <c r="AB78" s="21">
        <v>81.22</v>
      </c>
      <c r="AC78" s="21">
        <v>0.1</v>
      </c>
      <c r="AD78" s="20">
        <v>26.126999999999999</v>
      </c>
      <c r="AE78" s="21">
        <v>10.83</v>
      </c>
      <c r="AF78" s="21">
        <v>17.478000000000002</v>
      </c>
      <c r="AG78" s="21">
        <v>7.25</v>
      </c>
      <c r="AH78" s="21">
        <v>1.69</v>
      </c>
      <c r="AI78" s="21">
        <v>0.7</v>
      </c>
      <c r="AJ78" s="21">
        <v>0</v>
      </c>
      <c r="AK78" s="21">
        <v>0</v>
      </c>
      <c r="AL78" s="21">
        <v>0</v>
      </c>
      <c r="AM78" s="21">
        <v>0</v>
      </c>
      <c r="AN78" s="18" t="s">
        <v>594</v>
      </c>
      <c r="AO78" s="18" t="s">
        <v>594</v>
      </c>
      <c r="AP78" s="18" t="s">
        <v>594</v>
      </c>
      <c r="AQ78" s="18">
        <v>1</v>
      </c>
      <c r="AR78" s="18" t="s">
        <v>9112</v>
      </c>
      <c r="AS78" s="18" t="s">
        <v>9184</v>
      </c>
      <c r="AT78" s="21">
        <v>0</v>
      </c>
      <c r="AU78" s="21">
        <v>248.7337</v>
      </c>
      <c r="AV78" s="21">
        <v>0.12</v>
      </c>
      <c r="AW78" s="22">
        <v>0</v>
      </c>
      <c r="AX78" s="22">
        <v>192</v>
      </c>
      <c r="AY78" s="22">
        <v>192</v>
      </c>
      <c r="AZ78" s="22">
        <v>12</v>
      </c>
      <c r="BA78" s="22">
        <v>18</v>
      </c>
      <c r="BB78" s="22"/>
      <c r="BC78" s="22"/>
      <c r="BD78" s="22"/>
      <c r="BE78" s="22">
        <v>22</v>
      </c>
      <c r="BF78" s="22"/>
      <c r="BG78" s="22">
        <v>9</v>
      </c>
      <c r="BH78" s="22">
        <v>36</v>
      </c>
      <c r="BI78" s="22"/>
      <c r="BJ78" s="22">
        <v>54</v>
      </c>
      <c r="BK78" s="22">
        <v>27</v>
      </c>
      <c r="BL78" s="22">
        <v>6</v>
      </c>
      <c r="BM78" s="22"/>
      <c r="BN78" s="22"/>
      <c r="BO78" s="22"/>
      <c r="BP78" s="22"/>
      <c r="BQ78" s="22">
        <v>8</v>
      </c>
      <c r="BR78" s="22"/>
      <c r="BS78" s="22"/>
      <c r="BT78" s="22"/>
      <c r="BU78" s="22"/>
      <c r="BV78" s="22"/>
      <c r="BW78" s="22"/>
      <c r="BX78" s="22"/>
      <c r="BY78" s="22"/>
      <c r="BZ78" s="22"/>
      <c r="CA78" s="22"/>
      <c r="CB78" s="22"/>
      <c r="CC78" s="22"/>
      <c r="CD78" s="22"/>
      <c r="CE78" s="22"/>
      <c r="CF78" s="22"/>
      <c r="CG78" s="22"/>
      <c r="CH78" s="22"/>
      <c r="CI78" s="22">
        <v>0</v>
      </c>
      <c r="CJ78" s="22"/>
      <c r="CK78" s="22"/>
      <c r="CL78" s="22"/>
      <c r="CM78" s="22"/>
      <c r="CN78" s="23"/>
      <c r="CO78" s="22"/>
      <c r="CP78" s="22">
        <v>192</v>
      </c>
      <c r="CQ78" s="15">
        <f t="shared" si="4"/>
        <v>0</v>
      </c>
      <c r="CR78" s="21">
        <v>970.13099999999997</v>
      </c>
      <c r="CS78" s="18" t="s">
        <v>9322</v>
      </c>
      <c r="CT78" s="17"/>
      <c r="CU78" s="21">
        <v>38.67</v>
      </c>
      <c r="CV78" s="24" t="s">
        <v>4008</v>
      </c>
      <c r="CW78" s="21">
        <v>2508.3519999999999</v>
      </c>
      <c r="CX78" s="21"/>
      <c r="CY78" s="17"/>
      <c r="CZ78" s="17"/>
      <c r="DA78" s="17"/>
      <c r="DB78" s="17"/>
      <c r="DC78" s="17"/>
      <c r="DD78" s="17"/>
      <c r="DE78" s="18">
        <v>5</v>
      </c>
      <c r="DF78" s="18">
        <v>1</v>
      </c>
      <c r="DG78" s="18" t="s">
        <v>9612</v>
      </c>
      <c r="DH78" s="18">
        <v>0</v>
      </c>
      <c r="DI78" s="18">
        <v>1</v>
      </c>
      <c r="DJ78" s="18" t="s">
        <v>4340</v>
      </c>
      <c r="DK78" s="18">
        <v>4669</v>
      </c>
      <c r="DL78" s="18">
        <v>1</v>
      </c>
      <c r="DM78" s="18" t="s">
        <v>4340</v>
      </c>
      <c r="DN78" s="18">
        <v>463</v>
      </c>
      <c r="DO78" s="18">
        <v>1</v>
      </c>
      <c r="DP78" s="18" t="s">
        <v>4340</v>
      </c>
      <c r="DQ78" s="18">
        <v>203</v>
      </c>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8">
        <v>1</v>
      </c>
      <c r="EW78" s="18" t="s">
        <v>9938</v>
      </c>
      <c r="EX78" s="18">
        <v>12</v>
      </c>
      <c r="EY78" s="17"/>
      <c r="EZ78" s="17"/>
      <c r="FA78" s="17"/>
      <c r="FB78" s="18">
        <v>100</v>
      </c>
      <c r="FC78" s="17"/>
      <c r="FD78" s="18">
        <v>43</v>
      </c>
      <c r="FE78" s="18">
        <v>0</v>
      </c>
      <c r="FF78" s="18">
        <v>0</v>
      </c>
      <c r="FG78" s="18">
        <v>0</v>
      </c>
      <c r="FH78" s="18">
        <v>21</v>
      </c>
      <c r="FI78" s="18">
        <v>22</v>
      </c>
      <c r="FJ78" s="18">
        <v>0</v>
      </c>
      <c r="FK78" s="18">
        <v>0</v>
      </c>
      <c r="FL78" s="18">
        <v>0</v>
      </c>
      <c r="FM78" s="18">
        <v>1</v>
      </c>
      <c r="FN78" s="24" t="s">
        <v>10056</v>
      </c>
      <c r="FO78" s="18" t="s">
        <v>10108</v>
      </c>
      <c r="FP78" s="24" t="s">
        <v>10178</v>
      </c>
      <c r="FQ78" s="18" t="s">
        <v>10271</v>
      </c>
      <c r="FR78" s="24" t="s">
        <v>10178</v>
      </c>
      <c r="FS78" s="18" t="s">
        <v>10379</v>
      </c>
      <c r="FT78" s="18" t="s">
        <v>10453</v>
      </c>
      <c r="FU78" s="17"/>
      <c r="FV78" s="18" t="s">
        <v>10541</v>
      </c>
      <c r="FW78" s="17"/>
      <c r="FX78" s="18" t="s">
        <v>10632</v>
      </c>
      <c r="FY78" s="18">
        <v>6</v>
      </c>
      <c r="FZ78" s="18">
        <v>522</v>
      </c>
      <c r="GA78" s="18" t="s">
        <v>15</v>
      </c>
      <c r="GB78" s="18" t="s">
        <v>10821</v>
      </c>
      <c r="GC78" s="18" t="s">
        <v>11081</v>
      </c>
      <c r="GD78" s="18" t="s">
        <v>10934</v>
      </c>
      <c r="GE78" s="18" t="s">
        <v>7210</v>
      </c>
      <c r="GF78" s="18" t="s">
        <v>7302</v>
      </c>
      <c r="GG78" s="18" t="s">
        <v>11081</v>
      </c>
      <c r="GH78" s="18" t="s">
        <v>7475</v>
      </c>
    </row>
    <row r="79" spans="3:190" ht="30" customHeight="1" x14ac:dyDescent="0.2">
      <c r="C79" s="17" t="s">
        <v>11174</v>
      </c>
      <c r="D79" s="18" t="s">
        <v>56</v>
      </c>
      <c r="E79" s="18" t="s">
        <v>7726</v>
      </c>
      <c r="F79" s="18" t="s">
        <v>7832</v>
      </c>
      <c r="G79" s="18">
        <v>2023</v>
      </c>
      <c r="H79" s="19">
        <v>45108</v>
      </c>
      <c r="I79" s="19">
        <v>45291</v>
      </c>
      <c r="J79" s="18" t="s">
        <v>7942</v>
      </c>
      <c r="K79" s="18" t="s">
        <v>8067</v>
      </c>
      <c r="L79" s="17"/>
      <c r="M79" s="17"/>
      <c r="N79" s="17"/>
      <c r="O79" s="17"/>
      <c r="P79" s="17"/>
      <c r="Q79" s="17"/>
      <c r="R79" s="17"/>
      <c r="S79" s="17"/>
      <c r="T79" s="18" t="s">
        <v>8584</v>
      </c>
      <c r="U79" s="18" t="s">
        <v>8676</v>
      </c>
      <c r="V79" s="18" t="s">
        <v>8780</v>
      </c>
      <c r="W79" s="18" t="s">
        <v>8780</v>
      </c>
      <c r="X79" s="18" t="s">
        <v>3142</v>
      </c>
      <c r="Y79" s="18" t="s">
        <v>8941</v>
      </c>
      <c r="Z79" s="20">
        <f t="shared" si="5"/>
        <v>2</v>
      </c>
      <c r="AA79" s="20">
        <v>2</v>
      </c>
      <c r="AB79" s="21">
        <v>100</v>
      </c>
      <c r="AC79" s="21">
        <v>1E-3</v>
      </c>
      <c r="AD79" s="20">
        <v>0</v>
      </c>
      <c r="AE79" s="21">
        <v>0</v>
      </c>
      <c r="AF79" s="21">
        <v>0</v>
      </c>
      <c r="AG79" s="21">
        <v>0</v>
      </c>
      <c r="AH79" s="21">
        <v>0</v>
      </c>
      <c r="AI79" s="21">
        <v>0</v>
      </c>
      <c r="AJ79" s="21">
        <v>0</v>
      </c>
      <c r="AK79" s="21">
        <v>0</v>
      </c>
      <c r="AL79" s="21">
        <v>0</v>
      </c>
      <c r="AM79" s="21">
        <v>0</v>
      </c>
      <c r="AN79" s="18" t="s">
        <v>594</v>
      </c>
      <c r="AO79" s="18" t="s">
        <v>594</v>
      </c>
      <c r="AP79" s="18" t="s">
        <v>594</v>
      </c>
      <c r="AQ79" s="17"/>
      <c r="AR79" s="17"/>
      <c r="AS79" s="17"/>
      <c r="AT79" s="21"/>
      <c r="AU79" s="21">
        <v>2</v>
      </c>
      <c r="AV79" s="21">
        <v>1E-3</v>
      </c>
      <c r="AW79" s="22">
        <v>80</v>
      </c>
      <c r="AX79" s="22">
        <v>80</v>
      </c>
      <c r="AY79" s="22">
        <v>10</v>
      </c>
      <c r="AZ79" s="22"/>
      <c r="BA79" s="22"/>
      <c r="BB79" s="22"/>
      <c r="BC79" s="22"/>
      <c r="BD79" s="22"/>
      <c r="BE79" s="22"/>
      <c r="BF79" s="22"/>
      <c r="BG79" s="22"/>
      <c r="BH79" s="22"/>
      <c r="BI79" s="22"/>
      <c r="BJ79" s="22"/>
      <c r="BK79" s="22"/>
      <c r="BL79" s="22"/>
      <c r="BM79" s="22"/>
      <c r="BN79" s="22"/>
      <c r="BO79" s="22"/>
      <c r="BP79" s="22"/>
      <c r="BQ79" s="22"/>
      <c r="BR79" s="22"/>
      <c r="BS79" s="22"/>
      <c r="BT79" s="22">
        <v>1</v>
      </c>
      <c r="BU79" s="22">
        <v>1</v>
      </c>
      <c r="BV79" s="22">
        <v>2</v>
      </c>
      <c r="BW79" s="22"/>
      <c r="BX79" s="22"/>
      <c r="BY79" s="22"/>
      <c r="BZ79" s="22"/>
      <c r="CA79" s="22"/>
      <c r="CB79" s="22">
        <v>1</v>
      </c>
      <c r="CC79" s="22">
        <v>1</v>
      </c>
      <c r="CD79" s="22"/>
      <c r="CE79" s="22">
        <v>3</v>
      </c>
      <c r="CF79" s="22">
        <v>1</v>
      </c>
      <c r="CG79" s="22"/>
      <c r="CH79" s="22"/>
      <c r="CI79" s="22">
        <v>10</v>
      </c>
      <c r="CJ79" s="22"/>
      <c r="CK79" s="22"/>
      <c r="CL79" s="22"/>
      <c r="CM79" s="22"/>
      <c r="CN79" s="23"/>
      <c r="CO79" s="22"/>
      <c r="CP79" s="22">
        <v>0</v>
      </c>
      <c r="CQ79" s="15">
        <f t="shared" si="4"/>
        <v>0</v>
      </c>
      <c r="CR79" s="21">
        <v>0</v>
      </c>
      <c r="CS79" s="18" t="s">
        <v>3746</v>
      </c>
      <c r="CT79" s="17"/>
      <c r="CU79" s="21">
        <v>0</v>
      </c>
      <c r="CV79" s="24" t="s">
        <v>4008</v>
      </c>
      <c r="CW79" s="21">
        <v>2508.3519999999999</v>
      </c>
      <c r="CX79" s="21"/>
      <c r="CY79" s="17"/>
      <c r="CZ79" s="17"/>
      <c r="DA79" s="17"/>
      <c r="DB79" s="17"/>
      <c r="DC79" s="17"/>
      <c r="DD79" s="17"/>
      <c r="DE79" s="18">
        <v>3</v>
      </c>
      <c r="DF79" s="17"/>
      <c r="DG79" s="17"/>
      <c r="DH79" s="17"/>
      <c r="DI79" s="18">
        <v>1</v>
      </c>
      <c r="DJ79" s="18" t="s">
        <v>4288</v>
      </c>
      <c r="DK79" s="18">
        <v>7872</v>
      </c>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8">
        <v>1</v>
      </c>
      <c r="ET79" s="18" t="s">
        <v>4288</v>
      </c>
      <c r="EU79" s="18">
        <v>7</v>
      </c>
      <c r="EV79" s="17"/>
      <c r="EW79" s="17"/>
      <c r="EX79" s="17"/>
      <c r="EY79" s="17"/>
      <c r="EZ79" s="17"/>
      <c r="FA79" s="17"/>
      <c r="FB79" s="18">
        <v>100</v>
      </c>
      <c r="FC79" s="17"/>
      <c r="FD79" s="18">
        <v>32</v>
      </c>
      <c r="FE79" s="18">
        <v>0</v>
      </c>
      <c r="FF79" s="18">
        <v>0</v>
      </c>
      <c r="FG79" s="18">
        <v>0</v>
      </c>
      <c r="FH79" s="18">
        <v>13</v>
      </c>
      <c r="FI79" s="18">
        <v>19</v>
      </c>
      <c r="FJ79" s="18">
        <v>0</v>
      </c>
      <c r="FK79" s="18">
        <v>0</v>
      </c>
      <c r="FL79" s="18">
        <v>0</v>
      </c>
      <c r="FM79" s="17"/>
      <c r="FN79" s="17"/>
      <c r="FO79" s="17"/>
      <c r="FP79" s="24" t="s">
        <v>10179</v>
      </c>
      <c r="FQ79" s="18" t="s">
        <v>10272</v>
      </c>
      <c r="FR79" s="17"/>
      <c r="FS79" s="17"/>
      <c r="FT79" s="18" t="s">
        <v>10454</v>
      </c>
      <c r="FU79" s="17"/>
      <c r="FV79" s="17"/>
      <c r="FW79" s="17"/>
      <c r="FX79" s="18" t="s">
        <v>594</v>
      </c>
      <c r="FY79" s="18">
        <v>0</v>
      </c>
      <c r="FZ79" s="17"/>
      <c r="GA79" s="18" t="s">
        <v>10721</v>
      </c>
      <c r="GB79" s="18" t="s">
        <v>10822</v>
      </c>
      <c r="GC79" s="18" t="s">
        <v>11081</v>
      </c>
      <c r="GD79" s="18" t="s">
        <v>10935</v>
      </c>
      <c r="GE79" s="18" t="s">
        <v>10994</v>
      </c>
      <c r="GF79" s="18" t="s">
        <v>11028</v>
      </c>
      <c r="GG79" s="18" t="s">
        <v>11081</v>
      </c>
      <c r="GH79" s="18" t="s">
        <v>11067</v>
      </c>
    </row>
    <row r="80" spans="3:190" ht="30" customHeight="1" x14ac:dyDescent="0.2">
      <c r="C80" s="17" t="s">
        <v>11174</v>
      </c>
      <c r="D80" s="18" t="s">
        <v>7640</v>
      </c>
      <c r="E80" s="18" t="s">
        <v>7690</v>
      </c>
      <c r="F80" s="18" t="s">
        <v>531</v>
      </c>
      <c r="G80" s="18">
        <v>2020</v>
      </c>
      <c r="H80" s="19">
        <v>44712</v>
      </c>
      <c r="I80" s="19">
        <v>44917</v>
      </c>
      <c r="J80" s="18" t="s">
        <v>7943</v>
      </c>
      <c r="K80" s="17"/>
      <c r="L80" s="18" t="s">
        <v>8176</v>
      </c>
      <c r="M80" s="18" t="s">
        <v>8297</v>
      </c>
      <c r="N80" s="18" t="s">
        <v>594</v>
      </c>
      <c r="O80" s="17"/>
      <c r="P80" s="18" t="s">
        <v>594</v>
      </c>
      <c r="Q80" s="17"/>
      <c r="R80" s="18" t="s">
        <v>594</v>
      </c>
      <c r="S80" s="17"/>
      <c r="T80" s="18" t="s">
        <v>8585</v>
      </c>
      <c r="U80" s="18" t="s">
        <v>8677</v>
      </c>
      <c r="V80" s="18" t="s">
        <v>8781</v>
      </c>
      <c r="W80" s="18" t="s">
        <v>8781</v>
      </c>
      <c r="X80" s="18" t="s">
        <v>3138</v>
      </c>
      <c r="Y80" s="18" t="s">
        <v>8942</v>
      </c>
      <c r="Z80" s="20">
        <f t="shared" si="5"/>
        <v>37</v>
      </c>
      <c r="AA80" s="20">
        <v>0.65200000000000002</v>
      </c>
      <c r="AB80" s="21">
        <v>1.76</v>
      </c>
      <c r="AC80" s="21">
        <v>0.02</v>
      </c>
      <c r="AD80" s="20">
        <v>3.0870000000000002</v>
      </c>
      <c r="AE80" s="21">
        <v>8.34</v>
      </c>
      <c r="AF80" s="21">
        <v>1.75</v>
      </c>
      <c r="AG80" s="21">
        <v>4.7300000000000004</v>
      </c>
      <c r="AH80" s="21">
        <v>4.8639999999999999</v>
      </c>
      <c r="AI80" s="21">
        <v>13.15</v>
      </c>
      <c r="AJ80" s="21">
        <v>0</v>
      </c>
      <c r="AK80" s="21">
        <v>0</v>
      </c>
      <c r="AL80" s="21">
        <v>26.646999999999998</v>
      </c>
      <c r="AM80" s="21">
        <v>72.02</v>
      </c>
      <c r="AN80" s="18" t="s">
        <v>9026</v>
      </c>
      <c r="AO80" s="18" t="s">
        <v>9061</v>
      </c>
      <c r="AP80" s="18" t="s">
        <v>8781</v>
      </c>
      <c r="AQ80" s="17"/>
      <c r="AR80" s="18" t="s">
        <v>594</v>
      </c>
      <c r="AS80" s="17"/>
      <c r="AT80" s="21">
        <v>6.3570000000000002</v>
      </c>
      <c r="AU80" s="21">
        <v>0.17100000000000001</v>
      </c>
      <c r="AV80" s="21">
        <v>0</v>
      </c>
      <c r="AW80" s="22">
        <v>86</v>
      </c>
      <c r="AX80" s="22">
        <v>86</v>
      </c>
      <c r="AY80" s="22">
        <v>7</v>
      </c>
      <c r="AZ80" s="22">
        <v>1</v>
      </c>
      <c r="BA80" s="22">
        <v>0</v>
      </c>
      <c r="BB80" s="22">
        <v>0</v>
      </c>
      <c r="BC80" s="22">
        <v>0</v>
      </c>
      <c r="BD80" s="22">
        <v>0</v>
      </c>
      <c r="BE80" s="22">
        <v>0</v>
      </c>
      <c r="BF80" s="22">
        <v>0</v>
      </c>
      <c r="BG80" s="22">
        <v>1</v>
      </c>
      <c r="BH80" s="22">
        <v>0</v>
      </c>
      <c r="BI80" s="22">
        <v>1</v>
      </c>
      <c r="BJ80" s="22">
        <v>0</v>
      </c>
      <c r="BK80" s="22">
        <v>1</v>
      </c>
      <c r="BL80" s="22">
        <v>0</v>
      </c>
      <c r="BM80" s="22">
        <v>3</v>
      </c>
      <c r="BN80" s="22">
        <v>0</v>
      </c>
      <c r="BO80" s="22">
        <v>0</v>
      </c>
      <c r="BP80" s="22">
        <v>0</v>
      </c>
      <c r="BQ80" s="22">
        <v>0</v>
      </c>
      <c r="BR80" s="22">
        <v>0</v>
      </c>
      <c r="BS80" s="22">
        <v>0</v>
      </c>
      <c r="BT80" s="22"/>
      <c r="BU80" s="22"/>
      <c r="BV80" s="22"/>
      <c r="BW80" s="22"/>
      <c r="BX80" s="22"/>
      <c r="BY80" s="22"/>
      <c r="BZ80" s="22"/>
      <c r="CA80" s="22"/>
      <c r="CB80" s="22"/>
      <c r="CC80" s="22"/>
      <c r="CD80" s="22"/>
      <c r="CE80" s="22"/>
      <c r="CF80" s="22"/>
      <c r="CG80" s="22"/>
      <c r="CH80" s="22"/>
      <c r="CI80" s="22">
        <v>0</v>
      </c>
      <c r="CJ80" s="22">
        <v>0</v>
      </c>
      <c r="CK80" s="22">
        <v>0</v>
      </c>
      <c r="CL80" s="22">
        <v>0</v>
      </c>
      <c r="CM80" s="22">
        <v>0</v>
      </c>
      <c r="CN80" s="22" t="s">
        <v>594</v>
      </c>
      <c r="CO80" s="22">
        <v>0</v>
      </c>
      <c r="CP80" s="22">
        <v>7</v>
      </c>
      <c r="CQ80" s="15">
        <f t="shared" si="4"/>
        <v>0</v>
      </c>
      <c r="CR80" s="21">
        <v>8.2509999999999994</v>
      </c>
      <c r="CS80" s="18" t="s">
        <v>594</v>
      </c>
      <c r="CT80" s="17"/>
      <c r="CU80" s="21">
        <v>0.83</v>
      </c>
      <c r="CV80" s="18" t="s">
        <v>9447</v>
      </c>
      <c r="CW80" s="21">
        <v>992.42899999999997</v>
      </c>
      <c r="CX80" s="21"/>
      <c r="CY80" s="17"/>
      <c r="CZ80" s="17"/>
      <c r="DA80" s="17"/>
      <c r="DB80" s="17"/>
      <c r="DC80" s="17"/>
      <c r="DD80" s="17"/>
      <c r="DE80" s="18">
        <v>0</v>
      </c>
      <c r="DF80" s="18">
        <v>1</v>
      </c>
      <c r="DG80" s="18" t="s">
        <v>4189</v>
      </c>
      <c r="DH80" s="18">
        <v>1802</v>
      </c>
      <c r="DI80" s="18">
        <v>1</v>
      </c>
      <c r="DJ80" s="18" t="s">
        <v>9679</v>
      </c>
      <c r="DK80" s="18">
        <v>1802</v>
      </c>
      <c r="DL80" s="17"/>
      <c r="DM80" s="17"/>
      <c r="DN80" s="17"/>
      <c r="DO80" s="17"/>
      <c r="DP80" s="17"/>
      <c r="DQ80" s="17"/>
      <c r="DR80" s="17"/>
      <c r="DS80" s="17"/>
      <c r="DT80" s="17"/>
      <c r="DU80" s="17"/>
      <c r="DV80" s="17"/>
      <c r="DW80" s="17"/>
      <c r="DX80" s="17"/>
      <c r="DY80" s="17"/>
      <c r="DZ80" s="17"/>
      <c r="EA80" s="17"/>
      <c r="EB80" s="17"/>
      <c r="EC80" s="17"/>
      <c r="ED80" s="17"/>
      <c r="EE80" s="17"/>
      <c r="EF80" s="17"/>
      <c r="EG80" s="18">
        <v>1</v>
      </c>
      <c r="EH80" s="18" t="s">
        <v>9679</v>
      </c>
      <c r="EI80" s="18">
        <v>1802</v>
      </c>
      <c r="EJ80" s="17"/>
      <c r="EK80" s="17"/>
      <c r="EL80" s="17"/>
      <c r="EM80" s="17"/>
      <c r="EN80" s="17"/>
      <c r="EO80" s="17"/>
      <c r="EP80" s="17"/>
      <c r="EQ80" s="17"/>
      <c r="ER80" s="17"/>
      <c r="ES80" s="17"/>
      <c r="ET80" s="17"/>
      <c r="EU80" s="17"/>
      <c r="EV80" s="17"/>
      <c r="EW80" s="17"/>
      <c r="EX80" s="17"/>
      <c r="EY80" s="17"/>
      <c r="EZ80" s="17"/>
      <c r="FA80" s="17"/>
      <c r="FB80" s="18">
        <v>100</v>
      </c>
      <c r="FC80" s="18" t="s">
        <v>10006</v>
      </c>
      <c r="FD80" s="18">
        <v>21</v>
      </c>
      <c r="FE80" s="18">
        <v>21</v>
      </c>
      <c r="FF80" s="18">
        <v>0</v>
      </c>
      <c r="FG80" s="18">
        <v>0</v>
      </c>
      <c r="FH80" s="18">
        <v>0</v>
      </c>
      <c r="FI80" s="18">
        <v>0</v>
      </c>
      <c r="FJ80" s="18">
        <v>0</v>
      </c>
      <c r="FK80" s="18">
        <v>0</v>
      </c>
      <c r="FL80" s="18">
        <v>0</v>
      </c>
      <c r="FM80" s="17"/>
      <c r="FN80" s="17"/>
      <c r="FO80" s="18" t="s">
        <v>594</v>
      </c>
      <c r="FP80" s="24" t="s">
        <v>10180</v>
      </c>
      <c r="FQ80" s="17"/>
      <c r="FR80" s="17"/>
      <c r="FS80" s="17"/>
      <c r="FT80" s="24" t="s">
        <v>10180</v>
      </c>
      <c r="FU80" s="17"/>
      <c r="FV80" s="17"/>
      <c r="FW80" s="17"/>
      <c r="FX80" s="18" t="s">
        <v>10633</v>
      </c>
      <c r="FY80" s="18">
        <v>0</v>
      </c>
      <c r="FZ80" s="17"/>
      <c r="GA80" s="18" t="s">
        <v>10722</v>
      </c>
      <c r="GB80" s="18" t="s">
        <v>10823</v>
      </c>
      <c r="GC80" s="18" t="s">
        <v>11081</v>
      </c>
      <c r="GD80" s="18" t="s">
        <v>10936</v>
      </c>
      <c r="GE80" s="18" t="s">
        <v>7608</v>
      </c>
      <c r="GF80" s="17"/>
      <c r="GG80" s="18" t="s">
        <v>11081</v>
      </c>
      <c r="GH80" s="18" t="s">
        <v>11066</v>
      </c>
    </row>
    <row r="81" spans="3:190" ht="30" customHeight="1" x14ac:dyDescent="0.2">
      <c r="C81" s="17" t="s">
        <v>11174</v>
      </c>
      <c r="D81" s="18" t="s">
        <v>70</v>
      </c>
      <c r="E81" s="18" t="s">
        <v>7727</v>
      </c>
      <c r="F81" s="18" t="s">
        <v>7833</v>
      </c>
      <c r="G81" s="18">
        <v>2013</v>
      </c>
      <c r="H81" s="19">
        <v>44865</v>
      </c>
      <c r="I81" s="19">
        <v>45281</v>
      </c>
      <c r="J81" s="18" t="s">
        <v>7944</v>
      </c>
      <c r="K81" s="17"/>
      <c r="L81" s="18" t="s">
        <v>8177</v>
      </c>
      <c r="M81" s="17"/>
      <c r="N81" s="18" t="s">
        <v>594</v>
      </c>
      <c r="O81" s="17"/>
      <c r="P81" s="18" t="s">
        <v>594</v>
      </c>
      <c r="Q81" s="17"/>
      <c r="R81" s="18" t="s">
        <v>8486</v>
      </c>
      <c r="S81" s="17"/>
      <c r="T81" s="18" t="s">
        <v>8586</v>
      </c>
      <c r="U81" s="17"/>
      <c r="V81" s="18" t="s">
        <v>8782</v>
      </c>
      <c r="W81" s="18" t="s">
        <v>8782</v>
      </c>
      <c r="X81" s="18" t="s">
        <v>3138</v>
      </c>
      <c r="Y81" s="18" t="s">
        <v>8943</v>
      </c>
      <c r="Z81" s="20">
        <f t="shared" si="5"/>
        <v>359.74800000000005</v>
      </c>
      <c r="AA81" s="20">
        <v>253.76599999999999</v>
      </c>
      <c r="AB81" s="21">
        <v>70.33</v>
      </c>
      <c r="AC81" s="21">
        <v>0.21</v>
      </c>
      <c r="AD81" s="20">
        <v>69.483000000000004</v>
      </c>
      <c r="AE81" s="21">
        <v>19.18</v>
      </c>
      <c r="AF81" s="21">
        <v>0</v>
      </c>
      <c r="AG81" s="21">
        <v>0</v>
      </c>
      <c r="AH81" s="21">
        <v>0</v>
      </c>
      <c r="AI81" s="21">
        <v>0</v>
      </c>
      <c r="AJ81" s="21">
        <v>36.499000000000002</v>
      </c>
      <c r="AK81" s="21">
        <v>10.01</v>
      </c>
      <c r="AL81" s="21">
        <v>0</v>
      </c>
      <c r="AM81" s="21">
        <v>0</v>
      </c>
      <c r="AN81" s="18" t="s">
        <v>594</v>
      </c>
      <c r="AO81" s="18" t="s">
        <v>594</v>
      </c>
      <c r="AP81" s="18" t="s">
        <v>594</v>
      </c>
      <c r="AQ81" s="18">
        <v>1</v>
      </c>
      <c r="AR81" s="18" t="s">
        <v>9113</v>
      </c>
      <c r="AS81" s="18" t="s">
        <v>9185</v>
      </c>
      <c r="AT81" s="21">
        <v>0</v>
      </c>
      <c r="AU81" s="21">
        <v>429.21800000000002</v>
      </c>
      <c r="AV81" s="21">
        <v>0.36</v>
      </c>
      <c r="AW81" s="22">
        <v>332</v>
      </c>
      <c r="AX81" s="22">
        <v>332</v>
      </c>
      <c r="AY81" s="22">
        <v>300</v>
      </c>
      <c r="AZ81" s="22">
        <v>58</v>
      </c>
      <c r="BA81" s="22">
        <v>27</v>
      </c>
      <c r="BB81" s="22">
        <v>27</v>
      </c>
      <c r="BC81" s="22">
        <v>2</v>
      </c>
      <c r="BD81" s="22">
        <v>1</v>
      </c>
      <c r="BE81" s="22">
        <v>0</v>
      </c>
      <c r="BF81" s="22">
        <v>0</v>
      </c>
      <c r="BG81" s="22">
        <v>8</v>
      </c>
      <c r="BH81" s="22">
        <v>19</v>
      </c>
      <c r="BI81" s="22">
        <v>13</v>
      </c>
      <c r="BJ81" s="22">
        <v>33</v>
      </c>
      <c r="BK81" s="22">
        <v>13</v>
      </c>
      <c r="BL81" s="22">
        <v>8</v>
      </c>
      <c r="BM81" s="22">
        <v>30</v>
      </c>
      <c r="BN81" s="22">
        <v>0</v>
      </c>
      <c r="BO81" s="22">
        <v>0</v>
      </c>
      <c r="BP81" s="22">
        <v>0</v>
      </c>
      <c r="BQ81" s="22">
        <v>40</v>
      </c>
      <c r="BR81" s="22">
        <v>0</v>
      </c>
      <c r="BS81" s="22">
        <v>0</v>
      </c>
      <c r="BT81" s="22"/>
      <c r="BU81" s="22"/>
      <c r="BV81" s="22"/>
      <c r="BW81" s="22"/>
      <c r="BX81" s="22"/>
      <c r="BY81" s="22"/>
      <c r="BZ81" s="22"/>
      <c r="CA81" s="22"/>
      <c r="CB81" s="22"/>
      <c r="CC81" s="22"/>
      <c r="CD81" s="22"/>
      <c r="CE81" s="22"/>
      <c r="CF81" s="22"/>
      <c r="CG81" s="22"/>
      <c r="CH81" s="22"/>
      <c r="CI81" s="22">
        <v>0</v>
      </c>
      <c r="CJ81" s="22">
        <v>0</v>
      </c>
      <c r="CK81" s="22">
        <v>0</v>
      </c>
      <c r="CL81" s="22">
        <v>0</v>
      </c>
      <c r="CM81" s="22">
        <v>0</v>
      </c>
      <c r="CN81" s="22" t="s">
        <v>9237</v>
      </c>
      <c r="CO81" s="22">
        <v>13</v>
      </c>
      <c r="CP81" s="22">
        <v>292</v>
      </c>
      <c r="CQ81" s="15">
        <f t="shared" si="4"/>
        <v>0</v>
      </c>
      <c r="CR81" s="21">
        <v>520.56799999999998</v>
      </c>
      <c r="CS81" s="18" t="s">
        <v>9323</v>
      </c>
      <c r="CT81" s="17"/>
      <c r="CU81" s="21">
        <v>42.94</v>
      </c>
      <c r="CV81" s="24" t="s">
        <v>4042</v>
      </c>
      <c r="CW81" s="21">
        <v>1211.183</v>
      </c>
      <c r="CX81" s="21"/>
      <c r="CY81" s="17"/>
      <c r="CZ81" s="17"/>
      <c r="DA81" s="17"/>
      <c r="DB81" s="17"/>
      <c r="DC81" s="17"/>
      <c r="DD81" s="17"/>
      <c r="DE81" s="18">
        <v>3</v>
      </c>
      <c r="DF81" s="18">
        <v>1</v>
      </c>
      <c r="DG81" s="18" t="s">
        <v>9613</v>
      </c>
      <c r="DH81" s="18">
        <v>0</v>
      </c>
      <c r="DI81" s="18">
        <v>1</v>
      </c>
      <c r="DJ81" s="18" t="s">
        <v>9680</v>
      </c>
      <c r="DK81" s="18">
        <v>11435</v>
      </c>
      <c r="DL81" s="17"/>
      <c r="DM81" s="17"/>
      <c r="DN81" s="17"/>
      <c r="DO81" s="17"/>
      <c r="DP81" s="17"/>
      <c r="DQ81" s="17"/>
      <c r="DR81" s="17"/>
      <c r="DS81" s="17"/>
      <c r="DT81" s="17"/>
      <c r="DU81" s="17"/>
      <c r="DV81" s="17"/>
      <c r="DW81" s="17"/>
      <c r="DX81" s="17"/>
      <c r="DY81" s="17"/>
      <c r="DZ81" s="17"/>
      <c r="EA81" s="17"/>
      <c r="EB81" s="17"/>
      <c r="EC81" s="17"/>
      <c r="ED81" s="17"/>
      <c r="EE81" s="17"/>
      <c r="EF81" s="17"/>
      <c r="EG81" s="18">
        <v>1</v>
      </c>
      <c r="EH81" s="18" t="s">
        <v>9862</v>
      </c>
      <c r="EI81" s="18">
        <v>11435</v>
      </c>
      <c r="EJ81" s="17"/>
      <c r="EK81" s="17"/>
      <c r="EL81" s="17"/>
      <c r="EM81" s="17"/>
      <c r="EN81" s="17"/>
      <c r="EO81" s="17"/>
      <c r="EP81" s="17"/>
      <c r="EQ81" s="17"/>
      <c r="ER81" s="17"/>
      <c r="ES81" s="18">
        <v>1</v>
      </c>
      <c r="ET81" s="18" t="s">
        <v>4818</v>
      </c>
      <c r="EU81" s="18">
        <v>21</v>
      </c>
      <c r="EV81" s="17"/>
      <c r="EW81" s="17"/>
      <c r="EX81" s="17"/>
      <c r="EY81" s="17"/>
      <c r="EZ81" s="17"/>
      <c r="FA81" s="17"/>
      <c r="FB81" s="18">
        <v>100</v>
      </c>
      <c r="FC81" s="18" t="s">
        <v>594</v>
      </c>
      <c r="FD81" s="18">
        <v>63</v>
      </c>
      <c r="FE81" s="18">
        <v>0</v>
      </c>
      <c r="FF81" s="18">
        <v>7</v>
      </c>
      <c r="FG81" s="18">
        <v>24</v>
      </c>
      <c r="FH81" s="18">
        <v>22</v>
      </c>
      <c r="FI81" s="18">
        <v>9</v>
      </c>
      <c r="FJ81" s="18">
        <v>0</v>
      </c>
      <c r="FK81" s="18">
        <v>0</v>
      </c>
      <c r="FL81" s="18">
        <v>0</v>
      </c>
      <c r="FM81" s="18">
        <v>1</v>
      </c>
      <c r="FN81" s="24" t="s">
        <v>10057</v>
      </c>
      <c r="FO81" s="18" t="s">
        <v>10109</v>
      </c>
      <c r="FP81" s="24" t="s">
        <v>10057</v>
      </c>
      <c r="FQ81" s="18" t="s">
        <v>10273</v>
      </c>
      <c r="FR81" s="24" t="s">
        <v>10057</v>
      </c>
      <c r="FS81" s="18" t="s">
        <v>10380</v>
      </c>
      <c r="FT81" s="18" t="s">
        <v>10455</v>
      </c>
      <c r="FU81" s="17"/>
      <c r="FV81" s="18" t="s">
        <v>10542</v>
      </c>
      <c r="FW81" s="18" t="s">
        <v>10577</v>
      </c>
      <c r="FX81" s="18" t="s">
        <v>10634</v>
      </c>
      <c r="FY81" s="18">
        <v>3</v>
      </c>
      <c r="FZ81" s="18">
        <v>189</v>
      </c>
      <c r="GA81" s="18" t="s">
        <v>26</v>
      </c>
      <c r="GB81" s="18" t="s">
        <v>7318</v>
      </c>
      <c r="GC81" s="18" t="s">
        <v>11081</v>
      </c>
      <c r="GD81" s="18" t="s">
        <v>7490</v>
      </c>
      <c r="GE81" s="18" t="s">
        <v>26</v>
      </c>
      <c r="GF81" s="18" t="s">
        <v>7318</v>
      </c>
      <c r="GG81" s="18" t="s">
        <v>11081</v>
      </c>
      <c r="GH81" s="18" t="s">
        <v>7490</v>
      </c>
    </row>
    <row r="82" spans="3:190" ht="30" customHeight="1" x14ac:dyDescent="0.2">
      <c r="C82" s="17" t="s">
        <v>11174</v>
      </c>
      <c r="D82" s="18" t="s">
        <v>58</v>
      </c>
      <c r="E82" s="18" t="s">
        <v>7728</v>
      </c>
      <c r="F82" s="18" t="s">
        <v>7834</v>
      </c>
      <c r="G82" s="18">
        <v>2021</v>
      </c>
      <c r="H82" s="19">
        <v>44972</v>
      </c>
      <c r="I82" s="19">
        <v>45291</v>
      </c>
      <c r="J82" s="17"/>
      <c r="K82" s="17"/>
      <c r="L82" s="17"/>
      <c r="M82" s="17"/>
      <c r="N82" s="18" t="s">
        <v>8367</v>
      </c>
      <c r="O82" s="17"/>
      <c r="P82" s="18" t="s">
        <v>8420</v>
      </c>
      <c r="Q82" s="18" t="s">
        <v>8451</v>
      </c>
      <c r="R82" s="18" t="s">
        <v>8487</v>
      </c>
      <c r="S82" s="18" t="s">
        <v>8518</v>
      </c>
      <c r="T82" s="18" t="s">
        <v>8587</v>
      </c>
      <c r="U82" s="18" t="s">
        <v>8678</v>
      </c>
      <c r="V82" s="18" t="s">
        <v>8783</v>
      </c>
      <c r="W82" s="18" t="s">
        <v>8857</v>
      </c>
      <c r="X82" s="18" t="s">
        <v>3138</v>
      </c>
      <c r="Y82" s="18" t="s">
        <v>8944</v>
      </c>
      <c r="Z82" s="20">
        <f t="shared" si="5"/>
        <v>104.1</v>
      </c>
      <c r="AA82" s="20">
        <v>81.099999999999994</v>
      </c>
      <c r="AB82" s="21">
        <v>77.91</v>
      </c>
      <c r="AC82" s="21">
        <v>0.03</v>
      </c>
      <c r="AD82" s="20">
        <v>15.2</v>
      </c>
      <c r="AE82" s="21">
        <v>14.6</v>
      </c>
      <c r="AF82" s="21">
        <v>0</v>
      </c>
      <c r="AG82" s="21">
        <v>0</v>
      </c>
      <c r="AH82" s="21">
        <v>0</v>
      </c>
      <c r="AI82" s="21">
        <v>0</v>
      </c>
      <c r="AJ82" s="21">
        <v>7.8</v>
      </c>
      <c r="AK82" s="21">
        <v>7.49</v>
      </c>
      <c r="AL82" s="21">
        <v>0</v>
      </c>
      <c r="AM82" s="21">
        <v>0</v>
      </c>
      <c r="AN82" s="18" t="s">
        <v>699</v>
      </c>
      <c r="AO82" s="18" t="s">
        <v>699</v>
      </c>
      <c r="AP82" s="18" t="s">
        <v>699</v>
      </c>
      <c r="AQ82" s="18">
        <v>1</v>
      </c>
      <c r="AR82" s="18" t="s">
        <v>9114</v>
      </c>
      <c r="AS82" s="18" t="s">
        <v>9186</v>
      </c>
      <c r="AT82" s="21">
        <v>0</v>
      </c>
      <c r="AU82" s="21">
        <v>127.2</v>
      </c>
      <c r="AV82" s="21">
        <v>0.06</v>
      </c>
      <c r="AW82" s="22">
        <v>92</v>
      </c>
      <c r="AX82" s="22">
        <v>91</v>
      </c>
      <c r="AY82" s="22">
        <v>91</v>
      </c>
      <c r="AZ82" s="22"/>
      <c r="BA82" s="22">
        <v>4</v>
      </c>
      <c r="BB82" s="22">
        <v>22</v>
      </c>
      <c r="BC82" s="22"/>
      <c r="BD82" s="22"/>
      <c r="BE82" s="22"/>
      <c r="BF82" s="22"/>
      <c r="BG82" s="22"/>
      <c r="BH82" s="22">
        <v>10</v>
      </c>
      <c r="BI82" s="22">
        <v>19</v>
      </c>
      <c r="BJ82" s="22">
        <v>23</v>
      </c>
      <c r="BK82" s="22"/>
      <c r="BL82" s="22">
        <v>13</v>
      </c>
      <c r="BM82" s="22"/>
      <c r="BN82" s="22"/>
      <c r="BO82" s="22"/>
      <c r="BP82" s="22"/>
      <c r="BQ82" s="22"/>
      <c r="BR82" s="22"/>
      <c r="BS82" s="22"/>
      <c r="BT82" s="22"/>
      <c r="BU82" s="22"/>
      <c r="BV82" s="22"/>
      <c r="BW82" s="22"/>
      <c r="BX82" s="22"/>
      <c r="BY82" s="22"/>
      <c r="BZ82" s="22"/>
      <c r="CA82" s="22"/>
      <c r="CB82" s="22"/>
      <c r="CC82" s="22"/>
      <c r="CD82" s="22"/>
      <c r="CE82" s="22"/>
      <c r="CF82" s="22"/>
      <c r="CG82" s="22"/>
      <c r="CH82" s="22"/>
      <c r="CI82" s="22">
        <v>0</v>
      </c>
      <c r="CJ82" s="22"/>
      <c r="CK82" s="22"/>
      <c r="CL82" s="22"/>
      <c r="CM82" s="22"/>
      <c r="CN82" s="23"/>
      <c r="CO82" s="22"/>
      <c r="CP82" s="22">
        <v>91</v>
      </c>
      <c r="CQ82" s="15">
        <f t="shared" si="4"/>
        <v>0</v>
      </c>
      <c r="CR82" s="21">
        <v>166.4</v>
      </c>
      <c r="CS82" s="18" t="s">
        <v>9324</v>
      </c>
      <c r="CT82" s="17"/>
      <c r="CU82" s="21">
        <v>8.68</v>
      </c>
      <c r="CV82" s="24" t="s">
        <v>9448</v>
      </c>
      <c r="CW82" s="21">
        <v>1916.81</v>
      </c>
      <c r="CX82" s="21">
        <v>1</v>
      </c>
      <c r="CY82" s="18" t="s">
        <v>9490</v>
      </c>
      <c r="CZ82" s="18" t="s">
        <v>9526</v>
      </c>
      <c r="DA82" s="18" t="s">
        <v>9561</v>
      </c>
      <c r="DB82" s="18">
        <v>12</v>
      </c>
      <c r="DC82" s="18">
        <v>0</v>
      </c>
      <c r="DD82" s="18" t="s">
        <v>699</v>
      </c>
      <c r="DE82" s="18">
        <v>5</v>
      </c>
      <c r="DF82" s="18">
        <v>1</v>
      </c>
      <c r="DG82" s="18" t="s">
        <v>9614</v>
      </c>
      <c r="DH82" s="18">
        <v>32673</v>
      </c>
      <c r="DI82" s="17"/>
      <c r="DJ82" s="17"/>
      <c r="DK82" s="17"/>
      <c r="DL82" s="17"/>
      <c r="DM82" s="17"/>
      <c r="DN82" s="17"/>
      <c r="DO82" s="17"/>
      <c r="DP82" s="17"/>
      <c r="DQ82" s="17"/>
      <c r="DR82" s="17"/>
      <c r="DS82" s="17"/>
      <c r="DT82" s="17"/>
      <c r="DU82" s="17"/>
      <c r="DV82" s="17"/>
      <c r="DW82" s="17"/>
      <c r="DX82" s="17"/>
      <c r="DY82" s="17"/>
      <c r="DZ82" s="17"/>
      <c r="EA82" s="18" t="s">
        <v>699</v>
      </c>
      <c r="EB82" s="18" t="s">
        <v>699</v>
      </c>
      <c r="EC82" s="18">
        <v>0</v>
      </c>
      <c r="ED82" s="17"/>
      <c r="EE82" s="17"/>
      <c r="EF82" s="17"/>
      <c r="EG82" s="18">
        <v>1</v>
      </c>
      <c r="EH82" s="18" t="s">
        <v>9863</v>
      </c>
      <c r="EI82" s="18">
        <v>43600</v>
      </c>
      <c r="EJ82" s="17"/>
      <c r="EK82" s="17"/>
      <c r="EL82" s="17"/>
      <c r="EM82" s="17"/>
      <c r="EN82" s="17"/>
      <c r="EO82" s="17"/>
      <c r="EP82" s="17"/>
      <c r="EQ82" s="17"/>
      <c r="ER82" s="17"/>
      <c r="ES82" s="17"/>
      <c r="ET82" s="17"/>
      <c r="EU82" s="17"/>
      <c r="EV82" s="17"/>
      <c r="EW82" s="17"/>
      <c r="EX82" s="17"/>
      <c r="EY82" s="18" t="s">
        <v>699</v>
      </c>
      <c r="EZ82" s="18" t="s">
        <v>699</v>
      </c>
      <c r="FA82" s="18">
        <v>0</v>
      </c>
      <c r="FB82" s="18">
        <v>96</v>
      </c>
      <c r="FC82" s="18" t="s">
        <v>10007</v>
      </c>
      <c r="FD82" s="18">
        <v>91</v>
      </c>
      <c r="FE82" s="18">
        <v>0</v>
      </c>
      <c r="FF82" s="18">
        <v>0</v>
      </c>
      <c r="FG82" s="18">
        <v>91</v>
      </c>
      <c r="FH82" s="18">
        <v>0</v>
      </c>
      <c r="FI82" s="18">
        <v>0</v>
      </c>
      <c r="FJ82" s="18">
        <v>0</v>
      </c>
      <c r="FK82" s="18">
        <v>0</v>
      </c>
      <c r="FL82" s="18">
        <v>0</v>
      </c>
      <c r="FM82" s="18">
        <v>1</v>
      </c>
      <c r="FN82" s="24" t="s">
        <v>10058</v>
      </c>
      <c r="FO82" s="18" t="s">
        <v>10110</v>
      </c>
      <c r="FP82" s="24" t="s">
        <v>10058</v>
      </c>
      <c r="FQ82" s="18" t="s">
        <v>10274</v>
      </c>
      <c r="FR82" s="24" t="s">
        <v>10328</v>
      </c>
      <c r="FS82" s="18" t="s">
        <v>10381</v>
      </c>
      <c r="FT82" s="18" t="s">
        <v>10456</v>
      </c>
      <c r="FU82" s="18" t="s">
        <v>10507</v>
      </c>
      <c r="FV82" s="18" t="s">
        <v>10543</v>
      </c>
      <c r="FW82" s="18" t="s">
        <v>10578</v>
      </c>
      <c r="FX82" s="18" t="s">
        <v>10635</v>
      </c>
      <c r="FY82" s="18">
        <v>74</v>
      </c>
      <c r="FZ82" s="18">
        <v>3650</v>
      </c>
      <c r="GA82" s="18" t="s">
        <v>17</v>
      </c>
      <c r="GB82" s="18" t="s">
        <v>10824</v>
      </c>
      <c r="GC82" s="18" t="s">
        <v>11081</v>
      </c>
      <c r="GD82" s="18" t="s">
        <v>10937</v>
      </c>
      <c r="GE82" s="18" t="s">
        <v>10995</v>
      </c>
      <c r="GF82" s="18" t="s">
        <v>11029</v>
      </c>
      <c r="GG82" s="18" t="s">
        <v>11081</v>
      </c>
      <c r="GH82" s="18" t="s">
        <v>10937</v>
      </c>
    </row>
    <row r="83" spans="3:190" ht="30" customHeight="1" x14ac:dyDescent="0.2">
      <c r="C83" s="17" t="s">
        <v>11174</v>
      </c>
      <c r="D83" s="18" t="s">
        <v>60</v>
      </c>
      <c r="E83" s="18" t="s">
        <v>7729</v>
      </c>
      <c r="F83" s="18" t="s">
        <v>7835</v>
      </c>
      <c r="G83" s="18">
        <v>2017</v>
      </c>
      <c r="H83" s="19">
        <v>44743</v>
      </c>
      <c r="I83" s="19">
        <v>45291</v>
      </c>
      <c r="J83" s="18" t="s">
        <v>7945</v>
      </c>
      <c r="K83" s="18" t="s">
        <v>8068</v>
      </c>
      <c r="L83" s="18" t="s">
        <v>8178</v>
      </c>
      <c r="M83" s="18" t="s">
        <v>8298</v>
      </c>
      <c r="N83" s="18" t="s">
        <v>699</v>
      </c>
      <c r="O83" s="17"/>
      <c r="P83" s="18" t="s">
        <v>8421</v>
      </c>
      <c r="Q83" s="18" t="s">
        <v>8452</v>
      </c>
      <c r="R83" s="18" t="s">
        <v>8488</v>
      </c>
      <c r="S83" s="18" t="s">
        <v>8519</v>
      </c>
      <c r="T83" s="18" t="s">
        <v>699</v>
      </c>
      <c r="U83" s="17"/>
      <c r="V83" s="18" t="s">
        <v>8784</v>
      </c>
      <c r="W83" s="18" t="s">
        <v>8784</v>
      </c>
      <c r="X83" s="18" t="s">
        <v>3138</v>
      </c>
      <c r="Y83" s="18" t="s">
        <v>8945</v>
      </c>
      <c r="Z83" s="20">
        <f t="shared" si="5"/>
        <v>161.96199999999999</v>
      </c>
      <c r="AA83" s="20">
        <v>150.94399999999999</v>
      </c>
      <c r="AB83" s="21">
        <v>93.2</v>
      </c>
      <c r="AC83" s="21">
        <v>0.06</v>
      </c>
      <c r="AD83" s="20">
        <v>7.5679999999999996</v>
      </c>
      <c r="AE83" s="21">
        <v>4.67</v>
      </c>
      <c r="AF83" s="21">
        <v>0</v>
      </c>
      <c r="AG83" s="21">
        <v>0</v>
      </c>
      <c r="AH83" s="21">
        <v>0</v>
      </c>
      <c r="AI83" s="21">
        <v>0</v>
      </c>
      <c r="AJ83" s="21">
        <v>3.45</v>
      </c>
      <c r="AK83" s="21">
        <v>2.13</v>
      </c>
      <c r="AL83" s="21">
        <v>0</v>
      </c>
      <c r="AM83" s="21">
        <v>0</v>
      </c>
      <c r="AN83" s="18" t="s">
        <v>699</v>
      </c>
      <c r="AO83" s="18" t="s">
        <v>699</v>
      </c>
      <c r="AP83" s="18" t="s">
        <v>699</v>
      </c>
      <c r="AQ83" s="18">
        <v>1</v>
      </c>
      <c r="AR83" s="18" t="s">
        <v>9115</v>
      </c>
      <c r="AS83" s="18" t="s">
        <v>9187</v>
      </c>
      <c r="AT83" s="21">
        <v>2.7</v>
      </c>
      <c r="AU83" s="21">
        <v>182</v>
      </c>
      <c r="AV83" s="21">
        <v>0.08</v>
      </c>
      <c r="AW83" s="22">
        <v>125</v>
      </c>
      <c r="AX83" s="22">
        <v>73</v>
      </c>
      <c r="AY83" s="22">
        <v>41</v>
      </c>
      <c r="AZ83" s="22">
        <v>1</v>
      </c>
      <c r="BA83" s="22">
        <v>16</v>
      </c>
      <c r="BB83" s="22">
        <v>1</v>
      </c>
      <c r="BC83" s="22">
        <v>0</v>
      </c>
      <c r="BD83" s="22">
        <v>0</v>
      </c>
      <c r="BE83" s="22">
        <v>0</v>
      </c>
      <c r="BF83" s="22">
        <v>2</v>
      </c>
      <c r="BG83" s="22">
        <v>4</v>
      </c>
      <c r="BH83" s="22">
        <v>5</v>
      </c>
      <c r="BI83" s="22">
        <v>0</v>
      </c>
      <c r="BJ83" s="22">
        <v>2</v>
      </c>
      <c r="BK83" s="22">
        <v>10</v>
      </c>
      <c r="BL83" s="22">
        <v>0</v>
      </c>
      <c r="BM83" s="22">
        <v>0</v>
      </c>
      <c r="BN83" s="22">
        <v>0</v>
      </c>
      <c r="BO83" s="22">
        <v>0</v>
      </c>
      <c r="BP83" s="22">
        <v>0</v>
      </c>
      <c r="BQ83" s="22">
        <v>0</v>
      </c>
      <c r="BR83" s="22">
        <v>0</v>
      </c>
      <c r="BS83" s="22">
        <v>0</v>
      </c>
      <c r="BT83" s="22"/>
      <c r="BU83" s="22"/>
      <c r="BV83" s="22"/>
      <c r="BW83" s="22"/>
      <c r="BX83" s="22"/>
      <c r="BY83" s="22"/>
      <c r="BZ83" s="22"/>
      <c r="CA83" s="22"/>
      <c r="CB83" s="22"/>
      <c r="CC83" s="22"/>
      <c r="CD83" s="22"/>
      <c r="CE83" s="22"/>
      <c r="CF83" s="22"/>
      <c r="CG83" s="22"/>
      <c r="CH83" s="22"/>
      <c r="CI83" s="22">
        <v>0</v>
      </c>
      <c r="CJ83" s="22">
        <v>0</v>
      </c>
      <c r="CK83" s="22">
        <v>0</v>
      </c>
      <c r="CL83" s="22">
        <v>0</v>
      </c>
      <c r="CM83" s="22">
        <v>0</v>
      </c>
      <c r="CN83" s="23"/>
      <c r="CO83" s="22"/>
      <c r="CP83" s="22">
        <v>41</v>
      </c>
      <c r="CQ83" s="15">
        <f t="shared" si="4"/>
        <v>0</v>
      </c>
      <c r="CR83" s="21">
        <v>5.7590000000000003</v>
      </c>
      <c r="CS83" s="18" t="s">
        <v>9325</v>
      </c>
      <c r="CT83" s="17"/>
      <c r="CU83" s="21">
        <v>1.25</v>
      </c>
      <c r="CV83" s="24" t="s">
        <v>3953</v>
      </c>
      <c r="CW83" s="21">
        <v>460.53500000000003</v>
      </c>
      <c r="CX83" s="21"/>
      <c r="CY83" s="17"/>
      <c r="CZ83" s="17"/>
      <c r="DA83" s="17"/>
      <c r="DB83" s="17"/>
      <c r="DC83" s="18">
        <v>0</v>
      </c>
      <c r="DD83" s="17"/>
      <c r="DE83" s="18">
        <v>7</v>
      </c>
      <c r="DF83" s="18">
        <v>1</v>
      </c>
      <c r="DG83" s="18" t="s">
        <v>9615</v>
      </c>
      <c r="DH83" s="18">
        <v>8374</v>
      </c>
      <c r="DI83" s="18">
        <v>1</v>
      </c>
      <c r="DJ83" s="18" t="s">
        <v>9681</v>
      </c>
      <c r="DK83" s="18">
        <v>3239</v>
      </c>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8">
        <v>1</v>
      </c>
      <c r="ET83" s="24" t="s">
        <v>9902</v>
      </c>
      <c r="EU83" s="18">
        <v>15</v>
      </c>
      <c r="EV83" s="17"/>
      <c r="EW83" s="17"/>
      <c r="EX83" s="17"/>
      <c r="EY83" s="18" t="s">
        <v>9787</v>
      </c>
      <c r="EZ83" s="18" t="s">
        <v>9963</v>
      </c>
      <c r="FA83" s="18">
        <v>7</v>
      </c>
      <c r="FB83" s="18">
        <v>100</v>
      </c>
      <c r="FC83" s="17"/>
      <c r="FD83" s="18">
        <v>14</v>
      </c>
      <c r="FE83" s="18">
        <v>0</v>
      </c>
      <c r="FF83" s="18">
        <v>0</v>
      </c>
      <c r="FG83" s="18">
        <v>0</v>
      </c>
      <c r="FH83" s="18">
        <v>0</v>
      </c>
      <c r="FI83" s="18">
        <v>14</v>
      </c>
      <c r="FJ83" s="18">
        <v>0</v>
      </c>
      <c r="FK83" s="18">
        <v>0</v>
      </c>
      <c r="FL83" s="18">
        <v>0</v>
      </c>
      <c r="FM83" s="18">
        <v>1</v>
      </c>
      <c r="FN83" s="18" t="s">
        <v>10059</v>
      </c>
      <c r="FO83" s="18" t="s">
        <v>10111</v>
      </c>
      <c r="FP83" s="24" t="s">
        <v>10181</v>
      </c>
      <c r="FQ83" s="18" t="s">
        <v>10275</v>
      </c>
      <c r="FR83" s="24" t="s">
        <v>10329</v>
      </c>
      <c r="FS83" s="18" t="s">
        <v>10382</v>
      </c>
      <c r="FT83" s="18" t="s">
        <v>10457</v>
      </c>
      <c r="FU83" s="17"/>
      <c r="FV83" s="18" t="s">
        <v>10544</v>
      </c>
      <c r="FW83" s="18" t="s">
        <v>10579</v>
      </c>
      <c r="FX83" s="18" t="s">
        <v>5757</v>
      </c>
      <c r="FY83" s="18">
        <v>0</v>
      </c>
      <c r="FZ83" s="17"/>
      <c r="GA83" s="18" t="s">
        <v>19</v>
      </c>
      <c r="GB83" s="18" t="s">
        <v>6345</v>
      </c>
      <c r="GC83" s="18" t="s">
        <v>11081</v>
      </c>
      <c r="GD83" s="18" t="s">
        <v>7012</v>
      </c>
      <c r="GE83" s="18" t="s">
        <v>19</v>
      </c>
      <c r="GF83" s="18" t="s">
        <v>6345</v>
      </c>
      <c r="GG83" s="18" t="s">
        <v>11081</v>
      </c>
      <c r="GH83" s="18" t="s">
        <v>7012</v>
      </c>
    </row>
    <row r="84" spans="3:190" ht="30" customHeight="1" x14ac:dyDescent="0.2">
      <c r="C84" s="17" t="s">
        <v>11174</v>
      </c>
      <c r="D84" s="18" t="s">
        <v>60</v>
      </c>
      <c r="E84" s="18" t="s">
        <v>7730</v>
      </c>
      <c r="F84" s="18" t="s">
        <v>7836</v>
      </c>
      <c r="G84" s="18">
        <v>2018</v>
      </c>
      <c r="H84" s="19">
        <v>44835</v>
      </c>
      <c r="I84" s="19">
        <v>45291</v>
      </c>
      <c r="J84" s="18" t="s">
        <v>7945</v>
      </c>
      <c r="K84" s="18" t="s">
        <v>8069</v>
      </c>
      <c r="L84" s="18" t="s">
        <v>8179</v>
      </c>
      <c r="M84" s="18" t="s">
        <v>8299</v>
      </c>
      <c r="N84" s="18" t="s">
        <v>699</v>
      </c>
      <c r="O84" s="17"/>
      <c r="P84" s="18" t="s">
        <v>699</v>
      </c>
      <c r="Q84" s="17"/>
      <c r="R84" s="18" t="s">
        <v>8488</v>
      </c>
      <c r="S84" s="18" t="s">
        <v>8520</v>
      </c>
      <c r="T84" s="18" t="s">
        <v>699</v>
      </c>
      <c r="U84" s="17"/>
      <c r="V84" s="18" t="s">
        <v>8784</v>
      </c>
      <c r="W84" s="18" t="s">
        <v>8784</v>
      </c>
      <c r="X84" s="18" t="s">
        <v>3138</v>
      </c>
      <c r="Y84" s="18" t="s">
        <v>8946</v>
      </c>
      <c r="Z84" s="20">
        <f t="shared" si="5"/>
        <v>320.214</v>
      </c>
      <c r="AA84" s="20">
        <v>317.03399999999999</v>
      </c>
      <c r="AB84" s="21">
        <v>99.01</v>
      </c>
      <c r="AC84" s="21">
        <v>0.13</v>
      </c>
      <c r="AD84" s="20">
        <v>3.18</v>
      </c>
      <c r="AE84" s="21">
        <v>0.99</v>
      </c>
      <c r="AF84" s="21">
        <v>0</v>
      </c>
      <c r="AG84" s="21">
        <v>0</v>
      </c>
      <c r="AH84" s="21">
        <v>0</v>
      </c>
      <c r="AI84" s="21">
        <v>0</v>
      </c>
      <c r="AJ84" s="21">
        <v>0</v>
      </c>
      <c r="AK84" s="21">
        <v>0</v>
      </c>
      <c r="AL84" s="21">
        <v>0</v>
      </c>
      <c r="AM84" s="21">
        <v>0</v>
      </c>
      <c r="AN84" s="18" t="s">
        <v>699</v>
      </c>
      <c r="AO84" s="18" t="s">
        <v>699</v>
      </c>
      <c r="AP84" s="18" t="s">
        <v>699</v>
      </c>
      <c r="AQ84" s="17"/>
      <c r="AR84" s="17"/>
      <c r="AS84" s="17"/>
      <c r="AT84" s="21"/>
      <c r="AU84" s="21">
        <v>317.5</v>
      </c>
      <c r="AV84" s="21">
        <v>0.15</v>
      </c>
      <c r="AW84" s="22">
        <v>408</v>
      </c>
      <c r="AX84" s="22">
        <v>408</v>
      </c>
      <c r="AY84" s="22">
        <v>143</v>
      </c>
      <c r="AZ84" s="22"/>
      <c r="BA84" s="22"/>
      <c r="BB84" s="22"/>
      <c r="BC84" s="22"/>
      <c r="BD84" s="22"/>
      <c r="BE84" s="22"/>
      <c r="BF84" s="22"/>
      <c r="BG84" s="22"/>
      <c r="BH84" s="22"/>
      <c r="BI84" s="22"/>
      <c r="BJ84" s="22"/>
      <c r="BK84" s="22"/>
      <c r="BL84" s="22"/>
      <c r="BM84" s="22"/>
      <c r="BN84" s="22"/>
      <c r="BO84" s="22"/>
      <c r="BP84" s="22"/>
      <c r="BQ84" s="22"/>
      <c r="BR84" s="22"/>
      <c r="BS84" s="22">
        <v>143</v>
      </c>
      <c r="BT84" s="22">
        <v>14</v>
      </c>
      <c r="BU84" s="22">
        <v>6</v>
      </c>
      <c r="BV84" s="22">
        <v>6</v>
      </c>
      <c r="BW84" s="22">
        <v>12</v>
      </c>
      <c r="BX84" s="22">
        <v>1</v>
      </c>
      <c r="BY84" s="22">
        <v>15</v>
      </c>
      <c r="BZ84" s="22">
        <v>11</v>
      </c>
      <c r="CA84" s="22">
        <v>9</v>
      </c>
      <c r="CB84" s="22">
        <v>6</v>
      </c>
      <c r="CC84" s="22">
        <v>2</v>
      </c>
      <c r="CD84" s="22">
        <v>8</v>
      </c>
      <c r="CE84" s="22">
        <v>5</v>
      </c>
      <c r="CF84" s="22">
        <v>0</v>
      </c>
      <c r="CG84" s="22">
        <v>4</v>
      </c>
      <c r="CH84" s="22">
        <v>44</v>
      </c>
      <c r="CI84" s="22">
        <v>143</v>
      </c>
      <c r="CJ84" s="22"/>
      <c r="CK84" s="22"/>
      <c r="CL84" s="22"/>
      <c r="CM84" s="22"/>
      <c r="CN84" s="23"/>
      <c r="CO84" s="22"/>
      <c r="CP84" s="22">
        <v>143</v>
      </c>
      <c r="CQ84" s="15">
        <f t="shared" si="4"/>
        <v>0</v>
      </c>
      <c r="CR84" s="21">
        <v>58.755000000000003</v>
      </c>
      <c r="CS84" s="18" t="s">
        <v>9326</v>
      </c>
      <c r="CT84" s="17"/>
      <c r="CU84" s="21">
        <v>12.76</v>
      </c>
      <c r="CV84" s="24" t="s">
        <v>3953</v>
      </c>
      <c r="CW84" s="21">
        <v>460.53500000000003</v>
      </c>
      <c r="CX84" s="21"/>
      <c r="CY84" s="17"/>
      <c r="CZ84" s="17"/>
      <c r="DA84" s="17"/>
      <c r="DB84" s="17"/>
      <c r="DC84" s="18">
        <v>0</v>
      </c>
      <c r="DD84" s="17"/>
      <c r="DE84" s="18">
        <v>7</v>
      </c>
      <c r="DF84" s="17"/>
      <c r="DG84" s="17"/>
      <c r="DH84" s="17"/>
      <c r="DI84" s="18">
        <v>1</v>
      </c>
      <c r="DJ84" s="18" t="s">
        <v>9682</v>
      </c>
      <c r="DK84" s="18">
        <v>9303</v>
      </c>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8" t="s">
        <v>9951</v>
      </c>
      <c r="EZ84" s="18" t="s">
        <v>9964</v>
      </c>
      <c r="FA84" s="18">
        <v>9303</v>
      </c>
      <c r="FB84" s="18">
        <v>100</v>
      </c>
      <c r="FC84" s="17"/>
      <c r="FD84" s="18">
        <v>18</v>
      </c>
      <c r="FE84" s="18">
        <v>0</v>
      </c>
      <c r="FF84" s="18">
        <v>0</v>
      </c>
      <c r="FG84" s="18">
        <v>0</v>
      </c>
      <c r="FH84" s="18">
        <v>0</v>
      </c>
      <c r="FI84" s="18">
        <v>18</v>
      </c>
      <c r="FJ84" s="18">
        <v>0</v>
      </c>
      <c r="FK84" s="18">
        <v>0</v>
      </c>
      <c r="FL84" s="18">
        <v>0</v>
      </c>
      <c r="FM84" s="18">
        <v>1</v>
      </c>
      <c r="FN84" s="24" t="s">
        <v>10060</v>
      </c>
      <c r="FO84" s="18" t="s">
        <v>10112</v>
      </c>
      <c r="FP84" s="24" t="s">
        <v>10182</v>
      </c>
      <c r="FQ84" s="18" t="s">
        <v>10275</v>
      </c>
      <c r="FR84" s="24" t="s">
        <v>10330</v>
      </c>
      <c r="FS84" s="18" t="s">
        <v>10383</v>
      </c>
      <c r="FT84" s="18" t="s">
        <v>10458</v>
      </c>
      <c r="FU84" s="17"/>
      <c r="FV84" s="18" t="s">
        <v>10545</v>
      </c>
      <c r="FW84" s="18" t="s">
        <v>10580</v>
      </c>
      <c r="FX84" s="18" t="s">
        <v>10636</v>
      </c>
      <c r="FY84" s="18">
        <v>22</v>
      </c>
      <c r="FZ84" s="18">
        <v>880</v>
      </c>
      <c r="GA84" s="18" t="s">
        <v>19</v>
      </c>
      <c r="GB84" s="18" t="s">
        <v>6345</v>
      </c>
      <c r="GC84" s="18" t="s">
        <v>11081</v>
      </c>
      <c r="GD84" s="18" t="s">
        <v>7012</v>
      </c>
      <c r="GE84" s="18" t="s">
        <v>19</v>
      </c>
      <c r="GF84" s="18" t="s">
        <v>6345</v>
      </c>
      <c r="GG84" s="18" t="s">
        <v>11081</v>
      </c>
      <c r="GH84" s="18" t="s">
        <v>7012</v>
      </c>
    </row>
    <row r="85" spans="3:190" ht="30" customHeight="1" x14ac:dyDescent="0.2">
      <c r="C85" s="17" t="s">
        <v>11174</v>
      </c>
      <c r="D85" s="18" t="s">
        <v>58</v>
      </c>
      <c r="E85" s="18" t="s">
        <v>7731</v>
      </c>
      <c r="F85" s="18" t="s">
        <v>7837</v>
      </c>
      <c r="G85" s="18">
        <v>2023</v>
      </c>
      <c r="H85" s="19">
        <v>45044</v>
      </c>
      <c r="I85" s="19">
        <v>45291</v>
      </c>
      <c r="J85" s="18" t="s">
        <v>699</v>
      </c>
      <c r="K85" s="17"/>
      <c r="L85" s="18" t="s">
        <v>699</v>
      </c>
      <c r="M85" s="17"/>
      <c r="N85" s="18" t="s">
        <v>8367</v>
      </c>
      <c r="O85" s="17"/>
      <c r="P85" s="18" t="s">
        <v>8422</v>
      </c>
      <c r="Q85" s="18" t="s">
        <v>8453</v>
      </c>
      <c r="R85" s="18" t="s">
        <v>8487</v>
      </c>
      <c r="S85" s="18" t="s">
        <v>8521</v>
      </c>
      <c r="T85" s="18" t="s">
        <v>8588</v>
      </c>
      <c r="U85" s="18" t="s">
        <v>8679</v>
      </c>
      <c r="V85" s="18" t="s">
        <v>8783</v>
      </c>
      <c r="W85" s="18" t="s">
        <v>8858</v>
      </c>
      <c r="X85" s="18" t="s">
        <v>3138</v>
      </c>
      <c r="Y85" s="18" t="s">
        <v>8947</v>
      </c>
      <c r="Z85" s="20">
        <f t="shared" si="5"/>
        <v>66</v>
      </c>
      <c r="AA85" s="20">
        <v>58.7</v>
      </c>
      <c r="AB85" s="21">
        <v>88.94</v>
      </c>
      <c r="AC85" s="21">
        <v>0</v>
      </c>
      <c r="AD85" s="20">
        <v>3.2</v>
      </c>
      <c r="AE85" s="21">
        <v>4.8499999999999996</v>
      </c>
      <c r="AF85" s="21">
        <v>0</v>
      </c>
      <c r="AG85" s="21">
        <v>0</v>
      </c>
      <c r="AH85" s="21">
        <v>0</v>
      </c>
      <c r="AI85" s="21">
        <v>0</v>
      </c>
      <c r="AJ85" s="21">
        <v>4.0999999999999996</v>
      </c>
      <c r="AK85" s="21">
        <v>6.21</v>
      </c>
      <c r="AL85" s="21">
        <v>0</v>
      </c>
      <c r="AM85" s="21">
        <v>0</v>
      </c>
      <c r="AN85" s="18" t="s">
        <v>699</v>
      </c>
      <c r="AO85" s="18" t="s">
        <v>699</v>
      </c>
      <c r="AP85" s="18" t="s">
        <v>699</v>
      </c>
      <c r="AQ85" s="17"/>
      <c r="AR85" s="17"/>
      <c r="AS85" s="17"/>
      <c r="AT85" s="21"/>
      <c r="AU85" s="21">
        <v>72.099999999999994</v>
      </c>
      <c r="AV85" s="21">
        <v>0.03</v>
      </c>
      <c r="AW85" s="22">
        <v>619</v>
      </c>
      <c r="AX85" s="22">
        <v>204</v>
      </c>
      <c r="AY85" s="22">
        <v>197</v>
      </c>
      <c r="AZ85" s="22">
        <v>0</v>
      </c>
      <c r="BA85" s="22">
        <v>0</v>
      </c>
      <c r="BB85" s="22">
        <v>0</v>
      </c>
      <c r="BC85" s="22">
        <v>0</v>
      </c>
      <c r="BD85" s="22">
        <v>0</v>
      </c>
      <c r="BE85" s="22">
        <v>0</v>
      </c>
      <c r="BF85" s="22">
        <v>0</v>
      </c>
      <c r="BG85" s="22">
        <v>0</v>
      </c>
      <c r="BH85" s="22">
        <v>0</v>
      </c>
      <c r="BI85" s="22">
        <v>0</v>
      </c>
      <c r="BJ85" s="22">
        <v>0</v>
      </c>
      <c r="BK85" s="22">
        <v>0</v>
      </c>
      <c r="BL85" s="22">
        <v>0</v>
      </c>
      <c r="BM85" s="22">
        <v>0</v>
      </c>
      <c r="BN85" s="22">
        <v>0</v>
      </c>
      <c r="BO85" s="22">
        <v>0</v>
      </c>
      <c r="BP85" s="22">
        <v>0</v>
      </c>
      <c r="BQ85" s="22">
        <v>0</v>
      </c>
      <c r="BR85" s="22">
        <v>0</v>
      </c>
      <c r="BS85" s="22">
        <v>197</v>
      </c>
      <c r="BT85" s="22">
        <v>38</v>
      </c>
      <c r="BU85" s="22">
        <v>20</v>
      </c>
      <c r="BV85" s="22"/>
      <c r="BW85" s="22"/>
      <c r="BX85" s="22">
        <v>15</v>
      </c>
      <c r="BY85" s="22"/>
      <c r="BZ85" s="22"/>
      <c r="CA85" s="22"/>
      <c r="CB85" s="22"/>
      <c r="CC85" s="22">
        <v>2</v>
      </c>
      <c r="CD85" s="22">
        <v>5</v>
      </c>
      <c r="CE85" s="22"/>
      <c r="CF85" s="22"/>
      <c r="CG85" s="22"/>
      <c r="CH85" s="22">
        <v>117</v>
      </c>
      <c r="CI85" s="22">
        <v>197</v>
      </c>
      <c r="CJ85" s="22">
        <v>0</v>
      </c>
      <c r="CK85" s="22">
        <v>0</v>
      </c>
      <c r="CL85" s="22">
        <v>0</v>
      </c>
      <c r="CM85" s="22">
        <v>0</v>
      </c>
      <c r="CN85" s="23"/>
      <c r="CO85" s="22">
        <v>0</v>
      </c>
      <c r="CP85" s="22">
        <v>197</v>
      </c>
      <c r="CQ85" s="15">
        <f t="shared" si="4"/>
        <v>0</v>
      </c>
      <c r="CR85" s="21">
        <v>59</v>
      </c>
      <c r="CS85" s="18" t="s">
        <v>9327</v>
      </c>
      <c r="CT85" s="17"/>
      <c r="CU85" s="21">
        <v>3.08</v>
      </c>
      <c r="CV85" s="24" t="s">
        <v>4017</v>
      </c>
      <c r="CW85" s="21">
        <v>1916.81</v>
      </c>
      <c r="CX85" s="21">
        <v>1</v>
      </c>
      <c r="CY85" s="18" t="s">
        <v>9490</v>
      </c>
      <c r="CZ85" s="18" t="s">
        <v>9527</v>
      </c>
      <c r="DA85" s="18" t="s">
        <v>9561</v>
      </c>
      <c r="DB85" s="18">
        <v>12</v>
      </c>
      <c r="DC85" s="18">
        <v>0</v>
      </c>
      <c r="DD85" s="18" t="s">
        <v>699</v>
      </c>
      <c r="DE85" s="18">
        <v>5</v>
      </c>
      <c r="DF85" s="17"/>
      <c r="DG85" s="17"/>
      <c r="DH85" s="17"/>
      <c r="DI85" s="17"/>
      <c r="DJ85" s="17"/>
      <c r="DK85" s="17"/>
      <c r="DL85" s="17"/>
      <c r="DM85" s="17"/>
      <c r="DN85" s="17"/>
      <c r="DO85" s="17"/>
      <c r="DP85" s="17"/>
      <c r="DQ85" s="17"/>
      <c r="DR85" s="17"/>
      <c r="DS85" s="17"/>
      <c r="DT85" s="17"/>
      <c r="DU85" s="17"/>
      <c r="DV85" s="17"/>
      <c r="DW85" s="17"/>
      <c r="DX85" s="17"/>
      <c r="DY85" s="17"/>
      <c r="DZ85" s="17"/>
      <c r="EA85" s="18" t="s">
        <v>9780</v>
      </c>
      <c r="EB85" s="18" t="s">
        <v>9798</v>
      </c>
      <c r="EC85" s="18">
        <v>13400</v>
      </c>
      <c r="ED85" s="17"/>
      <c r="EE85" s="17"/>
      <c r="EF85" s="17"/>
      <c r="EG85" s="18">
        <v>1</v>
      </c>
      <c r="EH85" s="18" t="s">
        <v>9864</v>
      </c>
      <c r="EI85" s="18">
        <v>13400</v>
      </c>
      <c r="EJ85" s="17"/>
      <c r="EK85" s="17"/>
      <c r="EL85" s="17"/>
      <c r="EM85" s="17"/>
      <c r="EN85" s="17"/>
      <c r="EO85" s="17"/>
      <c r="EP85" s="17"/>
      <c r="EQ85" s="17"/>
      <c r="ER85" s="17"/>
      <c r="ES85" s="17"/>
      <c r="ET85" s="17"/>
      <c r="EU85" s="17"/>
      <c r="EV85" s="17"/>
      <c r="EW85" s="17"/>
      <c r="EX85" s="17"/>
      <c r="EY85" s="18" t="s">
        <v>699</v>
      </c>
      <c r="EZ85" s="18" t="s">
        <v>699</v>
      </c>
      <c r="FA85" s="18">
        <v>0</v>
      </c>
      <c r="FB85" s="18">
        <v>5</v>
      </c>
      <c r="FC85" s="18" t="s">
        <v>10008</v>
      </c>
      <c r="FD85" s="18">
        <v>14</v>
      </c>
      <c r="FE85" s="18">
        <v>14</v>
      </c>
      <c r="FF85" s="18">
        <v>0</v>
      </c>
      <c r="FG85" s="18">
        <v>0</v>
      </c>
      <c r="FH85" s="18">
        <v>0</v>
      </c>
      <c r="FI85" s="18">
        <v>0</v>
      </c>
      <c r="FJ85" s="18">
        <v>0</v>
      </c>
      <c r="FK85" s="18">
        <v>0</v>
      </c>
      <c r="FL85" s="18">
        <v>0</v>
      </c>
      <c r="FM85" s="17"/>
      <c r="FN85" s="17"/>
      <c r="FO85" s="18" t="s">
        <v>699</v>
      </c>
      <c r="FP85" s="17"/>
      <c r="FQ85" s="17"/>
      <c r="FR85" s="17"/>
      <c r="FS85" s="17"/>
      <c r="FT85" s="18" t="s">
        <v>10459</v>
      </c>
      <c r="FU85" s="17"/>
      <c r="FV85" s="18" t="s">
        <v>10546</v>
      </c>
      <c r="FW85" s="18" t="s">
        <v>10581</v>
      </c>
      <c r="FX85" s="18" t="s">
        <v>10637</v>
      </c>
      <c r="FY85" s="18">
        <v>74</v>
      </c>
      <c r="FZ85" s="18">
        <v>3650</v>
      </c>
      <c r="GA85" s="18" t="s">
        <v>17</v>
      </c>
      <c r="GB85" s="18" t="s">
        <v>10825</v>
      </c>
      <c r="GC85" s="18" t="s">
        <v>11081</v>
      </c>
      <c r="GD85" s="18" t="s">
        <v>10937</v>
      </c>
      <c r="GE85" s="18" t="s">
        <v>10995</v>
      </c>
      <c r="GF85" s="18" t="s">
        <v>11029</v>
      </c>
      <c r="GG85" s="18" t="s">
        <v>11081</v>
      </c>
      <c r="GH85" s="18" t="s">
        <v>10937</v>
      </c>
    </row>
    <row r="86" spans="3:190" ht="30" customHeight="1" x14ac:dyDescent="0.2">
      <c r="C86" s="17" t="s">
        <v>11174</v>
      </c>
      <c r="D86" s="18" t="s">
        <v>70</v>
      </c>
      <c r="E86" s="18" t="s">
        <v>7732</v>
      </c>
      <c r="F86" s="18" t="s">
        <v>7838</v>
      </c>
      <c r="G86" s="18">
        <v>2021</v>
      </c>
      <c r="H86" s="19">
        <v>44896</v>
      </c>
      <c r="I86" s="19">
        <v>45139</v>
      </c>
      <c r="J86" s="18" t="s">
        <v>7946</v>
      </c>
      <c r="K86" s="17"/>
      <c r="L86" s="18" t="s">
        <v>8180</v>
      </c>
      <c r="M86" s="17"/>
      <c r="N86" s="17"/>
      <c r="O86" s="17"/>
      <c r="P86" s="17"/>
      <c r="Q86" s="17"/>
      <c r="R86" s="18" t="s">
        <v>8489</v>
      </c>
      <c r="S86" s="17"/>
      <c r="T86" s="18" t="s">
        <v>8589</v>
      </c>
      <c r="U86" s="17"/>
      <c r="V86" s="18" t="s">
        <v>8782</v>
      </c>
      <c r="W86" s="18" t="s">
        <v>8782</v>
      </c>
      <c r="X86" s="18" t="s">
        <v>3142</v>
      </c>
      <c r="Y86" s="18" t="s">
        <v>8948</v>
      </c>
      <c r="Z86" s="20">
        <f t="shared" si="5"/>
        <v>18.370999999999999</v>
      </c>
      <c r="AA86" s="20">
        <v>13.896000000000001</v>
      </c>
      <c r="AB86" s="21">
        <v>70.760000000000005</v>
      </c>
      <c r="AC86" s="21">
        <v>0.01</v>
      </c>
      <c r="AD86" s="20">
        <v>4.2640000000000002</v>
      </c>
      <c r="AE86" s="21">
        <v>21.77</v>
      </c>
      <c r="AF86" s="21">
        <v>0</v>
      </c>
      <c r="AG86" s="21">
        <v>0</v>
      </c>
      <c r="AH86" s="21">
        <v>0.21099999999999999</v>
      </c>
      <c r="AI86" s="21">
        <v>0</v>
      </c>
      <c r="AJ86" s="21">
        <v>0</v>
      </c>
      <c r="AK86" s="21">
        <v>0</v>
      </c>
      <c r="AL86" s="21">
        <v>0</v>
      </c>
      <c r="AM86" s="21">
        <v>0</v>
      </c>
      <c r="AN86" s="18" t="s">
        <v>594</v>
      </c>
      <c r="AO86" s="18" t="s">
        <v>594</v>
      </c>
      <c r="AP86" s="18" t="s">
        <v>594</v>
      </c>
      <c r="AQ86" s="17"/>
      <c r="AR86" s="17"/>
      <c r="AS86" s="17"/>
      <c r="AT86" s="21"/>
      <c r="AU86" s="21">
        <v>25.587</v>
      </c>
      <c r="AV86" s="21">
        <v>0.02</v>
      </c>
      <c r="AW86" s="22">
        <v>65</v>
      </c>
      <c r="AX86" s="22">
        <v>65</v>
      </c>
      <c r="AY86" s="22">
        <v>57</v>
      </c>
      <c r="AZ86" s="22"/>
      <c r="BA86" s="22"/>
      <c r="BB86" s="22"/>
      <c r="BC86" s="22"/>
      <c r="BD86" s="22"/>
      <c r="BE86" s="22"/>
      <c r="BF86" s="22"/>
      <c r="BG86" s="22"/>
      <c r="BH86" s="22"/>
      <c r="BI86" s="22"/>
      <c r="BJ86" s="22"/>
      <c r="BK86" s="22"/>
      <c r="BL86" s="22"/>
      <c r="BM86" s="22"/>
      <c r="BN86" s="22"/>
      <c r="BO86" s="22"/>
      <c r="BP86" s="22"/>
      <c r="BQ86" s="22"/>
      <c r="BR86" s="22"/>
      <c r="BS86" s="22">
        <v>57</v>
      </c>
      <c r="BT86" s="22">
        <v>8</v>
      </c>
      <c r="BU86" s="22"/>
      <c r="BV86" s="22"/>
      <c r="BW86" s="22"/>
      <c r="BX86" s="22"/>
      <c r="BY86" s="22"/>
      <c r="BZ86" s="22"/>
      <c r="CA86" s="22"/>
      <c r="CB86" s="22"/>
      <c r="CC86" s="22"/>
      <c r="CD86" s="22"/>
      <c r="CE86" s="22"/>
      <c r="CF86" s="22"/>
      <c r="CG86" s="22"/>
      <c r="CH86" s="22">
        <v>49</v>
      </c>
      <c r="CI86" s="22">
        <v>57</v>
      </c>
      <c r="CJ86" s="22"/>
      <c r="CK86" s="22"/>
      <c r="CL86" s="22"/>
      <c r="CM86" s="22"/>
      <c r="CN86" s="23"/>
      <c r="CO86" s="22"/>
      <c r="CP86" s="22">
        <v>57</v>
      </c>
      <c r="CQ86" s="15">
        <f t="shared" si="4"/>
        <v>0</v>
      </c>
      <c r="CR86" s="21">
        <v>37.588000000000001</v>
      </c>
      <c r="CS86" s="18" t="s">
        <v>9328</v>
      </c>
      <c r="CT86" s="17"/>
      <c r="CU86" s="21">
        <v>3.06</v>
      </c>
      <c r="CV86" s="24" t="s">
        <v>4042</v>
      </c>
      <c r="CW86" s="21">
        <v>1211.183</v>
      </c>
      <c r="CX86" s="21"/>
      <c r="CY86" s="17"/>
      <c r="CZ86" s="17"/>
      <c r="DA86" s="17"/>
      <c r="DB86" s="17"/>
      <c r="DC86" s="17"/>
      <c r="DD86" s="17"/>
      <c r="DE86" s="18">
        <v>1</v>
      </c>
      <c r="DF86" s="18">
        <v>1</v>
      </c>
      <c r="DG86" s="18" t="s">
        <v>9616</v>
      </c>
      <c r="DH86" s="18">
        <v>0</v>
      </c>
      <c r="DI86" s="18">
        <v>1</v>
      </c>
      <c r="DJ86" s="18" t="s">
        <v>9683</v>
      </c>
      <c r="DK86" s="18">
        <v>0</v>
      </c>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8" t="s">
        <v>9939</v>
      </c>
      <c r="EX86" s="18">
        <v>0</v>
      </c>
      <c r="EY86" s="18" t="s">
        <v>9952</v>
      </c>
      <c r="EZ86" s="18" t="s">
        <v>4818</v>
      </c>
      <c r="FA86" s="18">
        <v>13</v>
      </c>
      <c r="FB86" s="18">
        <v>40</v>
      </c>
      <c r="FC86" s="18" t="s">
        <v>10009</v>
      </c>
      <c r="FD86" s="18">
        <v>40</v>
      </c>
      <c r="FE86" s="18">
        <v>9</v>
      </c>
      <c r="FF86" s="18">
        <v>0</v>
      </c>
      <c r="FG86" s="18">
        <v>0</v>
      </c>
      <c r="FH86" s="18">
        <v>22</v>
      </c>
      <c r="FI86" s="18">
        <v>9</v>
      </c>
      <c r="FJ86" s="18">
        <v>0</v>
      </c>
      <c r="FK86" s="18">
        <v>0</v>
      </c>
      <c r="FL86" s="18">
        <v>0</v>
      </c>
      <c r="FM86" s="17"/>
      <c r="FN86" s="17"/>
      <c r="FO86" s="17"/>
      <c r="FP86" s="17"/>
      <c r="FQ86" s="17"/>
      <c r="FR86" s="17"/>
      <c r="FS86" s="17"/>
      <c r="FT86" s="18" t="s">
        <v>10455</v>
      </c>
      <c r="FU86" s="17"/>
      <c r="FV86" s="18" t="s">
        <v>10547</v>
      </c>
      <c r="FW86" s="18" t="s">
        <v>10582</v>
      </c>
      <c r="FX86" s="18" t="s">
        <v>10638</v>
      </c>
      <c r="FY86" s="18">
        <v>1</v>
      </c>
      <c r="FZ86" s="18">
        <v>120</v>
      </c>
      <c r="GA86" s="18" t="s">
        <v>26</v>
      </c>
      <c r="GB86" s="18" t="s">
        <v>7318</v>
      </c>
      <c r="GC86" s="18" t="s">
        <v>11081</v>
      </c>
      <c r="GD86" s="18" t="s">
        <v>7490</v>
      </c>
      <c r="GE86" s="18" t="s">
        <v>26</v>
      </c>
      <c r="GF86" s="18" t="s">
        <v>7318</v>
      </c>
      <c r="GG86" s="18" t="s">
        <v>11081</v>
      </c>
      <c r="GH86" s="18" t="s">
        <v>7490</v>
      </c>
    </row>
    <row r="87" spans="3:190" ht="30" customHeight="1" x14ac:dyDescent="0.2">
      <c r="C87" s="17" t="s">
        <v>11174</v>
      </c>
      <c r="D87" s="18" t="s">
        <v>7641</v>
      </c>
      <c r="E87" s="18" t="s">
        <v>7733</v>
      </c>
      <c r="F87" s="18" t="s">
        <v>7839</v>
      </c>
      <c r="G87" s="18">
        <v>2017</v>
      </c>
      <c r="H87" s="19">
        <v>44571</v>
      </c>
      <c r="I87" s="19">
        <v>45291</v>
      </c>
      <c r="J87" s="18" t="s">
        <v>7947</v>
      </c>
      <c r="K87" s="18" t="s">
        <v>8070</v>
      </c>
      <c r="L87" s="18" t="s">
        <v>8181</v>
      </c>
      <c r="M87" s="18" t="s">
        <v>8300</v>
      </c>
      <c r="N87" s="18" t="s">
        <v>699</v>
      </c>
      <c r="O87" s="17"/>
      <c r="P87" s="18" t="s">
        <v>699</v>
      </c>
      <c r="Q87" s="17"/>
      <c r="R87" s="18" t="s">
        <v>699</v>
      </c>
      <c r="S87" s="17"/>
      <c r="T87" s="18" t="s">
        <v>699</v>
      </c>
      <c r="U87" s="17"/>
      <c r="V87" s="18" t="s">
        <v>8785</v>
      </c>
      <c r="W87" s="18" t="s">
        <v>8785</v>
      </c>
      <c r="X87" s="18" t="s">
        <v>3138</v>
      </c>
      <c r="Y87" s="18" t="s">
        <v>8949</v>
      </c>
      <c r="Z87" s="20">
        <f t="shared" si="5"/>
        <v>258.66000000000003</v>
      </c>
      <c r="AA87" s="20">
        <v>176.78</v>
      </c>
      <c r="AB87" s="21">
        <v>68.34</v>
      </c>
      <c r="AC87" s="21">
        <v>0.06</v>
      </c>
      <c r="AD87" s="20">
        <v>60.59</v>
      </c>
      <c r="AE87" s="21">
        <v>23.42</v>
      </c>
      <c r="AF87" s="21">
        <v>0</v>
      </c>
      <c r="AG87" s="21">
        <v>0</v>
      </c>
      <c r="AH87" s="21">
        <v>0</v>
      </c>
      <c r="AI87" s="21">
        <v>0</v>
      </c>
      <c r="AJ87" s="21">
        <v>21.29</v>
      </c>
      <c r="AK87" s="21">
        <v>8.23</v>
      </c>
      <c r="AL87" s="21">
        <v>0</v>
      </c>
      <c r="AM87" s="21">
        <v>0</v>
      </c>
      <c r="AN87" s="18" t="s">
        <v>1624</v>
      </c>
      <c r="AO87" s="18" t="s">
        <v>1624</v>
      </c>
      <c r="AP87" s="18" t="s">
        <v>1624</v>
      </c>
      <c r="AQ87" s="18">
        <v>1</v>
      </c>
      <c r="AR87" s="18" t="s">
        <v>9116</v>
      </c>
      <c r="AS87" s="18" t="s">
        <v>9188</v>
      </c>
      <c r="AT87" s="21">
        <v>8.43</v>
      </c>
      <c r="AU87" s="21">
        <v>249.86</v>
      </c>
      <c r="AV87" s="21">
        <v>7.0000000000000007E-2</v>
      </c>
      <c r="AW87" s="22">
        <v>710</v>
      </c>
      <c r="AX87" s="22">
        <v>263</v>
      </c>
      <c r="AY87" s="22">
        <v>247</v>
      </c>
      <c r="AZ87" s="22">
        <v>5</v>
      </c>
      <c r="BA87" s="22">
        <v>26</v>
      </c>
      <c r="BB87" s="22">
        <v>10</v>
      </c>
      <c r="BC87" s="22">
        <v>3</v>
      </c>
      <c r="BD87" s="22">
        <v>0</v>
      </c>
      <c r="BE87" s="22">
        <v>18</v>
      </c>
      <c r="BF87" s="22">
        <v>0</v>
      </c>
      <c r="BG87" s="22">
        <v>37</v>
      </c>
      <c r="BH87" s="22">
        <v>14</v>
      </c>
      <c r="BI87" s="22">
        <v>1</v>
      </c>
      <c r="BJ87" s="22">
        <v>20</v>
      </c>
      <c r="BK87" s="22">
        <v>32</v>
      </c>
      <c r="BL87" s="22">
        <v>59</v>
      </c>
      <c r="BM87" s="22">
        <v>4</v>
      </c>
      <c r="BN87" s="22">
        <v>0</v>
      </c>
      <c r="BO87" s="22">
        <v>2</v>
      </c>
      <c r="BP87" s="22">
        <v>0</v>
      </c>
      <c r="BQ87" s="22">
        <v>13</v>
      </c>
      <c r="BR87" s="22">
        <v>0</v>
      </c>
      <c r="BS87" s="22">
        <v>0</v>
      </c>
      <c r="BT87" s="22">
        <v>0</v>
      </c>
      <c r="BU87" s="22">
        <v>0</v>
      </c>
      <c r="BV87" s="22">
        <v>0</v>
      </c>
      <c r="BW87" s="22">
        <v>0</v>
      </c>
      <c r="BX87" s="22">
        <v>0</v>
      </c>
      <c r="BY87" s="22">
        <v>0</v>
      </c>
      <c r="BZ87" s="22">
        <v>0</v>
      </c>
      <c r="CA87" s="22">
        <v>0</v>
      </c>
      <c r="CB87" s="22">
        <v>0</v>
      </c>
      <c r="CC87" s="22">
        <v>0</v>
      </c>
      <c r="CD87" s="22">
        <v>0</v>
      </c>
      <c r="CE87" s="22">
        <v>0</v>
      </c>
      <c r="CF87" s="22">
        <v>0</v>
      </c>
      <c r="CG87" s="22">
        <v>0</v>
      </c>
      <c r="CH87" s="22">
        <v>0</v>
      </c>
      <c r="CI87" s="22">
        <v>0</v>
      </c>
      <c r="CJ87" s="22">
        <v>0</v>
      </c>
      <c r="CK87" s="22">
        <v>0</v>
      </c>
      <c r="CL87" s="22">
        <v>0</v>
      </c>
      <c r="CM87" s="22">
        <v>0</v>
      </c>
      <c r="CN87" s="23"/>
      <c r="CO87" s="22">
        <v>0</v>
      </c>
      <c r="CP87" s="22">
        <v>244</v>
      </c>
      <c r="CQ87" s="15">
        <f t="shared" si="4"/>
        <v>0</v>
      </c>
      <c r="CR87" s="21">
        <v>471.94400000000002</v>
      </c>
      <c r="CS87" s="18" t="s">
        <v>9329</v>
      </c>
      <c r="CT87" s="17"/>
      <c r="CU87" s="21">
        <v>49.81</v>
      </c>
      <c r="CV87" s="18" t="s">
        <v>9449</v>
      </c>
      <c r="CW87" s="21">
        <v>947.54700000000003</v>
      </c>
      <c r="CX87" s="21">
        <v>1</v>
      </c>
      <c r="CY87" s="18" t="s">
        <v>9491</v>
      </c>
      <c r="CZ87" s="18" t="s">
        <v>9528</v>
      </c>
      <c r="DA87" s="18" t="s">
        <v>9562</v>
      </c>
      <c r="DB87" s="18">
        <v>5</v>
      </c>
      <c r="DC87" s="18">
        <v>0</v>
      </c>
      <c r="DD87" s="18" t="s">
        <v>699</v>
      </c>
      <c r="DE87" s="18">
        <v>0</v>
      </c>
      <c r="DF87" s="18">
        <v>1</v>
      </c>
      <c r="DG87" s="18" t="s">
        <v>9617</v>
      </c>
      <c r="DH87" s="18">
        <v>52367</v>
      </c>
      <c r="DI87" s="18">
        <v>1</v>
      </c>
      <c r="DJ87" s="18" t="s">
        <v>9684</v>
      </c>
      <c r="DK87" s="18">
        <v>2478</v>
      </c>
      <c r="DL87" s="18">
        <v>1</v>
      </c>
      <c r="DM87" s="18" t="s">
        <v>9684</v>
      </c>
      <c r="DN87" s="18">
        <v>288</v>
      </c>
      <c r="DO87" s="18">
        <v>1</v>
      </c>
      <c r="DP87" s="18" t="s">
        <v>9734</v>
      </c>
      <c r="DQ87" s="18">
        <v>23</v>
      </c>
      <c r="DR87" s="17"/>
      <c r="DS87" s="17"/>
      <c r="DT87" s="17"/>
      <c r="DU87" s="17"/>
      <c r="DV87" s="17"/>
      <c r="DW87" s="17"/>
      <c r="DX87" s="17"/>
      <c r="DY87" s="17"/>
      <c r="DZ87" s="17"/>
      <c r="EA87" s="18" t="s">
        <v>1624</v>
      </c>
      <c r="EB87" s="18" t="s">
        <v>1624</v>
      </c>
      <c r="EC87" s="18">
        <v>0</v>
      </c>
      <c r="ED87" s="17"/>
      <c r="EE87" s="17"/>
      <c r="EF87" s="17"/>
      <c r="EG87" s="18">
        <v>1</v>
      </c>
      <c r="EH87" s="18" t="s">
        <v>9865</v>
      </c>
      <c r="EI87" s="18">
        <v>18738</v>
      </c>
      <c r="EJ87" s="17"/>
      <c r="EK87" s="17"/>
      <c r="EL87" s="17"/>
      <c r="EM87" s="17"/>
      <c r="EN87" s="17"/>
      <c r="EO87" s="17"/>
      <c r="EP87" s="17"/>
      <c r="EQ87" s="17"/>
      <c r="ER87" s="17"/>
      <c r="ES87" s="17"/>
      <c r="ET87" s="17"/>
      <c r="EU87" s="17"/>
      <c r="EV87" s="17"/>
      <c r="EW87" s="17"/>
      <c r="EX87" s="17"/>
      <c r="EY87" s="18" t="s">
        <v>1624</v>
      </c>
      <c r="EZ87" s="18" t="s">
        <v>1624</v>
      </c>
      <c r="FA87" s="18">
        <v>0</v>
      </c>
      <c r="FB87" s="18">
        <v>93</v>
      </c>
      <c r="FC87" s="18" t="s">
        <v>10010</v>
      </c>
      <c r="FD87" s="18">
        <v>263</v>
      </c>
      <c r="FE87" s="18">
        <v>0</v>
      </c>
      <c r="FF87" s="18">
        <v>21</v>
      </c>
      <c r="FG87" s="18">
        <v>242</v>
      </c>
      <c r="FH87" s="18">
        <v>0</v>
      </c>
      <c r="FI87" s="18">
        <v>0</v>
      </c>
      <c r="FJ87" s="18">
        <v>0</v>
      </c>
      <c r="FK87" s="18">
        <v>0</v>
      </c>
      <c r="FL87" s="18">
        <v>0</v>
      </c>
      <c r="FM87" s="17"/>
      <c r="FN87" s="17"/>
      <c r="FO87" s="18" t="s">
        <v>1624</v>
      </c>
      <c r="FP87" s="24" t="s">
        <v>10183</v>
      </c>
      <c r="FQ87" s="18" t="s">
        <v>10276</v>
      </c>
      <c r="FR87" s="24" t="s">
        <v>10183</v>
      </c>
      <c r="FS87" s="18" t="s">
        <v>10384</v>
      </c>
      <c r="FT87" s="18" t="s">
        <v>699</v>
      </c>
      <c r="FU87" s="17"/>
      <c r="FV87" s="18" t="s">
        <v>699</v>
      </c>
      <c r="FW87" s="17"/>
      <c r="FX87" s="18" t="s">
        <v>10639</v>
      </c>
      <c r="FY87" s="18">
        <v>31</v>
      </c>
      <c r="FZ87" s="18">
        <v>675</v>
      </c>
      <c r="GA87" s="18" t="s">
        <v>7609</v>
      </c>
      <c r="GB87" s="18" t="s">
        <v>10826</v>
      </c>
      <c r="GC87" s="18" t="s">
        <v>11081</v>
      </c>
      <c r="GD87" s="18" t="s">
        <v>10938</v>
      </c>
      <c r="GE87" s="18" t="s">
        <v>699</v>
      </c>
      <c r="GF87" s="18" t="s">
        <v>699</v>
      </c>
      <c r="GG87" s="17"/>
      <c r="GH87" s="17"/>
    </row>
    <row r="88" spans="3:190" ht="30" customHeight="1" x14ac:dyDescent="0.2">
      <c r="C88" s="17" t="s">
        <v>11174</v>
      </c>
      <c r="D88" s="18" t="s">
        <v>78</v>
      </c>
      <c r="E88" s="18" t="s">
        <v>483</v>
      </c>
      <c r="F88" s="18" t="s">
        <v>483</v>
      </c>
      <c r="G88" s="18">
        <v>2017</v>
      </c>
      <c r="H88" s="19">
        <v>44570</v>
      </c>
      <c r="I88" s="19">
        <v>45280</v>
      </c>
      <c r="J88" s="18" t="s">
        <v>7948</v>
      </c>
      <c r="K88" s="18" t="s">
        <v>8071</v>
      </c>
      <c r="L88" s="18" t="s">
        <v>8182</v>
      </c>
      <c r="M88" s="18" t="s">
        <v>8301</v>
      </c>
      <c r="N88" s="17"/>
      <c r="O88" s="17"/>
      <c r="P88" s="17"/>
      <c r="Q88" s="17"/>
      <c r="R88" s="18" t="s">
        <v>8490</v>
      </c>
      <c r="S88" s="18" t="s">
        <v>8522</v>
      </c>
      <c r="T88" s="18" t="s">
        <v>8590</v>
      </c>
      <c r="U88" s="18" t="s">
        <v>8680</v>
      </c>
      <c r="V88" s="18" t="s">
        <v>8786</v>
      </c>
      <c r="W88" s="18" t="s">
        <v>8859</v>
      </c>
      <c r="X88" s="18" t="s">
        <v>3138</v>
      </c>
      <c r="Y88" s="18" t="s">
        <v>8950</v>
      </c>
      <c r="Z88" s="20">
        <f t="shared" si="5"/>
        <v>384.48</v>
      </c>
      <c r="AA88" s="20">
        <v>318.113</v>
      </c>
      <c r="AB88" s="21">
        <v>82.74</v>
      </c>
      <c r="AC88" s="21">
        <v>0.28000000000000003</v>
      </c>
      <c r="AD88" s="20">
        <v>39.795000000000002</v>
      </c>
      <c r="AE88" s="21">
        <v>10.35</v>
      </c>
      <c r="AF88" s="21">
        <v>3.581</v>
      </c>
      <c r="AG88" s="21">
        <v>0.93</v>
      </c>
      <c r="AH88" s="21">
        <v>22.991</v>
      </c>
      <c r="AI88" s="21">
        <v>5.98</v>
      </c>
      <c r="AJ88" s="21">
        <v>0</v>
      </c>
      <c r="AK88" s="21">
        <v>0</v>
      </c>
      <c r="AL88" s="21">
        <v>0</v>
      </c>
      <c r="AM88" s="21">
        <v>0</v>
      </c>
      <c r="AN88" s="18" t="s">
        <v>594</v>
      </c>
      <c r="AO88" s="18" t="s">
        <v>594</v>
      </c>
      <c r="AP88" s="18" t="s">
        <v>594</v>
      </c>
      <c r="AQ88" s="18">
        <v>1</v>
      </c>
      <c r="AR88" s="18" t="s">
        <v>9117</v>
      </c>
      <c r="AS88" s="18" t="s">
        <v>9189</v>
      </c>
      <c r="AT88" s="21">
        <v>0</v>
      </c>
      <c r="AU88" s="21">
        <v>351</v>
      </c>
      <c r="AV88" s="21">
        <v>0.3</v>
      </c>
      <c r="AW88" s="22">
        <v>1191</v>
      </c>
      <c r="AX88" s="22">
        <v>1104</v>
      </c>
      <c r="AY88" s="22">
        <v>392</v>
      </c>
      <c r="AZ88" s="22">
        <v>32</v>
      </c>
      <c r="BA88" s="22">
        <v>69</v>
      </c>
      <c r="BB88" s="22">
        <v>20</v>
      </c>
      <c r="BC88" s="22">
        <v>6</v>
      </c>
      <c r="BD88" s="22">
        <v>5</v>
      </c>
      <c r="BE88" s="22">
        <v>5</v>
      </c>
      <c r="BF88" s="22">
        <v>42</v>
      </c>
      <c r="BG88" s="22">
        <v>34</v>
      </c>
      <c r="BH88" s="22">
        <v>23</v>
      </c>
      <c r="BI88" s="22">
        <v>3</v>
      </c>
      <c r="BJ88" s="22">
        <v>8</v>
      </c>
      <c r="BK88" s="22">
        <v>9</v>
      </c>
      <c r="BL88" s="22">
        <v>10</v>
      </c>
      <c r="BM88" s="22">
        <v>9</v>
      </c>
      <c r="BN88" s="22">
        <v>9</v>
      </c>
      <c r="BO88" s="22">
        <v>1</v>
      </c>
      <c r="BP88" s="22">
        <v>0</v>
      </c>
      <c r="BQ88" s="22">
        <v>11</v>
      </c>
      <c r="BR88" s="22">
        <v>4</v>
      </c>
      <c r="BS88" s="22">
        <v>72</v>
      </c>
      <c r="BT88" s="22">
        <v>30</v>
      </c>
      <c r="BU88" s="22">
        <v>11</v>
      </c>
      <c r="BV88" s="22">
        <v>10</v>
      </c>
      <c r="BW88" s="22"/>
      <c r="BX88" s="22"/>
      <c r="BY88" s="22"/>
      <c r="BZ88" s="22"/>
      <c r="CA88" s="22"/>
      <c r="CB88" s="22"/>
      <c r="CC88" s="22"/>
      <c r="CD88" s="22"/>
      <c r="CE88" s="22"/>
      <c r="CF88" s="22">
        <v>21</v>
      </c>
      <c r="CG88" s="22"/>
      <c r="CH88" s="22"/>
      <c r="CI88" s="22">
        <v>72</v>
      </c>
      <c r="CJ88" s="22">
        <v>0</v>
      </c>
      <c r="CK88" s="22">
        <v>0</v>
      </c>
      <c r="CL88" s="22">
        <v>5</v>
      </c>
      <c r="CM88" s="22">
        <v>0</v>
      </c>
      <c r="CN88" s="22" t="s">
        <v>9238</v>
      </c>
      <c r="CO88" s="22">
        <v>15</v>
      </c>
      <c r="CP88" s="22">
        <v>392</v>
      </c>
      <c r="CQ88" s="15">
        <f t="shared" si="4"/>
        <v>0</v>
      </c>
      <c r="CR88" s="21">
        <v>485.98399999999998</v>
      </c>
      <c r="CS88" s="18" t="s">
        <v>9330</v>
      </c>
      <c r="CT88" s="18" t="s">
        <v>9400</v>
      </c>
      <c r="CU88" s="21">
        <v>66.900000000000006</v>
      </c>
      <c r="CV88" s="24" t="s">
        <v>9450</v>
      </c>
      <c r="CW88" s="21">
        <v>726.42399999999998</v>
      </c>
      <c r="CX88" s="21">
        <v>1</v>
      </c>
      <c r="CY88" s="18" t="s">
        <v>9492</v>
      </c>
      <c r="CZ88" s="18" t="s">
        <v>9529</v>
      </c>
      <c r="DA88" s="18" t="s">
        <v>9563</v>
      </c>
      <c r="DB88" s="18">
        <v>5</v>
      </c>
      <c r="DC88" s="18">
        <v>0</v>
      </c>
      <c r="DD88" s="17"/>
      <c r="DE88" s="18">
        <v>31</v>
      </c>
      <c r="DF88" s="18">
        <v>1</v>
      </c>
      <c r="DG88" s="18" t="s">
        <v>9618</v>
      </c>
      <c r="DH88" s="18">
        <v>180374</v>
      </c>
      <c r="DI88" s="18">
        <v>1</v>
      </c>
      <c r="DJ88" s="18" t="s">
        <v>9685</v>
      </c>
      <c r="DK88" s="18">
        <v>24562</v>
      </c>
      <c r="DL88" s="18">
        <v>1</v>
      </c>
      <c r="DM88" s="18" t="s">
        <v>9726</v>
      </c>
      <c r="DN88" s="18">
        <v>8</v>
      </c>
      <c r="DO88" s="18">
        <v>1</v>
      </c>
      <c r="DP88" s="18" t="s">
        <v>9726</v>
      </c>
      <c r="DQ88" s="18">
        <v>8</v>
      </c>
      <c r="DR88" s="17"/>
      <c r="DS88" s="17"/>
      <c r="DT88" s="17"/>
      <c r="DU88" s="17"/>
      <c r="DV88" s="17"/>
      <c r="DW88" s="17"/>
      <c r="DX88" s="17"/>
      <c r="DY88" s="17"/>
      <c r="DZ88" s="17"/>
      <c r="EA88" s="18" t="s">
        <v>9781</v>
      </c>
      <c r="EB88" s="18" t="s">
        <v>9726</v>
      </c>
      <c r="EC88" s="18">
        <v>10</v>
      </c>
      <c r="ED88" s="18">
        <v>1</v>
      </c>
      <c r="EE88" s="18" t="s">
        <v>9826</v>
      </c>
      <c r="EF88" s="18">
        <v>0</v>
      </c>
      <c r="EG88" s="18">
        <v>1</v>
      </c>
      <c r="EH88" s="18" t="s">
        <v>9685</v>
      </c>
      <c r="EI88" s="18">
        <v>24562</v>
      </c>
      <c r="EJ88" s="17"/>
      <c r="EK88" s="17"/>
      <c r="EL88" s="17"/>
      <c r="EM88" s="17"/>
      <c r="EN88" s="17"/>
      <c r="EO88" s="17"/>
      <c r="EP88" s="18">
        <v>1</v>
      </c>
      <c r="EQ88" s="18" t="s">
        <v>9879</v>
      </c>
      <c r="ER88" s="18">
        <v>451</v>
      </c>
      <c r="ES88" s="18">
        <v>1</v>
      </c>
      <c r="ET88" s="18" t="s">
        <v>9903</v>
      </c>
      <c r="EU88" s="18">
        <v>16</v>
      </c>
      <c r="EV88" s="17"/>
      <c r="EW88" s="17"/>
      <c r="EX88" s="17"/>
      <c r="EY88" s="17"/>
      <c r="EZ88" s="17"/>
      <c r="FA88" s="17"/>
      <c r="FB88" s="18">
        <v>100</v>
      </c>
      <c r="FC88" s="17"/>
      <c r="FD88" s="18">
        <v>154</v>
      </c>
      <c r="FE88" s="18">
        <v>14</v>
      </c>
      <c r="FF88" s="18">
        <v>12</v>
      </c>
      <c r="FG88" s="18">
        <v>122</v>
      </c>
      <c r="FH88" s="18">
        <v>1</v>
      </c>
      <c r="FI88" s="18">
        <v>5</v>
      </c>
      <c r="FJ88" s="18">
        <v>0</v>
      </c>
      <c r="FK88" s="18">
        <v>0</v>
      </c>
      <c r="FL88" s="18">
        <v>0</v>
      </c>
      <c r="FM88" s="18">
        <v>1</v>
      </c>
      <c r="FN88" s="24" t="s">
        <v>10061</v>
      </c>
      <c r="FO88" s="18" t="s">
        <v>10113</v>
      </c>
      <c r="FP88" s="24" t="s">
        <v>10061</v>
      </c>
      <c r="FQ88" s="18" t="s">
        <v>10277</v>
      </c>
      <c r="FR88" s="24" t="s">
        <v>10331</v>
      </c>
      <c r="FS88" s="18" t="s">
        <v>10385</v>
      </c>
      <c r="FT88" s="18" t="s">
        <v>10460</v>
      </c>
      <c r="FU88" s="18" t="s">
        <v>10508</v>
      </c>
      <c r="FV88" s="18" t="s">
        <v>10548</v>
      </c>
      <c r="FW88" s="17"/>
      <c r="FX88" s="18" t="s">
        <v>10640</v>
      </c>
      <c r="FY88" s="18">
        <v>21</v>
      </c>
      <c r="FZ88" s="18">
        <v>700</v>
      </c>
      <c r="GA88" s="18" t="s">
        <v>33</v>
      </c>
      <c r="GB88" s="18" t="s">
        <v>10827</v>
      </c>
      <c r="GC88" s="18" t="s">
        <v>11081</v>
      </c>
      <c r="GD88" s="18" t="s">
        <v>10939</v>
      </c>
      <c r="GE88" s="18" t="s">
        <v>7238</v>
      </c>
      <c r="GF88" s="18" t="s">
        <v>7333</v>
      </c>
      <c r="GG88" s="18" t="s">
        <v>11081</v>
      </c>
      <c r="GH88" s="18" t="s">
        <v>7505</v>
      </c>
    </row>
    <row r="89" spans="3:190" ht="30" customHeight="1" x14ac:dyDescent="0.2">
      <c r="C89" s="17" t="s">
        <v>11174</v>
      </c>
      <c r="D89" s="18" t="s">
        <v>45</v>
      </c>
      <c r="E89" s="18" t="s">
        <v>7734</v>
      </c>
      <c r="F89" s="18" t="s">
        <v>7840</v>
      </c>
      <c r="G89" s="18">
        <v>2018</v>
      </c>
      <c r="H89" s="19">
        <v>44927</v>
      </c>
      <c r="I89" s="19">
        <v>45291</v>
      </c>
      <c r="J89" s="18" t="s">
        <v>7949</v>
      </c>
      <c r="K89" s="18" t="s">
        <v>8072</v>
      </c>
      <c r="L89" s="18" t="s">
        <v>7736</v>
      </c>
      <c r="M89" s="18" t="s">
        <v>8302</v>
      </c>
      <c r="N89" s="18" t="s">
        <v>1624</v>
      </c>
      <c r="O89" s="17"/>
      <c r="P89" s="18" t="s">
        <v>1624</v>
      </c>
      <c r="Q89" s="17"/>
      <c r="R89" s="18" t="s">
        <v>8485</v>
      </c>
      <c r="S89" s="18" t="s">
        <v>8523</v>
      </c>
      <c r="T89" s="18" t="s">
        <v>1624</v>
      </c>
      <c r="U89" s="17"/>
      <c r="V89" s="18" t="s">
        <v>8787</v>
      </c>
      <c r="W89" s="18" t="s">
        <v>8787</v>
      </c>
      <c r="X89" s="18" t="s">
        <v>3138</v>
      </c>
      <c r="Y89" s="18" t="s">
        <v>8951</v>
      </c>
      <c r="Z89" s="20">
        <f t="shared" si="5"/>
        <v>22.361000000000001</v>
      </c>
      <c r="AA89" s="20">
        <v>20</v>
      </c>
      <c r="AB89" s="21">
        <v>89.44</v>
      </c>
      <c r="AC89" s="21">
        <v>2.0400000000000001E-2</v>
      </c>
      <c r="AD89" s="20">
        <v>0.99199999999999999</v>
      </c>
      <c r="AE89" s="21">
        <v>4.4400000000000004</v>
      </c>
      <c r="AF89" s="21">
        <v>1.369</v>
      </c>
      <c r="AG89" s="21">
        <v>6.12</v>
      </c>
      <c r="AH89" s="21">
        <v>0</v>
      </c>
      <c r="AI89" s="21">
        <v>0</v>
      </c>
      <c r="AJ89" s="21">
        <v>0</v>
      </c>
      <c r="AK89" s="21">
        <v>0</v>
      </c>
      <c r="AL89" s="21">
        <v>0</v>
      </c>
      <c r="AM89" s="21">
        <v>0</v>
      </c>
      <c r="AN89" s="18" t="s">
        <v>699</v>
      </c>
      <c r="AO89" s="18" t="s">
        <v>699</v>
      </c>
      <c r="AP89" s="18" t="s">
        <v>699</v>
      </c>
      <c r="AQ89" s="17"/>
      <c r="AR89" s="17"/>
      <c r="AS89" s="17"/>
      <c r="AT89" s="21"/>
      <c r="AU89" s="21">
        <v>25</v>
      </c>
      <c r="AV89" s="21">
        <v>2.5700000000000001E-2</v>
      </c>
      <c r="AW89" s="22">
        <v>146</v>
      </c>
      <c r="AX89" s="22">
        <v>146</v>
      </c>
      <c r="AY89" s="22">
        <v>39</v>
      </c>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v>0</v>
      </c>
      <c r="CJ89" s="22"/>
      <c r="CK89" s="22"/>
      <c r="CL89" s="22"/>
      <c r="CM89" s="22"/>
      <c r="CN89" s="22" t="s">
        <v>9239</v>
      </c>
      <c r="CO89" s="22">
        <v>39</v>
      </c>
      <c r="CP89" s="22">
        <v>39</v>
      </c>
      <c r="CQ89" s="15">
        <f t="shared" si="4"/>
        <v>0</v>
      </c>
      <c r="CR89" s="21">
        <v>335</v>
      </c>
      <c r="CS89" s="18" t="s">
        <v>9331</v>
      </c>
      <c r="CT89" s="18" t="s">
        <v>9401</v>
      </c>
      <c r="CU89" s="21">
        <v>28.37</v>
      </c>
      <c r="CV89" s="24" t="s">
        <v>9451</v>
      </c>
      <c r="CW89" s="21">
        <v>1181.0060000000001</v>
      </c>
      <c r="CX89" s="21">
        <v>1</v>
      </c>
      <c r="CY89" s="18" t="s">
        <v>9493</v>
      </c>
      <c r="CZ89" s="18" t="s">
        <v>9530</v>
      </c>
      <c r="DA89" s="18" t="s">
        <v>9564</v>
      </c>
      <c r="DB89" s="18">
        <v>8</v>
      </c>
      <c r="DC89" s="18">
        <v>0</v>
      </c>
      <c r="DD89" s="17"/>
      <c r="DE89" s="18">
        <v>4</v>
      </c>
      <c r="DF89" s="17"/>
      <c r="DG89" s="17"/>
      <c r="DH89" s="17"/>
      <c r="DI89" s="17"/>
      <c r="DJ89" s="17"/>
      <c r="DK89" s="17"/>
      <c r="DL89" s="18">
        <v>1</v>
      </c>
      <c r="DM89" s="18" t="s">
        <v>9727</v>
      </c>
      <c r="DN89" s="18">
        <v>6424</v>
      </c>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8">
        <v>1</v>
      </c>
      <c r="ET89" s="18" t="s">
        <v>4818</v>
      </c>
      <c r="EU89" s="18">
        <v>11</v>
      </c>
      <c r="EV89" s="17"/>
      <c r="EW89" s="17"/>
      <c r="EX89" s="17"/>
      <c r="EY89" s="17"/>
      <c r="EZ89" s="17"/>
      <c r="FA89" s="17"/>
      <c r="FB89" s="18">
        <v>100</v>
      </c>
      <c r="FC89" s="17"/>
      <c r="FD89" s="18">
        <v>26</v>
      </c>
      <c r="FE89" s="18">
        <v>0</v>
      </c>
      <c r="FF89" s="18">
        <v>7</v>
      </c>
      <c r="FG89" s="18">
        <v>17</v>
      </c>
      <c r="FH89" s="18">
        <v>0</v>
      </c>
      <c r="FI89" s="18">
        <v>2</v>
      </c>
      <c r="FJ89" s="18">
        <v>0</v>
      </c>
      <c r="FK89" s="18">
        <v>0</v>
      </c>
      <c r="FL89" s="18">
        <v>0</v>
      </c>
      <c r="FM89" s="17"/>
      <c r="FN89" s="17"/>
      <c r="FO89" s="17"/>
      <c r="FP89" s="24" t="s">
        <v>10184</v>
      </c>
      <c r="FQ89" s="18" t="s">
        <v>10278</v>
      </c>
      <c r="FR89" s="24" t="s">
        <v>10332</v>
      </c>
      <c r="FS89" s="18" t="s">
        <v>10386</v>
      </c>
      <c r="FT89" s="18" t="s">
        <v>10461</v>
      </c>
      <c r="FU89" s="17"/>
      <c r="FV89" s="24" t="s">
        <v>10332</v>
      </c>
      <c r="FW89" s="17"/>
      <c r="FX89" s="18" t="s">
        <v>1624</v>
      </c>
      <c r="FY89" s="18">
        <v>0</v>
      </c>
      <c r="FZ89" s="17"/>
      <c r="GA89" s="18" t="s">
        <v>10723</v>
      </c>
      <c r="GB89" s="18" t="s">
        <v>10828</v>
      </c>
      <c r="GC89" s="18" t="s">
        <v>11081</v>
      </c>
      <c r="GD89" s="18" t="s">
        <v>10940</v>
      </c>
      <c r="GE89" s="18" t="s">
        <v>6</v>
      </c>
      <c r="GF89" s="18" t="s">
        <v>10814</v>
      </c>
      <c r="GG89" s="17"/>
      <c r="GH89" s="17"/>
    </row>
    <row r="90" spans="3:190" ht="30" customHeight="1" x14ac:dyDescent="0.2">
      <c r="C90" s="17" t="s">
        <v>11174</v>
      </c>
      <c r="D90" s="18" t="s">
        <v>7642</v>
      </c>
      <c r="E90" s="18" t="s">
        <v>7735</v>
      </c>
      <c r="F90" s="18" t="s">
        <v>7841</v>
      </c>
      <c r="G90" s="18">
        <v>2017</v>
      </c>
      <c r="H90" s="19">
        <v>44896</v>
      </c>
      <c r="I90" s="19">
        <v>45245</v>
      </c>
      <c r="J90" s="18" t="s">
        <v>7950</v>
      </c>
      <c r="K90" s="18" t="s">
        <v>8073</v>
      </c>
      <c r="L90" s="18" t="s">
        <v>8183</v>
      </c>
      <c r="M90" s="18" t="s">
        <v>8303</v>
      </c>
      <c r="N90" s="18" t="s">
        <v>699</v>
      </c>
      <c r="O90" s="17"/>
      <c r="P90" s="18" t="s">
        <v>699</v>
      </c>
      <c r="Q90" s="17"/>
      <c r="R90" s="18" t="s">
        <v>699</v>
      </c>
      <c r="S90" s="17"/>
      <c r="T90" s="18" t="s">
        <v>699</v>
      </c>
      <c r="U90" s="17"/>
      <c r="V90" s="18" t="s">
        <v>8788</v>
      </c>
      <c r="W90" s="18" t="s">
        <v>8788</v>
      </c>
      <c r="X90" s="18" t="s">
        <v>3138</v>
      </c>
      <c r="Y90" s="18" t="s">
        <v>8952</v>
      </c>
      <c r="Z90" s="20">
        <f t="shared" si="5"/>
        <v>167.70999999999998</v>
      </c>
      <c r="AA90" s="20">
        <v>81.209999999999994</v>
      </c>
      <c r="AB90" s="21">
        <v>48.42</v>
      </c>
      <c r="AC90" s="21">
        <v>0.06</v>
      </c>
      <c r="AD90" s="20">
        <v>79.319999999999993</v>
      </c>
      <c r="AE90" s="21">
        <v>47.3</v>
      </c>
      <c r="AF90" s="21">
        <v>3.32</v>
      </c>
      <c r="AG90" s="21">
        <v>1.98</v>
      </c>
      <c r="AH90" s="21">
        <v>3.86</v>
      </c>
      <c r="AI90" s="21">
        <v>2.2999999999999998</v>
      </c>
      <c r="AJ90" s="21">
        <v>0</v>
      </c>
      <c r="AK90" s="21">
        <v>0</v>
      </c>
      <c r="AL90" s="21">
        <v>0</v>
      </c>
      <c r="AM90" s="21">
        <v>0</v>
      </c>
      <c r="AN90" s="18" t="s">
        <v>699</v>
      </c>
      <c r="AO90" s="18" t="s">
        <v>699</v>
      </c>
      <c r="AP90" s="18" t="s">
        <v>699</v>
      </c>
      <c r="AQ90" s="18">
        <v>1</v>
      </c>
      <c r="AR90" s="18" t="s">
        <v>9118</v>
      </c>
      <c r="AS90" s="18" t="s">
        <v>9190</v>
      </c>
      <c r="AT90" s="21">
        <v>0</v>
      </c>
      <c r="AU90" s="21">
        <v>350</v>
      </c>
      <c r="AV90" s="21">
        <v>0.25</v>
      </c>
      <c r="AW90" s="22">
        <v>142</v>
      </c>
      <c r="AX90" s="22">
        <v>113</v>
      </c>
      <c r="AY90" s="22">
        <v>62</v>
      </c>
      <c r="AZ90" s="22"/>
      <c r="BA90" s="22">
        <v>6</v>
      </c>
      <c r="BB90" s="22">
        <v>1</v>
      </c>
      <c r="BC90" s="22"/>
      <c r="BD90" s="22"/>
      <c r="BE90" s="22">
        <v>2</v>
      </c>
      <c r="BF90" s="22"/>
      <c r="BG90" s="22"/>
      <c r="BH90" s="22">
        <v>3</v>
      </c>
      <c r="BI90" s="22">
        <v>1</v>
      </c>
      <c r="BJ90" s="22">
        <v>6</v>
      </c>
      <c r="BK90" s="22">
        <v>6</v>
      </c>
      <c r="BL90" s="22">
        <v>1</v>
      </c>
      <c r="BM90" s="22"/>
      <c r="BN90" s="22"/>
      <c r="BO90" s="22">
        <v>30</v>
      </c>
      <c r="BP90" s="22"/>
      <c r="BQ90" s="22"/>
      <c r="BR90" s="22"/>
      <c r="BS90" s="22"/>
      <c r="BT90" s="22"/>
      <c r="BU90" s="22"/>
      <c r="BV90" s="22"/>
      <c r="BW90" s="22"/>
      <c r="BX90" s="22"/>
      <c r="BY90" s="22"/>
      <c r="BZ90" s="22"/>
      <c r="CA90" s="22"/>
      <c r="CB90" s="22"/>
      <c r="CC90" s="22"/>
      <c r="CD90" s="22"/>
      <c r="CE90" s="22"/>
      <c r="CF90" s="22"/>
      <c r="CG90" s="22"/>
      <c r="CH90" s="22"/>
      <c r="CI90" s="22">
        <v>0</v>
      </c>
      <c r="CJ90" s="22"/>
      <c r="CK90" s="22"/>
      <c r="CL90" s="22"/>
      <c r="CM90" s="22"/>
      <c r="CN90" s="22" t="s">
        <v>9240</v>
      </c>
      <c r="CO90" s="22">
        <v>6</v>
      </c>
      <c r="CP90" s="22">
        <v>62</v>
      </c>
      <c r="CQ90" s="15">
        <f t="shared" si="4"/>
        <v>0</v>
      </c>
      <c r="CR90" s="21">
        <v>29</v>
      </c>
      <c r="CS90" s="18" t="s">
        <v>9332</v>
      </c>
      <c r="CT90" s="17"/>
      <c r="CU90" s="21">
        <v>4.4000000000000004</v>
      </c>
      <c r="CV90" s="24" t="s">
        <v>9452</v>
      </c>
      <c r="CW90" s="21">
        <v>659</v>
      </c>
      <c r="CX90" s="21"/>
      <c r="CY90" s="17"/>
      <c r="CZ90" s="17"/>
      <c r="DA90" s="17"/>
      <c r="DB90" s="17"/>
      <c r="DC90" s="18">
        <v>0</v>
      </c>
      <c r="DD90" s="17"/>
      <c r="DE90" s="18">
        <v>3</v>
      </c>
      <c r="DF90" s="17"/>
      <c r="DG90" s="17"/>
      <c r="DH90" s="17"/>
      <c r="DI90" s="18">
        <v>1</v>
      </c>
      <c r="DJ90" s="18" t="s">
        <v>4180</v>
      </c>
      <c r="DK90" s="18">
        <v>2000</v>
      </c>
      <c r="DL90" s="18">
        <v>1</v>
      </c>
      <c r="DM90" s="18" t="s">
        <v>4180</v>
      </c>
      <c r="DN90" s="18">
        <v>30</v>
      </c>
      <c r="DO90" s="17"/>
      <c r="DP90" s="17"/>
      <c r="DQ90" s="17"/>
      <c r="DR90" s="17"/>
      <c r="DS90" s="17"/>
      <c r="DT90" s="17"/>
      <c r="DU90" s="18">
        <v>1</v>
      </c>
      <c r="DV90" s="18" t="s">
        <v>9758</v>
      </c>
      <c r="DW90" s="18">
        <v>142</v>
      </c>
      <c r="DX90" s="17"/>
      <c r="DY90" s="17"/>
      <c r="DZ90" s="17"/>
      <c r="EA90" s="17"/>
      <c r="EB90" s="17"/>
      <c r="EC90" s="17"/>
      <c r="ED90" s="18">
        <v>1</v>
      </c>
      <c r="EE90" s="18" t="s">
        <v>9827</v>
      </c>
      <c r="EF90" s="18">
        <v>37000</v>
      </c>
      <c r="EG90" s="17"/>
      <c r="EH90" s="17"/>
      <c r="EI90" s="17"/>
      <c r="EJ90" s="17"/>
      <c r="EK90" s="17"/>
      <c r="EL90" s="17"/>
      <c r="EM90" s="17"/>
      <c r="EN90" s="17"/>
      <c r="EO90" s="17"/>
      <c r="EP90" s="17"/>
      <c r="EQ90" s="17"/>
      <c r="ER90" s="17"/>
      <c r="ES90" s="18">
        <v>1</v>
      </c>
      <c r="ET90" s="18" t="s">
        <v>9904</v>
      </c>
      <c r="EU90" s="18">
        <v>10</v>
      </c>
      <c r="EV90" s="17"/>
      <c r="EW90" s="17"/>
      <c r="EX90" s="17"/>
      <c r="EY90" s="17"/>
      <c r="EZ90" s="17"/>
      <c r="FA90" s="17"/>
      <c r="FB90" s="18">
        <v>100</v>
      </c>
      <c r="FC90" s="17"/>
      <c r="FD90" s="18">
        <v>34</v>
      </c>
      <c r="FE90" s="18">
        <v>4</v>
      </c>
      <c r="FF90" s="18">
        <v>10</v>
      </c>
      <c r="FG90" s="18">
        <v>7</v>
      </c>
      <c r="FH90" s="18">
        <v>7</v>
      </c>
      <c r="FI90" s="18">
        <v>6</v>
      </c>
      <c r="FJ90" s="18">
        <v>0</v>
      </c>
      <c r="FK90" s="18">
        <v>0</v>
      </c>
      <c r="FL90" s="18">
        <v>0</v>
      </c>
      <c r="FM90" s="18">
        <v>1</v>
      </c>
      <c r="FN90" s="24" t="s">
        <v>10062</v>
      </c>
      <c r="FO90" s="18" t="s">
        <v>10114</v>
      </c>
      <c r="FP90" s="17"/>
      <c r="FQ90" s="17"/>
      <c r="FR90" s="24" t="s">
        <v>10333</v>
      </c>
      <c r="FS90" s="18" t="s">
        <v>10387</v>
      </c>
      <c r="FT90" s="18" t="s">
        <v>10462</v>
      </c>
      <c r="FU90" s="18" t="s">
        <v>10509</v>
      </c>
      <c r="FV90" s="18" t="s">
        <v>10549</v>
      </c>
      <c r="FW90" s="18" t="s">
        <v>10583</v>
      </c>
      <c r="FX90" s="18" t="s">
        <v>10641</v>
      </c>
      <c r="FY90" s="18">
        <v>3</v>
      </c>
      <c r="FZ90" s="18">
        <v>120</v>
      </c>
      <c r="GA90" s="18" t="s">
        <v>10724</v>
      </c>
      <c r="GB90" s="18" t="s">
        <v>10829</v>
      </c>
      <c r="GC90" s="18" t="s">
        <v>11081</v>
      </c>
      <c r="GD90" s="18" t="s">
        <v>10941</v>
      </c>
      <c r="GE90" s="18" t="s">
        <v>7610</v>
      </c>
      <c r="GF90" s="18" t="s">
        <v>11030</v>
      </c>
      <c r="GG90" s="18" t="s">
        <v>11081</v>
      </c>
      <c r="GH90" s="18" t="s">
        <v>11068</v>
      </c>
    </row>
    <row r="91" spans="3:190" ht="30" customHeight="1" x14ac:dyDescent="0.2">
      <c r="C91" s="17" t="s">
        <v>11174</v>
      </c>
      <c r="D91" s="18" t="s">
        <v>45</v>
      </c>
      <c r="E91" s="18" t="s">
        <v>7736</v>
      </c>
      <c r="F91" s="18" t="s">
        <v>7842</v>
      </c>
      <c r="G91" s="18">
        <v>2017</v>
      </c>
      <c r="H91" s="19">
        <v>44927</v>
      </c>
      <c r="I91" s="19">
        <v>45291</v>
      </c>
      <c r="J91" s="18" t="s">
        <v>7949</v>
      </c>
      <c r="K91" s="18" t="s">
        <v>8074</v>
      </c>
      <c r="L91" s="18" t="s">
        <v>7736</v>
      </c>
      <c r="M91" s="18" t="s">
        <v>8304</v>
      </c>
      <c r="N91" s="17"/>
      <c r="O91" s="17"/>
      <c r="P91" s="17"/>
      <c r="Q91" s="17"/>
      <c r="R91" s="18" t="s">
        <v>8485</v>
      </c>
      <c r="S91" s="18" t="s">
        <v>8524</v>
      </c>
      <c r="T91" s="17"/>
      <c r="U91" s="17"/>
      <c r="V91" s="18" t="s">
        <v>8787</v>
      </c>
      <c r="W91" s="18" t="s">
        <v>8787</v>
      </c>
      <c r="X91" s="18" t="s">
        <v>3138</v>
      </c>
      <c r="Y91" s="18" t="s">
        <v>8951</v>
      </c>
      <c r="Z91" s="20">
        <f t="shared" si="5"/>
        <v>312.55200000000002</v>
      </c>
      <c r="AA91" s="20">
        <v>8.91</v>
      </c>
      <c r="AB91" s="21">
        <v>2.56</v>
      </c>
      <c r="AC91" s="21">
        <v>9.1000000000000004E-3</v>
      </c>
      <c r="AD91" s="20">
        <v>15.702</v>
      </c>
      <c r="AE91" s="21">
        <v>4.8</v>
      </c>
      <c r="AF91" s="21">
        <v>0</v>
      </c>
      <c r="AG91" s="21">
        <v>0</v>
      </c>
      <c r="AH91" s="21">
        <v>0</v>
      </c>
      <c r="AI91" s="21">
        <v>0</v>
      </c>
      <c r="AJ91" s="21">
        <v>0</v>
      </c>
      <c r="AK91" s="21">
        <v>0</v>
      </c>
      <c r="AL91" s="21">
        <v>287.94</v>
      </c>
      <c r="AM91" s="21">
        <v>91.82</v>
      </c>
      <c r="AN91" s="18" t="s">
        <v>9038</v>
      </c>
      <c r="AO91" s="18" t="s">
        <v>9060</v>
      </c>
      <c r="AP91" s="18" t="s">
        <v>8787</v>
      </c>
      <c r="AQ91" s="17"/>
      <c r="AR91" s="17"/>
      <c r="AS91" s="17"/>
      <c r="AT91" s="21"/>
      <c r="AU91" s="21">
        <v>296.77999999999997</v>
      </c>
      <c r="AV91" s="21">
        <v>0.30380000000000001</v>
      </c>
      <c r="AW91" s="22">
        <v>106</v>
      </c>
      <c r="AX91" s="22">
        <v>106</v>
      </c>
      <c r="AY91" s="22">
        <v>106</v>
      </c>
      <c r="AZ91" s="22"/>
      <c r="BA91" s="22"/>
      <c r="BB91" s="22"/>
      <c r="BC91" s="22"/>
      <c r="BD91" s="22"/>
      <c r="BE91" s="22"/>
      <c r="BF91" s="22"/>
      <c r="BG91" s="22"/>
      <c r="BH91" s="22"/>
      <c r="BI91" s="22">
        <v>88</v>
      </c>
      <c r="BJ91" s="22"/>
      <c r="BK91" s="22">
        <v>18</v>
      </c>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v>0</v>
      </c>
      <c r="CJ91" s="22"/>
      <c r="CK91" s="22"/>
      <c r="CL91" s="22"/>
      <c r="CM91" s="22"/>
      <c r="CN91" s="23"/>
      <c r="CO91" s="22"/>
      <c r="CP91" s="22">
        <v>106</v>
      </c>
      <c r="CQ91" s="15">
        <f t="shared" si="4"/>
        <v>0</v>
      </c>
      <c r="CR91" s="21">
        <v>335</v>
      </c>
      <c r="CS91" s="18" t="s">
        <v>9331</v>
      </c>
      <c r="CT91" s="18" t="s">
        <v>9402</v>
      </c>
      <c r="CU91" s="21">
        <v>28.37</v>
      </c>
      <c r="CV91" s="24" t="s">
        <v>9451</v>
      </c>
      <c r="CW91" s="21">
        <v>1181.0060000000001</v>
      </c>
      <c r="CX91" s="21">
        <v>1</v>
      </c>
      <c r="CY91" s="18" t="s">
        <v>9493</v>
      </c>
      <c r="CZ91" s="18" t="s">
        <v>9531</v>
      </c>
      <c r="DA91" s="18" t="s">
        <v>9564</v>
      </c>
      <c r="DB91" s="18">
        <v>8</v>
      </c>
      <c r="DC91" s="18">
        <v>0</v>
      </c>
      <c r="DD91" s="17"/>
      <c r="DE91" s="18">
        <v>4</v>
      </c>
      <c r="DF91" s="18">
        <v>1</v>
      </c>
      <c r="DG91" s="18" t="s">
        <v>4212</v>
      </c>
      <c r="DH91" s="18">
        <v>172386</v>
      </c>
      <c r="DI91" s="18">
        <v>1</v>
      </c>
      <c r="DJ91" s="18" t="s">
        <v>4212</v>
      </c>
      <c r="DK91" s="18">
        <v>172386</v>
      </c>
      <c r="DL91" s="17"/>
      <c r="DM91" s="17"/>
      <c r="DN91" s="17"/>
      <c r="DO91" s="17"/>
      <c r="DP91" s="17"/>
      <c r="DQ91" s="17"/>
      <c r="DR91" s="17"/>
      <c r="DS91" s="17"/>
      <c r="DT91" s="17"/>
      <c r="DU91" s="17"/>
      <c r="DV91" s="17"/>
      <c r="DW91" s="17"/>
      <c r="DX91" s="17"/>
      <c r="DY91" s="17"/>
      <c r="DZ91" s="17"/>
      <c r="EA91" s="17"/>
      <c r="EB91" s="17"/>
      <c r="EC91" s="17"/>
      <c r="ED91" s="18">
        <v>1</v>
      </c>
      <c r="EE91" s="24" t="s">
        <v>9828</v>
      </c>
      <c r="EF91" s="18">
        <v>113335</v>
      </c>
      <c r="EG91" s="17"/>
      <c r="EH91" s="17"/>
      <c r="EI91" s="17"/>
      <c r="EJ91" s="17"/>
      <c r="EK91" s="17"/>
      <c r="EL91" s="17"/>
      <c r="EM91" s="17"/>
      <c r="EN91" s="17"/>
      <c r="EO91" s="17"/>
      <c r="EP91" s="17"/>
      <c r="EQ91" s="17"/>
      <c r="ER91" s="17"/>
      <c r="ES91" s="17"/>
      <c r="ET91" s="17"/>
      <c r="EU91" s="17"/>
      <c r="EV91" s="17"/>
      <c r="EW91" s="17"/>
      <c r="EX91" s="17"/>
      <c r="EY91" s="17"/>
      <c r="EZ91" s="17"/>
      <c r="FA91" s="17"/>
      <c r="FB91" s="18">
        <v>98</v>
      </c>
      <c r="FC91" s="17"/>
      <c r="FD91" s="18">
        <v>7</v>
      </c>
      <c r="FE91" s="18">
        <v>0</v>
      </c>
      <c r="FF91" s="18">
        <v>4</v>
      </c>
      <c r="FG91" s="18">
        <v>0</v>
      </c>
      <c r="FH91" s="18">
        <v>0</v>
      </c>
      <c r="FI91" s="18">
        <v>3</v>
      </c>
      <c r="FJ91" s="18">
        <v>0</v>
      </c>
      <c r="FK91" s="18">
        <v>0</v>
      </c>
      <c r="FL91" s="18">
        <v>0</v>
      </c>
      <c r="FM91" s="17"/>
      <c r="FN91" s="17"/>
      <c r="FO91" s="17"/>
      <c r="FP91" s="24" t="s">
        <v>10184</v>
      </c>
      <c r="FQ91" s="18" t="s">
        <v>10279</v>
      </c>
      <c r="FR91" s="24" t="s">
        <v>10332</v>
      </c>
      <c r="FS91" s="18" t="s">
        <v>10388</v>
      </c>
      <c r="FT91" s="18" t="s">
        <v>10461</v>
      </c>
      <c r="FU91" s="17"/>
      <c r="FV91" s="24" t="s">
        <v>10332</v>
      </c>
      <c r="FW91" s="17"/>
      <c r="FX91" s="18" t="s">
        <v>1624</v>
      </c>
      <c r="FY91" s="18">
        <v>0</v>
      </c>
      <c r="FZ91" s="17"/>
      <c r="GA91" s="18" t="s">
        <v>10723</v>
      </c>
      <c r="GB91" s="18" t="s">
        <v>10830</v>
      </c>
      <c r="GC91" s="18" t="s">
        <v>11081</v>
      </c>
      <c r="GD91" s="18" t="s">
        <v>10940</v>
      </c>
      <c r="GE91" s="18" t="s">
        <v>6</v>
      </c>
      <c r="GF91" s="18" t="s">
        <v>10814</v>
      </c>
      <c r="GG91" s="18" t="s">
        <v>11081</v>
      </c>
      <c r="GH91" s="18" t="s">
        <v>10927</v>
      </c>
    </row>
    <row r="92" spans="3:190" ht="30" customHeight="1" x14ac:dyDescent="0.2">
      <c r="C92" s="17" t="s">
        <v>11174</v>
      </c>
      <c r="D92" s="18" t="s">
        <v>45</v>
      </c>
      <c r="E92" s="18" t="s">
        <v>7737</v>
      </c>
      <c r="F92" s="17"/>
      <c r="G92" s="18">
        <v>2020</v>
      </c>
      <c r="H92" s="19">
        <v>44927</v>
      </c>
      <c r="I92" s="19">
        <v>45291</v>
      </c>
      <c r="J92" s="18" t="s">
        <v>7737</v>
      </c>
      <c r="K92" s="18" t="s">
        <v>8075</v>
      </c>
      <c r="L92" s="18" t="s">
        <v>7737</v>
      </c>
      <c r="M92" s="18" t="s">
        <v>8305</v>
      </c>
      <c r="N92" s="17"/>
      <c r="O92" s="17"/>
      <c r="P92" s="17"/>
      <c r="Q92" s="17"/>
      <c r="R92" s="18" t="s">
        <v>8485</v>
      </c>
      <c r="S92" s="18" t="s">
        <v>8525</v>
      </c>
      <c r="T92" s="17"/>
      <c r="U92" s="17"/>
      <c r="V92" s="18" t="s">
        <v>8789</v>
      </c>
      <c r="W92" s="18" t="s">
        <v>8789</v>
      </c>
      <c r="X92" s="18" t="s">
        <v>3138</v>
      </c>
      <c r="Y92" s="18" t="s">
        <v>8953</v>
      </c>
      <c r="Z92" s="20">
        <f t="shared" si="5"/>
        <v>49.507999999999996</v>
      </c>
      <c r="AA92" s="20">
        <v>6.5620000000000003</v>
      </c>
      <c r="AB92" s="21">
        <v>13.25</v>
      </c>
      <c r="AC92" s="21">
        <v>0.01</v>
      </c>
      <c r="AD92" s="20">
        <v>2.81</v>
      </c>
      <c r="AE92" s="21">
        <v>5.68</v>
      </c>
      <c r="AF92" s="21">
        <v>14.664999999999999</v>
      </c>
      <c r="AG92" s="21">
        <v>29.62</v>
      </c>
      <c r="AH92" s="21">
        <v>0</v>
      </c>
      <c r="AI92" s="21">
        <v>0</v>
      </c>
      <c r="AJ92" s="21">
        <v>0</v>
      </c>
      <c r="AK92" s="21">
        <v>0</v>
      </c>
      <c r="AL92" s="21">
        <v>25.471</v>
      </c>
      <c r="AM92" s="21">
        <v>51.45</v>
      </c>
      <c r="AN92" s="18">
        <v>0</v>
      </c>
      <c r="AO92" s="18" t="s">
        <v>9061</v>
      </c>
      <c r="AP92" s="18" t="s">
        <v>8789</v>
      </c>
      <c r="AQ92" s="18">
        <v>1</v>
      </c>
      <c r="AR92" s="18" t="s">
        <v>9119</v>
      </c>
      <c r="AS92" s="18" t="s">
        <v>9191</v>
      </c>
      <c r="AT92" s="21">
        <v>0</v>
      </c>
      <c r="AU92" s="21">
        <v>9.4580000000000002</v>
      </c>
      <c r="AV92" s="21">
        <v>0.01</v>
      </c>
      <c r="AW92" s="22">
        <v>229</v>
      </c>
      <c r="AX92" s="22">
        <v>229</v>
      </c>
      <c r="AY92" s="22">
        <v>37</v>
      </c>
      <c r="AZ92" s="22"/>
      <c r="BA92" s="22">
        <v>4</v>
      </c>
      <c r="BB92" s="22">
        <v>4</v>
      </c>
      <c r="BC92" s="22"/>
      <c r="BD92" s="22"/>
      <c r="BE92" s="22">
        <v>6</v>
      </c>
      <c r="BF92" s="22"/>
      <c r="BG92" s="22"/>
      <c r="BH92" s="22">
        <v>3</v>
      </c>
      <c r="BI92" s="22"/>
      <c r="BJ92" s="22">
        <v>4</v>
      </c>
      <c r="BK92" s="22">
        <v>6</v>
      </c>
      <c r="BL92" s="22"/>
      <c r="BM92" s="22">
        <v>8</v>
      </c>
      <c r="BN92" s="22"/>
      <c r="BO92" s="22">
        <v>2</v>
      </c>
      <c r="BP92" s="22"/>
      <c r="BQ92" s="22"/>
      <c r="BR92" s="22"/>
      <c r="BS92" s="22"/>
      <c r="BT92" s="22"/>
      <c r="BU92" s="22"/>
      <c r="BV92" s="22"/>
      <c r="BW92" s="22"/>
      <c r="BX92" s="22"/>
      <c r="BY92" s="22"/>
      <c r="BZ92" s="22"/>
      <c r="CA92" s="22"/>
      <c r="CB92" s="22"/>
      <c r="CC92" s="22"/>
      <c r="CD92" s="22"/>
      <c r="CE92" s="22"/>
      <c r="CF92" s="22"/>
      <c r="CG92" s="22"/>
      <c r="CH92" s="22"/>
      <c r="CI92" s="22">
        <v>0</v>
      </c>
      <c r="CJ92" s="22"/>
      <c r="CK92" s="22"/>
      <c r="CL92" s="22"/>
      <c r="CM92" s="22"/>
      <c r="CN92" s="23"/>
      <c r="CO92" s="22"/>
      <c r="CP92" s="22">
        <v>37</v>
      </c>
      <c r="CQ92" s="15">
        <f t="shared" si="4"/>
        <v>0</v>
      </c>
      <c r="CR92" s="21">
        <v>110.69799999999999</v>
      </c>
      <c r="CS92" s="18" t="s">
        <v>9333</v>
      </c>
      <c r="CT92" s="18" t="s">
        <v>9403</v>
      </c>
      <c r="CU92" s="21">
        <v>9.3699999999999992</v>
      </c>
      <c r="CV92" s="24" t="s">
        <v>9453</v>
      </c>
      <c r="CW92" s="21">
        <v>1181.0060000000001</v>
      </c>
      <c r="CX92" s="21">
        <v>1</v>
      </c>
      <c r="CY92" s="18" t="s">
        <v>9494</v>
      </c>
      <c r="CZ92" s="18" t="s">
        <v>9532</v>
      </c>
      <c r="DA92" s="18" t="s">
        <v>9565</v>
      </c>
      <c r="DB92" s="18">
        <v>5</v>
      </c>
      <c r="DC92" s="18">
        <v>0</v>
      </c>
      <c r="DD92" s="17"/>
      <c r="DE92" s="18">
        <v>1</v>
      </c>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8">
        <v>1</v>
      </c>
      <c r="EH92" s="18" t="s">
        <v>4660</v>
      </c>
      <c r="EI92" s="18">
        <v>60990</v>
      </c>
      <c r="EJ92" s="17"/>
      <c r="EK92" s="17"/>
      <c r="EL92" s="17"/>
      <c r="EM92" s="17"/>
      <c r="EN92" s="17"/>
      <c r="EO92" s="17"/>
      <c r="EP92" s="17"/>
      <c r="EQ92" s="17"/>
      <c r="ER92" s="17"/>
      <c r="ES92" s="17"/>
      <c r="ET92" s="17"/>
      <c r="EU92" s="17"/>
      <c r="EV92" s="17"/>
      <c r="EW92" s="17"/>
      <c r="EX92" s="17"/>
      <c r="EY92" s="17"/>
      <c r="EZ92" s="17"/>
      <c r="FA92" s="17"/>
      <c r="FB92" s="18">
        <v>100</v>
      </c>
      <c r="FC92" s="17"/>
      <c r="FD92" s="18">
        <v>143</v>
      </c>
      <c r="FE92" s="18">
        <v>0</v>
      </c>
      <c r="FF92" s="18">
        <v>31</v>
      </c>
      <c r="FG92" s="18">
        <v>112</v>
      </c>
      <c r="FH92" s="18">
        <v>0</v>
      </c>
      <c r="FI92" s="18">
        <v>0</v>
      </c>
      <c r="FJ92" s="18">
        <v>0</v>
      </c>
      <c r="FK92" s="18">
        <v>0</v>
      </c>
      <c r="FL92" s="18">
        <v>0</v>
      </c>
      <c r="FM92" s="17"/>
      <c r="FN92" s="17"/>
      <c r="FO92" s="17"/>
      <c r="FP92" s="24" t="s">
        <v>10185</v>
      </c>
      <c r="FQ92" s="17"/>
      <c r="FR92" s="17"/>
      <c r="FS92" s="17"/>
      <c r="FT92" s="17"/>
      <c r="FU92" s="17"/>
      <c r="FV92" s="17"/>
      <c r="FW92" s="17"/>
      <c r="FX92" s="18" t="s">
        <v>10642</v>
      </c>
      <c r="FY92" s="18">
        <v>24</v>
      </c>
      <c r="FZ92" s="18">
        <v>87</v>
      </c>
      <c r="GA92" s="18" t="s">
        <v>10725</v>
      </c>
      <c r="GB92" s="18" t="s">
        <v>10831</v>
      </c>
      <c r="GC92" s="18" t="s">
        <v>11081</v>
      </c>
      <c r="GD92" s="18" t="s">
        <v>10942</v>
      </c>
      <c r="GE92" s="18" t="s">
        <v>6</v>
      </c>
      <c r="GF92" s="18" t="s">
        <v>10814</v>
      </c>
      <c r="GG92" s="18" t="s">
        <v>11081</v>
      </c>
      <c r="GH92" s="18" t="s">
        <v>10927</v>
      </c>
    </row>
    <row r="93" spans="3:190" ht="30" customHeight="1" x14ac:dyDescent="0.2">
      <c r="C93" s="17" t="s">
        <v>11174</v>
      </c>
      <c r="D93" s="18" t="s">
        <v>7643</v>
      </c>
      <c r="E93" s="18" t="s">
        <v>7738</v>
      </c>
      <c r="F93" s="18" t="s">
        <v>7843</v>
      </c>
      <c r="G93" s="18">
        <v>2017</v>
      </c>
      <c r="H93" s="19">
        <v>44927</v>
      </c>
      <c r="I93" s="19">
        <v>45291</v>
      </c>
      <c r="J93" s="18" t="s">
        <v>7951</v>
      </c>
      <c r="K93" s="17"/>
      <c r="L93" s="18" t="s">
        <v>7951</v>
      </c>
      <c r="M93" s="17"/>
      <c r="N93" s="18" t="s">
        <v>594</v>
      </c>
      <c r="O93" s="17"/>
      <c r="P93" s="18" t="s">
        <v>594</v>
      </c>
      <c r="Q93" s="17"/>
      <c r="R93" s="18" t="s">
        <v>594</v>
      </c>
      <c r="S93" s="17"/>
      <c r="T93" s="18" t="s">
        <v>594</v>
      </c>
      <c r="U93" s="17"/>
      <c r="V93" s="18" t="s">
        <v>8790</v>
      </c>
      <c r="W93" s="18" t="s">
        <v>8790</v>
      </c>
      <c r="X93" s="18" t="s">
        <v>3138</v>
      </c>
      <c r="Y93" s="18" t="s">
        <v>8954</v>
      </c>
      <c r="Z93" s="20">
        <f t="shared" si="5"/>
        <v>251.274</v>
      </c>
      <c r="AA93" s="20">
        <v>1.867</v>
      </c>
      <c r="AB93" s="21">
        <v>0.74</v>
      </c>
      <c r="AC93" s="21">
        <v>3.0000000000000001E-3</v>
      </c>
      <c r="AD93" s="20">
        <v>63.457000000000001</v>
      </c>
      <c r="AE93" s="21">
        <v>25.25</v>
      </c>
      <c r="AF93" s="21">
        <v>1.103</v>
      </c>
      <c r="AG93" s="21">
        <v>0.44</v>
      </c>
      <c r="AH93" s="21">
        <v>0</v>
      </c>
      <c r="AI93" s="21">
        <v>0</v>
      </c>
      <c r="AJ93" s="21">
        <v>0</v>
      </c>
      <c r="AK93" s="21">
        <v>0</v>
      </c>
      <c r="AL93" s="21">
        <v>184.84700000000001</v>
      </c>
      <c r="AM93" s="21">
        <v>73.56</v>
      </c>
      <c r="AN93" s="18" t="s">
        <v>9039</v>
      </c>
      <c r="AO93" s="18" t="s">
        <v>9060</v>
      </c>
      <c r="AP93" s="18" t="s">
        <v>8790</v>
      </c>
      <c r="AQ93" s="17"/>
      <c r="AR93" s="18" t="s">
        <v>3403</v>
      </c>
      <c r="AS93" s="17"/>
      <c r="AT93" s="21">
        <v>0</v>
      </c>
      <c r="AU93" s="21">
        <v>1.5820000000000001</v>
      </c>
      <c r="AV93" s="21">
        <v>3.0000000000000001E-3</v>
      </c>
      <c r="AW93" s="22">
        <v>70</v>
      </c>
      <c r="AX93" s="22">
        <v>70</v>
      </c>
      <c r="AY93" s="22">
        <v>70</v>
      </c>
      <c r="AZ93" s="22">
        <v>0</v>
      </c>
      <c r="BA93" s="22">
        <v>0</v>
      </c>
      <c r="BB93" s="22">
        <v>0</v>
      </c>
      <c r="BC93" s="22">
        <v>0</v>
      </c>
      <c r="BD93" s="22">
        <v>0</v>
      </c>
      <c r="BE93" s="22">
        <v>0</v>
      </c>
      <c r="BF93" s="22">
        <v>0</v>
      </c>
      <c r="BG93" s="22">
        <v>0</v>
      </c>
      <c r="BH93" s="22">
        <v>0</v>
      </c>
      <c r="BI93" s="22">
        <v>44</v>
      </c>
      <c r="BJ93" s="22">
        <v>0</v>
      </c>
      <c r="BK93" s="22">
        <v>26</v>
      </c>
      <c r="BL93" s="22">
        <v>0</v>
      </c>
      <c r="BM93" s="22">
        <v>0</v>
      </c>
      <c r="BN93" s="22">
        <v>0</v>
      </c>
      <c r="BO93" s="22">
        <v>0</v>
      </c>
      <c r="BP93" s="22">
        <v>0</v>
      </c>
      <c r="BQ93" s="22">
        <v>0</v>
      </c>
      <c r="BR93" s="22">
        <v>0</v>
      </c>
      <c r="BS93" s="22">
        <v>0</v>
      </c>
      <c r="BT93" s="22"/>
      <c r="BU93" s="22"/>
      <c r="BV93" s="22"/>
      <c r="BW93" s="22"/>
      <c r="BX93" s="22"/>
      <c r="BY93" s="22"/>
      <c r="BZ93" s="22"/>
      <c r="CA93" s="22"/>
      <c r="CB93" s="22"/>
      <c r="CC93" s="22"/>
      <c r="CD93" s="22"/>
      <c r="CE93" s="22"/>
      <c r="CF93" s="22"/>
      <c r="CG93" s="22"/>
      <c r="CH93" s="22"/>
      <c r="CI93" s="22"/>
      <c r="CJ93" s="22">
        <v>0</v>
      </c>
      <c r="CK93" s="22">
        <v>0</v>
      </c>
      <c r="CL93" s="22">
        <v>0</v>
      </c>
      <c r="CM93" s="22">
        <v>0</v>
      </c>
      <c r="CN93" s="23"/>
      <c r="CO93" s="22"/>
      <c r="CP93" s="22">
        <v>70</v>
      </c>
      <c r="CQ93" s="15">
        <f t="shared" si="4"/>
        <v>0</v>
      </c>
      <c r="CR93" s="21">
        <v>498.35199999999998</v>
      </c>
      <c r="CS93" s="18" t="s">
        <v>9334</v>
      </c>
      <c r="CT93" s="17"/>
      <c r="CU93" s="21">
        <v>87.14</v>
      </c>
      <c r="CV93" s="18" t="s">
        <v>9454</v>
      </c>
      <c r="CW93" s="21">
        <v>571.9</v>
      </c>
      <c r="CX93" s="21"/>
      <c r="CY93" s="17"/>
      <c r="CZ93" s="17"/>
      <c r="DA93" s="17"/>
      <c r="DB93" s="17"/>
      <c r="DC93" s="17"/>
      <c r="DD93" s="17"/>
      <c r="DE93" s="18">
        <v>2</v>
      </c>
      <c r="DF93" s="18">
        <v>1</v>
      </c>
      <c r="DG93" s="18" t="s">
        <v>9334</v>
      </c>
      <c r="DH93" s="18">
        <v>9247</v>
      </c>
      <c r="DI93" s="17"/>
      <c r="DJ93" s="17"/>
      <c r="DK93" s="17"/>
      <c r="DL93" s="17"/>
      <c r="DM93" s="17"/>
      <c r="DN93" s="17"/>
      <c r="DO93" s="17"/>
      <c r="DP93" s="17"/>
      <c r="DQ93" s="17"/>
      <c r="DR93" s="17"/>
      <c r="DS93" s="17"/>
      <c r="DT93" s="17"/>
      <c r="DU93" s="17"/>
      <c r="DV93" s="17"/>
      <c r="DW93" s="17"/>
      <c r="DX93" s="17"/>
      <c r="DY93" s="17"/>
      <c r="DZ93" s="17"/>
      <c r="EA93" s="18" t="s">
        <v>9782</v>
      </c>
      <c r="EB93" s="18" t="s">
        <v>9334</v>
      </c>
      <c r="EC93" s="18">
        <v>1294</v>
      </c>
      <c r="ED93" s="18">
        <v>1</v>
      </c>
      <c r="EE93" s="24" t="s">
        <v>9829</v>
      </c>
      <c r="EF93" s="18">
        <v>76241</v>
      </c>
      <c r="EG93" s="17"/>
      <c r="EH93" s="17"/>
      <c r="EI93" s="17"/>
      <c r="EJ93" s="17"/>
      <c r="EK93" s="17"/>
      <c r="EL93" s="17"/>
      <c r="EM93" s="17"/>
      <c r="EN93" s="17"/>
      <c r="EO93" s="17"/>
      <c r="EP93" s="17"/>
      <c r="EQ93" s="17"/>
      <c r="ER93" s="17"/>
      <c r="ES93" s="17"/>
      <c r="ET93" s="17"/>
      <c r="EU93" s="17"/>
      <c r="EV93" s="17"/>
      <c r="EW93" s="17"/>
      <c r="EX93" s="17"/>
      <c r="EY93" s="17"/>
      <c r="EZ93" s="17"/>
      <c r="FA93" s="17"/>
      <c r="FB93" s="18">
        <v>100</v>
      </c>
      <c r="FC93" s="17"/>
      <c r="FD93" s="18">
        <v>28</v>
      </c>
      <c r="FE93" s="18">
        <v>0</v>
      </c>
      <c r="FF93" s="18">
        <v>0</v>
      </c>
      <c r="FG93" s="18">
        <v>0</v>
      </c>
      <c r="FH93" s="18">
        <v>0</v>
      </c>
      <c r="FI93" s="18">
        <v>0</v>
      </c>
      <c r="FJ93" s="18">
        <v>0</v>
      </c>
      <c r="FK93" s="18">
        <v>0</v>
      </c>
      <c r="FL93" s="18">
        <v>0</v>
      </c>
      <c r="FM93" s="17"/>
      <c r="FN93" s="17"/>
      <c r="FO93" s="17"/>
      <c r="FP93" s="24" t="s">
        <v>10186</v>
      </c>
      <c r="FQ93" s="17"/>
      <c r="FR93" s="17"/>
      <c r="FS93" s="17"/>
      <c r="FT93" s="18" t="s">
        <v>10463</v>
      </c>
      <c r="FU93" s="17"/>
      <c r="FV93" s="17"/>
      <c r="FW93" s="17"/>
      <c r="FX93" s="18" t="s">
        <v>594</v>
      </c>
      <c r="FY93" s="18">
        <v>0</v>
      </c>
      <c r="FZ93" s="17"/>
      <c r="GA93" s="18" t="s">
        <v>10726</v>
      </c>
      <c r="GB93" s="18" t="s">
        <v>10832</v>
      </c>
      <c r="GC93" s="18" t="s">
        <v>11081</v>
      </c>
      <c r="GD93" s="18" t="s">
        <v>10943</v>
      </c>
      <c r="GE93" s="18" t="s">
        <v>7611</v>
      </c>
      <c r="GF93" s="18" t="s">
        <v>11031</v>
      </c>
      <c r="GG93" s="18" t="s">
        <v>11081</v>
      </c>
      <c r="GH93" s="18" t="s">
        <v>11069</v>
      </c>
    </row>
    <row r="94" spans="3:190" ht="30" customHeight="1" x14ac:dyDescent="0.2">
      <c r="C94" s="17" t="s">
        <v>11174</v>
      </c>
      <c r="D94" s="18" t="s">
        <v>7644</v>
      </c>
      <c r="E94" s="18" t="s">
        <v>7739</v>
      </c>
      <c r="F94" s="18" t="s">
        <v>7844</v>
      </c>
      <c r="G94" s="18">
        <v>2019</v>
      </c>
      <c r="H94" s="19">
        <v>44935</v>
      </c>
      <c r="I94" s="19">
        <v>45291</v>
      </c>
      <c r="J94" s="18" t="s">
        <v>7952</v>
      </c>
      <c r="K94" s="18" t="s">
        <v>8076</v>
      </c>
      <c r="L94" s="18" t="s">
        <v>8184</v>
      </c>
      <c r="M94" s="18" t="s">
        <v>8306</v>
      </c>
      <c r="N94" s="17"/>
      <c r="O94" s="17"/>
      <c r="P94" s="17"/>
      <c r="Q94" s="17"/>
      <c r="R94" s="17"/>
      <c r="S94" s="17"/>
      <c r="T94" s="18" t="s">
        <v>8591</v>
      </c>
      <c r="U94" s="18" t="s">
        <v>8681</v>
      </c>
      <c r="V94" s="18" t="s">
        <v>8791</v>
      </c>
      <c r="W94" s="18" t="s">
        <v>8791</v>
      </c>
      <c r="X94" s="18" t="s">
        <v>3138</v>
      </c>
      <c r="Y94" s="18" t="s">
        <v>8955</v>
      </c>
      <c r="Z94" s="20">
        <f t="shared" si="5"/>
        <v>6.3</v>
      </c>
      <c r="AA94" s="20">
        <v>5</v>
      </c>
      <c r="AB94" s="21">
        <v>79.37</v>
      </c>
      <c r="AC94" s="21">
        <v>0.01</v>
      </c>
      <c r="AD94" s="20">
        <v>1</v>
      </c>
      <c r="AE94" s="21">
        <v>15.87</v>
      </c>
      <c r="AF94" s="21">
        <v>0.3</v>
      </c>
      <c r="AG94" s="21">
        <v>4.76</v>
      </c>
      <c r="AH94" s="21">
        <v>0</v>
      </c>
      <c r="AI94" s="21">
        <v>0</v>
      </c>
      <c r="AJ94" s="21">
        <v>0</v>
      </c>
      <c r="AK94" s="21">
        <v>0</v>
      </c>
      <c r="AL94" s="21">
        <v>0</v>
      </c>
      <c r="AM94" s="21">
        <v>0</v>
      </c>
      <c r="AN94" s="18" t="s">
        <v>9040</v>
      </c>
      <c r="AO94" s="18">
        <v>0</v>
      </c>
      <c r="AP94" s="18">
        <v>0</v>
      </c>
      <c r="AQ94" s="18">
        <v>1</v>
      </c>
      <c r="AR94" s="18" t="s">
        <v>9120</v>
      </c>
      <c r="AS94" s="18" t="s">
        <v>9192</v>
      </c>
      <c r="AT94" s="21">
        <v>0</v>
      </c>
      <c r="AU94" s="21">
        <v>5</v>
      </c>
      <c r="AV94" s="21">
        <v>0.01</v>
      </c>
      <c r="AW94" s="22">
        <v>6</v>
      </c>
      <c r="AX94" s="22">
        <v>6</v>
      </c>
      <c r="AY94" s="22">
        <v>5</v>
      </c>
      <c r="AZ94" s="22"/>
      <c r="BA94" s="22"/>
      <c r="BB94" s="22"/>
      <c r="BC94" s="22"/>
      <c r="BD94" s="22"/>
      <c r="BE94" s="22"/>
      <c r="BF94" s="22"/>
      <c r="BG94" s="22"/>
      <c r="BH94" s="22">
        <v>1</v>
      </c>
      <c r="BI94" s="22">
        <v>1</v>
      </c>
      <c r="BJ94" s="22">
        <v>2</v>
      </c>
      <c r="BK94" s="22">
        <v>1</v>
      </c>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v>0</v>
      </c>
      <c r="CJ94" s="22"/>
      <c r="CK94" s="22"/>
      <c r="CL94" s="22"/>
      <c r="CM94" s="22"/>
      <c r="CN94" s="23"/>
      <c r="CO94" s="22"/>
      <c r="CP94" s="22">
        <v>5</v>
      </c>
      <c r="CQ94" s="15">
        <f t="shared" si="4"/>
        <v>0</v>
      </c>
      <c r="CR94" s="21">
        <v>5</v>
      </c>
      <c r="CS94" s="18" t="s">
        <v>9335</v>
      </c>
      <c r="CT94" s="18" t="s">
        <v>9404</v>
      </c>
      <c r="CU94" s="21">
        <v>0.95</v>
      </c>
      <c r="CV94" s="18" t="s">
        <v>9455</v>
      </c>
      <c r="CW94" s="21">
        <v>524</v>
      </c>
      <c r="CX94" s="21"/>
      <c r="CY94" s="17"/>
      <c r="CZ94" s="17"/>
      <c r="DA94" s="17"/>
      <c r="DB94" s="17"/>
      <c r="DC94" s="18">
        <v>0</v>
      </c>
      <c r="DD94" s="17"/>
      <c r="DE94" s="18">
        <v>3</v>
      </c>
      <c r="DF94" s="17"/>
      <c r="DG94" s="18" t="s">
        <v>4315</v>
      </c>
      <c r="DH94" s="18">
        <v>906</v>
      </c>
      <c r="DI94" s="18">
        <v>1</v>
      </c>
      <c r="DJ94" s="18" t="s">
        <v>4315</v>
      </c>
      <c r="DK94" s="18">
        <v>149</v>
      </c>
      <c r="DL94" s="17"/>
      <c r="DM94" s="17"/>
      <c r="DN94" s="17"/>
      <c r="DO94" s="17"/>
      <c r="DP94" s="17"/>
      <c r="DQ94" s="17"/>
      <c r="DR94" s="17"/>
      <c r="DS94" s="17"/>
      <c r="DT94" s="17"/>
      <c r="DU94" s="17"/>
      <c r="DV94" s="17"/>
      <c r="DW94" s="17"/>
      <c r="DX94" s="17"/>
      <c r="DY94" s="17"/>
      <c r="DZ94" s="17"/>
      <c r="EA94" s="18">
        <v>0</v>
      </c>
      <c r="EB94" s="18">
        <v>0</v>
      </c>
      <c r="EC94" s="18">
        <v>0</v>
      </c>
      <c r="ED94" s="17"/>
      <c r="EE94" s="17"/>
      <c r="EF94" s="17"/>
      <c r="EG94" s="18">
        <v>1</v>
      </c>
      <c r="EH94" s="18" t="s">
        <v>4315</v>
      </c>
      <c r="EI94" s="18">
        <v>149</v>
      </c>
      <c r="EJ94" s="17"/>
      <c r="EK94" s="17"/>
      <c r="EL94" s="17"/>
      <c r="EM94" s="17"/>
      <c r="EN94" s="17"/>
      <c r="EO94" s="17"/>
      <c r="EP94" s="17"/>
      <c r="EQ94" s="17"/>
      <c r="ER94" s="17"/>
      <c r="ES94" s="17"/>
      <c r="ET94" s="17"/>
      <c r="EU94" s="17"/>
      <c r="EV94" s="17"/>
      <c r="EW94" s="17"/>
      <c r="EX94" s="17"/>
      <c r="EY94" s="18">
        <v>0</v>
      </c>
      <c r="EZ94" s="18">
        <v>0</v>
      </c>
      <c r="FA94" s="18">
        <v>0</v>
      </c>
      <c r="FB94" s="18">
        <v>100</v>
      </c>
      <c r="FC94" s="17"/>
      <c r="FD94" s="18">
        <v>3</v>
      </c>
      <c r="FE94" s="18">
        <v>0</v>
      </c>
      <c r="FF94" s="18">
        <v>0</v>
      </c>
      <c r="FG94" s="18">
        <v>1</v>
      </c>
      <c r="FH94" s="18">
        <v>0</v>
      </c>
      <c r="FI94" s="18">
        <v>2</v>
      </c>
      <c r="FJ94" s="18">
        <v>0</v>
      </c>
      <c r="FK94" s="18">
        <v>0</v>
      </c>
      <c r="FL94" s="18">
        <v>0</v>
      </c>
      <c r="FM94" s="17"/>
      <c r="FN94" s="17"/>
      <c r="FO94" s="17"/>
      <c r="FP94" s="18" t="s">
        <v>10187</v>
      </c>
      <c r="FQ94" s="17"/>
      <c r="FR94" s="17"/>
      <c r="FS94" s="17"/>
      <c r="FT94" s="17"/>
      <c r="FU94" s="17"/>
      <c r="FV94" s="17"/>
      <c r="FW94" s="17"/>
      <c r="FX94" s="18">
        <v>0</v>
      </c>
      <c r="FY94" s="18">
        <v>0</v>
      </c>
      <c r="FZ94" s="18">
        <v>0</v>
      </c>
      <c r="GA94" s="18" t="s">
        <v>7612</v>
      </c>
      <c r="GB94" s="18" t="s">
        <v>10833</v>
      </c>
      <c r="GC94" s="18" t="s">
        <v>11081</v>
      </c>
      <c r="GD94" s="18" t="s">
        <v>10944</v>
      </c>
      <c r="GE94" s="18" t="s">
        <v>10996</v>
      </c>
      <c r="GF94" s="18" t="s">
        <v>10833</v>
      </c>
      <c r="GG94" s="18" t="s">
        <v>11081</v>
      </c>
      <c r="GH94" s="18" t="s">
        <v>10944</v>
      </c>
    </row>
    <row r="95" spans="3:190" ht="30" customHeight="1" x14ac:dyDescent="0.2">
      <c r="C95" s="17" t="s">
        <v>11174</v>
      </c>
      <c r="D95" s="18" t="s">
        <v>63</v>
      </c>
      <c r="E95" s="18" t="s">
        <v>725</v>
      </c>
      <c r="F95" s="18" t="s">
        <v>725</v>
      </c>
      <c r="G95" s="18">
        <v>2017</v>
      </c>
      <c r="H95" s="19">
        <v>44927</v>
      </c>
      <c r="I95" s="19">
        <v>45291</v>
      </c>
      <c r="J95" s="18" t="s">
        <v>7953</v>
      </c>
      <c r="K95" s="18" t="s">
        <v>8077</v>
      </c>
      <c r="L95" s="18" t="s">
        <v>8185</v>
      </c>
      <c r="M95" s="18" t="s">
        <v>8307</v>
      </c>
      <c r="N95" s="17"/>
      <c r="O95" s="17"/>
      <c r="P95" s="18" t="s">
        <v>8423</v>
      </c>
      <c r="Q95" s="18" t="s">
        <v>8454</v>
      </c>
      <c r="R95" s="17"/>
      <c r="S95" s="17"/>
      <c r="T95" s="17"/>
      <c r="U95" s="17"/>
      <c r="V95" s="18" t="s">
        <v>8792</v>
      </c>
      <c r="W95" s="18" t="s">
        <v>8792</v>
      </c>
      <c r="X95" s="18" t="s">
        <v>3138</v>
      </c>
      <c r="Y95" s="18" t="s">
        <v>8956</v>
      </c>
      <c r="Z95" s="20">
        <f t="shared" si="5"/>
        <v>1067</v>
      </c>
      <c r="AA95" s="20">
        <v>88.2</v>
      </c>
      <c r="AB95" s="21">
        <v>8.27</v>
      </c>
      <c r="AC95" s="21">
        <v>0.08</v>
      </c>
      <c r="AD95" s="20">
        <v>35</v>
      </c>
      <c r="AE95" s="21">
        <v>3.28</v>
      </c>
      <c r="AF95" s="21">
        <v>10.3</v>
      </c>
      <c r="AG95" s="21">
        <v>0.97</v>
      </c>
      <c r="AH95" s="21">
        <v>0</v>
      </c>
      <c r="AI95" s="21">
        <v>0</v>
      </c>
      <c r="AJ95" s="21">
        <v>0</v>
      </c>
      <c r="AK95" s="21">
        <v>0</v>
      </c>
      <c r="AL95" s="21">
        <v>933.5</v>
      </c>
      <c r="AM95" s="21">
        <v>87.49</v>
      </c>
      <c r="AN95" s="18" t="s">
        <v>9041</v>
      </c>
      <c r="AO95" s="18" t="s">
        <v>9060</v>
      </c>
      <c r="AP95" s="18" t="s">
        <v>9071</v>
      </c>
      <c r="AQ95" s="17"/>
      <c r="AR95" s="17"/>
      <c r="AS95" s="17"/>
      <c r="AT95" s="21"/>
      <c r="AU95" s="21">
        <v>679.47400000000005</v>
      </c>
      <c r="AV95" s="21">
        <v>0.5</v>
      </c>
      <c r="AW95" s="22">
        <v>155</v>
      </c>
      <c r="AX95" s="22">
        <v>155</v>
      </c>
      <c r="AY95" s="22">
        <v>155</v>
      </c>
      <c r="AZ95" s="22">
        <v>0</v>
      </c>
      <c r="BA95" s="22">
        <v>0</v>
      </c>
      <c r="BB95" s="22">
        <v>0</v>
      </c>
      <c r="BC95" s="22">
        <v>0</v>
      </c>
      <c r="BD95" s="22">
        <v>0</v>
      </c>
      <c r="BE95" s="22">
        <v>0</v>
      </c>
      <c r="BF95" s="22">
        <v>0</v>
      </c>
      <c r="BG95" s="22">
        <v>0</v>
      </c>
      <c r="BH95" s="22">
        <v>0</v>
      </c>
      <c r="BI95" s="22">
        <v>114</v>
      </c>
      <c r="BJ95" s="22">
        <v>0</v>
      </c>
      <c r="BK95" s="22">
        <v>41</v>
      </c>
      <c r="BL95" s="22">
        <v>0</v>
      </c>
      <c r="BM95" s="22">
        <v>0</v>
      </c>
      <c r="BN95" s="22">
        <v>0</v>
      </c>
      <c r="BO95" s="22">
        <v>0</v>
      </c>
      <c r="BP95" s="22">
        <v>0</v>
      </c>
      <c r="BQ95" s="22">
        <v>0</v>
      </c>
      <c r="BR95" s="22">
        <v>0</v>
      </c>
      <c r="BS95" s="22">
        <v>0</v>
      </c>
      <c r="BT95" s="22"/>
      <c r="BU95" s="22"/>
      <c r="BV95" s="22"/>
      <c r="BW95" s="22"/>
      <c r="BX95" s="22"/>
      <c r="BY95" s="22"/>
      <c r="BZ95" s="22"/>
      <c r="CA95" s="22"/>
      <c r="CB95" s="22"/>
      <c r="CC95" s="22"/>
      <c r="CD95" s="22"/>
      <c r="CE95" s="22"/>
      <c r="CF95" s="22"/>
      <c r="CG95" s="22"/>
      <c r="CH95" s="22"/>
      <c r="CI95" s="22">
        <v>0</v>
      </c>
      <c r="CJ95" s="22">
        <v>0</v>
      </c>
      <c r="CK95" s="22">
        <v>0</v>
      </c>
      <c r="CL95" s="22">
        <v>0</v>
      </c>
      <c r="CM95" s="22">
        <v>0</v>
      </c>
      <c r="CN95" s="23"/>
      <c r="CO95" s="22">
        <v>0</v>
      </c>
      <c r="CP95" s="22">
        <v>155</v>
      </c>
      <c r="CQ95" s="15">
        <f t="shared" si="4"/>
        <v>0</v>
      </c>
      <c r="CR95" s="21">
        <v>1041.433</v>
      </c>
      <c r="CS95" s="18" t="s">
        <v>9336</v>
      </c>
      <c r="CT95" s="17"/>
      <c r="CU95" s="21">
        <v>78.569999999999993</v>
      </c>
      <c r="CV95" s="24" t="s">
        <v>9456</v>
      </c>
      <c r="CW95" s="21">
        <v>1325.51</v>
      </c>
      <c r="CX95" s="21"/>
      <c r="CY95" s="17"/>
      <c r="CZ95" s="17"/>
      <c r="DA95" s="17"/>
      <c r="DB95" s="17"/>
      <c r="DC95" s="18">
        <v>730</v>
      </c>
      <c r="DD95" s="18" t="s">
        <v>9583</v>
      </c>
      <c r="DE95" s="18">
        <v>5</v>
      </c>
      <c r="DF95" s="18">
        <v>1</v>
      </c>
      <c r="DG95" s="18" t="s">
        <v>9619</v>
      </c>
      <c r="DH95" s="18">
        <v>40417</v>
      </c>
      <c r="DI95" s="18">
        <v>1</v>
      </c>
      <c r="DJ95" s="18" t="s">
        <v>9686</v>
      </c>
      <c r="DK95" s="18">
        <v>18438</v>
      </c>
      <c r="DL95" s="17"/>
      <c r="DM95" s="17"/>
      <c r="DN95" s="17"/>
      <c r="DO95" s="17"/>
      <c r="DP95" s="17"/>
      <c r="DQ95" s="17"/>
      <c r="DR95" s="17"/>
      <c r="DS95" s="17"/>
      <c r="DT95" s="17"/>
      <c r="DU95" s="17"/>
      <c r="DV95" s="17"/>
      <c r="DW95" s="17"/>
      <c r="DX95" s="17"/>
      <c r="DY95" s="17"/>
      <c r="DZ95" s="17"/>
      <c r="EA95" s="17"/>
      <c r="EB95" s="17"/>
      <c r="EC95" s="17"/>
      <c r="ED95" s="18">
        <v>1</v>
      </c>
      <c r="EE95" s="18" t="s">
        <v>9830</v>
      </c>
      <c r="EF95" s="18">
        <v>130551</v>
      </c>
      <c r="EG95" s="17"/>
      <c r="EH95" s="17"/>
      <c r="EI95" s="17"/>
      <c r="EJ95" s="17"/>
      <c r="EK95" s="17"/>
      <c r="EL95" s="17"/>
      <c r="EM95" s="17"/>
      <c r="EN95" s="17"/>
      <c r="EO95" s="17"/>
      <c r="EP95" s="17"/>
      <c r="EQ95" s="17"/>
      <c r="ER95" s="17"/>
      <c r="ES95" s="17"/>
      <c r="ET95" s="17"/>
      <c r="EU95" s="17"/>
      <c r="EV95" s="17"/>
      <c r="EW95" s="17"/>
      <c r="EX95" s="17"/>
      <c r="EY95" s="17"/>
      <c r="EZ95" s="17"/>
      <c r="FA95" s="17"/>
      <c r="FB95" s="18">
        <v>100</v>
      </c>
      <c r="FC95" s="18" t="s">
        <v>10011</v>
      </c>
      <c r="FD95" s="18">
        <v>31</v>
      </c>
      <c r="FE95" s="18">
        <v>0</v>
      </c>
      <c r="FF95" s="18">
        <v>26</v>
      </c>
      <c r="FG95" s="18">
        <v>0</v>
      </c>
      <c r="FH95" s="18">
        <v>0</v>
      </c>
      <c r="FI95" s="18">
        <v>5</v>
      </c>
      <c r="FJ95" s="18">
        <v>0</v>
      </c>
      <c r="FK95" s="18">
        <v>0</v>
      </c>
      <c r="FL95" s="18">
        <v>0</v>
      </c>
      <c r="FM95" s="17"/>
      <c r="FN95" s="17"/>
      <c r="FO95" s="17"/>
      <c r="FP95" s="24" t="s">
        <v>10188</v>
      </c>
      <c r="FQ95" s="17"/>
      <c r="FR95" s="17"/>
      <c r="FS95" s="17"/>
      <c r="FT95" s="17"/>
      <c r="FU95" s="17"/>
      <c r="FV95" s="17"/>
      <c r="FW95" s="17"/>
      <c r="FX95" s="18" t="s">
        <v>10643</v>
      </c>
      <c r="FY95" s="18">
        <v>16</v>
      </c>
      <c r="FZ95" s="18">
        <v>156000</v>
      </c>
      <c r="GA95" s="18" t="s">
        <v>10727</v>
      </c>
      <c r="GB95" s="18" t="s">
        <v>10834</v>
      </c>
      <c r="GC95" s="18" t="s">
        <v>11081</v>
      </c>
      <c r="GD95" s="18" t="s">
        <v>10945</v>
      </c>
      <c r="GE95" s="18" t="s">
        <v>10997</v>
      </c>
      <c r="GF95" s="18" t="s">
        <v>11032</v>
      </c>
      <c r="GG95" s="18" t="s">
        <v>11081</v>
      </c>
      <c r="GH95" s="18" t="s">
        <v>11070</v>
      </c>
    </row>
    <row r="96" spans="3:190" ht="30" customHeight="1" x14ac:dyDescent="0.2">
      <c r="C96" s="17" t="s">
        <v>11174</v>
      </c>
      <c r="D96" s="18" t="s">
        <v>7643</v>
      </c>
      <c r="E96" s="18" t="s">
        <v>531</v>
      </c>
      <c r="F96" s="18" t="s">
        <v>7657</v>
      </c>
      <c r="G96" s="18">
        <v>2020</v>
      </c>
      <c r="H96" s="19">
        <v>45051</v>
      </c>
      <c r="I96" s="19">
        <v>45291</v>
      </c>
      <c r="J96" s="18" t="s">
        <v>7954</v>
      </c>
      <c r="K96" s="17"/>
      <c r="L96" s="18" t="s">
        <v>7954</v>
      </c>
      <c r="M96" s="17"/>
      <c r="N96" s="17"/>
      <c r="O96" s="17"/>
      <c r="P96" s="17"/>
      <c r="Q96" s="17"/>
      <c r="R96" s="17"/>
      <c r="S96" s="17"/>
      <c r="T96" s="17"/>
      <c r="U96" s="17"/>
      <c r="V96" s="18" t="s">
        <v>8793</v>
      </c>
      <c r="W96" s="18" t="s">
        <v>8793</v>
      </c>
      <c r="X96" s="18" t="s">
        <v>3138</v>
      </c>
      <c r="Y96" s="18" t="s">
        <v>8957</v>
      </c>
      <c r="Z96" s="20">
        <f t="shared" si="5"/>
        <v>4.6279999999999992</v>
      </c>
      <c r="AA96" s="20">
        <v>2.1999999999999999E-2</v>
      </c>
      <c r="AB96" s="21">
        <v>0.48</v>
      </c>
      <c r="AC96" s="21">
        <v>0</v>
      </c>
      <c r="AD96" s="20">
        <v>2.0499999999999998</v>
      </c>
      <c r="AE96" s="21">
        <v>44.3</v>
      </c>
      <c r="AF96" s="21">
        <v>0.42899999999999999</v>
      </c>
      <c r="AG96" s="21">
        <v>9.27</v>
      </c>
      <c r="AH96" s="21">
        <v>0</v>
      </c>
      <c r="AI96" s="21">
        <v>0</v>
      </c>
      <c r="AJ96" s="21">
        <v>0</v>
      </c>
      <c r="AK96" s="21">
        <v>0</v>
      </c>
      <c r="AL96" s="21">
        <v>2.1269999999999998</v>
      </c>
      <c r="AM96" s="21">
        <v>45.96</v>
      </c>
      <c r="AN96" s="18" t="s">
        <v>699</v>
      </c>
      <c r="AO96" s="18" t="s">
        <v>9061</v>
      </c>
      <c r="AP96" s="18" t="s">
        <v>8793</v>
      </c>
      <c r="AQ96" s="18">
        <v>1</v>
      </c>
      <c r="AR96" s="18" t="s">
        <v>9121</v>
      </c>
      <c r="AS96" s="18" t="s">
        <v>9193</v>
      </c>
      <c r="AT96" s="21">
        <v>0.31850000000000001</v>
      </c>
      <c r="AU96" s="21">
        <v>0.02</v>
      </c>
      <c r="AV96" s="21">
        <v>0</v>
      </c>
      <c r="AW96" s="22">
        <v>41</v>
      </c>
      <c r="AX96" s="22">
        <v>41</v>
      </c>
      <c r="AY96" s="22">
        <v>10</v>
      </c>
      <c r="AZ96" s="22">
        <v>1</v>
      </c>
      <c r="BA96" s="22">
        <v>0</v>
      </c>
      <c r="BB96" s="22">
        <v>4</v>
      </c>
      <c r="BC96" s="22">
        <v>0</v>
      </c>
      <c r="BD96" s="22">
        <v>0</v>
      </c>
      <c r="BE96" s="22">
        <v>0</v>
      </c>
      <c r="BF96" s="22">
        <v>1</v>
      </c>
      <c r="BG96" s="22">
        <v>0</v>
      </c>
      <c r="BH96" s="22">
        <v>0</v>
      </c>
      <c r="BI96" s="22">
        <v>0</v>
      </c>
      <c r="BJ96" s="22">
        <v>0</v>
      </c>
      <c r="BK96" s="22">
        <v>0</v>
      </c>
      <c r="BL96" s="22">
        <v>0</v>
      </c>
      <c r="BM96" s="22">
        <v>4</v>
      </c>
      <c r="BN96" s="22">
        <v>0</v>
      </c>
      <c r="BO96" s="22">
        <v>0</v>
      </c>
      <c r="BP96" s="22">
        <v>0</v>
      </c>
      <c r="BQ96" s="22">
        <v>0</v>
      </c>
      <c r="BR96" s="22">
        <v>0</v>
      </c>
      <c r="BS96" s="22">
        <v>0</v>
      </c>
      <c r="BT96" s="22">
        <v>5.6449999999999996</v>
      </c>
      <c r="BU96" s="22"/>
      <c r="BV96" s="22"/>
      <c r="BW96" s="22"/>
      <c r="BX96" s="22"/>
      <c r="BY96" s="22"/>
      <c r="BZ96" s="22"/>
      <c r="CA96" s="22"/>
      <c r="CB96" s="22"/>
      <c r="CC96" s="22"/>
      <c r="CD96" s="22"/>
      <c r="CE96" s="22"/>
      <c r="CF96" s="22"/>
      <c r="CG96" s="22"/>
      <c r="CH96" s="22"/>
      <c r="CI96" s="22">
        <v>0</v>
      </c>
      <c r="CJ96" s="22">
        <v>0</v>
      </c>
      <c r="CK96" s="22">
        <v>0</v>
      </c>
      <c r="CL96" s="22">
        <v>0</v>
      </c>
      <c r="CM96" s="22">
        <v>0</v>
      </c>
      <c r="CN96" s="23"/>
      <c r="CO96" s="22"/>
      <c r="CP96" s="22">
        <v>10</v>
      </c>
      <c r="CQ96" s="15">
        <f t="shared" si="4"/>
        <v>0</v>
      </c>
      <c r="CR96" s="21">
        <v>5.6449999999999996</v>
      </c>
      <c r="CS96" s="18" t="s">
        <v>9334</v>
      </c>
      <c r="CT96" s="17"/>
      <c r="CU96" s="21">
        <v>0.99</v>
      </c>
      <c r="CV96" s="18" t="s">
        <v>9457</v>
      </c>
      <c r="CW96" s="21">
        <v>571.9</v>
      </c>
      <c r="CX96" s="21"/>
      <c r="CY96" s="17"/>
      <c r="CZ96" s="17"/>
      <c r="DA96" s="17"/>
      <c r="DB96" s="17"/>
      <c r="DC96" s="17"/>
      <c r="DD96" s="17"/>
      <c r="DE96" s="18">
        <v>1</v>
      </c>
      <c r="DF96" s="17"/>
      <c r="DG96" s="17"/>
      <c r="DH96" s="17"/>
      <c r="DI96" s="18">
        <v>1</v>
      </c>
      <c r="DJ96" s="18" t="s">
        <v>9687</v>
      </c>
      <c r="DK96" s="18">
        <v>2450</v>
      </c>
      <c r="DL96" s="17"/>
      <c r="DM96" s="17"/>
      <c r="DN96" s="17"/>
      <c r="DO96" s="17"/>
      <c r="DP96" s="17"/>
      <c r="DQ96" s="17"/>
      <c r="DR96" s="17"/>
      <c r="DS96" s="17"/>
      <c r="DT96" s="17"/>
      <c r="DU96" s="17"/>
      <c r="DV96" s="17"/>
      <c r="DW96" s="17"/>
      <c r="DX96" s="17"/>
      <c r="DY96" s="17"/>
      <c r="DZ96" s="17"/>
      <c r="EA96" s="17"/>
      <c r="EB96" s="17"/>
      <c r="EC96" s="17"/>
      <c r="ED96" s="17"/>
      <c r="EE96" s="17"/>
      <c r="EF96" s="17"/>
      <c r="EG96" s="18">
        <v>1</v>
      </c>
      <c r="EH96" s="18" t="s">
        <v>9687</v>
      </c>
      <c r="EI96" s="18">
        <v>2300</v>
      </c>
      <c r="EJ96" s="17"/>
      <c r="EK96" s="17"/>
      <c r="EL96" s="17"/>
      <c r="EM96" s="17"/>
      <c r="EN96" s="17"/>
      <c r="EO96" s="17"/>
      <c r="EP96" s="17"/>
      <c r="EQ96" s="17"/>
      <c r="ER96" s="17"/>
      <c r="ES96" s="17"/>
      <c r="ET96" s="17"/>
      <c r="EU96" s="17"/>
      <c r="EV96" s="17"/>
      <c r="EW96" s="17"/>
      <c r="EX96" s="17"/>
      <c r="EY96" s="17"/>
      <c r="EZ96" s="17"/>
      <c r="FA96" s="17"/>
      <c r="FB96" s="18">
        <v>90</v>
      </c>
      <c r="FC96" s="18" t="s">
        <v>10012</v>
      </c>
      <c r="FD96" s="18">
        <v>10</v>
      </c>
      <c r="FE96" s="18">
        <v>0</v>
      </c>
      <c r="FF96" s="18">
        <v>0</v>
      </c>
      <c r="FG96" s="18">
        <v>0</v>
      </c>
      <c r="FH96" s="18">
        <v>0</v>
      </c>
      <c r="FI96" s="18">
        <v>0</v>
      </c>
      <c r="FJ96" s="18">
        <v>0</v>
      </c>
      <c r="FK96" s="18">
        <v>0</v>
      </c>
      <c r="FL96" s="18">
        <v>0</v>
      </c>
      <c r="FM96" s="17"/>
      <c r="FN96" s="17"/>
      <c r="FO96" s="17"/>
      <c r="FP96" s="24" t="s">
        <v>10189</v>
      </c>
      <c r="FQ96" s="17"/>
      <c r="FR96" s="17"/>
      <c r="FS96" s="17"/>
      <c r="FT96" s="17"/>
      <c r="FU96" s="17"/>
      <c r="FV96" s="17"/>
      <c r="FW96" s="17"/>
      <c r="FX96" s="18" t="s">
        <v>594</v>
      </c>
      <c r="FY96" s="18">
        <v>0</v>
      </c>
      <c r="FZ96" s="17"/>
      <c r="GA96" s="18" t="s">
        <v>10728</v>
      </c>
      <c r="GB96" s="18" t="s">
        <v>10835</v>
      </c>
      <c r="GC96" s="18" t="s">
        <v>11081</v>
      </c>
      <c r="GD96" s="18" t="s">
        <v>10946</v>
      </c>
      <c r="GE96" s="18" t="s">
        <v>7611</v>
      </c>
      <c r="GF96" s="18" t="s">
        <v>11031</v>
      </c>
      <c r="GG96" s="18" t="s">
        <v>11081</v>
      </c>
      <c r="GH96" s="18" t="s">
        <v>11069</v>
      </c>
    </row>
    <row r="97" spans="3:190" ht="30" customHeight="1" x14ac:dyDescent="0.2">
      <c r="C97" s="17" t="s">
        <v>11174</v>
      </c>
      <c r="D97" s="18" t="s">
        <v>63</v>
      </c>
      <c r="E97" s="18" t="s">
        <v>7740</v>
      </c>
      <c r="F97" s="18" t="s">
        <v>7740</v>
      </c>
      <c r="G97" s="18">
        <v>2015</v>
      </c>
      <c r="H97" s="19">
        <v>45076</v>
      </c>
      <c r="I97" s="19">
        <v>45209</v>
      </c>
      <c r="J97" s="18" t="s">
        <v>7955</v>
      </c>
      <c r="K97" s="17"/>
      <c r="L97" s="18" t="s">
        <v>8186</v>
      </c>
      <c r="M97" s="18" t="s">
        <v>8308</v>
      </c>
      <c r="N97" s="17"/>
      <c r="O97" s="17"/>
      <c r="P97" s="18" t="s">
        <v>8424</v>
      </c>
      <c r="Q97" s="18" t="s">
        <v>8455</v>
      </c>
      <c r="R97" s="17"/>
      <c r="S97" s="17"/>
      <c r="T97" s="18" t="s">
        <v>8592</v>
      </c>
      <c r="U97" s="18" t="s">
        <v>8682</v>
      </c>
      <c r="V97" s="18" t="s">
        <v>8794</v>
      </c>
      <c r="W97" s="18" t="s">
        <v>8794</v>
      </c>
      <c r="X97" s="18" t="s">
        <v>3138</v>
      </c>
      <c r="Y97" s="18" t="s">
        <v>8958</v>
      </c>
      <c r="Z97" s="20">
        <f t="shared" si="5"/>
        <v>32.170999999999999</v>
      </c>
      <c r="AA97" s="20">
        <v>12.798</v>
      </c>
      <c r="AB97" s="21">
        <v>39.78</v>
      </c>
      <c r="AC97" s="21">
        <v>0.01</v>
      </c>
      <c r="AD97" s="20">
        <v>1.385</v>
      </c>
      <c r="AE97" s="21">
        <v>4.3099999999999996</v>
      </c>
      <c r="AF97" s="21">
        <v>3.34</v>
      </c>
      <c r="AG97" s="21">
        <v>10.38</v>
      </c>
      <c r="AH97" s="21">
        <v>4.9340000000000002</v>
      </c>
      <c r="AI97" s="21">
        <v>15.34</v>
      </c>
      <c r="AJ97" s="21">
        <v>0</v>
      </c>
      <c r="AK97" s="21">
        <v>0</v>
      </c>
      <c r="AL97" s="21">
        <v>9.7140000000000004</v>
      </c>
      <c r="AM97" s="21">
        <v>30.19</v>
      </c>
      <c r="AN97" s="18" t="s">
        <v>594</v>
      </c>
      <c r="AO97" s="18" t="s">
        <v>9061</v>
      </c>
      <c r="AP97" s="18" t="s">
        <v>8794</v>
      </c>
      <c r="AQ97" s="17"/>
      <c r="AR97" s="17"/>
      <c r="AS97" s="17"/>
      <c r="AT97" s="21">
        <v>0</v>
      </c>
      <c r="AU97" s="21">
        <v>54.268000000000001</v>
      </c>
      <c r="AV97" s="21">
        <v>0.05</v>
      </c>
      <c r="AW97" s="22">
        <v>59</v>
      </c>
      <c r="AX97" s="22">
        <v>59</v>
      </c>
      <c r="AY97" s="22">
        <v>14</v>
      </c>
      <c r="AZ97" s="22"/>
      <c r="BA97" s="22">
        <v>2</v>
      </c>
      <c r="BB97" s="22"/>
      <c r="BC97" s="22"/>
      <c r="BD97" s="22"/>
      <c r="BE97" s="22"/>
      <c r="BF97" s="22"/>
      <c r="BG97" s="22"/>
      <c r="BH97" s="22"/>
      <c r="BI97" s="22"/>
      <c r="BJ97" s="22">
        <v>6</v>
      </c>
      <c r="BK97" s="22">
        <v>3</v>
      </c>
      <c r="BL97" s="22"/>
      <c r="BM97" s="22">
        <v>3</v>
      </c>
      <c r="BN97" s="22"/>
      <c r="BO97" s="22"/>
      <c r="BP97" s="22"/>
      <c r="BQ97" s="22"/>
      <c r="BR97" s="22"/>
      <c r="BS97" s="22"/>
      <c r="BT97" s="22"/>
      <c r="BU97" s="22"/>
      <c r="BV97" s="22"/>
      <c r="BW97" s="22"/>
      <c r="BX97" s="22"/>
      <c r="BY97" s="22"/>
      <c r="BZ97" s="22"/>
      <c r="CA97" s="22"/>
      <c r="CB97" s="22"/>
      <c r="CC97" s="22"/>
      <c r="CD97" s="22"/>
      <c r="CE97" s="22"/>
      <c r="CF97" s="22"/>
      <c r="CG97" s="22"/>
      <c r="CH97" s="22"/>
      <c r="CI97" s="22">
        <v>0</v>
      </c>
      <c r="CJ97" s="22"/>
      <c r="CK97" s="22"/>
      <c r="CL97" s="22"/>
      <c r="CM97" s="22"/>
      <c r="CN97" s="23"/>
      <c r="CO97" s="22"/>
      <c r="CP97" s="22">
        <v>14</v>
      </c>
      <c r="CQ97" s="15">
        <f t="shared" si="4"/>
        <v>0</v>
      </c>
      <c r="CR97" s="21">
        <v>10.692</v>
      </c>
      <c r="CS97" s="18" t="s">
        <v>9337</v>
      </c>
      <c r="CT97" s="17"/>
      <c r="CU97" s="21">
        <v>0.81</v>
      </c>
      <c r="CV97" s="24" t="s">
        <v>9458</v>
      </c>
      <c r="CW97" s="21">
        <v>1325.51</v>
      </c>
      <c r="CX97" s="21"/>
      <c r="CY97" s="17"/>
      <c r="CZ97" s="17"/>
      <c r="DA97" s="17"/>
      <c r="DB97" s="17"/>
      <c r="DC97" s="17"/>
      <c r="DD97" s="17"/>
      <c r="DE97" s="18">
        <v>2</v>
      </c>
      <c r="DF97" s="17"/>
      <c r="DG97" s="17"/>
      <c r="DH97" s="17"/>
      <c r="DI97" s="17"/>
      <c r="DJ97" s="17"/>
      <c r="DK97" s="17"/>
      <c r="DL97" s="17"/>
      <c r="DM97" s="17"/>
      <c r="DN97" s="17"/>
      <c r="DO97" s="17"/>
      <c r="DP97" s="17"/>
      <c r="DQ97" s="17"/>
      <c r="DR97" s="17"/>
      <c r="DS97" s="17"/>
      <c r="DT97" s="17"/>
      <c r="DU97" s="17"/>
      <c r="DV97" s="17"/>
      <c r="DW97" s="17"/>
      <c r="DX97" s="17"/>
      <c r="DY97" s="17"/>
      <c r="DZ97" s="17"/>
      <c r="EA97" s="18" t="s">
        <v>9783</v>
      </c>
      <c r="EB97" s="18" t="s">
        <v>9799</v>
      </c>
      <c r="EC97" s="18">
        <v>6168</v>
      </c>
      <c r="ED97" s="17"/>
      <c r="EE97" s="17"/>
      <c r="EF97" s="17"/>
      <c r="EG97" s="18">
        <v>1</v>
      </c>
      <c r="EH97" s="18" t="s">
        <v>9799</v>
      </c>
      <c r="EI97" s="18">
        <v>6168</v>
      </c>
      <c r="EJ97" s="17"/>
      <c r="EK97" s="17"/>
      <c r="EL97" s="17"/>
      <c r="EM97" s="17"/>
      <c r="EN97" s="17"/>
      <c r="EO97" s="17"/>
      <c r="EP97" s="17"/>
      <c r="EQ97" s="17"/>
      <c r="ER97" s="17"/>
      <c r="ES97" s="18">
        <v>1</v>
      </c>
      <c r="ET97" s="18" t="s">
        <v>9905</v>
      </c>
      <c r="EU97" s="18">
        <v>6</v>
      </c>
      <c r="EV97" s="17"/>
      <c r="EW97" s="17"/>
      <c r="EX97" s="17"/>
      <c r="EY97" s="17"/>
      <c r="EZ97" s="17"/>
      <c r="FA97" s="17"/>
      <c r="FB97" s="18">
        <v>100</v>
      </c>
      <c r="FC97" s="18" t="s">
        <v>10013</v>
      </c>
      <c r="FD97" s="18">
        <v>29</v>
      </c>
      <c r="FE97" s="18">
        <v>0</v>
      </c>
      <c r="FF97" s="18">
        <v>0</v>
      </c>
      <c r="FG97" s="18">
        <v>29</v>
      </c>
      <c r="FH97" s="18">
        <v>0</v>
      </c>
      <c r="FI97" s="18">
        <v>0</v>
      </c>
      <c r="FJ97" s="18">
        <v>0</v>
      </c>
      <c r="FK97" s="18">
        <v>0</v>
      </c>
      <c r="FL97" s="18">
        <v>0</v>
      </c>
      <c r="FM97" s="17"/>
      <c r="FN97" s="17"/>
      <c r="FO97" s="17"/>
      <c r="FP97" s="24" t="s">
        <v>10190</v>
      </c>
      <c r="FQ97" s="17"/>
      <c r="FR97" s="17"/>
      <c r="FS97" s="17"/>
      <c r="FT97" s="17"/>
      <c r="FU97" s="17"/>
      <c r="FV97" s="17"/>
      <c r="FW97" s="17"/>
      <c r="FX97" s="18" t="s">
        <v>10644</v>
      </c>
      <c r="FY97" s="18">
        <v>5</v>
      </c>
      <c r="FZ97" s="18">
        <v>190</v>
      </c>
      <c r="GA97" s="18" t="s">
        <v>10729</v>
      </c>
      <c r="GB97" s="18" t="s">
        <v>10836</v>
      </c>
      <c r="GC97" s="18" t="s">
        <v>11081</v>
      </c>
      <c r="GD97" s="18" t="s">
        <v>10947</v>
      </c>
      <c r="GE97" s="18" t="s">
        <v>10998</v>
      </c>
      <c r="GF97" s="18" t="s">
        <v>11033</v>
      </c>
      <c r="GG97" s="18" t="s">
        <v>11081</v>
      </c>
      <c r="GH97" s="18" t="s">
        <v>11071</v>
      </c>
    </row>
    <row r="98" spans="3:190" ht="30" customHeight="1" x14ac:dyDescent="0.2">
      <c r="C98" s="17" t="s">
        <v>11174</v>
      </c>
      <c r="D98" s="18" t="s">
        <v>63</v>
      </c>
      <c r="E98" s="18" t="s">
        <v>7741</v>
      </c>
      <c r="F98" s="18" t="s">
        <v>731</v>
      </c>
      <c r="G98" s="18">
        <v>2013</v>
      </c>
      <c r="H98" s="19">
        <v>44927</v>
      </c>
      <c r="I98" s="19">
        <v>45291</v>
      </c>
      <c r="J98" s="18" t="s">
        <v>7956</v>
      </c>
      <c r="K98" s="17"/>
      <c r="L98" s="18" t="s">
        <v>8187</v>
      </c>
      <c r="M98" s="18" t="s">
        <v>8309</v>
      </c>
      <c r="N98" s="17"/>
      <c r="O98" s="17"/>
      <c r="P98" s="18" t="s">
        <v>8423</v>
      </c>
      <c r="Q98" s="18" t="s">
        <v>8456</v>
      </c>
      <c r="R98" s="18" t="s">
        <v>8491</v>
      </c>
      <c r="S98" s="17"/>
      <c r="T98" s="17"/>
      <c r="U98" s="17"/>
      <c r="V98" s="18" t="s">
        <v>8795</v>
      </c>
      <c r="W98" s="18" t="s">
        <v>8795</v>
      </c>
      <c r="X98" s="18" t="s">
        <v>3141</v>
      </c>
      <c r="Y98" s="18" t="s">
        <v>8959</v>
      </c>
      <c r="Z98" s="20">
        <f t="shared" si="5"/>
        <v>306.01099999999997</v>
      </c>
      <c r="AA98" s="20">
        <v>153.005</v>
      </c>
      <c r="AB98" s="21">
        <v>50</v>
      </c>
      <c r="AC98" s="21">
        <v>0.12</v>
      </c>
      <c r="AD98" s="20">
        <v>0</v>
      </c>
      <c r="AE98" s="21">
        <v>0</v>
      </c>
      <c r="AF98" s="21">
        <v>80.183000000000007</v>
      </c>
      <c r="AG98" s="21">
        <v>26.2</v>
      </c>
      <c r="AH98" s="21">
        <v>72.822999999999993</v>
      </c>
      <c r="AI98" s="21">
        <v>23.8</v>
      </c>
      <c r="AJ98" s="21">
        <v>0</v>
      </c>
      <c r="AK98" s="21">
        <v>0</v>
      </c>
      <c r="AL98" s="21">
        <v>0</v>
      </c>
      <c r="AM98" s="21">
        <v>0</v>
      </c>
      <c r="AN98" s="18" t="s">
        <v>594</v>
      </c>
      <c r="AO98" s="18" t="s">
        <v>699</v>
      </c>
      <c r="AP98" s="18" t="s">
        <v>699</v>
      </c>
      <c r="AQ98" s="17"/>
      <c r="AR98" s="17"/>
      <c r="AS98" s="17"/>
      <c r="AT98" s="21"/>
      <c r="AU98" s="21">
        <v>160.02799999999999</v>
      </c>
      <c r="AV98" s="21">
        <v>0.12</v>
      </c>
      <c r="AW98" s="22">
        <v>252</v>
      </c>
      <c r="AX98" s="22">
        <v>252</v>
      </c>
      <c r="AY98" s="22">
        <v>252</v>
      </c>
      <c r="AZ98" s="22">
        <v>9</v>
      </c>
      <c r="BA98" s="22">
        <v>67</v>
      </c>
      <c r="BB98" s="22">
        <v>25</v>
      </c>
      <c r="BC98" s="22"/>
      <c r="BD98" s="22">
        <v>1</v>
      </c>
      <c r="BE98" s="22">
        <v>24</v>
      </c>
      <c r="BF98" s="22"/>
      <c r="BG98" s="22">
        <v>2</v>
      </c>
      <c r="BH98" s="22">
        <v>3</v>
      </c>
      <c r="BI98" s="22">
        <v>114</v>
      </c>
      <c r="BJ98" s="22">
        <v>41</v>
      </c>
      <c r="BK98" s="22">
        <v>36</v>
      </c>
      <c r="BL98" s="22">
        <v>17</v>
      </c>
      <c r="BM98" s="22">
        <v>6</v>
      </c>
      <c r="BN98" s="22"/>
      <c r="BO98" s="22">
        <v>3</v>
      </c>
      <c r="BP98" s="22">
        <v>13</v>
      </c>
      <c r="BQ98" s="22"/>
      <c r="BR98" s="22"/>
      <c r="BS98" s="22"/>
      <c r="BT98" s="22"/>
      <c r="BU98" s="22"/>
      <c r="BV98" s="22"/>
      <c r="BW98" s="22"/>
      <c r="BX98" s="22"/>
      <c r="BY98" s="22"/>
      <c r="BZ98" s="22"/>
      <c r="CA98" s="22"/>
      <c r="CB98" s="22"/>
      <c r="CC98" s="22"/>
      <c r="CD98" s="22"/>
      <c r="CE98" s="22"/>
      <c r="CF98" s="22"/>
      <c r="CG98" s="22"/>
      <c r="CH98" s="22"/>
      <c r="CI98" s="22">
        <v>0</v>
      </c>
      <c r="CJ98" s="22"/>
      <c r="CK98" s="22"/>
      <c r="CL98" s="22"/>
      <c r="CM98" s="22"/>
      <c r="CN98" s="22" t="s">
        <v>9241</v>
      </c>
      <c r="CO98" s="22">
        <v>5</v>
      </c>
      <c r="CP98" s="22">
        <v>366</v>
      </c>
      <c r="CQ98" s="15">
        <f t="shared" si="4"/>
        <v>0</v>
      </c>
      <c r="CR98" s="21">
        <v>475.31599999999997</v>
      </c>
      <c r="CS98" s="18" t="s">
        <v>9338</v>
      </c>
      <c r="CT98" s="17"/>
      <c r="CU98" s="21">
        <v>35.869999999999997</v>
      </c>
      <c r="CV98" s="24" t="s">
        <v>9456</v>
      </c>
      <c r="CW98" s="21">
        <v>1325.51</v>
      </c>
      <c r="CX98" s="21"/>
      <c r="CY98" s="17"/>
      <c r="CZ98" s="17"/>
      <c r="DA98" s="17"/>
      <c r="DB98" s="17"/>
      <c r="DC98" s="17"/>
      <c r="DD98" s="17"/>
      <c r="DE98" s="18">
        <v>3</v>
      </c>
      <c r="DF98" s="17"/>
      <c r="DG98" s="17"/>
      <c r="DH98" s="17"/>
      <c r="DI98" s="18">
        <v>1</v>
      </c>
      <c r="DJ98" s="18" t="s">
        <v>9688</v>
      </c>
      <c r="DK98" s="18">
        <v>7252</v>
      </c>
      <c r="DL98" s="17"/>
      <c r="DM98" s="17"/>
      <c r="DN98" s="17"/>
      <c r="DO98" s="17"/>
      <c r="DP98" s="17"/>
      <c r="DQ98" s="17"/>
      <c r="DR98" s="17"/>
      <c r="DS98" s="17"/>
      <c r="DT98" s="17"/>
      <c r="DU98" s="17"/>
      <c r="DV98" s="17"/>
      <c r="DW98" s="17"/>
      <c r="DX98" s="17"/>
      <c r="DY98" s="17"/>
      <c r="DZ98" s="17"/>
      <c r="EA98" s="17"/>
      <c r="EB98" s="17"/>
      <c r="EC98" s="17"/>
      <c r="ED98" s="17"/>
      <c r="EE98" s="17"/>
      <c r="EF98" s="17"/>
      <c r="EG98" s="18">
        <v>1</v>
      </c>
      <c r="EH98" s="18" t="s">
        <v>9866</v>
      </c>
      <c r="EI98" s="18">
        <v>7252</v>
      </c>
      <c r="EJ98" s="17"/>
      <c r="EK98" s="17"/>
      <c r="EL98" s="17"/>
      <c r="EM98" s="17"/>
      <c r="EN98" s="17"/>
      <c r="EO98" s="17"/>
      <c r="EP98" s="17"/>
      <c r="EQ98" s="17"/>
      <c r="ER98" s="17"/>
      <c r="ES98" s="17"/>
      <c r="ET98" s="17"/>
      <c r="EU98" s="17"/>
      <c r="EV98" s="17"/>
      <c r="EW98" s="17"/>
      <c r="EX98" s="17"/>
      <c r="EY98" s="17"/>
      <c r="EZ98" s="17"/>
      <c r="FA98" s="17"/>
      <c r="FB98" s="18">
        <v>100</v>
      </c>
      <c r="FC98" s="17"/>
      <c r="FD98" s="18">
        <v>83</v>
      </c>
      <c r="FE98" s="18">
        <v>9</v>
      </c>
      <c r="FF98" s="18">
        <v>15</v>
      </c>
      <c r="FG98" s="18">
        <v>57</v>
      </c>
      <c r="FH98" s="18">
        <v>0</v>
      </c>
      <c r="FI98" s="18">
        <v>2</v>
      </c>
      <c r="FJ98" s="18">
        <v>0</v>
      </c>
      <c r="FK98" s="18">
        <v>0</v>
      </c>
      <c r="FL98" s="18">
        <v>0</v>
      </c>
      <c r="FM98" s="17"/>
      <c r="FN98" s="17"/>
      <c r="FO98" s="17"/>
      <c r="FP98" s="24" t="s">
        <v>10191</v>
      </c>
      <c r="FQ98" s="17"/>
      <c r="FR98" s="17"/>
      <c r="FS98" s="17"/>
      <c r="FT98" s="17"/>
      <c r="FU98" s="17"/>
      <c r="FV98" s="17"/>
      <c r="FW98" s="17"/>
      <c r="FX98" s="18" t="s">
        <v>10644</v>
      </c>
      <c r="FY98" s="18">
        <v>5</v>
      </c>
      <c r="FZ98" s="18">
        <v>190</v>
      </c>
      <c r="GA98" s="18" t="s">
        <v>21</v>
      </c>
      <c r="GB98" s="18" t="s">
        <v>7310</v>
      </c>
      <c r="GC98" s="18" t="s">
        <v>11081</v>
      </c>
      <c r="GD98" s="18" t="s">
        <v>7483</v>
      </c>
      <c r="GE98" s="18" t="s">
        <v>21</v>
      </c>
      <c r="GF98" s="18" t="s">
        <v>7310</v>
      </c>
      <c r="GG98" s="18" t="s">
        <v>11081</v>
      </c>
      <c r="GH98" s="18" t="s">
        <v>7483</v>
      </c>
    </row>
    <row r="99" spans="3:190" ht="30" customHeight="1" x14ac:dyDescent="0.2">
      <c r="C99" s="17" t="s">
        <v>11174</v>
      </c>
      <c r="D99" s="18" t="s">
        <v>7643</v>
      </c>
      <c r="E99" s="18" t="s">
        <v>7742</v>
      </c>
      <c r="F99" s="18" t="s">
        <v>7845</v>
      </c>
      <c r="G99" s="18">
        <v>2017</v>
      </c>
      <c r="H99" s="19">
        <v>45231</v>
      </c>
      <c r="I99" s="19">
        <v>45289</v>
      </c>
      <c r="J99" s="18" t="s">
        <v>7957</v>
      </c>
      <c r="K99" s="17"/>
      <c r="L99" s="18" t="s">
        <v>7957</v>
      </c>
      <c r="M99" s="17"/>
      <c r="N99" s="17"/>
      <c r="O99" s="17"/>
      <c r="P99" s="17"/>
      <c r="Q99" s="17"/>
      <c r="R99" s="17"/>
      <c r="S99" s="17"/>
      <c r="T99" s="18" t="s">
        <v>8593</v>
      </c>
      <c r="U99" s="17"/>
      <c r="V99" s="18" t="s">
        <v>8796</v>
      </c>
      <c r="W99" s="18" t="s">
        <v>8796</v>
      </c>
      <c r="X99" s="18" t="s">
        <v>3138</v>
      </c>
      <c r="Y99" s="18" t="s">
        <v>8954</v>
      </c>
      <c r="Z99" s="20">
        <f t="shared" si="5"/>
        <v>180</v>
      </c>
      <c r="AA99" s="20">
        <v>90</v>
      </c>
      <c r="AB99" s="21">
        <v>50</v>
      </c>
      <c r="AC99" s="21">
        <v>0.16</v>
      </c>
      <c r="AD99" s="20">
        <v>90</v>
      </c>
      <c r="AE99" s="21">
        <v>50</v>
      </c>
      <c r="AF99" s="21">
        <v>0</v>
      </c>
      <c r="AG99" s="21">
        <v>0</v>
      </c>
      <c r="AH99" s="21">
        <v>0</v>
      </c>
      <c r="AI99" s="21">
        <v>0</v>
      </c>
      <c r="AJ99" s="21">
        <v>0</v>
      </c>
      <c r="AK99" s="21">
        <v>0</v>
      </c>
      <c r="AL99" s="21">
        <v>0</v>
      </c>
      <c r="AM99" s="21">
        <v>0</v>
      </c>
      <c r="AN99" s="18" t="s">
        <v>1624</v>
      </c>
      <c r="AO99" s="18" t="s">
        <v>594</v>
      </c>
      <c r="AP99" s="18" t="s">
        <v>594</v>
      </c>
      <c r="AQ99" s="17"/>
      <c r="AR99" s="17"/>
      <c r="AS99" s="17"/>
      <c r="AT99" s="21"/>
      <c r="AU99" s="21">
        <v>100</v>
      </c>
      <c r="AV99" s="21">
        <v>0.19</v>
      </c>
      <c r="AW99" s="22">
        <v>71</v>
      </c>
      <c r="AX99" s="22">
        <v>71</v>
      </c>
      <c r="AY99" s="22">
        <v>51</v>
      </c>
      <c r="AZ99" s="22">
        <v>0</v>
      </c>
      <c r="BA99" s="22">
        <v>51</v>
      </c>
      <c r="BB99" s="22">
        <v>0</v>
      </c>
      <c r="BC99" s="22">
        <v>0</v>
      </c>
      <c r="BD99" s="22">
        <v>0</v>
      </c>
      <c r="BE99" s="22">
        <v>0</v>
      </c>
      <c r="BF99" s="22">
        <v>0</v>
      </c>
      <c r="BG99" s="22">
        <v>0</v>
      </c>
      <c r="BH99" s="22">
        <v>0</v>
      </c>
      <c r="BI99" s="22">
        <v>0</v>
      </c>
      <c r="BJ99" s="22">
        <v>0</v>
      </c>
      <c r="BK99" s="22">
        <v>0</v>
      </c>
      <c r="BL99" s="22">
        <v>0</v>
      </c>
      <c r="BM99" s="22">
        <v>0</v>
      </c>
      <c r="BN99" s="22">
        <v>0</v>
      </c>
      <c r="BO99" s="22">
        <v>0</v>
      </c>
      <c r="BP99" s="22">
        <v>0</v>
      </c>
      <c r="BQ99" s="22">
        <v>0</v>
      </c>
      <c r="BR99" s="22">
        <v>0</v>
      </c>
      <c r="BS99" s="22">
        <v>0</v>
      </c>
      <c r="BT99" s="22"/>
      <c r="BU99" s="22"/>
      <c r="BV99" s="22"/>
      <c r="BW99" s="22"/>
      <c r="BX99" s="22"/>
      <c r="BY99" s="22"/>
      <c r="BZ99" s="22"/>
      <c r="CA99" s="22"/>
      <c r="CB99" s="22"/>
      <c r="CC99" s="22"/>
      <c r="CD99" s="22"/>
      <c r="CE99" s="22"/>
      <c r="CF99" s="22"/>
      <c r="CG99" s="22"/>
      <c r="CH99" s="22"/>
      <c r="CI99" s="22"/>
      <c r="CJ99" s="22">
        <v>0</v>
      </c>
      <c r="CK99" s="22">
        <v>0</v>
      </c>
      <c r="CL99" s="22">
        <v>0</v>
      </c>
      <c r="CM99" s="22">
        <v>0</v>
      </c>
      <c r="CN99" s="23"/>
      <c r="CO99" s="22"/>
      <c r="CP99" s="22">
        <v>51</v>
      </c>
      <c r="CQ99" s="15">
        <f t="shared" si="4"/>
        <v>0</v>
      </c>
      <c r="CR99" s="21">
        <v>4.3789999999999996</v>
      </c>
      <c r="CS99" s="18" t="s">
        <v>9339</v>
      </c>
      <c r="CT99" s="17"/>
      <c r="CU99" s="21">
        <v>0.77</v>
      </c>
      <c r="CV99" s="24" t="s">
        <v>9459</v>
      </c>
      <c r="CW99" s="21">
        <v>571.9</v>
      </c>
      <c r="CX99" s="21"/>
      <c r="CY99" s="17"/>
      <c r="CZ99" s="17"/>
      <c r="DA99" s="17"/>
      <c r="DB99" s="17"/>
      <c r="DC99" s="17"/>
      <c r="DD99" s="17"/>
      <c r="DE99" s="18">
        <v>2</v>
      </c>
      <c r="DF99" s="18">
        <v>1</v>
      </c>
      <c r="DG99" s="18" t="s">
        <v>9620</v>
      </c>
      <c r="DH99" s="18">
        <v>11860</v>
      </c>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8">
        <v>1</v>
      </c>
      <c r="EH99" s="18" t="s">
        <v>9867</v>
      </c>
      <c r="EI99" s="18">
        <v>12261</v>
      </c>
      <c r="EJ99" s="17"/>
      <c r="EK99" s="17"/>
      <c r="EL99" s="17"/>
      <c r="EM99" s="17"/>
      <c r="EN99" s="17"/>
      <c r="EO99" s="17"/>
      <c r="EP99" s="17"/>
      <c r="EQ99" s="17"/>
      <c r="ER99" s="17"/>
      <c r="ES99" s="17"/>
      <c r="ET99" s="17"/>
      <c r="EU99" s="17"/>
      <c r="EV99" s="17"/>
      <c r="EW99" s="17"/>
      <c r="EX99" s="17"/>
      <c r="EY99" s="17"/>
      <c r="EZ99" s="17"/>
      <c r="FA99" s="17"/>
      <c r="FB99" s="18">
        <v>100</v>
      </c>
      <c r="FC99" s="18" t="s">
        <v>594</v>
      </c>
      <c r="FD99" s="18">
        <v>29</v>
      </c>
      <c r="FE99" s="18">
        <v>25</v>
      </c>
      <c r="FF99" s="18">
        <v>0</v>
      </c>
      <c r="FG99" s="18">
        <v>0</v>
      </c>
      <c r="FH99" s="18">
        <v>0</v>
      </c>
      <c r="FI99" s="18">
        <v>4</v>
      </c>
      <c r="FJ99" s="18">
        <v>0</v>
      </c>
      <c r="FK99" s="18">
        <v>0</v>
      </c>
      <c r="FL99" s="18">
        <v>0</v>
      </c>
      <c r="FM99" s="17"/>
      <c r="FN99" s="17"/>
      <c r="FO99" s="17"/>
      <c r="FP99" s="24" t="s">
        <v>10192</v>
      </c>
      <c r="FQ99" s="17"/>
      <c r="FR99" s="17"/>
      <c r="FS99" s="17"/>
      <c r="FT99" s="18" t="s">
        <v>10464</v>
      </c>
      <c r="FU99" s="17"/>
      <c r="FV99" s="17"/>
      <c r="FW99" s="17"/>
      <c r="FX99" s="18" t="s">
        <v>594</v>
      </c>
      <c r="FY99" s="18">
        <v>0</v>
      </c>
      <c r="FZ99" s="17"/>
      <c r="GA99" s="18" t="s">
        <v>10730</v>
      </c>
      <c r="GB99" s="18" t="s">
        <v>10837</v>
      </c>
      <c r="GC99" s="18" t="s">
        <v>11081</v>
      </c>
      <c r="GD99" s="18" t="s">
        <v>10948</v>
      </c>
      <c r="GE99" s="18" t="s">
        <v>7611</v>
      </c>
      <c r="GF99" s="18" t="s">
        <v>11031</v>
      </c>
      <c r="GG99" s="18" t="s">
        <v>11081</v>
      </c>
      <c r="GH99" s="18" t="s">
        <v>11069</v>
      </c>
    </row>
    <row r="100" spans="3:190" ht="30" customHeight="1" x14ac:dyDescent="0.2">
      <c r="C100" s="17" t="s">
        <v>11174</v>
      </c>
      <c r="D100" s="18" t="s">
        <v>7645</v>
      </c>
      <c r="E100" s="18" t="s">
        <v>462</v>
      </c>
      <c r="F100" s="18" t="s">
        <v>462</v>
      </c>
      <c r="G100" s="18">
        <v>2017</v>
      </c>
      <c r="H100" s="19">
        <v>44927</v>
      </c>
      <c r="I100" s="19">
        <v>45291</v>
      </c>
      <c r="J100" s="18" t="s">
        <v>7958</v>
      </c>
      <c r="K100" s="18" t="s">
        <v>8078</v>
      </c>
      <c r="L100" s="18" t="s">
        <v>8188</v>
      </c>
      <c r="M100" s="18" t="s">
        <v>8310</v>
      </c>
      <c r="N100" s="18" t="s">
        <v>8368</v>
      </c>
      <c r="O100" s="18" t="s">
        <v>8397</v>
      </c>
      <c r="P100" s="18" t="s">
        <v>8425</v>
      </c>
      <c r="Q100" s="18" t="s">
        <v>8457</v>
      </c>
      <c r="R100" s="17"/>
      <c r="S100" s="17"/>
      <c r="T100" s="18" t="s">
        <v>8594</v>
      </c>
      <c r="U100" s="18" t="s">
        <v>8683</v>
      </c>
      <c r="V100" s="18" t="s">
        <v>8797</v>
      </c>
      <c r="W100" s="18" t="s">
        <v>8860</v>
      </c>
      <c r="X100" s="18" t="s">
        <v>3138</v>
      </c>
      <c r="Y100" s="18" t="s">
        <v>8960</v>
      </c>
      <c r="Z100" s="20">
        <f t="shared" si="5"/>
        <v>1367.9549999999999</v>
      </c>
      <c r="AA100" s="20">
        <v>902.15899999999999</v>
      </c>
      <c r="AB100" s="21">
        <v>65.95</v>
      </c>
      <c r="AC100" s="21">
        <v>0.95</v>
      </c>
      <c r="AD100" s="20">
        <v>325.44099999999997</v>
      </c>
      <c r="AE100" s="21">
        <v>23.79</v>
      </c>
      <c r="AF100" s="21">
        <v>5.7590000000000003</v>
      </c>
      <c r="AG100" s="21">
        <v>0.42</v>
      </c>
      <c r="AH100" s="21">
        <v>2.827</v>
      </c>
      <c r="AI100" s="21">
        <v>0.21</v>
      </c>
      <c r="AJ100" s="21">
        <v>131.76900000000001</v>
      </c>
      <c r="AK100" s="21">
        <v>9.6300000000000008</v>
      </c>
      <c r="AL100" s="21">
        <v>0</v>
      </c>
      <c r="AM100" s="21">
        <v>0</v>
      </c>
      <c r="AN100" s="18" t="s">
        <v>594</v>
      </c>
      <c r="AO100" s="18" t="s">
        <v>594</v>
      </c>
      <c r="AP100" s="18" t="s">
        <v>594</v>
      </c>
      <c r="AQ100" s="17"/>
      <c r="AR100" s="17"/>
      <c r="AS100" s="17"/>
      <c r="AT100" s="21"/>
      <c r="AU100" s="21">
        <v>1485.954</v>
      </c>
      <c r="AV100" s="21">
        <v>1.45</v>
      </c>
      <c r="AW100" s="22">
        <v>1095</v>
      </c>
      <c r="AX100" s="22">
        <v>1078</v>
      </c>
      <c r="AY100" s="22">
        <v>1078</v>
      </c>
      <c r="AZ100" s="22">
        <v>156</v>
      </c>
      <c r="BA100" s="22">
        <v>439</v>
      </c>
      <c r="BB100" s="22">
        <v>29</v>
      </c>
      <c r="BC100" s="22">
        <v>81</v>
      </c>
      <c r="BD100" s="22">
        <v>0</v>
      </c>
      <c r="BE100" s="22">
        <v>30</v>
      </c>
      <c r="BF100" s="22">
        <v>43</v>
      </c>
      <c r="BG100" s="22">
        <v>25</v>
      </c>
      <c r="BH100" s="22">
        <v>1</v>
      </c>
      <c r="BI100" s="22">
        <v>0</v>
      </c>
      <c r="BJ100" s="22">
        <v>71</v>
      </c>
      <c r="BK100" s="22">
        <v>59</v>
      </c>
      <c r="BL100" s="22">
        <v>94</v>
      </c>
      <c r="BM100" s="22">
        <v>10</v>
      </c>
      <c r="BN100" s="22">
        <v>0</v>
      </c>
      <c r="BO100" s="22">
        <v>3</v>
      </c>
      <c r="BP100" s="22">
        <v>34</v>
      </c>
      <c r="BQ100" s="22">
        <v>0</v>
      </c>
      <c r="BR100" s="22">
        <v>0</v>
      </c>
      <c r="BS100" s="22">
        <v>0</v>
      </c>
      <c r="BT100" s="22"/>
      <c r="BU100" s="22"/>
      <c r="BV100" s="22"/>
      <c r="BW100" s="22"/>
      <c r="BX100" s="22"/>
      <c r="BY100" s="22"/>
      <c r="BZ100" s="22"/>
      <c r="CA100" s="22"/>
      <c r="CB100" s="22"/>
      <c r="CC100" s="22"/>
      <c r="CD100" s="22"/>
      <c r="CE100" s="22"/>
      <c r="CF100" s="22"/>
      <c r="CG100" s="22"/>
      <c r="CH100" s="22"/>
      <c r="CI100" s="22">
        <v>0</v>
      </c>
      <c r="CJ100" s="22">
        <v>0</v>
      </c>
      <c r="CK100" s="22">
        <v>0</v>
      </c>
      <c r="CL100" s="22">
        <v>0</v>
      </c>
      <c r="CM100" s="22">
        <v>0</v>
      </c>
      <c r="CN100" s="23"/>
      <c r="CO100" s="22">
        <v>2</v>
      </c>
      <c r="CP100" s="22">
        <v>1077</v>
      </c>
      <c r="CQ100" s="15">
        <f t="shared" si="4"/>
        <v>0</v>
      </c>
      <c r="CR100" s="21">
        <v>713.30399999999997</v>
      </c>
      <c r="CS100" s="18" t="s">
        <v>9340</v>
      </c>
      <c r="CT100" s="18" t="s">
        <v>9405</v>
      </c>
      <c r="CU100" s="21">
        <v>60.8</v>
      </c>
      <c r="CV100" s="18" t="s">
        <v>9460</v>
      </c>
      <c r="CW100" s="21">
        <v>1173.1769999999999</v>
      </c>
      <c r="CX100" s="21"/>
      <c r="CY100" s="17"/>
      <c r="CZ100" s="17"/>
      <c r="DA100" s="17"/>
      <c r="DB100" s="17"/>
      <c r="DC100" s="18">
        <v>0</v>
      </c>
      <c r="DD100" s="17"/>
      <c r="DE100" s="18">
        <v>30</v>
      </c>
      <c r="DF100" s="18">
        <v>1</v>
      </c>
      <c r="DG100" s="18" t="s">
        <v>9621</v>
      </c>
      <c r="DH100" s="18">
        <v>3457</v>
      </c>
      <c r="DI100" s="18">
        <v>1</v>
      </c>
      <c r="DJ100" s="18" t="s">
        <v>9689</v>
      </c>
      <c r="DK100" s="18">
        <v>282149</v>
      </c>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8">
        <v>1</v>
      </c>
      <c r="EH100" s="18" t="s">
        <v>9868</v>
      </c>
      <c r="EI100" s="18">
        <v>282149</v>
      </c>
      <c r="EJ100" s="17"/>
      <c r="EK100" s="17"/>
      <c r="EL100" s="17"/>
      <c r="EM100" s="17"/>
      <c r="EN100" s="17"/>
      <c r="EO100" s="17"/>
      <c r="EP100" s="17"/>
      <c r="EQ100" s="17"/>
      <c r="ER100" s="17"/>
      <c r="ES100" s="18">
        <v>1</v>
      </c>
      <c r="ET100" s="18" t="s">
        <v>9906</v>
      </c>
      <c r="EU100" s="18">
        <v>24</v>
      </c>
      <c r="EV100" s="18">
        <v>1</v>
      </c>
      <c r="EW100" s="18" t="s">
        <v>4774</v>
      </c>
      <c r="EX100" s="18">
        <v>10</v>
      </c>
      <c r="EY100" s="17"/>
      <c r="EZ100" s="17"/>
      <c r="FA100" s="17"/>
      <c r="FB100" s="18">
        <v>100</v>
      </c>
      <c r="FC100" s="17"/>
      <c r="FD100" s="18">
        <v>26</v>
      </c>
      <c r="FE100" s="18">
        <v>0</v>
      </c>
      <c r="FF100" s="18">
        <v>0</v>
      </c>
      <c r="FG100" s="18">
        <v>0</v>
      </c>
      <c r="FH100" s="18">
        <v>21</v>
      </c>
      <c r="FI100" s="18">
        <v>5</v>
      </c>
      <c r="FJ100" s="18">
        <v>0</v>
      </c>
      <c r="FK100" s="18">
        <v>0</v>
      </c>
      <c r="FL100" s="18">
        <v>0</v>
      </c>
      <c r="FM100" s="18">
        <v>1</v>
      </c>
      <c r="FN100" s="24" t="s">
        <v>10063</v>
      </c>
      <c r="FO100" s="18" t="s">
        <v>10115</v>
      </c>
      <c r="FP100" s="24" t="s">
        <v>10193</v>
      </c>
      <c r="FQ100" s="18" t="s">
        <v>10280</v>
      </c>
      <c r="FR100" s="17"/>
      <c r="FS100" s="17"/>
      <c r="FT100" s="18" t="s">
        <v>10465</v>
      </c>
      <c r="FU100" s="18" t="s">
        <v>10510</v>
      </c>
      <c r="FV100" s="17"/>
      <c r="FW100" s="17"/>
      <c r="FX100" s="18" t="s">
        <v>10645</v>
      </c>
      <c r="FY100" s="18">
        <v>28</v>
      </c>
      <c r="FZ100" s="18">
        <v>641</v>
      </c>
      <c r="GA100" s="18" t="s">
        <v>7613</v>
      </c>
      <c r="GB100" s="18" t="s">
        <v>10838</v>
      </c>
      <c r="GC100" s="18" t="s">
        <v>11081</v>
      </c>
      <c r="GD100" s="18" t="s">
        <v>10949</v>
      </c>
      <c r="GE100" s="18" t="s">
        <v>7613</v>
      </c>
      <c r="GF100" s="18" t="s">
        <v>10838</v>
      </c>
      <c r="GG100" s="18" t="s">
        <v>11081</v>
      </c>
      <c r="GH100" s="18" t="s">
        <v>10949</v>
      </c>
    </row>
    <row r="101" spans="3:190" ht="30" customHeight="1" x14ac:dyDescent="0.2">
      <c r="C101" s="17" t="s">
        <v>11174</v>
      </c>
      <c r="D101" s="18" t="s">
        <v>7646</v>
      </c>
      <c r="E101" s="18" t="s">
        <v>7743</v>
      </c>
      <c r="F101" s="18" t="s">
        <v>7743</v>
      </c>
      <c r="G101" s="18">
        <v>2018</v>
      </c>
      <c r="H101" s="19">
        <v>44860</v>
      </c>
      <c r="I101" s="19">
        <v>45291</v>
      </c>
      <c r="J101" s="18" t="s">
        <v>7959</v>
      </c>
      <c r="K101" s="18" t="s">
        <v>8079</v>
      </c>
      <c r="L101" s="18" t="s">
        <v>8189</v>
      </c>
      <c r="M101" s="18" t="s">
        <v>8311</v>
      </c>
      <c r="N101" s="18" t="s">
        <v>8369</v>
      </c>
      <c r="O101" s="17"/>
      <c r="P101" s="18" t="s">
        <v>8426</v>
      </c>
      <c r="Q101" s="17"/>
      <c r="R101" s="18" t="s">
        <v>8369</v>
      </c>
      <c r="S101" s="17"/>
      <c r="T101" s="17"/>
      <c r="U101" s="18" t="s">
        <v>8684</v>
      </c>
      <c r="V101" s="18" t="s">
        <v>8798</v>
      </c>
      <c r="W101" s="18" t="s">
        <v>8798</v>
      </c>
      <c r="X101" s="18" t="s">
        <v>3138</v>
      </c>
      <c r="Y101" s="18" t="s">
        <v>8961</v>
      </c>
      <c r="Z101" s="20">
        <f t="shared" si="5"/>
        <v>163.30000000000001</v>
      </c>
      <c r="AA101" s="20">
        <v>144</v>
      </c>
      <c r="AB101" s="21">
        <v>88.18</v>
      </c>
      <c r="AC101" s="21">
        <v>0.15</v>
      </c>
      <c r="AD101" s="20">
        <v>10.8</v>
      </c>
      <c r="AE101" s="21">
        <v>6.12</v>
      </c>
      <c r="AF101" s="21">
        <v>8.5</v>
      </c>
      <c r="AG101" s="21">
        <v>4.9000000000000004</v>
      </c>
      <c r="AH101" s="21">
        <v>0</v>
      </c>
      <c r="AI101" s="21">
        <v>0</v>
      </c>
      <c r="AJ101" s="21">
        <v>0</v>
      </c>
      <c r="AK101" s="21">
        <v>0</v>
      </c>
      <c r="AL101" s="21">
        <v>0</v>
      </c>
      <c r="AM101" s="21">
        <v>0</v>
      </c>
      <c r="AN101" s="18" t="s">
        <v>9042</v>
      </c>
      <c r="AO101" s="18" t="s">
        <v>1624</v>
      </c>
      <c r="AP101" s="18" t="s">
        <v>1624</v>
      </c>
      <c r="AQ101" s="17"/>
      <c r="AR101" s="17"/>
      <c r="AS101" s="17"/>
      <c r="AT101" s="21"/>
      <c r="AU101" s="21">
        <v>150</v>
      </c>
      <c r="AV101" s="21">
        <v>100</v>
      </c>
      <c r="AW101" s="22">
        <v>256</v>
      </c>
      <c r="AX101" s="22">
        <v>256</v>
      </c>
      <c r="AY101" s="22">
        <v>109</v>
      </c>
      <c r="AZ101" s="22">
        <v>4</v>
      </c>
      <c r="BA101" s="22"/>
      <c r="BB101" s="22"/>
      <c r="BC101" s="22"/>
      <c r="BD101" s="22"/>
      <c r="BE101" s="22">
        <v>34</v>
      </c>
      <c r="BF101" s="22"/>
      <c r="BG101" s="22"/>
      <c r="BH101" s="22"/>
      <c r="BI101" s="22"/>
      <c r="BJ101" s="22">
        <v>38</v>
      </c>
      <c r="BK101" s="22">
        <v>33</v>
      </c>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v>0</v>
      </c>
      <c r="CJ101" s="22"/>
      <c r="CK101" s="22"/>
      <c r="CL101" s="22"/>
      <c r="CM101" s="22"/>
      <c r="CN101" s="23"/>
      <c r="CO101" s="22"/>
      <c r="CP101" s="22">
        <v>109</v>
      </c>
      <c r="CQ101" s="15">
        <f t="shared" si="4"/>
        <v>0</v>
      </c>
      <c r="CR101" s="21">
        <v>115000</v>
      </c>
      <c r="CS101" s="18" t="s">
        <v>9341</v>
      </c>
      <c r="CT101" s="17"/>
      <c r="CU101" s="21">
        <v>9.98</v>
      </c>
      <c r="CV101" s="24" t="s">
        <v>9461</v>
      </c>
      <c r="CW101" s="21">
        <v>1152505</v>
      </c>
      <c r="CX101" s="21"/>
      <c r="CY101" s="17"/>
      <c r="CZ101" s="17"/>
      <c r="DA101" s="17"/>
      <c r="DB101" s="17"/>
      <c r="DC101" s="17"/>
      <c r="DD101" s="17"/>
      <c r="DE101" s="18">
        <v>6</v>
      </c>
      <c r="DF101" s="18">
        <v>1</v>
      </c>
      <c r="DG101" s="18" t="s">
        <v>4176</v>
      </c>
      <c r="DH101" s="18">
        <v>201754</v>
      </c>
      <c r="DI101" s="18">
        <v>1</v>
      </c>
      <c r="DJ101" s="18" t="s">
        <v>9690</v>
      </c>
      <c r="DK101" s="18">
        <v>14060</v>
      </c>
      <c r="DL101" s="18">
        <v>1</v>
      </c>
      <c r="DM101" s="18" t="s">
        <v>4347</v>
      </c>
      <c r="DN101" s="18">
        <v>10000</v>
      </c>
      <c r="DO101" s="17"/>
      <c r="DP101" s="17"/>
      <c r="DQ101" s="17"/>
      <c r="DR101" s="17"/>
      <c r="DS101" s="17"/>
      <c r="DT101" s="17"/>
      <c r="DU101" s="17"/>
      <c r="DV101" s="17"/>
      <c r="DW101" s="17"/>
      <c r="DX101" s="17"/>
      <c r="DY101" s="17"/>
      <c r="DZ101" s="17"/>
      <c r="EA101" s="17"/>
      <c r="EB101" s="17"/>
      <c r="EC101" s="17"/>
      <c r="ED101" s="17"/>
      <c r="EE101" s="17"/>
      <c r="EF101" s="17"/>
      <c r="EG101" s="18">
        <v>1</v>
      </c>
      <c r="EH101" s="18" t="s">
        <v>9690</v>
      </c>
      <c r="EI101" s="18">
        <v>25000</v>
      </c>
      <c r="EJ101" s="17"/>
      <c r="EK101" s="17"/>
      <c r="EL101" s="17"/>
      <c r="EM101" s="17"/>
      <c r="EN101" s="17"/>
      <c r="EO101" s="17"/>
      <c r="EP101" s="17"/>
      <c r="EQ101" s="17"/>
      <c r="ER101" s="17"/>
      <c r="ES101" s="17"/>
      <c r="ET101" s="17"/>
      <c r="EU101" s="17"/>
      <c r="EV101" s="17"/>
      <c r="EW101" s="17"/>
      <c r="EX101" s="17"/>
      <c r="EY101" s="17"/>
      <c r="EZ101" s="17"/>
      <c r="FA101" s="17"/>
      <c r="FB101" s="18">
        <v>100</v>
      </c>
      <c r="FC101" s="17"/>
      <c r="FD101" s="18">
        <v>119</v>
      </c>
      <c r="FE101" s="18">
        <v>7</v>
      </c>
      <c r="FF101" s="18">
        <v>23</v>
      </c>
      <c r="FG101" s="18">
        <v>82</v>
      </c>
      <c r="FH101" s="18">
        <v>2</v>
      </c>
      <c r="FI101" s="18">
        <v>5</v>
      </c>
      <c r="FJ101" s="18">
        <v>0</v>
      </c>
      <c r="FK101" s="18">
        <v>0</v>
      </c>
      <c r="FL101" s="18">
        <v>0</v>
      </c>
      <c r="FM101" s="17"/>
      <c r="FN101" s="17"/>
      <c r="FO101" s="17"/>
      <c r="FP101" s="17"/>
      <c r="FQ101" s="18" t="s">
        <v>10281</v>
      </c>
      <c r="FR101" s="17"/>
      <c r="FS101" s="17"/>
      <c r="FT101" s="17"/>
      <c r="FU101" s="17"/>
      <c r="FV101" s="17"/>
      <c r="FW101" s="17"/>
      <c r="FX101" s="18" t="s">
        <v>699</v>
      </c>
      <c r="FY101" s="18">
        <v>0</v>
      </c>
      <c r="FZ101" s="17"/>
      <c r="GA101" s="18" t="s">
        <v>7614</v>
      </c>
      <c r="GB101" s="18" t="s">
        <v>10839</v>
      </c>
      <c r="GC101" s="18" t="s">
        <v>11081</v>
      </c>
      <c r="GD101" s="18" t="s">
        <v>10950</v>
      </c>
      <c r="GE101" s="18" t="s">
        <v>10999</v>
      </c>
      <c r="GF101" s="18" t="s">
        <v>11034</v>
      </c>
      <c r="GG101" s="18" t="s">
        <v>11081</v>
      </c>
      <c r="GH101" s="17"/>
    </row>
    <row r="102" spans="3:190" ht="30" customHeight="1" x14ac:dyDescent="0.2">
      <c r="C102" s="17" t="s">
        <v>11174</v>
      </c>
      <c r="D102" s="18" t="s">
        <v>7643</v>
      </c>
      <c r="E102" s="18" t="s">
        <v>7742</v>
      </c>
      <c r="F102" s="18" t="s">
        <v>7846</v>
      </c>
      <c r="G102" s="18">
        <v>2015</v>
      </c>
      <c r="H102" s="19">
        <v>44927</v>
      </c>
      <c r="I102" s="19">
        <v>45275</v>
      </c>
      <c r="J102" s="18" t="s">
        <v>7960</v>
      </c>
      <c r="K102" s="17"/>
      <c r="L102" s="18" t="s">
        <v>8190</v>
      </c>
      <c r="M102" s="17"/>
      <c r="N102" s="17"/>
      <c r="O102" s="17"/>
      <c r="P102" s="17"/>
      <c r="Q102" s="17"/>
      <c r="R102" s="17"/>
      <c r="S102" s="17"/>
      <c r="T102" s="18" t="s">
        <v>8595</v>
      </c>
      <c r="U102" s="17"/>
      <c r="V102" s="18" t="s">
        <v>8799</v>
      </c>
      <c r="W102" s="18" t="s">
        <v>8799</v>
      </c>
      <c r="X102" s="18" t="s">
        <v>3138</v>
      </c>
      <c r="Y102" s="18" t="s">
        <v>8930</v>
      </c>
      <c r="Z102" s="20">
        <f t="shared" si="5"/>
        <v>185</v>
      </c>
      <c r="AA102" s="20">
        <v>89.7</v>
      </c>
      <c r="AB102" s="21">
        <v>48.49</v>
      </c>
      <c r="AC102" s="21">
        <v>0.16</v>
      </c>
      <c r="AD102" s="20">
        <v>81.599999999999994</v>
      </c>
      <c r="AE102" s="21">
        <v>44.11</v>
      </c>
      <c r="AF102" s="21">
        <v>13.7</v>
      </c>
      <c r="AG102" s="21">
        <v>7.41</v>
      </c>
      <c r="AH102" s="21">
        <v>0</v>
      </c>
      <c r="AI102" s="21">
        <v>0</v>
      </c>
      <c r="AJ102" s="21">
        <v>0</v>
      </c>
      <c r="AK102" s="21">
        <v>0</v>
      </c>
      <c r="AL102" s="21">
        <v>0</v>
      </c>
      <c r="AM102" s="21">
        <v>0</v>
      </c>
      <c r="AN102" s="18" t="s">
        <v>9043</v>
      </c>
      <c r="AO102" s="18" t="s">
        <v>594</v>
      </c>
      <c r="AP102" s="18" t="s">
        <v>594</v>
      </c>
      <c r="AQ102" s="17"/>
      <c r="AR102" s="18" t="s">
        <v>594</v>
      </c>
      <c r="AS102" s="17"/>
      <c r="AT102" s="21">
        <v>0</v>
      </c>
      <c r="AU102" s="21">
        <v>100</v>
      </c>
      <c r="AV102" s="21">
        <v>0.19</v>
      </c>
      <c r="AW102" s="22">
        <v>320</v>
      </c>
      <c r="AX102" s="22">
        <v>320</v>
      </c>
      <c r="AY102" s="22">
        <v>139</v>
      </c>
      <c r="AZ102" s="22">
        <v>19</v>
      </c>
      <c r="BA102" s="22">
        <v>0</v>
      </c>
      <c r="BB102" s="22">
        <v>20</v>
      </c>
      <c r="BC102" s="22">
        <v>0</v>
      </c>
      <c r="BD102" s="22">
        <v>0</v>
      </c>
      <c r="BE102" s="22">
        <v>0</v>
      </c>
      <c r="BF102" s="22">
        <v>39</v>
      </c>
      <c r="BG102" s="22">
        <v>9</v>
      </c>
      <c r="BH102" s="22">
        <v>8</v>
      </c>
      <c r="BI102" s="22">
        <v>44</v>
      </c>
      <c r="BJ102" s="22">
        <v>0</v>
      </c>
      <c r="BK102" s="22">
        <v>0</v>
      </c>
      <c r="BL102" s="22">
        <v>0</v>
      </c>
      <c r="BM102" s="22">
        <v>0</v>
      </c>
      <c r="BN102" s="22">
        <v>0</v>
      </c>
      <c r="BO102" s="22">
        <v>0</v>
      </c>
      <c r="BP102" s="22">
        <v>0</v>
      </c>
      <c r="BQ102" s="22">
        <v>0</v>
      </c>
      <c r="BR102" s="22">
        <v>0</v>
      </c>
      <c r="BS102" s="22">
        <v>0</v>
      </c>
      <c r="BT102" s="22"/>
      <c r="BU102" s="22"/>
      <c r="BV102" s="22"/>
      <c r="BW102" s="22"/>
      <c r="BX102" s="22"/>
      <c r="BY102" s="22"/>
      <c r="BZ102" s="22"/>
      <c r="CA102" s="22"/>
      <c r="CB102" s="22"/>
      <c r="CC102" s="22"/>
      <c r="CD102" s="22"/>
      <c r="CE102" s="22"/>
      <c r="CF102" s="22"/>
      <c r="CG102" s="22"/>
      <c r="CH102" s="22"/>
      <c r="CI102" s="22">
        <v>0</v>
      </c>
      <c r="CJ102" s="22">
        <v>0</v>
      </c>
      <c r="CK102" s="22">
        <v>0</v>
      </c>
      <c r="CL102" s="22">
        <v>0</v>
      </c>
      <c r="CM102" s="22">
        <v>0</v>
      </c>
      <c r="CN102" s="23"/>
      <c r="CO102" s="22"/>
      <c r="CP102" s="22">
        <v>139</v>
      </c>
      <c r="CQ102" s="15">
        <f t="shared" si="4"/>
        <v>0</v>
      </c>
      <c r="CR102" s="21">
        <v>449.5</v>
      </c>
      <c r="CS102" s="18" t="s">
        <v>9339</v>
      </c>
      <c r="CT102" s="17"/>
      <c r="CU102" s="21">
        <v>78.599999999999994</v>
      </c>
      <c r="CV102" s="24" t="s">
        <v>9459</v>
      </c>
      <c r="CW102" s="21">
        <v>571.9</v>
      </c>
      <c r="CX102" s="21"/>
      <c r="CY102" s="17"/>
      <c r="CZ102" s="17"/>
      <c r="DA102" s="17"/>
      <c r="DB102" s="17"/>
      <c r="DC102" s="17"/>
      <c r="DD102" s="17"/>
      <c r="DE102" s="18">
        <v>1</v>
      </c>
      <c r="DF102" s="18">
        <v>1</v>
      </c>
      <c r="DG102" s="18" t="s">
        <v>9622</v>
      </c>
      <c r="DH102" s="18">
        <v>2000</v>
      </c>
      <c r="DI102" s="18">
        <v>1</v>
      </c>
      <c r="DJ102" s="18" t="s">
        <v>9691</v>
      </c>
      <c r="DK102" s="18">
        <v>10000</v>
      </c>
      <c r="DL102" s="17"/>
      <c r="DM102" s="17"/>
      <c r="DN102" s="17"/>
      <c r="DO102" s="17"/>
      <c r="DP102" s="17"/>
      <c r="DQ102" s="17"/>
      <c r="DR102" s="17"/>
      <c r="DS102" s="17"/>
      <c r="DT102" s="17"/>
      <c r="DU102" s="17"/>
      <c r="DV102" s="17"/>
      <c r="DW102" s="17"/>
      <c r="DX102" s="17"/>
      <c r="DY102" s="17"/>
      <c r="DZ102" s="17"/>
      <c r="EA102" s="17"/>
      <c r="EB102" s="17"/>
      <c r="EC102" s="17"/>
      <c r="ED102" s="18">
        <v>1</v>
      </c>
      <c r="EE102" s="18" t="s">
        <v>9831</v>
      </c>
      <c r="EF102" s="18">
        <v>500</v>
      </c>
      <c r="EG102" s="18">
        <v>1</v>
      </c>
      <c r="EH102" s="18" t="s">
        <v>9869</v>
      </c>
      <c r="EI102" s="18">
        <v>8000</v>
      </c>
      <c r="EJ102" s="17"/>
      <c r="EK102" s="17"/>
      <c r="EL102" s="17"/>
      <c r="EM102" s="17"/>
      <c r="EN102" s="17"/>
      <c r="EO102" s="17"/>
      <c r="EP102" s="17"/>
      <c r="EQ102" s="17"/>
      <c r="ER102" s="17"/>
      <c r="ES102" s="18">
        <v>1</v>
      </c>
      <c r="ET102" s="18" t="s">
        <v>4818</v>
      </c>
      <c r="EU102" s="18">
        <v>23</v>
      </c>
      <c r="EV102" s="17"/>
      <c r="EW102" s="17"/>
      <c r="EX102" s="17"/>
      <c r="EY102" s="17"/>
      <c r="EZ102" s="17"/>
      <c r="FA102" s="17"/>
      <c r="FB102" s="18">
        <v>100</v>
      </c>
      <c r="FC102" s="18" t="s">
        <v>594</v>
      </c>
      <c r="FD102" s="18">
        <v>80</v>
      </c>
      <c r="FE102" s="18">
        <v>0</v>
      </c>
      <c r="FF102" s="18">
        <v>0</v>
      </c>
      <c r="FG102" s="18">
        <v>0</v>
      </c>
      <c r="FH102" s="18">
        <v>0</v>
      </c>
      <c r="FI102" s="18">
        <v>0</v>
      </c>
      <c r="FJ102" s="18">
        <v>0</v>
      </c>
      <c r="FK102" s="18">
        <v>0</v>
      </c>
      <c r="FL102" s="18">
        <v>0</v>
      </c>
      <c r="FM102" s="17"/>
      <c r="FN102" s="17"/>
      <c r="FO102" s="18" t="s">
        <v>594</v>
      </c>
      <c r="FP102" s="24" t="s">
        <v>10194</v>
      </c>
      <c r="FQ102" s="17"/>
      <c r="FR102" s="17"/>
      <c r="FS102" s="17"/>
      <c r="FT102" s="18" t="s">
        <v>10466</v>
      </c>
      <c r="FU102" s="17"/>
      <c r="FV102" s="17"/>
      <c r="FW102" s="17"/>
      <c r="FX102" s="18" t="s">
        <v>10646</v>
      </c>
      <c r="FY102" s="18">
        <v>0</v>
      </c>
      <c r="FZ102" s="17"/>
      <c r="GA102" s="18" t="s">
        <v>10731</v>
      </c>
      <c r="GB102" s="18" t="s">
        <v>10840</v>
      </c>
      <c r="GC102" s="18" t="s">
        <v>11081</v>
      </c>
      <c r="GD102" s="18" t="s">
        <v>10951</v>
      </c>
      <c r="GE102" s="18" t="s">
        <v>7611</v>
      </c>
      <c r="GF102" s="18" t="s">
        <v>11031</v>
      </c>
      <c r="GG102" s="18" t="s">
        <v>11081</v>
      </c>
      <c r="GH102" s="18" t="s">
        <v>11069</v>
      </c>
    </row>
    <row r="103" spans="3:190" ht="30" customHeight="1" x14ac:dyDescent="0.2">
      <c r="C103" s="17" t="s">
        <v>11174</v>
      </c>
      <c r="D103" s="18" t="s">
        <v>79</v>
      </c>
      <c r="E103" s="18" t="s">
        <v>502</v>
      </c>
      <c r="F103" s="18" t="s">
        <v>7847</v>
      </c>
      <c r="G103" s="18">
        <v>2022</v>
      </c>
      <c r="H103" s="19">
        <v>44927</v>
      </c>
      <c r="I103" s="19">
        <v>45200</v>
      </c>
      <c r="J103" s="18" t="s">
        <v>7961</v>
      </c>
      <c r="K103" s="18" t="s">
        <v>8080</v>
      </c>
      <c r="L103" s="18" t="s">
        <v>8191</v>
      </c>
      <c r="M103" s="18" t="s">
        <v>8312</v>
      </c>
      <c r="N103" s="17"/>
      <c r="O103" s="17"/>
      <c r="P103" s="17"/>
      <c r="Q103" s="17"/>
      <c r="R103" s="17"/>
      <c r="S103" s="17"/>
      <c r="T103" s="18" t="s">
        <v>8596</v>
      </c>
      <c r="U103" s="18" t="s">
        <v>8685</v>
      </c>
      <c r="V103" s="18" t="s">
        <v>8800</v>
      </c>
      <c r="W103" s="18" t="s">
        <v>8800</v>
      </c>
      <c r="X103" s="18" t="s">
        <v>3142</v>
      </c>
      <c r="Y103" s="18" t="s">
        <v>8962</v>
      </c>
      <c r="Z103" s="20">
        <f t="shared" si="5"/>
        <v>2.344795</v>
      </c>
      <c r="AA103" s="20">
        <v>1.1417949999999999</v>
      </c>
      <c r="AB103" s="21">
        <v>42.65</v>
      </c>
      <c r="AC103" s="21">
        <v>5.0000000000000001E-4</v>
      </c>
      <c r="AD103" s="20">
        <v>0</v>
      </c>
      <c r="AE103" s="21">
        <v>0</v>
      </c>
      <c r="AF103" s="21">
        <v>0</v>
      </c>
      <c r="AG103" s="21">
        <v>0</v>
      </c>
      <c r="AH103" s="21">
        <v>0</v>
      </c>
      <c r="AI103" s="21">
        <v>0</v>
      </c>
      <c r="AJ103" s="21">
        <v>1.2030000000000001</v>
      </c>
      <c r="AK103" s="21">
        <v>42.65</v>
      </c>
      <c r="AL103" s="21">
        <v>0</v>
      </c>
      <c r="AM103" s="21">
        <v>0</v>
      </c>
      <c r="AN103" s="18" t="s">
        <v>594</v>
      </c>
      <c r="AO103" s="18" t="s">
        <v>594</v>
      </c>
      <c r="AP103" s="18" t="s">
        <v>594</v>
      </c>
      <c r="AQ103" s="17"/>
      <c r="AR103" s="17"/>
      <c r="AS103" s="17"/>
      <c r="AT103" s="21"/>
      <c r="AU103" s="21">
        <v>30</v>
      </c>
      <c r="AV103" s="21">
        <v>0.04</v>
      </c>
      <c r="AW103" s="22">
        <v>17</v>
      </c>
      <c r="AX103" s="22">
        <v>17</v>
      </c>
      <c r="AY103" s="22">
        <v>17</v>
      </c>
      <c r="AZ103" s="22">
        <v>17</v>
      </c>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v>0</v>
      </c>
      <c r="CJ103" s="22"/>
      <c r="CK103" s="22"/>
      <c r="CL103" s="22"/>
      <c r="CM103" s="22"/>
      <c r="CN103" s="23"/>
      <c r="CO103" s="22"/>
      <c r="CP103" s="22">
        <v>17</v>
      </c>
      <c r="CQ103" s="15">
        <f t="shared" si="4"/>
        <v>0</v>
      </c>
      <c r="CR103" s="21">
        <v>25.536999999999999</v>
      </c>
      <c r="CS103" s="18" t="s">
        <v>9342</v>
      </c>
      <c r="CT103" s="17"/>
      <c r="CU103" s="21">
        <v>3.29</v>
      </c>
      <c r="CV103" s="18" t="s">
        <v>9462</v>
      </c>
      <c r="CW103" s="21">
        <v>761.6</v>
      </c>
      <c r="CX103" s="21"/>
      <c r="CY103" s="17"/>
      <c r="CZ103" s="17"/>
      <c r="DA103" s="17"/>
      <c r="DB103" s="17"/>
      <c r="DC103" s="18">
        <v>0</v>
      </c>
      <c r="DD103" s="17"/>
      <c r="DE103" s="18">
        <v>1</v>
      </c>
      <c r="DF103" s="17"/>
      <c r="DG103" s="17"/>
      <c r="DH103" s="17"/>
      <c r="DI103" s="18">
        <v>1</v>
      </c>
      <c r="DJ103" s="18" t="s">
        <v>4180</v>
      </c>
      <c r="DK103" s="18">
        <v>14</v>
      </c>
      <c r="DL103" s="18">
        <v>1</v>
      </c>
      <c r="DM103" s="18" t="s">
        <v>4180</v>
      </c>
      <c r="DN103" s="18">
        <v>14</v>
      </c>
      <c r="DO103" s="18">
        <v>1</v>
      </c>
      <c r="DP103" s="18" t="s">
        <v>4180</v>
      </c>
      <c r="DQ103" s="18">
        <v>14</v>
      </c>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8">
        <v>100</v>
      </c>
      <c r="FC103" s="17"/>
      <c r="FD103" s="18">
        <v>9</v>
      </c>
      <c r="FE103" s="18">
        <v>0</v>
      </c>
      <c r="FF103" s="18">
        <v>0</v>
      </c>
      <c r="FG103" s="18">
        <v>16</v>
      </c>
      <c r="FH103" s="18">
        <v>0</v>
      </c>
      <c r="FI103" s="18">
        <v>0</v>
      </c>
      <c r="FJ103" s="18">
        <v>0</v>
      </c>
      <c r="FK103" s="18">
        <v>0</v>
      </c>
      <c r="FL103" s="18">
        <v>0</v>
      </c>
      <c r="FM103" s="17"/>
      <c r="FN103" s="17"/>
      <c r="FO103" s="17"/>
      <c r="FP103" s="17"/>
      <c r="FQ103" s="17"/>
      <c r="FR103" s="17"/>
      <c r="FS103" s="17"/>
      <c r="FT103" s="17"/>
      <c r="FU103" s="17"/>
      <c r="FV103" s="17"/>
      <c r="FW103" s="17"/>
      <c r="FX103" s="18" t="s">
        <v>699</v>
      </c>
      <c r="FY103" s="18">
        <v>0</v>
      </c>
      <c r="FZ103" s="17"/>
      <c r="GA103" s="18" t="s">
        <v>10732</v>
      </c>
      <c r="GB103" s="18" t="s">
        <v>10841</v>
      </c>
      <c r="GC103" s="18" t="s">
        <v>11081</v>
      </c>
      <c r="GD103" s="18" t="s">
        <v>10952</v>
      </c>
      <c r="GE103" s="18" t="s">
        <v>34</v>
      </c>
      <c r="GF103" s="18" t="s">
        <v>11035</v>
      </c>
      <c r="GG103" s="18" t="s">
        <v>11081</v>
      </c>
      <c r="GH103" s="18" t="s">
        <v>11072</v>
      </c>
    </row>
    <row r="104" spans="3:190" ht="30" customHeight="1" x14ac:dyDescent="0.2">
      <c r="C104" s="17" t="s">
        <v>11174</v>
      </c>
      <c r="D104" s="18" t="s">
        <v>79</v>
      </c>
      <c r="E104" s="18" t="s">
        <v>7744</v>
      </c>
      <c r="F104" s="18" t="s">
        <v>7848</v>
      </c>
      <c r="G104" s="18">
        <v>2019</v>
      </c>
      <c r="H104" s="19">
        <v>44562</v>
      </c>
      <c r="I104" s="19">
        <v>44866</v>
      </c>
      <c r="J104" s="18" t="s">
        <v>7961</v>
      </c>
      <c r="K104" s="18" t="s">
        <v>8081</v>
      </c>
      <c r="L104" s="17"/>
      <c r="M104" s="17"/>
      <c r="N104" s="17"/>
      <c r="O104" s="17"/>
      <c r="P104" s="17"/>
      <c r="Q104" s="17"/>
      <c r="R104" s="17"/>
      <c r="S104" s="17"/>
      <c r="T104" s="17"/>
      <c r="U104" s="17"/>
      <c r="V104" s="18" t="s">
        <v>8800</v>
      </c>
      <c r="W104" s="18" t="s">
        <v>8800</v>
      </c>
      <c r="X104" s="18" t="s">
        <v>3142</v>
      </c>
      <c r="Y104" s="18" t="s">
        <v>8962</v>
      </c>
      <c r="Z104" s="20">
        <f t="shared" si="5"/>
        <v>70</v>
      </c>
      <c r="AA104" s="20">
        <v>0</v>
      </c>
      <c r="AB104" s="21">
        <v>0</v>
      </c>
      <c r="AC104" s="21">
        <v>0.1</v>
      </c>
      <c r="AD104" s="20">
        <v>0</v>
      </c>
      <c r="AE104" s="21">
        <v>0</v>
      </c>
      <c r="AF104" s="21">
        <v>0</v>
      </c>
      <c r="AG104" s="21">
        <v>0</v>
      </c>
      <c r="AH104" s="21">
        <v>0</v>
      </c>
      <c r="AI104" s="21">
        <v>0</v>
      </c>
      <c r="AJ104" s="21">
        <v>0</v>
      </c>
      <c r="AK104" s="21">
        <v>0</v>
      </c>
      <c r="AL104" s="21">
        <v>70</v>
      </c>
      <c r="AM104" s="21">
        <v>100</v>
      </c>
      <c r="AN104" s="18" t="s">
        <v>9044</v>
      </c>
      <c r="AO104" s="18" t="s">
        <v>9063</v>
      </c>
      <c r="AP104" s="18" t="s">
        <v>8800</v>
      </c>
      <c r="AQ104" s="17"/>
      <c r="AR104" s="17"/>
      <c r="AS104" s="17"/>
      <c r="AT104" s="21"/>
      <c r="AU104" s="21">
        <v>73.114999999999995</v>
      </c>
      <c r="AV104" s="21">
        <v>0.09</v>
      </c>
      <c r="AW104" s="22">
        <v>2</v>
      </c>
      <c r="AX104" s="22">
        <v>1</v>
      </c>
      <c r="AY104" s="22">
        <v>1</v>
      </c>
      <c r="AZ104" s="22"/>
      <c r="BA104" s="22"/>
      <c r="BB104" s="22"/>
      <c r="BC104" s="22"/>
      <c r="BD104" s="22"/>
      <c r="BE104" s="22"/>
      <c r="BF104" s="22"/>
      <c r="BG104" s="22"/>
      <c r="BH104" s="22"/>
      <c r="BI104" s="22"/>
      <c r="BJ104" s="22"/>
      <c r="BK104" s="22">
        <v>1</v>
      </c>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v>0</v>
      </c>
      <c r="CJ104" s="22"/>
      <c r="CK104" s="22"/>
      <c r="CL104" s="22"/>
      <c r="CM104" s="22"/>
      <c r="CN104" s="23"/>
      <c r="CO104" s="22"/>
      <c r="CP104" s="22">
        <v>1</v>
      </c>
      <c r="CQ104" s="15">
        <f t="shared" si="4"/>
        <v>0</v>
      </c>
      <c r="CR104" s="21">
        <v>13.9</v>
      </c>
      <c r="CS104" s="18" t="s">
        <v>9343</v>
      </c>
      <c r="CT104" s="17"/>
      <c r="CU104" s="21">
        <v>1.71</v>
      </c>
      <c r="CV104" s="18" t="s">
        <v>9462</v>
      </c>
      <c r="CW104" s="21">
        <v>761.58600000000001</v>
      </c>
      <c r="CX104" s="21"/>
      <c r="CY104" s="17"/>
      <c r="CZ104" s="17"/>
      <c r="DA104" s="17"/>
      <c r="DB104" s="17"/>
      <c r="DC104" s="18">
        <v>0</v>
      </c>
      <c r="DD104" s="17"/>
      <c r="DE104" s="18">
        <v>1</v>
      </c>
      <c r="DF104" s="18">
        <v>1</v>
      </c>
      <c r="DG104" s="18" t="s">
        <v>9623</v>
      </c>
      <c r="DH104" s="18">
        <v>8138</v>
      </c>
      <c r="DI104" s="18">
        <v>1</v>
      </c>
      <c r="DJ104" s="18" t="s">
        <v>4180</v>
      </c>
      <c r="DK104" s="18">
        <v>1188</v>
      </c>
      <c r="DL104" s="17"/>
      <c r="DM104" s="17"/>
      <c r="DN104" s="17"/>
      <c r="DO104" s="17"/>
      <c r="DP104" s="17"/>
      <c r="DQ104" s="17"/>
      <c r="DR104" s="18">
        <v>1</v>
      </c>
      <c r="DS104" s="18" t="s">
        <v>4180</v>
      </c>
      <c r="DT104" s="18">
        <v>1188</v>
      </c>
      <c r="DU104" s="18">
        <v>1</v>
      </c>
      <c r="DV104" s="18" t="s">
        <v>4180</v>
      </c>
      <c r="DW104" s="18">
        <v>1480</v>
      </c>
      <c r="DX104" s="17"/>
      <c r="DY104" s="17"/>
      <c r="DZ104" s="17"/>
      <c r="EA104" s="18" t="s">
        <v>9784</v>
      </c>
      <c r="EB104" s="18" t="s">
        <v>4180</v>
      </c>
      <c r="EC104" s="18">
        <v>1480</v>
      </c>
      <c r="ED104" s="17"/>
      <c r="EE104" s="17"/>
      <c r="EF104" s="17"/>
      <c r="EG104" s="17"/>
      <c r="EH104" s="17"/>
      <c r="EI104" s="17"/>
      <c r="EJ104" s="17"/>
      <c r="EK104" s="17"/>
      <c r="EL104" s="17"/>
      <c r="EM104" s="17"/>
      <c r="EN104" s="17"/>
      <c r="EO104" s="17"/>
      <c r="EP104" s="17"/>
      <c r="EQ104" s="17"/>
      <c r="ER104" s="17"/>
      <c r="ES104" s="18">
        <v>1</v>
      </c>
      <c r="ET104" s="18" t="s">
        <v>4180</v>
      </c>
      <c r="EU104" s="18">
        <v>29</v>
      </c>
      <c r="EV104" s="17"/>
      <c r="EW104" s="17"/>
      <c r="EX104" s="17"/>
      <c r="EY104" s="17"/>
      <c r="EZ104" s="17"/>
      <c r="FA104" s="17"/>
      <c r="FB104" s="18">
        <v>31</v>
      </c>
      <c r="FC104" s="18" t="s">
        <v>10014</v>
      </c>
      <c r="FD104" s="18">
        <v>1</v>
      </c>
      <c r="FE104" s="18">
        <v>0</v>
      </c>
      <c r="FF104" s="18">
        <v>1</v>
      </c>
      <c r="FG104" s="18">
        <v>0</v>
      </c>
      <c r="FH104" s="18">
        <v>0</v>
      </c>
      <c r="FI104" s="18">
        <v>0</v>
      </c>
      <c r="FJ104" s="18">
        <v>0</v>
      </c>
      <c r="FK104" s="18">
        <v>0</v>
      </c>
      <c r="FL104" s="18">
        <v>0</v>
      </c>
      <c r="FM104" s="17"/>
      <c r="FN104" s="17"/>
      <c r="FO104" s="17"/>
      <c r="FP104" s="24" t="s">
        <v>10195</v>
      </c>
      <c r="FQ104" s="18" t="s">
        <v>10282</v>
      </c>
      <c r="FR104" s="17"/>
      <c r="FS104" s="17"/>
      <c r="FT104" s="17"/>
      <c r="FU104" s="17"/>
      <c r="FV104" s="17"/>
      <c r="FW104" s="17"/>
      <c r="FX104" s="18" t="s">
        <v>699</v>
      </c>
      <c r="FY104" s="18">
        <v>0</v>
      </c>
      <c r="FZ104" s="17"/>
      <c r="GA104" s="18" t="s">
        <v>10733</v>
      </c>
      <c r="GB104" s="18" t="s">
        <v>10842</v>
      </c>
      <c r="GC104" s="18" t="s">
        <v>11081</v>
      </c>
      <c r="GD104" s="18" t="s">
        <v>10953</v>
      </c>
      <c r="GE104" s="18" t="s">
        <v>34</v>
      </c>
      <c r="GF104" s="18" t="s">
        <v>11035</v>
      </c>
      <c r="GG104" s="18" t="s">
        <v>11081</v>
      </c>
      <c r="GH104" s="18" t="s">
        <v>11072</v>
      </c>
    </row>
    <row r="105" spans="3:190" ht="30" customHeight="1" x14ac:dyDescent="0.2">
      <c r="C105" s="17" t="s">
        <v>11174</v>
      </c>
      <c r="D105" s="18" t="s">
        <v>72</v>
      </c>
      <c r="E105" s="18" t="s">
        <v>7745</v>
      </c>
      <c r="F105" s="18" t="s">
        <v>7849</v>
      </c>
      <c r="G105" s="18">
        <v>2019</v>
      </c>
      <c r="H105" s="19">
        <v>44787</v>
      </c>
      <c r="I105" s="19">
        <v>45291</v>
      </c>
      <c r="J105" s="18" t="s">
        <v>7962</v>
      </c>
      <c r="K105" s="17"/>
      <c r="L105" s="18" t="s">
        <v>8192</v>
      </c>
      <c r="M105" s="18" t="s">
        <v>8313</v>
      </c>
      <c r="N105" s="17"/>
      <c r="O105" s="17"/>
      <c r="P105" s="17"/>
      <c r="Q105" s="17"/>
      <c r="R105" s="17"/>
      <c r="S105" s="17"/>
      <c r="T105" s="18" t="s">
        <v>8597</v>
      </c>
      <c r="U105" s="18" t="s">
        <v>8686</v>
      </c>
      <c r="V105" s="18" t="s">
        <v>8801</v>
      </c>
      <c r="W105" s="18" t="s">
        <v>8801</v>
      </c>
      <c r="X105" s="18" t="s">
        <v>3142</v>
      </c>
      <c r="Y105" s="18" t="s">
        <v>8963</v>
      </c>
      <c r="Z105" s="20">
        <f t="shared" si="5"/>
        <v>287.99099999999999</v>
      </c>
      <c r="AA105" s="20">
        <v>194.01300000000001</v>
      </c>
      <c r="AB105" s="21">
        <v>67.36</v>
      </c>
      <c r="AC105" s="21">
        <v>0.17</v>
      </c>
      <c r="AD105" s="20">
        <v>33.045000000000002</v>
      </c>
      <c r="AE105" s="21">
        <v>11.46</v>
      </c>
      <c r="AF105" s="21">
        <v>29.834</v>
      </c>
      <c r="AG105" s="21">
        <v>10.07</v>
      </c>
      <c r="AH105" s="21">
        <v>31.099</v>
      </c>
      <c r="AI105" s="21">
        <v>10.76</v>
      </c>
      <c r="AJ105" s="21">
        <v>0</v>
      </c>
      <c r="AK105" s="21">
        <v>0</v>
      </c>
      <c r="AL105" s="21">
        <v>0</v>
      </c>
      <c r="AM105" s="21">
        <v>0</v>
      </c>
      <c r="AN105" s="18" t="s">
        <v>9045</v>
      </c>
      <c r="AO105" s="18" t="s">
        <v>594</v>
      </c>
      <c r="AP105" s="18" t="s">
        <v>594</v>
      </c>
      <c r="AQ105" s="18">
        <v>1</v>
      </c>
      <c r="AR105" s="18" t="s">
        <v>9122</v>
      </c>
      <c r="AS105" s="18" t="s">
        <v>9194</v>
      </c>
      <c r="AT105" s="21">
        <v>0</v>
      </c>
      <c r="AU105" s="21">
        <v>216</v>
      </c>
      <c r="AV105" s="21">
        <v>0.19</v>
      </c>
      <c r="AW105" s="22">
        <v>0</v>
      </c>
      <c r="AX105" s="22">
        <v>404</v>
      </c>
      <c r="AY105" s="22">
        <v>330</v>
      </c>
      <c r="AZ105" s="22">
        <v>7</v>
      </c>
      <c r="BA105" s="22">
        <v>43</v>
      </c>
      <c r="BB105" s="22">
        <v>10</v>
      </c>
      <c r="BC105" s="22">
        <v>1</v>
      </c>
      <c r="BD105" s="22">
        <v>0</v>
      </c>
      <c r="BE105" s="22">
        <v>0</v>
      </c>
      <c r="BF105" s="22">
        <v>0</v>
      </c>
      <c r="BG105" s="22">
        <v>21</v>
      </c>
      <c r="BH105" s="22">
        <v>71</v>
      </c>
      <c r="BI105" s="22">
        <v>0</v>
      </c>
      <c r="BJ105" s="22">
        <v>68</v>
      </c>
      <c r="BK105" s="22">
        <v>34</v>
      </c>
      <c r="BL105" s="22">
        <v>10</v>
      </c>
      <c r="BM105" s="22">
        <v>0</v>
      </c>
      <c r="BN105" s="22">
        <v>0</v>
      </c>
      <c r="BO105" s="22">
        <v>0</v>
      </c>
      <c r="BP105" s="22">
        <v>0</v>
      </c>
      <c r="BQ105" s="22">
        <v>1</v>
      </c>
      <c r="BR105" s="22">
        <v>0</v>
      </c>
      <c r="BS105" s="22">
        <v>0</v>
      </c>
      <c r="BT105" s="22"/>
      <c r="BU105" s="22"/>
      <c r="BV105" s="22"/>
      <c r="BW105" s="22"/>
      <c r="BX105" s="22"/>
      <c r="BY105" s="22"/>
      <c r="BZ105" s="22"/>
      <c r="CA105" s="22"/>
      <c r="CB105" s="22"/>
      <c r="CC105" s="22"/>
      <c r="CD105" s="22"/>
      <c r="CE105" s="22"/>
      <c r="CF105" s="22"/>
      <c r="CG105" s="22"/>
      <c r="CH105" s="22"/>
      <c r="CI105" s="22">
        <v>0</v>
      </c>
      <c r="CJ105" s="22">
        <v>0</v>
      </c>
      <c r="CK105" s="22">
        <v>0</v>
      </c>
      <c r="CL105" s="22">
        <v>0</v>
      </c>
      <c r="CM105" s="22">
        <v>0</v>
      </c>
      <c r="CN105" s="23"/>
      <c r="CO105" s="22">
        <v>62</v>
      </c>
      <c r="CP105" s="22">
        <v>328</v>
      </c>
      <c r="CQ105" s="15">
        <f t="shared" si="4"/>
        <v>0</v>
      </c>
      <c r="CR105" s="21">
        <v>0</v>
      </c>
      <c r="CS105" s="18" t="s">
        <v>594</v>
      </c>
      <c r="CT105" s="17"/>
      <c r="CU105" s="21">
        <v>0</v>
      </c>
      <c r="CV105" s="18" t="s">
        <v>9463</v>
      </c>
      <c r="CW105" s="21">
        <v>1442.251</v>
      </c>
      <c r="CX105" s="21">
        <v>1</v>
      </c>
      <c r="CY105" s="18" t="s">
        <v>9495</v>
      </c>
      <c r="CZ105" s="18" t="s">
        <v>9533</v>
      </c>
      <c r="DA105" s="18" t="s">
        <v>9566</v>
      </c>
      <c r="DB105" s="18">
        <v>5</v>
      </c>
      <c r="DC105" s="18">
        <v>0</v>
      </c>
      <c r="DD105" s="17"/>
      <c r="DE105" s="18">
        <v>4</v>
      </c>
      <c r="DF105" s="17"/>
      <c r="DG105" s="17"/>
      <c r="DH105" s="17"/>
      <c r="DI105" s="18">
        <v>1</v>
      </c>
      <c r="DJ105" s="18" t="s">
        <v>9692</v>
      </c>
      <c r="DK105" s="18">
        <v>64952</v>
      </c>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8">
        <v>1</v>
      </c>
      <c r="EH105" s="18" t="s">
        <v>9870</v>
      </c>
      <c r="EI105" s="18">
        <v>64952</v>
      </c>
      <c r="EJ105" s="17"/>
      <c r="EK105" s="17"/>
      <c r="EL105" s="17"/>
      <c r="EM105" s="17"/>
      <c r="EN105" s="17"/>
      <c r="EO105" s="17"/>
      <c r="EP105" s="17"/>
      <c r="EQ105" s="17"/>
      <c r="ER105" s="17"/>
      <c r="ES105" s="17"/>
      <c r="ET105" s="17"/>
      <c r="EU105" s="17"/>
      <c r="EV105" s="18">
        <v>1</v>
      </c>
      <c r="EW105" s="18" t="s">
        <v>9940</v>
      </c>
      <c r="EX105" s="18">
        <v>16</v>
      </c>
      <c r="EY105" s="17"/>
      <c r="EZ105" s="17"/>
      <c r="FA105" s="17"/>
      <c r="FB105" s="18">
        <v>100</v>
      </c>
      <c r="FC105" s="17"/>
      <c r="FD105" s="18">
        <v>30</v>
      </c>
      <c r="FE105" s="18">
        <v>0</v>
      </c>
      <c r="FF105" s="18">
        <v>0</v>
      </c>
      <c r="FG105" s="18">
        <v>0</v>
      </c>
      <c r="FH105" s="18">
        <v>0</v>
      </c>
      <c r="FI105" s="18">
        <v>0</v>
      </c>
      <c r="FJ105" s="18">
        <v>0</v>
      </c>
      <c r="FK105" s="18">
        <v>0</v>
      </c>
      <c r="FL105" s="18">
        <v>0</v>
      </c>
      <c r="FM105" s="18">
        <v>1</v>
      </c>
      <c r="FN105" s="18" t="s">
        <v>10064</v>
      </c>
      <c r="FO105" s="18" t="s">
        <v>10116</v>
      </c>
      <c r="FP105" s="24" t="s">
        <v>10196</v>
      </c>
      <c r="FQ105" s="18" t="s">
        <v>10283</v>
      </c>
      <c r="FR105" s="24" t="s">
        <v>10334</v>
      </c>
      <c r="FS105" s="18" t="s">
        <v>10389</v>
      </c>
      <c r="FT105" s="18" t="s">
        <v>10467</v>
      </c>
      <c r="FU105" s="17"/>
      <c r="FV105" s="18" t="s">
        <v>10550</v>
      </c>
      <c r="FW105" s="18" t="s">
        <v>10584</v>
      </c>
      <c r="FX105" s="18" t="s">
        <v>10647</v>
      </c>
      <c r="FY105" s="18">
        <v>15</v>
      </c>
      <c r="FZ105" s="18">
        <v>843</v>
      </c>
      <c r="GA105" s="18" t="s">
        <v>10734</v>
      </c>
      <c r="GB105" s="18" t="s">
        <v>10843</v>
      </c>
      <c r="GC105" s="18" t="s">
        <v>11081</v>
      </c>
      <c r="GD105" s="18" t="s">
        <v>10954</v>
      </c>
      <c r="GE105" s="18" t="s">
        <v>594</v>
      </c>
      <c r="GF105" s="17"/>
      <c r="GG105" s="17"/>
      <c r="GH105" s="17"/>
    </row>
    <row r="106" spans="3:190" ht="30" customHeight="1" x14ac:dyDescent="0.2">
      <c r="C106" s="17" t="s">
        <v>11174</v>
      </c>
      <c r="D106" s="18" t="s">
        <v>62</v>
      </c>
      <c r="E106" s="18" t="s">
        <v>7746</v>
      </c>
      <c r="F106" s="17"/>
      <c r="G106" s="18">
        <v>2020</v>
      </c>
      <c r="H106" s="19">
        <v>44958</v>
      </c>
      <c r="I106" s="19">
        <v>45260</v>
      </c>
      <c r="J106" s="18" t="s">
        <v>7963</v>
      </c>
      <c r="K106" s="18" t="s">
        <v>8082</v>
      </c>
      <c r="L106" s="18" t="s">
        <v>8193</v>
      </c>
      <c r="M106" s="18" t="s">
        <v>8314</v>
      </c>
      <c r="N106" s="17"/>
      <c r="O106" s="17"/>
      <c r="P106" s="17"/>
      <c r="Q106" s="17"/>
      <c r="R106" s="17"/>
      <c r="S106" s="17"/>
      <c r="T106" s="17"/>
      <c r="U106" s="17"/>
      <c r="V106" s="18" t="s">
        <v>8802</v>
      </c>
      <c r="W106" s="18" t="s">
        <v>8802</v>
      </c>
      <c r="X106" s="18" t="s">
        <v>3138</v>
      </c>
      <c r="Y106" s="18" t="s">
        <v>8964</v>
      </c>
      <c r="Z106" s="20">
        <f t="shared" si="5"/>
        <v>6.7939999999999996</v>
      </c>
      <c r="AA106" s="20">
        <v>4.9329999999999998</v>
      </c>
      <c r="AB106" s="21">
        <v>72.61</v>
      </c>
      <c r="AC106" s="21">
        <v>2E-3</v>
      </c>
      <c r="AD106" s="20">
        <v>0.67800000000000005</v>
      </c>
      <c r="AE106" s="21">
        <v>9.98</v>
      </c>
      <c r="AF106" s="21">
        <v>0</v>
      </c>
      <c r="AG106" s="21">
        <v>0</v>
      </c>
      <c r="AH106" s="21">
        <v>0.25</v>
      </c>
      <c r="AI106" s="21">
        <v>3.68</v>
      </c>
      <c r="AJ106" s="21">
        <v>0</v>
      </c>
      <c r="AK106" s="21">
        <v>0</v>
      </c>
      <c r="AL106" s="21">
        <v>0.93300000000000005</v>
      </c>
      <c r="AM106" s="21">
        <v>13.73</v>
      </c>
      <c r="AN106" s="18" t="s">
        <v>699</v>
      </c>
      <c r="AO106" s="18" t="s">
        <v>9061</v>
      </c>
      <c r="AP106" s="18" t="s">
        <v>8802</v>
      </c>
      <c r="AQ106" s="18">
        <v>1</v>
      </c>
      <c r="AR106" s="18" t="s">
        <v>9123</v>
      </c>
      <c r="AS106" s="18" t="s">
        <v>9195</v>
      </c>
      <c r="AT106" s="21">
        <v>2.3809999999999998</v>
      </c>
      <c r="AU106" s="21">
        <v>0</v>
      </c>
      <c r="AV106" s="21">
        <v>0</v>
      </c>
      <c r="AW106" s="22">
        <v>23</v>
      </c>
      <c r="AX106" s="22">
        <v>23</v>
      </c>
      <c r="AY106" s="22">
        <v>9</v>
      </c>
      <c r="AZ106" s="22"/>
      <c r="BA106" s="22">
        <v>1</v>
      </c>
      <c r="BB106" s="22"/>
      <c r="BC106" s="22"/>
      <c r="BD106" s="22"/>
      <c r="BE106" s="22">
        <v>1</v>
      </c>
      <c r="BF106" s="22"/>
      <c r="BG106" s="22"/>
      <c r="BH106" s="22"/>
      <c r="BI106" s="22"/>
      <c r="BJ106" s="22">
        <v>4</v>
      </c>
      <c r="BK106" s="22">
        <v>3</v>
      </c>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v>0</v>
      </c>
      <c r="CJ106" s="22"/>
      <c r="CK106" s="22"/>
      <c r="CL106" s="22"/>
      <c r="CM106" s="22"/>
      <c r="CN106" s="23"/>
      <c r="CO106" s="22"/>
      <c r="CP106" s="22">
        <v>9</v>
      </c>
      <c r="CQ106" s="15">
        <f t="shared" si="4"/>
        <v>0</v>
      </c>
      <c r="CR106" s="21">
        <v>12.295</v>
      </c>
      <c r="CS106" s="18" t="s">
        <v>9344</v>
      </c>
      <c r="CT106" s="17"/>
      <c r="CU106" s="21">
        <v>0.76</v>
      </c>
      <c r="CV106" s="18" t="s">
        <v>4027</v>
      </c>
      <c r="CW106" s="21">
        <v>1608.4939999999999</v>
      </c>
      <c r="CX106" s="21"/>
      <c r="CY106" s="17"/>
      <c r="CZ106" s="17"/>
      <c r="DA106" s="17"/>
      <c r="DB106" s="17"/>
      <c r="DC106" s="17"/>
      <c r="DD106" s="17"/>
      <c r="DE106" s="18">
        <v>1</v>
      </c>
      <c r="DF106" s="18">
        <v>1</v>
      </c>
      <c r="DG106" s="18" t="s">
        <v>9624</v>
      </c>
      <c r="DH106" s="18">
        <v>497</v>
      </c>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8">
        <v>1</v>
      </c>
      <c r="ET106" s="18" t="s">
        <v>9907</v>
      </c>
      <c r="EU106" s="18">
        <v>6</v>
      </c>
      <c r="EV106" s="17"/>
      <c r="EW106" s="17"/>
      <c r="EX106" s="17"/>
      <c r="EY106" s="17"/>
      <c r="EZ106" s="17"/>
      <c r="FA106" s="17"/>
      <c r="FB106" s="18">
        <v>92</v>
      </c>
      <c r="FC106" s="18" t="s">
        <v>10015</v>
      </c>
      <c r="FD106" s="18">
        <v>23</v>
      </c>
      <c r="FE106" s="18">
        <v>0</v>
      </c>
      <c r="FF106" s="18">
        <v>0</v>
      </c>
      <c r="FG106" s="18">
        <v>23</v>
      </c>
      <c r="FH106" s="18">
        <v>0</v>
      </c>
      <c r="FI106" s="18">
        <v>0</v>
      </c>
      <c r="FJ106" s="18">
        <v>0</v>
      </c>
      <c r="FK106" s="18">
        <v>0</v>
      </c>
      <c r="FL106" s="18">
        <v>0</v>
      </c>
      <c r="FM106" s="18">
        <v>1</v>
      </c>
      <c r="FN106" s="24" t="s">
        <v>10065</v>
      </c>
      <c r="FO106" s="18" t="s">
        <v>10117</v>
      </c>
      <c r="FP106" s="24" t="s">
        <v>10065</v>
      </c>
      <c r="FQ106" s="17"/>
      <c r="FR106" s="17"/>
      <c r="FS106" s="17"/>
      <c r="FT106" s="17"/>
      <c r="FU106" s="17"/>
      <c r="FV106" s="17"/>
      <c r="FW106" s="17"/>
      <c r="FX106" s="18" t="s">
        <v>5727</v>
      </c>
      <c r="FY106" s="18">
        <v>0</v>
      </c>
      <c r="FZ106" s="18">
        <v>0</v>
      </c>
      <c r="GA106" s="18" t="s">
        <v>10735</v>
      </c>
      <c r="GB106" s="18" t="s">
        <v>10844</v>
      </c>
      <c r="GC106" s="18" t="s">
        <v>11081</v>
      </c>
      <c r="GD106" s="18" t="s">
        <v>10955</v>
      </c>
      <c r="GE106" s="18" t="s">
        <v>7217</v>
      </c>
      <c r="GF106" s="18" t="s">
        <v>7309</v>
      </c>
      <c r="GG106" s="18" t="s">
        <v>11081</v>
      </c>
      <c r="GH106" s="18" t="s">
        <v>7482</v>
      </c>
    </row>
    <row r="107" spans="3:190" ht="30" customHeight="1" x14ac:dyDescent="0.2">
      <c r="C107" s="17" t="s">
        <v>11174</v>
      </c>
      <c r="D107" s="18" t="s">
        <v>62</v>
      </c>
      <c r="E107" s="18" t="s">
        <v>725</v>
      </c>
      <c r="F107" s="18" t="s">
        <v>725</v>
      </c>
      <c r="G107" s="18">
        <v>2019</v>
      </c>
      <c r="H107" s="19">
        <v>44927</v>
      </c>
      <c r="I107" s="19">
        <v>45291</v>
      </c>
      <c r="J107" s="18" t="s">
        <v>7964</v>
      </c>
      <c r="K107" s="18" t="s">
        <v>8083</v>
      </c>
      <c r="L107" s="18" t="s">
        <v>8194</v>
      </c>
      <c r="M107" s="18" t="s">
        <v>8315</v>
      </c>
      <c r="N107" s="17"/>
      <c r="O107" s="17"/>
      <c r="P107" s="17"/>
      <c r="Q107" s="17"/>
      <c r="R107" s="17"/>
      <c r="S107" s="17"/>
      <c r="T107" s="17"/>
      <c r="U107" s="17"/>
      <c r="V107" s="18" t="s">
        <v>8803</v>
      </c>
      <c r="W107" s="18" t="s">
        <v>8803</v>
      </c>
      <c r="X107" s="18" t="s">
        <v>3138</v>
      </c>
      <c r="Y107" s="18" t="s">
        <v>8965</v>
      </c>
      <c r="Z107" s="20">
        <f t="shared" si="5"/>
        <v>648.20000000000005</v>
      </c>
      <c r="AA107" s="20">
        <v>446.702</v>
      </c>
      <c r="AB107" s="21">
        <v>68.91</v>
      </c>
      <c r="AC107" s="21">
        <v>0.15</v>
      </c>
      <c r="AD107" s="20">
        <v>0.247</v>
      </c>
      <c r="AE107" s="21">
        <v>0.04</v>
      </c>
      <c r="AF107" s="21">
        <v>0</v>
      </c>
      <c r="AG107" s="21">
        <v>0</v>
      </c>
      <c r="AH107" s="21">
        <v>0</v>
      </c>
      <c r="AI107" s="21">
        <v>0</v>
      </c>
      <c r="AJ107" s="21">
        <v>0</v>
      </c>
      <c r="AK107" s="21">
        <v>0</v>
      </c>
      <c r="AL107" s="21">
        <v>201.251</v>
      </c>
      <c r="AM107" s="21">
        <v>31.05</v>
      </c>
      <c r="AN107" s="18" t="s">
        <v>9046</v>
      </c>
      <c r="AO107" s="18" t="s">
        <v>9060</v>
      </c>
      <c r="AP107" s="18" t="s">
        <v>8803</v>
      </c>
      <c r="AQ107" s="17"/>
      <c r="AR107" s="17"/>
      <c r="AS107" s="17"/>
      <c r="AT107" s="21"/>
      <c r="AU107" s="21">
        <v>349.60300000000001</v>
      </c>
      <c r="AV107" s="21">
        <v>0.12</v>
      </c>
      <c r="AW107" s="22">
        <v>0</v>
      </c>
      <c r="AX107" s="22">
        <v>0</v>
      </c>
      <c r="AY107" s="22">
        <v>10</v>
      </c>
      <c r="AZ107" s="22"/>
      <c r="BA107" s="22"/>
      <c r="BB107" s="22"/>
      <c r="BC107" s="22"/>
      <c r="BD107" s="22"/>
      <c r="BE107" s="22"/>
      <c r="BF107" s="22"/>
      <c r="BG107" s="22"/>
      <c r="BH107" s="22"/>
      <c r="BI107" s="22">
        <v>3</v>
      </c>
      <c r="BJ107" s="22"/>
      <c r="BK107" s="22">
        <v>7</v>
      </c>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v>0</v>
      </c>
      <c r="CJ107" s="22"/>
      <c r="CK107" s="22"/>
      <c r="CL107" s="22"/>
      <c r="CM107" s="22"/>
      <c r="CN107" s="23"/>
      <c r="CO107" s="22"/>
      <c r="CP107" s="22">
        <v>10</v>
      </c>
      <c r="CQ107" s="15">
        <f t="shared" si="4"/>
        <v>0</v>
      </c>
      <c r="CR107" s="21">
        <v>224.233</v>
      </c>
      <c r="CS107" s="18" t="s">
        <v>9345</v>
      </c>
      <c r="CT107" s="17"/>
      <c r="CU107" s="21">
        <v>13.94</v>
      </c>
      <c r="CV107" s="18" t="s">
        <v>4027</v>
      </c>
      <c r="CW107" s="21">
        <v>1608.4939999999999</v>
      </c>
      <c r="CX107" s="21"/>
      <c r="CY107" s="17"/>
      <c r="CZ107" s="17"/>
      <c r="DA107" s="17"/>
      <c r="DB107" s="17"/>
      <c r="DC107" s="18">
        <v>358</v>
      </c>
      <c r="DD107" s="17"/>
      <c r="DE107" s="18">
        <v>4</v>
      </c>
      <c r="DF107" s="17"/>
      <c r="DG107" s="17"/>
      <c r="DH107" s="17"/>
      <c r="DI107" s="18">
        <v>1</v>
      </c>
      <c r="DJ107" s="18" t="s">
        <v>9693</v>
      </c>
      <c r="DK107" s="18">
        <v>349</v>
      </c>
      <c r="DL107" s="17"/>
      <c r="DM107" s="17"/>
      <c r="DN107" s="17"/>
      <c r="DO107" s="17"/>
      <c r="DP107" s="17"/>
      <c r="DQ107" s="17"/>
      <c r="DR107" s="17"/>
      <c r="DS107" s="17"/>
      <c r="DT107" s="17"/>
      <c r="DU107" s="18">
        <v>1</v>
      </c>
      <c r="DV107" s="18" t="s">
        <v>9759</v>
      </c>
      <c r="DW107" s="18">
        <v>746</v>
      </c>
      <c r="DX107" s="17"/>
      <c r="DY107" s="17"/>
      <c r="DZ107" s="17"/>
      <c r="EA107" s="17"/>
      <c r="EB107" s="17"/>
      <c r="EC107" s="17"/>
      <c r="ED107" s="18">
        <v>1</v>
      </c>
      <c r="EE107" s="18" t="s">
        <v>9832</v>
      </c>
      <c r="EF107" s="18">
        <v>112963</v>
      </c>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8">
        <v>2</v>
      </c>
      <c r="FC107" s="18" t="s">
        <v>10016</v>
      </c>
      <c r="FD107" s="18">
        <v>3</v>
      </c>
      <c r="FE107" s="18">
        <v>0</v>
      </c>
      <c r="FF107" s="18">
        <v>0</v>
      </c>
      <c r="FG107" s="18">
        <v>0</v>
      </c>
      <c r="FH107" s="18">
        <v>0</v>
      </c>
      <c r="FI107" s="18">
        <v>3</v>
      </c>
      <c r="FJ107" s="18">
        <v>0</v>
      </c>
      <c r="FK107" s="18">
        <v>0</v>
      </c>
      <c r="FL107" s="18">
        <v>0</v>
      </c>
      <c r="FM107" s="18">
        <v>1</v>
      </c>
      <c r="FN107" s="24" t="s">
        <v>10066</v>
      </c>
      <c r="FO107" s="18" t="s">
        <v>10118</v>
      </c>
      <c r="FP107" s="24" t="s">
        <v>10197</v>
      </c>
      <c r="FQ107" s="18" t="s">
        <v>10284</v>
      </c>
      <c r="FR107" s="24" t="s">
        <v>10335</v>
      </c>
      <c r="FS107" s="18" t="s">
        <v>10390</v>
      </c>
      <c r="FT107" s="18" t="s">
        <v>10468</v>
      </c>
      <c r="FU107" s="17"/>
      <c r="FV107" s="18" t="s">
        <v>10551</v>
      </c>
      <c r="FW107" s="17"/>
      <c r="FX107" s="18" t="s">
        <v>5727</v>
      </c>
      <c r="FY107" s="18">
        <v>0</v>
      </c>
      <c r="FZ107" s="18">
        <v>0</v>
      </c>
      <c r="GA107" s="18" t="s">
        <v>10736</v>
      </c>
      <c r="GB107" s="18" t="s">
        <v>10845</v>
      </c>
      <c r="GC107" s="18" t="s">
        <v>11081</v>
      </c>
      <c r="GD107" s="18" t="s">
        <v>10956</v>
      </c>
      <c r="GE107" s="18" t="s">
        <v>7217</v>
      </c>
      <c r="GF107" s="18" t="s">
        <v>7309</v>
      </c>
      <c r="GG107" s="18" t="s">
        <v>11081</v>
      </c>
      <c r="GH107" s="18" t="s">
        <v>7482</v>
      </c>
    </row>
    <row r="108" spans="3:190" ht="30" customHeight="1" x14ac:dyDescent="0.2">
      <c r="C108" s="17" t="s">
        <v>11174</v>
      </c>
      <c r="D108" s="18" t="s">
        <v>65</v>
      </c>
      <c r="E108" s="18" t="s">
        <v>462</v>
      </c>
      <c r="F108" s="18" t="s">
        <v>483</v>
      </c>
      <c r="G108" s="18">
        <v>2020</v>
      </c>
      <c r="H108" s="19">
        <v>45079</v>
      </c>
      <c r="I108" s="19">
        <v>45289</v>
      </c>
      <c r="J108" s="18" t="s">
        <v>7965</v>
      </c>
      <c r="K108" s="18" t="s">
        <v>8084</v>
      </c>
      <c r="L108" s="18" t="s">
        <v>8195</v>
      </c>
      <c r="M108" s="18" t="s">
        <v>8316</v>
      </c>
      <c r="N108" s="18" t="s">
        <v>699</v>
      </c>
      <c r="O108" s="17"/>
      <c r="P108" s="18" t="s">
        <v>8427</v>
      </c>
      <c r="Q108" s="18" t="s">
        <v>8458</v>
      </c>
      <c r="R108" s="18" t="s">
        <v>699</v>
      </c>
      <c r="S108" s="17"/>
      <c r="T108" s="18" t="s">
        <v>8598</v>
      </c>
      <c r="U108" s="18" t="s">
        <v>8687</v>
      </c>
      <c r="V108" s="18" t="s">
        <v>8804</v>
      </c>
      <c r="W108" s="18" t="s">
        <v>8804</v>
      </c>
      <c r="X108" s="18" t="s">
        <v>3138</v>
      </c>
      <c r="Y108" s="18" t="s">
        <v>8966</v>
      </c>
      <c r="Z108" s="20">
        <f t="shared" si="5"/>
        <v>682.34500000000003</v>
      </c>
      <c r="AA108" s="20">
        <v>498.45600000000002</v>
      </c>
      <c r="AB108" s="21">
        <v>72.98</v>
      </c>
      <c r="AC108" s="21">
        <v>0.05</v>
      </c>
      <c r="AD108" s="20">
        <v>174.79</v>
      </c>
      <c r="AE108" s="21">
        <v>25.5</v>
      </c>
      <c r="AF108" s="21">
        <v>9.0990000000000002</v>
      </c>
      <c r="AG108" s="21">
        <v>1.32</v>
      </c>
      <c r="AH108" s="21">
        <v>0</v>
      </c>
      <c r="AI108" s="21">
        <v>0</v>
      </c>
      <c r="AJ108" s="21">
        <v>0</v>
      </c>
      <c r="AK108" s="21">
        <v>0</v>
      </c>
      <c r="AL108" s="21">
        <v>0</v>
      </c>
      <c r="AM108" s="21">
        <v>0</v>
      </c>
      <c r="AN108" s="18" t="s">
        <v>594</v>
      </c>
      <c r="AO108" s="18" t="s">
        <v>699</v>
      </c>
      <c r="AP108" s="18" t="s">
        <v>699</v>
      </c>
      <c r="AQ108" s="17"/>
      <c r="AR108" s="17"/>
      <c r="AS108" s="17"/>
      <c r="AT108" s="21"/>
      <c r="AU108" s="21">
        <v>500</v>
      </c>
      <c r="AV108" s="21">
        <v>0.05</v>
      </c>
      <c r="AW108" s="22">
        <v>509</v>
      </c>
      <c r="AX108" s="22">
        <v>451</v>
      </c>
      <c r="AY108" s="22">
        <v>443</v>
      </c>
      <c r="AZ108" s="22">
        <v>2</v>
      </c>
      <c r="BA108" s="22">
        <v>7</v>
      </c>
      <c r="BB108" s="22">
        <v>0</v>
      </c>
      <c r="BC108" s="22">
        <v>0</v>
      </c>
      <c r="BD108" s="22">
        <v>1</v>
      </c>
      <c r="BE108" s="22">
        <v>2</v>
      </c>
      <c r="BF108" s="22">
        <v>221</v>
      </c>
      <c r="BG108" s="22">
        <v>92</v>
      </c>
      <c r="BH108" s="22">
        <v>71</v>
      </c>
      <c r="BI108" s="22">
        <v>81</v>
      </c>
      <c r="BJ108" s="22">
        <v>15</v>
      </c>
      <c r="BK108" s="22">
        <v>3</v>
      </c>
      <c r="BL108" s="22"/>
      <c r="BM108" s="22">
        <v>1</v>
      </c>
      <c r="BN108" s="22">
        <v>6</v>
      </c>
      <c r="BO108" s="22"/>
      <c r="BP108" s="22"/>
      <c r="BQ108" s="22">
        <v>3</v>
      </c>
      <c r="BR108" s="22">
        <v>4</v>
      </c>
      <c r="BS108" s="22">
        <v>0</v>
      </c>
      <c r="BT108" s="22"/>
      <c r="BU108" s="22"/>
      <c r="BV108" s="22"/>
      <c r="BW108" s="22"/>
      <c r="BX108" s="22">
        <v>7</v>
      </c>
      <c r="BY108" s="22"/>
      <c r="BZ108" s="22"/>
      <c r="CA108" s="22"/>
      <c r="CB108" s="22"/>
      <c r="CC108" s="22"/>
      <c r="CD108" s="22"/>
      <c r="CE108" s="22"/>
      <c r="CF108" s="22"/>
      <c r="CG108" s="22"/>
      <c r="CH108" s="22"/>
      <c r="CI108" s="22">
        <v>7</v>
      </c>
      <c r="CJ108" s="22">
        <v>0</v>
      </c>
      <c r="CK108" s="22">
        <v>0</v>
      </c>
      <c r="CL108" s="22"/>
      <c r="CM108" s="22"/>
      <c r="CN108" s="23"/>
      <c r="CO108" s="22"/>
      <c r="CP108" s="22">
        <v>509</v>
      </c>
      <c r="CQ108" s="15">
        <f t="shared" si="4"/>
        <v>0</v>
      </c>
      <c r="CR108" s="21">
        <v>307652</v>
      </c>
      <c r="CS108" s="18" t="s">
        <v>9346</v>
      </c>
      <c r="CT108" s="17"/>
      <c r="CU108" s="21">
        <v>3.57</v>
      </c>
      <c r="CV108" s="24" t="s">
        <v>9464</v>
      </c>
      <c r="CW108" s="21">
        <v>8621498</v>
      </c>
      <c r="CX108" s="21"/>
      <c r="CY108" s="17"/>
      <c r="CZ108" s="17"/>
      <c r="DA108" s="17"/>
      <c r="DB108" s="17"/>
      <c r="DC108" s="17"/>
      <c r="DD108" s="17"/>
      <c r="DE108" s="18">
        <v>8</v>
      </c>
      <c r="DF108" s="17"/>
      <c r="DG108" s="18" t="s">
        <v>9625</v>
      </c>
      <c r="DH108" s="17"/>
      <c r="DI108" s="17"/>
      <c r="DJ108" s="17"/>
      <c r="DK108" s="17"/>
      <c r="DL108" s="17"/>
      <c r="DM108" s="17"/>
      <c r="DN108" s="17"/>
      <c r="DO108" s="17"/>
      <c r="DP108" s="17"/>
      <c r="DQ108" s="17"/>
      <c r="DR108" s="17"/>
      <c r="DS108" s="17"/>
      <c r="DT108" s="17"/>
      <c r="DU108" s="18">
        <v>1</v>
      </c>
      <c r="DV108" s="18" t="s">
        <v>9760</v>
      </c>
      <c r="DW108" s="18">
        <v>307652</v>
      </c>
      <c r="DX108" s="17"/>
      <c r="DY108" s="17"/>
      <c r="DZ108" s="17"/>
      <c r="EA108" s="17"/>
      <c r="EB108" s="17"/>
      <c r="EC108" s="17"/>
      <c r="ED108" s="18">
        <v>1</v>
      </c>
      <c r="EE108" s="18" t="s">
        <v>9760</v>
      </c>
      <c r="EF108" s="18">
        <v>307652</v>
      </c>
      <c r="EG108" s="17"/>
      <c r="EH108" s="17"/>
      <c r="EI108" s="17"/>
      <c r="EJ108" s="17"/>
      <c r="EK108" s="17"/>
      <c r="EL108" s="17"/>
      <c r="EM108" s="17"/>
      <c r="EN108" s="17"/>
      <c r="EO108" s="17"/>
      <c r="EP108" s="17"/>
      <c r="EQ108" s="17"/>
      <c r="ER108" s="17"/>
      <c r="ES108" s="18">
        <v>1</v>
      </c>
      <c r="ET108" s="18" t="s">
        <v>4818</v>
      </c>
      <c r="EU108" s="18">
        <v>10</v>
      </c>
      <c r="EV108" s="17"/>
      <c r="EW108" s="17"/>
      <c r="EX108" s="17"/>
      <c r="EY108" s="17"/>
      <c r="EZ108" s="17"/>
      <c r="FA108" s="17"/>
      <c r="FB108" s="18">
        <v>100</v>
      </c>
      <c r="FC108" s="17"/>
      <c r="FD108" s="18">
        <v>54</v>
      </c>
      <c r="FE108" s="18">
        <v>0</v>
      </c>
      <c r="FF108" s="18">
        <v>0</v>
      </c>
      <c r="FG108" s="18">
        <v>0</v>
      </c>
      <c r="FH108" s="18">
        <v>0</v>
      </c>
      <c r="FI108" s="18">
        <v>54</v>
      </c>
      <c r="FJ108" s="18">
        <v>0</v>
      </c>
      <c r="FK108" s="18">
        <v>0</v>
      </c>
      <c r="FL108" s="18">
        <v>0</v>
      </c>
      <c r="FM108" s="18">
        <v>1</v>
      </c>
      <c r="FN108" s="24" t="s">
        <v>10067</v>
      </c>
      <c r="FO108" s="18" t="s">
        <v>10119</v>
      </c>
      <c r="FP108" s="24" t="s">
        <v>10067</v>
      </c>
      <c r="FQ108" s="18" t="s">
        <v>10285</v>
      </c>
      <c r="FR108" s="24" t="s">
        <v>10336</v>
      </c>
      <c r="FS108" s="17"/>
      <c r="FT108" s="17"/>
      <c r="FU108" s="17"/>
      <c r="FV108" s="17"/>
      <c r="FW108" s="17"/>
      <c r="FX108" s="18" t="s">
        <v>10648</v>
      </c>
      <c r="FY108" s="18">
        <v>2</v>
      </c>
      <c r="FZ108" s="18">
        <v>114</v>
      </c>
      <c r="GA108" s="18" t="s">
        <v>23</v>
      </c>
      <c r="GB108" s="18" t="s">
        <v>10846</v>
      </c>
      <c r="GC108" s="18" t="s">
        <v>11081</v>
      </c>
      <c r="GD108" s="18" t="s">
        <v>10957</v>
      </c>
      <c r="GE108" s="18" t="s">
        <v>11000</v>
      </c>
      <c r="GF108" s="18" t="s">
        <v>11036</v>
      </c>
      <c r="GG108" s="18" t="s">
        <v>11081</v>
      </c>
      <c r="GH108" s="18" t="s">
        <v>11073</v>
      </c>
    </row>
    <row r="109" spans="3:190" ht="30" customHeight="1" x14ac:dyDescent="0.2">
      <c r="C109" s="17" t="s">
        <v>11174</v>
      </c>
      <c r="D109" s="18" t="s">
        <v>64</v>
      </c>
      <c r="E109" s="18" t="s">
        <v>7657</v>
      </c>
      <c r="F109" s="17"/>
      <c r="G109" s="18">
        <v>2019</v>
      </c>
      <c r="H109" s="19">
        <v>44922</v>
      </c>
      <c r="I109" s="19">
        <v>45291</v>
      </c>
      <c r="J109" s="18" t="s">
        <v>7966</v>
      </c>
      <c r="K109" s="18" t="s">
        <v>8085</v>
      </c>
      <c r="L109" s="18" t="s">
        <v>8196</v>
      </c>
      <c r="M109" s="18" t="s">
        <v>8317</v>
      </c>
      <c r="N109" s="17"/>
      <c r="O109" s="17"/>
      <c r="P109" s="17"/>
      <c r="Q109" s="17"/>
      <c r="R109" s="17"/>
      <c r="S109" s="17"/>
      <c r="T109" s="18" t="s">
        <v>8599</v>
      </c>
      <c r="U109" s="18" t="s">
        <v>8688</v>
      </c>
      <c r="V109" s="18" t="s">
        <v>8805</v>
      </c>
      <c r="W109" s="18" t="s">
        <v>8861</v>
      </c>
      <c r="X109" s="18" t="s">
        <v>3138</v>
      </c>
      <c r="Y109" s="18" t="s">
        <v>8967</v>
      </c>
      <c r="Z109" s="20">
        <f t="shared" si="5"/>
        <v>19.459</v>
      </c>
      <c r="AA109" s="20">
        <v>0.27200000000000002</v>
      </c>
      <c r="AB109" s="21">
        <v>1.4</v>
      </c>
      <c r="AC109" s="21">
        <v>0</v>
      </c>
      <c r="AD109" s="20">
        <v>0</v>
      </c>
      <c r="AE109" s="21">
        <v>0</v>
      </c>
      <c r="AF109" s="21">
        <v>5.8380000000000001</v>
      </c>
      <c r="AG109" s="21">
        <v>30</v>
      </c>
      <c r="AH109" s="21">
        <v>0</v>
      </c>
      <c r="AI109" s="21">
        <v>0</v>
      </c>
      <c r="AJ109" s="21">
        <v>0</v>
      </c>
      <c r="AK109" s="21">
        <v>0</v>
      </c>
      <c r="AL109" s="21">
        <v>13.349</v>
      </c>
      <c r="AM109" s="21">
        <v>68.599999999999994</v>
      </c>
      <c r="AN109" s="18" t="s">
        <v>594</v>
      </c>
      <c r="AO109" s="18" t="s">
        <v>9061</v>
      </c>
      <c r="AP109" s="18" t="s">
        <v>8861</v>
      </c>
      <c r="AQ109" s="17"/>
      <c r="AR109" s="17"/>
      <c r="AS109" s="17"/>
      <c r="AT109" s="21"/>
      <c r="AU109" s="21">
        <v>1.46</v>
      </c>
      <c r="AV109" s="21">
        <v>0</v>
      </c>
      <c r="AW109" s="22">
        <v>109</v>
      </c>
      <c r="AX109" s="22">
        <v>109</v>
      </c>
      <c r="AY109" s="22">
        <v>18</v>
      </c>
      <c r="AZ109" s="22">
        <v>0</v>
      </c>
      <c r="BA109" s="22">
        <v>2</v>
      </c>
      <c r="BB109" s="22">
        <v>1</v>
      </c>
      <c r="BC109" s="22">
        <v>0</v>
      </c>
      <c r="BD109" s="22">
        <v>0</v>
      </c>
      <c r="BE109" s="22">
        <v>0</v>
      </c>
      <c r="BF109" s="22">
        <v>0</v>
      </c>
      <c r="BG109" s="22">
        <v>0</v>
      </c>
      <c r="BH109" s="22">
        <v>3</v>
      </c>
      <c r="BI109" s="22">
        <v>0</v>
      </c>
      <c r="BJ109" s="22">
        <v>5</v>
      </c>
      <c r="BK109" s="22">
        <v>3</v>
      </c>
      <c r="BL109" s="22">
        <v>0</v>
      </c>
      <c r="BM109" s="22">
        <v>3</v>
      </c>
      <c r="BN109" s="22">
        <v>0</v>
      </c>
      <c r="BO109" s="22">
        <v>0</v>
      </c>
      <c r="BP109" s="22">
        <v>1</v>
      </c>
      <c r="BQ109" s="22">
        <v>0</v>
      </c>
      <c r="BR109" s="22">
        <v>0</v>
      </c>
      <c r="BS109" s="22">
        <v>0</v>
      </c>
      <c r="BT109" s="22"/>
      <c r="BU109" s="22"/>
      <c r="BV109" s="22"/>
      <c r="BW109" s="22"/>
      <c r="BX109" s="22"/>
      <c r="BY109" s="22"/>
      <c r="BZ109" s="22"/>
      <c r="CA109" s="22"/>
      <c r="CB109" s="22"/>
      <c r="CC109" s="22"/>
      <c r="CD109" s="22"/>
      <c r="CE109" s="22"/>
      <c r="CF109" s="22"/>
      <c r="CG109" s="22"/>
      <c r="CH109" s="22"/>
      <c r="CI109" s="22">
        <v>0</v>
      </c>
      <c r="CJ109" s="22">
        <v>0</v>
      </c>
      <c r="CK109" s="22">
        <v>0</v>
      </c>
      <c r="CL109" s="22">
        <v>0</v>
      </c>
      <c r="CM109" s="22">
        <v>0</v>
      </c>
      <c r="CN109" s="23"/>
      <c r="CO109" s="22">
        <v>0</v>
      </c>
      <c r="CP109" s="22">
        <v>18</v>
      </c>
      <c r="CQ109" s="15">
        <f t="shared" si="4"/>
        <v>0</v>
      </c>
      <c r="CR109" s="21">
        <v>17.8</v>
      </c>
      <c r="CS109" s="18" t="s">
        <v>9347</v>
      </c>
      <c r="CT109" s="17"/>
      <c r="CU109" s="21">
        <v>0.74</v>
      </c>
      <c r="CV109" s="24" t="s">
        <v>4031</v>
      </c>
      <c r="CW109" s="21">
        <v>2404.944</v>
      </c>
      <c r="CX109" s="21"/>
      <c r="CY109" s="17"/>
      <c r="CZ109" s="17"/>
      <c r="DA109" s="17"/>
      <c r="DB109" s="17"/>
      <c r="DC109" s="17"/>
      <c r="DD109" s="17"/>
      <c r="DE109" s="18">
        <v>4</v>
      </c>
      <c r="DF109" s="17"/>
      <c r="DG109" s="17"/>
      <c r="DH109" s="17"/>
      <c r="DI109" s="18">
        <v>1</v>
      </c>
      <c r="DJ109" s="18" t="s">
        <v>9694</v>
      </c>
      <c r="DK109" s="18">
        <v>0</v>
      </c>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8">
        <v>1</v>
      </c>
      <c r="ET109" s="18" t="s">
        <v>9908</v>
      </c>
      <c r="EU109" s="18">
        <v>11</v>
      </c>
      <c r="EV109" s="17"/>
      <c r="EW109" s="17"/>
      <c r="EX109" s="17"/>
      <c r="EY109" s="17"/>
      <c r="EZ109" s="17"/>
      <c r="FA109" s="17"/>
      <c r="FB109" s="18">
        <v>97</v>
      </c>
      <c r="FC109" s="18" t="s">
        <v>10017</v>
      </c>
      <c r="FD109" s="18">
        <v>18</v>
      </c>
      <c r="FE109" s="18">
        <v>0</v>
      </c>
      <c r="FF109" s="18">
        <v>0</v>
      </c>
      <c r="FG109" s="18">
        <v>18</v>
      </c>
      <c r="FH109" s="18">
        <v>0</v>
      </c>
      <c r="FI109" s="18">
        <v>0</v>
      </c>
      <c r="FJ109" s="18">
        <v>0</v>
      </c>
      <c r="FK109" s="18">
        <v>0</v>
      </c>
      <c r="FL109" s="18">
        <v>0</v>
      </c>
      <c r="FM109" s="17"/>
      <c r="FN109" s="17"/>
      <c r="FO109" s="17"/>
      <c r="FP109" s="17"/>
      <c r="FQ109" s="17"/>
      <c r="FR109" s="17"/>
      <c r="FS109" s="17"/>
      <c r="FT109" s="17"/>
      <c r="FU109" s="17"/>
      <c r="FV109" s="17"/>
      <c r="FW109" s="17"/>
      <c r="FX109" s="18" t="s">
        <v>5672</v>
      </c>
      <c r="FY109" s="18">
        <v>0</v>
      </c>
      <c r="FZ109" s="17"/>
      <c r="GA109" s="18" t="s">
        <v>10737</v>
      </c>
      <c r="GB109" s="18" t="s">
        <v>10847</v>
      </c>
      <c r="GC109" s="18" t="s">
        <v>11081</v>
      </c>
      <c r="GD109" s="18" t="s">
        <v>10958</v>
      </c>
      <c r="GE109" s="18" t="s">
        <v>22</v>
      </c>
      <c r="GF109" s="18" t="s">
        <v>7312</v>
      </c>
      <c r="GG109" s="18" t="s">
        <v>11081</v>
      </c>
      <c r="GH109" s="18" t="s">
        <v>7484</v>
      </c>
    </row>
    <row r="110" spans="3:190" ht="30" customHeight="1" x14ac:dyDescent="0.2">
      <c r="C110" s="17" t="s">
        <v>11174</v>
      </c>
      <c r="D110" s="18" t="s">
        <v>7647</v>
      </c>
      <c r="E110" s="18" t="s">
        <v>7747</v>
      </c>
      <c r="F110" s="18" t="s">
        <v>7850</v>
      </c>
      <c r="G110" s="18">
        <v>2019</v>
      </c>
      <c r="H110" s="19">
        <v>44946</v>
      </c>
      <c r="I110" s="19">
        <v>45280</v>
      </c>
      <c r="J110" s="18" t="s">
        <v>7967</v>
      </c>
      <c r="K110" s="18" t="s">
        <v>8086</v>
      </c>
      <c r="L110" s="17"/>
      <c r="M110" s="17"/>
      <c r="N110" s="17"/>
      <c r="O110" s="17"/>
      <c r="P110" s="17"/>
      <c r="Q110" s="17"/>
      <c r="R110" s="17"/>
      <c r="S110" s="17"/>
      <c r="T110" s="18" t="s">
        <v>8600</v>
      </c>
      <c r="U110" s="18" t="s">
        <v>8689</v>
      </c>
      <c r="V110" s="18" t="s">
        <v>8806</v>
      </c>
      <c r="W110" s="18" t="s">
        <v>8806</v>
      </c>
      <c r="X110" s="18" t="s">
        <v>3142</v>
      </c>
      <c r="Y110" s="18" t="s">
        <v>8968</v>
      </c>
      <c r="Z110" s="20">
        <f t="shared" si="5"/>
        <v>158.46600000000001</v>
      </c>
      <c r="AA110" s="20">
        <v>126.773</v>
      </c>
      <c r="AB110" s="21">
        <v>80</v>
      </c>
      <c r="AC110" s="21">
        <v>80</v>
      </c>
      <c r="AD110" s="20">
        <v>0</v>
      </c>
      <c r="AE110" s="21">
        <v>0</v>
      </c>
      <c r="AF110" s="21">
        <v>31.693000000000001</v>
      </c>
      <c r="AG110" s="21">
        <v>20</v>
      </c>
      <c r="AH110" s="21">
        <v>0</v>
      </c>
      <c r="AI110" s="21">
        <v>0</v>
      </c>
      <c r="AJ110" s="21">
        <v>0</v>
      </c>
      <c r="AK110" s="21">
        <v>0</v>
      </c>
      <c r="AL110" s="21">
        <v>0</v>
      </c>
      <c r="AM110" s="21">
        <v>0</v>
      </c>
      <c r="AN110" s="18" t="s">
        <v>594</v>
      </c>
      <c r="AO110" s="18" t="s">
        <v>594</v>
      </c>
      <c r="AP110" s="18" t="s">
        <v>594</v>
      </c>
      <c r="AQ110" s="17"/>
      <c r="AR110" s="17"/>
      <c r="AS110" s="17"/>
      <c r="AT110" s="21"/>
      <c r="AU110" s="21">
        <v>127</v>
      </c>
      <c r="AV110" s="21">
        <v>0.21</v>
      </c>
      <c r="AW110" s="22">
        <v>165</v>
      </c>
      <c r="AX110" s="22">
        <v>165</v>
      </c>
      <c r="AY110" s="22">
        <v>165</v>
      </c>
      <c r="AZ110" s="22">
        <v>1</v>
      </c>
      <c r="BA110" s="22">
        <v>1</v>
      </c>
      <c r="BB110" s="22">
        <v>13</v>
      </c>
      <c r="BC110" s="22">
        <v>3</v>
      </c>
      <c r="BD110" s="22">
        <v>0</v>
      </c>
      <c r="BE110" s="22">
        <v>0</v>
      </c>
      <c r="BF110" s="22">
        <v>0</v>
      </c>
      <c r="BG110" s="22">
        <v>0</v>
      </c>
      <c r="BH110" s="22">
        <v>0</v>
      </c>
      <c r="BI110" s="22">
        <v>45</v>
      </c>
      <c r="BJ110" s="22">
        <v>9</v>
      </c>
      <c r="BK110" s="22">
        <v>0</v>
      </c>
      <c r="BL110" s="22">
        <v>93</v>
      </c>
      <c r="BM110" s="22">
        <v>0</v>
      </c>
      <c r="BN110" s="22">
        <v>0</v>
      </c>
      <c r="BO110" s="22">
        <v>0</v>
      </c>
      <c r="BP110" s="22">
        <v>0</v>
      </c>
      <c r="BQ110" s="22">
        <v>0</v>
      </c>
      <c r="BR110" s="22">
        <v>0</v>
      </c>
      <c r="BS110" s="22">
        <v>0</v>
      </c>
      <c r="BT110" s="22">
        <v>0</v>
      </c>
      <c r="BU110" s="22"/>
      <c r="BV110" s="22">
        <v>0</v>
      </c>
      <c r="BW110" s="22">
        <v>0</v>
      </c>
      <c r="BX110" s="22">
        <v>0</v>
      </c>
      <c r="BY110" s="22">
        <v>0</v>
      </c>
      <c r="BZ110" s="22">
        <v>0</v>
      </c>
      <c r="CA110" s="22">
        <v>0</v>
      </c>
      <c r="CB110" s="22">
        <v>0</v>
      </c>
      <c r="CC110" s="22">
        <v>0</v>
      </c>
      <c r="CD110" s="22">
        <v>0</v>
      </c>
      <c r="CE110" s="22">
        <v>0</v>
      </c>
      <c r="CF110" s="22">
        <v>0</v>
      </c>
      <c r="CG110" s="22">
        <v>0</v>
      </c>
      <c r="CH110" s="22"/>
      <c r="CI110" s="22"/>
      <c r="CJ110" s="22">
        <v>0</v>
      </c>
      <c r="CK110" s="22">
        <v>0</v>
      </c>
      <c r="CL110" s="22">
        <v>0</v>
      </c>
      <c r="CM110" s="22">
        <v>0</v>
      </c>
      <c r="CN110" s="23"/>
      <c r="CO110" s="22"/>
      <c r="CP110" s="22">
        <v>165</v>
      </c>
      <c r="CQ110" s="15">
        <f t="shared" si="4"/>
        <v>0</v>
      </c>
      <c r="CR110" s="21">
        <v>0</v>
      </c>
      <c r="CS110" s="18" t="s">
        <v>699</v>
      </c>
      <c r="CT110" s="17"/>
      <c r="CU110" s="21">
        <v>0</v>
      </c>
      <c r="CV110" s="18" t="s">
        <v>594</v>
      </c>
      <c r="CW110" s="21">
        <v>0</v>
      </c>
      <c r="CX110" s="21"/>
      <c r="CY110" s="17"/>
      <c r="CZ110" s="17"/>
      <c r="DA110" s="17"/>
      <c r="DB110" s="17"/>
      <c r="DC110" s="17"/>
      <c r="DD110" s="18" t="s">
        <v>594</v>
      </c>
      <c r="DE110" s="18">
        <v>0</v>
      </c>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8">
        <v>1</v>
      </c>
      <c r="EH110" s="18" t="s">
        <v>4288</v>
      </c>
      <c r="EI110" s="18">
        <v>0</v>
      </c>
      <c r="EJ110" s="17"/>
      <c r="EK110" s="17"/>
      <c r="EL110" s="17"/>
      <c r="EM110" s="17"/>
      <c r="EN110" s="17"/>
      <c r="EO110" s="17"/>
      <c r="EP110" s="17"/>
      <c r="EQ110" s="17"/>
      <c r="ER110" s="17"/>
      <c r="ES110" s="17"/>
      <c r="ET110" s="17"/>
      <c r="EU110" s="17"/>
      <c r="EV110" s="17"/>
      <c r="EW110" s="17"/>
      <c r="EX110" s="17"/>
      <c r="EY110" s="17"/>
      <c r="EZ110" s="17"/>
      <c r="FA110" s="17"/>
      <c r="FB110" s="18">
        <v>100</v>
      </c>
      <c r="FC110" s="17"/>
      <c r="FD110" s="18">
        <v>119</v>
      </c>
      <c r="FE110" s="18">
        <v>0</v>
      </c>
      <c r="FF110" s="18">
        <v>6</v>
      </c>
      <c r="FG110" s="18">
        <v>113</v>
      </c>
      <c r="FH110" s="18">
        <v>0</v>
      </c>
      <c r="FI110" s="18">
        <v>0</v>
      </c>
      <c r="FJ110" s="18">
        <v>0</v>
      </c>
      <c r="FK110" s="18">
        <v>0</v>
      </c>
      <c r="FL110" s="18">
        <v>0</v>
      </c>
      <c r="FM110" s="17"/>
      <c r="FN110" s="17"/>
      <c r="FO110" s="18" t="s">
        <v>594</v>
      </c>
      <c r="FP110" s="24" t="s">
        <v>10198</v>
      </c>
      <c r="FQ110" s="17"/>
      <c r="FR110" s="17"/>
      <c r="FS110" s="17"/>
      <c r="FT110" s="17"/>
      <c r="FU110" s="17"/>
      <c r="FV110" s="17"/>
      <c r="FW110" s="17"/>
      <c r="FX110" s="18" t="s">
        <v>594</v>
      </c>
      <c r="FY110" s="18">
        <v>0</v>
      </c>
      <c r="FZ110" s="18">
        <v>0</v>
      </c>
      <c r="GA110" s="18" t="s">
        <v>10738</v>
      </c>
      <c r="GB110" s="18" t="s">
        <v>10848</v>
      </c>
      <c r="GC110" s="18" t="s">
        <v>11081</v>
      </c>
      <c r="GD110" s="17"/>
      <c r="GE110" s="18" t="s">
        <v>10738</v>
      </c>
      <c r="GF110" s="18" t="s">
        <v>10848</v>
      </c>
      <c r="GG110" s="18" t="s">
        <v>11081</v>
      </c>
      <c r="GH110" s="17"/>
    </row>
    <row r="111" spans="3:190" ht="30" customHeight="1" x14ac:dyDescent="0.2">
      <c r="C111" s="17" t="s">
        <v>11174</v>
      </c>
      <c r="D111" s="18" t="s">
        <v>75</v>
      </c>
      <c r="E111" s="18" t="s">
        <v>673</v>
      </c>
      <c r="F111" s="18" t="s">
        <v>7851</v>
      </c>
      <c r="G111" s="18">
        <v>2023</v>
      </c>
      <c r="H111" s="19">
        <v>44774</v>
      </c>
      <c r="I111" s="19">
        <v>45290</v>
      </c>
      <c r="J111" s="18" t="s">
        <v>7968</v>
      </c>
      <c r="K111" s="17"/>
      <c r="L111" s="17"/>
      <c r="M111" s="17"/>
      <c r="N111" s="17"/>
      <c r="O111" s="17"/>
      <c r="P111" s="18" t="s">
        <v>8428</v>
      </c>
      <c r="Q111" s="17"/>
      <c r="R111" s="17"/>
      <c r="S111" s="17"/>
      <c r="T111" s="18" t="s">
        <v>8601</v>
      </c>
      <c r="U111" s="17"/>
      <c r="V111" s="18" t="s">
        <v>8751</v>
      </c>
      <c r="W111" s="18" t="s">
        <v>8751</v>
      </c>
      <c r="X111" s="18" t="s">
        <v>3138</v>
      </c>
      <c r="Y111" s="18" t="s">
        <v>8917</v>
      </c>
      <c r="Z111" s="20">
        <f t="shared" si="5"/>
        <v>579.99999999999989</v>
      </c>
      <c r="AA111" s="20">
        <v>499.4</v>
      </c>
      <c r="AB111" s="21">
        <v>86.1</v>
      </c>
      <c r="AC111" s="21">
        <v>0.2</v>
      </c>
      <c r="AD111" s="20">
        <v>16.8</v>
      </c>
      <c r="AE111" s="21">
        <v>2.9</v>
      </c>
      <c r="AF111" s="21">
        <v>0</v>
      </c>
      <c r="AG111" s="21">
        <v>0</v>
      </c>
      <c r="AH111" s="21">
        <v>0</v>
      </c>
      <c r="AI111" s="21">
        <v>0</v>
      </c>
      <c r="AJ111" s="21">
        <v>63.8</v>
      </c>
      <c r="AK111" s="21">
        <v>11</v>
      </c>
      <c r="AL111" s="21">
        <v>0</v>
      </c>
      <c r="AM111" s="21">
        <v>0</v>
      </c>
      <c r="AN111" s="18" t="s">
        <v>594</v>
      </c>
      <c r="AO111" s="18" t="s">
        <v>594</v>
      </c>
      <c r="AP111" s="18" t="s">
        <v>594</v>
      </c>
      <c r="AQ111" s="17"/>
      <c r="AR111" s="17"/>
      <c r="AS111" s="17"/>
      <c r="AT111" s="21"/>
      <c r="AU111" s="21">
        <v>868.6</v>
      </c>
      <c r="AV111" s="21">
        <v>0.3</v>
      </c>
      <c r="AW111" s="22">
        <v>0</v>
      </c>
      <c r="AX111" s="22">
        <v>0</v>
      </c>
      <c r="AY111" s="22">
        <v>406</v>
      </c>
      <c r="AZ111" s="22">
        <v>2</v>
      </c>
      <c r="BA111" s="22">
        <v>52</v>
      </c>
      <c r="BB111" s="22">
        <v>15</v>
      </c>
      <c r="BC111" s="22"/>
      <c r="BD111" s="22"/>
      <c r="BE111" s="22">
        <v>11</v>
      </c>
      <c r="BF111" s="22">
        <v>9</v>
      </c>
      <c r="BG111" s="22">
        <v>139</v>
      </c>
      <c r="BH111" s="22">
        <v>37</v>
      </c>
      <c r="BI111" s="22"/>
      <c r="BJ111" s="22">
        <v>36</v>
      </c>
      <c r="BK111" s="22">
        <v>96</v>
      </c>
      <c r="BL111" s="22"/>
      <c r="BM111" s="22"/>
      <c r="BN111" s="22">
        <v>4</v>
      </c>
      <c r="BO111" s="22"/>
      <c r="BP111" s="22"/>
      <c r="BQ111" s="22"/>
      <c r="BR111" s="22"/>
      <c r="BS111" s="22"/>
      <c r="BT111" s="22"/>
      <c r="BU111" s="22"/>
      <c r="BV111" s="22"/>
      <c r="BW111" s="22"/>
      <c r="BX111" s="22"/>
      <c r="BY111" s="22"/>
      <c r="BZ111" s="22"/>
      <c r="CA111" s="22"/>
      <c r="CB111" s="22"/>
      <c r="CC111" s="22"/>
      <c r="CD111" s="22"/>
      <c r="CE111" s="22"/>
      <c r="CF111" s="22"/>
      <c r="CG111" s="22"/>
      <c r="CH111" s="22"/>
      <c r="CI111" s="22">
        <v>0</v>
      </c>
      <c r="CJ111" s="22"/>
      <c r="CK111" s="22"/>
      <c r="CL111" s="22"/>
      <c r="CM111" s="22">
        <v>1</v>
      </c>
      <c r="CN111" s="23"/>
      <c r="CO111" s="22">
        <v>4</v>
      </c>
      <c r="CP111" s="22">
        <v>406</v>
      </c>
      <c r="CQ111" s="15">
        <f t="shared" si="4"/>
        <v>0</v>
      </c>
      <c r="CR111" s="21">
        <v>1741.8589999999999</v>
      </c>
      <c r="CS111" s="18" t="s">
        <v>594</v>
      </c>
      <c r="CT111" s="17"/>
      <c r="CU111" s="21">
        <v>74.3</v>
      </c>
      <c r="CV111" s="24" t="s">
        <v>9435</v>
      </c>
      <c r="CW111" s="21">
        <v>2344.36</v>
      </c>
      <c r="CX111" s="21">
        <v>1</v>
      </c>
      <c r="CY111" s="18" t="s">
        <v>9496</v>
      </c>
      <c r="CZ111" s="18" t="s">
        <v>9534</v>
      </c>
      <c r="DA111" s="18" t="s">
        <v>9555</v>
      </c>
      <c r="DB111" s="18">
        <v>14</v>
      </c>
      <c r="DC111" s="18">
        <v>0</v>
      </c>
      <c r="DD111" s="17"/>
      <c r="DE111" s="18">
        <v>7</v>
      </c>
      <c r="DF111" s="18">
        <v>1</v>
      </c>
      <c r="DG111" s="18" t="s">
        <v>594</v>
      </c>
      <c r="DH111" s="18">
        <v>17</v>
      </c>
      <c r="DI111" s="18">
        <v>1</v>
      </c>
      <c r="DJ111" s="18" t="s">
        <v>594</v>
      </c>
      <c r="DK111" s="18">
        <v>3465</v>
      </c>
      <c r="DL111" s="18">
        <v>1</v>
      </c>
      <c r="DM111" s="18" t="s">
        <v>594</v>
      </c>
      <c r="DN111" s="18">
        <v>18</v>
      </c>
      <c r="DO111" s="18">
        <v>1</v>
      </c>
      <c r="DP111" s="18" t="s">
        <v>594</v>
      </c>
      <c r="DQ111" s="18">
        <v>3</v>
      </c>
      <c r="DR111" s="18">
        <v>1</v>
      </c>
      <c r="DS111" s="18" t="s">
        <v>594</v>
      </c>
      <c r="DT111" s="18">
        <v>98</v>
      </c>
      <c r="DU111" s="18">
        <v>1</v>
      </c>
      <c r="DV111" s="18" t="s">
        <v>594</v>
      </c>
      <c r="DW111" s="18">
        <v>117</v>
      </c>
      <c r="DX111" s="17"/>
      <c r="DY111" s="17"/>
      <c r="DZ111" s="17"/>
      <c r="EA111" s="17"/>
      <c r="EB111" s="17"/>
      <c r="EC111" s="17"/>
      <c r="ED111" s="18">
        <v>1</v>
      </c>
      <c r="EE111" s="18" t="s">
        <v>594</v>
      </c>
      <c r="EF111" s="18">
        <v>7954</v>
      </c>
      <c r="EG111" s="18">
        <v>1</v>
      </c>
      <c r="EH111" s="18" t="s">
        <v>4180</v>
      </c>
      <c r="EI111" s="18">
        <v>14546</v>
      </c>
      <c r="EJ111" s="17"/>
      <c r="EK111" s="17"/>
      <c r="EL111" s="17"/>
      <c r="EM111" s="17"/>
      <c r="EN111" s="17"/>
      <c r="EO111" s="17"/>
      <c r="EP111" s="17"/>
      <c r="EQ111" s="17"/>
      <c r="ER111" s="17"/>
      <c r="ES111" s="17"/>
      <c r="ET111" s="17"/>
      <c r="EU111" s="17"/>
      <c r="EV111" s="17"/>
      <c r="EW111" s="17"/>
      <c r="EX111" s="17"/>
      <c r="EY111" s="17"/>
      <c r="EZ111" s="17"/>
      <c r="FA111" s="17"/>
      <c r="FB111" s="18">
        <v>100</v>
      </c>
      <c r="FC111" s="18" t="s">
        <v>594</v>
      </c>
      <c r="FD111" s="18">
        <v>164</v>
      </c>
      <c r="FE111" s="18">
        <v>21</v>
      </c>
      <c r="FF111" s="18">
        <v>17</v>
      </c>
      <c r="FG111" s="18">
        <v>116</v>
      </c>
      <c r="FH111" s="18">
        <v>0</v>
      </c>
      <c r="FI111" s="18">
        <v>10</v>
      </c>
      <c r="FJ111" s="18">
        <v>0</v>
      </c>
      <c r="FK111" s="18">
        <v>0</v>
      </c>
      <c r="FL111" s="18">
        <v>0</v>
      </c>
      <c r="FM111" s="17"/>
      <c r="FN111" s="17"/>
      <c r="FO111" s="18" t="s">
        <v>594</v>
      </c>
      <c r="FP111" s="18" t="s">
        <v>10163</v>
      </c>
      <c r="FQ111" s="17"/>
      <c r="FR111" s="17"/>
      <c r="FS111" s="17"/>
      <c r="FT111" s="18" t="s">
        <v>10469</v>
      </c>
      <c r="FU111" s="17"/>
      <c r="FV111" s="18" t="s">
        <v>594</v>
      </c>
      <c r="FW111" s="17"/>
      <c r="FX111" s="18" t="s">
        <v>10611</v>
      </c>
      <c r="FY111" s="18">
        <v>17</v>
      </c>
      <c r="FZ111" s="18">
        <v>2463</v>
      </c>
      <c r="GA111" s="18" t="s">
        <v>10739</v>
      </c>
      <c r="GB111" s="18" t="s">
        <v>10799</v>
      </c>
      <c r="GC111" s="18" t="s">
        <v>11081</v>
      </c>
      <c r="GD111" s="18" t="s">
        <v>10911</v>
      </c>
      <c r="GE111" s="18" t="s">
        <v>30</v>
      </c>
      <c r="GF111" s="18" t="s">
        <v>11018</v>
      </c>
      <c r="GG111" s="18" t="s">
        <v>11081</v>
      </c>
      <c r="GH111" s="18" t="s">
        <v>11056</v>
      </c>
    </row>
    <row r="112" spans="3:190" ht="30" customHeight="1" x14ac:dyDescent="0.2">
      <c r="C112" s="17" t="s">
        <v>11174</v>
      </c>
      <c r="D112" s="18" t="s">
        <v>72</v>
      </c>
      <c r="E112" s="18" t="s">
        <v>7748</v>
      </c>
      <c r="F112" s="18" t="s">
        <v>7852</v>
      </c>
      <c r="G112" s="18">
        <v>2020</v>
      </c>
      <c r="H112" s="19">
        <v>44893</v>
      </c>
      <c r="I112" s="19">
        <v>45291</v>
      </c>
      <c r="J112" s="18" t="s">
        <v>7962</v>
      </c>
      <c r="K112" s="17"/>
      <c r="L112" s="18" t="s">
        <v>8197</v>
      </c>
      <c r="M112" s="18" t="s">
        <v>8318</v>
      </c>
      <c r="N112" s="17"/>
      <c r="O112" s="17"/>
      <c r="P112" s="17"/>
      <c r="Q112" s="17"/>
      <c r="R112" s="17"/>
      <c r="S112" s="17"/>
      <c r="T112" s="18" t="s">
        <v>8602</v>
      </c>
      <c r="U112" s="18" t="s">
        <v>8690</v>
      </c>
      <c r="V112" s="18" t="s">
        <v>8801</v>
      </c>
      <c r="W112" s="18" t="s">
        <v>8801</v>
      </c>
      <c r="X112" s="18" t="s">
        <v>3142</v>
      </c>
      <c r="Y112" s="18" t="s">
        <v>8963</v>
      </c>
      <c r="Z112" s="20">
        <f t="shared" si="5"/>
        <v>81.093000000000004</v>
      </c>
      <c r="AA112" s="20">
        <v>67.251000000000005</v>
      </c>
      <c r="AB112" s="21">
        <v>82.62</v>
      </c>
      <c r="AC112" s="21">
        <v>0.06</v>
      </c>
      <c r="AD112" s="20">
        <v>13.842000000000001</v>
      </c>
      <c r="AE112" s="21">
        <v>16.03</v>
      </c>
      <c r="AF112" s="21">
        <v>0</v>
      </c>
      <c r="AG112" s="21">
        <v>0</v>
      </c>
      <c r="AH112" s="21">
        <v>0</v>
      </c>
      <c r="AI112" s="21">
        <v>0</v>
      </c>
      <c r="AJ112" s="21">
        <v>0</v>
      </c>
      <c r="AK112" s="21">
        <v>0</v>
      </c>
      <c r="AL112" s="21">
        <v>0</v>
      </c>
      <c r="AM112" s="21">
        <v>0</v>
      </c>
      <c r="AN112" s="18" t="s">
        <v>9047</v>
      </c>
      <c r="AO112" s="18" t="s">
        <v>594</v>
      </c>
      <c r="AP112" s="18" t="s">
        <v>594</v>
      </c>
      <c r="AQ112" s="17"/>
      <c r="AR112" s="17"/>
      <c r="AS112" s="17"/>
      <c r="AT112" s="21"/>
      <c r="AU112" s="21">
        <v>74</v>
      </c>
      <c r="AV112" s="21">
        <v>0.06</v>
      </c>
      <c r="AW112" s="22">
        <v>738</v>
      </c>
      <c r="AX112" s="22">
        <v>738</v>
      </c>
      <c r="AY112" s="22">
        <v>239</v>
      </c>
      <c r="AZ112" s="22"/>
      <c r="BA112" s="22"/>
      <c r="BB112" s="22"/>
      <c r="BC112" s="22"/>
      <c r="BD112" s="22"/>
      <c r="BE112" s="22"/>
      <c r="BF112" s="22"/>
      <c r="BG112" s="22"/>
      <c r="BH112" s="22"/>
      <c r="BI112" s="22"/>
      <c r="BJ112" s="22"/>
      <c r="BK112" s="22"/>
      <c r="BL112" s="22"/>
      <c r="BM112" s="22"/>
      <c r="BN112" s="22"/>
      <c r="BO112" s="22"/>
      <c r="BP112" s="22"/>
      <c r="BQ112" s="22"/>
      <c r="BR112" s="22"/>
      <c r="BS112" s="22">
        <v>238</v>
      </c>
      <c r="BT112" s="22"/>
      <c r="BU112" s="22"/>
      <c r="BV112" s="22"/>
      <c r="BW112" s="22"/>
      <c r="BX112" s="22"/>
      <c r="BY112" s="22"/>
      <c r="BZ112" s="22"/>
      <c r="CA112" s="22"/>
      <c r="CB112" s="22"/>
      <c r="CC112" s="22"/>
      <c r="CD112" s="22"/>
      <c r="CE112" s="22"/>
      <c r="CF112" s="22"/>
      <c r="CG112" s="22"/>
      <c r="CH112" s="22"/>
      <c r="CI112" s="22">
        <v>0</v>
      </c>
      <c r="CJ112" s="22"/>
      <c r="CK112" s="22"/>
      <c r="CL112" s="22"/>
      <c r="CM112" s="22"/>
      <c r="CN112" s="22" t="s">
        <v>9242</v>
      </c>
      <c r="CO112" s="22">
        <v>0</v>
      </c>
      <c r="CP112" s="22">
        <v>238</v>
      </c>
      <c r="CQ112" s="15">
        <f t="shared" si="4"/>
        <v>0</v>
      </c>
      <c r="CR112" s="21">
        <v>0</v>
      </c>
      <c r="CS112" s="18" t="s">
        <v>594</v>
      </c>
      <c r="CT112" s="17"/>
      <c r="CU112" s="21">
        <v>0</v>
      </c>
      <c r="CV112" s="18" t="s">
        <v>9463</v>
      </c>
      <c r="CW112" s="21">
        <v>1442.251</v>
      </c>
      <c r="CX112" s="21">
        <v>1</v>
      </c>
      <c r="CY112" s="18" t="s">
        <v>9495</v>
      </c>
      <c r="CZ112" s="18" t="s">
        <v>9535</v>
      </c>
      <c r="DA112" s="18" t="s">
        <v>9566</v>
      </c>
      <c r="DB112" s="18">
        <v>5</v>
      </c>
      <c r="DC112" s="17"/>
      <c r="DD112" s="17"/>
      <c r="DE112" s="18">
        <v>4</v>
      </c>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8" t="s">
        <v>9785</v>
      </c>
      <c r="EB112" s="18" t="s">
        <v>9800</v>
      </c>
      <c r="EC112" s="18">
        <v>2793</v>
      </c>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8" t="s">
        <v>9953</v>
      </c>
      <c r="EZ112" s="18" t="s">
        <v>9965</v>
      </c>
      <c r="FA112" s="18">
        <v>2793</v>
      </c>
      <c r="FB112" s="18">
        <v>100</v>
      </c>
      <c r="FC112" s="17"/>
      <c r="FD112" s="18">
        <v>30</v>
      </c>
      <c r="FE112" s="18">
        <v>0</v>
      </c>
      <c r="FF112" s="18">
        <v>0</v>
      </c>
      <c r="FG112" s="18">
        <v>0</v>
      </c>
      <c r="FH112" s="18">
        <v>0</v>
      </c>
      <c r="FI112" s="18">
        <v>0</v>
      </c>
      <c r="FJ112" s="18">
        <v>0</v>
      </c>
      <c r="FK112" s="18">
        <v>0</v>
      </c>
      <c r="FL112" s="18">
        <v>0</v>
      </c>
      <c r="FM112" s="18">
        <v>1</v>
      </c>
      <c r="FN112" s="18" t="s">
        <v>594</v>
      </c>
      <c r="FO112" s="18" t="s">
        <v>10120</v>
      </c>
      <c r="FP112" s="24" t="s">
        <v>10199</v>
      </c>
      <c r="FQ112" s="18" t="s">
        <v>10286</v>
      </c>
      <c r="FR112" s="24" t="s">
        <v>10337</v>
      </c>
      <c r="FS112" s="17"/>
      <c r="FT112" s="18" t="s">
        <v>10470</v>
      </c>
      <c r="FU112" s="17"/>
      <c r="FV112" s="18" t="s">
        <v>10552</v>
      </c>
      <c r="FW112" s="17"/>
      <c r="FX112" s="18" t="s">
        <v>10649</v>
      </c>
      <c r="FY112" s="18">
        <v>13</v>
      </c>
      <c r="FZ112" s="18">
        <v>7485</v>
      </c>
      <c r="GA112" s="18" t="s">
        <v>10734</v>
      </c>
      <c r="GB112" s="18" t="s">
        <v>10843</v>
      </c>
      <c r="GC112" s="18" t="s">
        <v>11081</v>
      </c>
      <c r="GD112" s="18" t="s">
        <v>10954</v>
      </c>
      <c r="GE112" s="18" t="s">
        <v>594</v>
      </c>
      <c r="GF112" s="17"/>
      <c r="GG112" s="17"/>
      <c r="GH112" s="17"/>
    </row>
    <row r="113" spans="3:190" ht="30" customHeight="1" x14ac:dyDescent="0.2">
      <c r="C113" s="17" t="s">
        <v>11174</v>
      </c>
      <c r="D113" s="18" t="s">
        <v>72</v>
      </c>
      <c r="E113" s="18" t="s">
        <v>7749</v>
      </c>
      <c r="F113" s="18" t="s">
        <v>7853</v>
      </c>
      <c r="G113" s="18">
        <v>2022</v>
      </c>
      <c r="H113" s="19">
        <v>44887</v>
      </c>
      <c r="I113" s="19">
        <v>45291</v>
      </c>
      <c r="J113" s="18" t="s">
        <v>7962</v>
      </c>
      <c r="K113" s="17"/>
      <c r="L113" s="18" t="s">
        <v>8198</v>
      </c>
      <c r="M113" s="18" t="s">
        <v>8319</v>
      </c>
      <c r="N113" s="17"/>
      <c r="O113" s="17"/>
      <c r="P113" s="17"/>
      <c r="Q113" s="17"/>
      <c r="R113" s="17"/>
      <c r="S113" s="17"/>
      <c r="T113" s="18" t="s">
        <v>8603</v>
      </c>
      <c r="U113" s="18" t="s">
        <v>8691</v>
      </c>
      <c r="V113" s="18" t="s">
        <v>8801</v>
      </c>
      <c r="W113" s="18" t="s">
        <v>8801</v>
      </c>
      <c r="X113" s="18" t="s">
        <v>3142</v>
      </c>
      <c r="Y113" s="18" t="s">
        <v>8963</v>
      </c>
      <c r="Z113" s="20">
        <f t="shared" si="5"/>
        <v>85.455999999999989</v>
      </c>
      <c r="AA113" s="20">
        <v>69.968999999999994</v>
      </c>
      <c r="AB113" s="21">
        <v>80.739999999999995</v>
      </c>
      <c r="AC113" s="21">
        <v>0.06</v>
      </c>
      <c r="AD113" s="20">
        <v>15.487</v>
      </c>
      <c r="AE113" s="21">
        <v>17.55</v>
      </c>
      <c r="AF113" s="21">
        <v>0</v>
      </c>
      <c r="AG113" s="21">
        <v>0</v>
      </c>
      <c r="AH113" s="21">
        <v>0</v>
      </c>
      <c r="AI113" s="21">
        <v>0</v>
      </c>
      <c r="AJ113" s="21">
        <v>0</v>
      </c>
      <c r="AK113" s="21">
        <v>0</v>
      </c>
      <c r="AL113" s="21">
        <v>0</v>
      </c>
      <c r="AM113" s="21">
        <v>0</v>
      </c>
      <c r="AN113" s="18" t="s">
        <v>9026</v>
      </c>
      <c r="AO113" s="18" t="s">
        <v>594</v>
      </c>
      <c r="AP113" s="18" t="s">
        <v>594</v>
      </c>
      <c r="AQ113" s="17"/>
      <c r="AR113" s="17"/>
      <c r="AS113" s="17"/>
      <c r="AT113" s="21"/>
      <c r="AU113" s="21">
        <v>78</v>
      </c>
      <c r="AV113" s="21">
        <v>7.0000000000000007E-2</v>
      </c>
      <c r="AW113" s="22">
        <v>195</v>
      </c>
      <c r="AX113" s="22">
        <v>195</v>
      </c>
      <c r="AY113" s="22">
        <v>135</v>
      </c>
      <c r="AZ113" s="22"/>
      <c r="BA113" s="22"/>
      <c r="BB113" s="22"/>
      <c r="BC113" s="22"/>
      <c r="BD113" s="22"/>
      <c r="BE113" s="22"/>
      <c r="BF113" s="22"/>
      <c r="BG113" s="22"/>
      <c r="BH113" s="22"/>
      <c r="BI113" s="22"/>
      <c r="BJ113" s="22"/>
      <c r="BK113" s="22"/>
      <c r="BL113" s="22"/>
      <c r="BM113" s="22"/>
      <c r="BN113" s="22"/>
      <c r="BO113" s="22"/>
      <c r="BP113" s="22"/>
      <c r="BQ113" s="22"/>
      <c r="BR113" s="22"/>
      <c r="BS113" s="22">
        <v>134</v>
      </c>
      <c r="BT113" s="22"/>
      <c r="BU113" s="22"/>
      <c r="BV113" s="22"/>
      <c r="BW113" s="22"/>
      <c r="BX113" s="22"/>
      <c r="BY113" s="22"/>
      <c r="BZ113" s="22"/>
      <c r="CA113" s="22"/>
      <c r="CB113" s="22"/>
      <c r="CC113" s="22"/>
      <c r="CD113" s="22"/>
      <c r="CE113" s="22"/>
      <c r="CF113" s="22"/>
      <c r="CG113" s="22"/>
      <c r="CH113" s="22"/>
      <c r="CI113" s="22">
        <v>0</v>
      </c>
      <c r="CJ113" s="22"/>
      <c r="CK113" s="22"/>
      <c r="CL113" s="22"/>
      <c r="CM113" s="22"/>
      <c r="CN113" s="22" t="s">
        <v>9243</v>
      </c>
      <c r="CO113" s="22">
        <v>0</v>
      </c>
      <c r="CP113" s="22">
        <v>134</v>
      </c>
      <c r="CQ113" s="15">
        <f t="shared" si="4"/>
        <v>0</v>
      </c>
      <c r="CR113" s="21">
        <v>0</v>
      </c>
      <c r="CS113" s="18" t="s">
        <v>594</v>
      </c>
      <c r="CT113" s="17"/>
      <c r="CU113" s="21">
        <v>0</v>
      </c>
      <c r="CV113" s="18" t="s">
        <v>9463</v>
      </c>
      <c r="CW113" s="21">
        <v>1442.251</v>
      </c>
      <c r="CX113" s="21">
        <v>1</v>
      </c>
      <c r="CY113" s="18" t="s">
        <v>9495</v>
      </c>
      <c r="CZ113" s="18" t="s">
        <v>9536</v>
      </c>
      <c r="DA113" s="18" t="s">
        <v>9566</v>
      </c>
      <c r="DB113" s="18">
        <v>5</v>
      </c>
      <c r="DC113" s="18">
        <v>0</v>
      </c>
      <c r="DD113" s="17"/>
      <c r="DE113" s="18">
        <v>4</v>
      </c>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8" t="s">
        <v>9786</v>
      </c>
      <c r="EB113" s="18" t="s">
        <v>9801</v>
      </c>
      <c r="EC113" s="18">
        <v>1441</v>
      </c>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8" t="s">
        <v>9954</v>
      </c>
      <c r="EZ113" s="18" t="s">
        <v>9965</v>
      </c>
      <c r="FA113" s="18">
        <v>1438</v>
      </c>
      <c r="FB113" s="18">
        <v>100</v>
      </c>
      <c r="FC113" s="17"/>
      <c r="FD113" s="18">
        <v>30</v>
      </c>
      <c r="FE113" s="18">
        <v>0</v>
      </c>
      <c r="FF113" s="18">
        <v>0</v>
      </c>
      <c r="FG113" s="18">
        <v>0</v>
      </c>
      <c r="FH113" s="18">
        <v>0</v>
      </c>
      <c r="FI113" s="18">
        <v>0</v>
      </c>
      <c r="FJ113" s="18">
        <v>0</v>
      </c>
      <c r="FK113" s="18">
        <v>0</v>
      </c>
      <c r="FL113" s="18">
        <v>0</v>
      </c>
      <c r="FM113" s="18">
        <v>1</v>
      </c>
      <c r="FN113" s="18" t="s">
        <v>594</v>
      </c>
      <c r="FO113" s="18" t="s">
        <v>10121</v>
      </c>
      <c r="FP113" s="18" t="s">
        <v>10200</v>
      </c>
      <c r="FQ113" s="18" t="s">
        <v>10287</v>
      </c>
      <c r="FR113" s="24" t="s">
        <v>10337</v>
      </c>
      <c r="FS113" s="18" t="s">
        <v>10391</v>
      </c>
      <c r="FT113" s="18" t="s">
        <v>10471</v>
      </c>
      <c r="FU113" s="17"/>
      <c r="FV113" s="17"/>
      <c r="FW113" s="17"/>
      <c r="FX113" s="18" t="s">
        <v>594</v>
      </c>
      <c r="FY113" s="18">
        <v>44</v>
      </c>
      <c r="FZ113" s="18">
        <v>5436</v>
      </c>
      <c r="GA113" s="18" t="s">
        <v>10734</v>
      </c>
      <c r="GB113" s="18" t="s">
        <v>10843</v>
      </c>
      <c r="GC113" s="18" t="s">
        <v>11081</v>
      </c>
      <c r="GD113" s="18" t="s">
        <v>10954</v>
      </c>
      <c r="GE113" s="18" t="s">
        <v>594</v>
      </c>
      <c r="GF113" s="17"/>
      <c r="GG113" s="17"/>
      <c r="GH113" s="17"/>
    </row>
    <row r="114" spans="3:190" ht="30" customHeight="1" x14ac:dyDescent="0.2">
      <c r="C114" s="17" t="s">
        <v>11174</v>
      </c>
      <c r="D114" s="18" t="s">
        <v>7647</v>
      </c>
      <c r="E114" s="18" t="s">
        <v>7750</v>
      </c>
      <c r="F114" s="18" t="s">
        <v>7854</v>
      </c>
      <c r="G114" s="18">
        <v>2018</v>
      </c>
      <c r="H114" s="19">
        <v>44677</v>
      </c>
      <c r="I114" s="19">
        <v>45291</v>
      </c>
      <c r="J114" s="18" t="s">
        <v>7969</v>
      </c>
      <c r="K114" s="18" t="s">
        <v>8087</v>
      </c>
      <c r="L114" s="18" t="s">
        <v>7969</v>
      </c>
      <c r="M114" s="18" t="s">
        <v>8320</v>
      </c>
      <c r="N114" s="17"/>
      <c r="O114" s="17"/>
      <c r="P114" s="17"/>
      <c r="Q114" s="17"/>
      <c r="R114" s="17"/>
      <c r="S114" s="17"/>
      <c r="T114" s="17"/>
      <c r="U114" s="18" t="s">
        <v>1369</v>
      </c>
      <c r="V114" s="18" t="s">
        <v>8806</v>
      </c>
      <c r="W114" s="18" t="s">
        <v>8862</v>
      </c>
      <c r="X114" s="18" t="s">
        <v>3138</v>
      </c>
      <c r="Y114" s="18" t="s">
        <v>8969</v>
      </c>
      <c r="Z114" s="20">
        <f t="shared" si="5"/>
        <v>231.44</v>
      </c>
      <c r="AA114" s="20">
        <v>4.1100000000000003</v>
      </c>
      <c r="AB114" s="21">
        <v>1.73</v>
      </c>
      <c r="AC114" s="21">
        <v>0.01</v>
      </c>
      <c r="AD114" s="20">
        <v>26.07</v>
      </c>
      <c r="AE114" s="21">
        <v>11.23</v>
      </c>
      <c r="AF114" s="21">
        <v>0</v>
      </c>
      <c r="AG114" s="21">
        <v>0</v>
      </c>
      <c r="AH114" s="21">
        <v>0</v>
      </c>
      <c r="AI114" s="21">
        <v>0</v>
      </c>
      <c r="AJ114" s="21">
        <v>0</v>
      </c>
      <c r="AK114" s="21">
        <v>0</v>
      </c>
      <c r="AL114" s="21">
        <v>201.26</v>
      </c>
      <c r="AM114" s="21">
        <v>86.85</v>
      </c>
      <c r="AN114" s="18" t="s">
        <v>9048</v>
      </c>
      <c r="AO114" s="18" t="s">
        <v>9060</v>
      </c>
      <c r="AP114" s="18" t="s">
        <v>9072</v>
      </c>
      <c r="AQ114" s="17"/>
      <c r="AR114" s="17"/>
      <c r="AS114" s="17"/>
      <c r="AT114" s="21"/>
      <c r="AU114" s="21">
        <v>190.72</v>
      </c>
      <c r="AV114" s="21">
        <v>0.31</v>
      </c>
      <c r="AW114" s="22">
        <v>27</v>
      </c>
      <c r="AX114" s="22">
        <v>27</v>
      </c>
      <c r="AY114" s="22">
        <v>27</v>
      </c>
      <c r="AZ114" s="22"/>
      <c r="BA114" s="22"/>
      <c r="BB114" s="22"/>
      <c r="BC114" s="22"/>
      <c r="BD114" s="22"/>
      <c r="BE114" s="22"/>
      <c r="BF114" s="22"/>
      <c r="BG114" s="22"/>
      <c r="BH114" s="22"/>
      <c r="BI114" s="22">
        <v>18</v>
      </c>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t="s">
        <v>9244</v>
      </c>
      <c r="CO114" s="22">
        <v>9</v>
      </c>
      <c r="CP114" s="22">
        <v>27</v>
      </c>
      <c r="CQ114" s="15">
        <f t="shared" si="4"/>
        <v>0</v>
      </c>
      <c r="CR114" s="21">
        <v>444.7</v>
      </c>
      <c r="CS114" s="18" t="s">
        <v>9348</v>
      </c>
      <c r="CT114" s="18" t="s">
        <v>9406</v>
      </c>
      <c r="CU114" s="21">
        <v>57.59</v>
      </c>
      <c r="CV114" s="24" t="s">
        <v>3953</v>
      </c>
      <c r="CW114" s="21">
        <v>771.37300000000005</v>
      </c>
      <c r="CX114" s="21"/>
      <c r="CY114" s="17"/>
      <c r="CZ114" s="17"/>
      <c r="DA114" s="17"/>
      <c r="DB114" s="17"/>
      <c r="DC114" s="17"/>
      <c r="DD114" s="17"/>
      <c r="DE114" s="18">
        <v>2</v>
      </c>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8">
        <v>1</v>
      </c>
      <c r="EE114" s="18" t="s">
        <v>9833</v>
      </c>
      <c r="EF114" s="18">
        <v>62918</v>
      </c>
      <c r="EG114" s="17"/>
      <c r="EH114" s="18" t="s">
        <v>4288</v>
      </c>
      <c r="EI114" s="17"/>
      <c r="EJ114" s="17"/>
      <c r="EK114" s="17"/>
      <c r="EL114" s="17"/>
      <c r="EM114" s="17"/>
      <c r="EN114" s="17"/>
      <c r="EO114" s="17"/>
      <c r="EP114" s="17"/>
      <c r="EQ114" s="17"/>
      <c r="ER114" s="17"/>
      <c r="ES114" s="17"/>
      <c r="ET114" s="17"/>
      <c r="EU114" s="17"/>
      <c r="EV114" s="17"/>
      <c r="EW114" s="17"/>
      <c r="EX114" s="17"/>
      <c r="EY114" s="17"/>
      <c r="EZ114" s="17"/>
      <c r="FA114" s="17"/>
      <c r="FB114" s="18">
        <v>100</v>
      </c>
      <c r="FC114" s="17"/>
      <c r="FD114" s="18">
        <v>12</v>
      </c>
      <c r="FE114" s="18">
        <v>0</v>
      </c>
      <c r="FF114" s="18">
        <v>8</v>
      </c>
      <c r="FG114" s="18">
        <v>2</v>
      </c>
      <c r="FH114" s="18">
        <v>0</v>
      </c>
      <c r="FI114" s="18">
        <v>1</v>
      </c>
      <c r="FJ114" s="18">
        <v>0</v>
      </c>
      <c r="FK114" s="18">
        <v>0</v>
      </c>
      <c r="FL114" s="18">
        <v>0</v>
      </c>
      <c r="FM114" s="17"/>
      <c r="FN114" s="17"/>
      <c r="FO114" s="17"/>
      <c r="FP114" s="17"/>
      <c r="FQ114" s="17"/>
      <c r="FR114" s="17"/>
      <c r="FS114" s="17"/>
      <c r="FT114" s="17"/>
      <c r="FU114" s="17"/>
      <c r="FV114" s="17"/>
      <c r="FW114" s="17"/>
      <c r="FX114" s="18" t="s">
        <v>1624</v>
      </c>
      <c r="FY114" s="18">
        <v>0</v>
      </c>
      <c r="FZ114" s="18">
        <v>0</v>
      </c>
      <c r="GA114" s="18" t="s">
        <v>10740</v>
      </c>
      <c r="GB114" s="18" t="s">
        <v>10849</v>
      </c>
      <c r="GC114" s="18" t="s">
        <v>11081</v>
      </c>
      <c r="GD114" s="18" t="s">
        <v>10959</v>
      </c>
      <c r="GE114" s="18" t="s">
        <v>10740</v>
      </c>
      <c r="GF114" s="18" t="s">
        <v>10849</v>
      </c>
      <c r="GG114" s="18" t="s">
        <v>11081</v>
      </c>
      <c r="GH114" s="18" t="s">
        <v>10959</v>
      </c>
    </row>
    <row r="115" spans="3:190" ht="30" customHeight="1" x14ac:dyDescent="0.2">
      <c r="C115" s="17" t="s">
        <v>11174</v>
      </c>
      <c r="D115" s="18" t="s">
        <v>7647</v>
      </c>
      <c r="E115" s="18" t="s">
        <v>7751</v>
      </c>
      <c r="F115" s="18" t="s">
        <v>7657</v>
      </c>
      <c r="G115" s="18">
        <v>2019</v>
      </c>
      <c r="H115" s="19">
        <v>44927</v>
      </c>
      <c r="I115" s="19">
        <v>45291</v>
      </c>
      <c r="J115" s="18" t="s">
        <v>7970</v>
      </c>
      <c r="K115" s="18" t="s">
        <v>8088</v>
      </c>
      <c r="L115" s="18" t="s">
        <v>7970</v>
      </c>
      <c r="M115" s="18" t="s">
        <v>8321</v>
      </c>
      <c r="N115" s="17"/>
      <c r="O115" s="17"/>
      <c r="P115" s="17"/>
      <c r="Q115" s="17"/>
      <c r="R115" s="17"/>
      <c r="S115" s="17"/>
      <c r="T115" s="17"/>
      <c r="U115" s="17"/>
      <c r="V115" s="18" t="s">
        <v>8806</v>
      </c>
      <c r="W115" s="18" t="s">
        <v>8863</v>
      </c>
      <c r="X115" s="18" t="s">
        <v>3138</v>
      </c>
      <c r="Y115" s="18" t="s">
        <v>8970</v>
      </c>
      <c r="Z115" s="20">
        <f t="shared" si="5"/>
        <v>170.79</v>
      </c>
      <c r="AA115" s="20">
        <v>2.38</v>
      </c>
      <c r="AB115" s="21">
        <v>1.17</v>
      </c>
      <c r="AC115" s="21">
        <v>0</v>
      </c>
      <c r="AD115" s="20">
        <v>22.09</v>
      </c>
      <c r="AE115" s="21">
        <v>12.88</v>
      </c>
      <c r="AF115" s="21">
        <v>0</v>
      </c>
      <c r="AG115" s="21">
        <v>0</v>
      </c>
      <c r="AH115" s="21">
        <v>29.77</v>
      </c>
      <c r="AI115" s="21">
        <v>16.98</v>
      </c>
      <c r="AJ115" s="21">
        <v>0</v>
      </c>
      <c r="AK115" s="21">
        <v>0</v>
      </c>
      <c r="AL115" s="21">
        <v>116.55</v>
      </c>
      <c r="AM115" s="21">
        <v>67.92</v>
      </c>
      <c r="AN115" s="18" t="s">
        <v>699</v>
      </c>
      <c r="AO115" s="18" t="s">
        <v>9061</v>
      </c>
      <c r="AP115" s="18" t="s">
        <v>8863</v>
      </c>
      <c r="AQ115" s="18">
        <v>1</v>
      </c>
      <c r="AR115" s="18" t="s">
        <v>9124</v>
      </c>
      <c r="AS115" s="18" t="s">
        <v>9196</v>
      </c>
      <c r="AT115" s="21">
        <v>3.64</v>
      </c>
      <c r="AU115" s="21">
        <v>23.37</v>
      </c>
      <c r="AV115" s="21">
        <v>0.04</v>
      </c>
      <c r="AW115" s="22">
        <v>84</v>
      </c>
      <c r="AX115" s="22">
        <v>84</v>
      </c>
      <c r="AY115" s="22">
        <v>84</v>
      </c>
      <c r="AZ115" s="22"/>
      <c r="BA115" s="22">
        <v>12</v>
      </c>
      <c r="BB115" s="22"/>
      <c r="BC115" s="22"/>
      <c r="BD115" s="22"/>
      <c r="BE115" s="22">
        <v>10</v>
      </c>
      <c r="BF115" s="22"/>
      <c r="BG115" s="22">
        <v>1</v>
      </c>
      <c r="BH115" s="22">
        <v>4</v>
      </c>
      <c r="BI115" s="22"/>
      <c r="BJ115" s="22">
        <v>24</v>
      </c>
      <c r="BK115" s="22">
        <v>29</v>
      </c>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v>0</v>
      </c>
      <c r="CJ115" s="22"/>
      <c r="CK115" s="22"/>
      <c r="CL115" s="22"/>
      <c r="CM115" s="22"/>
      <c r="CN115" s="22" t="s">
        <v>9245</v>
      </c>
      <c r="CO115" s="22">
        <v>4</v>
      </c>
      <c r="CP115" s="22">
        <v>84</v>
      </c>
      <c r="CQ115" s="15">
        <f t="shared" si="4"/>
        <v>0</v>
      </c>
      <c r="CR115" s="21">
        <v>31.693000000000001</v>
      </c>
      <c r="CS115" s="18" t="s">
        <v>9349</v>
      </c>
      <c r="CT115" s="18" t="s">
        <v>9407</v>
      </c>
      <c r="CU115" s="21">
        <v>4.0199999999999996</v>
      </c>
      <c r="CV115" s="24" t="s">
        <v>3953</v>
      </c>
      <c r="CW115" s="21">
        <v>771.37300000000005</v>
      </c>
      <c r="CX115" s="21"/>
      <c r="CY115" s="17"/>
      <c r="CZ115" s="17"/>
      <c r="DA115" s="17"/>
      <c r="DB115" s="17"/>
      <c r="DC115" s="17"/>
      <c r="DD115" s="17"/>
      <c r="DE115" s="18">
        <v>0</v>
      </c>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8">
        <v>1</v>
      </c>
      <c r="ET115" s="18" t="s">
        <v>9909</v>
      </c>
      <c r="EU115" s="18">
        <v>5049</v>
      </c>
      <c r="EV115" s="17"/>
      <c r="EW115" s="17"/>
      <c r="EX115" s="17"/>
      <c r="EY115" s="17"/>
      <c r="EZ115" s="17"/>
      <c r="FA115" s="17"/>
      <c r="FB115" s="18">
        <v>99</v>
      </c>
      <c r="FC115" s="18" t="s">
        <v>10018</v>
      </c>
      <c r="FD115" s="18">
        <v>58</v>
      </c>
      <c r="FE115" s="18">
        <v>0</v>
      </c>
      <c r="FF115" s="18">
        <v>6</v>
      </c>
      <c r="FG115" s="18">
        <v>52</v>
      </c>
      <c r="FH115" s="18">
        <v>0</v>
      </c>
      <c r="FI115" s="18">
        <v>0</v>
      </c>
      <c r="FJ115" s="18">
        <v>0</v>
      </c>
      <c r="FK115" s="18">
        <v>0</v>
      </c>
      <c r="FL115" s="18">
        <v>0</v>
      </c>
      <c r="FM115" s="17"/>
      <c r="FN115" s="17"/>
      <c r="FO115" s="17"/>
      <c r="FP115" s="17"/>
      <c r="FQ115" s="17"/>
      <c r="FR115" s="17"/>
      <c r="FS115" s="17"/>
      <c r="FT115" s="17"/>
      <c r="FU115" s="17"/>
      <c r="FV115" s="17"/>
      <c r="FW115" s="17"/>
      <c r="FX115" s="18" t="s">
        <v>699</v>
      </c>
      <c r="FY115" s="18">
        <v>0</v>
      </c>
      <c r="FZ115" s="18">
        <v>0</v>
      </c>
      <c r="GA115" s="18" t="s">
        <v>10740</v>
      </c>
      <c r="GB115" s="18" t="s">
        <v>10850</v>
      </c>
      <c r="GC115" s="18" t="s">
        <v>11081</v>
      </c>
      <c r="GD115" s="17"/>
      <c r="GE115" s="18" t="s">
        <v>10740</v>
      </c>
      <c r="GF115" s="18" t="s">
        <v>10850</v>
      </c>
      <c r="GG115" s="18" t="s">
        <v>11081</v>
      </c>
      <c r="GH115" s="17"/>
    </row>
    <row r="116" spans="3:190" ht="30" customHeight="1" x14ac:dyDescent="0.2">
      <c r="C116" s="17" t="s">
        <v>11174</v>
      </c>
      <c r="D116" s="18" t="s">
        <v>79</v>
      </c>
      <c r="E116" s="18" t="s">
        <v>7657</v>
      </c>
      <c r="F116" s="18" t="s">
        <v>7657</v>
      </c>
      <c r="G116" s="18">
        <v>2020</v>
      </c>
      <c r="H116" s="19">
        <v>44927</v>
      </c>
      <c r="I116" s="19">
        <v>45291</v>
      </c>
      <c r="J116" s="18" t="s">
        <v>7971</v>
      </c>
      <c r="K116" s="17"/>
      <c r="L116" s="18" t="s">
        <v>8199</v>
      </c>
      <c r="M116" s="17"/>
      <c r="N116" s="17"/>
      <c r="O116" s="17"/>
      <c r="P116" s="17"/>
      <c r="Q116" s="17"/>
      <c r="R116" s="17"/>
      <c r="S116" s="17"/>
      <c r="T116" s="17"/>
      <c r="U116" s="17"/>
      <c r="V116" s="18" t="s">
        <v>8807</v>
      </c>
      <c r="W116" s="18" t="s">
        <v>8807</v>
      </c>
      <c r="X116" s="18" t="s">
        <v>3138</v>
      </c>
      <c r="Y116" s="18" t="s">
        <v>8971</v>
      </c>
      <c r="Z116" s="20">
        <f t="shared" si="5"/>
        <v>4.5380000000000003</v>
      </c>
      <c r="AA116" s="20">
        <v>6.4000000000000001E-2</v>
      </c>
      <c r="AB116" s="21">
        <v>0</v>
      </c>
      <c r="AC116" s="21">
        <v>8.0000000000000007E-5</v>
      </c>
      <c r="AD116" s="20">
        <v>0.22</v>
      </c>
      <c r="AE116" s="21">
        <v>0</v>
      </c>
      <c r="AF116" s="21">
        <v>0</v>
      </c>
      <c r="AG116" s="21">
        <v>0</v>
      </c>
      <c r="AH116" s="21">
        <v>1.141</v>
      </c>
      <c r="AI116" s="21">
        <v>22.04</v>
      </c>
      <c r="AJ116" s="21">
        <v>0</v>
      </c>
      <c r="AK116" s="21">
        <v>0</v>
      </c>
      <c r="AL116" s="21">
        <v>3.113</v>
      </c>
      <c r="AM116" s="21">
        <v>66.11</v>
      </c>
      <c r="AN116" s="18" t="s">
        <v>594</v>
      </c>
      <c r="AO116" s="18" t="s">
        <v>9061</v>
      </c>
      <c r="AP116" s="18" t="s">
        <v>8807</v>
      </c>
      <c r="AQ116" s="18">
        <v>1</v>
      </c>
      <c r="AR116" s="18" t="s">
        <v>9125</v>
      </c>
      <c r="AS116" s="18" t="s">
        <v>9197</v>
      </c>
      <c r="AT116" s="21">
        <v>0.90600000000000003</v>
      </c>
      <c r="AU116" s="21">
        <v>4.3999999999999997E-2</v>
      </c>
      <c r="AV116" s="21">
        <v>6.9999999999999994E-5</v>
      </c>
      <c r="AW116" s="22">
        <v>1</v>
      </c>
      <c r="AX116" s="22">
        <v>1</v>
      </c>
      <c r="AY116" s="22">
        <v>1</v>
      </c>
      <c r="AZ116" s="22"/>
      <c r="BA116" s="22"/>
      <c r="BB116" s="22"/>
      <c r="BC116" s="22"/>
      <c r="BD116" s="22"/>
      <c r="BE116" s="22"/>
      <c r="BF116" s="22"/>
      <c r="BG116" s="22"/>
      <c r="BH116" s="22">
        <v>2</v>
      </c>
      <c r="BI116" s="22"/>
      <c r="BJ116" s="22">
        <v>1</v>
      </c>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v>0</v>
      </c>
      <c r="CJ116" s="22"/>
      <c r="CK116" s="22"/>
      <c r="CL116" s="22"/>
      <c r="CM116" s="22"/>
      <c r="CN116" s="23"/>
      <c r="CO116" s="22"/>
      <c r="CP116" s="22">
        <v>3</v>
      </c>
      <c r="CQ116" s="15">
        <f t="shared" si="4"/>
        <v>0</v>
      </c>
      <c r="CR116" s="21">
        <v>0.97399999999999998</v>
      </c>
      <c r="CS116" s="18" t="s">
        <v>9350</v>
      </c>
      <c r="CT116" s="17"/>
      <c r="CU116" s="21">
        <v>0</v>
      </c>
      <c r="CV116" s="18" t="s">
        <v>9462</v>
      </c>
      <c r="CW116" s="21">
        <v>761.6</v>
      </c>
      <c r="CX116" s="21"/>
      <c r="CY116" s="17"/>
      <c r="CZ116" s="17"/>
      <c r="DA116" s="17"/>
      <c r="DB116" s="17"/>
      <c r="DC116" s="17"/>
      <c r="DD116" s="17"/>
      <c r="DE116" s="18">
        <v>1</v>
      </c>
      <c r="DF116" s="17"/>
      <c r="DG116" s="17"/>
      <c r="DH116" s="17"/>
      <c r="DI116" s="18">
        <v>1</v>
      </c>
      <c r="DJ116" s="18" t="s">
        <v>4186</v>
      </c>
      <c r="DK116" s="18">
        <v>14</v>
      </c>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8">
        <v>100</v>
      </c>
      <c r="FC116" s="17"/>
      <c r="FD116" s="18">
        <v>7</v>
      </c>
      <c r="FE116" s="18">
        <v>0</v>
      </c>
      <c r="FF116" s="18">
        <v>0</v>
      </c>
      <c r="FG116" s="18">
        <v>7</v>
      </c>
      <c r="FH116" s="18">
        <v>0</v>
      </c>
      <c r="FI116" s="18">
        <v>0</v>
      </c>
      <c r="FJ116" s="18">
        <v>0</v>
      </c>
      <c r="FK116" s="18">
        <v>0</v>
      </c>
      <c r="FL116" s="18">
        <v>0</v>
      </c>
      <c r="FM116" s="17"/>
      <c r="FN116" s="17"/>
      <c r="FO116" s="17"/>
      <c r="FP116" s="17"/>
      <c r="FQ116" s="17"/>
      <c r="FR116" s="17"/>
      <c r="FS116" s="17"/>
      <c r="FT116" s="17"/>
      <c r="FU116" s="17"/>
      <c r="FV116" s="17"/>
      <c r="FW116" s="17"/>
      <c r="FX116" s="18" t="s">
        <v>1624</v>
      </c>
      <c r="FY116" s="18">
        <v>0</v>
      </c>
      <c r="FZ116" s="17"/>
      <c r="GA116" s="18" t="s">
        <v>10741</v>
      </c>
      <c r="GB116" s="18" t="s">
        <v>10851</v>
      </c>
      <c r="GC116" s="18" t="s">
        <v>11081</v>
      </c>
      <c r="GD116" s="17"/>
      <c r="GE116" s="18" t="s">
        <v>34</v>
      </c>
      <c r="GF116" s="18" t="s">
        <v>6373</v>
      </c>
      <c r="GG116" s="18" t="s">
        <v>11081</v>
      </c>
      <c r="GH116" s="17"/>
    </row>
    <row r="117" spans="3:190" ht="30" customHeight="1" x14ac:dyDescent="0.2">
      <c r="C117" s="17" t="s">
        <v>11174</v>
      </c>
      <c r="D117" s="18" t="s">
        <v>70</v>
      </c>
      <c r="E117" s="18" t="s">
        <v>7752</v>
      </c>
      <c r="F117" s="18" t="s">
        <v>7855</v>
      </c>
      <c r="G117" s="18">
        <v>2023</v>
      </c>
      <c r="H117" s="19">
        <v>44992</v>
      </c>
      <c r="I117" s="19">
        <v>45153</v>
      </c>
      <c r="J117" s="18" t="s">
        <v>7972</v>
      </c>
      <c r="K117" s="17"/>
      <c r="L117" s="18" t="s">
        <v>8200</v>
      </c>
      <c r="M117" s="17"/>
      <c r="N117" s="18" t="s">
        <v>699</v>
      </c>
      <c r="O117" s="17"/>
      <c r="P117" s="18" t="s">
        <v>699</v>
      </c>
      <c r="Q117" s="17"/>
      <c r="R117" s="18" t="s">
        <v>699</v>
      </c>
      <c r="S117" s="17"/>
      <c r="T117" s="18" t="s">
        <v>8604</v>
      </c>
      <c r="U117" s="17"/>
      <c r="V117" s="18" t="s">
        <v>8808</v>
      </c>
      <c r="W117" s="18" t="s">
        <v>8808</v>
      </c>
      <c r="X117" s="18" t="s">
        <v>3139</v>
      </c>
      <c r="Y117" s="18" t="s">
        <v>8972</v>
      </c>
      <c r="Z117" s="20">
        <f t="shared" si="5"/>
        <v>3</v>
      </c>
      <c r="AA117" s="20">
        <v>3</v>
      </c>
      <c r="AB117" s="21">
        <v>100</v>
      </c>
      <c r="AC117" s="21">
        <v>0</v>
      </c>
      <c r="AD117" s="20">
        <v>0</v>
      </c>
      <c r="AE117" s="21">
        <v>0</v>
      </c>
      <c r="AF117" s="21">
        <v>0</v>
      </c>
      <c r="AG117" s="21">
        <v>0</v>
      </c>
      <c r="AH117" s="21">
        <v>0</v>
      </c>
      <c r="AI117" s="21">
        <v>0</v>
      </c>
      <c r="AJ117" s="21">
        <v>0</v>
      </c>
      <c r="AK117" s="21">
        <v>0</v>
      </c>
      <c r="AL117" s="21">
        <v>0</v>
      </c>
      <c r="AM117" s="21">
        <v>0</v>
      </c>
      <c r="AN117" s="18" t="s">
        <v>594</v>
      </c>
      <c r="AO117" s="18" t="s">
        <v>699</v>
      </c>
      <c r="AP117" s="18" t="s">
        <v>699</v>
      </c>
      <c r="AQ117" s="17"/>
      <c r="AR117" s="17"/>
      <c r="AS117" s="17"/>
      <c r="AT117" s="21"/>
      <c r="AU117" s="21">
        <v>5</v>
      </c>
      <c r="AV117" s="21">
        <v>0</v>
      </c>
      <c r="AW117" s="22">
        <v>4</v>
      </c>
      <c r="AX117" s="22">
        <v>4</v>
      </c>
      <c r="AY117" s="22">
        <v>4</v>
      </c>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v>0</v>
      </c>
      <c r="CJ117" s="22">
        <v>4</v>
      </c>
      <c r="CK117" s="22"/>
      <c r="CL117" s="22"/>
      <c r="CM117" s="22"/>
      <c r="CN117" s="23"/>
      <c r="CO117" s="22"/>
      <c r="CP117" s="22">
        <v>4</v>
      </c>
      <c r="CQ117" s="15">
        <f t="shared" si="4"/>
        <v>0</v>
      </c>
      <c r="CR117" s="21">
        <v>4.5</v>
      </c>
      <c r="CS117" s="18" t="s">
        <v>9328</v>
      </c>
      <c r="CT117" s="17"/>
      <c r="CU117" s="21">
        <v>0.33</v>
      </c>
      <c r="CV117" s="24" t="s">
        <v>4042</v>
      </c>
      <c r="CW117" s="21">
        <v>1211.183</v>
      </c>
      <c r="CX117" s="21"/>
      <c r="CY117" s="17"/>
      <c r="CZ117" s="17"/>
      <c r="DA117" s="17"/>
      <c r="DB117" s="17"/>
      <c r="DC117" s="17"/>
      <c r="DD117" s="17"/>
      <c r="DE117" s="18">
        <v>1</v>
      </c>
      <c r="DF117" s="18">
        <v>1</v>
      </c>
      <c r="DG117" s="18" t="s">
        <v>9626</v>
      </c>
      <c r="DH117" s="18">
        <v>0</v>
      </c>
      <c r="DI117" s="18">
        <v>1</v>
      </c>
      <c r="DJ117" s="18" t="s">
        <v>9626</v>
      </c>
      <c r="DK117" s="18">
        <v>0</v>
      </c>
      <c r="DL117" s="17"/>
      <c r="DM117" s="17"/>
      <c r="DN117" s="17"/>
      <c r="DO117" s="17"/>
      <c r="DP117" s="17"/>
      <c r="DQ117" s="17"/>
      <c r="DR117" s="18">
        <v>1</v>
      </c>
      <c r="DS117" s="18" t="s">
        <v>9626</v>
      </c>
      <c r="DT117" s="18">
        <v>0</v>
      </c>
      <c r="DU117" s="18">
        <v>1</v>
      </c>
      <c r="DV117" s="18" t="s">
        <v>9626</v>
      </c>
      <c r="DW117" s="18">
        <v>0</v>
      </c>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8">
        <v>1</v>
      </c>
      <c r="ET117" s="18" t="s">
        <v>4738</v>
      </c>
      <c r="EU117" s="18">
        <v>13</v>
      </c>
      <c r="EV117" s="17"/>
      <c r="EW117" s="17"/>
      <c r="EX117" s="17"/>
      <c r="EY117" s="17"/>
      <c r="EZ117" s="17"/>
      <c r="FA117" s="17"/>
      <c r="FB117" s="18">
        <v>27</v>
      </c>
      <c r="FC117" s="18" t="s">
        <v>10019</v>
      </c>
      <c r="FD117" s="18">
        <v>2</v>
      </c>
      <c r="FE117" s="18">
        <v>1</v>
      </c>
      <c r="FF117" s="18">
        <v>0</v>
      </c>
      <c r="FG117" s="18">
        <v>0</v>
      </c>
      <c r="FH117" s="18">
        <v>0</v>
      </c>
      <c r="FI117" s="18">
        <v>1</v>
      </c>
      <c r="FJ117" s="18">
        <v>0</v>
      </c>
      <c r="FK117" s="18">
        <v>0</v>
      </c>
      <c r="FL117" s="18">
        <v>0</v>
      </c>
      <c r="FM117" s="17"/>
      <c r="FN117" s="17"/>
      <c r="FO117" s="17"/>
      <c r="FP117" s="24" t="s">
        <v>10201</v>
      </c>
      <c r="FQ117" s="18" t="s">
        <v>10288</v>
      </c>
      <c r="FR117" s="17"/>
      <c r="FS117" s="17"/>
      <c r="FT117" s="17"/>
      <c r="FU117" s="17"/>
      <c r="FV117" s="17"/>
      <c r="FW117" s="17"/>
      <c r="FX117" s="18" t="s">
        <v>10650</v>
      </c>
      <c r="FY117" s="18">
        <v>2</v>
      </c>
      <c r="FZ117" s="18">
        <v>45</v>
      </c>
      <c r="GA117" s="18" t="s">
        <v>10742</v>
      </c>
      <c r="GB117" s="18" t="s">
        <v>10852</v>
      </c>
      <c r="GC117" s="18" t="s">
        <v>11081</v>
      </c>
      <c r="GD117" s="18" t="s">
        <v>10960</v>
      </c>
      <c r="GE117" s="18" t="s">
        <v>26</v>
      </c>
      <c r="GF117" s="18" t="s">
        <v>7318</v>
      </c>
      <c r="GG117" s="18" t="s">
        <v>11081</v>
      </c>
      <c r="GH117" s="18" t="s">
        <v>7490</v>
      </c>
    </row>
    <row r="118" spans="3:190" ht="30" customHeight="1" x14ac:dyDescent="0.2">
      <c r="C118" s="17" t="s">
        <v>11174</v>
      </c>
      <c r="D118" s="18" t="s">
        <v>69</v>
      </c>
      <c r="E118" s="18" t="s">
        <v>7753</v>
      </c>
      <c r="F118" s="18" t="s">
        <v>7856</v>
      </c>
      <c r="G118" s="18">
        <v>2010</v>
      </c>
      <c r="H118" s="19">
        <v>44621</v>
      </c>
      <c r="I118" s="19">
        <v>45291</v>
      </c>
      <c r="J118" s="18" t="s">
        <v>7973</v>
      </c>
      <c r="K118" s="18" t="s">
        <v>8089</v>
      </c>
      <c r="L118" s="18" t="s">
        <v>8201</v>
      </c>
      <c r="M118" s="18" t="s">
        <v>8322</v>
      </c>
      <c r="N118" s="18" t="s">
        <v>699</v>
      </c>
      <c r="O118" s="17"/>
      <c r="P118" s="18" t="s">
        <v>699</v>
      </c>
      <c r="Q118" s="17"/>
      <c r="R118" s="18" t="s">
        <v>699</v>
      </c>
      <c r="S118" s="17"/>
      <c r="T118" s="18" t="s">
        <v>699</v>
      </c>
      <c r="U118" s="17"/>
      <c r="V118" s="18" t="s">
        <v>8809</v>
      </c>
      <c r="W118" s="18" t="s">
        <v>8809</v>
      </c>
      <c r="X118" s="18" t="s">
        <v>3138</v>
      </c>
      <c r="Y118" s="18" t="s">
        <v>8929</v>
      </c>
      <c r="Z118" s="20">
        <f t="shared" si="5"/>
        <v>494.52499999999998</v>
      </c>
      <c r="AA118" s="20">
        <v>355.65</v>
      </c>
      <c r="AB118" s="21">
        <v>71.92</v>
      </c>
      <c r="AC118" s="21">
        <v>0.37</v>
      </c>
      <c r="AD118" s="20">
        <v>75.691000000000003</v>
      </c>
      <c r="AE118" s="21">
        <v>15.31</v>
      </c>
      <c r="AF118" s="21">
        <v>0</v>
      </c>
      <c r="AG118" s="21">
        <v>0</v>
      </c>
      <c r="AH118" s="21">
        <v>0</v>
      </c>
      <c r="AI118" s="21">
        <v>0</v>
      </c>
      <c r="AJ118" s="21">
        <v>63.183999999999997</v>
      </c>
      <c r="AK118" s="21">
        <v>12.78</v>
      </c>
      <c r="AL118" s="21">
        <v>0</v>
      </c>
      <c r="AM118" s="21">
        <v>0</v>
      </c>
      <c r="AN118" s="18" t="s">
        <v>699</v>
      </c>
      <c r="AO118" s="18" t="s">
        <v>594</v>
      </c>
      <c r="AP118" s="18" t="s">
        <v>594</v>
      </c>
      <c r="AQ118" s="17"/>
      <c r="AR118" s="17"/>
      <c r="AS118" s="17"/>
      <c r="AT118" s="21"/>
      <c r="AU118" s="21">
        <v>387.48700000000002</v>
      </c>
      <c r="AV118" s="21">
        <v>0.39</v>
      </c>
      <c r="AW118" s="22">
        <v>442</v>
      </c>
      <c r="AX118" s="22">
        <v>442</v>
      </c>
      <c r="AY118" s="22">
        <v>353</v>
      </c>
      <c r="AZ118" s="22">
        <v>14</v>
      </c>
      <c r="BA118" s="22">
        <v>71</v>
      </c>
      <c r="BB118" s="22">
        <v>13</v>
      </c>
      <c r="BC118" s="22">
        <v>3</v>
      </c>
      <c r="BD118" s="22">
        <v>0</v>
      </c>
      <c r="BE118" s="22">
        <v>13</v>
      </c>
      <c r="BF118" s="22">
        <v>8</v>
      </c>
      <c r="BG118" s="22">
        <v>18</v>
      </c>
      <c r="BH118" s="22">
        <v>16</v>
      </c>
      <c r="BI118" s="22">
        <v>104</v>
      </c>
      <c r="BJ118" s="22">
        <v>26</v>
      </c>
      <c r="BK118" s="22">
        <v>20</v>
      </c>
      <c r="BL118" s="22">
        <v>6</v>
      </c>
      <c r="BM118" s="22">
        <v>1</v>
      </c>
      <c r="BN118" s="22">
        <v>0</v>
      </c>
      <c r="BO118" s="22">
        <v>0</v>
      </c>
      <c r="BP118" s="22">
        <v>0</v>
      </c>
      <c r="BQ118" s="22">
        <v>0</v>
      </c>
      <c r="BR118" s="22">
        <v>0</v>
      </c>
      <c r="BS118" s="22">
        <v>0</v>
      </c>
      <c r="BT118" s="22"/>
      <c r="BU118" s="22"/>
      <c r="BV118" s="22"/>
      <c r="BW118" s="22"/>
      <c r="BX118" s="22"/>
      <c r="BY118" s="22"/>
      <c r="BZ118" s="22"/>
      <c r="CA118" s="22"/>
      <c r="CB118" s="22"/>
      <c r="CC118" s="22"/>
      <c r="CD118" s="22"/>
      <c r="CE118" s="22"/>
      <c r="CF118" s="22"/>
      <c r="CG118" s="22"/>
      <c r="CH118" s="22"/>
      <c r="CI118" s="22">
        <v>0</v>
      </c>
      <c r="CJ118" s="22">
        <v>0</v>
      </c>
      <c r="CK118" s="22">
        <v>0</v>
      </c>
      <c r="CL118" s="22">
        <v>0</v>
      </c>
      <c r="CM118" s="22">
        <v>0</v>
      </c>
      <c r="CN118" s="23"/>
      <c r="CO118" s="22">
        <v>0</v>
      </c>
      <c r="CP118" s="22">
        <v>313</v>
      </c>
      <c r="CQ118" s="15">
        <f t="shared" si="4"/>
        <v>0</v>
      </c>
      <c r="CR118" s="21">
        <v>872000</v>
      </c>
      <c r="CS118" s="18" t="s">
        <v>9351</v>
      </c>
      <c r="CT118" s="18" t="s">
        <v>9408</v>
      </c>
      <c r="CU118" s="21">
        <v>76.63</v>
      </c>
      <c r="CV118" s="24" t="s">
        <v>9465</v>
      </c>
      <c r="CW118" s="21">
        <v>1138000</v>
      </c>
      <c r="CX118" s="21"/>
      <c r="CY118" s="17"/>
      <c r="CZ118" s="17"/>
      <c r="DA118" s="17"/>
      <c r="DB118" s="17"/>
      <c r="DC118" s="17"/>
      <c r="DD118" s="17"/>
      <c r="DE118" s="18">
        <v>1</v>
      </c>
      <c r="DF118" s="18">
        <v>1</v>
      </c>
      <c r="DG118" s="18" t="s">
        <v>9627</v>
      </c>
      <c r="DH118" s="18">
        <v>20000</v>
      </c>
      <c r="DI118" s="18">
        <v>1</v>
      </c>
      <c r="DJ118" s="18" t="s">
        <v>9627</v>
      </c>
      <c r="DK118" s="18">
        <v>74000</v>
      </c>
      <c r="DL118" s="18">
        <v>1</v>
      </c>
      <c r="DM118" s="18" t="s">
        <v>9728</v>
      </c>
      <c r="DN118" s="18">
        <v>5000</v>
      </c>
      <c r="DO118" s="18">
        <v>1</v>
      </c>
      <c r="DP118" s="18" t="s">
        <v>9627</v>
      </c>
      <c r="DQ118" s="18">
        <v>1000</v>
      </c>
      <c r="DR118" s="17"/>
      <c r="DS118" s="17"/>
      <c r="DT118" s="17"/>
      <c r="DU118" s="17"/>
      <c r="DV118" s="17"/>
      <c r="DW118" s="17"/>
      <c r="DX118" s="17"/>
      <c r="DY118" s="17"/>
      <c r="DZ118" s="17"/>
      <c r="EA118" s="17"/>
      <c r="EB118" s="17"/>
      <c r="EC118" s="17"/>
      <c r="ED118" s="17"/>
      <c r="EE118" s="17"/>
      <c r="EF118" s="17"/>
      <c r="EG118" s="18">
        <v>1</v>
      </c>
      <c r="EH118" s="18" t="s">
        <v>9627</v>
      </c>
      <c r="EI118" s="18">
        <v>95000</v>
      </c>
      <c r="EJ118" s="18">
        <v>1</v>
      </c>
      <c r="EK118" s="18" t="s">
        <v>9728</v>
      </c>
      <c r="EL118" s="18">
        <v>5000</v>
      </c>
      <c r="EM118" s="17"/>
      <c r="EN118" s="17"/>
      <c r="EO118" s="17"/>
      <c r="EP118" s="17"/>
      <c r="EQ118" s="17"/>
      <c r="ER118" s="17"/>
      <c r="ES118" s="17"/>
      <c r="ET118" s="17"/>
      <c r="EU118" s="17"/>
      <c r="EV118" s="17"/>
      <c r="EW118" s="17"/>
      <c r="EX118" s="17"/>
      <c r="EY118" s="17"/>
      <c r="EZ118" s="17"/>
      <c r="FA118" s="17"/>
      <c r="FB118" s="18">
        <v>100</v>
      </c>
      <c r="FC118" s="17"/>
      <c r="FD118" s="18">
        <v>157</v>
      </c>
      <c r="FE118" s="18">
        <v>23</v>
      </c>
      <c r="FF118" s="18">
        <v>115</v>
      </c>
      <c r="FG118" s="18">
        <v>0</v>
      </c>
      <c r="FH118" s="18">
        <v>15</v>
      </c>
      <c r="FI118" s="18">
        <v>4</v>
      </c>
      <c r="FJ118" s="18">
        <v>0</v>
      </c>
      <c r="FK118" s="18">
        <v>0</v>
      </c>
      <c r="FL118" s="18">
        <v>0</v>
      </c>
      <c r="FM118" s="17"/>
      <c r="FN118" s="17"/>
      <c r="FO118" s="17"/>
      <c r="FP118" s="24" t="s">
        <v>10202</v>
      </c>
      <c r="FQ118" s="18" t="s">
        <v>10289</v>
      </c>
      <c r="FR118" s="24" t="s">
        <v>10338</v>
      </c>
      <c r="FS118" s="18" t="s">
        <v>10392</v>
      </c>
      <c r="FT118" s="18" t="s">
        <v>10472</v>
      </c>
      <c r="FU118" s="17"/>
      <c r="FV118" s="18" t="s">
        <v>594</v>
      </c>
      <c r="FW118" s="17"/>
      <c r="FX118" s="18" t="s">
        <v>10651</v>
      </c>
      <c r="FY118" s="18">
        <v>5</v>
      </c>
      <c r="FZ118" s="18">
        <v>700</v>
      </c>
      <c r="GA118" s="18" t="s">
        <v>10743</v>
      </c>
      <c r="GB118" s="18" t="s">
        <v>10853</v>
      </c>
      <c r="GC118" s="18" t="s">
        <v>11081</v>
      </c>
      <c r="GD118" s="18" t="s">
        <v>10961</v>
      </c>
      <c r="GE118" s="18" t="s">
        <v>25</v>
      </c>
      <c r="GF118" s="18" t="s">
        <v>7317</v>
      </c>
      <c r="GG118" s="18" t="s">
        <v>11081</v>
      </c>
      <c r="GH118" s="18" t="s">
        <v>7489</v>
      </c>
    </row>
    <row r="119" spans="3:190" ht="30" customHeight="1" x14ac:dyDescent="0.2">
      <c r="C119" s="17" t="s">
        <v>11174</v>
      </c>
      <c r="D119" s="18" t="s">
        <v>69</v>
      </c>
      <c r="E119" s="18" t="s">
        <v>7754</v>
      </c>
      <c r="F119" s="18" t="s">
        <v>686</v>
      </c>
      <c r="G119" s="18">
        <v>2014</v>
      </c>
      <c r="H119" s="19">
        <v>44767</v>
      </c>
      <c r="I119" s="19">
        <v>45291</v>
      </c>
      <c r="J119" s="18" t="s">
        <v>7974</v>
      </c>
      <c r="K119" s="18" t="s">
        <v>8090</v>
      </c>
      <c r="L119" s="18" t="s">
        <v>8202</v>
      </c>
      <c r="M119" s="18" t="s">
        <v>8323</v>
      </c>
      <c r="N119" s="18" t="s">
        <v>699</v>
      </c>
      <c r="O119" s="17"/>
      <c r="P119" s="18" t="s">
        <v>699</v>
      </c>
      <c r="Q119" s="17"/>
      <c r="R119" s="18" t="s">
        <v>699</v>
      </c>
      <c r="S119" s="17"/>
      <c r="T119" s="18" t="s">
        <v>8605</v>
      </c>
      <c r="U119" s="18" t="s">
        <v>8692</v>
      </c>
      <c r="V119" s="18" t="s">
        <v>8810</v>
      </c>
      <c r="W119" s="18" t="s">
        <v>8810</v>
      </c>
      <c r="X119" s="18" t="s">
        <v>3142</v>
      </c>
      <c r="Y119" s="18" t="s">
        <v>8973</v>
      </c>
      <c r="Z119" s="20">
        <f t="shared" si="5"/>
        <v>47.248000000000005</v>
      </c>
      <c r="AA119" s="20">
        <v>29.353000000000002</v>
      </c>
      <c r="AB119" s="21">
        <v>62.13</v>
      </c>
      <c r="AC119" s="21">
        <v>0.03</v>
      </c>
      <c r="AD119" s="20">
        <v>17.895</v>
      </c>
      <c r="AE119" s="21">
        <v>37.869999999999997</v>
      </c>
      <c r="AF119" s="21">
        <v>0</v>
      </c>
      <c r="AG119" s="21">
        <v>0</v>
      </c>
      <c r="AH119" s="21">
        <v>0</v>
      </c>
      <c r="AI119" s="21">
        <v>0</v>
      </c>
      <c r="AJ119" s="21">
        <v>0</v>
      </c>
      <c r="AK119" s="21">
        <v>0</v>
      </c>
      <c r="AL119" s="21">
        <v>0</v>
      </c>
      <c r="AM119" s="21">
        <v>0</v>
      </c>
      <c r="AN119" s="18" t="s">
        <v>9049</v>
      </c>
      <c r="AO119" s="18" t="s">
        <v>594</v>
      </c>
      <c r="AP119" s="18" t="s">
        <v>594</v>
      </c>
      <c r="AQ119" s="17"/>
      <c r="AR119" s="17"/>
      <c r="AS119" s="17"/>
      <c r="AT119" s="21"/>
      <c r="AU119" s="21">
        <v>30</v>
      </c>
      <c r="AV119" s="21">
        <v>0.03</v>
      </c>
      <c r="AW119" s="22">
        <v>99</v>
      </c>
      <c r="AX119" s="22">
        <v>89</v>
      </c>
      <c r="AY119" s="22">
        <v>30</v>
      </c>
      <c r="AZ119" s="22"/>
      <c r="BA119" s="22">
        <v>13</v>
      </c>
      <c r="BB119" s="22">
        <v>6</v>
      </c>
      <c r="BC119" s="22"/>
      <c r="BD119" s="22">
        <v>1</v>
      </c>
      <c r="BE119" s="22">
        <v>1</v>
      </c>
      <c r="BF119" s="22">
        <v>1</v>
      </c>
      <c r="BG119" s="22">
        <v>3</v>
      </c>
      <c r="BH119" s="22"/>
      <c r="BI119" s="22"/>
      <c r="BJ119" s="22"/>
      <c r="BK119" s="22">
        <v>4</v>
      </c>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v>0</v>
      </c>
      <c r="CJ119" s="22"/>
      <c r="CK119" s="22"/>
      <c r="CL119" s="22"/>
      <c r="CM119" s="22"/>
      <c r="CN119" s="22" t="s">
        <v>9246</v>
      </c>
      <c r="CO119" s="22">
        <v>1</v>
      </c>
      <c r="CP119" s="22">
        <v>30</v>
      </c>
      <c r="CQ119" s="15">
        <f t="shared" si="4"/>
        <v>0</v>
      </c>
      <c r="CR119" s="21">
        <v>0</v>
      </c>
      <c r="CS119" s="18" t="s">
        <v>9352</v>
      </c>
      <c r="CT119" s="17"/>
      <c r="CU119" s="21">
        <v>0</v>
      </c>
      <c r="CV119" s="24" t="s">
        <v>9465</v>
      </c>
      <c r="CW119" s="21">
        <v>1138000</v>
      </c>
      <c r="CX119" s="21"/>
      <c r="CY119" s="17"/>
      <c r="CZ119" s="17"/>
      <c r="DA119" s="17"/>
      <c r="DB119" s="17"/>
      <c r="DC119" s="17"/>
      <c r="DD119" s="17"/>
      <c r="DE119" s="18">
        <v>1</v>
      </c>
      <c r="DF119" s="17"/>
      <c r="DG119" s="17"/>
      <c r="DH119" s="17"/>
      <c r="DI119" s="18">
        <v>1</v>
      </c>
      <c r="DJ119" s="18" t="s">
        <v>9695</v>
      </c>
      <c r="DK119" s="18">
        <v>225</v>
      </c>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8">
        <v>1</v>
      </c>
      <c r="EQ119" s="18" t="s">
        <v>9880</v>
      </c>
      <c r="ER119" s="18">
        <v>225</v>
      </c>
      <c r="ES119" s="17"/>
      <c r="ET119" s="17"/>
      <c r="EU119" s="17"/>
      <c r="EV119" s="17"/>
      <c r="EW119" s="17"/>
      <c r="EX119" s="17"/>
      <c r="EY119" s="17"/>
      <c r="EZ119" s="17"/>
      <c r="FA119" s="17"/>
      <c r="FB119" s="18">
        <v>0</v>
      </c>
      <c r="FC119" s="18" t="s">
        <v>10020</v>
      </c>
      <c r="FD119" s="18">
        <v>15</v>
      </c>
      <c r="FE119" s="18">
        <v>0</v>
      </c>
      <c r="FF119" s="18">
        <v>9</v>
      </c>
      <c r="FG119" s="18">
        <v>0</v>
      </c>
      <c r="FH119" s="18">
        <v>4</v>
      </c>
      <c r="FI119" s="18">
        <v>2</v>
      </c>
      <c r="FJ119" s="18">
        <v>0</v>
      </c>
      <c r="FK119" s="18">
        <v>0</v>
      </c>
      <c r="FL119" s="18">
        <v>0</v>
      </c>
      <c r="FM119" s="18">
        <v>1</v>
      </c>
      <c r="FN119" s="24" t="s">
        <v>10068</v>
      </c>
      <c r="FO119" s="18" t="s">
        <v>10122</v>
      </c>
      <c r="FP119" s="24" t="s">
        <v>10203</v>
      </c>
      <c r="FQ119" s="18" t="s">
        <v>10290</v>
      </c>
      <c r="FR119" s="24" t="s">
        <v>10339</v>
      </c>
      <c r="FS119" s="18" t="s">
        <v>10393</v>
      </c>
      <c r="FT119" s="18" t="s">
        <v>10473</v>
      </c>
      <c r="FU119" s="18" t="s">
        <v>10511</v>
      </c>
      <c r="FV119" s="18" t="s">
        <v>10553</v>
      </c>
      <c r="FW119" s="18" t="s">
        <v>10585</v>
      </c>
      <c r="FX119" s="18" t="s">
        <v>10652</v>
      </c>
      <c r="FY119" s="18">
        <v>1</v>
      </c>
      <c r="FZ119" s="18">
        <v>48</v>
      </c>
      <c r="GA119" s="18" t="s">
        <v>25</v>
      </c>
      <c r="GB119" s="18" t="s">
        <v>7317</v>
      </c>
      <c r="GC119" s="18" t="s">
        <v>11081</v>
      </c>
      <c r="GD119" s="18" t="s">
        <v>7489</v>
      </c>
      <c r="GE119" s="18" t="s">
        <v>25</v>
      </c>
      <c r="GF119" s="18" t="s">
        <v>7317</v>
      </c>
      <c r="GG119" s="18" t="s">
        <v>11081</v>
      </c>
      <c r="GH119" s="18" t="s">
        <v>7489</v>
      </c>
    </row>
    <row r="120" spans="3:190" ht="30" customHeight="1" x14ac:dyDescent="0.2">
      <c r="C120" s="17" t="s">
        <v>11174</v>
      </c>
      <c r="D120" s="18" t="s">
        <v>66</v>
      </c>
      <c r="E120" s="18" t="s">
        <v>7755</v>
      </c>
      <c r="F120" s="18" t="s">
        <v>7857</v>
      </c>
      <c r="G120" s="18">
        <v>2021</v>
      </c>
      <c r="H120" s="19">
        <v>44806</v>
      </c>
      <c r="I120" s="19">
        <v>45291</v>
      </c>
      <c r="J120" s="18" t="s">
        <v>7975</v>
      </c>
      <c r="K120" s="18" t="s">
        <v>8091</v>
      </c>
      <c r="L120" s="18" t="s">
        <v>8203</v>
      </c>
      <c r="M120" s="18" t="s">
        <v>8324</v>
      </c>
      <c r="N120" s="17"/>
      <c r="O120" s="17"/>
      <c r="P120" s="17"/>
      <c r="Q120" s="17"/>
      <c r="R120" s="17"/>
      <c r="S120" s="17"/>
      <c r="T120" s="18" t="s">
        <v>8606</v>
      </c>
      <c r="U120" s="18" t="s">
        <v>8693</v>
      </c>
      <c r="V120" s="18" t="s">
        <v>8811</v>
      </c>
      <c r="W120" s="18" t="s">
        <v>8864</v>
      </c>
      <c r="X120" s="18" t="s">
        <v>3142</v>
      </c>
      <c r="Y120" s="18" t="s">
        <v>8974</v>
      </c>
      <c r="Z120" s="20">
        <f t="shared" si="5"/>
        <v>127.01</v>
      </c>
      <c r="AA120" s="20">
        <v>87.894000000000005</v>
      </c>
      <c r="AB120" s="21">
        <v>69.2</v>
      </c>
      <c r="AC120" s="21">
        <v>0.06</v>
      </c>
      <c r="AD120" s="20">
        <v>23.507000000000001</v>
      </c>
      <c r="AE120" s="21">
        <v>18.510000000000002</v>
      </c>
      <c r="AF120" s="21">
        <v>0</v>
      </c>
      <c r="AG120" s="21">
        <v>0</v>
      </c>
      <c r="AH120" s="21">
        <v>0</v>
      </c>
      <c r="AI120" s="21">
        <v>0</v>
      </c>
      <c r="AJ120" s="21">
        <v>15.609</v>
      </c>
      <c r="AK120" s="21">
        <v>12.29</v>
      </c>
      <c r="AL120" s="21">
        <v>0</v>
      </c>
      <c r="AM120" s="21">
        <v>0</v>
      </c>
      <c r="AN120" s="18" t="s">
        <v>594</v>
      </c>
      <c r="AO120" s="18" t="s">
        <v>699</v>
      </c>
      <c r="AP120" s="18" t="s">
        <v>699</v>
      </c>
      <c r="AQ120" s="18">
        <v>1</v>
      </c>
      <c r="AR120" s="18" t="s">
        <v>9126</v>
      </c>
      <c r="AS120" s="18" t="s">
        <v>9198</v>
      </c>
      <c r="AT120" s="21">
        <v>0</v>
      </c>
      <c r="AU120" s="21">
        <v>500.98099999999999</v>
      </c>
      <c r="AV120" s="21">
        <v>0.31</v>
      </c>
      <c r="AW120" s="22">
        <v>111</v>
      </c>
      <c r="AX120" s="22">
        <v>101</v>
      </c>
      <c r="AY120" s="22">
        <v>70</v>
      </c>
      <c r="AZ120" s="22">
        <v>0</v>
      </c>
      <c r="BA120" s="22">
        <v>0</v>
      </c>
      <c r="BB120" s="22">
        <v>0</v>
      </c>
      <c r="BC120" s="22">
        <v>0</v>
      </c>
      <c r="BD120" s="22">
        <v>0</v>
      </c>
      <c r="BE120" s="22">
        <v>0</v>
      </c>
      <c r="BF120" s="22">
        <v>0</v>
      </c>
      <c r="BG120" s="22">
        <v>16</v>
      </c>
      <c r="BH120" s="22">
        <v>20</v>
      </c>
      <c r="BI120" s="22">
        <v>0</v>
      </c>
      <c r="BJ120" s="22">
        <v>6</v>
      </c>
      <c r="BK120" s="22">
        <v>15</v>
      </c>
      <c r="BL120" s="22">
        <v>13</v>
      </c>
      <c r="BM120" s="22">
        <v>0</v>
      </c>
      <c r="BN120" s="22">
        <v>0</v>
      </c>
      <c r="BO120" s="22">
        <v>0</v>
      </c>
      <c r="BP120" s="22">
        <v>0</v>
      </c>
      <c r="BQ120" s="22">
        <v>0</v>
      </c>
      <c r="BR120" s="22">
        <v>0</v>
      </c>
      <c r="BS120" s="22">
        <v>0</v>
      </c>
      <c r="BT120" s="22"/>
      <c r="BU120" s="22"/>
      <c r="BV120" s="22"/>
      <c r="BW120" s="22"/>
      <c r="BX120" s="22"/>
      <c r="BY120" s="22"/>
      <c r="BZ120" s="22"/>
      <c r="CA120" s="22"/>
      <c r="CB120" s="22"/>
      <c r="CC120" s="22"/>
      <c r="CD120" s="22"/>
      <c r="CE120" s="22"/>
      <c r="CF120" s="22"/>
      <c r="CG120" s="22"/>
      <c r="CH120" s="22"/>
      <c r="CI120" s="22">
        <v>0</v>
      </c>
      <c r="CJ120" s="22">
        <v>0</v>
      </c>
      <c r="CK120" s="22">
        <v>0</v>
      </c>
      <c r="CL120" s="22">
        <v>0</v>
      </c>
      <c r="CM120" s="22">
        <v>0</v>
      </c>
      <c r="CN120" s="23"/>
      <c r="CO120" s="22">
        <v>0</v>
      </c>
      <c r="CP120" s="22">
        <v>70</v>
      </c>
      <c r="CQ120" s="15">
        <f t="shared" si="4"/>
        <v>0</v>
      </c>
      <c r="CR120" s="21">
        <v>93.622</v>
      </c>
      <c r="CS120" s="18" t="s">
        <v>699</v>
      </c>
      <c r="CT120" s="17"/>
      <c r="CU120" s="21">
        <v>5.1100000000000003</v>
      </c>
      <c r="CV120" s="24" t="s">
        <v>9466</v>
      </c>
      <c r="CW120" s="21">
        <v>1832.0640000000001</v>
      </c>
      <c r="CX120" s="21">
        <v>1</v>
      </c>
      <c r="CY120" s="18" t="s">
        <v>9497</v>
      </c>
      <c r="CZ120" s="18" t="s">
        <v>9537</v>
      </c>
      <c r="DA120" s="18" t="s">
        <v>9551</v>
      </c>
      <c r="DB120" s="18">
        <v>4</v>
      </c>
      <c r="DC120" s="18">
        <v>0</v>
      </c>
      <c r="DD120" s="17"/>
      <c r="DE120" s="18">
        <v>4</v>
      </c>
      <c r="DF120" s="18">
        <v>1</v>
      </c>
      <c r="DG120" s="18" t="s">
        <v>4197</v>
      </c>
      <c r="DH120" s="18">
        <v>9774</v>
      </c>
      <c r="DI120" s="18">
        <v>1</v>
      </c>
      <c r="DJ120" s="18" t="s">
        <v>4182</v>
      </c>
      <c r="DK120" s="18">
        <v>41666</v>
      </c>
      <c r="DL120" s="17"/>
      <c r="DM120" s="17"/>
      <c r="DN120" s="17"/>
      <c r="DO120" s="17"/>
      <c r="DP120" s="17"/>
      <c r="DQ120" s="17"/>
      <c r="DR120" s="17"/>
      <c r="DS120" s="17"/>
      <c r="DT120" s="17"/>
      <c r="DU120" s="17"/>
      <c r="DV120" s="17"/>
      <c r="DW120" s="17"/>
      <c r="DX120" s="17"/>
      <c r="DY120" s="17"/>
      <c r="DZ120" s="17"/>
      <c r="EA120" s="18" t="s">
        <v>699</v>
      </c>
      <c r="EB120" s="18" t="s">
        <v>699</v>
      </c>
      <c r="EC120" s="18">
        <v>0</v>
      </c>
      <c r="ED120" s="17"/>
      <c r="EE120" s="17"/>
      <c r="EF120" s="17"/>
      <c r="EG120" s="17"/>
      <c r="EH120" s="17"/>
      <c r="EI120" s="17"/>
      <c r="EJ120" s="17"/>
      <c r="EK120" s="17"/>
      <c r="EL120" s="17"/>
      <c r="EM120" s="17"/>
      <c r="EN120" s="17"/>
      <c r="EO120" s="17"/>
      <c r="EP120" s="17"/>
      <c r="EQ120" s="17"/>
      <c r="ER120" s="17"/>
      <c r="ES120" s="17"/>
      <c r="ET120" s="17"/>
      <c r="EU120" s="17"/>
      <c r="EV120" s="18">
        <v>1</v>
      </c>
      <c r="EW120" s="18" t="s">
        <v>9941</v>
      </c>
      <c r="EX120" s="18">
        <v>12</v>
      </c>
      <c r="EY120" s="18" t="s">
        <v>699</v>
      </c>
      <c r="EZ120" s="18" t="s">
        <v>699</v>
      </c>
      <c r="FA120" s="18">
        <v>0</v>
      </c>
      <c r="FB120" s="18">
        <v>100</v>
      </c>
      <c r="FC120" s="18" t="s">
        <v>10021</v>
      </c>
      <c r="FD120" s="18">
        <v>111</v>
      </c>
      <c r="FE120" s="18">
        <v>12</v>
      </c>
      <c r="FF120" s="18">
        <v>13</v>
      </c>
      <c r="FG120" s="18">
        <v>86</v>
      </c>
      <c r="FH120" s="18">
        <v>0</v>
      </c>
      <c r="FI120" s="18">
        <v>0</v>
      </c>
      <c r="FJ120" s="18">
        <v>0</v>
      </c>
      <c r="FK120" s="18">
        <v>0</v>
      </c>
      <c r="FL120" s="18">
        <v>0</v>
      </c>
      <c r="FM120" s="17"/>
      <c r="FN120" s="17"/>
      <c r="FO120" s="18" t="s">
        <v>699</v>
      </c>
      <c r="FP120" s="24" t="s">
        <v>10204</v>
      </c>
      <c r="FQ120" s="18" t="s">
        <v>10291</v>
      </c>
      <c r="FR120" s="17"/>
      <c r="FS120" s="17"/>
      <c r="FT120" s="18" t="s">
        <v>10474</v>
      </c>
      <c r="FU120" s="17"/>
      <c r="FV120" s="17"/>
      <c r="FW120" s="17"/>
      <c r="FX120" s="18" t="s">
        <v>10653</v>
      </c>
      <c r="FY120" s="18">
        <v>5</v>
      </c>
      <c r="FZ120" s="18">
        <v>266</v>
      </c>
      <c r="GA120" s="18" t="s">
        <v>24</v>
      </c>
      <c r="GB120" s="18" t="s">
        <v>7313</v>
      </c>
      <c r="GC120" s="18" t="s">
        <v>11081</v>
      </c>
      <c r="GD120" s="18" t="s">
        <v>7486</v>
      </c>
      <c r="GE120" s="18" t="s">
        <v>24</v>
      </c>
      <c r="GF120" s="18" t="s">
        <v>7313</v>
      </c>
      <c r="GG120" s="18" t="s">
        <v>11081</v>
      </c>
      <c r="GH120" s="18" t="s">
        <v>7486</v>
      </c>
    </row>
    <row r="121" spans="3:190" ht="30" customHeight="1" x14ac:dyDescent="0.2">
      <c r="C121" s="17" t="s">
        <v>11174</v>
      </c>
      <c r="D121" s="18" t="s">
        <v>66</v>
      </c>
      <c r="E121" s="18" t="s">
        <v>7756</v>
      </c>
      <c r="F121" s="18" t="s">
        <v>7858</v>
      </c>
      <c r="G121" s="18">
        <v>2020</v>
      </c>
      <c r="H121" s="19">
        <v>44977</v>
      </c>
      <c r="I121" s="19">
        <v>45169</v>
      </c>
      <c r="J121" s="18" t="s">
        <v>7976</v>
      </c>
      <c r="K121" s="18" t="s">
        <v>8092</v>
      </c>
      <c r="L121" s="18" t="s">
        <v>8204</v>
      </c>
      <c r="M121" s="18" t="s">
        <v>8325</v>
      </c>
      <c r="N121" s="17"/>
      <c r="O121" s="17"/>
      <c r="P121" s="17"/>
      <c r="Q121" s="17"/>
      <c r="R121" s="17"/>
      <c r="S121" s="17"/>
      <c r="T121" s="17"/>
      <c r="U121" s="17"/>
      <c r="V121" s="18" t="s">
        <v>8812</v>
      </c>
      <c r="W121" s="18" t="s">
        <v>8865</v>
      </c>
      <c r="X121" s="18" t="s">
        <v>3138</v>
      </c>
      <c r="Y121" s="18" t="s">
        <v>8975</v>
      </c>
      <c r="Z121" s="20">
        <f t="shared" si="5"/>
        <v>7.8510000000000009</v>
      </c>
      <c r="AA121" s="20">
        <v>9.6000000000000002E-2</v>
      </c>
      <c r="AB121" s="21">
        <v>1.22</v>
      </c>
      <c r="AC121" s="21">
        <v>0.06</v>
      </c>
      <c r="AD121" s="20">
        <v>2.4710000000000001</v>
      </c>
      <c r="AE121" s="21">
        <v>31.47</v>
      </c>
      <c r="AF121" s="21">
        <v>7.4999999999999997E-2</v>
      </c>
      <c r="AG121" s="21">
        <v>0.96</v>
      </c>
      <c r="AH121" s="21">
        <v>0.51400000000000001</v>
      </c>
      <c r="AI121" s="21">
        <v>6.55</v>
      </c>
      <c r="AJ121" s="21">
        <v>0</v>
      </c>
      <c r="AK121" s="21">
        <v>0</v>
      </c>
      <c r="AL121" s="21">
        <v>4.6950000000000003</v>
      </c>
      <c r="AM121" s="21">
        <v>59.8</v>
      </c>
      <c r="AN121" s="18" t="s">
        <v>9050</v>
      </c>
      <c r="AO121" s="18" t="s">
        <v>9061</v>
      </c>
      <c r="AP121" s="18" t="s">
        <v>8812</v>
      </c>
      <c r="AQ121" s="17"/>
      <c r="AR121" s="17"/>
      <c r="AS121" s="17"/>
      <c r="AT121" s="21"/>
      <c r="AU121" s="21">
        <v>0.27200000000000002</v>
      </c>
      <c r="AV121" s="21">
        <v>0.02</v>
      </c>
      <c r="AW121" s="22">
        <v>66</v>
      </c>
      <c r="AX121" s="22">
        <v>66</v>
      </c>
      <c r="AY121" s="22">
        <v>6</v>
      </c>
      <c r="AZ121" s="22">
        <v>1</v>
      </c>
      <c r="BA121" s="22">
        <v>1</v>
      </c>
      <c r="BB121" s="22"/>
      <c r="BC121" s="22"/>
      <c r="BD121" s="22"/>
      <c r="BE121" s="22">
        <v>1</v>
      </c>
      <c r="BF121" s="22"/>
      <c r="BG121" s="22">
        <v>2</v>
      </c>
      <c r="BH121" s="22"/>
      <c r="BI121" s="22"/>
      <c r="BJ121" s="22">
        <v>1</v>
      </c>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v>0</v>
      </c>
      <c r="CJ121" s="22"/>
      <c r="CK121" s="22"/>
      <c r="CL121" s="22"/>
      <c r="CM121" s="22"/>
      <c r="CN121" s="23"/>
      <c r="CO121" s="22"/>
      <c r="CP121" s="22">
        <v>6</v>
      </c>
      <c r="CQ121" s="15">
        <f t="shared" si="4"/>
        <v>0</v>
      </c>
      <c r="CR121" s="21">
        <v>7.5819999999999999</v>
      </c>
      <c r="CS121" s="18" t="s">
        <v>699</v>
      </c>
      <c r="CT121" s="17"/>
      <c r="CU121" s="21">
        <v>0.41</v>
      </c>
      <c r="CV121" s="24" t="s">
        <v>4033</v>
      </c>
      <c r="CW121" s="21">
        <v>1832.0640000000001</v>
      </c>
      <c r="CX121" s="21"/>
      <c r="CY121" s="17"/>
      <c r="CZ121" s="17"/>
      <c r="DA121" s="17"/>
      <c r="DB121" s="17"/>
      <c r="DC121" s="18">
        <v>0</v>
      </c>
      <c r="DD121" s="17"/>
      <c r="DE121" s="18">
        <v>9</v>
      </c>
      <c r="DF121" s="17"/>
      <c r="DG121" s="17"/>
      <c r="DH121" s="17"/>
      <c r="DI121" s="18">
        <v>1</v>
      </c>
      <c r="DJ121" s="18" t="s">
        <v>9696</v>
      </c>
      <c r="DK121" s="18">
        <v>10491</v>
      </c>
      <c r="DL121" s="17"/>
      <c r="DM121" s="17"/>
      <c r="DN121" s="17"/>
      <c r="DO121" s="17"/>
      <c r="DP121" s="17"/>
      <c r="DQ121" s="17"/>
      <c r="DR121" s="17"/>
      <c r="DS121" s="17"/>
      <c r="DT121" s="17"/>
      <c r="DU121" s="17"/>
      <c r="DV121" s="17"/>
      <c r="DW121" s="17"/>
      <c r="DX121" s="17"/>
      <c r="DY121" s="17"/>
      <c r="DZ121" s="17"/>
      <c r="EA121" s="17"/>
      <c r="EB121" s="17"/>
      <c r="EC121" s="18">
        <v>0</v>
      </c>
      <c r="ED121" s="17"/>
      <c r="EE121" s="17"/>
      <c r="EF121" s="17"/>
      <c r="EG121" s="17"/>
      <c r="EH121" s="17"/>
      <c r="EI121" s="17"/>
      <c r="EJ121" s="17"/>
      <c r="EK121" s="17"/>
      <c r="EL121" s="17"/>
      <c r="EM121" s="17"/>
      <c r="EN121" s="17"/>
      <c r="EO121" s="17"/>
      <c r="EP121" s="17"/>
      <c r="EQ121" s="17"/>
      <c r="ER121" s="17"/>
      <c r="ES121" s="18">
        <v>1</v>
      </c>
      <c r="ET121" s="18" t="s">
        <v>9910</v>
      </c>
      <c r="EU121" s="18">
        <v>9</v>
      </c>
      <c r="EV121" s="17"/>
      <c r="EW121" s="17"/>
      <c r="EX121" s="17"/>
      <c r="EY121" s="17"/>
      <c r="EZ121" s="17"/>
      <c r="FA121" s="18">
        <v>0</v>
      </c>
      <c r="FB121" s="18">
        <v>100</v>
      </c>
      <c r="FC121" s="18" t="s">
        <v>10022</v>
      </c>
      <c r="FD121" s="18">
        <v>58</v>
      </c>
      <c r="FE121" s="18">
        <v>0</v>
      </c>
      <c r="FF121" s="18">
        <v>6</v>
      </c>
      <c r="FG121" s="18">
        <v>52</v>
      </c>
      <c r="FH121" s="18">
        <v>0</v>
      </c>
      <c r="FI121" s="18">
        <v>0</v>
      </c>
      <c r="FJ121" s="18">
        <v>0</v>
      </c>
      <c r="FK121" s="18">
        <v>0</v>
      </c>
      <c r="FL121" s="18">
        <v>0</v>
      </c>
      <c r="FM121" s="17"/>
      <c r="FN121" s="17"/>
      <c r="FO121" s="17"/>
      <c r="FP121" s="17"/>
      <c r="FQ121" s="17"/>
      <c r="FR121" s="17"/>
      <c r="FS121" s="17"/>
      <c r="FT121" s="18" t="s">
        <v>10475</v>
      </c>
      <c r="FU121" s="17"/>
      <c r="FV121" s="18" t="s">
        <v>10554</v>
      </c>
      <c r="FW121" s="17"/>
      <c r="FX121" s="18" t="s">
        <v>10654</v>
      </c>
      <c r="FY121" s="18">
        <v>1</v>
      </c>
      <c r="FZ121" s="18">
        <v>50</v>
      </c>
      <c r="GA121" s="18" t="s">
        <v>10744</v>
      </c>
      <c r="GB121" s="18" t="s">
        <v>10854</v>
      </c>
      <c r="GC121" s="18" t="s">
        <v>11081</v>
      </c>
      <c r="GD121" s="18" t="s">
        <v>10962</v>
      </c>
      <c r="GE121" s="18" t="s">
        <v>24</v>
      </c>
      <c r="GF121" s="18" t="s">
        <v>7313</v>
      </c>
      <c r="GG121" s="18" t="s">
        <v>11081</v>
      </c>
      <c r="GH121" s="18" t="s">
        <v>7486</v>
      </c>
    </row>
    <row r="122" spans="3:190" ht="30" customHeight="1" x14ac:dyDescent="0.2">
      <c r="C122" s="17" t="s">
        <v>11174</v>
      </c>
      <c r="D122" s="18" t="s">
        <v>50</v>
      </c>
      <c r="E122" s="18" t="s">
        <v>7757</v>
      </c>
      <c r="F122" s="18" t="s">
        <v>7859</v>
      </c>
      <c r="G122" s="18">
        <v>2015</v>
      </c>
      <c r="H122" s="19">
        <v>44935</v>
      </c>
      <c r="I122" s="19">
        <v>45291</v>
      </c>
      <c r="J122" s="18" t="s">
        <v>7977</v>
      </c>
      <c r="K122" s="18" t="s">
        <v>8093</v>
      </c>
      <c r="L122" s="18" t="s">
        <v>8205</v>
      </c>
      <c r="M122" s="18" t="s">
        <v>8326</v>
      </c>
      <c r="N122" s="17"/>
      <c r="O122" s="17"/>
      <c r="P122" s="17"/>
      <c r="Q122" s="17"/>
      <c r="R122" s="18" t="s">
        <v>8492</v>
      </c>
      <c r="S122" s="18" t="s">
        <v>8526</v>
      </c>
      <c r="T122" s="18" t="s">
        <v>8607</v>
      </c>
      <c r="U122" s="18" t="s">
        <v>8694</v>
      </c>
      <c r="V122" s="18" t="s">
        <v>8813</v>
      </c>
      <c r="W122" s="18" t="s">
        <v>8736</v>
      </c>
      <c r="X122" s="18" t="s">
        <v>3138</v>
      </c>
      <c r="Y122" s="18" t="s">
        <v>8893</v>
      </c>
      <c r="Z122" s="20">
        <f t="shared" si="5"/>
        <v>290.21449999999999</v>
      </c>
      <c r="AA122" s="20">
        <v>251.13149999999999</v>
      </c>
      <c r="AB122" s="21">
        <v>86.53</v>
      </c>
      <c r="AC122" s="21">
        <v>0.08</v>
      </c>
      <c r="AD122" s="20">
        <v>36.307000000000002</v>
      </c>
      <c r="AE122" s="21">
        <v>12.51</v>
      </c>
      <c r="AF122" s="21">
        <v>2.476</v>
      </c>
      <c r="AG122" s="21">
        <v>0.85</v>
      </c>
      <c r="AH122" s="21">
        <v>0.3</v>
      </c>
      <c r="AI122" s="21">
        <v>0.1</v>
      </c>
      <c r="AJ122" s="21">
        <v>0</v>
      </c>
      <c r="AK122" s="21">
        <v>0</v>
      </c>
      <c r="AL122" s="21">
        <v>0</v>
      </c>
      <c r="AM122" s="21">
        <v>0</v>
      </c>
      <c r="AN122" s="18" t="s">
        <v>594</v>
      </c>
      <c r="AO122" s="18" t="s">
        <v>594</v>
      </c>
      <c r="AP122" s="18" t="s">
        <v>594</v>
      </c>
      <c r="AQ122" s="18">
        <v>1</v>
      </c>
      <c r="AR122" s="18" t="s">
        <v>9127</v>
      </c>
      <c r="AS122" s="18" t="s">
        <v>9199</v>
      </c>
      <c r="AT122" s="21">
        <v>0</v>
      </c>
      <c r="AU122" s="21">
        <v>250.65299999999999</v>
      </c>
      <c r="AV122" s="21">
        <v>0.08</v>
      </c>
      <c r="AW122" s="22">
        <v>0</v>
      </c>
      <c r="AX122" s="22">
        <v>0</v>
      </c>
      <c r="AY122" s="22">
        <v>771</v>
      </c>
      <c r="AZ122" s="22">
        <v>42</v>
      </c>
      <c r="BA122" s="22">
        <v>34</v>
      </c>
      <c r="BB122" s="22">
        <v>84</v>
      </c>
      <c r="BC122" s="22">
        <v>20</v>
      </c>
      <c r="BD122" s="22"/>
      <c r="BE122" s="22">
        <v>49</v>
      </c>
      <c r="BF122" s="22">
        <v>96</v>
      </c>
      <c r="BG122" s="22">
        <v>139</v>
      </c>
      <c r="BH122" s="22">
        <v>67</v>
      </c>
      <c r="BI122" s="22">
        <v>113</v>
      </c>
      <c r="BJ122" s="22">
        <v>64</v>
      </c>
      <c r="BK122" s="22">
        <v>6</v>
      </c>
      <c r="BL122" s="22">
        <v>29</v>
      </c>
      <c r="BM122" s="22">
        <v>20</v>
      </c>
      <c r="BN122" s="22"/>
      <c r="BO122" s="22"/>
      <c r="BP122" s="22">
        <v>5</v>
      </c>
      <c r="BQ122" s="22">
        <v>3</v>
      </c>
      <c r="BR122" s="22"/>
      <c r="BS122" s="22"/>
      <c r="BT122" s="22"/>
      <c r="BU122" s="22"/>
      <c r="BV122" s="22"/>
      <c r="BW122" s="22"/>
      <c r="BX122" s="22"/>
      <c r="BY122" s="22"/>
      <c r="BZ122" s="22"/>
      <c r="CA122" s="22"/>
      <c r="CB122" s="22"/>
      <c r="CC122" s="22"/>
      <c r="CD122" s="22"/>
      <c r="CE122" s="22"/>
      <c r="CF122" s="22"/>
      <c r="CG122" s="22"/>
      <c r="CH122" s="22"/>
      <c r="CI122" s="22">
        <v>0</v>
      </c>
      <c r="CJ122" s="22"/>
      <c r="CK122" s="22"/>
      <c r="CL122" s="22"/>
      <c r="CM122" s="22"/>
      <c r="CN122" s="23"/>
      <c r="CO122" s="22"/>
      <c r="CP122" s="22">
        <v>771</v>
      </c>
      <c r="CQ122" s="15">
        <f t="shared" si="4"/>
        <v>0</v>
      </c>
      <c r="CR122" s="21">
        <v>0</v>
      </c>
      <c r="CS122" s="18" t="s">
        <v>594</v>
      </c>
      <c r="CT122" s="17"/>
      <c r="CU122" s="21">
        <v>0</v>
      </c>
      <c r="CV122" s="24" t="s">
        <v>3988</v>
      </c>
      <c r="CW122" s="21">
        <v>4077.6</v>
      </c>
      <c r="CX122" s="21"/>
      <c r="CY122" s="17"/>
      <c r="CZ122" s="17"/>
      <c r="DA122" s="17"/>
      <c r="DB122" s="17"/>
      <c r="DC122" s="17"/>
      <c r="DD122" s="17"/>
      <c r="DE122" s="18">
        <v>2</v>
      </c>
      <c r="DF122" s="17"/>
      <c r="DG122" s="17"/>
      <c r="DH122" s="17"/>
      <c r="DI122" s="18">
        <v>1</v>
      </c>
      <c r="DJ122" s="18" t="s">
        <v>9697</v>
      </c>
      <c r="DK122" s="18">
        <v>313500</v>
      </c>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8">
        <v>1</v>
      </c>
      <c r="EH122" s="18" t="s">
        <v>9697</v>
      </c>
      <c r="EI122" s="18">
        <v>313500</v>
      </c>
      <c r="EJ122" s="17"/>
      <c r="EK122" s="17"/>
      <c r="EL122" s="17"/>
      <c r="EM122" s="17"/>
      <c r="EN122" s="17"/>
      <c r="EO122" s="17"/>
      <c r="EP122" s="17"/>
      <c r="EQ122" s="17"/>
      <c r="ER122" s="17"/>
      <c r="ES122" s="17"/>
      <c r="ET122" s="17"/>
      <c r="EU122" s="17"/>
      <c r="EV122" s="17"/>
      <c r="EW122" s="17"/>
      <c r="EX122" s="17"/>
      <c r="EY122" s="17"/>
      <c r="EZ122" s="17"/>
      <c r="FA122" s="17"/>
      <c r="FB122" s="18">
        <v>100</v>
      </c>
      <c r="FC122" s="17"/>
      <c r="FD122" s="18">
        <v>63</v>
      </c>
      <c r="FE122" s="18">
        <v>54</v>
      </c>
      <c r="FF122" s="18">
        <v>0</v>
      </c>
      <c r="FG122" s="18">
        <v>0</v>
      </c>
      <c r="FH122" s="18">
        <v>0</v>
      </c>
      <c r="FI122" s="18">
        <v>9</v>
      </c>
      <c r="FJ122" s="18">
        <v>0</v>
      </c>
      <c r="FK122" s="18">
        <v>0</v>
      </c>
      <c r="FL122" s="18">
        <v>0</v>
      </c>
      <c r="FM122" s="17"/>
      <c r="FN122" s="17"/>
      <c r="FO122" s="18" t="s">
        <v>10123</v>
      </c>
      <c r="FP122" s="18" t="s">
        <v>10205</v>
      </c>
      <c r="FQ122" s="18" t="s">
        <v>10292</v>
      </c>
      <c r="FR122" s="24" t="s">
        <v>10340</v>
      </c>
      <c r="FS122" s="18" t="s">
        <v>10394</v>
      </c>
      <c r="FT122" s="18" t="s">
        <v>10476</v>
      </c>
      <c r="FU122" s="17"/>
      <c r="FV122" s="17"/>
      <c r="FW122" s="17"/>
      <c r="FX122" s="18" t="s">
        <v>10655</v>
      </c>
      <c r="FY122" s="18">
        <v>5</v>
      </c>
      <c r="FZ122" s="18">
        <v>243</v>
      </c>
      <c r="GA122" s="18" t="s">
        <v>10745</v>
      </c>
      <c r="GB122" s="18" t="s">
        <v>10855</v>
      </c>
      <c r="GC122" s="18" t="s">
        <v>11081</v>
      </c>
      <c r="GD122" s="18" t="s">
        <v>10963</v>
      </c>
      <c r="GE122" s="18" t="s">
        <v>7190</v>
      </c>
      <c r="GF122" s="18" t="s">
        <v>7282</v>
      </c>
      <c r="GG122" s="18" t="s">
        <v>11081</v>
      </c>
      <c r="GH122" s="18" t="s">
        <v>7460</v>
      </c>
    </row>
    <row r="123" spans="3:190" ht="30" customHeight="1" x14ac:dyDescent="0.2">
      <c r="C123" s="17" t="s">
        <v>11174</v>
      </c>
      <c r="D123" s="18" t="s">
        <v>66</v>
      </c>
      <c r="E123" s="18" t="s">
        <v>7758</v>
      </c>
      <c r="F123" s="18" t="s">
        <v>725</v>
      </c>
      <c r="G123" s="18">
        <v>2018</v>
      </c>
      <c r="H123" s="19">
        <v>45104</v>
      </c>
      <c r="I123" s="19">
        <v>45291</v>
      </c>
      <c r="J123" s="18" t="s">
        <v>7978</v>
      </c>
      <c r="K123" s="18" t="s">
        <v>8094</v>
      </c>
      <c r="L123" s="18" t="s">
        <v>8206</v>
      </c>
      <c r="M123" s="18" t="s">
        <v>8327</v>
      </c>
      <c r="N123" s="17"/>
      <c r="O123" s="17"/>
      <c r="P123" s="17"/>
      <c r="Q123" s="17"/>
      <c r="R123" s="17"/>
      <c r="S123" s="17"/>
      <c r="T123" s="17"/>
      <c r="U123" s="17"/>
      <c r="V123" s="18" t="s">
        <v>8814</v>
      </c>
      <c r="W123" s="18" t="s">
        <v>8866</v>
      </c>
      <c r="X123" s="18" t="s">
        <v>3138</v>
      </c>
      <c r="Y123" s="18" t="s">
        <v>8974</v>
      </c>
      <c r="Z123" s="20">
        <f t="shared" si="5"/>
        <v>756.20800000000008</v>
      </c>
      <c r="AA123" s="20">
        <v>31.167000000000002</v>
      </c>
      <c r="AB123" s="21">
        <v>4.12</v>
      </c>
      <c r="AC123" s="21">
        <v>0.02</v>
      </c>
      <c r="AD123" s="20">
        <v>49.762999999999998</v>
      </c>
      <c r="AE123" s="21">
        <v>6.58</v>
      </c>
      <c r="AF123" s="21">
        <v>0</v>
      </c>
      <c r="AG123" s="21">
        <v>0</v>
      </c>
      <c r="AH123" s="21">
        <v>0</v>
      </c>
      <c r="AI123" s="21">
        <v>0</v>
      </c>
      <c r="AJ123" s="21">
        <v>0</v>
      </c>
      <c r="AK123" s="21">
        <v>0</v>
      </c>
      <c r="AL123" s="21">
        <v>675.27800000000002</v>
      </c>
      <c r="AM123" s="21">
        <v>89.3</v>
      </c>
      <c r="AN123" s="18" t="s">
        <v>4421</v>
      </c>
      <c r="AO123" s="18" t="s">
        <v>9060</v>
      </c>
      <c r="AP123" s="18" t="s">
        <v>8814</v>
      </c>
      <c r="AQ123" s="17"/>
      <c r="AR123" s="17"/>
      <c r="AS123" s="17"/>
      <c r="AT123" s="21"/>
      <c r="AU123" s="21">
        <v>716.57299999999998</v>
      </c>
      <c r="AV123" s="21">
        <v>0.44</v>
      </c>
      <c r="AW123" s="22">
        <v>0</v>
      </c>
      <c r="AX123" s="22">
        <v>0</v>
      </c>
      <c r="AY123" s="22">
        <v>109</v>
      </c>
      <c r="AZ123" s="22">
        <v>0</v>
      </c>
      <c r="BA123" s="22">
        <v>0</v>
      </c>
      <c r="BB123" s="22">
        <v>0</v>
      </c>
      <c r="BC123" s="22">
        <v>0</v>
      </c>
      <c r="BD123" s="22">
        <v>0</v>
      </c>
      <c r="BE123" s="22">
        <v>0</v>
      </c>
      <c r="BF123" s="22">
        <v>0</v>
      </c>
      <c r="BG123" s="22">
        <v>0</v>
      </c>
      <c r="BH123" s="22">
        <v>0</v>
      </c>
      <c r="BI123" s="22">
        <v>0</v>
      </c>
      <c r="BJ123" s="22">
        <v>0</v>
      </c>
      <c r="BK123" s="22">
        <v>109</v>
      </c>
      <c r="BL123" s="22">
        <v>0</v>
      </c>
      <c r="BM123" s="22">
        <v>0</v>
      </c>
      <c r="BN123" s="22">
        <v>0</v>
      </c>
      <c r="BO123" s="22">
        <v>0</v>
      </c>
      <c r="BP123" s="22">
        <v>0</v>
      </c>
      <c r="BQ123" s="22">
        <v>0</v>
      </c>
      <c r="BR123" s="22">
        <v>0</v>
      </c>
      <c r="BS123" s="22">
        <v>0</v>
      </c>
      <c r="BT123" s="22"/>
      <c r="BU123" s="22"/>
      <c r="BV123" s="22"/>
      <c r="BW123" s="22"/>
      <c r="BX123" s="22"/>
      <c r="BY123" s="22"/>
      <c r="BZ123" s="22"/>
      <c r="CA123" s="22"/>
      <c r="CB123" s="22"/>
      <c r="CC123" s="22"/>
      <c r="CD123" s="22"/>
      <c r="CE123" s="22"/>
      <c r="CF123" s="22"/>
      <c r="CG123" s="22"/>
      <c r="CH123" s="22"/>
      <c r="CI123" s="22">
        <v>0</v>
      </c>
      <c r="CJ123" s="22">
        <v>0</v>
      </c>
      <c r="CK123" s="22">
        <v>0</v>
      </c>
      <c r="CL123" s="22">
        <v>0</v>
      </c>
      <c r="CM123" s="22">
        <v>0</v>
      </c>
      <c r="CN123" s="23"/>
      <c r="CO123" s="22">
        <v>0</v>
      </c>
      <c r="CP123" s="22">
        <v>109</v>
      </c>
      <c r="CQ123" s="15">
        <f t="shared" si="4"/>
        <v>0</v>
      </c>
      <c r="CR123" s="21">
        <v>37.988</v>
      </c>
      <c r="CS123" s="18" t="s">
        <v>699</v>
      </c>
      <c r="CT123" s="17"/>
      <c r="CU123" s="21">
        <v>2.0699999999999998</v>
      </c>
      <c r="CV123" s="24" t="s">
        <v>9466</v>
      </c>
      <c r="CW123" s="21">
        <v>1832.0640000000001</v>
      </c>
      <c r="CX123" s="21"/>
      <c r="CY123" s="17"/>
      <c r="CZ123" s="17"/>
      <c r="DA123" s="17"/>
      <c r="DB123" s="17"/>
      <c r="DC123" s="18">
        <v>0</v>
      </c>
      <c r="DD123" s="18" t="s">
        <v>699</v>
      </c>
      <c r="DE123" s="18">
        <v>0</v>
      </c>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8" t="s">
        <v>9787</v>
      </c>
      <c r="EB123" s="18" t="s">
        <v>9802</v>
      </c>
      <c r="EC123" s="18">
        <v>139148</v>
      </c>
      <c r="ED123" s="18">
        <v>1</v>
      </c>
      <c r="EE123" s="18" t="s">
        <v>9834</v>
      </c>
      <c r="EF123" s="18">
        <v>139148</v>
      </c>
      <c r="EG123" s="17"/>
      <c r="EH123" s="17"/>
      <c r="EI123" s="17"/>
      <c r="EJ123" s="17"/>
      <c r="EK123" s="17"/>
      <c r="EL123" s="17"/>
      <c r="EM123" s="17"/>
      <c r="EN123" s="17"/>
      <c r="EO123" s="17"/>
      <c r="EP123" s="17"/>
      <c r="EQ123" s="17"/>
      <c r="ER123" s="17"/>
      <c r="ES123" s="17"/>
      <c r="ET123" s="17"/>
      <c r="EU123" s="17"/>
      <c r="EV123" s="17"/>
      <c r="EW123" s="17"/>
      <c r="EX123" s="17"/>
      <c r="EY123" s="18" t="s">
        <v>699</v>
      </c>
      <c r="EZ123" s="18" t="s">
        <v>699</v>
      </c>
      <c r="FA123" s="18">
        <v>0</v>
      </c>
      <c r="FB123" s="18">
        <v>100</v>
      </c>
      <c r="FC123" s="18" t="s">
        <v>10023</v>
      </c>
      <c r="FD123" s="18">
        <v>4</v>
      </c>
      <c r="FE123" s="18">
        <v>3</v>
      </c>
      <c r="FF123" s="18">
        <v>0</v>
      </c>
      <c r="FG123" s="18">
        <v>0</v>
      </c>
      <c r="FH123" s="18">
        <v>0</v>
      </c>
      <c r="FI123" s="18">
        <v>1</v>
      </c>
      <c r="FJ123" s="18">
        <v>0</v>
      </c>
      <c r="FK123" s="18">
        <v>0</v>
      </c>
      <c r="FL123" s="18">
        <v>0</v>
      </c>
      <c r="FM123" s="17"/>
      <c r="FN123" s="17"/>
      <c r="FO123" s="18" t="s">
        <v>699</v>
      </c>
      <c r="FP123" s="17"/>
      <c r="FQ123" s="17"/>
      <c r="FR123" s="17"/>
      <c r="FS123" s="17"/>
      <c r="FT123" s="17"/>
      <c r="FU123" s="17"/>
      <c r="FV123" s="17"/>
      <c r="FW123" s="17"/>
      <c r="FX123" s="18" t="s">
        <v>699</v>
      </c>
      <c r="FY123" s="18">
        <v>0</v>
      </c>
      <c r="FZ123" s="18">
        <v>0</v>
      </c>
      <c r="GA123" s="18" t="s">
        <v>10746</v>
      </c>
      <c r="GB123" s="18" t="s">
        <v>10856</v>
      </c>
      <c r="GC123" s="18" t="s">
        <v>11081</v>
      </c>
      <c r="GD123" s="18" t="s">
        <v>10964</v>
      </c>
      <c r="GE123" s="18" t="s">
        <v>24</v>
      </c>
      <c r="GF123" s="18" t="s">
        <v>7313</v>
      </c>
      <c r="GG123" s="18" t="s">
        <v>11081</v>
      </c>
      <c r="GH123" s="18" t="s">
        <v>7486</v>
      </c>
    </row>
    <row r="124" spans="3:190" ht="30" customHeight="1" x14ac:dyDescent="0.2">
      <c r="C124" s="17" t="s">
        <v>11174</v>
      </c>
      <c r="D124" s="18" t="s">
        <v>7648</v>
      </c>
      <c r="E124" s="18" t="s">
        <v>7759</v>
      </c>
      <c r="F124" s="18" t="s">
        <v>7860</v>
      </c>
      <c r="G124" s="18">
        <v>2017</v>
      </c>
      <c r="H124" s="19">
        <v>44743</v>
      </c>
      <c r="I124" s="19">
        <v>45291</v>
      </c>
      <c r="J124" s="18" t="s">
        <v>7979</v>
      </c>
      <c r="K124" s="18" t="s">
        <v>8095</v>
      </c>
      <c r="L124" s="18" t="s">
        <v>8207</v>
      </c>
      <c r="M124" s="18" t="s">
        <v>8328</v>
      </c>
      <c r="N124" s="18" t="s">
        <v>8370</v>
      </c>
      <c r="O124" s="18" t="s">
        <v>8398</v>
      </c>
      <c r="P124" s="17"/>
      <c r="Q124" s="17"/>
      <c r="R124" s="17"/>
      <c r="S124" s="17"/>
      <c r="T124" s="18" t="s">
        <v>8608</v>
      </c>
      <c r="U124" s="18" t="s">
        <v>8695</v>
      </c>
      <c r="V124" s="18" t="s">
        <v>8815</v>
      </c>
      <c r="W124" s="18" t="s">
        <v>8815</v>
      </c>
      <c r="X124" s="18" t="s">
        <v>3138</v>
      </c>
      <c r="Y124" s="18" t="s">
        <v>8976</v>
      </c>
      <c r="Z124" s="20">
        <f t="shared" si="5"/>
        <v>623.02599999999995</v>
      </c>
      <c r="AA124" s="20">
        <v>385.37</v>
      </c>
      <c r="AB124" s="21">
        <v>61.85</v>
      </c>
      <c r="AC124" s="21">
        <v>0.22</v>
      </c>
      <c r="AD124" s="20">
        <v>105.306</v>
      </c>
      <c r="AE124" s="21">
        <v>16.899999999999999</v>
      </c>
      <c r="AF124" s="21">
        <v>37.962000000000003</v>
      </c>
      <c r="AG124" s="21">
        <v>6.09</v>
      </c>
      <c r="AH124" s="21">
        <v>28.213000000000001</v>
      </c>
      <c r="AI124" s="21">
        <v>4.53</v>
      </c>
      <c r="AJ124" s="21">
        <v>66.174999999999997</v>
      </c>
      <c r="AK124" s="21">
        <v>10.62</v>
      </c>
      <c r="AL124" s="21">
        <v>0</v>
      </c>
      <c r="AM124" s="21">
        <v>0</v>
      </c>
      <c r="AN124" s="18" t="s">
        <v>699</v>
      </c>
      <c r="AO124" s="18" t="s">
        <v>594</v>
      </c>
      <c r="AP124" s="18" t="s">
        <v>594</v>
      </c>
      <c r="AQ124" s="18">
        <v>1</v>
      </c>
      <c r="AR124" s="18" t="s">
        <v>9128</v>
      </c>
      <c r="AS124" s="18" t="s">
        <v>9200</v>
      </c>
      <c r="AT124" s="21">
        <v>0</v>
      </c>
      <c r="AU124" s="21">
        <v>399.86099999999999</v>
      </c>
      <c r="AV124" s="21">
        <v>0.24</v>
      </c>
      <c r="AW124" s="22">
        <v>1864</v>
      </c>
      <c r="AX124" s="22">
        <v>633</v>
      </c>
      <c r="AY124" s="22">
        <v>410</v>
      </c>
      <c r="AZ124" s="22">
        <v>22</v>
      </c>
      <c r="BA124" s="22">
        <v>75</v>
      </c>
      <c r="BB124" s="22">
        <v>43</v>
      </c>
      <c r="BC124" s="22">
        <v>2</v>
      </c>
      <c r="BD124" s="22"/>
      <c r="BE124" s="22">
        <v>18</v>
      </c>
      <c r="BF124" s="22"/>
      <c r="BG124" s="22">
        <v>34</v>
      </c>
      <c r="BH124" s="22">
        <v>48</v>
      </c>
      <c r="BI124" s="22"/>
      <c r="BJ124" s="22">
        <v>64</v>
      </c>
      <c r="BK124" s="22">
        <v>36</v>
      </c>
      <c r="BL124" s="22">
        <v>64</v>
      </c>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v>0</v>
      </c>
      <c r="CJ124" s="22"/>
      <c r="CK124" s="22"/>
      <c r="CL124" s="22"/>
      <c r="CM124" s="22"/>
      <c r="CN124" s="23"/>
      <c r="CO124" s="22"/>
      <c r="CP124" s="22">
        <v>406</v>
      </c>
      <c r="CQ124" s="15">
        <f t="shared" si="4"/>
        <v>0</v>
      </c>
      <c r="CR124" s="21">
        <v>504.63</v>
      </c>
      <c r="CS124" s="18" t="s">
        <v>9353</v>
      </c>
      <c r="CT124" s="17"/>
      <c r="CU124" s="21">
        <v>23.68</v>
      </c>
      <c r="CV124" s="24" t="s">
        <v>9467</v>
      </c>
      <c r="CW124" s="21">
        <v>2130.9499999999998</v>
      </c>
      <c r="CX124" s="21">
        <v>1</v>
      </c>
      <c r="CY124" s="18" t="s">
        <v>9498</v>
      </c>
      <c r="CZ124" s="18" t="s">
        <v>9538</v>
      </c>
      <c r="DA124" s="18" t="s">
        <v>9567</v>
      </c>
      <c r="DB124" s="18">
        <v>7</v>
      </c>
      <c r="DC124" s="17"/>
      <c r="DD124" s="17"/>
      <c r="DE124" s="18">
        <v>1</v>
      </c>
      <c r="DF124" s="18">
        <v>1</v>
      </c>
      <c r="DG124" s="18" t="s">
        <v>9628</v>
      </c>
      <c r="DH124" s="18">
        <v>92560</v>
      </c>
      <c r="DI124" s="18">
        <v>1</v>
      </c>
      <c r="DJ124" s="18" t="s">
        <v>9698</v>
      </c>
      <c r="DK124" s="18">
        <v>29053</v>
      </c>
      <c r="DL124" s="17"/>
      <c r="DM124" s="17"/>
      <c r="DN124" s="17"/>
      <c r="DO124" s="17"/>
      <c r="DP124" s="17"/>
      <c r="DQ124" s="17"/>
      <c r="DR124" s="17"/>
      <c r="DS124" s="17"/>
      <c r="DT124" s="17"/>
      <c r="DU124" s="18">
        <v>1</v>
      </c>
      <c r="DV124" s="18" t="s">
        <v>9761</v>
      </c>
      <c r="DW124" s="18">
        <v>32998</v>
      </c>
      <c r="DX124" s="17"/>
      <c r="DY124" s="17"/>
      <c r="DZ124" s="17"/>
      <c r="EA124" s="17"/>
      <c r="EB124" s="17"/>
      <c r="EC124" s="17"/>
      <c r="ED124" s="17"/>
      <c r="EE124" s="17"/>
      <c r="EF124" s="17"/>
      <c r="EG124" s="18">
        <v>1</v>
      </c>
      <c r="EH124" s="18" t="s">
        <v>9698</v>
      </c>
      <c r="EI124" s="18">
        <v>29053</v>
      </c>
      <c r="EJ124" s="17"/>
      <c r="EK124" s="17"/>
      <c r="EL124" s="17"/>
      <c r="EM124" s="17"/>
      <c r="EN124" s="17"/>
      <c r="EO124" s="17"/>
      <c r="EP124" s="17"/>
      <c r="EQ124" s="17"/>
      <c r="ER124" s="17"/>
      <c r="ES124" s="17"/>
      <c r="ET124" s="17"/>
      <c r="EU124" s="17"/>
      <c r="EV124" s="18">
        <v>1</v>
      </c>
      <c r="EW124" s="18" t="s">
        <v>4818</v>
      </c>
      <c r="EX124" s="18">
        <v>12</v>
      </c>
      <c r="EY124" s="17"/>
      <c r="EZ124" s="17"/>
      <c r="FA124" s="17"/>
      <c r="FB124" s="18">
        <v>80</v>
      </c>
      <c r="FC124" s="18" t="s">
        <v>10024</v>
      </c>
      <c r="FD124" s="18">
        <v>65</v>
      </c>
      <c r="FE124" s="18">
        <v>56</v>
      </c>
      <c r="FF124" s="18">
        <v>5</v>
      </c>
      <c r="FG124" s="18">
        <v>316</v>
      </c>
      <c r="FH124" s="18">
        <v>4</v>
      </c>
      <c r="FI124" s="18">
        <v>5</v>
      </c>
      <c r="FJ124" s="18">
        <v>0</v>
      </c>
      <c r="FK124" s="18">
        <v>0</v>
      </c>
      <c r="FL124" s="18">
        <v>0</v>
      </c>
      <c r="FM124" s="18">
        <v>1</v>
      </c>
      <c r="FN124" s="18" t="s">
        <v>10069</v>
      </c>
      <c r="FO124" s="18" t="s">
        <v>10124</v>
      </c>
      <c r="FP124" s="18" t="s">
        <v>10206</v>
      </c>
      <c r="FQ124" s="18" t="s">
        <v>10293</v>
      </c>
      <c r="FR124" s="24" t="s">
        <v>10341</v>
      </c>
      <c r="FS124" s="17"/>
      <c r="FT124" s="18" t="s">
        <v>10477</v>
      </c>
      <c r="FU124" s="17"/>
      <c r="FV124" s="18" t="s">
        <v>10555</v>
      </c>
      <c r="FW124" s="18" t="s">
        <v>10586</v>
      </c>
      <c r="FX124" s="18" t="s">
        <v>10656</v>
      </c>
      <c r="FY124" s="18">
        <v>31</v>
      </c>
      <c r="FZ124" s="18">
        <v>1100</v>
      </c>
      <c r="GA124" s="18" t="s">
        <v>7615</v>
      </c>
      <c r="GB124" s="18" t="s">
        <v>10857</v>
      </c>
      <c r="GC124" s="18" t="s">
        <v>11081</v>
      </c>
      <c r="GD124" s="18" t="s">
        <v>10965</v>
      </c>
      <c r="GE124" s="18" t="s">
        <v>11001</v>
      </c>
      <c r="GF124" s="18" t="s">
        <v>11037</v>
      </c>
      <c r="GG124" s="18" t="s">
        <v>11081</v>
      </c>
      <c r="GH124" s="18" t="s">
        <v>11074</v>
      </c>
    </row>
    <row r="125" spans="3:190" ht="30" customHeight="1" x14ac:dyDescent="0.2">
      <c r="C125" s="17" t="s">
        <v>11174</v>
      </c>
      <c r="D125" s="18" t="s">
        <v>7649</v>
      </c>
      <c r="E125" s="18" t="s">
        <v>7760</v>
      </c>
      <c r="F125" s="18" t="s">
        <v>7850</v>
      </c>
      <c r="G125" s="18">
        <v>2014</v>
      </c>
      <c r="H125" s="19">
        <v>44835</v>
      </c>
      <c r="I125" s="19">
        <v>45291</v>
      </c>
      <c r="J125" s="18" t="s">
        <v>7980</v>
      </c>
      <c r="K125" s="17"/>
      <c r="L125" s="18" t="s">
        <v>8208</v>
      </c>
      <c r="M125" s="18" t="s">
        <v>8329</v>
      </c>
      <c r="N125" s="18" t="s">
        <v>8371</v>
      </c>
      <c r="O125" s="18" t="s">
        <v>8399</v>
      </c>
      <c r="P125" s="17"/>
      <c r="Q125" s="17"/>
      <c r="R125" s="17"/>
      <c r="S125" s="17"/>
      <c r="T125" s="17"/>
      <c r="U125" s="17"/>
      <c r="V125" s="18" t="s">
        <v>8816</v>
      </c>
      <c r="W125" s="18" t="s">
        <v>8816</v>
      </c>
      <c r="X125" s="18" t="s">
        <v>3142</v>
      </c>
      <c r="Y125" s="18" t="s">
        <v>8977</v>
      </c>
      <c r="Z125" s="20">
        <f t="shared" si="5"/>
        <v>1869.6820000000002</v>
      </c>
      <c r="AA125" s="20">
        <v>1488.4570000000001</v>
      </c>
      <c r="AB125" s="21">
        <v>79.59</v>
      </c>
      <c r="AC125" s="21">
        <v>0.28999999999999998</v>
      </c>
      <c r="AD125" s="20">
        <v>0</v>
      </c>
      <c r="AE125" s="21">
        <v>0</v>
      </c>
      <c r="AF125" s="21">
        <v>381.22500000000002</v>
      </c>
      <c r="AG125" s="21">
        <v>20.38</v>
      </c>
      <c r="AH125" s="21">
        <v>0</v>
      </c>
      <c r="AI125" s="21">
        <v>0</v>
      </c>
      <c r="AJ125" s="21">
        <v>0</v>
      </c>
      <c r="AK125" s="21">
        <v>0</v>
      </c>
      <c r="AL125" s="21">
        <v>0</v>
      </c>
      <c r="AM125" s="21">
        <v>0</v>
      </c>
      <c r="AN125" s="18" t="s">
        <v>594</v>
      </c>
      <c r="AO125" s="18" t="s">
        <v>4421</v>
      </c>
      <c r="AP125" s="18" t="s">
        <v>4421</v>
      </c>
      <c r="AQ125" s="17"/>
      <c r="AR125" s="17"/>
      <c r="AS125" s="17"/>
      <c r="AT125" s="21"/>
      <c r="AU125" s="21">
        <v>1352.1</v>
      </c>
      <c r="AV125" s="21">
        <v>0.34</v>
      </c>
      <c r="AW125" s="22">
        <v>0</v>
      </c>
      <c r="AX125" s="22">
        <v>4364</v>
      </c>
      <c r="AY125" s="22">
        <v>4364</v>
      </c>
      <c r="AZ125" s="22">
        <v>560</v>
      </c>
      <c r="BA125" s="22">
        <v>1265</v>
      </c>
      <c r="BB125" s="22">
        <v>465</v>
      </c>
      <c r="BC125" s="22">
        <v>199</v>
      </c>
      <c r="BD125" s="22"/>
      <c r="BE125" s="22">
        <v>77</v>
      </c>
      <c r="BF125" s="22"/>
      <c r="BG125" s="22">
        <v>76</v>
      </c>
      <c r="BH125" s="22">
        <v>27</v>
      </c>
      <c r="BI125" s="22"/>
      <c r="BJ125" s="22">
        <v>84</v>
      </c>
      <c r="BK125" s="22">
        <v>1032</v>
      </c>
      <c r="BL125" s="22">
        <v>452</v>
      </c>
      <c r="BM125" s="22">
        <v>120</v>
      </c>
      <c r="BN125" s="22">
        <v>0</v>
      </c>
      <c r="BO125" s="22"/>
      <c r="BP125" s="22"/>
      <c r="BQ125" s="22">
        <v>7</v>
      </c>
      <c r="BR125" s="22"/>
      <c r="BS125" s="22"/>
      <c r="BT125" s="22"/>
      <c r="BU125" s="22"/>
      <c r="BV125" s="22"/>
      <c r="BW125" s="22"/>
      <c r="BX125" s="22"/>
      <c r="BY125" s="22"/>
      <c r="BZ125" s="22"/>
      <c r="CA125" s="22"/>
      <c r="CB125" s="22"/>
      <c r="CC125" s="22"/>
      <c r="CD125" s="22"/>
      <c r="CE125" s="22"/>
      <c r="CF125" s="22"/>
      <c r="CG125" s="22"/>
      <c r="CH125" s="22"/>
      <c r="CI125" s="22">
        <v>0</v>
      </c>
      <c r="CJ125" s="22"/>
      <c r="CK125" s="22"/>
      <c r="CL125" s="22"/>
      <c r="CM125" s="22"/>
      <c r="CN125" s="23"/>
      <c r="CO125" s="22"/>
      <c r="CP125" s="22">
        <v>4364</v>
      </c>
      <c r="CQ125" s="15">
        <f t="shared" si="4"/>
        <v>0</v>
      </c>
      <c r="CR125" s="21">
        <v>1316.4960000000001</v>
      </c>
      <c r="CS125" s="18" t="s">
        <v>9354</v>
      </c>
      <c r="CT125" s="17"/>
      <c r="CU125" s="21">
        <v>32.89</v>
      </c>
      <c r="CV125" s="24" t="s">
        <v>9468</v>
      </c>
      <c r="CW125" s="21">
        <v>4001.625</v>
      </c>
      <c r="CX125" s="21"/>
      <c r="CY125" s="17"/>
      <c r="CZ125" s="17"/>
      <c r="DA125" s="17"/>
      <c r="DB125" s="17"/>
      <c r="DC125" s="17"/>
      <c r="DD125" s="17"/>
      <c r="DE125" s="18">
        <v>0</v>
      </c>
      <c r="DF125" s="17"/>
      <c r="DG125" s="17"/>
      <c r="DH125" s="17"/>
      <c r="DI125" s="18">
        <v>1</v>
      </c>
      <c r="DJ125" s="18" t="s">
        <v>4421</v>
      </c>
      <c r="DK125" s="18">
        <v>0</v>
      </c>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8">
        <v>1</v>
      </c>
      <c r="EH125" s="18" t="s">
        <v>9871</v>
      </c>
      <c r="EI125" s="18">
        <v>454726</v>
      </c>
      <c r="EJ125" s="17"/>
      <c r="EK125" s="17"/>
      <c r="EL125" s="17"/>
      <c r="EM125" s="17"/>
      <c r="EN125" s="17"/>
      <c r="EO125" s="17"/>
      <c r="EP125" s="17"/>
      <c r="EQ125" s="17"/>
      <c r="ER125" s="17"/>
      <c r="ES125" s="17"/>
      <c r="ET125" s="17"/>
      <c r="EU125" s="17"/>
      <c r="EV125" s="17"/>
      <c r="EW125" s="17"/>
      <c r="EX125" s="17"/>
      <c r="EY125" s="17"/>
      <c r="EZ125" s="17"/>
      <c r="FA125" s="17"/>
      <c r="FB125" s="18">
        <v>100</v>
      </c>
      <c r="FC125" s="17"/>
      <c r="FD125" s="18">
        <v>888</v>
      </c>
      <c r="FE125" s="18">
        <v>0</v>
      </c>
      <c r="FF125" s="18">
        <v>27</v>
      </c>
      <c r="FG125" s="18">
        <v>861</v>
      </c>
      <c r="FH125" s="18">
        <v>0</v>
      </c>
      <c r="FI125" s="18">
        <v>0</v>
      </c>
      <c r="FJ125" s="18">
        <v>0</v>
      </c>
      <c r="FK125" s="18">
        <v>0</v>
      </c>
      <c r="FL125" s="18">
        <v>0</v>
      </c>
      <c r="FM125" s="17"/>
      <c r="FN125" s="17"/>
      <c r="FO125" s="17"/>
      <c r="FP125" s="17"/>
      <c r="FQ125" s="17"/>
      <c r="FR125" s="17"/>
      <c r="FS125" s="17"/>
      <c r="FT125" s="18" t="s">
        <v>10478</v>
      </c>
      <c r="FU125" s="17"/>
      <c r="FV125" s="17"/>
      <c r="FW125" s="17"/>
      <c r="FX125" s="18" t="s">
        <v>10657</v>
      </c>
      <c r="FY125" s="18">
        <v>9</v>
      </c>
      <c r="FZ125" s="18">
        <v>272</v>
      </c>
      <c r="GA125" s="18" t="s">
        <v>7616</v>
      </c>
      <c r="GB125" s="18" t="s">
        <v>10858</v>
      </c>
      <c r="GC125" s="18" t="s">
        <v>11081</v>
      </c>
      <c r="GD125" s="18" t="s">
        <v>10966</v>
      </c>
      <c r="GE125" s="18" t="s">
        <v>7616</v>
      </c>
      <c r="GF125" s="18" t="s">
        <v>10858</v>
      </c>
      <c r="GG125" s="18" t="s">
        <v>11081</v>
      </c>
      <c r="GH125" s="18" t="s">
        <v>10966</v>
      </c>
    </row>
    <row r="126" spans="3:190" ht="30" customHeight="1" x14ac:dyDescent="0.2">
      <c r="C126" s="17" t="s">
        <v>11174</v>
      </c>
      <c r="D126" s="18" t="s">
        <v>7650</v>
      </c>
      <c r="E126" s="18" t="s">
        <v>7761</v>
      </c>
      <c r="F126" s="18" t="s">
        <v>462</v>
      </c>
      <c r="G126" s="18">
        <v>2018</v>
      </c>
      <c r="H126" s="19">
        <v>44958</v>
      </c>
      <c r="I126" s="19">
        <v>45291</v>
      </c>
      <c r="J126" s="18" t="s">
        <v>7981</v>
      </c>
      <c r="K126" s="17"/>
      <c r="L126" s="18" t="s">
        <v>8209</v>
      </c>
      <c r="M126" s="17"/>
      <c r="N126" s="18" t="s">
        <v>8372</v>
      </c>
      <c r="O126" s="17"/>
      <c r="P126" s="17"/>
      <c r="Q126" s="17"/>
      <c r="R126" s="17"/>
      <c r="S126" s="17"/>
      <c r="T126" s="18" t="s">
        <v>8609</v>
      </c>
      <c r="U126" s="17"/>
      <c r="V126" s="18" t="s">
        <v>8817</v>
      </c>
      <c r="W126" s="18" t="s">
        <v>8817</v>
      </c>
      <c r="X126" s="18" t="s">
        <v>3138</v>
      </c>
      <c r="Y126" s="18" t="s">
        <v>8978</v>
      </c>
      <c r="Z126" s="20">
        <f t="shared" si="5"/>
        <v>41.872</v>
      </c>
      <c r="AA126" s="20">
        <v>32.186</v>
      </c>
      <c r="AB126" s="21">
        <v>76.42</v>
      </c>
      <c r="AC126" s="21">
        <v>0.03</v>
      </c>
      <c r="AD126" s="20">
        <v>6.2380000000000004</v>
      </c>
      <c r="AE126" s="21">
        <v>14.33</v>
      </c>
      <c r="AF126" s="21">
        <v>0.89200000000000002</v>
      </c>
      <c r="AG126" s="21">
        <v>0</v>
      </c>
      <c r="AH126" s="21">
        <v>1.232</v>
      </c>
      <c r="AI126" s="21">
        <v>2.39</v>
      </c>
      <c r="AJ126" s="21">
        <v>1.3240000000000001</v>
      </c>
      <c r="AK126" s="21">
        <v>2.39</v>
      </c>
      <c r="AL126" s="21">
        <v>0</v>
      </c>
      <c r="AM126" s="21">
        <v>0</v>
      </c>
      <c r="AN126" s="18" t="s">
        <v>699</v>
      </c>
      <c r="AO126" s="18" t="s">
        <v>699</v>
      </c>
      <c r="AP126" s="18" t="s">
        <v>699</v>
      </c>
      <c r="AQ126" s="18">
        <v>1</v>
      </c>
      <c r="AR126" s="18" t="s">
        <v>9129</v>
      </c>
      <c r="AS126" s="18" t="s">
        <v>9201</v>
      </c>
      <c r="AT126" s="21">
        <v>3.0630000000000002</v>
      </c>
      <c r="AU126" s="21">
        <v>100</v>
      </c>
      <c r="AV126" s="21">
        <v>0.1</v>
      </c>
      <c r="AW126" s="22">
        <v>43</v>
      </c>
      <c r="AX126" s="22">
        <v>43</v>
      </c>
      <c r="AY126" s="22">
        <v>26</v>
      </c>
      <c r="AZ126" s="22"/>
      <c r="BA126" s="22"/>
      <c r="BB126" s="22"/>
      <c r="BC126" s="22"/>
      <c r="BD126" s="22"/>
      <c r="BE126" s="22"/>
      <c r="BF126" s="22"/>
      <c r="BG126" s="22">
        <v>4</v>
      </c>
      <c r="BH126" s="22">
        <v>4</v>
      </c>
      <c r="BI126" s="22"/>
      <c r="BJ126" s="22">
        <v>1</v>
      </c>
      <c r="BK126" s="22">
        <v>15</v>
      </c>
      <c r="BL126" s="22">
        <v>2</v>
      </c>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v>0</v>
      </c>
      <c r="CJ126" s="22"/>
      <c r="CK126" s="22"/>
      <c r="CL126" s="22"/>
      <c r="CM126" s="22"/>
      <c r="CN126" s="23"/>
      <c r="CO126" s="22"/>
      <c r="CP126" s="22">
        <v>26</v>
      </c>
      <c r="CQ126" s="15">
        <f t="shared" si="4"/>
        <v>0</v>
      </c>
      <c r="CR126" s="21">
        <v>42.286000000000001</v>
      </c>
      <c r="CS126" s="18" t="s">
        <v>9355</v>
      </c>
      <c r="CT126" s="17"/>
      <c r="CU126" s="21">
        <v>5.56</v>
      </c>
      <c r="CV126" s="24" t="s">
        <v>9469</v>
      </c>
      <c r="CW126" s="21">
        <v>756.19799999999998</v>
      </c>
      <c r="CX126" s="21">
        <v>1</v>
      </c>
      <c r="CY126" s="18" t="s">
        <v>9499</v>
      </c>
      <c r="CZ126" s="18" t="s">
        <v>9539</v>
      </c>
      <c r="DA126" s="18" t="s">
        <v>9568</v>
      </c>
      <c r="DB126" s="18">
        <v>2</v>
      </c>
      <c r="DC126" s="17"/>
      <c r="DD126" s="17"/>
      <c r="DE126" s="18">
        <v>1</v>
      </c>
      <c r="DF126" s="18">
        <v>1</v>
      </c>
      <c r="DG126" s="18" t="s">
        <v>9629</v>
      </c>
      <c r="DH126" s="18">
        <v>23561</v>
      </c>
      <c r="DI126" s="18">
        <v>1</v>
      </c>
      <c r="DJ126" s="18" t="s">
        <v>9699</v>
      </c>
      <c r="DK126" s="18">
        <v>6012</v>
      </c>
      <c r="DL126" s="17"/>
      <c r="DM126" s="17"/>
      <c r="DN126" s="17"/>
      <c r="DO126" s="17"/>
      <c r="DP126" s="17"/>
      <c r="DQ126" s="17"/>
      <c r="DR126" s="17"/>
      <c r="DS126" s="17"/>
      <c r="DT126" s="17"/>
      <c r="DU126" s="17"/>
      <c r="DV126" s="17"/>
      <c r="DW126" s="17"/>
      <c r="DX126" s="17"/>
      <c r="DY126" s="17"/>
      <c r="DZ126" s="17"/>
      <c r="EA126" s="17"/>
      <c r="EB126" s="17"/>
      <c r="EC126" s="17"/>
      <c r="ED126" s="18">
        <v>1</v>
      </c>
      <c r="EE126" s="18" t="s">
        <v>9835</v>
      </c>
      <c r="EF126" s="18">
        <v>21572</v>
      </c>
      <c r="EG126" s="18">
        <v>1</v>
      </c>
      <c r="EH126" s="18" t="s">
        <v>9699</v>
      </c>
      <c r="EI126" s="18">
        <v>11680</v>
      </c>
      <c r="EJ126" s="17"/>
      <c r="EK126" s="17"/>
      <c r="EL126" s="17"/>
      <c r="EM126" s="17"/>
      <c r="EN126" s="17"/>
      <c r="EO126" s="17"/>
      <c r="EP126" s="17"/>
      <c r="EQ126" s="17"/>
      <c r="ER126" s="17"/>
      <c r="ES126" s="17"/>
      <c r="ET126" s="17"/>
      <c r="EU126" s="17"/>
      <c r="EV126" s="17"/>
      <c r="EW126" s="17"/>
      <c r="EX126" s="17"/>
      <c r="EY126" s="17"/>
      <c r="EZ126" s="17"/>
      <c r="FA126" s="17"/>
      <c r="FB126" s="18">
        <v>100</v>
      </c>
      <c r="FC126" s="18" t="s">
        <v>8978</v>
      </c>
      <c r="FD126" s="18">
        <v>22</v>
      </c>
      <c r="FE126" s="18">
        <v>0</v>
      </c>
      <c r="FF126" s="18">
        <v>1</v>
      </c>
      <c r="FG126" s="18">
        <v>8</v>
      </c>
      <c r="FH126" s="18">
        <v>11</v>
      </c>
      <c r="FI126" s="18">
        <v>2</v>
      </c>
      <c r="FJ126" s="18">
        <v>0</v>
      </c>
      <c r="FK126" s="18">
        <v>0</v>
      </c>
      <c r="FL126" s="18">
        <v>0</v>
      </c>
      <c r="FM126" s="17"/>
      <c r="FN126" s="17"/>
      <c r="FO126" s="17"/>
      <c r="FP126" s="17"/>
      <c r="FQ126" s="17"/>
      <c r="FR126" s="17"/>
      <c r="FS126" s="17"/>
      <c r="FT126" s="17"/>
      <c r="FU126" s="17"/>
      <c r="FV126" s="17"/>
      <c r="FW126" s="17"/>
      <c r="FX126" s="18" t="s">
        <v>10658</v>
      </c>
      <c r="FY126" s="18">
        <v>4</v>
      </c>
      <c r="FZ126" s="18">
        <v>150</v>
      </c>
      <c r="GA126" s="18" t="s">
        <v>7617</v>
      </c>
      <c r="GB126" s="18" t="s">
        <v>10859</v>
      </c>
      <c r="GC126" s="18" t="s">
        <v>11081</v>
      </c>
      <c r="GD126" s="18" t="s">
        <v>10967</v>
      </c>
      <c r="GE126" s="18" t="s">
        <v>7617</v>
      </c>
      <c r="GF126" s="18" t="s">
        <v>10859</v>
      </c>
      <c r="GG126" s="18" t="s">
        <v>11081</v>
      </c>
      <c r="GH126" s="18" t="s">
        <v>10967</v>
      </c>
    </row>
    <row r="127" spans="3:190" ht="30" customHeight="1" x14ac:dyDescent="0.2">
      <c r="C127" s="17" t="s">
        <v>11174</v>
      </c>
      <c r="D127" s="18" t="s">
        <v>7648</v>
      </c>
      <c r="E127" s="18" t="s">
        <v>7762</v>
      </c>
      <c r="F127" s="18" t="s">
        <v>7861</v>
      </c>
      <c r="G127" s="18">
        <v>2019</v>
      </c>
      <c r="H127" s="19">
        <v>45079</v>
      </c>
      <c r="I127" s="19">
        <v>45230</v>
      </c>
      <c r="J127" s="18" t="s">
        <v>7982</v>
      </c>
      <c r="K127" s="18" t="s">
        <v>8096</v>
      </c>
      <c r="L127" s="18" t="s">
        <v>8210</v>
      </c>
      <c r="M127" s="18" t="s">
        <v>8330</v>
      </c>
      <c r="N127" s="17"/>
      <c r="O127" s="17"/>
      <c r="P127" s="17"/>
      <c r="Q127" s="17"/>
      <c r="R127" s="17"/>
      <c r="S127" s="17"/>
      <c r="T127" s="18" t="s">
        <v>8610</v>
      </c>
      <c r="U127" s="18" t="s">
        <v>8696</v>
      </c>
      <c r="V127" s="18" t="s">
        <v>8815</v>
      </c>
      <c r="W127" s="18" t="s">
        <v>8867</v>
      </c>
      <c r="X127" s="18" t="s">
        <v>3139</v>
      </c>
      <c r="Y127" s="18" t="s">
        <v>8979</v>
      </c>
      <c r="Z127" s="20">
        <f t="shared" si="5"/>
        <v>47.954999999999998</v>
      </c>
      <c r="AA127" s="20">
        <v>40</v>
      </c>
      <c r="AB127" s="21">
        <v>83.41</v>
      </c>
      <c r="AC127" s="21">
        <v>0.02</v>
      </c>
      <c r="AD127" s="20">
        <v>5.43</v>
      </c>
      <c r="AE127" s="21">
        <v>11.32</v>
      </c>
      <c r="AF127" s="21">
        <v>0.80800000000000005</v>
      </c>
      <c r="AG127" s="21">
        <v>0</v>
      </c>
      <c r="AH127" s="21">
        <v>1.7170000000000001</v>
      </c>
      <c r="AI127" s="21">
        <v>3.58</v>
      </c>
      <c r="AJ127" s="21">
        <v>0</v>
      </c>
      <c r="AK127" s="21">
        <v>0</v>
      </c>
      <c r="AL127" s="21">
        <v>0</v>
      </c>
      <c r="AM127" s="21">
        <v>0</v>
      </c>
      <c r="AN127" s="18" t="s">
        <v>9051</v>
      </c>
      <c r="AO127" s="18" t="s">
        <v>594</v>
      </c>
      <c r="AP127" s="18" t="s">
        <v>594</v>
      </c>
      <c r="AQ127" s="18">
        <v>1</v>
      </c>
      <c r="AR127" s="18" t="s">
        <v>9130</v>
      </c>
      <c r="AS127" s="18" t="s">
        <v>9202</v>
      </c>
      <c r="AT127" s="21">
        <v>0</v>
      </c>
      <c r="AU127" s="21">
        <v>63</v>
      </c>
      <c r="AV127" s="21">
        <v>3.5000000000000003E-2</v>
      </c>
      <c r="AW127" s="22">
        <v>533</v>
      </c>
      <c r="AX127" s="22">
        <v>174</v>
      </c>
      <c r="AY127" s="22">
        <v>117</v>
      </c>
      <c r="AZ127" s="22"/>
      <c r="BA127" s="22"/>
      <c r="BB127" s="22"/>
      <c r="BC127" s="22"/>
      <c r="BD127" s="22"/>
      <c r="BE127" s="22"/>
      <c r="BF127" s="22"/>
      <c r="BG127" s="22"/>
      <c r="BH127" s="22"/>
      <c r="BI127" s="22"/>
      <c r="BJ127" s="22"/>
      <c r="BK127" s="22"/>
      <c r="BL127" s="22"/>
      <c r="BM127" s="22"/>
      <c r="BN127" s="22"/>
      <c r="BO127" s="22"/>
      <c r="BP127" s="22"/>
      <c r="BQ127" s="22"/>
      <c r="BR127" s="22"/>
      <c r="BS127" s="22">
        <v>117</v>
      </c>
      <c r="BT127" s="22"/>
      <c r="BU127" s="22"/>
      <c r="BV127" s="22"/>
      <c r="BW127" s="22"/>
      <c r="BX127" s="22"/>
      <c r="BY127" s="22"/>
      <c r="BZ127" s="22"/>
      <c r="CA127" s="22"/>
      <c r="CB127" s="22"/>
      <c r="CC127" s="22"/>
      <c r="CD127" s="22"/>
      <c r="CE127" s="22"/>
      <c r="CF127" s="22"/>
      <c r="CG127" s="22"/>
      <c r="CH127" s="22"/>
      <c r="CI127" s="22">
        <v>0</v>
      </c>
      <c r="CJ127" s="22"/>
      <c r="CK127" s="22"/>
      <c r="CL127" s="22"/>
      <c r="CM127" s="22"/>
      <c r="CN127" s="23"/>
      <c r="CO127" s="22"/>
      <c r="CP127" s="22">
        <v>117</v>
      </c>
      <c r="CQ127" s="15">
        <f t="shared" si="4"/>
        <v>0</v>
      </c>
      <c r="CR127" s="21">
        <v>63.607999999999997</v>
      </c>
      <c r="CS127" s="18" t="s">
        <v>9356</v>
      </c>
      <c r="CT127" s="17"/>
      <c r="CU127" s="21">
        <v>2.98</v>
      </c>
      <c r="CV127" s="24" t="s">
        <v>9467</v>
      </c>
      <c r="CW127" s="21">
        <v>2130.9499999999998</v>
      </c>
      <c r="CX127" s="21"/>
      <c r="CY127" s="17"/>
      <c r="CZ127" s="17"/>
      <c r="DA127" s="17"/>
      <c r="DB127" s="17"/>
      <c r="DC127" s="17"/>
      <c r="DD127" s="17"/>
      <c r="DE127" s="18">
        <v>1</v>
      </c>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8">
        <v>100</v>
      </c>
      <c r="FC127" s="17"/>
      <c r="FD127" s="18">
        <v>42</v>
      </c>
      <c r="FE127" s="18">
        <v>35</v>
      </c>
      <c r="FF127" s="18">
        <v>0</v>
      </c>
      <c r="FG127" s="18">
        <v>0</v>
      </c>
      <c r="FH127" s="18">
        <v>1</v>
      </c>
      <c r="FI127" s="18">
        <v>6</v>
      </c>
      <c r="FJ127" s="18">
        <v>0</v>
      </c>
      <c r="FK127" s="18">
        <v>0</v>
      </c>
      <c r="FL127" s="18">
        <v>0</v>
      </c>
      <c r="FM127" s="18">
        <v>1</v>
      </c>
      <c r="FN127" s="18" t="s">
        <v>10070</v>
      </c>
      <c r="FO127" s="18" t="s">
        <v>594</v>
      </c>
      <c r="FP127" s="17"/>
      <c r="FQ127" s="18" t="s">
        <v>10294</v>
      </c>
      <c r="FR127" s="18" t="s">
        <v>10070</v>
      </c>
      <c r="FS127" s="17"/>
      <c r="FT127" s="17"/>
      <c r="FU127" s="17"/>
      <c r="FV127" s="17"/>
      <c r="FW127" s="17"/>
      <c r="FX127" s="18" t="s">
        <v>10659</v>
      </c>
      <c r="FY127" s="18">
        <v>2</v>
      </c>
      <c r="FZ127" s="18">
        <v>533</v>
      </c>
      <c r="GA127" s="18" t="s">
        <v>10747</v>
      </c>
      <c r="GB127" s="18" t="s">
        <v>10860</v>
      </c>
      <c r="GC127" s="18" t="s">
        <v>11081</v>
      </c>
      <c r="GD127" s="18" t="s">
        <v>10968</v>
      </c>
      <c r="GE127" s="18" t="s">
        <v>11002</v>
      </c>
      <c r="GF127" s="18" t="s">
        <v>11038</v>
      </c>
      <c r="GG127" s="18" t="s">
        <v>11081</v>
      </c>
      <c r="GH127" s="18" t="s">
        <v>11075</v>
      </c>
    </row>
    <row r="128" spans="3:190" ht="30" customHeight="1" x14ac:dyDescent="0.2">
      <c r="C128" s="17" t="s">
        <v>11174</v>
      </c>
      <c r="D128" s="18" t="s">
        <v>66</v>
      </c>
      <c r="E128" s="18" t="s">
        <v>7758</v>
      </c>
      <c r="F128" s="18" t="s">
        <v>725</v>
      </c>
      <c r="G128" s="18">
        <v>2018</v>
      </c>
      <c r="H128" s="19">
        <v>45043</v>
      </c>
      <c r="I128" s="19">
        <v>45291</v>
      </c>
      <c r="J128" s="18" t="s">
        <v>7978</v>
      </c>
      <c r="K128" s="17"/>
      <c r="L128" s="18" t="s">
        <v>8211</v>
      </c>
      <c r="M128" s="18" t="s">
        <v>8331</v>
      </c>
      <c r="N128" s="17"/>
      <c r="O128" s="17"/>
      <c r="P128" s="17"/>
      <c r="Q128" s="17"/>
      <c r="R128" s="17"/>
      <c r="S128" s="17"/>
      <c r="T128" s="17"/>
      <c r="U128" s="17"/>
      <c r="V128" s="18" t="s">
        <v>8814</v>
      </c>
      <c r="W128" s="18" t="s">
        <v>8866</v>
      </c>
      <c r="X128" s="18" t="s">
        <v>8879</v>
      </c>
      <c r="Y128" s="18" t="s">
        <v>8974</v>
      </c>
      <c r="Z128" s="20">
        <f t="shared" si="5"/>
        <v>333.30700000000002</v>
      </c>
      <c r="AA128" s="20">
        <v>296.86500000000001</v>
      </c>
      <c r="AB128" s="21">
        <v>89.07</v>
      </c>
      <c r="AC128" s="21">
        <v>0.19</v>
      </c>
      <c r="AD128" s="20">
        <v>33.840000000000003</v>
      </c>
      <c r="AE128" s="21">
        <v>10.15</v>
      </c>
      <c r="AF128" s="21">
        <v>2.6019999999999999</v>
      </c>
      <c r="AG128" s="21">
        <v>0.78</v>
      </c>
      <c r="AH128" s="21">
        <v>0</v>
      </c>
      <c r="AI128" s="21">
        <v>0</v>
      </c>
      <c r="AJ128" s="21">
        <v>0</v>
      </c>
      <c r="AK128" s="21">
        <v>0</v>
      </c>
      <c r="AL128" s="21">
        <v>0</v>
      </c>
      <c r="AM128" s="21">
        <v>0</v>
      </c>
      <c r="AN128" s="18" t="s">
        <v>699</v>
      </c>
      <c r="AO128" s="18" t="s">
        <v>699</v>
      </c>
      <c r="AP128" s="18" t="s">
        <v>699</v>
      </c>
      <c r="AQ128" s="17"/>
      <c r="AR128" s="17"/>
      <c r="AS128" s="17"/>
      <c r="AT128" s="21"/>
      <c r="AU128" s="21">
        <v>0</v>
      </c>
      <c r="AV128" s="21">
        <v>0</v>
      </c>
      <c r="AW128" s="22">
        <v>0</v>
      </c>
      <c r="AX128" s="22">
        <v>0</v>
      </c>
      <c r="AY128" s="22">
        <v>119</v>
      </c>
      <c r="AZ128" s="22">
        <v>0</v>
      </c>
      <c r="BA128" s="22">
        <v>0</v>
      </c>
      <c r="BB128" s="22">
        <v>0</v>
      </c>
      <c r="BC128" s="22">
        <v>0</v>
      </c>
      <c r="BD128" s="22">
        <v>0</v>
      </c>
      <c r="BE128" s="22">
        <v>0</v>
      </c>
      <c r="BF128" s="22">
        <v>0</v>
      </c>
      <c r="BG128" s="22">
        <v>0</v>
      </c>
      <c r="BH128" s="22">
        <v>0</v>
      </c>
      <c r="BI128" s="22">
        <v>119</v>
      </c>
      <c r="BJ128" s="22">
        <v>0</v>
      </c>
      <c r="BK128" s="22">
        <v>0</v>
      </c>
      <c r="BL128" s="22">
        <v>0</v>
      </c>
      <c r="BM128" s="22">
        <v>0</v>
      </c>
      <c r="BN128" s="22">
        <v>0</v>
      </c>
      <c r="BO128" s="22">
        <v>0</v>
      </c>
      <c r="BP128" s="22">
        <v>0</v>
      </c>
      <c r="BQ128" s="22">
        <v>0</v>
      </c>
      <c r="BR128" s="22">
        <v>0</v>
      </c>
      <c r="BS128" s="22">
        <v>0</v>
      </c>
      <c r="BT128" s="22"/>
      <c r="BU128" s="22"/>
      <c r="BV128" s="22"/>
      <c r="BW128" s="22"/>
      <c r="BX128" s="22"/>
      <c r="BY128" s="22"/>
      <c r="BZ128" s="22"/>
      <c r="CA128" s="22"/>
      <c r="CB128" s="22"/>
      <c r="CC128" s="22"/>
      <c r="CD128" s="22"/>
      <c r="CE128" s="22"/>
      <c r="CF128" s="22"/>
      <c r="CG128" s="22"/>
      <c r="CH128" s="22"/>
      <c r="CI128" s="22">
        <v>0</v>
      </c>
      <c r="CJ128" s="22">
        <v>0</v>
      </c>
      <c r="CK128" s="22">
        <v>0</v>
      </c>
      <c r="CL128" s="22">
        <v>0</v>
      </c>
      <c r="CM128" s="22">
        <v>0</v>
      </c>
      <c r="CN128" s="23"/>
      <c r="CO128" s="22">
        <v>0</v>
      </c>
      <c r="CP128" s="22">
        <v>119</v>
      </c>
      <c r="CQ128" s="15">
        <f t="shared" si="4"/>
        <v>0</v>
      </c>
      <c r="CR128" s="21">
        <v>41.472999999999999</v>
      </c>
      <c r="CS128" s="18" t="s">
        <v>699</v>
      </c>
      <c r="CT128" s="17"/>
      <c r="CU128" s="21">
        <v>2.2599999999999998</v>
      </c>
      <c r="CV128" s="24" t="s">
        <v>9466</v>
      </c>
      <c r="CW128" s="21">
        <v>1832.0640000000001</v>
      </c>
      <c r="CX128" s="21"/>
      <c r="CY128" s="17"/>
      <c r="CZ128" s="17"/>
      <c r="DA128" s="17"/>
      <c r="DB128" s="17"/>
      <c r="DC128" s="18">
        <v>0</v>
      </c>
      <c r="DD128" s="17"/>
      <c r="DE128" s="18">
        <v>0</v>
      </c>
      <c r="DF128" s="17"/>
      <c r="DG128" s="17"/>
      <c r="DH128" s="17"/>
      <c r="DI128" s="18">
        <v>1</v>
      </c>
      <c r="DJ128" s="18" t="s">
        <v>9700</v>
      </c>
      <c r="DK128" s="18">
        <v>0</v>
      </c>
      <c r="DL128" s="17"/>
      <c r="DM128" s="17"/>
      <c r="DN128" s="17"/>
      <c r="DO128" s="17"/>
      <c r="DP128" s="17"/>
      <c r="DQ128" s="17"/>
      <c r="DR128" s="17"/>
      <c r="DS128" s="17"/>
      <c r="DT128" s="17"/>
      <c r="DU128" s="17"/>
      <c r="DV128" s="17"/>
      <c r="DW128" s="17"/>
      <c r="DX128" s="17"/>
      <c r="DY128" s="17"/>
      <c r="DZ128" s="17"/>
      <c r="EA128" s="18" t="s">
        <v>699</v>
      </c>
      <c r="EB128" s="18" t="s">
        <v>699</v>
      </c>
      <c r="EC128" s="18">
        <v>0</v>
      </c>
      <c r="ED128" s="17"/>
      <c r="EE128" s="17"/>
      <c r="EF128" s="17"/>
      <c r="EG128" s="17"/>
      <c r="EH128" s="17"/>
      <c r="EI128" s="17"/>
      <c r="EJ128" s="17"/>
      <c r="EK128" s="17"/>
      <c r="EL128" s="17"/>
      <c r="EM128" s="17"/>
      <c r="EN128" s="17"/>
      <c r="EO128" s="17"/>
      <c r="EP128" s="17"/>
      <c r="EQ128" s="17"/>
      <c r="ER128" s="17"/>
      <c r="ES128" s="18">
        <v>1</v>
      </c>
      <c r="ET128" s="18" t="s">
        <v>9911</v>
      </c>
      <c r="EU128" s="18">
        <v>11</v>
      </c>
      <c r="EV128" s="17"/>
      <c r="EW128" s="17"/>
      <c r="EX128" s="17"/>
      <c r="EY128" s="17"/>
      <c r="EZ128" s="17"/>
      <c r="FA128" s="17"/>
      <c r="FB128" s="18">
        <v>46</v>
      </c>
      <c r="FC128" s="18" t="s">
        <v>10025</v>
      </c>
      <c r="FD128" s="18">
        <v>13</v>
      </c>
      <c r="FE128" s="18">
        <v>2</v>
      </c>
      <c r="FF128" s="18">
        <v>8</v>
      </c>
      <c r="FG128" s="18">
        <v>2</v>
      </c>
      <c r="FH128" s="18">
        <v>0</v>
      </c>
      <c r="FI128" s="18">
        <v>1</v>
      </c>
      <c r="FJ128" s="18">
        <v>0</v>
      </c>
      <c r="FK128" s="18">
        <v>0</v>
      </c>
      <c r="FL128" s="18">
        <v>0</v>
      </c>
      <c r="FM128" s="17"/>
      <c r="FN128" s="17"/>
      <c r="FO128" s="18" t="s">
        <v>699</v>
      </c>
      <c r="FP128" s="17"/>
      <c r="FQ128" s="17"/>
      <c r="FR128" s="17"/>
      <c r="FS128" s="17"/>
      <c r="FT128" s="17"/>
      <c r="FU128" s="17"/>
      <c r="FV128" s="17"/>
      <c r="FW128" s="17"/>
      <c r="FX128" s="18" t="s">
        <v>699</v>
      </c>
      <c r="FY128" s="18">
        <v>0</v>
      </c>
      <c r="FZ128" s="18">
        <v>0</v>
      </c>
      <c r="GA128" s="18" t="s">
        <v>10746</v>
      </c>
      <c r="GB128" s="18" t="s">
        <v>10856</v>
      </c>
      <c r="GC128" s="18" t="s">
        <v>11081</v>
      </c>
      <c r="GD128" s="18" t="s">
        <v>10964</v>
      </c>
      <c r="GE128" s="18" t="s">
        <v>24</v>
      </c>
      <c r="GF128" s="18" t="s">
        <v>7313</v>
      </c>
      <c r="GG128" s="18" t="s">
        <v>11081</v>
      </c>
      <c r="GH128" s="18" t="s">
        <v>7486</v>
      </c>
    </row>
    <row r="129" spans="3:190" ht="30" customHeight="1" x14ac:dyDescent="0.2">
      <c r="C129" s="17" t="s">
        <v>11174</v>
      </c>
      <c r="D129" s="18" t="s">
        <v>62</v>
      </c>
      <c r="E129" s="18" t="s">
        <v>7763</v>
      </c>
      <c r="F129" s="17"/>
      <c r="G129" s="18">
        <v>2022</v>
      </c>
      <c r="H129" s="19">
        <v>44562</v>
      </c>
      <c r="I129" s="19">
        <v>45291</v>
      </c>
      <c r="J129" s="17"/>
      <c r="K129" s="17"/>
      <c r="L129" s="17"/>
      <c r="M129" s="17"/>
      <c r="N129" s="18" t="s">
        <v>8373</v>
      </c>
      <c r="O129" s="18" t="s">
        <v>8400</v>
      </c>
      <c r="P129" s="17"/>
      <c r="Q129" s="17"/>
      <c r="R129" s="17"/>
      <c r="S129" s="17"/>
      <c r="T129" s="18" t="s">
        <v>8611</v>
      </c>
      <c r="U129" s="18" t="s">
        <v>8697</v>
      </c>
      <c r="V129" s="18" t="s">
        <v>8818</v>
      </c>
      <c r="W129" s="18" t="s">
        <v>8818</v>
      </c>
      <c r="X129" s="18" t="s">
        <v>3138</v>
      </c>
      <c r="Y129" s="18" t="s">
        <v>8980</v>
      </c>
      <c r="Z129" s="20">
        <f t="shared" si="5"/>
        <v>77.444000000000003</v>
      </c>
      <c r="AA129" s="20">
        <v>70.353999999999999</v>
      </c>
      <c r="AB129" s="21">
        <v>90.84</v>
      </c>
      <c r="AC129" s="21">
        <v>0.02</v>
      </c>
      <c r="AD129" s="20">
        <v>6.5110000000000001</v>
      </c>
      <c r="AE129" s="21">
        <v>8.41</v>
      </c>
      <c r="AF129" s="21">
        <v>0</v>
      </c>
      <c r="AG129" s="21">
        <v>0</v>
      </c>
      <c r="AH129" s="21">
        <v>0.45600000000000002</v>
      </c>
      <c r="AI129" s="21">
        <v>0.59</v>
      </c>
      <c r="AJ129" s="21">
        <v>0.123</v>
      </c>
      <c r="AK129" s="21">
        <v>0.16</v>
      </c>
      <c r="AL129" s="21">
        <v>0</v>
      </c>
      <c r="AM129" s="21">
        <v>0</v>
      </c>
      <c r="AN129" s="18" t="s">
        <v>1624</v>
      </c>
      <c r="AO129" s="18" t="s">
        <v>9051</v>
      </c>
      <c r="AP129" s="18" t="s">
        <v>9051</v>
      </c>
      <c r="AQ129" s="18">
        <v>1</v>
      </c>
      <c r="AR129" s="18" t="s">
        <v>9131</v>
      </c>
      <c r="AS129" s="18" t="s">
        <v>9203</v>
      </c>
      <c r="AT129" s="21">
        <v>0.67100000000000004</v>
      </c>
      <c r="AU129" s="21">
        <v>79.573999999999998</v>
      </c>
      <c r="AV129" s="21">
        <v>0.03</v>
      </c>
      <c r="AW129" s="22">
        <v>65</v>
      </c>
      <c r="AX129" s="22">
        <v>62</v>
      </c>
      <c r="AY129" s="22">
        <v>59</v>
      </c>
      <c r="AZ129" s="22"/>
      <c r="BA129" s="22">
        <v>1</v>
      </c>
      <c r="BB129" s="22">
        <v>1</v>
      </c>
      <c r="BC129" s="22"/>
      <c r="BD129" s="22"/>
      <c r="BE129" s="22">
        <v>4</v>
      </c>
      <c r="BF129" s="22">
        <v>2</v>
      </c>
      <c r="BG129" s="22"/>
      <c r="BH129" s="22">
        <v>6</v>
      </c>
      <c r="BI129" s="22">
        <v>2</v>
      </c>
      <c r="BJ129" s="22">
        <v>14</v>
      </c>
      <c r="BK129" s="22">
        <v>24</v>
      </c>
      <c r="BL129" s="22">
        <v>1</v>
      </c>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v>0</v>
      </c>
      <c r="CJ129" s="22"/>
      <c r="CK129" s="22">
        <v>1</v>
      </c>
      <c r="CL129" s="22">
        <v>1</v>
      </c>
      <c r="CM129" s="22">
        <v>2</v>
      </c>
      <c r="CN129" s="23"/>
      <c r="CO129" s="22"/>
      <c r="CP129" s="22">
        <v>59</v>
      </c>
      <c r="CQ129" s="15">
        <f t="shared" si="4"/>
        <v>0</v>
      </c>
      <c r="CR129" s="21">
        <v>290.35000000000002</v>
      </c>
      <c r="CS129" s="18" t="s">
        <v>9357</v>
      </c>
      <c r="CT129" s="17"/>
      <c r="CU129" s="21">
        <v>18.03</v>
      </c>
      <c r="CV129" s="18" t="s">
        <v>4027</v>
      </c>
      <c r="CW129" s="21">
        <v>1608.4939999999999</v>
      </c>
      <c r="CX129" s="21"/>
      <c r="CY129" s="17"/>
      <c r="CZ129" s="17"/>
      <c r="DA129" s="17"/>
      <c r="DB129" s="17"/>
      <c r="DC129" s="18">
        <v>0</v>
      </c>
      <c r="DD129" s="17"/>
      <c r="DE129" s="18">
        <v>6</v>
      </c>
      <c r="DF129" s="18">
        <v>1</v>
      </c>
      <c r="DG129" s="18" t="s">
        <v>9630</v>
      </c>
      <c r="DH129" s="18">
        <v>4191</v>
      </c>
      <c r="DI129" s="18">
        <v>1</v>
      </c>
      <c r="DJ129" s="18" t="s">
        <v>9701</v>
      </c>
      <c r="DK129" s="18">
        <v>469</v>
      </c>
      <c r="DL129" s="18">
        <v>1</v>
      </c>
      <c r="DM129" s="18" t="s">
        <v>9729</v>
      </c>
      <c r="DN129" s="18">
        <v>554</v>
      </c>
      <c r="DO129" s="17"/>
      <c r="DP129" s="17"/>
      <c r="DQ129" s="17"/>
      <c r="DR129" s="17"/>
      <c r="DS129" s="17"/>
      <c r="DT129" s="17"/>
      <c r="DU129" s="18">
        <v>1</v>
      </c>
      <c r="DV129" s="18" t="s">
        <v>9759</v>
      </c>
      <c r="DW129" s="18">
        <v>581</v>
      </c>
      <c r="DX129" s="18">
        <v>1</v>
      </c>
      <c r="DY129" s="18" t="s">
        <v>4187</v>
      </c>
      <c r="DZ129" s="18">
        <v>35</v>
      </c>
      <c r="EA129" s="17"/>
      <c r="EB129" s="17"/>
      <c r="EC129" s="17"/>
      <c r="ED129" s="18">
        <v>1</v>
      </c>
      <c r="EE129" s="18" t="s">
        <v>9836</v>
      </c>
      <c r="EF129" s="18">
        <v>592</v>
      </c>
      <c r="EG129" s="18">
        <v>1</v>
      </c>
      <c r="EH129" s="18" t="s">
        <v>4701</v>
      </c>
      <c r="EI129" s="18">
        <v>485</v>
      </c>
      <c r="EJ129" s="17"/>
      <c r="EK129" s="17"/>
      <c r="EL129" s="17"/>
      <c r="EM129" s="17"/>
      <c r="EN129" s="17"/>
      <c r="EO129" s="17"/>
      <c r="EP129" s="17"/>
      <c r="EQ129" s="17"/>
      <c r="ER129" s="17"/>
      <c r="ES129" s="18">
        <v>1</v>
      </c>
      <c r="ET129" s="18" t="s">
        <v>4818</v>
      </c>
      <c r="EU129" s="18">
        <v>20</v>
      </c>
      <c r="EV129" s="18">
        <v>1</v>
      </c>
      <c r="EW129" s="18" t="s">
        <v>4818</v>
      </c>
      <c r="EX129" s="18">
        <v>676</v>
      </c>
      <c r="EY129" s="17"/>
      <c r="EZ129" s="17"/>
      <c r="FA129" s="17"/>
      <c r="FB129" s="18">
        <v>100</v>
      </c>
      <c r="FC129" s="17"/>
      <c r="FD129" s="18">
        <v>49</v>
      </c>
      <c r="FE129" s="18">
        <v>10</v>
      </c>
      <c r="FF129" s="18">
        <v>0</v>
      </c>
      <c r="FG129" s="18">
        <v>34</v>
      </c>
      <c r="FH129" s="18">
        <v>0</v>
      </c>
      <c r="FI129" s="18">
        <v>5</v>
      </c>
      <c r="FJ129" s="18">
        <v>0</v>
      </c>
      <c r="FK129" s="18">
        <v>0</v>
      </c>
      <c r="FL129" s="18">
        <v>0</v>
      </c>
      <c r="FM129" s="17"/>
      <c r="FN129" s="17"/>
      <c r="FO129" s="18" t="s">
        <v>10125</v>
      </c>
      <c r="FP129" s="17"/>
      <c r="FQ129" s="17"/>
      <c r="FR129" s="17"/>
      <c r="FS129" s="17"/>
      <c r="FT129" s="18" t="s">
        <v>10479</v>
      </c>
      <c r="FU129" s="17"/>
      <c r="FV129" s="17"/>
      <c r="FW129" s="17"/>
      <c r="FX129" s="18" t="s">
        <v>5727</v>
      </c>
      <c r="FY129" s="18">
        <v>0</v>
      </c>
      <c r="FZ129" s="17"/>
      <c r="GA129" s="18" t="s">
        <v>7217</v>
      </c>
      <c r="GB129" s="18" t="s">
        <v>7309</v>
      </c>
      <c r="GC129" s="18" t="s">
        <v>11081</v>
      </c>
      <c r="GD129" s="18" t="s">
        <v>7482</v>
      </c>
      <c r="GE129" s="18" t="s">
        <v>7217</v>
      </c>
      <c r="GF129" s="18" t="s">
        <v>7309</v>
      </c>
      <c r="GG129" s="18" t="s">
        <v>11081</v>
      </c>
      <c r="GH129" s="18" t="s">
        <v>7482</v>
      </c>
    </row>
    <row r="130" spans="3:190" ht="30" customHeight="1" x14ac:dyDescent="0.2">
      <c r="C130" s="17" t="s">
        <v>11174</v>
      </c>
      <c r="D130" s="18" t="s">
        <v>76</v>
      </c>
      <c r="E130" s="18" t="s">
        <v>502</v>
      </c>
      <c r="F130" s="18" t="s">
        <v>7862</v>
      </c>
      <c r="G130" s="18">
        <v>2017</v>
      </c>
      <c r="H130" s="19">
        <v>44713</v>
      </c>
      <c r="I130" s="19">
        <v>45288</v>
      </c>
      <c r="J130" s="18" t="s">
        <v>7983</v>
      </c>
      <c r="K130" s="18" t="s">
        <v>8097</v>
      </c>
      <c r="L130" s="18" t="s">
        <v>8212</v>
      </c>
      <c r="M130" s="18" t="s">
        <v>8332</v>
      </c>
      <c r="N130" s="17"/>
      <c r="O130" s="17"/>
      <c r="P130" s="18" t="s">
        <v>8429</v>
      </c>
      <c r="Q130" s="18" t="s">
        <v>8459</v>
      </c>
      <c r="R130" s="17"/>
      <c r="S130" s="17"/>
      <c r="T130" s="18" t="s">
        <v>8612</v>
      </c>
      <c r="U130" s="18" t="s">
        <v>8698</v>
      </c>
      <c r="V130" s="18" t="s">
        <v>8819</v>
      </c>
      <c r="W130" s="18" t="s">
        <v>8819</v>
      </c>
      <c r="X130" s="18" t="s">
        <v>3138</v>
      </c>
      <c r="Y130" s="18" t="s">
        <v>8981</v>
      </c>
      <c r="Z130" s="20">
        <f t="shared" si="5"/>
        <v>315.67000000000007</v>
      </c>
      <c r="AA130" s="20">
        <v>227.5</v>
      </c>
      <c r="AB130" s="21">
        <v>72.069999999999993</v>
      </c>
      <c r="AC130" s="21">
        <v>0.25</v>
      </c>
      <c r="AD130" s="20">
        <v>72.09</v>
      </c>
      <c r="AE130" s="21">
        <v>22.84</v>
      </c>
      <c r="AF130" s="21">
        <v>14.11</v>
      </c>
      <c r="AG130" s="21">
        <v>4.47</v>
      </c>
      <c r="AH130" s="21">
        <v>1.97</v>
      </c>
      <c r="AI130" s="21">
        <v>0.62</v>
      </c>
      <c r="AJ130" s="21">
        <v>0</v>
      </c>
      <c r="AK130" s="21">
        <v>0</v>
      </c>
      <c r="AL130" s="21">
        <v>0</v>
      </c>
      <c r="AM130" s="21">
        <v>0</v>
      </c>
      <c r="AN130" s="18" t="s">
        <v>699</v>
      </c>
      <c r="AO130" s="18" t="s">
        <v>699</v>
      </c>
      <c r="AP130" s="18" t="s">
        <v>699</v>
      </c>
      <c r="AQ130" s="18">
        <v>1</v>
      </c>
      <c r="AR130" s="18" t="s">
        <v>9132</v>
      </c>
      <c r="AS130" s="18" t="s">
        <v>9204</v>
      </c>
      <c r="AT130" s="21">
        <v>11.41</v>
      </c>
      <c r="AU130" s="21">
        <v>250</v>
      </c>
      <c r="AV130" s="21">
        <v>0.3</v>
      </c>
      <c r="AW130" s="22">
        <v>0</v>
      </c>
      <c r="AX130" s="22">
        <v>331</v>
      </c>
      <c r="AY130" s="22">
        <v>331</v>
      </c>
      <c r="AZ130" s="22">
        <v>10</v>
      </c>
      <c r="BA130" s="22">
        <v>63</v>
      </c>
      <c r="BB130" s="22">
        <v>43</v>
      </c>
      <c r="BC130" s="22">
        <v>0</v>
      </c>
      <c r="BD130" s="22">
        <v>5</v>
      </c>
      <c r="BE130" s="22">
        <v>18</v>
      </c>
      <c r="BF130" s="22">
        <v>0</v>
      </c>
      <c r="BG130" s="22">
        <v>15</v>
      </c>
      <c r="BH130" s="22">
        <v>24</v>
      </c>
      <c r="BI130" s="22">
        <v>7</v>
      </c>
      <c r="BJ130" s="22">
        <v>16</v>
      </c>
      <c r="BK130" s="22">
        <v>79</v>
      </c>
      <c r="BL130" s="22">
        <v>42</v>
      </c>
      <c r="BM130" s="22">
        <v>7</v>
      </c>
      <c r="BN130" s="22">
        <v>0</v>
      </c>
      <c r="BO130" s="22">
        <v>0</v>
      </c>
      <c r="BP130" s="22">
        <v>0</v>
      </c>
      <c r="BQ130" s="22">
        <v>0</v>
      </c>
      <c r="BR130" s="22">
        <v>0</v>
      </c>
      <c r="BS130" s="22">
        <v>0</v>
      </c>
      <c r="BT130" s="22"/>
      <c r="BU130" s="22"/>
      <c r="BV130" s="22"/>
      <c r="BW130" s="22"/>
      <c r="BX130" s="22"/>
      <c r="BY130" s="22"/>
      <c r="BZ130" s="22"/>
      <c r="CA130" s="22"/>
      <c r="CB130" s="22"/>
      <c r="CC130" s="22"/>
      <c r="CD130" s="22"/>
      <c r="CE130" s="22"/>
      <c r="CF130" s="22"/>
      <c r="CG130" s="22"/>
      <c r="CH130" s="22"/>
      <c r="CI130" s="22">
        <v>0</v>
      </c>
      <c r="CJ130" s="22">
        <v>0</v>
      </c>
      <c r="CK130" s="22">
        <v>0</v>
      </c>
      <c r="CL130" s="22">
        <v>0</v>
      </c>
      <c r="CM130" s="22">
        <v>0</v>
      </c>
      <c r="CN130" s="23"/>
      <c r="CO130" s="22">
        <v>0</v>
      </c>
      <c r="CP130" s="22">
        <v>329</v>
      </c>
      <c r="CQ130" s="15">
        <f t="shared" si="4"/>
        <v>0</v>
      </c>
      <c r="CR130" s="21">
        <v>390.15300000000002</v>
      </c>
      <c r="CS130" s="18" t="s">
        <v>9358</v>
      </c>
      <c r="CT130" s="17"/>
      <c r="CU130" s="21">
        <v>36.43</v>
      </c>
      <c r="CV130" s="18" t="s">
        <v>4066</v>
      </c>
      <c r="CW130" s="21">
        <v>1070.8530000000001</v>
      </c>
      <c r="CX130" s="21"/>
      <c r="CY130" s="17"/>
      <c r="CZ130" s="17"/>
      <c r="DA130" s="17"/>
      <c r="DB130" s="17"/>
      <c r="DC130" s="17"/>
      <c r="DD130" s="17"/>
      <c r="DE130" s="18">
        <v>4</v>
      </c>
      <c r="DF130" s="18">
        <v>1</v>
      </c>
      <c r="DG130" s="18" t="s">
        <v>9631</v>
      </c>
      <c r="DH130" s="18">
        <v>40175</v>
      </c>
      <c r="DI130" s="18">
        <v>1</v>
      </c>
      <c r="DJ130" s="18" t="s">
        <v>9702</v>
      </c>
      <c r="DK130" s="18">
        <v>0</v>
      </c>
      <c r="DL130" s="17"/>
      <c r="DM130" s="17"/>
      <c r="DN130" s="17"/>
      <c r="DO130" s="17"/>
      <c r="DP130" s="17"/>
      <c r="DQ130" s="17"/>
      <c r="DR130" s="18">
        <v>1</v>
      </c>
      <c r="DS130" s="18" t="s">
        <v>9735</v>
      </c>
      <c r="DT130" s="18">
        <v>0</v>
      </c>
      <c r="DU130" s="18">
        <v>1</v>
      </c>
      <c r="DV130" s="18" t="s">
        <v>9735</v>
      </c>
      <c r="DW130" s="18">
        <v>0</v>
      </c>
      <c r="DX130" s="18">
        <v>1</v>
      </c>
      <c r="DY130" s="18" t="s">
        <v>9735</v>
      </c>
      <c r="DZ130" s="18">
        <v>0</v>
      </c>
      <c r="EA130" s="18" t="s">
        <v>699</v>
      </c>
      <c r="EB130" s="18" t="s">
        <v>699</v>
      </c>
      <c r="EC130" s="18">
        <v>0</v>
      </c>
      <c r="ED130" s="18">
        <v>1</v>
      </c>
      <c r="EE130" s="18" t="s">
        <v>9735</v>
      </c>
      <c r="EF130" s="18">
        <v>0</v>
      </c>
      <c r="EG130" s="18">
        <v>1</v>
      </c>
      <c r="EH130" s="18" t="s">
        <v>9872</v>
      </c>
      <c r="EI130" s="18">
        <v>14788</v>
      </c>
      <c r="EJ130" s="17"/>
      <c r="EK130" s="17"/>
      <c r="EL130" s="17"/>
      <c r="EM130" s="17"/>
      <c r="EN130" s="17"/>
      <c r="EO130" s="17"/>
      <c r="EP130" s="17"/>
      <c r="EQ130" s="17"/>
      <c r="ER130" s="17"/>
      <c r="ES130" s="17"/>
      <c r="ET130" s="17"/>
      <c r="EU130" s="17"/>
      <c r="EV130" s="17"/>
      <c r="EW130" s="17"/>
      <c r="EX130" s="17"/>
      <c r="EY130" s="18" t="s">
        <v>9955</v>
      </c>
      <c r="EZ130" s="18" t="s">
        <v>9966</v>
      </c>
      <c r="FA130" s="18">
        <v>8</v>
      </c>
      <c r="FB130" s="18">
        <v>92</v>
      </c>
      <c r="FC130" s="18" t="s">
        <v>10026</v>
      </c>
      <c r="FD130" s="18">
        <v>260</v>
      </c>
      <c r="FE130" s="18">
        <v>0</v>
      </c>
      <c r="FF130" s="18">
        <v>24</v>
      </c>
      <c r="FG130" s="18">
        <v>236</v>
      </c>
      <c r="FH130" s="18">
        <v>0</v>
      </c>
      <c r="FI130" s="18">
        <v>0</v>
      </c>
      <c r="FJ130" s="18">
        <v>0</v>
      </c>
      <c r="FK130" s="18">
        <v>0</v>
      </c>
      <c r="FL130" s="18">
        <v>0</v>
      </c>
      <c r="FM130" s="17"/>
      <c r="FN130" s="17"/>
      <c r="FO130" s="17"/>
      <c r="FP130" s="24" t="s">
        <v>10207</v>
      </c>
      <c r="FQ130" s="17"/>
      <c r="FR130" s="24" t="s">
        <v>10207</v>
      </c>
      <c r="FS130" s="17"/>
      <c r="FT130" s="18" t="s">
        <v>10480</v>
      </c>
      <c r="FU130" s="17"/>
      <c r="FV130" s="17"/>
      <c r="FW130" s="17"/>
      <c r="FX130" s="18" t="s">
        <v>10660</v>
      </c>
      <c r="FY130" s="18">
        <v>2</v>
      </c>
      <c r="FZ130" s="18">
        <v>36</v>
      </c>
      <c r="GA130" s="18" t="s">
        <v>31</v>
      </c>
      <c r="GB130" s="18" t="s">
        <v>10861</v>
      </c>
      <c r="GC130" s="18" t="s">
        <v>11081</v>
      </c>
      <c r="GD130" s="18" t="s">
        <v>10969</v>
      </c>
      <c r="GE130" s="18" t="s">
        <v>31</v>
      </c>
      <c r="GF130" s="18" t="s">
        <v>10861</v>
      </c>
      <c r="GG130" s="18" t="s">
        <v>11081</v>
      </c>
      <c r="GH130" s="18" t="s">
        <v>10969</v>
      </c>
    </row>
    <row r="131" spans="3:190" ht="30" customHeight="1" x14ac:dyDescent="0.2">
      <c r="C131" s="17" t="s">
        <v>11174</v>
      </c>
      <c r="D131" s="18" t="s">
        <v>7651</v>
      </c>
      <c r="E131" s="18" t="s">
        <v>7764</v>
      </c>
      <c r="F131" s="18" t="s">
        <v>462</v>
      </c>
      <c r="G131" s="18">
        <v>2022</v>
      </c>
      <c r="H131" s="19">
        <v>44927</v>
      </c>
      <c r="I131" s="19">
        <v>45291</v>
      </c>
      <c r="J131" s="18" t="s">
        <v>7984</v>
      </c>
      <c r="K131" s="18" t="s">
        <v>8098</v>
      </c>
      <c r="L131" s="18" t="s">
        <v>8213</v>
      </c>
      <c r="M131" s="18" t="s">
        <v>8333</v>
      </c>
      <c r="N131" s="18" t="s">
        <v>1624</v>
      </c>
      <c r="O131" s="17"/>
      <c r="P131" s="18" t="s">
        <v>8430</v>
      </c>
      <c r="Q131" s="18" t="s">
        <v>8460</v>
      </c>
      <c r="R131" s="18" t="s">
        <v>1624</v>
      </c>
      <c r="S131" s="17"/>
      <c r="T131" s="18" t="s">
        <v>8613</v>
      </c>
      <c r="U131" s="18" t="s">
        <v>8699</v>
      </c>
      <c r="V131" s="18" t="s">
        <v>8820</v>
      </c>
      <c r="W131" s="18" t="s">
        <v>8868</v>
      </c>
      <c r="X131" s="18" t="s">
        <v>3138</v>
      </c>
      <c r="Y131" s="18" t="s">
        <v>8982</v>
      </c>
      <c r="Z131" s="20">
        <f t="shared" si="5"/>
        <v>141.6</v>
      </c>
      <c r="AA131" s="20">
        <v>129.4</v>
      </c>
      <c r="AB131" s="21">
        <v>91.38</v>
      </c>
      <c r="AC131" s="21">
        <v>0.18</v>
      </c>
      <c r="AD131" s="20">
        <v>0.1</v>
      </c>
      <c r="AE131" s="21">
        <v>7.0000000000000007E-2</v>
      </c>
      <c r="AF131" s="21">
        <v>2</v>
      </c>
      <c r="AG131" s="21">
        <v>1.41</v>
      </c>
      <c r="AH131" s="21">
        <v>4</v>
      </c>
      <c r="AI131" s="21">
        <v>2.82</v>
      </c>
      <c r="AJ131" s="21">
        <v>6.1</v>
      </c>
      <c r="AK131" s="21">
        <v>4.3099999999999996</v>
      </c>
      <c r="AL131" s="21">
        <v>0</v>
      </c>
      <c r="AM131" s="21">
        <v>0</v>
      </c>
      <c r="AN131" s="18" t="s">
        <v>594</v>
      </c>
      <c r="AO131" s="18" t="s">
        <v>1624</v>
      </c>
      <c r="AP131" s="18" t="s">
        <v>1624</v>
      </c>
      <c r="AQ131" s="17"/>
      <c r="AR131" s="17"/>
      <c r="AS131" s="17"/>
      <c r="AT131" s="21"/>
      <c r="AU131" s="21">
        <v>230</v>
      </c>
      <c r="AV131" s="21">
        <v>0.32</v>
      </c>
      <c r="AW131" s="22">
        <v>120</v>
      </c>
      <c r="AX131" s="22">
        <v>101</v>
      </c>
      <c r="AY131" s="22">
        <v>69</v>
      </c>
      <c r="AZ131" s="22">
        <v>1</v>
      </c>
      <c r="BA131" s="22">
        <v>35</v>
      </c>
      <c r="BB131" s="22">
        <v>6</v>
      </c>
      <c r="BC131" s="22"/>
      <c r="BD131" s="22"/>
      <c r="BE131" s="22"/>
      <c r="BF131" s="22"/>
      <c r="BG131" s="22">
        <v>5</v>
      </c>
      <c r="BH131" s="22"/>
      <c r="BI131" s="22"/>
      <c r="BJ131" s="22">
        <v>2</v>
      </c>
      <c r="BK131" s="22">
        <v>18</v>
      </c>
      <c r="BL131" s="22">
        <v>2</v>
      </c>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v>0</v>
      </c>
      <c r="CJ131" s="22"/>
      <c r="CK131" s="22"/>
      <c r="CL131" s="22"/>
      <c r="CM131" s="22"/>
      <c r="CN131" s="22" t="s">
        <v>9247</v>
      </c>
      <c r="CO131" s="22">
        <v>0</v>
      </c>
      <c r="CP131" s="22">
        <v>69</v>
      </c>
      <c r="CQ131" s="15">
        <f t="shared" ref="CQ131:CQ158" si="6">SUM(AZ131:BS131)+SUM(CJ131:CO131)-CP131</f>
        <v>0</v>
      </c>
      <c r="CR131" s="21">
        <v>118.55800000000001</v>
      </c>
      <c r="CS131" s="18" t="s">
        <v>9359</v>
      </c>
      <c r="CT131" s="18" t="s">
        <v>9409</v>
      </c>
      <c r="CU131" s="21">
        <v>12.33</v>
      </c>
      <c r="CV131" s="24" t="s">
        <v>9470</v>
      </c>
      <c r="CW131" s="21">
        <v>961.27099999999996</v>
      </c>
      <c r="CX131" s="21"/>
      <c r="CY131" s="17"/>
      <c r="CZ131" s="17"/>
      <c r="DA131" s="17"/>
      <c r="DB131" s="17"/>
      <c r="DC131" s="18">
        <v>0</v>
      </c>
      <c r="DD131" s="17"/>
      <c r="DE131" s="18">
        <v>1</v>
      </c>
      <c r="DF131" s="18">
        <v>1</v>
      </c>
      <c r="DG131" s="18" t="s">
        <v>9632</v>
      </c>
      <c r="DH131" s="18">
        <v>55000</v>
      </c>
      <c r="DI131" s="18">
        <v>1</v>
      </c>
      <c r="DJ131" s="18" t="s">
        <v>9632</v>
      </c>
      <c r="DK131" s="18">
        <v>55000</v>
      </c>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8">
        <v>1</v>
      </c>
      <c r="EH131" s="18" t="s">
        <v>4445</v>
      </c>
      <c r="EI131" s="18">
        <v>55000</v>
      </c>
      <c r="EJ131" s="17"/>
      <c r="EK131" s="17"/>
      <c r="EL131" s="17"/>
      <c r="EM131" s="17"/>
      <c r="EN131" s="17"/>
      <c r="EO131" s="17"/>
      <c r="EP131" s="17"/>
      <c r="EQ131" s="17"/>
      <c r="ER131" s="17"/>
      <c r="ES131" s="17"/>
      <c r="ET131" s="17"/>
      <c r="EU131" s="17"/>
      <c r="EV131" s="17"/>
      <c r="EW131" s="17"/>
      <c r="EX131" s="17"/>
      <c r="EY131" s="17"/>
      <c r="EZ131" s="17"/>
      <c r="FA131" s="17"/>
      <c r="FB131" s="18">
        <v>100</v>
      </c>
      <c r="FC131" s="17"/>
      <c r="FD131" s="18">
        <v>43</v>
      </c>
      <c r="FE131" s="18">
        <v>2</v>
      </c>
      <c r="FF131" s="18">
        <v>6</v>
      </c>
      <c r="FG131" s="18">
        <v>33</v>
      </c>
      <c r="FH131" s="18">
        <v>0</v>
      </c>
      <c r="FI131" s="18">
        <v>2</v>
      </c>
      <c r="FJ131" s="18">
        <v>0</v>
      </c>
      <c r="FK131" s="18">
        <v>0</v>
      </c>
      <c r="FL131" s="18">
        <v>0</v>
      </c>
      <c r="FM131" s="17"/>
      <c r="FN131" s="17"/>
      <c r="FO131" s="17"/>
      <c r="FP131" s="24" t="s">
        <v>10208</v>
      </c>
      <c r="FQ131" s="18" t="s">
        <v>10295</v>
      </c>
      <c r="FR131" s="17"/>
      <c r="FS131" s="17"/>
      <c r="FT131" s="18" t="s">
        <v>10481</v>
      </c>
      <c r="FU131" s="17"/>
      <c r="FV131" s="17"/>
      <c r="FW131" s="17"/>
      <c r="FX131" s="18" t="s">
        <v>10661</v>
      </c>
      <c r="FY131" s="18">
        <v>130</v>
      </c>
      <c r="FZ131" s="18">
        <v>320</v>
      </c>
      <c r="GA131" s="18" t="s">
        <v>10748</v>
      </c>
      <c r="GB131" s="18" t="s">
        <v>10862</v>
      </c>
      <c r="GC131" s="18" t="s">
        <v>11081</v>
      </c>
      <c r="GD131" s="18" t="s">
        <v>10970</v>
      </c>
      <c r="GE131" s="18" t="s">
        <v>7618</v>
      </c>
      <c r="GF131" s="18" t="s">
        <v>11039</v>
      </c>
      <c r="GG131" s="18" t="s">
        <v>11081</v>
      </c>
      <c r="GH131" s="18" t="s">
        <v>11076</v>
      </c>
    </row>
    <row r="132" spans="3:190" ht="30" customHeight="1" x14ac:dyDescent="0.2">
      <c r="C132" s="17" t="s">
        <v>11174</v>
      </c>
      <c r="D132" s="18" t="s">
        <v>76</v>
      </c>
      <c r="E132" s="18" t="s">
        <v>7765</v>
      </c>
      <c r="F132" s="17"/>
      <c r="G132" s="18">
        <v>2023</v>
      </c>
      <c r="H132" s="19">
        <v>44866</v>
      </c>
      <c r="I132" s="19">
        <v>45288</v>
      </c>
      <c r="J132" s="18" t="s">
        <v>7985</v>
      </c>
      <c r="K132" s="18" t="s">
        <v>8099</v>
      </c>
      <c r="L132" s="18" t="s">
        <v>8214</v>
      </c>
      <c r="M132" s="18" t="s">
        <v>8334</v>
      </c>
      <c r="N132" s="18" t="s">
        <v>699</v>
      </c>
      <c r="O132" s="17"/>
      <c r="P132" s="18" t="s">
        <v>8429</v>
      </c>
      <c r="Q132" s="18" t="s">
        <v>8461</v>
      </c>
      <c r="R132" s="18" t="s">
        <v>699</v>
      </c>
      <c r="S132" s="17"/>
      <c r="T132" s="18" t="s">
        <v>8614</v>
      </c>
      <c r="U132" s="18" t="s">
        <v>8700</v>
      </c>
      <c r="V132" s="18" t="s">
        <v>8819</v>
      </c>
      <c r="W132" s="18" t="s">
        <v>8819</v>
      </c>
      <c r="X132" s="18" t="s">
        <v>3138</v>
      </c>
      <c r="Y132" s="18" t="s">
        <v>8983</v>
      </c>
      <c r="Z132" s="20">
        <f t="shared" ref="Z132:Z158" si="7">SUM(AA132,AD132,AF132,AH132,AJ132,AL132)</f>
        <v>53.5</v>
      </c>
      <c r="AA132" s="20">
        <v>46.4</v>
      </c>
      <c r="AB132" s="21">
        <v>86.73</v>
      </c>
      <c r="AC132" s="21">
        <v>0.05</v>
      </c>
      <c r="AD132" s="20">
        <v>6.4</v>
      </c>
      <c r="AE132" s="21">
        <v>11.96</v>
      </c>
      <c r="AF132" s="21">
        <v>0</v>
      </c>
      <c r="AG132" s="21">
        <v>0</v>
      </c>
      <c r="AH132" s="21">
        <v>0.7</v>
      </c>
      <c r="AI132" s="21">
        <v>1.31</v>
      </c>
      <c r="AJ132" s="21">
        <v>0</v>
      </c>
      <c r="AK132" s="21">
        <v>0</v>
      </c>
      <c r="AL132" s="21">
        <v>0</v>
      </c>
      <c r="AM132" s="21">
        <v>0</v>
      </c>
      <c r="AN132" s="18" t="s">
        <v>594</v>
      </c>
      <c r="AO132" s="18" t="s">
        <v>699</v>
      </c>
      <c r="AP132" s="18" t="s">
        <v>699</v>
      </c>
      <c r="AQ132" s="18">
        <v>1</v>
      </c>
      <c r="AR132" s="18" t="s">
        <v>9132</v>
      </c>
      <c r="AS132" s="18" t="s">
        <v>9205</v>
      </c>
      <c r="AT132" s="21">
        <v>0</v>
      </c>
      <c r="AU132" s="21">
        <v>100</v>
      </c>
      <c r="AV132" s="21">
        <v>0.12</v>
      </c>
      <c r="AW132" s="22">
        <v>0</v>
      </c>
      <c r="AX132" s="22">
        <v>132</v>
      </c>
      <c r="AY132" s="22">
        <v>106</v>
      </c>
      <c r="AZ132" s="22">
        <v>0</v>
      </c>
      <c r="BA132" s="22">
        <v>0</v>
      </c>
      <c r="BB132" s="22">
        <v>0</v>
      </c>
      <c r="BC132" s="22">
        <v>0</v>
      </c>
      <c r="BD132" s="22">
        <v>0</v>
      </c>
      <c r="BE132" s="22">
        <v>0</v>
      </c>
      <c r="BF132" s="22">
        <v>0</v>
      </c>
      <c r="BG132" s="22">
        <v>0</v>
      </c>
      <c r="BH132" s="22">
        <v>0</v>
      </c>
      <c r="BI132" s="22">
        <v>0</v>
      </c>
      <c r="BJ132" s="22">
        <v>0</v>
      </c>
      <c r="BK132" s="22">
        <v>0</v>
      </c>
      <c r="BL132" s="22">
        <v>0</v>
      </c>
      <c r="BM132" s="22">
        <v>0</v>
      </c>
      <c r="BN132" s="22">
        <v>0</v>
      </c>
      <c r="BO132" s="22">
        <v>0</v>
      </c>
      <c r="BP132" s="22">
        <v>0</v>
      </c>
      <c r="BQ132" s="22">
        <v>0</v>
      </c>
      <c r="BR132" s="22">
        <v>0</v>
      </c>
      <c r="BS132" s="22">
        <v>106</v>
      </c>
      <c r="BT132" s="22">
        <v>12</v>
      </c>
      <c r="BU132" s="22">
        <v>0</v>
      </c>
      <c r="BV132" s="22">
        <v>0</v>
      </c>
      <c r="BW132" s="22">
        <v>13</v>
      </c>
      <c r="BX132" s="22">
        <v>0</v>
      </c>
      <c r="BY132" s="22">
        <v>34</v>
      </c>
      <c r="BZ132" s="22">
        <v>0</v>
      </c>
      <c r="CA132" s="22">
        <v>15</v>
      </c>
      <c r="CB132" s="22">
        <v>0</v>
      </c>
      <c r="CC132" s="22">
        <v>0</v>
      </c>
      <c r="CD132" s="22">
        <v>16</v>
      </c>
      <c r="CE132" s="22">
        <v>15</v>
      </c>
      <c r="CF132" s="22">
        <v>0</v>
      </c>
      <c r="CG132" s="22">
        <v>0</v>
      </c>
      <c r="CH132" s="22">
        <v>1</v>
      </c>
      <c r="CI132" s="22">
        <v>106</v>
      </c>
      <c r="CJ132" s="22">
        <v>0</v>
      </c>
      <c r="CK132" s="22">
        <v>0</v>
      </c>
      <c r="CL132" s="22">
        <v>0</v>
      </c>
      <c r="CM132" s="22">
        <v>0</v>
      </c>
      <c r="CN132" s="23"/>
      <c r="CO132" s="22">
        <v>0</v>
      </c>
      <c r="CP132" s="22">
        <v>106</v>
      </c>
      <c r="CQ132" s="15">
        <f t="shared" si="6"/>
        <v>0</v>
      </c>
      <c r="CR132" s="21">
        <v>35.441000000000003</v>
      </c>
      <c r="CS132" s="18" t="s">
        <v>9360</v>
      </c>
      <c r="CT132" s="17"/>
      <c r="CU132" s="21">
        <v>3.31</v>
      </c>
      <c r="CV132" s="18" t="s">
        <v>4066</v>
      </c>
      <c r="CW132" s="21">
        <v>1070.8530000000001</v>
      </c>
      <c r="CX132" s="21"/>
      <c r="CY132" s="17"/>
      <c r="CZ132" s="17"/>
      <c r="DA132" s="17"/>
      <c r="DB132" s="17"/>
      <c r="DC132" s="17"/>
      <c r="DD132" s="17"/>
      <c r="DE132" s="18">
        <v>4</v>
      </c>
      <c r="DF132" s="18">
        <v>1</v>
      </c>
      <c r="DG132" s="18" t="s">
        <v>9631</v>
      </c>
      <c r="DH132" s="18">
        <v>0</v>
      </c>
      <c r="DI132" s="18">
        <v>1</v>
      </c>
      <c r="DJ132" s="18" t="s">
        <v>9702</v>
      </c>
      <c r="DK132" s="18">
        <v>0</v>
      </c>
      <c r="DL132" s="17"/>
      <c r="DM132" s="17"/>
      <c r="DN132" s="17"/>
      <c r="DO132" s="17"/>
      <c r="DP132" s="18" t="s">
        <v>9735</v>
      </c>
      <c r="DQ132" s="17"/>
      <c r="DR132" s="17"/>
      <c r="DS132" s="18" t="s">
        <v>9735</v>
      </c>
      <c r="DT132" s="17"/>
      <c r="DU132" s="18">
        <v>1</v>
      </c>
      <c r="DV132" s="18" t="s">
        <v>9735</v>
      </c>
      <c r="DW132" s="18">
        <v>0</v>
      </c>
      <c r="DX132" s="17"/>
      <c r="DY132" s="18" t="s">
        <v>9735</v>
      </c>
      <c r="DZ132" s="17"/>
      <c r="EA132" s="18" t="s">
        <v>699</v>
      </c>
      <c r="EB132" s="18" t="s">
        <v>699</v>
      </c>
      <c r="EC132" s="18">
        <v>0</v>
      </c>
      <c r="ED132" s="18">
        <v>1</v>
      </c>
      <c r="EE132" s="18" t="s">
        <v>9735</v>
      </c>
      <c r="EF132" s="18">
        <v>0</v>
      </c>
      <c r="EG132" s="18">
        <v>1</v>
      </c>
      <c r="EH132" s="18" t="s">
        <v>9872</v>
      </c>
      <c r="EI132" s="18">
        <v>0</v>
      </c>
      <c r="EJ132" s="17"/>
      <c r="EK132" s="17"/>
      <c r="EL132" s="17"/>
      <c r="EM132" s="17"/>
      <c r="EN132" s="17"/>
      <c r="EO132" s="17"/>
      <c r="EP132" s="17"/>
      <c r="EQ132" s="17"/>
      <c r="ER132" s="17"/>
      <c r="ES132" s="17"/>
      <c r="ET132" s="17"/>
      <c r="EU132" s="17"/>
      <c r="EV132" s="17"/>
      <c r="EW132" s="17"/>
      <c r="EX132" s="17"/>
      <c r="EY132" s="18" t="s">
        <v>9956</v>
      </c>
      <c r="EZ132" s="18" t="s">
        <v>9967</v>
      </c>
      <c r="FA132" s="18">
        <v>7</v>
      </c>
      <c r="FB132" s="18">
        <v>100</v>
      </c>
      <c r="FC132" s="17"/>
      <c r="FD132" s="18">
        <v>21</v>
      </c>
      <c r="FE132" s="18">
        <v>19</v>
      </c>
      <c r="FF132" s="18">
        <v>0</v>
      </c>
      <c r="FG132" s="18">
        <v>0</v>
      </c>
      <c r="FH132" s="18">
        <v>0</v>
      </c>
      <c r="FI132" s="18">
        <v>2</v>
      </c>
      <c r="FJ132" s="18">
        <v>0</v>
      </c>
      <c r="FK132" s="18">
        <v>0</v>
      </c>
      <c r="FL132" s="18">
        <v>0</v>
      </c>
      <c r="FM132" s="17"/>
      <c r="FN132" s="17"/>
      <c r="FO132" s="17"/>
      <c r="FP132" s="24" t="s">
        <v>10209</v>
      </c>
      <c r="FQ132" s="17"/>
      <c r="FR132" s="24" t="s">
        <v>10342</v>
      </c>
      <c r="FS132" s="17"/>
      <c r="FT132" s="18" t="s">
        <v>10480</v>
      </c>
      <c r="FU132" s="17"/>
      <c r="FV132" s="17"/>
      <c r="FW132" s="17"/>
      <c r="FX132" s="18" t="s">
        <v>10660</v>
      </c>
      <c r="FY132" s="18">
        <v>2</v>
      </c>
      <c r="FZ132" s="18">
        <v>36</v>
      </c>
      <c r="GA132" s="18" t="s">
        <v>31</v>
      </c>
      <c r="GB132" s="18" t="s">
        <v>10861</v>
      </c>
      <c r="GC132" s="18" t="s">
        <v>11081</v>
      </c>
      <c r="GD132" s="18" t="s">
        <v>10969</v>
      </c>
      <c r="GE132" s="18" t="s">
        <v>31</v>
      </c>
      <c r="GF132" s="18" t="s">
        <v>10861</v>
      </c>
      <c r="GG132" s="18" t="s">
        <v>11081</v>
      </c>
      <c r="GH132" s="18" t="s">
        <v>10969</v>
      </c>
    </row>
    <row r="133" spans="3:190" ht="30" customHeight="1" x14ac:dyDescent="0.2">
      <c r="C133" s="17" t="s">
        <v>11174</v>
      </c>
      <c r="D133" s="18" t="s">
        <v>78</v>
      </c>
      <c r="E133" s="18" t="s">
        <v>449</v>
      </c>
      <c r="F133" s="18" t="s">
        <v>449</v>
      </c>
      <c r="G133" s="18">
        <v>2023</v>
      </c>
      <c r="H133" s="19">
        <v>44935</v>
      </c>
      <c r="I133" s="19">
        <v>45291</v>
      </c>
      <c r="J133" s="17"/>
      <c r="K133" s="17"/>
      <c r="L133" s="17"/>
      <c r="M133" s="17"/>
      <c r="N133" s="18" t="s">
        <v>8374</v>
      </c>
      <c r="O133" s="18" t="s">
        <v>8401</v>
      </c>
      <c r="P133" s="18" t="s">
        <v>8431</v>
      </c>
      <c r="Q133" s="18" t="s">
        <v>8462</v>
      </c>
      <c r="R133" s="18" t="s">
        <v>8490</v>
      </c>
      <c r="S133" s="18" t="s">
        <v>8527</v>
      </c>
      <c r="T133" s="18" t="s">
        <v>8615</v>
      </c>
      <c r="U133" s="18" t="s">
        <v>8701</v>
      </c>
      <c r="V133" s="18" t="s">
        <v>8786</v>
      </c>
      <c r="W133" s="18" t="s">
        <v>8786</v>
      </c>
      <c r="X133" s="18" t="s">
        <v>3142</v>
      </c>
      <c r="Y133" s="18" t="s">
        <v>8950</v>
      </c>
      <c r="Z133" s="20">
        <f t="shared" si="7"/>
        <v>28.533000000000001</v>
      </c>
      <c r="AA133" s="20">
        <v>19.116</v>
      </c>
      <c r="AB133" s="21">
        <v>67</v>
      </c>
      <c r="AC133" s="21">
        <v>0.02</v>
      </c>
      <c r="AD133" s="20">
        <v>7.5650000000000004</v>
      </c>
      <c r="AE133" s="21">
        <v>26.51</v>
      </c>
      <c r="AF133" s="21">
        <v>0</v>
      </c>
      <c r="AG133" s="21">
        <v>0</v>
      </c>
      <c r="AH133" s="21">
        <v>0</v>
      </c>
      <c r="AI133" s="21">
        <v>0</v>
      </c>
      <c r="AJ133" s="21">
        <v>1.8520000000000001</v>
      </c>
      <c r="AK133" s="21">
        <v>6.49</v>
      </c>
      <c r="AL133" s="21">
        <v>0</v>
      </c>
      <c r="AM133" s="21">
        <v>0</v>
      </c>
      <c r="AN133" s="18" t="s">
        <v>9026</v>
      </c>
      <c r="AO133" s="18" t="s">
        <v>594</v>
      </c>
      <c r="AP133" s="18" t="s">
        <v>594</v>
      </c>
      <c r="AQ133" s="18">
        <v>1</v>
      </c>
      <c r="AR133" s="18" t="s">
        <v>9133</v>
      </c>
      <c r="AS133" s="18" t="s">
        <v>9206</v>
      </c>
      <c r="AT133" s="21">
        <v>0.876</v>
      </c>
      <c r="AU133" s="21">
        <v>20</v>
      </c>
      <c r="AV133" s="21">
        <v>0.02</v>
      </c>
      <c r="AW133" s="22">
        <v>33</v>
      </c>
      <c r="AX133" s="22">
        <v>33</v>
      </c>
      <c r="AY133" s="22">
        <v>20</v>
      </c>
      <c r="AZ133" s="22">
        <v>1</v>
      </c>
      <c r="BA133" s="22">
        <v>6</v>
      </c>
      <c r="BB133" s="22">
        <v>2</v>
      </c>
      <c r="BC133" s="22">
        <v>0</v>
      </c>
      <c r="BD133" s="22">
        <v>0</v>
      </c>
      <c r="BE133" s="22">
        <v>0</v>
      </c>
      <c r="BF133" s="22">
        <v>1</v>
      </c>
      <c r="BG133" s="22">
        <v>2</v>
      </c>
      <c r="BH133" s="22">
        <v>3</v>
      </c>
      <c r="BI133" s="22">
        <v>0</v>
      </c>
      <c r="BJ133" s="22">
        <v>0</v>
      </c>
      <c r="BK133" s="22">
        <v>1</v>
      </c>
      <c r="BL133" s="22">
        <v>1</v>
      </c>
      <c r="BM133" s="22">
        <v>1</v>
      </c>
      <c r="BN133" s="22">
        <v>0</v>
      </c>
      <c r="BO133" s="22">
        <v>1</v>
      </c>
      <c r="BP133" s="22">
        <v>0</v>
      </c>
      <c r="BQ133" s="22">
        <v>1</v>
      </c>
      <c r="BR133" s="22"/>
      <c r="BS133" s="22"/>
      <c r="BT133" s="22"/>
      <c r="BU133" s="22"/>
      <c r="BV133" s="22"/>
      <c r="BW133" s="22"/>
      <c r="BX133" s="22"/>
      <c r="BY133" s="22"/>
      <c r="BZ133" s="22"/>
      <c r="CA133" s="22"/>
      <c r="CB133" s="22"/>
      <c r="CC133" s="22"/>
      <c r="CD133" s="22"/>
      <c r="CE133" s="22"/>
      <c r="CF133" s="22"/>
      <c r="CG133" s="22"/>
      <c r="CH133" s="22"/>
      <c r="CI133" s="22">
        <v>0</v>
      </c>
      <c r="CJ133" s="22"/>
      <c r="CK133" s="22"/>
      <c r="CL133" s="22"/>
      <c r="CM133" s="22"/>
      <c r="CN133" s="23"/>
      <c r="CO133" s="22"/>
      <c r="CP133" s="22">
        <v>20</v>
      </c>
      <c r="CQ133" s="15">
        <f t="shared" si="6"/>
        <v>0</v>
      </c>
      <c r="CR133" s="21">
        <v>38.265000000000001</v>
      </c>
      <c r="CS133" s="18" t="s">
        <v>9361</v>
      </c>
      <c r="CT133" s="18" t="s">
        <v>9410</v>
      </c>
      <c r="CU133" s="21">
        <v>5.27</v>
      </c>
      <c r="CV133" s="18" t="s">
        <v>4078</v>
      </c>
      <c r="CW133" s="21">
        <v>726.42399999999998</v>
      </c>
      <c r="CX133" s="21">
        <v>1</v>
      </c>
      <c r="CY133" s="18" t="s">
        <v>9492</v>
      </c>
      <c r="CZ133" s="18" t="s">
        <v>9540</v>
      </c>
      <c r="DA133" s="18" t="s">
        <v>9569</v>
      </c>
      <c r="DB133" s="18">
        <v>5</v>
      </c>
      <c r="DC133" s="18">
        <v>0</v>
      </c>
      <c r="DD133" s="17"/>
      <c r="DE133" s="18">
        <v>4</v>
      </c>
      <c r="DF133" s="18">
        <v>1</v>
      </c>
      <c r="DG133" s="18" t="s">
        <v>9569</v>
      </c>
      <c r="DH133" s="18">
        <v>12366</v>
      </c>
      <c r="DI133" s="18">
        <v>1</v>
      </c>
      <c r="DJ133" s="18" t="s">
        <v>4416</v>
      </c>
      <c r="DK133" s="18">
        <v>12366</v>
      </c>
      <c r="DL133" s="18">
        <v>1</v>
      </c>
      <c r="DM133" s="18" t="s">
        <v>4416</v>
      </c>
      <c r="DN133" s="18">
        <v>0</v>
      </c>
      <c r="DO133" s="17"/>
      <c r="DP133" s="17"/>
      <c r="DQ133" s="17"/>
      <c r="DR133" s="17"/>
      <c r="DS133" s="17"/>
      <c r="DT133" s="17"/>
      <c r="DU133" s="17"/>
      <c r="DV133" s="17"/>
      <c r="DW133" s="17"/>
      <c r="DX133" s="17"/>
      <c r="DY133" s="17"/>
      <c r="DZ133" s="17"/>
      <c r="EA133" s="17"/>
      <c r="EB133" s="17"/>
      <c r="EC133" s="17"/>
      <c r="ED133" s="17"/>
      <c r="EE133" s="17"/>
      <c r="EF133" s="17"/>
      <c r="EG133" s="18">
        <v>1</v>
      </c>
      <c r="EH133" s="18" t="s">
        <v>4416</v>
      </c>
      <c r="EI133" s="18">
        <v>12366</v>
      </c>
      <c r="EJ133" s="18">
        <v>1</v>
      </c>
      <c r="EK133" s="18" t="s">
        <v>4416</v>
      </c>
      <c r="EL133" s="18">
        <v>0</v>
      </c>
      <c r="EM133" s="17"/>
      <c r="EN133" s="17"/>
      <c r="EO133" s="17"/>
      <c r="EP133" s="17"/>
      <c r="EQ133" s="17"/>
      <c r="ER133" s="17"/>
      <c r="ES133" s="18">
        <v>1</v>
      </c>
      <c r="ET133" s="18" t="s">
        <v>9912</v>
      </c>
      <c r="EU133" s="18">
        <v>10</v>
      </c>
      <c r="EV133" s="18">
        <v>1</v>
      </c>
      <c r="EW133" s="18" t="s">
        <v>9942</v>
      </c>
      <c r="EX133" s="18">
        <v>200</v>
      </c>
      <c r="EY133" s="17"/>
      <c r="EZ133" s="17"/>
      <c r="FA133" s="17"/>
      <c r="FB133" s="18">
        <v>95</v>
      </c>
      <c r="FC133" s="17"/>
      <c r="FD133" s="18">
        <v>25</v>
      </c>
      <c r="FE133" s="18">
        <v>11</v>
      </c>
      <c r="FF133" s="18">
        <v>2</v>
      </c>
      <c r="FG133" s="18">
        <v>6</v>
      </c>
      <c r="FH133" s="18">
        <v>1</v>
      </c>
      <c r="FI133" s="18">
        <v>5</v>
      </c>
      <c r="FJ133" s="18">
        <v>0</v>
      </c>
      <c r="FK133" s="18">
        <v>0</v>
      </c>
      <c r="FL133" s="18">
        <v>0</v>
      </c>
      <c r="FM133" s="18">
        <v>1</v>
      </c>
      <c r="FN133" s="24" t="s">
        <v>10071</v>
      </c>
      <c r="FO133" s="18" t="s">
        <v>10126</v>
      </c>
      <c r="FP133" s="24" t="s">
        <v>10071</v>
      </c>
      <c r="FQ133" s="18" t="s">
        <v>10296</v>
      </c>
      <c r="FR133" s="24" t="s">
        <v>10343</v>
      </c>
      <c r="FS133" s="18" t="s">
        <v>10395</v>
      </c>
      <c r="FT133" s="18" t="s">
        <v>10482</v>
      </c>
      <c r="FU133" s="17"/>
      <c r="FV133" s="18" t="s">
        <v>10556</v>
      </c>
      <c r="FW133" s="17"/>
      <c r="FX133" s="18" t="s">
        <v>10662</v>
      </c>
      <c r="FY133" s="18">
        <v>21</v>
      </c>
      <c r="FZ133" s="18">
        <v>700</v>
      </c>
      <c r="GA133" s="18" t="s">
        <v>33</v>
      </c>
      <c r="GB133" s="18" t="s">
        <v>10827</v>
      </c>
      <c r="GC133" s="18" t="s">
        <v>11081</v>
      </c>
      <c r="GD133" s="18" t="s">
        <v>10939</v>
      </c>
      <c r="GE133" s="18" t="s">
        <v>7238</v>
      </c>
      <c r="GF133" s="18" t="s">
        <v>7333</v>
      </c>
      <c r="GG133" s="18" t="s">
        <v>11081</v>
      </c>
      <c r="GH133" s="18" t="s">
        <v>7505</v>
      </c>
    </row>
    <row r="134" spans="3:190" ht="30" customHeight="1" x14ac:dyDescent="0.2">
      <c r="C134" s="17" t="s">
        <v>11174</v>
      </c>
      <c r="D134" s="18" t="s">
        <v>54</v>
      </c>
      <c r="E134" s="18" t="s">
        <v>7766</v>
      </c>
      <c r="F134" s="18" t="s">
        <v>7863</v>
      </c>
      <c r="G134" s="18">
        <v>2007</v>
      </c>
      <c r="H134" s="19">
        <v>44682</v>
      </c>
      <c r="I134" s="19">
        <v>45291</v>
      </c>
      <c r="J134" s="18" t="s">
        <v>7986</v>
      </c>
      <c r="K134" s="18" t="s">
        <v>8100</v>
      </c>
      <c r="L134" s="18" t="s">
        <v>8215</v>
      </c>
      <c r="M134" s="17"/>
      <c r="N134" s="18" t="s">
        <v>594</v>
      </c>
      <c r="O134" s="17"/>
      <c r="P134" s="18" t="s">
        <v>8432</v>
      </c>
      <c r="Q134" s="18" t="s">
        <v>8463</v>
      </c>
      <c r="R134" s="18" t="s">
        <v>594</v>
      </c>
      <c r="S134" s="17"/>
      <c r="T134" s="18" t="s">
        <v>8616</v>
      </c>
      <c r="U134" s="18" t="s">
        <v>8702</v>
      </c>
      <c r="V134" s="18" t="s">
        <v>8821</v>
      </c>
      <c r="W134" s="18" t="s">
        <v>8821</v>
      </c>
      <c r="X134" s="18" t="s">
        <v>3138</v>
      </c>
      <c r="Y134" s="18" t="s">
        <v>8984</v>
      </c>
      <c r="Z134" s="20">
        <f t="shared" si="7"/>
        <v>728.64800000000002</v>
      </c>
      <c r="AA134" s="20">
        <v>452.82799999999997</v>
      </c>
      <c r="AB134" s="21">
        <v>62.03</v>
      </c>
      <c r="AC134" s="21">
        <v>0.22</v>
      </c>
      <c r="AD134" s="20">
        <v>182.45599999999999</v>
      </c>
      <c r="AE134" s="21">
        <v>24.98</v>
      </c>
      <c r="AF134" s="21">
        <v>0</v>
      </c>
      <c r="AG134" s="21">
        <v>0</v>
      </c>
      <c r="AH134" s="21">
        <v>0</v>
      </c>
      <c r="AI134" s="21">
        <v>0</v>
      </c>
      <c r="AJ134" s="21">
        <v>93.364000000000004</v>
      </c>
      <c r="AK134" s="21">
        <v>12.76</v>
      </c>
      <c r="AL134" s="21">
        <v>0</v>
      </c>
      <c r="AM134" s="21">
        <v>0</v>
      </c>
      <c r="AN134" s="18" t="s">
        <v>9052</v>
      </c>
      <c r="AO134" s="18" t="s">
        <v>594</v>
      </c>
      <c r="AP134" s="18" t="s">
        <v>594</v>
      </c>
      <c r="AQ134" s="18">
        <v>1</v>
      </c>
      <c r="AR134" s="18" t="s">
        <v>9134</v>
      </c>
      <c r="AS134" s="18" t="s">
        <v>9207</v>
      </c>
      <c r="AT134" s="21">
        <v>25.18112395</v>
      </c>
      <c r="AU134" s="21">
        <v>390.45509637999999</v>
      </c>
      <c r="AV134" s="21">
        <v>0.19</v>
      </c>
      <c r="AW134" s="22">
        <v>1663</v>
      </c>
      <c r="AX134" s="22">
        <v>290</v>
      </c>
      <c r="AY134" s="22">
        <v>191</v>
      </c>
      <c r="AZ134" s="22"/>
      <c r="BA134" s="22">
        <v>26</v>
      </c>
      <c r="BB134" s="22"/>
      <c r="BC134" s="22">
        <v>1</v>
      </c>
      <c r="BD134" s="22">
        <v>3</v>
      </c>
      <c r="BE134" s="22"/>
      <c r="BF134" s="22"/>
      <c r="BG134" s="22">
        <v>4</v>
      </c>
      <c r="BH134" s="22">
        <v>49</v>
      </c>
      <c r="BI134" s="22"/>
      <c r="BJ134" s="22"/>
      <c r="BK134" s="22">
        <v>157</v>
      </c>
      <c r="BL134" s="22">
        <v>19</v>
      </c>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v>0</v>
      </c>
      <c r="CJ134" s="22"/>
      <c r="CK134" s="22"/>
      <c r="CL134" s="22"/>
      <c r="CM134" s="22"/>
      <c r="CN134" s="23"/>
      <c r="CO134" s="22"/>
      <c r="CP134" s="22">
        <v>259</v>
      </c>
      <c r="CQ134" s="15">
        <f t="shared" si="6"/>
        <v>0</v>
      </c>
      <c r="CR134" s="21">
        <v>907.42</v>
      </c>
      <c r="CS134" s="18" t="s">
        <v>9362</v>
      </c>
      <c r="CT134" s="17"/>
      <c r="CU134" s="21">
        <v>31.37</v>
      </c>
      <c r="CV134" s="18" t="s">
        <v>4003</v>
      </c>
      <c r="CW134" s="21">
        <v>2891.2040000000002</v>
      </c>
      <c r="CX134" s="21">
        <v>1</v>
      </c>
      <c r="CY134" s="18" t="s">
        <v>9500</v>
      </c>
      <c r="CZ134" s="18" t="s">
        <v>9541</v>
      </c>
      <c r="DA134" s="18" t="s">
        <v>9570</v>
      </c>
      <c r="DB134" s="18">
        <v>5</v>
      </c>
      <c r="DC134" s="18">
        <v>0</v>
      </c>
      <c r="DD134" s="17"/>
      <c r="DE134" s="18">
        <v>5</v>
      </c>
      <c r="DF134" s="18">
        <v>1</v>
      </c>
      <c r="DG134" s="18" t="s">
        <v>9633</v>
      </c>
      <c r="DH134" s="18">
        <v>55413</v>
      </c>
      <c r="DI134" s="18">
        <v>1</v>
      </c>
      <c r="DJ134" s="18" t="s">
        <v>9703</v>
      </c>
      <c r="DK134" s="18">
        <v>4097</v>
      </c>
      <c r="DL134" s="18">
        <v>1</v>
      </c>
      <c r="DM134" s="18" t="s">
        <v>9703</v>
      </c>
      <c r="DN134" s="18">
        <v>230</v>
      </c>
      <c r="DO134" s="17"/>
      <c r="DP134" s="17"/>
      <c r="DQ134" s="17"/>
      <c r="DR134" s="17"/>
      <c r="DS134" s="17"/>
      <c r="DT134" s="17"/>
      <c r="DU134" s="17"/>
      <c r="DV134" s="17"/>
      <c r="DW134" s="17"/>
      <c r="DX134" s="18">
        <v>1</v>
      </c>
      <c r="DY134" s="18" t="s">
        <v>9769</v>
      </c>
      <c r="DZ134" s="18">
        <v>22</v>
      </c>
      <c r="EA134" s="17"/>
      <c r="EB134" s="17"/>
      <c r="EC134" s="17"/>
      <c r="ED134" s="18">
        <v>1</v>
      </c>
      <c r="EE134" s="18" t="s">
        <v>9837</v>
      </c>
      <c r="EF134" s="18">
        <v>14115</v>
      </c>
      <c r="EG134" s="18">
        <v>1</v>
      </c>
      <c r="EH134" s="18" t="s">
        <v>9873</v>
      </c>
      <c r="EI134" s="18">
        <v>307269</v>
      </c>
      <c r="EJ134" s="17"/>
      <c r="EK134" s="17"/>
      <c r="EL134" s="17"/>
      <c r="EM134" s="17"/>
      <c r="EN134" s="17"/>
      <c r="EO134" s="17"/>
      <c r="EP134" s="17"/>
      <c r="EQ134" s="17"/>
      <c r="ER134" s="17"/>
      <c r="ES134" s="17"/>
      <c r="ET134" s="17"/>
      <c r="EU134" s="17"/>
      <c r="EV134" s="17"/>
      <c r="EW134" s="17"/>
      <c r="EX134" s="17"/>
      <c r="EY134" s="17"/>
      <c r="EZ134" s="17"/>
      <c r="FA134" s="17"/>
      <c r="FB134" s="18">
        <v>100</v>
      </c>
      <c r="FC134" s="17"/>
      <c r="FD134" s="18">
        <v>33</v>
      </c>
      <c r="FE134" s="18">
        <v>0</v>
      </c>
      <c r="FF134" s="18">
        <v>0</v>
      </c>
      <c r="FG134" s="18">
        <v>0</v>
      </c>
      <c r="FH134" s="18">
        <v>26</v>
      </c>
      <c r="FI134" s="18">
        <v>7</v>
      </c>
      <c r="FJ134" s="18">
        <v>0</v>
      </c>
      <c r="FK134" s="18">
        <v>0</v>
      </c>
      <c r="FL134" s="18">
        <v>0</v>
      </c>
      <c r="FM134" s="18">
        <v>1</v>
      </c>
      <c r="FN134" s="24" t="s">
        <v>10072</v>
      </c>
      <c r="FO134" s="18" t="s">
        <v>10127</v>
      </c>
      <c r="FP134" s="24" t="s">
        <v>10210</v>
      </c>
      <c r="FQ134" s="18" t="s">
        <v>10297</v>
      </c>
      <c r="FR134" s="24" t="s">
        <v>10344</v>
      </c>
      <c r="FS134" s="18" t="s">
        <v>10396</v>
      </c>
      <c r="FT134" s="18" t="s">
        <v>10483</v>
      </c>
      <c r="FU134" s="18" t="s">
        <v>10512</v>
      </c>
      <c r="FV134" s="18" t="s">
        <v>10557</v>
      </c>
      <c r="FW134" s="18" t="s">
        <v>10587</v>
      </c>
      <c r="FX134" s="18" t="s">
        <v>10663</v>
      </c>
      <c r="FY134" s="18">
        <v>25</v>
      </c>
      <c r="FZ134" s="18">
        <v>1021</v>
      </c>
      <c r="GA134" s="18" t="s">
        <v>13</v>
      </c>
      <c r="GB134" s="18" t="s">
        <v>7299</v>
      </c>
      <c r="GC134" s="18" t="s">
        <v>11081</v>
      </c>
      <c r="GD134" s="18" t="s">
        <v>7472</v>
      </c>
      <c r="GE134" s="18" t="s">
        <v>11003</v>
      </c>
      <c r="GF134" s="18" t="s">
        <v>11040</v>
      </c>
      <c r="GG134" s="18" t="s">
        <v>11081</v>
      </c>
      <c r="GH134" s="18" t="s">
        <v>11077</v>
      </c>
    </row>
    <row r="135" spans="3:190" ht="30" customHeight="1" x14ac:dyDescent="0.2">
      <c r="C135" s="17" t="s">
        <v>11174</v>
      </c>
      <c r="D135" s="18" t="s">
        <v>7651</v>
      </c>
      <c r="E135" s="18" t="s">
        <v>7767</v>
      </c>
      <c r="F135" s="17"/>
      <c r="G135" s="18">
        <v>2020</v>
      </c>
      <c r="H135" s="19">
        <v>44927</v>
      </c>
      <c r="I135" s="19">
        <v>45291</v>
      </c>
      <c r="J135" s="18" t="s">
        <v>7987</v>
      </c>
      <c r="K135" s="18" t="s">
        <v>8101</v>
      </c>
      <c r="L135" s="18" t="s">
        <v>8216</v>
      </c>
      <c r="M135" s="18" t="s">
        <v>8335</v>
      </c>
      <c r="N135" s="17"/>
      <c r="O135" s="17"/>
      <c r="P135" s="18" t="s">
        <v>8430</v>
      </c>
      <c r="Q135" s="18" t="s">
        <v>8464</v>
      </c>
      <c r="R135" s="17"/>
      <c r="S135" s="17"/>
      <c r="T135" s="17"/>
      <c r="U135" s="17"/>
      <c r="V135" s="18" t="s">
        <v>8822</v>
      </c>
      <c r="W135" s="18" t="s">
        <v>8822</v>
      </c>
      <c r="X135" s="18" t="s">
        <v>3138</v>
      </c>
      <c r="Y135" s="18" t="s">
        <v>8929</v>
      </c>
      <c r="Z135" s="20">
        <f t="shared" si="7"/>
        <v>643.66500000000008</v>
      </c>
      <c r="AA135" s="20">
        <v>15.576000000000001</v>
      </c>
      <c r="AB135" s="21">
        <v>2.42</v>
      </c>
      <c r="AC135" s="21">
        <v>0.02</v>
      </c>
      <c r="AD135" s="20">
        <v>0.59799999999999998</v>
      </c>
      <c r="AE135" s="21">
        <v>0.09</v>
      </c>
      <c r="AF135" s="21">
        <v>0</v>
      </c>
      <c r="AG135" s="21">
        <v>0</v>
      </c>
      <c r="AH135" s="21">
        <v>26.463999999999999</v>
      </c>
      <c r="AI135" s="21">
        <v>4.1100000000000003</v>
      </c>
      <c r="AJ135" s="21">
        <v>0</v>
      </c>
      <c r="AK135" s="21">
        <v>0</v>
      </c>
      <c r="AL135" s="21">
        <v>601.02700000000004</v>
      </c>
      <c r="AM135" s="21">
        <v>93.38</v>
      </c>
      <c r="AN135" s="18" t="s">
        <v>9053</v>
      </c>
      <c r="AO135" s="18" t="s">
        <v>9061</v>
      </c>
      <c r="AP135" s="18" t="s">
        <v>8822</v>
      </c>
      <c r="AQ135" s="17"/>
      <c r="AR135" s="17"/>
      <c r="AS135" s="17"/>
      <c r="AT135" s="21"/>
      <c r="AU135" s="21">
        <v>2.0489999999999999</v>
      </c>
      <c r="AV135" s="21">
        <v>0</v>
      </c>
      <c r="AW135" s="22">
        <v>47</v>
      </c>
      <c r="AX135" s="22">
        <v>36</v>
      </c>
      <c r="AY135" s="22">
        <v>5</v>
      </c>
      <c r="AZ135" s="22">
        <v>7</v>
      </c>
      <c r="BA135" s="22"/>
      <c r="BB135" s="22"/>
      <c r="BC135" s="22"/>
      <c r="BD135" s="22"/>
      <c r="BE135" s="22"/>
      <c r="BF135" s="22">
        <v>4</v>
      </c>
      <c r="BG135" s="22">
        <v>3</v>
      </c>
      <c r="BH135" s="22">
        <v>1</v>
      </c>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v>0</v>
      </c>
      <c r="CJ135" s="22"/>
      <c r="CK135" s="22"/>
      <c r="CL135" s="22"/>
      <c r="CM135" s="22"/>
      <c r="CN135" s="22" t="s">
        <v>9248</v>
      </c>
      <c r="CO135" s="22">
        <v>1</v>
      </c>
      <c r="CP135" s="22">
        <v>16</v>
      </c>
      <c r="CQ135" s="15">
        <f t="shared" si="6"/>
        <v>0</v>
      </c>
      <c r="CR135" s="21">
        <v>13.018000000000001</v>
      </c>
      <c r="CS135" s="18" t="s">
        <v>1624</v>
      </c>
      <c r="CT135" s="17"/>
      <c r="CU135" s="21">
        <v>1.35</v>
      </c>
      <c r="CV135" s="24" t="s">
        <v>9471</v>
      </c>
      <c r="CW135" s="21">
        <v>961.27099999999996</v>
      </c>
      <c r="CX135" s="21"/>
      <c r="CY135" s="17"/>
      <c r="CZ135" s="17"/>
      <c r="DA135" s="17"/>
      <c r="DB135" s="17"/>
      <c r="DC135" s="17"/>
      <c r="DD135" s="17"/>
      <c r="DE135" s="18">
        <v>0</v>
      </c>
      <c r="DF135" s="17"/>
      <c r="DG135" s="17"/>
      <c r="DH135" s="17"/>
      <c r="DI135" s="18">
        <v>1</v>
      </c>
      <c r="DJ135" s="18" t="s">
        <v>9704</v>
      </c>
      <c r="DK135" s="18">
        <v>0</v>
      </c>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8">
        <v>1</v>
      </c>
      <c r="ET135" s="18" t="s">
        <v>9913</v>
      </c>
      <c r="EU135" s="18">
        <v>7</v>
      </c>
      <c r="EV135" s="17"/>
      <c r="EW135" s="17"/>
      <c r="EX135" s="17"/>
      <c r="EY135" s="17"/>
      <c r="EZ135" s="17"/>
      <c r="FA135" s="17"/>
      <c r="FB135" s="18">
        <v>100</v>
      </c>
      <c r="FC135" s="17"/>
      <c r="FD135" s="18">
        <v>44</v>
      </c>
      <c r="FE135" s="18">
        <v>11</v>
      </c>
      <c r="FF135" s="18">
        <v>0</v>
      </c>
      <c r="FG135" s="18">
        <v>31</v>
      </c>
      <c r="FH135" s="18">
        <v>0</v>
      </c>
      <c r="FI135" s="18">
        <v>2</v>
      </c>
      <c r="FJ135" s="18">
        <v>0</v>
      </c>
      <c r="FK135" s="18">
        <v>0</v>
      </c>
      <c r="FL135" s="18">
        <v>0</v>
      </c>
      <c r="FM135" s="17"/>
      <c r="FN135" s="17"/>
      <c r="FO135" s="17"/>
      <c r="FP135" s="24" t="s">
        <v>10211</v>
      </c>
      <c r="FQ135" s="17"/>
      <c r="FR135" s="17"/>
      <c r="FS135" s="17"/>
      <c r="FT135" s="18" t="s">
        <v>10484</v>
      </c>
      <c r="FU135" s="17"/>
      <c r="FV135" s="17"/>
      <c r="FW135" s="17"/>
      <c r="FX135" s="18" t="s">
        <v>5727</v>
      </c>
      <c r="FY135" s="18">
        <v>0</v>
      </c>
      <c r="FZ135" s="17"/>
      <c r="GA135" s="18" t="s">
        <v>10749</v>
      </c>
      <c r="GB135" s="18" t="s">
        <v>10863</v>
      </c>
      <c r="GC135" s="18" t="s">
        <v>11081</v>
      </c>
      <c r="GD135" s="18" t="s">
        <v>10971</v>
      </c>
      <c r="GE135" s="18" t="s">
        <v>7618</v>
      </c>
      <c r="GF135" s="18" t="s">
        <v>11039</v>
      </c>
      <c r="GG135" s="18" t="s">
        <v>11081</v>
      </c>
      <c r="GH135" s="18" t="s">
        <v>11076</v>
      </c>
    </row>
    <row r="136" spans="3:190" ht="30" customHeight="1" x14ac:dyDescent="0.2">
      <c r="C136" s="17" t="s">
        <v>11174</v>
      </c>
      <c r="D136" s="18" t="s">
        <v>7651</v>
      </c>
      <c r="E136" s="18" t="s">
        <v>7768</v>
      </c>
      <c r="F136" s="17"/>
      <c r="G136" s="18">
        <v>2020</v>
      </c>
      <c r="H136" s="19">
        <v>44927</v>
      </c>
      <c r="I136" s="19">
        <v>45291</v>
      </c>
      <c r="J136" s="18" t="s">
        <v>7988</v>
      </c>
      <c r="K136" s="18" t="s">
        <v>8102</v>
      </c>
      <c r="L136" s="18" t="s">
        <v>8216</v>
      </c>
      <c r="M136" s="18" t="s">
        <v>8336</v>
      </c>
      <c r="N136" s="17"/>
      <c r="O136" s="17"/>
      <c r="P136" s="18" t="s">
        <v>8433</v>
      </c>
      <c r="Q136" s="18" t="s">
        <v>8465</v>
      </c>
      <c r="R136" s="17"/>
      <c r="S136" s="17"/>
      <c r="T136" s="17"/>
      <c r="U136" s="17"/>
      <c r="V136" s="18" t="s">
        <v>8822</v>
      </c>
      <c r="W136" s="18" t="s">
        <v>8822</v>
      </c>
      <c r="X136" s="18" t="s">
        <v>3138</v>
      </c>
      <c r="Y136" s="18" t="s">
        <v>8929</v>
      </c>
      <c r="Z136" s="20">
        <f t="shared" si="7"/>
        <v>13.324999999999999</v>
      </c>
      <c r="AA136" s="20">
        <v>0.26600000000000001</v>
      </c>
      <c r="AB136" s="21">
        <v>2</v>
      </c>
      <c r="AC136" s="21">
        <v>0</v>
      </c>
      <c r="AD136" s="20">
        <v>1.2999999999999999E-2</v>
      </c>
      <c r="AE136" s="21">
        <v>0.1</v>
      </c>
      <c r="AF136" s="21">
        <v>0</v>
      </c>
      <c r="AG136" s="21">
        <v>0</v>
      </c>
      <c r="AH136" s="21">
        <v>0</v>
      </c>
      <c r="AI136" s="21">
        <v>0</v>
      </c>
      <c r="AJ136" s="21">
        <v>0</v>
      </c>
      <c r="AK136" s="21">
        <v>0</v>
      </c>
      <c r="AL136" s="21">
        <v>13.045999999999999</v>
      </c>
      <c r="AM136" s="21">
        <v>97.91</v>
      </c>
      <c r="AN136" s="18" t="s">
        <v>699</v>
      </c>
      <c r="AO136" s="18" t="s">
        <v>9061</v>
      </c>
      <c r="AP136" s="18" t="s">
        <v>8822</v>
      </c>
      <c r="AQ136" s="18">
        <v>1</v>
      </c>
      <c r="AR136" s="18" t="s">
        <v>9135</v>
      </c>
      <c r="AS136" s="18" t="s">
        <v>9208</v>
      </c>
      <c r="AT136" s="21">
        <v>5.9580000000000002</v>
      </c>
      <c r="AU136" s="21">
        <v>0.23300000000000001</v>
      </c>
      <c r="AV136" s="21">
        <v>0</v>
      </c>
      <c r="AW136" s="22">
        <v>64</v>
      </c>
      <c r="AX136" s="22">
        <v>64</v>
      </c>
      <c r="AY136" s="22">
        <v>7</v>
      </c>
      <c r="AZ136" s="22"/>
      <c r="BA136" s="22">
        <v>1</v>
      </c>
      <c r="BB136" s="22">
        <v>1</v>
      </c>
      <c r="BC136" s="22"/>
      <c r="BD136" s="22"/>
      <c r="BE136" s="22"/>
      <c r="BF136" s="22"/>
      <c r="BG136" s="22"/>
      <c r="BH136" s="22"/>
      <c r="BI136" s="22"/>
      <c r="BJ136" s="22"/>
      <c r="BK136" s="22">
        <v>5</v>
      </c>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v>0</v>
      </c>
      <c r="CJ136" s="22"/>
      <c r="CK136" s="22"/>
      <c r="CL136" s="22"/>
      <c r="CM136" s="22"/>
      <c r="CN136" s="23"/>
      <c r="CO136" s="22"/>
      <c r="CP136" s="22">
        <v>7</v>
      </c>
      <c r="CQ136" s="15">
        <f t="shared" si="6"/>
        <v>0</v>
      </c>
      <c r="CR136" s="21">
        <v>12.587</v>
      </c>
      <c r="CS136" s="18" t="s">
        <v>1624</v>
      </c>
      <c r="CT136" s="17"/>
      <c r="CU136" s="21">
        <v>1.31</v>
      </c>
      <c r="CV136" s="24" t="s">
        <v>9471</v>
      </c>
      <c r="CW136" s="21">
        <v>961.27099999999996</v>
      </c>
      <c r="CX136" s="21"/>
      <c r="CY136" s="17"/>
      <c r="CZ136" s="17"/>
      <c r="DA136" s="17"/>
      <c r="DB136" s="17"/>
      <c r="DC136" s="17"/>
      <c r="DD136" s="17"/>
      <c r="DE136" s="18">
        <v>0</v>
      </c>
      <c r="DF136" s="17"/>
      <c r="DG136" s="17"/>
      <c r="DH136" s="17"/>
      <c r="DI136" s="18">
        <v>1</v>
      </c>
      <c r="DJ136" s="18" t="s">
        <v>4186</v>
      </c>
      <c r="DK136" s="18">
        <v>2010</v>
      </c>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8">
        <v>1</v>
      </c>
      <c r="ET136" s="18" t="s">
        <v>9914</v>
      </c>
      <c r="EU136" s="18">
        <v>6</v>
      </c>
      <c r="EV136" s="17"/>
      <c r="EW136" s="17"/>
      <c r="EX136" s="17"/>
      <c r="EY136" s="17"/>
      <c r="EZ136" s="17"/>
      <c r="FA136" s="17"/>
      <c r="FB136" s="18">
        <v>100</v>
      </c>
      <c r="FC136" s="17"/>
      <c r="FD136" s="18">
        <v>57</v>
      </c>
      <c r="FE136" s="18">
        <v>1</v>
      </c>
      <c r="FF136" s="18">
        <v>0</v>
      </c>
      <c r="FG136" s="18">
        <v>56</v>
      </c>
      <c r="FH136" s="18">
        <v>0</v>
      </c>
      <c r="FI136" s="18">
        <v>0</v>
      </c>
      <c r="FJ136" s="18">
        <v>0</v>
      </c>
      <c r="FK136" s="18">
        <v>0</v>
      </c>
      <c r="FL136" s="18">
        <v>0</v>
      </c>
      <c r="FM136" s="17"/>
      <c r="FN136" s="17"/>
      <c r="FO136" s="17"/>
      <c r="FP136" s="24" t="s">
        <v>10211</v>
      </c>
      <c r="FQ136" s="17"/>
      <c r="FR136" s="17"/>
      <c r="FS136" s="17"/>
      <c r="FT136" s="18" t="s">
        <v>10485</v>
      </c>
      <c r="FU136" s="17"/>
      <c r="FV136" s="17"/>
      <c r="FW136" s="17"/>
      <c r="FX136" s="18" t="s">
        <v>5727</v>
      </c>
      <c r="FY136" s="18">
        <v>0</v>
      </c>
      <c r="FZ136" s="17"/>
      <c r="GA136" s="18" t="s">
        <v>10749</v>
      </c>
      <c r="GB136" s="18" t="s">
        <v>10864</v>
      </c>
      <c r="GC136" s="18" t="s">
        <v>11081</v>
      </c>
      <c r="GD136" s="18" t="s">
        <v>10971</v>
      </c>
      <c r="GE136" s="18" t="s">
        <v>7618</v>
      </c>
      <c r="GF136" s="18" t="s">
        <v>11039</v>
      </c>
      <c r="GG136" s="18" t="s">
        <v>11081</v>
      </c>
      <c r="GH136" s="18" t="s">
        <v>11076</v>
      </c>
    </row>
    <row r="137" spans="3:190" ht="30" customHeight="1" x14ac:dyDescent="0.2">
      <c r="C137" s="17" t="s">
        <v>11174</v>
      </c>
      <c r="D137" s="18" t="s">
        <v>7652</v>
      </c>
      <c r="E137" s="18" t="s">
        <v>7769</v>
      </c>
      <c r="F137" s="18" t="s">
        <v>725</v>
      </c>
      <c r="G137" s="18">
        <v>2018</v>
      </c>
      <c r="H137" s="19">
        <v>43101</v>
      </c>
      <c r="I137" s="19">
        <v>45657</v>
      </c>
      <c r="J137" s="18" t="s">
        <v>7656</v>
      </c>
      <c r="K137" s="18" t="s">
        <v>1369</v>
      </c>
      <c r="L137" s="18" t="s">
        <v>8217</v>
      </c>
      <c r="M137" s="18" t="s">
        <v>8337</v>
      </c>
      <c r="N137" s="17"/>
      <c r="O137" s="17"/>
      <c r="P137" s="18" t="s">
        <v>687</v>
      </c>
      <c r="Q137" s="17"/>
      <c r="R137" s="17"/>
      <c r="S137" s="17"/>
      <c r="T137" s="17"/>
      <c r="U137" s="17"/>
      <c r="V137" s="18" t="s">
        <v>8823</v>
      </c>
      <c r="W137" s="18" t="s">
        <v>8823</v>
      </c>
      <c r="X137" s="18" t="s">
        <v>3138</v>
      </c>
      <c r="Y137" s="18" t="s">
        <v>8985</v>
      </c>
      <c r="Z137" s="20">
        <f t="shared" si="7"/>
        <v>174.11</v>
      </c>
      <c r="AA137" s="20">
        <v>2.0099999999999998</v>
      </c>
      <c r="AB137" s="21">
        <v>1.1499999999999999</v>
      </c>
      <c r="AC137" s="21">
        <v>3.0000000000000001E-5</v>
      </c>
      <c r="AD137" s="20">
        <v>2.1</v>
      </c>
      <c r="AE137" s="21">
        <v>1.1499999999999999</v>
      </c>
      <c r="AF137" s="21">
        <v>0</v>
      </c>
      <c r="AG137" s="21">
        <v>0</v>
      </c>
      <c r="AH137" s="21">
        <v>0</v>
      </c>
      <c r="AI137" s="21">
        <v>0</v>
      </c>
      <c r="AJ137" s="21">
        <v>0</v>
      </c>
      <c r="AK137" s="21">
        <v>0</v>
      </c>
      <c r="AL137" s="21">
        <v>170</v>
      </c>
      <c r="AM137" s="21">
        <v>97.64</v>
      </c>
      <c r="AN137" s="18" t="s">
        <v>1624</v>
      </c>
      <c r="AO137" s="18" t="s">
        <v>9060</v>
      </c>
      <c r="AP137" s="18" t="s">
        <v>8823</v>
      </c>
      <c r="AQ137" s="17"/>
      <c r="AR137" s="17"/>
      <c r="AS137" s="17"/>
      <c r="AT137" s="21"/>
      <c r="AU137" s="21">
        <v>31.614000000000001</v>
      </c>
      <c r="AV137" s="21">
        <v>5.0000000000000001E-4</v>
      </c>
      <c r="AW137" s="22">
        <v>9</v>
      </c>
      <c r="AX137" s="22">
        <v>8</v>
      </c>
      <c r="AY137" s="22">
        <v>4</v>
      </c>
      <c r="AZ137" s="22">
        <v>1</v>
      </c>
      <c r="BA137" s="22">
        <v>3</v>
      </c>
      <c r="BB137" s="22">
        <v>78</v>
      </c>
      <c r="BC137" s="22"/>
      <c r="BD137" s="22"/>
      <c r="BE137" s="22"/>
      <c r="BF137" s="22"/>
      <c r="BG137" s="22"/>
      <c r="BH137" s="22">
        <v>10</v>
      </c>
      <c r="BI137" s="22"/>
      <c r="BJ137" s="22">
        <v>5</v>
      </c>
      <c r="BK137" s="22">
        <v>72</v>
      </c>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v>0</v>
      </c>
      <c r="CJ137" s="22"/>
      <c r="CK137" s="22"/>
      <c r="CL137" s="22"/>
      <c r="CM137" s="22"/>
      <c r="CN137" s="23"/>
      <c r="CO137" s="22"/>
      <c r="CP137" s="22">
        <v>169</v>
      </c>
      <c r="CQ137" s="15">
        <f t="shared" si="6"/>
        <v>0</v>
      </c>
      <c r="CR137" s="21">
        <v>331271</v>
      </c>
      <c r="CS137" s="18" t="s">
        <v>9363</v>
      </c>
      <c r="CT137" s="17"/>
      <c r="CU137" s="21">
        <v>98.22</v>
      </c>
      <c r="CV137" s="24" t="s">
        <v>9472</v>
      </c>
      <c r="CW137" s="21">
        <v>337271</v>
      </c>
      <c r="CX137" s="21">
        <v>1</v>
      </c>
      <c r="CY137" s="18" t="s">
        <v>9501</v>
      </c>
      <c r="CZ137" s="18" t="s">
        <v>9542</v>
      </c>
      <c r="DA137" s="18" t="s">
        <v>9571</v>
      </c>
      <c r="DB137" s="18">
        <v>1</v>
      </c>
      <c r="DC137" s="17"/>
      <c r="DD137" s="17"/>
      <c r="DE137" s="18">
        <v>3</v>
      </c>
      <c r="DF137" s="18">
        <v>1</v>
      </c>
      <c r="DG137" s="24" t="s">
        <v>9634</v>
      </c>
      <c r="DH137" s="18">
        <v>428</v>
      </c>
      <c r="DI137" s="18">
        <v>1</v>
      </c>
      <c r="DJ137" s="24" t="s">
        <v>9705</v>
      </c>
      <c r="DK137" s="18">
        <v>1413</v>
      </c>
      <c r="DL137" s="17"/>
      <c r="DM137" s="17"/>
      <c r="DN137" s="17"/>
      <c r="DO137" s="17"/>
      <c r="DP137" s="17"/>
      <c r="DQ137" s="17"/>
      <c r="DR137" s="17"/>
      <c r="DS137" s="17"/>
      <c r="DT137" s="17"/>
      <c r="DU137" s="18">
        <v>1</v>
      </c>
      <c r="DV137" s="18" t="s">
        <v>9762</v>
      </c>
      <c r="DW137" s="18">
        <v>966</v>
      </c>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8">
        <v>1</v>
      </c>
      <c r="ET137" s="24" t="s">
        <v>9915</v>
      </c>
      <c r="EU137" s="18">
        <v>23</v>
      </c>
      <c r="EV137" s="17"/>
      <c r="EW137" s="17"/>
      <c r="EX137" s="17"/>
      <c r="EY137" s="17"/>
      <c r="EZ137" s="17"/>
      <c r="FA137" s="17"/>
      <c r="FB137" s="18">
        <v>100</v>
      </c>
      <c r="FC137" s="17"/>
      <c r="FD137" s="18">
        <v>19</v>
      </c>
      <c r="FE137" s="18">
        <v>17</v>
      </c>
      <c r="FF137" s="18">
        <v>4</v>
      </c>
      <c r="FG137" s="18">
        <v>120</v>
      </c>
      <c r="FH137" s="18">
        <v>0</v>
      </c>
      <c r="FI137" s="18">
        <v>2</v>
      </c>
      <c r="FJ137" s="18">
        <v>0</v>
      </c>
      <c r="FK137" s="18">
        <v>0</v>
      </c>
      <c r="FL137" s="18">
        <v>0</v>
      </c>
      <c r="FM137" s="17"/>
      <c r="FN137" s="17"/>
      <c r="FO137" s="17"/>
      <c r="FP137" s="17"/>
      <c r="FQ137" s="17"/>
      <c r="FR137" s="17"/>
      <c r="FS137" s="17"/>
      <c r="FT137" s="17"/>
      <c r="FU137" s="17"/>
      <c r="FV137" s="17"/>
      <c r="FW137" s="17"/>
      <c r="FX137" s="18" t="s">
        <v>5685</v>
      </c>
      <c r="FY137" s="18">
        <v>1</v>
      </c>
      <c r="FZ137" s="18">
        <v>2</v>
      </c>
      <c r="GA137" s="18" t="s">
        <v>7619</v>
      </c>
      <c r="GB137" s="18" t="s">
        <v>6295</v>
      </c>
      <c r="GC137" s="18" t="s">
        <v>11081</v>
      </c>
      <c r="GD137" s="18" t="s">
        <v>10972</v>
      </c>
      <c r="GE137" s="18" t="s">
        <v>7619</v>
      </c>
      <c r="GF137" s="18" t="s">
        <v>6295</v>
      </c>
      <c r="GG137" s="18" t="s">
        <v>11081</v>
      </c>
      <c r="GH137" s="18" t="s">
        <v>10972</v>
      </c>
    </row>
    <row r="138" spans="3:190" ht="30" customHeight="1" x14ac:dyDescent="0.2">
      <c r="C138" s="17" t="s">
        <v>11174</v>
      </c>
      <c r="D138" s="18" t="s">
        <v>7635</v>
      </c>
      <c r="E138" s="18" t="s">
        <v>7770</v>
      </c>
      <c r="F138" s="18" t="s">
        <v>631</v>
      </c>
      <c r="G138" s="18">
        <v>2023</v>
      </c>
      <c r="H138" s="19">
        <v>44927</v>
      </c>
      <c r="I138" s="19">
        <v>45291</v>
      </c>
      <c r="J138" s="18" t="s">
        <v>7926</v>
      </c>
      <c r="K138" s="18" t="s">
        <v>8103</v>
      </c>
      <c r="L138" s="18" t="s">
        <v>8218</v>
      </c>
      <c r="M138" s="18" t="s">
        <v>8338</v>
      </c>
      <c r="N138" s="17"/>
      <c r="O138" s="17"/>
      <c r="P138" s="18" t="s">
        <v>8415</v>
      </c>
      <c r="Q138" s="17"/>
      <c r="R138" s="18" t="s">
        <v>8484</v>
      </c>
      <c r="S138" s="18" t="s">
        <v>8528</v>
      </c>
      <c r="T138" s="18" t="s">
        <v>8576</v>
      </c>
      <c r="U138" s="18" t="s">
        <v>8703</v>
      </c>
      <c r="V138" s="18" t="s">
        <v>8824</v>
      </c>
      <c r="W138" s="18" t="s">
        <v>8869</v>
      </c>
      <c r="X138" s="18" t="s">
        <v>3142</v>
      </c>
      <c r="Y138" s="18" t="s">
        <v>8929</v>
      </c>
      <c r="Z138" s="20">
        <f t="shared" si="7"/>
        <v>3</v>
      </c>
      <c r="AA138" s="20">
        <v>3</v>
      </c>
      <c r="AB138" s="21">
        <v>100</v>
      </c>
      <c r="AC138" s="21">
        <v>100</v>
      </c>
      <c r="AD138" s="20">
        <v>0</v>
      </c>
      <c r="AE138" s="21">
        <v>0</v>
      </c>
      <c r="AF138" s="21">
        <v>0</v>
      </c>
      <c r="AG138" s="21">
        <v>0</v>
      </c>
      <c r="AH138" s="21">
        <v>0</v>
      </c>
      <c r="AI138" s="21">
        <v>0</v>
      </c>
      <c r="AJ138" s="21">
        <v>0</v>
      </c>
      <c r="AK138" s="21">
        <v>0</v>
      </c>
      <c r="AL138" s="21">
        <v>0</v>
      </c>
      <c r="AM138" s="21">
        <v>0</v>
      </c>
      <c r="AN138" s="18" t="s">
        <v>594</v>
      </c>
      <c r="AO138" s="18" t="s">
        <v>699</v>
      </c>
      <c r="AP138" s="18" t="s">
        <v>699</v>
      </c>
      <c r="AQ138" s="17"/>
      <c r="AR138" s="17"/>
      <c r="AS138" s="17"/>
      <c r="AT138" s="21"/>
      <c r="AU138" s="21">
        <v>6</v>
      </c>
      <c r="AV138" s="21">
        <v>100</v>
      </c>
      <c r="AW138" s="22">
        <v>41</v>
      </c>
      <c r="AX138" s="22">
        <v>18</v>
      </c>
      <c r="AY138" s="22">
        <v>18</v>
      </c>
      <c r="AZ138" s="22"/>
      <c r="BA138" s="22"/>
      <c r="BB138" s="22"/>
      <c r="BC138" s="22"/>
      <c r="BD138" s="22"/>
      <c r="BE138" s="22"/>
      <c r="BF138" s="22"/>
      <c r="BG138" s="22"/>
      <c r="BH138" s="22"/>
      <c r="BI138" s="22"/>
      <c r="BJ138" s="22"/>
      <c r="BK138" s="22"/>
      <c r="BL138" s="22"/>
      <c r="BM138" s="22"/>
      <c r="BN138" s="22"/>
      <c r="BO138" s="22"/>
      <c r="BP138" s="22"/>
      <c r="BQ138" s="22"/>
      <c r="BR138" s="22"/>
      <c r="BS138" s="22"/>
      <c r="BT138" s="22">
        <v>7</v>
      </c>
      <c r="BU138" s="22">
        <v>3</v>
      </c>
      <c r="BV138" s="22"/>
      <c r="BW138" s="22">
        <v>1</v>
      </c>
      <c r="BX138" s="22"/>
      <c r="BY138" s="22"/>
      <c r="BZ138" s="22"/>
      <c r="CA138" s="22"/>
      <c r="CB138" s="22"/>
      <c r="CC138" s="22">
        <v>2</v>
      </c>
      <c r="CD138" s="22">
        <v>4</v>
      </c>
      <c r="CE138" s="22"/>
      <c r="CF138" s="22">
        <v>1</v>
      </c>
      <c r="CG138" s="22"/>
      <c r="CH138" s="22"/>
      <c r="CI138" s="22">
        <v>18</v>
      </c>
      <c r="CJ138" s="22"/>
      <c r="CK138" s="22"/>
      <c r="CL138" s="22"/>
      <c r="CM138" s="22"/>
      <c r="CN138" s="23"/>
      <c r="CO138" s="22"/>
      <c r="CP138" s="22">
        <v>0</v>
      </c>
      <c r="CQ138" s="15">
        <f t="shared" si="6"/>
        <v>0</v>
      </c>
      <c r="CR138" s="21">
        <v>13000</v>
      </c>
      <c r="CS138" s="18" t="s">
        <v>699</v>
      </c>
      <c r="CT138" s="17"/>
      <c r="CU138" s="21">
        <v>1.3</v>
      </c>
      <c r="CV138" s="24" t="s">
        <v>9440</v>
      </c>
      <c r="CW138" s="21">
        <v>996.24300000000005</v>
      </c>
      <c r="CX138" s="21"/>
      <c r="CY138" s="17"/>
      <c r="CZ138" s="17"/>
      <c r="DA138" s="17"/>
      <c r="DB138" s="17"/>
      <c r="DC138" s="18">
        <v>10</v>
      </c>
      <c r="DD138" s="17"/>
      <c r="DE138" s="18">
        <v>5</v>
      </c>
      <c r="DF138" s="18">
        <v>1</v>
      </c>
      <c r="DG138" s="18" t="s">
        <v>9635</v>
      </c>
      <c r="DH138" s="18">
        <v>5305</v>
      </c>
      <c r="DI138" s="18">
        <v>1</v>
      </c>
      <c r="DJ138" s="18" t="s">
        <v>9706</v>
      </c>
      <c r="DK138" s="18">
        <v>5305</v>
      </c>
      <c r="DL138" s="17"/>
      <c r="DM138" s="17"/>
      <c r="DN138" s="17"/>
      <c r="DO138" s="17"/>
      <c r="DP138" s="17"/>
      <c r="DQ138" s="17"/>
      <c r="DR138" s="17"/>
      <c r="DS138" s="17"/>
      <c r="DT138" s="17"/>
      <c r="DU138" s="17"/>
      <c r="DV138" s="17"/>
      <c r="DW138" s="17"/>
      <c r="DX138" s="17"/>
      <c r="DY138" s="17"/>
      <c r="DZ138" s="17"/>
      <c r="EA138" s="18" t="s">
        <v>699</v>
      </c>
      <c r="EB138" s="18" t="s">
        <v>699</v>
      </c>
      <c r="EC138" s="18">
        <v>0</v>
      </c>
      <c r="ED138" s="17"/>
      <c r="EE138" s="17"/>
      <c r="EF138" s="17"/>
      <c r="EG138" s="18">
        <v>1</v>
      </c>
      <c r="EH138" s="18" t="s">
        <v>9706</v>
      </c>
      <c r="EI138" s="18">
        <v>5305</v>
      </c>
      <c r="EJ138" s="17"/>
      <c r="EK138" s="17"/>
      <c r="EL138" s="17"/>
      <c r="EM138" s="17"/>
      <c r="EN138" s="17"/>
      <c r="EO138" s="17"/>
      <c r="EP138" s="17"/>
      <c r="EQ138" s="17"/>
      <c r="ER138" s="17"/>
      <c r="ES138" s="17"/>
      <c r="ET138" s="17"/>
      <c r="EU138" s="17"/>
      <c r="EV138" s="17"/>
      <c r="EW138" s="17"/>
      <c r="EX138" s="17"/>
      <c r="EY138" s="17"/>
      <c r="EZ138" s="17"/>
      <c r="FA138" s="17"/>
      <c r="FB138" s="18">
        <v>2</v>
      </c>
      <c r="FC138" s="18" t="s">
        <v>10027</v>
      </c>
      <c r="FD138" s="18">
        <v>2</v>
      </c>
      <c r="FE138" s="18">
        <v>0</v>
      </c>
      <c r="FF138" s="18">
        <v>0</v>
      </c>
      <c r="FG138" s="18">
        <v>0</v>
      </c>
      <c r="FH138" s="18">
        <v>0</v>
      </c>
      <c r="FI138" s="18">
        <v>2</v>
      </c>
      <c r="FJ138" s="18">
        <v>0</v>
      </c>
      <c r="FK138" s="18">
        <v>0</v>
      </c>
      <c r="FL138" s="18">
        <v>0</v>
      </c>
      <c r="FM138" s="17"/>
      <c r="FN138" s="17"/>
      <c r="FO138" s="17"/>
      <c r="FP138" s="17"/>
      <c r="FQ138" s="17"/>
      <c r="FR138" s="17"/>
      <c r="FS138" s="17"/>
      <c r="FT138" s="18" t="s">
        <v>10486</v>
      </c>
      <c r="FU138" s="17"/>
      <c r="FV138" s="17"/>
      <c r="FW138" s="17"/>
      <c r="FX138" s="18" t="s">
        <v>10624</v>
      </c>
      <c r="FY138" s="18">
        <v>15</v>
      </c>
      <c r="FZ138" s="18">
        <v>337</v>
      </c>
      <c r="GA138" s="18" t="s">
        <v>7603</v>
      </c>
      <c r="GB138" s="18" t="s">
        <v>10809</v>
      </c>
      <c r="GC138" s="18" t="s">
        <v>11081</v>
      </c>
      <c r="GD138" s="18" t="s">
        <v>10922</v>
      </c>
      <c r="GE138" s="18" t="s">
        <v>10991</v>
      </c>
      <c r="GF138" s="18" t="s">
        <v>11023</v>
      </c>
      <c r="GG138" s="18" t="s">
        <v>11081</v>
      </c>
      <c r="GH138" s="18" t="s">
        <v>10922</v>
      </c>
    </row>
    <row r="139" spans="3:190" ht="30" customHeight="1" x14ac:dyDescent="0.2">
      <c r="C139" s="17" t="s">
        <v>11174</v>
      </c>
      <c r="D139" s="18" t="s">
        <v>7641</v>
      </c>
      <c r="E139" s="18" t="s">
        <v>7771</v>
      </c>
      <c r="F139" s="18" t="s">
        <v>7771</v>
      </c>
      <c r="G139" s="18">
        <v>2020</v>
      </c>
      <c r="H139" s="19">
        <v>44835</v>
      </c>
      <c r="I139" s="19">
        <v>45291</v>
      </c>
      <c r="J139" s="18" t="s">
        <v>7989</v>
      </c>
      <c r="K139" s="18" t="s">
        <v>8104</v>
      </c>
      <c r="L139" s="18" t="s">
        <v>8219</v>
      </c>
      <c r="M139" s="18" t="s">
        <v>8339</v>
      </c>
      <c r="N139" s="18" t="s">
        <v>1624</v>
      </c>
      <c r="O139" s="17"/>
      <c r="P139" s="18" t="s">
        <v>1624</v>
      </c>
      <c r="Q139" s="17"/>
      <c r="R139" s="18" t="s">
        <v>1624</v>
      </c>
      <c r="S139" s="17"/>
      <c r="T139" s="18" t="s">
        <v>1624</v>
      </c>
      <c r="U139" s="17"/>
      <c r="V139" s="18" t="s">
        <v>8825</v>
      </c>
      <c r="W139" s="18" t="s">
        <v>8825</v>
      </c>
      <c r="X139" s="18" t="s">
        <v>3138</v>
      </c>
      <c r="Y139" s="18" t="s">
        <v>8986</v>
      </c>
      <c r="Z139" s="20">
        <f t="shared" si="7"/>
        <v>39.08</v>
      </c>
      <c r="AA139" s="20">
        <v>39.08</v>
      </c>
      <c r="AB139" s="21">
        <v>100</v>
      </c>
      <c r="AC139" s="21">
        <v>0.01</v>
      </c>
      <c r="AD139" s="20">
        <v>0</v>
      </c>
      <c r="AE139" s="21">
        <v>0</v>
      </c>
      <c r="AF139" s="21">
        <v>0</v>
      </c>
      <c r="AG139" s="21">
        <v>0</v>
      </c>
      <c r="AH139" s="21">
        <v>0</v>
      </c>
      <c r="AI139" s="21">
        <v>0</v>
      </c>
      <c r="AJ139" s="21">
        <v>0</v>
      </c>
      <c r="AK139" s="21">
        <v>0</v>
      </c>
      <c r="AL139" s="21">
        <v>0</v>
      </c>
      <c r="AM139" s="21">
        <v>0</v>
      </c>
      <c r="AN139" s="18" t="s">
        <v>9043</v>
      </c>
      <c r="AO139" s="18" t="s">
        <v>1624</v>
      </c>
      <c r="AP139" s="18" t="s">
        <v>1624</v>
      </c>
      <c r="AQ139" s="17"/>
      <c r="AR139" s="17"/>
      <c r="AS139" s="17"/>
      <c r="AT139" s="21"/>
      <c r="AU139" s="21">
        <v>0</v>
      </c>
      <c r="AV139" s="21">
        <v>0</v>
      </c>
      <c r="AW139" s="22">
        <v>990</v>
      </c>
      <c r="AX139" s="22">
        <v>990</v>
      </c>
      <c r="AY139" s="22">
        <v>606</v>
      </c>
      <c r="AZ139" s="22">
        <v>0</v>
      </c>
      <c r="BA139" s="22">
        <v>0</v>
      </c>
      <c r="BB139" s="22">
        <v>0</v>
      </c>
      <c r="BC139" s="22">
        <v>1</v>
      </c>
      <c r="BD139" s="22">
        <v>0</v>
      </c>
      <c r="BE139" s="22">
        <v>13</v>
      </c>
      <c r="BF139" s="22">
        <v>10</v>
      </c>
      <c r="BG139" s="22">
        <v>19</v>
      </c>
      <c r="BH139" s="22">
        <v>12</v>
      </c>
      <c r="BI139" s="22">
        <v>3</v>
      </c>
      <c r="BJ139" s="22">
        <v>0</v>
      </c>
      <c r="BK139" s="22">
        <v>3</v>
      </c>
      <c r="BL139" s="22">
        <v>5</v>
      </c>
      <c r="BM139" s="22">
        <v>1</v>
      </c>
      <c r="BN139" s="22">
        <v>29</v>
      </c>
      <c r="BO139" s="22">
        <v>0</v>
      </c>
      <c r="BP139" s="22">
        <v>0</v>
      </c>
      <c r="BQ139" s="22">
        <v>0</v>
      </c>
      <c r="BR139" s="22">
        <v>7</v>
      </c>
      <c r="BS139" s="22">
        <v>14</v>
      </c>
      <c r="BT139" s="22">
        <v>0</v>
      </c>
      <c r="BU139" s="22">
        <v>0</v>
      </c>
      <c r="BV139" s="22">
        <v>0</v>
      </c>
      <c r="BW139" s="22">
        <v>0</v>
      </c>
      <c r="BX139" s="22">
        <v>0</v>
      </c>
      <c r="BY139" s="22">
        <v>0</v>
      </c>
      <c r="BZ139" s="22">
        <v>0</v>
      </c>
      <c r="CA139" s="22">
        <v>0</v>
      </c>
      <c r="CB139" s="22">
        <v>0</v>
      </c>
      <c r="CC139" s="22">
        <v>0</v>
      </c>
      <c r="CD139" s="22">
        <v>0</v>
      </c>
      <c r="CE139" s="22">
        <v>0</v>
      </c>
      <c r="CF139" s="22">
        <v>0</v>
      </c>
      <c r="CG139" s="22">
        <v>0</v>
      </c>
      <c r="CH139" s="22">
        <v>0</v>
      </c>
      <c r="CI139" s="22">
        <v>0</v>
      </c>
      <c r="CJ139" s="22">
        <v>14</v>
      </c>
      <c r="CK139" s="22">
        <v>2</v>
      </c>
      <c r="CL139" s="22">
        <v>0</v>
      </c>
      <c r="CM139" s="22">
        <v>1</v>
      </c>
      <c r="CN139" s="22" t="s">
        <v>9249</v>
      </c>
      <c r="CO139" s="22">
        <v>472</v>
      </c>
      <c r="CP139" s="22">
        <v>606</v>
      </c>
      <c r="CQ139" s="15">
        <f t="shared" si="6"/>
        <v>0</v>
      </c>
      <c r="CR139" s="21">
        <v>558</v>
      </c>
      <c r="CS139" s="18" t="s">
        <v>9364</v>
      </c>
      <c r="CT139" s="17"/>
      <c r="CU139" s="21">
        <v>19.97</v>
      </c>
      <c r="CV139" s="24" t="s">
        <v>9473</v>
      </c>
      <c r="CW139" s="21">
        <v>2794.3</v>
      </c>
      <c r="CX139" s="21"/>
      <c r="CY139" s="17"/>
      <c r="CZ139" s="17"/>
      <c r="DA139" s="17"/>
      <c r="DB139" s="17"/>
      <c r="DC139" s="18">
        <v>0</v>
      </c>
      <c r="DD139" s="18" t="s">
        <v>1624</v>
      </c>
      <c r="DE139" s="18">
        <v>0</v>
      </c>
      <c r="DF139" s="17"/>
      <c r="DG139" s="17"/>
      <c r="DH139" s="17"/>
      <c r="DI139" s="18">
        <v>1</v>
      </c>
      <c r="DJ139" s="18" t="s">
        <v>9707</v>
      </c>
      <c r="DK139" s="18">
        <v>0</v>
      </c>
      <c r="DL139" s="17"/>
      <c r="DM139" s="17"/>
      <c r="DN139" s="17"/>
      <c r="DO139" s="17"/>
      <c r="DP139" s="17"/>
      <c r="DQ139" s="17"/>
      <c r="DR139" s="17"/>
      <c r="DS139" s="17"/>
      <c r="DT139" s="17"/>
      <c r="DU139" s="17"/>
      <c r="DV139" s="17"/>
      <c r="DW139" s="17"/>
      <c r="DX139" s="17"/>
      <c r="DY139" s="17"/>
      <c r="DZ139" s="17"/>
      <c r="EA139" s="18" t="s">
        <v>1624</v>
      </c>
      <c r="EB139" s="18" t="s">
        <v>1624</v>
      </c>
      <c r="EC139" s="18">
        <v>0</v>
      </c>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8" t="s">
        <v>9957</v>
      </c>
      <c r="EZ139" s="18" t="s">
        <v>9968</v>
      </c>
      <c r="FA139" s="18">
        <v>0</v>
      </c>
      <c r="FB139" s="18">
        <v>100</v>
      </c>
      <c r="FC139" s="18" t="s">
        <v>1624</v>
      </c>
      <c r="FD139" s="18">
        <v>27</v>
      </c>
      <c r="FE139" s="18">
        <v>27</v>
      </c>
      <c r="FF139" s="18">
        <v>0</v>
      </c>
      <c r="FG139" s="18">
        <v>0</v>
      </c>
      <c r="FH139" s="18">
        <v>0</v>
      </c>
      <c r="FI139" s="18">
        <v>0</v>
      </c>
      <c r="FJ139" s="18">
        <v>0</v>
      </c>
      <c r="FK139" s="18">
        <v>0</v>
      </c>
      <c r="FL139" s="18">
        <v>0</v>
      </c>
      <c r="FM139" s="17"/>
      <c r="FN139" s="17"/>
      <c r="FO139" s="18" t="s">
        <v>1624</v>
      </c>
      <c r="FP139" s="24" t="s">
        <v>10212</v>
      </c>
      <c r="FQ139" s="18" t="s">
        <v>10298</v>
      </c>
      <c r="FR139" s="24" t="s">
        <v>10212</v>
      </c>
      <c r="FS139" s="17"/>
      <c r="FT139" s="18" t="s">
        <v>10487</v>
      </c>
      <c r="FU139" s="18" t="s">
        <v>10513</v>
      </c>
      <c r="FV139" s="18" t="s">
        <v>1624</v>
      </c>
      <c r="FW139" s="18" t="s">
        <v>10513</v>
      </c>
      <c r="FX139" s="18" t="s">
        <v>1624</v>
      </c>
      <c r="FY139" s="18">
        <v>0</v>
      </c>
      <c r="FZ139" s="18">
        <v>0</v>
      </c>
      <c r="GA139" s="18" t="s">
        <v>10750</v>
      </c>
      <c r="GB139" s="18" t="s">
        <v>10865</v>
      </c>
      <c r="GC139" s="18" t="s">
        <v>11081</v>
      </c>
      <c r="GD139" s="18" t="s">
        <v>10973</v>
      </c>
      <c r="GE139" s="18" t="s">
        <v>1624</v>
      </c>
      <c r="GF139" s="18" t="s">
        <v>1624</v>
      </c>
      <c r="GG139" s="17"/>
      <c r="GH139" s="17"/>
    </row>
    <row r="140" spans="3:190" ht="30" customHeight="1" x14ac:dyDescent="0.2">
      <c r="C140" s="17" t="s">
        <v>11174</v>
      </c>
      <c r="D140" s="18" t="s">
        <v>7653</v>
      </c>
      <c r="E140" s="18" t="s">
        <v>7772</v>
      </c>
      <c r="F140" s="18" t="s">
        <v>594</v>
      </c>
      <c r="G140" s="18">
        <v>2019</v>
      </c>
      <c r="H140" s="19">
        <v>44927</v>
      </c>
      <c r="I140" s="19">
        <v>45657</v>
      </c>
      <c r="J140" s="18" t="s">
        <v>7990</v>
      </c>
      <c r="K140" s="18" t="s">
        <v>8105</v>
      </c>
      <c r="L140" s="17"/>
      <c r="M140" s="17"/>
      <c r="N140" s="17"/>
      <c r="O140" s="17"/>
      <c r="P140" s="17"/>
      <c r="Q140" s="17"/>
      <c r="R140" s="17"/>
      <c r="S140" s="17"/>
      <c r="T140" s="18" t="s">
        <v>8617</v>
      </c>
      <c r="U140" s="18" t="s">
        <v>8704</v>
      </c>
      <c r="V140" s="18" t="s">
        <v>8826</v>
      </c>
      <c r="W140" s="18" t="s">
        <v>8870</v>
      </c>
      <c r="X140" s="18" t="s">
        <v>3138</v>
      </c>
      <c r="Y140" s="18" t="s">
        <v>8987</v>
      </c>
      <c r="Z140" s="20">
        <f t="shared" si="7"/>
        <v>53.75</v>
      </c>
      <c r="AA140" s="20">
        <v>50</v>
      </c>
      <c r="AB140" s="21">
        <v>93.02</v>
      </c>
      <c r="AC140" s="21">
        <v>0.08</v>
      </c>
      <c r="AD140" s="20">
        <v>2.37</v>
      </c>
      <c r="AE140" s="21">
        <v>4.41</v>
      </c>
      <c r="AF140" s="21">
        <v>0.82</v>
      </c>
      <c r="AG140" s="21">
        <v>1.53</v>
      </c>
      <c r="AH140" s="21">
        <v>0.56000000000000005</v>
      </c>
      <c r="AI140" s="21">
        <v>1.04</v>
      </c>
      <c r="AJ140" s="21">
        <v>0</v>
      </c>
      <c r="AK140" s="21">
        <v>0</v>
      </c>
      <c r="AL140" s="21">
        <v>0</v>
      </c>
      <c r="AM140" s="21">
        <v>0</v>
      </c>
      <c r="AN140" s="18" t="s">
        <v>9012</v>
      </c>
      <c r="AO140" s="18" t="s">
        <v>594</v>
      </c>
      <c r="AP140" s="18" t="s">
        <v>594</v>
      </c>
      <c r="AQ140" s="18">
        <v>1</v>
      </c>
      <c r="AR140" s="18" t="s">
        <v>9136</v>
      </c>
      <c r="AS140" s="18" t="s">
        <v>9209</v>
      </c>
      <c r="AT140" s="21">
        <v>0</v>
      </c>
      <c r="AU140" s="21">
        <v>100</v>
      </c>
      <c r="AV140" s="21">
        <v>0.11</v>
      </c>
      <c r="AW140" s="22">
        <v>143</v>
      </c>
      <c r="AX140" s="22">
        <v>99</v>
      </c>
      <c r="AY140" s="22">
        <v>29</v>
      </c>
      <c r="AZ140" s="22">
        <v>0</v>
      </c>
      <c r="BA140" s="22">
        <v>2</v>
      </c>
      <c r="BB140" s="22">
        <v>0</v>
      </c>
      <c r="BC140" s="22">
        <v>0</v>
      </c>
      <c r="BD140" s="22">
        <v>0</v>
      </c>
      <c r="BE140" s="22">
        <v>1</v>
      </c>
      <c r="BF140" s="22">
        <v>0</v>
      </c>
      <c r="BG140" s="22">
        <v>3</v>
      </c>
      <c r="BH140" s="22">
        <v>5</v>
      </c>
      <c r="BI140" s="22">
        <v>3</v>
      </c>
      <c r="BJ140" s="22">
        <v>8</v>
      </c>
      <c r="BK140" s="22">
        <v>7</v>
      </c>
      <c r="BL140" s="22">
        <v>0</v>
      </c>
      <c r="BM140" s="22">
        <v>0</v>
      </c>
      <c r="BN140" s="22">
        <v>0</v>
      </c>
      <c r="BO140" s="22">
        <v>0</v>
      </c>
      <c r="BP140" s="22">
        <v>0</v>
      </c>
      <c r="BQ140" s="22">
        <v>0</v>
      </c>
      <c r="BR140" s="22">
        <v>0</v>
      </c>
      <c r="BS140" s="22">
        <v>0</v>
      </c>
      <c r="BT140" s="22"/>
      <c r="BU140" s="22"/>
      <c r="BV140" s="22"/>
      <c r="BW140" s="22"/>
      <c r="BX140" s="22"/>
      <c r="BY140" s="22"/>
      <c r="BZ140" s="22"/>
      <c r="CA140" s="22"/>
      <c r="CB140" s="22"/>
      <c r="CC140" s="22"/>
      <c r="CD140" s="22"/>
      <c r="CE140" s="22"/>
      <c r="CF140" s="22"/>
      <c r="CG140" s="22"/>
      <c r="CH140" s="22"/>
      <c r="CI140" s="22">
        <v>0</v>
      </c>
      <c r="CJ140" s="22">
        <v>0</v>
      </c>
      <c r="CK140" s="22">
        <v>0</v>
      </c>
      <c r="CL140" s="22">
        <v>0</v>
      </c>
      <c r="CM140" s="22">
        <v>0</v>
      </c>
      <c r="CN140" s="23"/>
      <c r="CO140" s="22">
        <v>0</v>
      </c>
      <c r="CP140" s="22">
        <v>29</v>
      </c>
      <c r="CQ140" s="15">
        <f t="shared" si="6"/>
        <v>0</v>
      </c>
      <c r="CR140" s="21">
        <v>0</v>
      </c>
      <c r="CS140" s="18" t="s">
        <v>9365</v>
      </c>
      <c r="CT140" s="17"/>
      <c r="CU140" s="21">
        <v>0</v>
      </c>
      <c r="CV140" s="18" t="s">
        <v>9474</v>
      </c>
      <c r="CW140" s="21">
        <v>950.55700000000002</v>
      </c>
      <c r="CX140" s="21"/>
      <c r="CY140" s="17"/>
      <c r="CZ140" s="17"/>
      <c r="DA140" s="17"/>
      <c r="DB140" s="17"/>
      <c r="DC140" s="17"/>
      <c r="DD140" s="17"/>
      <c r="DE140" s="18">
        <v>5</v>
      </c>
      <c r="DF140" s="18">
        <v>1</v>
      </c>
      <c r="DG140" s="18" t="s">
        <v>4187</v>
      </c>
      <c r="DH140" s="18">
        <v>622</v>
      </c>
      <c r="DI140" s="18">
        <v>1</v>
      </c>
      <c r="DJ140" s="18" t="s">
        <v>4414</v>
      </c>
      <c r="DK140" s="18">
        <v>7980</v>
      </c>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8">
        <v>1</v>
      </c>
      <c r="ET140" s="18" t="s">
        <v>9916</v>
      </c>
      <c r="EU140" s="18">
        <v>15</v>
      </c>
      <c r="EV140" s="17"/>
      <c r="EW140" s="17"/>
      <c r="EX140" s="17"/>
      <c r="EY140" s="17"/>
      <c r="EZ140" s="17"/>
      <c r="FA140" s="17"/>
      <c r="FB140" s="18">
        <v>100</v>
      </c>
      <c r="FC140" s="17"/>
      <c r="FD140" s="18">
        <v>47</v>
      </c>
      <c r="FE140" s="18">
        <v>0</v>
      </c>
      <c r="FF140" s="18">
        <v>5</v>
      </c>
      <c r="FG140" s="18">
        <v>40</v>
      </c>
      <c r="FH140" s="18">
        <v>0</v>
      </c>
      <c r="FI140" s="18">
        <v>2</v>
      </c>
      <c r="FJ140" s="18">
        <v>0</v>
      </c>
      <c r="FK140" s="18">
        <v>0</v>
      </c>
      <c r="FL140" s="18">
        <v>0</v>
      </c>
      <c r="FM140" s="17"/>
      <c r="FN140" s="17"/>
      <c r="FO140" s="17"/>
      <c r="FP140" s="24" t="s">
        <v>10213</v>
      </c>
      <c r="FQ140" s="18" t="s">
        <v>10299</v>
      </c>
      <c r="FR140" s="17"/>
      <c r="FS140" s="17"/>
      <c r="FT140" s="18" t="s">
        <v>10488</v>
      </c>
      <c r="FU140" s="17"/>
      <c r="FV140" s="17"/>
      <c r="FW140" s="17"/>
      <c r="FX140" s="18" t="s">
        <v>10664</v>
      </c>
      <c r="FY140" s="18">
        <v>1</v>
      </c>
      <c r="FZ140" s="18">
        <v>16</v>
      </c>
      <c r="GA140" s="18" t="s">
        <v>10751</v>
      </c>
      <c r="GB140" s="18" t="s">
        <v>10866</v>
      </c>
      <c r="GC140" s="18" t="s">
        <v>11081</v>
      </c>
      <c r="GD140" s="18" t="s">
        <v>10974</v>
      </c>
      <c r="GE140" s="18" t="s">
        <v>594</v>
      </c>
      <c r="GF140" s="18" t="s">
        <v>594</v>
      </c>
      <c r="GG140" s="17"/>
      <c r="GH140" s="17"/>
    </row>
    <row r="141" spans="3:190" ht="30" customHeight="1" x14ac:dyDescent="0.2">
      <c r="C141" s="17" t="s">
        <v>11174</v>
      </c>
      <c r="D141" s="18" t="s">
        <v>7653</v>
      </c>
      <c r="E141" s="18" t="s">
        <v>7773</v>
      </c>
      <c r="F141" s="18" t="s">
        <v>594</v>
      </c>
      <c r="G141" s="18">
        <v>2019</v>
      </c>
      <c r="H141" s="19">
        <v>44666</v>
      </c>
      <c r="I141" s="19">
        <v>45291</v>
      </c>
      <c r="J141" s="18" t="s">
        <v>7991</v>
      </c>
      <c r="K141" s="17"/>
      <c r="L141" s="18" t="s">
        <v>8220</v>
      </c>
      <c r="M141" s="18" t="s">
        <v>8340</v>
      </c>
      <c r="N141" s="17"/>
      <c r="O141" s="17"/>
      <c r="P141" s="17"/>
      <c r="Q141" s="17"/>
      <c r="R141" s="17"/>
      <c r="S141" s="17"/>
      <c r="T141" s="17"/>
      <c r="U141" s="17"/>
      <c r="V141" s="18" t="s">
        <v>8827</v>
      </c>
      <c r="W141" s="18" t="s">
        <v>8827</v>
      </c>
      <c r="X141" s="18" t="s">
        <v>3138</v>
      </c>
      <c r="Y141" s="18" t="s">
        <v>8988</v>
      </c>
      <c r="Z141" s="20">
        <f t="shared" si="7"/>
        <v>330.20700000000005</v>
      </c>
      <c r="AA141" s="20">
        <v>9.7899999999999991</v>
      </c>
      <c r="AB141" s="21">
        <v>2.96</v>
      </c>
      <c r="AC141" s="21">
        <v>0.02</v>
      </c>
      <c r="AD141" s="20">
        <v>3.8940000000000001</v>
      </c>
      <c r="AE141" s="21">
        <v>1.18</v>
      </c>
      <c r="AF141" s="21">
        <v>0</v>
      </c>
      <c r="AG141" s="21">
        <v>0</v>
      </c>
      <c r="AH141" s="21">
        <v>0</v>
      </c>
      <c r="AI141" s="21">
        <v>0</v>
      </c>
      <c r="AJ141" s="21">
        <v>0</v>
      </c>
      <c r="AK141" s="21">
        <v>0</v>
      </c>
      <c r="AL141" s="21">
        <v>316.52300000000002</v>
      </c>
      <c r="AM141" s="21">
        <v>95.86</v>
      </c>
      <c r="AN141" s="18" t="s">
        <v>709</v>
      </c>
      <c r="AO141" s="18" t="s">
        <v>9066</v>
      </c>
      <c r="AP141" s="18" t="s">
        <v>8827</v>
      </c>
      <c r="AQ141" s="17"/>
      <c r="AR141" s="17"/>
      <c r="AS141" s="17"/>
      <c r="AT141" s="21"/>
      <c r="AU141" s="21">
        <v>8.5860000000000003</v>
      </c>
      <c r="AV141" s="21">
        <v>8.9999999999999993E-3</v>
      </c>
      <c r="AW141" s="22">
        <v>0</v>
      </c>
      <c r="AX141" s="22">
        <v>0</v>
      </c>
      <c r="AY141" s="22">
        <v>62</v>
      </c>
      <c r="AZ141" s="22">
        <v>0</v>
      </c>
      <c r="BA141" s="22">
        <v>3</v>
      </c>
      <c r="BB141" s="22">
        <v>4</v>
      </c>
      <c r="BC141" s="22">
        <v>0</v>
      </c>
      <c r="BD141" s="22">
        <v>0</v>
      </c>
      <c r="BE141" s="22">
        <v>0</v>
      </c>
      <c r="BF141" s="22">
        <v>0</v>
      </c>
      <c r="BG141" s="22">
        <v>0</v>
      </c>
      <c r="BH141" s="22">
        <v>0</v>
      </c>
      <c r="BI141" s="22">
        <v>0</v>
      </c>
      <c r="BJ141" s="22">
        <v>5</v>
      </c>
      <c r="BK141" s="22">
        <v>50</v>
      </c>
      <c r="BL141" s="22">
        <v>0</v>
      </c>
      <c r="BM141" s="22">
        <v>0</v>
      </c>
      <c r="BN141" s="22">
        <v>0</v>
      </c>
      <c r="BO141" s="22">
        <v>0</v>
      </c>
      <c r="BP141" s="22">
        <v>0</v>
      </c>
      <c r="BQ141" s="22">
        <v>0</v>
      </c>
      <c r="BR141" s="22">
        <v>0</v>
      </c>
      <c r="BS141" s="22">
        <v>0</v>
      </c>
      <c r="BT141" s="22"/>
      <c r="BU141" s="22"/>
      <c r="BV141" s="22"/>
      <c r="BW141" s="22"/>
      <c r="BX141" s="22"/>
      <c r="BY141" s="22"/>
      <c r="BZ141" s="22"/>
      <c r="CA141" s="22"/>
      <c r="CB141" s="22"/>
      <c r="CC141" s="22"/>
      <c r="CD141" s="22"/>
      <c r="CE141" s="22"/>
      <c r="CF141" s="22"/>
      <c r="CG141" s="22"/>
      <c r="CH141" s="22"/>
      <c r="CI141" s="22">
        <v>0</v>
      </c>
      <c r="CJ141" s="22">
        <v>0</v>
      </c>
      <c r="CK141" s="22">
        <v>0</v>
      </c>
      <c r="CL141" s="22">
        <v>0</v>
      </c>
      <c r="CM141" s="22">
        <v>0</v>
      </c>
      <c r="CN141" s="23"/>
      <c r="CO141" s="22">
        <v>0</v>
      </c>
      <c r="CP141" s="22">
        <v>62</v>
      </c>
      <c r="CQ141" s="15">
        <f t="shared" si="6"/>
        <v>0</v>
      </c>
      <c r="CR141" s="21">
        <v>0</v>
      </c>
      <c r="CS141" s="18" t="s">
        <v>594</v>
      </c>
      <c r="CT141" s="17"/>
      <c r="CU141" s="21">
        <v>0</v>
      </c>
      <c r="CV141" s="18" t="s">
        <v>9474</v>
      </c>
      <c r="CW141" s="21">
        <v>950.55700000000002</v>
      </c>
      <c r="CX141" s="21"/>
      <c r="CY141" s="17"/>
      <c r="CZ141" s="17"/>
      <c r="DA141" s="17"/>
      <c r="DB141" s="17"/>
      <c r="DC141" s="17"/>
      <c r="DD141" s="17"/>
      <c r="DE141" s="18">
        <v>0</v>
      </c>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8">
        <v>1</v>
      </c>
      <c r="EE141" s="24" t="s">
        <v>9838</v>
      </c>
      <c r="EF141" s="18">
        <v>55929</v>
      </c>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8">
        <v>0</v>
      </c>
      <c r="FC141" s="18" t="s">
        <v>10028</v>
      </c>
      <c r="FD141" s="18">
        <v>57</v>
      </c>
      <c r="FE141" s="18">
        <v>0</v>
      </c>
      <c r="FF141" s="18">
        <v>8</v>
      </c>
      <c r="FG141" s="18">
        <v>47</v>
      </c>
      <c r="FH141" s="18">
        <v>0</v>
      </c>
      <c r="FI141" s="18">
        <v>2</v>
      </c>
      <c r="FJ141" s="18">
        <v>0</v>
      </c>
      <c r="FK141" s="18">
        <v>0</v>
      </c>
      <c r="FL141" s="18">
        <v>0</v>
      </c>
      <c r="FM141" s="18">
        <v>1</v>
      </c>
      <c r="FN141" s="24" t="s">
        <v>9838</v>
      </c>
      <c r="FO141" s="18" t="s">
        <v>10128</v>
      </c>
      <c r="FP141" s="24" t="s">
        <v>9838</v>
      </c>
      <c r="FQ141" s="17"/>
      <c r="FR141" s="17"/>
      <c r="FS141" s="17"/>
      <c r="FT141" s="17"/>
      <c r="FU141" s="17"/>
      <c r="FV141" s="17"/>
      <c r="FW141" s="17"/>
      <c r="FX141" s="18" t="s">
        <v>594</v>
      </c>
      <c r="FY141" s="18">
        <v>0</v>
      </c>
      <c r="FZ141" s="17"/>
      <c r="GA141" s="18" t="s">
        <v>10752</v>
      </c>
      <c r="GB141" s="18" t="s">
        <v>10867</v>
      </c>
      <c r="GC141" s="18" t="s">
        <v>11081</v>
      </c>
      <c r="GD141" s="18" t="s">
        <v>10975</v>
      </c>
      <c r="GE141" s="18" t="s">
        <v>10751</v>
      </c>
      <c r="GF141" s="18" t="s">
        <v>10866</v>
      </c>
      <c r="GG141" s="18" t="s">
        <v>11081</v>
      </c>
      <c r="GH141" s="18" t="s">
        <v>10974</v>
      </c>
    </row>
    <row r="142" spans="3:190" ht="30" customHeight="1" x14ac:dyDescent="0.2">
      <c r="C142" s="17" t="s">
        <v>11174</v>
      </c>
      <c r="D142" s="18" t="s">
        <v>59</v>
      </c>
      <c r="E142" s="18" t="s">
        <v>7774</v>
      </c>
      <c r="F142" s="18" t="s">
        <v>462</v>
      </c>
      <c r="G142" s="18">
        <v>2021</v>
      </c>
      <c r="H142" s="19">
        <v>44957</v>
      </c>
      <c r="I142" s="19">
        <v>45291</v>
      </c>
      <c r="J142" s="18" t="s">
        <v>7992</v>
      </c>
      <c r="K142" s="18" t="s">
        <v>8106</v>
      </c>
      <c r="L142" s="18" t="s">
        <v>8221</v>
      </c>
      <c r="M142" s="18" t="s">
        <v>8341</v>
      </c>
      <c r="N142" s="17"/>
      <c r="O142" s="17"/>
      <c r="P142" s="17"/>
      <c r="Q142" s="17"/>
      <c r="R142" s="18" t="s">
        <v>8493</v>
      </c>
      <c r="S142" s="18" t="s">
        <v>8529</v>
      </c>
      <c r="T142" s="18" t="s">
        <v>8618</v>
      </c>
      <c r="U142" s="18" t="s">
        <v>8705</v>
      </c>
      <c r="V142" s="18" t="s">
        <v>8828</v>
      </c>
      <c r="W142" s="18" t="s">
        <v>8828</v>
      </c>
      <c r="X142" s="18" t="s">
        <v>3138</v>
      </c>
      <c r="Y142" s="18" t="s">
        <v>8989</v>
      </c>
      <c r="Z142" s="20">
        <f t="shared" si="7"/>
        <v>330.36400000000003</v>
      </c>
      <c r="AA142" s="20">
        <v>217.37899999999999</v>
      </c>
      <c r="AB142" s="21">
        <v>65.8</v>
      </c>
      <c r="AC142" s="21">
        <v>0.05</v>
      </c>
      <c r="AD142" s="20">
        <v>102.325</v>
      </c>
      <c r="AE142" s="21">
        <v>30.97</v>
      </c>
      <c r="AF142" s="21">
        <v>2.0950000000000002</v>
      </c>
      <c r="AG142" s="21">
        <v>0.63</v>
      </c>
      <c r="AH142" s="21">
        <v>1.3140000000000001</v>
      </c>
      <c r="AI142" s="21">
        <v>0.4</v>
      </c>
      <c r="AJ142" s="21">
        <v>7.2510000000000003</v>
      </c>
      <c r="AK142" s="21">
        <v>2.19</v>
      </c>
      <c r="AL142" s="21">
        <v>0</v>
      </c>
      <c r="AM142" s="21">
        <v>0</v>
      </c>
      <c r="AN142" s="18" t="s">
        <v>7698</v>
      </c>
      <c r="AO142" s="18" t="s">
        <v>9012</v>
      </c>
      <c r="AP142" s="18" t="s">
        <v>9012</v>
      </c>
      <c r="AQ142" s="18">
        <v>1</v>
      </c>
      <c r="AR142" s="18" t="s">
        <v>9137</v>
      </c>
      <c r="AS142" s="18" t="s">
        <v>9210</v>
      </c>
      <c r="AT142" s="21">
        <v>7.4286000000000003</v>
      </c>
      <c r="AU142" s="21">
        <v>225</v>
      </c>
      <c r="AV142" s="21">
        <v>0.06</v>
      </c>
      <c r="AW142" s="22">
        <v>165</v>
      </c>
      <c r="AX142" s="22">
        <v>147</v>
      </c>
      <c r="AY142" s="22">
        <v>54</v>
      </c>
      <c r="AZ142" s="22">
        <v>0</v>
      </c>
      <c r="BA142" s="22">
        <v>3</v>
      </c>
      <c r="BB142" s="22">
        <v>1</v>
      </c>
      <c r="BC142" s="22">
        <v>0</v>
      </c>
      <c r="BD142" s="22">
        <v>0</v>
      </c>
      <c r="BE142" s="22">
        <v>1</v>
      </c>
      <c r="BF142" s="22">
        <v>10</v>
      </c>
      <c r="BG142" s="22">
        <v>3</v>
      </c>
      <c r="BH142" s="22">
        <v>11</v>
      </c>
      <c r="BI142" s="22">
        <v>1</v>
      </c>
      <c r="BJ142" s="22">
        <v>2</v>
      </c>
      <c r="BK142" s="22">
        <v>15</v>
      </c>
      <c r="BL142" s="22">
        <v>1</v>
      </c>
      <c r="BM142" s="22">
        <v>0</v>
      </c>
      <c r="BN142" s="22">
        <v>1</v>
      </c>
      <c r="BO142" s="22">
        <v>0</v>
      </c>
      <c r="BP142" s="22">
        <v>0</v>
      </c>
      <c r="BQ142" s="22">
        <v>0</v>
      </c>
      <c r="BR142" s="22">
        <v>1</v>
      </c>
      <c r="BS142" s="22">
        <v>0</v>
      </c>
      <c r="BT142" s="22"/>
      <c r="BU142" s="22"/>
      <c r="BV142" s="22"/>
      <c r="BW142" s="22"/>
      <c r="BX142" s="22"/>
      <c r="BY142" s="22"/>
      <c r="BZ142" s="22"/>
      <c r="CA142" s="22"/>
      <c r="CB142" s="22"/>
      <c r="CC142" s="22"/>
      <c r="CD142" s="22"/>
      <c r="CE142" s="22"/>
      <c r="CF142" s="22"/>
      <c r="CG142" s="22"/>
      <c r="CH142" s="22"/>
      <c r="CI142" s="22">
        <v>0</v>
      </c>
      <c r="CJ142" s="22">
        <v>2</v>
      </c>
      <c r="CK142" s="22">
        <v>0</v>
      </c>
      <c r="CL142" s="22">
        <v>0</v>
      </c>
      <c r="CM142" s="22">
        <v>0</v>
      </c>
      <c r="CN142" s="22" t="s">
        <v>9250</v>
      </c>
      <c r="CO142" s="22">
        <v>2</v>
      </c>
      <c r="CP142" s="22">
        <v>54</v>
      </c>
      <c r="CQ142" s="15">
        <f t="shared" si="6"/>
        <v>0</v>
      </c>
      <c r="CR142" s="21">
        <v>550.05200000000002</v>
      </c>
      <c r="CS142" s="18" t="s">
        <v>9366</v>
      </c>
      <c r="CT142" s="17"/>
      <c r="CU142" s="21">
        <v>31.79</v>
      </c>
      <c r="CV142" s="24" t="s">
        <v>4019</v>
      </c>
      <c r="CW142" s="21">
        <v>1730.3530000000001</v>
      </c>
      <c r="CX142" s="21">
        <v>1</v>
      </c>
      <c r="CY142" s="18" t="s">
        <v>9502</v>
      </c>
      <c r="CZ142" s="18" t="s">
        <v>9543</v>
      </c>
      <c r="DA142" s="18" t="s">
        <v>9572</v>
      </c>
      <c r="DB142" s="18">
        <v>3</v>
      </c>
      <c r="DC142" s="18">
        <v>214</v>
      </c>
      <c r="DD142" s="18" t="s">
        <v>9584</v>
      </c>
      <c r="DE142" s="18">
        <v>8</v>
      </c>
      <c r="DF142" s="18">
        <v>1</v>
      </c>
      <c r="DG142" s="24" t="s">
        <v>9636</v>
      </c>
      <c r="DH142" s="18">
        <v>23520</v>
      </c>
      <c r="DI142" s="18">
        <v>1</v>
      </c>
      <c r="DJ142" s="24" t="s">
        <v>9636</v>
      </c>
      <c r="DK142" s="18">
        <v>2773</v>
      </c>
      <c r="DL142" s="17"/>
      <c r="DM142" s="17"/>
      <c r="DN142" s="17"/>
      <c r="DO142" s="17"/>
      <c r="DP142" s="17"/>
      <c r="DQ142" s="17"/>
      <c r="DR142" s="17"/>
      <c r="DS142" s="17"/>
      <c r="DT142" s="17"/>
      <c r="DU142" s="18">
        <v>1</v>
      </c>
      <c r="DV142" s="24" t="s">
        <v>9636</v>
      </c>
      <c r="DW142" s="18">
        <v>148</v>
      </c>
      <c r="DX142" s="17"/>
      <c r="DY142" s="17"/>
      <c r="DZ142" s="17"/>
      <c r="EA142" s="17"/>
      <c r="EB142" s="17"/>
      <c r="EC142" s="17"/>
      <c r="ED142" s="18">
        <v>1</v>
      </c>
      <c r="EE142" s="18" t="s">
        <v>9839</v>
      </c>
      <c r="EF142" s="18">
        <v>65000</v>
      </c>
      <c r="EG142" s="17"/>
      <c r="EH142" s="17"/>
      <c r="EI142" s="17"/>
      <c r="EJ142" s="17"/>
      <c r="EK142" s="17"/>
      <c r="EL142" s="17"/>
      <c r="EM142" s="17"/>
      <c r="EN142" s="17"/>
      <c r="EO142" s="17"/>
      <c r="EP142" s="17"/>
      <c r="EQ142" s="17"/>
      <c r="ER142" s="17"/>
      <c r="ES142" s="18">
        <v>1</v>
      </c>
      <c r="ET142" s="24" t="s">
        <v>9636</v>
      </c>
      <c r="EU142" s="18">
        <v>15</v>
      </c>
      <c r="EV142" s="18">
        <v>1</v>
      </c>
      <c r="EW142" s="24" t="s">
        <v>9636</v>
      </c>
      <c r="EX142" s="18">
        <v>15</v>
      </c>
      <c r="EY142" s="17"/>
      <c r="EZ142" s="17"/>
      <c r="FA142" s="17"/>
      <c r="FB142" s="18">
        <v>100</v>
      </c>
      <c r="FC142" s="17"/>
      <c r="FD142" s="18">
        <v>22</v>
      </c>
      <c r="FE142" s="18">
        <v>9</v>
      </c>
      <c r="FF142" s="18">
        <v>0</v>
      </c>
      <c r="FG142" s="18">
        <v>0</v>
      </c>
      <c r="FH142" s="18">
        <v>0</v>
      </c>
      <c r="FI142" s="18">
        <v>13</v>
      </c>
      <c r="FJ142" s="18">
        <v>0</v>
      </c>
      <c r="FK142" s="18">
        <v>0</v>
      </c>
      <c r="FL142" s="18">
        <v>0</v>
      </c>
      <c r="FM142" s="18">
        <v>1</v>
      </c>
      <c r="FN142" s="24" t="s">
        <v>10073</v>
      </c>
      <c r="FO142" s="18" t="s">
        <v>10129</v>
      </c>
      <c r="FP142" s="24" t="s">
        <v>4904</v>
      </c>
      <c r="FQ142" s="18" t="s">
        <v>10300</v>
      </c>
      <c r="FR142" s="18" t="s">
        <v>10345</v>
      </c>
      <c r="FS142" s="18" t="s">
        <v>10397</v>
      </c>
      <c r="FT142" s="18" t="s">
        <v>10489</v>
      </c>
      <c r="FU142" s="17"/>
      <c r="FV142" s="18" t="s">
        <v>10558</v>
      </c>
      <c r="FW142" s="17"/>
      <c r="FX142" s="18" t="s">
        <v>10665</v>
      </c>
      <c r="FY142" s="18">
        <v>3</v>
      </c>
      <c r="FZ142" s="18">
        <v>345</v>
      </c>
      <c r="GA142" s="18" t="s">
        <v>18</v>
      </c>
      <c r="GB142" s="18" t="s">
        <v>6333</v>
      </c>
      <c r="GC142" s="18" t="s">
        <v>11081</v>
      </c>
      <c r="GD142" s="18" t="s">
        <v>7000</v>
      </c>
      <c r="GE142" s="18" t="s">
        <v>18</v>
      </c>
      <c r="GF142" s="18" t="s">
        <v>6333</v>
      </c>
      <c r="GG142" s="18" t="s">
        <v>11081</v>
      </c>
      <c r="GH142" s="18" t="s">
        <v>7000</v>
      </c>
    </row>
    <row r="143" spans="3:190" ht="30" customHeight="1" x14ac:dyDescent="0.2">
      <c r="C143" s="17" t="s">
        <v>11174</v>
      </c>
      <c r="D143" s="18" t="s">
        <v>47</v>
      </c>
      <c r="E143" s="18" t="s">
        <v>7775</v>
      </c>
      <c r="F143" s="18" t="s">
        <v>7864</v>
      </c>
      <c r="G143" s="18">
        <v>2023</v>
      </c>
      <c r="H143" s="19">
        <v>45024</v>
      </c>
      <c r="I143" s="19">
        <v>45169</v>
      </c>
      <c r="J143" s="18" t="s">
        <v>7993</v>
      </c>
      <c r="K143" s="17"/>
      <c r="L143" s="17"/>
      <c r="M143" s="17"/>
      <c r="N143" s="17"/>
      <c r="O143" s="17"/>
      <c r="P143" s="18" t="s">
        <v>8434</v>
      </c>
      <c r="Q143" s="18" t="s">
        <v>8466</v>
      </c>
      <c r="R143" s="17"/>
      <c r="S143" s="17"/>
      <c r="T143" s="17"/>
      <c r="U143" s="17"/>
      <c r="V143" s="18" t="s">
        <v>8829</v>
      </c>
      <c r="W143" s="18" t="s">
        <v>8829</v>
      </c>
      <c r="X143" s="17"/>
      <c r="Y143" s="18" t="s">
        <v>8990</v>
      </c>
      <c r="Z143" s="20">
        <f t="shared" si="7"/>
        <v>2.5</v>
      </c>
      <c r="AA143" s="20">
        <v>2.1</v>
      </c>
      <c r="AB143" s="21">
        <v>84</v>
      </c>
      <c r="AC143" s="21">
        <v>8.0000000000000004E-4</v>
      </c>
      <c r="AD143" s="20">
        <v>0</v>
      </c>
      <c r="AE143" s="21">
        <v>0</v>
      </c>
      <c r="AF143" s="21">
        <v>0.4</v>
      </c>
      <c r="AG143" s="21">
        <v>16</v>
      </c>
      <c r="AH143" s="21">
        <v>0</v>
      </c>
      <c r="AI143" s="21">
        <v>0</v>
      </c>
      <c r="AJ143" s="21">
        <v>0</v>
      </c>
      <c r="AK143" s="21">
        <v>0</v>
      </c>
      <c r="AL143" s="21">
        <v>0</v>
      </c>
      <c r="AM143" s="21">
        <v>0</v>
      </c>
      <c r="AN143" s="18" t="s">
        <v>9054</v>
      </c>
      <c r="AO143" s="18" t="s">
        <v>709</v>
      </c>
      <c r="AP143" s="18" t="s">
        <v>709</v>
      </c>
      <c r="AQ143" s="17"/>
      <c r="AR143" s="17"/>
      <c r="AS143" s="17"/>
      <c r="AT143" s="21"/>
      <c r="AU143" s="21">
        <v>3.5</v>
      </c>
      <c r="AV143" s="21">
        <v>1E-3</v>
      </c>
      <c r="AW143" s="22">
        <v>175</v>
      </c>
      <c r="AX143" s="22">
        <v>25</v>
      </c>
      <c r="AY143" s="22">
        <v>25</v>
      </c>
      <c r="AZ143" s="22"/>
      <c r="BA143" s="22"/>
      <c r="BB143" s="22"/>
      <c r="BC143" s="22"/>
      <c r="BD143" s="22"/>
      <c r="BE143" s="22"/>
      <c r="BF143" s="22"/>
      <c r="BG143" s="22"/>
      <c r="BH143" s="22"/>
      <c r="BI143" s="22"/>
      <c r="BJ143" s="22"/>
      <c r="BK143" s="22"/>
      <c r="BL143" s="22"/>
      <c r="BM143" s="22"/>
      <c r="BN143" s="22"/>
      <c r="BO143" s="22"/>
      <c r="BP143" s="22"/>
      <c r="BQ143" s="22"/>
      <c r="BR143" s="22"/>
      <c r="BS143" s="22">
        <v>25</v>
      </c>
      <c r="BT143" s="22">
        <v>7</v>
      </c>
      <c r="BU143" s="22">
        <v>1</v>
      </c>
      <c r="BV143" s="22">
        <v>0</v>
      </c>
      <c r="BW143" s="22">
        <v>1</v>
      </c>
      <c r="BX143" s="22">
        <v>0</v>
      </c>
      <c r="BY143" s="22">
        <v>9</v>
      </c>
      <c r="BZ143" s="22">
        <v>1</v>
      </c>
      <c r="CA143" s="22">
        <v>1</v>
      </c>
      <c r="CB143" s="22">
        <v>0</v>
      </c>
      <c r="CC143" s="22">
        <v>0</v>
      </c>
      <c r="CD143" s="22">
        <v>0</v>
      </c>
      <c r="CE143" s="22">
        <v>3</v>
      </c>
      <c r="CF143" s="22">
        <v>1</v>
      </c>
      <c r="CG143" s="22">
        <v>0</v>
      </c>
      <c r="CH143" s="22">
        <v>1</v>
      </c>
      <c r="CI143" s="22">
        <v>25</v>
      </c>
      <c r="CJ143" s="22"/>
      <c r="CK143" s="22"/>
      <c r="CL143" s="22"/>
      <c r="CM143" s="22"/>
      <c r="CN143" s="23"/>
      <c r="CO143" s="22"/>
      <c r="CP143" s="22">
        <v>25</v>
      </c>
      <c r="CQ143" s="15">
        <f t="shared" si="6"/>
        <v>0</v>
      </c>
      <c r="CR143" s="21">
        <v>30.093</v>
      </c>
      <c r="CS143" s="18" t="s">
        <v>9367</v>
      </c>
      <c r="CT143" s="17"/>
      <c r="CU143" s="21">
        <v>0.96</v>
      </c>
      <c r="CV143" s="24" t="s">
        <v>3999</v>
      </c>
      <c r="CW143" s="21">
        <v>3142.683</v>
      </c>
      <c r="CX143" s="21"/>
      <c r="CY143" s="17"/>
      <c r="CZ143" s="17"/>
      <c r="DA143" s="17"/>
      <c r="DB143" s="17"/>
      <c r="DC143" s="17"/>
      <c r="DD143" s="17"/>
      <c r="DE143" s="18">
        <v>0</v>
      </c>
      <c r="DF143" s="18">
        <v>1</v>
      </c>
      <c r="DG143" s="18" t="s">
        <v>4273</v>
      </c>
      <c r="DH143" s="18">
        <v>532</v>
      </c>
      <c r="DI143" s="18">
        <v>1</v>
      </c>
      <c r="DJ143" s="18" t="s">
        <v>9708</v>
      </c>
      <c r="DK143" s="18">
        <v>1565</v>
      </c>
      <c r="DL143" s="17"/>
      <c r="DM143" s="17"/>
      <c r="DN143" s="17"/>
      <c r="DO143" s="17"/>
      <c r="DP143" s="17"/>
      <c r="DQ143" s="17"/>
      <c r="DR143" s="17"/>
      <c r="DS143" s="17"/>
      <c r="DT143" s="17"/>
      <c r="DU143" s="17"/>
      <c r="DV143" s="17"/>
      <c r="DW143" s="17"/>
      <c r="DX143" s="17"/>
      <c r="DY143" s="17"/>
      <c r="DZ143" s="17"/>
      <c r="EA143" s="17"/>
      <c r="EB143" s="17"/>
      <c r="EC143" s="17"/>
      <c r="ED143" s="18">
        <v>1</v>
      </c>
      <c r="EE143" s="18" t="s">
        <v>9840</v>
      </c>
      <c r="EF143" s="18">
        <v>175</v>
      </c>
      <c r="EG143" s="18">
        <v>1</v>
      </c>
      <c r="EH143" s="18" t="s">
        <v>9874</v>
      </c>
      <c r="EI143" s="18">
        <v>2788</v>
      </c>
      <c r="EJ143" s="17"/>
      <c r="EK143" s="17"/>
      <c r="EL143" s="17"/>
      <c r="EM143" s="17"/>
      <c r="EN143" s="17"/>
      <c r="EO143" s="17"/>
      <c r="EP143" s="17"/>
      <c r="EQ143" s="17"/>
      <c r="ER143" s="17"/>
      <c r="ES143" s="17"/>
      <c r="ET143" s="17"/>
      <c r="EU143" s="17"/>
      <c r="EV143" s="17"/>
      <c r="EW143" s="17"/>
      <c r="EX143" s="17"/>
      <c r="EY143" s="17"/>
      <c r="EZ143" s="17"/>
      <c r="FA143" s="17"/>
      <c r="FB143" s="18">
        <v>100</v>
      </c>
      <c r="FC143" s="17"/>
      <c r="FD143" s="18">
        <v>12</v>
      </c>
      <c r="FE143" s="18">
        <v>0</v>
      </c>
      <c r="FF143" s="18">
        <v>4</v>
      </c>
      <c r="FG143" s="18">
        <v>13</v>
      </c>
      <c r="FH143" s="18">
        <v>0</v>
      </c>
      <c r="FI143" s="18">
        <v>8</v>
      </c>
      <c r="FJ143" s="18">
        <v>0</v>
      </c>
      <c r="FK143" s="18">
        <v>0</v>
      </c>
      <c r="FL143" s="18">
        <v>0</v>
      </c>
      <c r="FM143" s="17"/>
      <c r="FN143" s="17"/>
      <c r="FO143" s="17"/>
      <c r="FP143" s="24" t="s">
        <v>10214</v>
      </c>
      <c r="FQ143" s="18" t="s">
        <v>10301</v>
      </c>
      <c r="FR143" s="24" t="s">
        <v>10346</v>
      </c>
      <c r="FS143" s="17"/>
      <c r="FT143" s="18" t="s">
        <v>10490</v>
      </c>
      <c r="FU143" s="17"/>
      <c r="FV143" s="24" t="s">
        <v>10559</v>
      </c>
      <c r="FW143" s="17"/>
      <c r="FX143" s="18" t="s">
        <v>10666</v>
      </c>
      <c r="FY143" s="18">
        <v>3</v>
      </c>
      <c r="FZ143" s="18">
        <v>182</v>
      </c>
      <c r="GA143" s="18" t="s">
        <v>10753</v>
      </c>
      <c r="GB143" s="18" t="s">
        <v>10868</v>
      </c>
      <c r="GC143" s="18" t="s">
        <v>11081</v>
      </c>
      <c r="GD143" s="18" t="s">
        <v>10976</v>
      </c>
      <c r="GE143" s="18" t="s">
        <v>10753</v>
      </c>
      <c r="GF143" s="18" t="s">
        <v>10868</v>
      </c>
      <c r="GG143" s="18" t="s">
        <v>11081</v>
      </c>
      <c r="GH143" s="18" t="s">
        <v>10976</v>
      </c>
    </row>
    <row r="144" spans="3:190" ht="30" customHeight="1" x14ac:dyDescent="0.2">
      <c r="C144" s="17" t="s">
        <v>11174</v>
      </c>
      <c r="D144" s="18" t="s">
        <v>59</v>
      </c>
      <c r="E144" s="18" t="s">
        <v>7776</v>
      </c>
      <c r="F144" s="18" t="s">
        <v>462</v>
      </c>
      <c r="G144" s="18">
        <v>2019</v>
      </c>
      <c r="H144" s="19">
        <v>44666</v>
      </c>
      <c r="I144" s="19">
        <v>44711</v>
      </c>
      <c r="J144" s="18" t="s">
        <v>7994</v>
      </c>
      <c r="K144" s="17"/>
      <c r="L144" s="18" t="s">
        <v>8222</v>
      </c>
      <c r="M144" s="18" t="s">
        <v>8342</v>
      </c>
      <c r="N144" s="18" t="s">
        <v>8375</v>
      </c>
      <c r="O144" s="18" t="s">
        <v>8402</v>
      </c>
      <c r="P144" s="17"/>
      <c r="Q144" s="17"/>
      <c r="R144" s="18" t="s">
        <v>8493</v>
      </c>
      <c r="S144" s="18" t="s">
        <v>8530</v>
      </c>
      <c r="T144" s="18" t="s">
        <v>8619</v>
      </c>
      <c r="U144" s="18" t="s">
        <v>8706</v>
      </c>
      <c r="V144" s="18" t="s">
        <v>8830</v>
      </c>
      <c r="W144" s="18" t="s">
        <v>8830</v>
      </c>
      <c r="X144" s="18" t="s">
        <v>3142</v>
      </c>
      <c r="Y144" s="18" t="s">
        <v>8991</v>
      </c>
      <c r="Z144" s="20">
        <f t="shared" si="7"/>
        <v>969.9899999999999</v>
      </c>
      <c r="AA144" s="20">
        <v>332.3</v>
      </c>
      <c r="AB144" s="21">
        <v>34.26</v>
      </c>
      <c r="AC144" s="21">
        <v>0.08</v>
      </c>
      <c r="AD144" s="20">
        <v>328.94099999999997</v>
      </c>
      <c r="AE144" s="21">
        <v>33.909999999999997</v>
      </c>
      <c r="AF144" s="21">
        <v>0</v>
      </c>
      <c r="AG144" s="21">
        <v>0</v>
      </c>
      <c r="AH144" s="21">
        <v>134.416</v>
      </c>
      <c r="AI144" s="21">
        <v>13.86</v>
      </c>
      <c r="AJ144" s="21">
        <v>0</v>
      </c>
      <c r="AK144" s="21">
        <v>0</v>
      </c>
      <c r="AL144" s="21">
        <v>174.333</v>
      </c>
      <c r="AM144" s="21">
        <v>17.97</v>
      </c>
      <c r="AN144" s="18" t="s">
        <v>9055</v>
      </c>
      <c r="AO144" s="18" t="s">
        <v>9063</v>
      </c>
      <c r="AP144" s="18" t="s">
        <v>8830</v>
      </c>
      <c r="AQ144" s="17"/>
      <c r="AR144" s="17"/>
      <c r="AS144" s="17"/>
      <c r="AT144" s="21"/>
      <c r="AU144" s="21">
        <v>637</v>
      </c>
      <c r="AV144" s="21">
        <v>0.17</v>
      </c>
      <c r="AW144" s="22">
        <v>0</v>
      </c>
      <c r="AX144" s="22">
        <v>0</v>
      </c>
      <c r="AY144" s="22">
        <v>67</v>
      </c>
      <c r="AZ144" s="22">
        <v>0</v>
      </c>
      <c r="BA144" s="22">
        <v>0</v>
      </c>
      <c r="BB144" s="22">
        <v>0</v>
      </c>
      <c r="BC144" s="22">
        <v>0</v>
      </c>
      <c r="BD144" s="22">
        <v>0</v>
      </c>
      <c r="BE144" s="22">
        <v>0</v>
      </c>
      <c r="BF144" s="22">
        <v>0</v>
      </c>
      <c r="BG144" s="22">
        <v>0</v>
      </c>
      <c r="BH144" s="22">
        <v>0</v>
      </c>
      <c r="BI144" s="22">
        <v>13</v>
      </c>
      <c r="BJ144" s="22">
        <v>0</v>
      </c>
      <c r="BK144" s="22">
        <v>54</v>
      </c>
      <c r="BL144" s="22">
        <v>0</v>
      </c>
      <c r="BM144" s="22">
        <v>0</v>
      </c>
      <c r="BN144" s="22">
        <v>0</v>
      </c>
      <c r="BO144" s="22">
        <v>0</v>
      </c>
      <c r="BP144" s="22">
        <v>0</v>
      </c>
      <c r="BQ144" s="22">
        <v>0</v>
      </c>
      <c r="BR144" s="22">
        <v>0</v>
      </c>
      <c r="BS144" s="22">
        <v>0</v>
      </c>
      <c r="BT144" s="22"/>
      <c r="BU144" s="22"/>
      <c r="BV144" s="22"/>
      <c r="BW144" s="22"/>
      <c r="BX144" s="22"/>
      <c r="BY144" s="22"/>
      <c r="BZ144" s="22"/>
      <c r="CA144" s="22"/>
      <c r="CB144" s="22"/>
      <c r="CC144" s="22"/>
      <c r="CD144" s="22"/>
      <c r="CE144" s="22"/>
      <c r="CF144" s="22"/>
      <c r="CG144" s="22"/>
      <c r="CH144" s="22"/>
      <c r="CI144" s="22">
        <v>0</v>
      </c>
      <c r="CJ144" s="22">
        <v>0</v>
      </c>
      <c r="CK144" s="22">
        <v>0</v>
      </c>
      <c r="CL144" s="22">
        <v>0</v>
      </c>
      <c r="CM144" s="22">
        <v>0</v>
      </c>
      <c r="CN144" s="23"/>
      <c r="CO144" s="22">
        <v>0</v>
      </c>
      <c r="CP144" s="22">
        <v>67</v>
      </c>
      <c r="CQ144" s="15">
        <f t="shared" si="6"/>
        <v>0</v>
      </c>
      <c r="CR144" s="21">
        <v>847.87900000000002</v>
      </c>
      <c r="CS144" s="18" t="s">
        <v>9366</v>
      </c>
      <c r="CT144" s="17"/>
      <c r="CU144" s="21">
        <v>49</v>
      </c>
      <c r="CV144" s="24" t="s">
        <v>4019</v>
      </c>
      <c r="CW144" s="21">
        <v>1730.3530000000001</v>
      </c>
      <c r="CX144" s="21">
        <v>1</v>
      </c>
      <c r="CY144" s="18" t="s">
        <v>9503</v>
      </c>
      <c r="CZ144" s="18" t="s">
        <v>9544</v>
      </c>
      <c r="DA144" s="18" t="s">
        <v>9572</v>
      </c>
      <c r="DB144" s="18">
        <v>7</v>
      </c>
      <c r="DC144" s="18">
        <v>1377</v>
      </c>
      <c r="DD144" s="18" t="s">
        <v>9585</v>
      </c>
      <c r="DE144" s="18">
        <v>10</v>
      </c>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8" t="s">
        <v>4449</v>
      </c>
      <c r="EB144" s="18" t="s">
        <v>4180</v>
      </c>
      <c r="EC144" s="18">
        <v>2535</v>
      </c>
      <c r="ED144" s="18">
        <v>1</v>
      </c>
      <c r="EE144" s="18" t="s">
        <v>9841</v>
      </c>
      <c r="EF144" s="18">
        <v>117599</v>
      </c>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8">
        <v>91</v>
      </c>
      <c r="FC144" s="18" t="s">
        <v>10029</v>
      </c>
      <c r="FD144" s="18">
        <v>16</v>
      </c>
      <c r="FE144" s="18">
        <v>4</v>
      </c>
      <c r="FF144" s="18">
        <v>0</v>
      </c>
      <c r="FG144" s="18">
        <v>0</v>
      </c>
      <c r="FH144" s="18">
        <v>0</v>
      </c>
      <c r="FI144" s="18">
        <v>12</v>
      </c>
      <c r="FJ144" s="18">
        <v>0</v>
      </c>
      <c r="FK144" s="18">
        <v>0</v>
      </c>
      <c r="FL144" s="18">
        <v>0</v>
      </c>
      <c r="FM144" s="18">
        <v>1</v>
      </c>
      <c r="FN144" s="24" t="s">
        <v>10074</v>
      </c>
      <c r="FO144" s="18" t="s">
        <v>10130</v>
      </c>
      <c r="FP144" s="24" t="s">
        <v>10215</v>
      </c>
      <c r="FQ144" s="18" t="s">
        <v>10302</v>
      </c>
      <c r="FR144" s="24" t="s">
        <v>10347</v>
      </c>
      <c r="FS144" s="17"/>
      <c r="FT144" s="18" t="s">
        <v>10491</v>
      </c>
      <c r="FU144" s="17"/>
      <c r="FV144" s="17"/>
      <c r="FW144" s="17"/>
      <c r="FX144" s="18" t="s">
        <v>687</v>
      </c>
      <c r="FY144" s="18">
        <v>0</v>
      </c>
      <c r="FZ144" s="17"/>
      <c r="GA144" s="18" t="s">
        <v>18</v>
      </c>
      <c r="GB144" s="18" t="s">
        <v>6333</v>
      </c>
      <c r="GC144" s="18" t="s">
        <v>11081</v>
      </c>
      <c r="GD144" s="18" t="s">
        <v>7000</v>
      </c>
      <c r="GE144" s="18" t="s">
        <v>18</v>
      </c>
      <c r="GF144" s="18" t="s">
        <v>6333</v>
      </c>
      <c r="GG144" s="18" t="s">
        <v>11081</v>
      </c>
      <c r="GH144" s="18" t="s">
        <v>7000</v>
      </c>
    </row>
    <row r="145" spans="3:190" ht="30" customHeight="1" x14ac:dyDescent="0.2">
      <c r="C145" s="17" t="s">
        <v>11174</v>
      </c>
      <c r="D145" s="18" t="s">
        <v>59</v>
      </c>
      <c r="E145" s="18" t="s">
        <v>7777</v>
      </c>
      <c r="F145" s="18" t="s">
        <v>7865</v>
      </c>
      <c r="G145" s="18">
        <v>2022</v>
      </c>
      <c r="H145" s="19">
        <v>45000</v>
      </c>
      <c r="I145" s="19">
        <v>45036</v>
      </c>
      <c r="J145" s="18" t="s">
        <v>7995</v>
      </c>
      <c r="K145" s="17"/>
      <c r="L145" s="18" t="s">
        <v>8223</v>
      </c>
      <c r="M145" s="18" t="s">
        <v>8343</v>
      </c>
      <c r="N145" s="17"/>
      <c r="O145" s="18" t="s">
        <v>1369</v>
      </c>
      <c r="P145" s="17"/>
      <c r="Q145" s="17"/>
      <c r="R145" s="18" t="s">
        <v>8493</v>
      </c>
      <c r="S145" s="18" t="s">
        <v>8531</v>
      </c>
      <c r="T145" s="17"/>
      <c r="U145" s="18" t="s">
        <v>1369</v>
      </c>
      <c r="V145" s="18" t="s">
        <v>8831</v>
      </c>
      <c r="W145" s="18" t="s">
        <v>8871</v>
      </c>
      <c r="X145" s="18" t="s">
        <v>3138</v>
      </c>
      <c r="Y145" s="18" t="s">
        <v>8992</v>
      </c>
      <c r="Z145" s="20">
        <f t="shared" si="7"/>
        <v>1.9</v>
      </c>
      <c r="AA145" s="20">
        <v>0</v>
      </c>
      <c r="AB145" s="21">
        <v>0</v>
      </c>
      <c r="AC145" s="21">
        <v>0</v>
      </c>
      <c r="AD145" s="20">
        <v>1.9</v>
      </c>
      <c r="AE145" s="21">
        <v>100</v>
      </c>
      <c r="AF145" s="21">
        <v>0</v>
      </c>
      <c r="AG145" s="21">
        <v>0</v>
      </c>
      <c r="AH145" s="21">
        <v>0</v>
      </c>
      <c r="AI145" s="21">
        <v>0</v>
      </c>
      <c r="AJ145" s="21">
        <v>0</v>
      </c>
      <c r="AK145" s="21">
        <v>0</v>
      </c>
      <c r="AL145" s="21">
        <v>0</v>
      </c>
      <c r="AM145" s="21">
        <v>0</v>
      </c>
      <c r="AN145" s="18" t="s">
        <v>9056</v>
      </c>
      <c r="AO145" s="18" t="s">
        <v>9054</v>
      </c>
      <c r="AP145" s="18" t="s">
        <v>9054</v>
      </c>
      <c r="AQ145" s="17"/>
      <c r="AR145" s="17"/>
      <c r="AS145" s="17"/>
      <c r="AT145" s="21"/>
      <c r="AU145" s="21">
        <v>0</v>
      </c>
      <c r="AV145" s="21">
        <v>0</v>
      </c>
      <c r="AW145" s="22">
        <v>0</v>
      </c>
      <c r="AX145" s="22">
        <v>0</v>
      </c>
      <c r="AY145" s="22">
        <v>20</v>
      </c>
      <c r="AZ145" s="22">
        <v>0</v>
      </c>
      <c r="BA145" s="22">
        <v>0</v>
      </c>
      <c r="BB145" s="22">
        <v>0</v>
      </c>
      <c r="BC145" s="22">
        <v>0</v>
      </c>
      <c r="BD145" s="22">
        <v>0</v>
      </c>
      <c r="BE145" s="22">
        <v>0</v>
      </c>
      <c r="BF145" s="22">
        <v>0</v>
      </c>
      <c r="BG145" s="22">
        <v>0</v>
      </c>
      <c r="BH145" s="22">
        <v>0</v>
      </c>
      <c r="BI145" s="22">
        <v>0</v>
      </c>
      <c r="BJ145" s="22">
        <v>0</v>
      </c>
      <c r="BK145" s="22">
        <v>0</v>
      </c>
      <c r="BL145" s="22">
        <v>0</v>
      </c>
      <c r="BM145" s="22">
        <v>0</v>
      </c>
      <c r="BN145" s="22">
        <v>0</v>
      </c>
      <c r="BO145" s="22">
        <v>0</v>
      </c>
      <c r="BP145" s="22">
        <v>0</v>
      </c>
      <c r="BQ145" s="22">
        <v>0</v>
      </c>
      <c r="BR145" s="22">
        <v>0</v>
      </c>
      <c r="BS145" s="22">
        <v>20</v>
      </c>
      <c r="BT145" s="22">
        <v>10</v>
      </c>
      <c r="BU145" s="22"/>
      <c r="BV145" s="22"/>
      <c r="BW145" s="22"/>
      <c r="BX145" s="22"/>
      <c r="BY145" s="22"/>
      <c r="BZ145" s="22"/>
      <c r="CA145" s="22"/>
      <c r="CB145" s="22"/>
      <c r="CC145" s="22">
        <v>8</v>
      </c>
      <c r="CD145" s="22"/>
      <c r="CE145" s="22"/>
      <c r="CF145" s="22"/>
      <c r="CG145" s="22"/>
      <c r="CH145" s="22">
        <v>2</v>
      </c>
      <c r="CI145" s="22">
        <v>20</v>
      </c>
      <c r="CJ145" s="22">
        <v>0</v>
      </c>
      <c r="CK145" s="22">
        <v>0</v>
      </c>
      <c r="CL145" s="22">
        <v>0</v>
      </c>
      <c r="CM145" s="22">
        <v>0</v>
      </c>
      <c r="CN145" s="23"/>
      <c r="CO145" s="22">
        <v>0</v>
      </c>
      <c r="CP145" s="22">
        <v>20</v>
      </c>
      <c r="CQ145" s="15">
        <f t="shared" si="6"/>
        <v>0</v>
      </c>
      <c r="CR145" s="21">
        <v>0</v>
      </c>
      <c r="CS145" s="18" t="s">
        <v>687</v>
      </c>
      <c r="CT145" s="17"/>
      <c r="CU145" s="21">
        <v>0</v>
      </c>
      <c r="CV145" s="24" t="s">
        <v>4019</v>
      </c>
      <c r="CW145" s="21">
        <v>1730.3530000000001</v>
      </c>
      <c r="CX145" s="21">
        <v>1</v>
      </c>
      <c r="CY145" s="18" t="s">
        <v>9504</v>
      </c>
      <c r="CZ145" s="18" t="s">
        <v>9545</v>
      </c>
      <c r="DA145" s="18" t="s">
        <v>9573</v>
      </c>
      <c r="DB145" s="18">
        <v>2</v>
      </c>
      <c r="DC145" s="18">
        <v>0</v>
      </c>
      <c r="DD145" s="17"/>
      <c r="DE145" s="18">
        <v>6</v>
      </c>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8">
        <v>100</v>
      </c>
      <c r="FC145" s="17"/>
      <c r="FD145" s="18">
        <v>9</v>
      </c>
      <c r="FE145" s="18">
        <v>3</v>
      </c>
      <c r="FF145" s="18">
        <v>0</v>
      </c>
      <c r="FG145" s="18">
        <v>0</v>
      </c>
      <c r="FH145" s="18">
        <v>0</v>
      </c>
      <c r="FI145" s="18">
        <v>6</v>
      </c>
      <c r="FJ145" s="18">
        <v>0</v>
      </c>
      <c r="FK145" s="18">
        <v>0</v>
      </c>
      <c r="FL145" s="18">
        <v>0</v>
      </c>
      <c r="FM145" s="17"/>
      <c r="FN145" s="17"/>
      <c r="FO145" s="17"/>
      <c r="FP145" s="24" t="s">
        <v>10216</v>
      </c>
      <c r="FQ145" s="17"/>
      <c r="FR145" s="17"/>
      <c r="FS145" s="17"/>
      <c r="FT145" s="18" t="s">
        <v>10492</v>
      </c>
      <c r="FU145" s="17"/>
      <c r="FV145" s="17"/>
      <c r="FW145" s="17"/>
      <c r="FX145" s="18" t="s">
        <v>10667</v>
      </c>
      <c r="FY145" s="18">
        <v>5</v>
      </c>
      <c r="FZ145" s="18">
        <v>2564</v>
      </c>
      <c r="GA145" s="18" t="s">
        <v>18</v>
      </c>
      <c r="GB145" s="18" t="s">
        <v>6333</v>
      </c>
      <c r="GC145" s="18" t="s">
        <v>11081</v>
      </c>
      <c r="GD145" s="18" t="s">
        <v>7000</v>
      </c>
      <c r="GE145" s="18" t="s">
        <v>18</v>
      </c>
      <c r="GF145" s="18" t="s">
        <v>6333</v>
      </c>
      <c r="GG145" s="18" t="s">
        <v>11081</v>
      </c>
      <c r="GH145" s="18" t="s">
        <v>7000</v>
      </c>
    </row>
    <row r="146" spans="3:190" ht="30" customHeight="1" x14ac:dyDescent="0.2">
      <c r="C146" s="17" t="s">
        <v>11174</v>
      </c>
      <c r="D146" s="18" t="s">
        <v>7653</v>
      </c>
      <c r="E146" s="18" t="s">
        <v>7778</v>
      </c>
      <c r="F146" s="18" t="s">
        <v>594</v>
      </c>
      <c r="G146" s="18">
        <v>2023</v>
      </c>
      <c r="H146" s="19">
        <v>45197</v>
      </c>
      <c r="I146" s="19">
        <v>45657</v>
      </c>
      <c r="J146" s="18" t="s">
        <v>7996</v>
      </c>
      <c r="K146" s="18" t="s">
        <v>8107</v>
      </c>
      <c r="L146" s="18" t="s">
        <v>7996</v>
      </c>
      <c r="M146" s="18" t="s">
        <v>8344</v>
      </c>
      <c r="N146" s="17"/>
      <c r="O146" s="17"/>
      <c r="P146" s="17"/>
      <c r="Q146" s="17"/>
      <c r="R146" s="17"/>
      <c r="S146" s="17"/>
      <c r="T146" s="18" t="s">
        <v>7778</v>
      </c>
      <c r="U146" s="18" t="s">
        <v>8707</v>
      </c>
      <c r="V146" s="18" t="s">
        <v>8832</v>
      </c>
      <c r="W146" s="18" t="s">
        <v>8832</v>
      </c>
      <c r="X146" s="18" t="s">
        <v>3138</v>
      </c>
      <c r="Y146" s="18" t="s">
        <v>8993</v>
      </c>
      <c r="Z146" s="20">
        <f t="shared" si="7"/>
        <v>3.8820000000000001</v>
      </c>
      <c r="AA146" s="20">
        <v>0.77300000000000002</v>
      </c>
      <c r="AB146" s="21">
        <v>19.91</v>
      </c>
      <c r="AC146" s="21">
        <v>19.91</v>
      </c>
      <c r="AD146" s="20">
        <v>0.96399999999999997</v>
      </c>
      <c r="AE146" s="21">
        <v>24.83</v>
      </c>
      <c r="AF146" s="21">
        <v>2.5000000000000001E-2</v>
      </c>
      <c r="AG146" s="21">
        <v>0.64</v>
      </c>
      <c r="AH146" s="21">
        <v>0</v>
      </c>
      <c r="AI146" s="21">
        <v>0</v>
      </c>
      <c r="AJ146" s="21">
        <v>0</v>
      </c>
      <c r="AK146" s="21">
        <v>0</v>
      </c>
      <c r="AL146" s="21">
        <v>2.12</v>
      </c>
      <c r="AM146" s="21">
        <v>54.61</v>
      </c>
      <c r="AN146" s="18" t="s">
        <v>9056</v>
      </c>
      <c r="AO146" s="18" t="s">
        <v>9061</v>
      </c>
      <c r="AP146" s="18" t="s">
        <v>8832</v>
      </c>
      <c r="AQ146" s="18">
        <v>1</v>
      </c>
      <c r="AR146" s="18" t="s">
        <v>9138</v>
      </c>
      <c r="AS146" s="18" t="s">
        <v>9211</v>
      </c>
      <c r="AT146" s="21">
        <v>0.251</v>
      </c>
      <c r="AU146" s="21">
        <v>0</v>
      </c>
      <c r="AV146" s="21">
        <v>0</v>
      </c>
      <c r="AW146" s="22">
        <v>19</v>
      </c>
      <c r="AX146" s="22">
        <v>0</v>
      </c>
      <c r="AY146" s="22">
        <v>4</v>
      </c>
      <c r="AZ146" s="22">
        <v>0</v>
      </c>
      <c r="BA146" s="22">
        <v>0</v>
      </c>
      <c r="BB146" s="22">
        <v>2</v>
      </c>
      <c r="BC146" s="22">
        <v>0</v>
      </c>
      <c r="BD146" s="22">
        <v>0</v>
      </c>
      <c r="BE146" s="22">
        <v>0</v>
      </c>
      <c r="BF146" s="22">
        <v>0</v>
      </c>
      <c r="BG146" s="22">
        <v>0</v>
      </c>
      <c r="BH146" s="22">
        <v>0</v>
      </c>
      <c r="BI146" s="22">
        <v>0</v>
      </c>
      <c r="BJ146" s="22">
        <v>1</v>
      </c>
      <c r="BK146" s="22">
        <v>1</v>
      </c>
      <c r="BL146" s="22">
        <v>0</v>
      </c>
      <c r="BM146" s="22">
        <v>0</v>
      </c>
      <c r="BN146" s="22">
        <v>0</v>
      </c>
      <c r="BO146" s="22">
        <v>0</v>
      </c>
      <c r="BP146" s="22">
        <v>0</v>
      </c>
      <c r="BQ146" s="22">
        <v>0</v>
      </c>
      <c r="BR146" s="22">
        <v>0</v>
      </c>
      <c r="BS146" s="22">
        <v>0</v>
      </c>
      <c r="BT146" s="22"/>
      <c r="BU146" s="22"/>
      <c r="BV146" s="22"/>
      <c r="BW146" s="22"/>
      <c r="BX146" s="22"/>
      <c r="BY146" s="22"/>
      <c r="BZ146" s="22"/>
      <c r="CA146" s="22"/>
      <c r="CB146" s="22"/>
      <c r="CC146" s="22"/>
      <c r="CD146" s="22"/>
      <c r="CE146" s="22"/>
      <c r="CF146" s="22"/>
      <c r="CG146" s="22"/>
      <c r="CH146" s="22"/>
      <c r="CI146" s="22">
        <v>0</v>
      </c>
      <c r="CJ146" s="22">
        <v>0</v>
      </c>
      <c r="CK146" s="22">
        <v>0</v>
      </c>
      <c r="CL146" s="22">
        <v>0</v>
      </c>
      <c r="CM146" s="22">
        <v>0</v>
      </c>
      <c r="CN146" s="23"/>
      <c r="CO146" s="22">
        <v>0</v>
      </c>
      <c r="CP146" s="22">
        <v>4</v>
      </c>
      <c r="CQ146" s="15">
        <f t="shared" si="6"/>
        <v>0</v>
      </c>
      <c r="CR146" s="21">
        <v>3.6909999999999998</v>
      </c>
      <c r="CS146" s="18" t="s">
        <v>594</v>
      </c>
      <c r="CT146" s="17"/>
      <c r="CU146" s="21">
        <v>0.39</v>
      </c>
      <c r="CV146" s="18" t="s">
        <v>9474</v>
      </c>
      <c r="CW146" s="21">
        <v>950.55700000000002</v>
      </c>
      <c r="CX146" s="21"/>
      <c r="CY146" s="17"/>
      <c r="CZ146" s="17"/>
      <c r="DA146" s="17"/>
      <c r="DB146" s="17"/>
      <c r="DC146" s="17"/>
      <c r="DD146" s="17"/>
      <c r="DE146" s="18">
        <v>4</v>
      </c>
      <c r="DF146" s="17"/>
      <c r="DG146" s="17"/>
      <c r="DH146" s="17"/>
      <c r="DI146" s="18">
        <v>1</v>
      </c>
      <c r="DJ146" s="18" t="s">
        <v>4414</v>
      </c>
      <c r="DK146" s="18">
        <v>255</v>
      </c>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8">
        <v>1</v>
      </c>
      <c r="ET146" s="18" t="s">
        <v>4770</v>
      </c>
      <c r="EU146" s="18">
        <v>6</v>
      </c>
      <c r="EV146" s="17"/>
      <c r="EW146" s="17"/>
      <c r="EX146" s="17"/>
      <c r="EY146" s="17"/>
      <c r="EZ146" s="17"/>
      <c r="FA146" s="17"/>
      <c r="FB146" s="18">
        <v>0</v>
      </c>
      <c r="FC146" s="18" t="s">
        <v>10030</v>
      </c>
      <c r="FD146" s="18">
        <v>4</v>
      </c>
      <c r="FE146" s="18">
        <v>0</v>
      </c>
      <c r="FF146" s="18">
        <v>0</v>
      </c>
      <c r="FG146" s="18">
        <v>4</v>
      </c>
      <c r="FH146" s="18">
        <v>0</v>
      </c>
      <c r="FI146" s="18">
        <v>0</v>
      </c>
      <c r="FJ146" s="18">
        <v>0</v>
      </c>
      <c r="FK146" s="18">
        <v>0</v>
      </c>
      <c r="FL146" s="18">
        <v>0</v>
      </c>
      <c r="FM146" s="17"/>
      <c r="FN146" s="17"/>
      <c r="FO146" s="17"/>
      <c r="FP146" s="17"/>
      <c r="FQ146" s="17"/>
      <c r="FR146" s="17"/>
      <c r="FS146" s="17"/>
      <c r="FT146" s="18" t="s">
        <v>10493</v>
      </c>
      <c r="FU146" s="17"/>
      <c r="FV146" s="17"/>
      <c r="FW146" s="17"/>
      <c r="FX146" s="18" t="s">
        <v>10668</v>
      </c>
      <c r="FY146" s="18">
        <v>10</v>
      </c>
      <c r="FZ146" s="18">
        <v>769</v>
      </c>
      <c r="GA146" s="18" t="s">
        <v>10754</v>
      </c>
      <c r="GB146" s="18" t="s">
        <v>594</v>
      </c>
      <c r="GC146" s="18" t="s">
        <v>11081</v>
      </c>
      <c r="GD146" s="18" t="s">
        <v>10977</v>
      </c>
      <c r="GE146" s="18" t="s">
        <v>10751</v>
      </c>
      <c r="GF146" s="18" t="s">
        <v>10866</v>
      </c>
      <c r="GG146" s="18" t="s">
        <v>11081</v>
      </c>
      <c r="GH146" s="18" t="s">
        <v>10974</v>
      </c>
    </row>
    <row r="147" spans="3:190" ht="30" customHeight="1" x14ac:dyDescent="0.2">
      <c r="C147" s="17" t="s">
        <v>11174</v>
      </c>
      <c r="D147" s="18" t="s">
        <v>77</v>
      </c>
      <c r="E147" s="18" t="s">
        <v>7779</v>
      </c>
      <c r="F147" s="17"/>
      <c r="G147" s="18">
        <v>2019</v>
      </c>
      <c r="H147" s="19">
        <v>44927</v>
      </c>
      <c r="I147" s="19">
        <v>45290</v>
      </c>
      <c r="J147" s="18" t="s">
        <v>7997</v>
      </c>
      <c r="K147" s="18" t="s">
        <v>8108</v>
      </c>
      <c r="L147" s="18" t="s">
        <v>8224</v>
      </c>
      <c r="M147" s="18" t="s">
        <v>8345</v>
      </c>
      <c r="N147" s="17"/>
      <c r="O147" s="17"/>
      <c r="P147" s="17"/>
      <c r="Q147" s="17"/>
      <c r="R147" s="17"/>
      <c r="S147" s="17"/>
      <c r="T147" s="17"/>
      <c r="U147" s="17"/>
      <c r="V147" s="18" t="s">
        <v>8833</v>
      </c>
      <c r="W147" s="18" t="s">
        <v>8833</v>
      </c>
      <c r="X147" s="18" t="s">
        <v>3138</v>
      </c>
      <c r="Y147" s="18" t="s">
        <v>8994</v>
      </c>
      <c r="Z147" s="20">
        <f t="shared" si="7"/>
        <v>60.722999999999999</v>
      </c>
      <c r="AA147" s="20">
        <v>54.073</v>
      </c>
      <c r="AB147" s="21">
        <v>88.93</v>
      </c>
      <c r="AC147" s="21">
        <v>9.5200000000000007E-2</v>
      </c>
      <c r="AD147" s="20">
        <v>6.65</v>
      </c>
      <c r="AE147" s="21">
        <v>9.8800000000000008</v>
      </c>
      <c r="AF147" s="21">
        <v>0</v>
      </c>
      <c r="AG147" s="21">
        <v>0</v>
      </c>
      <c r="AH147" s="21">
        <v>0</v>
      </c>
      <c r="AI147" s="21">
        <v>0</v>
      </c>
      <c r="AJ147" s="21">
        <v>0</v>
      </c>
      <c r="AK147" s="21">
        <v>0</v>
      </c>
      <c r="AL147" s="21">
        <v>0</v>
      </c>
      <c r="AM147" s="21">
        <v>0</v>
      </c>
      <c r="AN147" s="18" t="s">
        <v>594</v>
      </c>
      <c r="AO147" s="18" t="s">
        <v>9056</v>
      </c>
      <c r="AP147" s="18" t="s">
        <v>9056</v>
      </c>
      <c r="AQ147" s="18">
        <v>1</v>
      </c>
      <c r="AR147" s="18" t="s">
        <v>9139</v>
      </c>
      <c r="AS147" s="18" t="s">
        <v>9212</v>
      </c>
      <c r="AT147" s="21">
        <v>0</v>
      </c>
      <c r="AU147" s="21">
        <v>110</v>
      </c>
      <c r="AV147" s="21">
        <v>0.18</v>
      </c>
      <c r="AW147" s="22">
        <v>386</v>
      </c>
      <c r="AX147" s="22">
        <v>386</v>
      </c>
      <c r="AY147" s="22">
        <v>159</v>
      </c>
      <c r="AZ147" s="22">
        <v>16</v>
      </c>
      <c r="BA147" s="22">
        <v>6</v>
      </c>
      <c r="BB147" s="22">
        <v>9</v>
      </c>
      <c r="BC147" s="22">
        <v>4</v>
      </c>
      <c r="BD147" s="22"/>
      <c r="BE147" s="22">
        <v>7</v>
      </c>
      <c r="BF147" s="22">
        <v>1</v>
      </c>
      <c r="BG147" s="22">
        <v>17</v>
      </c>
      <c r="BH147" s="22">
        <v>14</v>
      </c>
      <c r="BI147" s="22">
        <v>6</v>
      </c>
      <c r="BJ147" s="22">
        <v>33</v>
      </c>
      <c r="BK147" s="22">
        <v>34</v>
      </c>
      <c r="BL147" s="22">
        <v>6</v>
      </c>
      <c r="BM147" s="22">
        <v>6</v>
      </c>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v>0</v>
      </c>
      <c r="CJ147" s="22"/>
      <c r="CK147" s="22"/>
      <c r="CL147" s="22"/>
      <c r="CM147" s="22"/>
      <c r="CN147" s="23"/>
      <c r="CO147" s="22"/>
      <c r="CP147" s="22">
        <v>159</v>
      </c>
      <c r="CQ147" s="15">
        <f t="shared" si="6"/>
        <v>0</v>
      </c>
      <c r="CR147" s="21">
        <v>20.015999999999998</v>
      </c>
      <c r="CS147" s="18" t="s">
        <v>699</v>
      </c>
      <c r="CT147" s="17"/>
      <c r="CU147" s="21">
        <v>3.44</v>
      </c>
      <c r="CV147" s="24" t="s">
        <v>9475</v>
      </c>
      <c r="CW147" s="21">
        <v>581.14700000000005</v>
      </c>
      <c r="CX147" s="21"/>
      <c r="CY147" s="17"/>
      <c r="CZ147" s="17"/>
      <c r="DA147" s="17"/>
      <c r="DB147" s="17"/>
      <c r="DC147" s="17"/>
      <c r="DD147" s="17"/>
      <c r="DE147" s="18">
        <v>3</v>
      </c>
      <c r="DF147" s="17"/>
      <c r="DG147" s="17"/>
      <c r="DH147" s="17"/>
      <c r="DI147" s="17"/>
      <c r="DJ147" s="17"/>
      <c r="DK147" s="17"/>
      <c r="DL147" s="18">
        <v>1</v>
      </c>
      <c r="DM147" s="18" t="s">
        <v>4180</v>
      </c>
      <c r="DN147" s="18">
        <v>4117</v>
      </c>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8">
        <v>1</v>
      </c>
      <c r="EW147" s="18" t="s">
        <v>4180</v>
      </c>
      <c r="EX147" s="18">
        <v>12</v>
      </c>
      <c r="EY147" s="17"/>
      <c r="EZ147" s="17"/>
      <c r="FA147" s="17"/>
      <c r="FB147" s="18">
        <v>100</v>
      </c>
      <c r="FC147" s="17"/>
      <c r="FD147" s="18">
        <v>94</v>
      </c>
      <c r="FE147" s="18">
        <v>10</v>
      </c>
      <c r="FF147" s="18">
        <v>25</v>
      </c>
      <c r="FG147" s="18">
        <v>57</v>
      </c>
      <c r="FH147" s="18">
        <v>0</v>
      </c>
      <c r="FI147" s="18">
        <v>2</v>
      </c>
      <c r="FJ147" s="18">
        <v>0</v>
      </c>
      <c r="FK147" s="18">
        <v>0</v>
      </c>
      <c r="FL147" s="18">
        <v>0</v>
      </c>
      <c r="FM147" s="17"/>
      <c r="FN147" s="17"/>
      <c r="FO147" s="17"/>
      <c r="FP147" s="24" t="s">
        <v>10217</v>
      </c>
      <c r="FQ147" s="17"/>
      <c r="FR147" s="17"/>
      <c r="FS147" s="17"/>
      <c r="FT147" s="17"/>
      <c r="FU147" s="17"/>
      <c r="FV147" s="18" t="s">
        <v>10560</v>
      </c>
      <c r="FW147" s="17"/>
      <c r="FX147" s="18" t="s">
        <v>10669</v>
      </c>
      <c r="FY147" s="18">
        <v>3</v>
      </c>
      <c r="FZ147" s="18">
        <v>419</v>
      </c>
      <c r="GA147" s="18" t="s">
        <v>10755</v>
      </c>
      <c r="GB147" s="18" t="s">
        <v>6445</v>
      </c>
      <c r="GC147" s="18" t="s">
        <v>11081</v>
      </c>
      <c r="GD147" s="18" t="s">
        <v>10978</v>
      </c>
      <c r="GE147" s="18" t="s">
        <v>32</v>
      </c>
      <c r="GF147" s="18" t="s">
        <v>11041</v>
      </c>
      <c r="GG147" s="18" t="s">
        <v>11081</v>
      </c>
      <c r="GH147" s="18" t="s">
        <v>7132</v>
      </c>
    </row>
    <row r="148" spans="3:190" ht="30" customHeight="1" x14ac:dyDescent="0.2">
      <c r="C148" s="17" t="s">
        <v>11174</v>
      </c>
      <c r="D148" s="18" t="s">
        <v>77</v>
      </c>
      <c r="E148" s="18" t="s">
        <v>7780</v>
      </c>
      <c r="F148" s="17"/>
      <c r="G148" s="18">
        <v>2021</v>
      </c>
      <c r="H148" s="19">
        <v>44789</v>
      </c>
      <c r="I148" s="19">
        <v>45291</v>
      </c>
      <c r="J148" s="18" t="s">
        <v>7998</v>
      </c>
      <c r="K148" s="18" t="s">
        <v>8109</v>
      </c>
      <c r="L148" s="18" t="s">
        <v>8225</v>
      </c>
      <c r="M148" s="18" t="s">
        <v>8346</v>
      </c>
      <c r="N148" s="17"/>
      <c r="O148" s="17"/>
      <c r="P148" s="17"/>
      <c r="Q148" s="17"/>
      <c r="R148" s="17"/>
      <c r="S148" s="17"/>
      <c r="T148" s="18" t="s">
        <v>8225</v>
      </c>
      <c r="U148" s="18" t="s">
        <v>8708</v>
      </c>
      <c r="V148" s="18" t="s">
        <v>8833</v>
      </c>
      <c r="W148" s="18" t="s">
        <v>8833</v>
      </c>
      <c r="X148" s="18" t="s">
        <v>3138</v>
      </c>
      <c r="Y148" s="18" t="s">
        <v>8994</v>
      </c>
      <c r="Z148" s="20">
        <f t="shared" si="7"/>
        <v>38.650999999999996</v>
      </c>
      <c r="AA148" s="20">
        <v>29.347000000000001</v>
      </c>
      <c r="AB148" s="21">
        <v>75.03</v>
      </c>
      <c r="AC148" s="21">
        <v>6.0999999999999999E-2</v>
      </c>
      <c r="AD148" s="20">
        <v>6.8879999999999999</v>
      </c>
      <c r="AE148" s="21">
        <v>15.52</v>
      </c>
      <c r="AF148" s="21">
        <v>0</v>
      </c>
      <c r="AG148" s="21">
        <v>0</v>
      </c>
      <c r="AH148" s="21">
        <v>0</v>
      </c>
      <c r="AI148" s="21">
        <v>0</v>
      </c>
      <c r="AJ148" s="21">
        <v>2.4159999999999999</v>
      </c>
      <c r="AK148" s="21">
        <v>5.17</v>
      </c>
      <c r="AL148" s="21">
        <v>0</v>
      </c>
      <c r="AM148" s="21">
        <v>0</v>
      </c>
      <c r="AN148" s="18" t="s">
        <v>699</v>
      </c>
      <c r="AO148" s="18" t="s">
        <v>9056</v>
      </c>
      <c r="AP148" s="18" t="s">
        <v>9056</v>
      </c>
      <c r="AQ148" s="18">
        <v>1</v>
      </c>
      <c r="AR148" s="18" t="s">
        <v>9139</v>
      </c>
      <c r="AS148" s="18" t="s">
        <v>9213</v>
      </c>
      <c r="AT148" s="21">
        <v>0</v>
      </c>
      <c r="AU148" s="21">
        <v>30</v>
      </c>
      <c r="AV148" s="21">
        <v>0.05</v>
      </c>
      <c r="AW148" s="22">
        <v>28</v>
      </c>
      <c r="AX148" s="22">
        <v>28</v>
      </c>
      <c r="AY148" s="22">
        <v>15</v>
      </c>
      <c r="AZ148" s="22">
        <v>2</v>
      </c>
      <c r="BA148" s="22"/>
      <c r="BB148" s="22">
        <v>1</v>
      </c>
      <c r="BC148" s="22"/>
      <c r="BD148" s="22"/>
      <c r="BE148" s="22"/>
      <c r="BF148" s="22">
        <v>2</v>
      </c>
      <c r="BG148" s="22">
        <v>1</v>
      </c>
      <c r="BH148" s="22">
        <v>2</v>
      </c>
      <c r="BI148" s="22"/>
      <c r="BJ148" s="22"/>
      <c r="BK148" s="22">
        <v>6</v>
      </c>
      <c r="BL148" s="22">
        <v>1</v>
      </c>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v>0</v>
      </c>
      <c r="CJ148" s="22"/>
      <c r="CK148" s="22"/>
      <c r="CL148" s="22"/>
      <c r="CM148" s="22"/>
      <c r="CN148" s="23"/>
      <c r="CO148" s="22"/>
      <c r="CP148" s="22">
        <v>15</v>
      </c>
      <c r="CQ148" s="15">
        <f t="shared" si="6"/>
        <v>0</v>
      </c>
      <c r="CR148" s="21">
        <v>29.626000000000001</v>
      </c>
      <c r="CS148" s="18" t="s">
        <v>699</v>
      </c>
      <c r="CT148" s="17"/>
      <c r="CU148" s="21">
        <v>4.99</v>
      </c>
      <c r="CV148" s="24" t="s">
        <v>9475</v>
      </c>
      <c r="CW148" s="21">
        <v>581.14700000000005</v>
      </c>
      <c r="CX148" s="21"/>
      <c r="CY148" s="17"/>
      <c r="CZ148" s="17"/>
      <c r="DA148" s="17"/>
      <c r="DB148" s="17"/>
      <c r="DC148" s="17"/>
      <c r="DD148" s="17"/>
      <c r="DE148" s="18">
        <v>3</v>
      </c>
      <c r="DF148" s="18">
        <v>1</v>
      </c>
      <c r="DG148" s="18" t="s">
        <v>9637</v>
      </c>
      <c r="DH148" s="18">
        <v>4220</v>
      </c>
      <c r="DI148" s="18">
        <v>1</v>
      </c>
      <c r="DJ148" s="18" t="s">
        <v>4180</v>
      </c>
      <c r="DK148" s="18">
        <v>2520</v>
      </c>
      <c r="DL148" s="18">
        <v>1</v>
      </c>
      <c r="DM148" s="18" t="s">
        <v>4180</v>
      </c>
      <c r="DN148" s="18">
        <v>765</v>
      </c>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8">
        <v>1</v>
      </c>
      <c r="EW148" s="18" t="s">
        <v>4180</v>
      </c>
      <c r="EX148" s="18">
        <v>8</v>
      </c>
      <c r="EY148" s="17"/>
      <c r="EZ148" s="17"/>
      <c r="FA148" s="17"/>
      <c r="FB148" s="18">
        <v>100</v>
      </c>
      <c r="FC148" s="17"/>
      <c r="FD148" s="18">
        <v>28</v>
      </c>
      <c r="FE148" s="18">
        <v>8</v>
      </c>
      <c r="FF148" s="18">
        <v>9</v>
      </c>
      <c r="FG148" s="18">
        <v>9</v>
      </c>
      <c r="FH148" s="18">
        <v>0</v>
      </c>
      <c r="FI148" s="18">
        <v>2</v>
      </c>
      <c r="FJ148" s="18">
        <v>0</v>
      </c>
      <c r="FK148" s="18">
        <v>0</v>
      </c>
      <c r="FL148" s="18">
        <v>0</v>
      </c>
      <c r="FM148" s="17"/>
      <c r="FN148" s="17"/>
      <c r="FO148" s="17"/>
      <c r="FP148" s="24" t="s">
        <v>10217</v>
      </c>
      <c r="FQ148" s="17"/>
      <c r="FR148" s="17"/>
      <c r="FS148" s="17"/>
      <c r="FT148" s="17"/>
      <c r="FU148" s="17"/>
      <c r="FV148" s="18" t="s">
        <v>10560</v>
      </c>
      <c r="FW148" s="17"/>
      <c r="FX148" s="18" t="s">
        <v>10669</v>
      </c>
      <c r="FY148" s="18">
        <v>3</v>
      </c>
      <c r="FZ148" s="18">
        <v>419</v>
      </c>
      <c r="GA148" s="18" t="s">
        <v>10755</v>
      </c>
      <c r="GB148" s="18" t="s">
        <v>6445</v>
      </c>
      <c r="GC148" s="18" t="s">
        <v>11081</v>
      </c>
      <c r="GD148" s="18" t="s">
        <v>10978</v>
      </c>
      <c r="GE148" s="18" t="s">
        <v>32</v>
      </c>
      <c r="GF148" s="18" t="s">
        <v>7331</v>
      </c>
      <c r="GG148" s="18" t="s">
        <v>11081</v>
      </c>
      <c r="GH148" s="18" t="s">
        <v>7132</v>
      </c>
    </row>
    <row r="149" spans="3:190" ht="30" customHeight="1" x14ac:dyDescent="0.2">
      <c r="C149" s="17" t="s">
        <v>11174</v>
      </c>
      <c r="D149" s="18" t="s">
        <v>73</v>
      </c>
      <c r="E149" s="18" t="s">
        <v>7781</v>
      </c>
      <c r="F149" s="18" t="s">
        <v>7866</v>
      </c>
      <c r="G149" s="18">
        <v>2017</v>
      </c>
      <c r="H149" s="19">
        <v>44788</v>
      </c>
      <c r="I149" s="19">
        <v>45291</v>
      </c>
      <c r="J149" s="18" t="s">
        <v>7999</v>
      </c>
      <c r="K149" s="18" t="s">
        <v>8110</v>
      </c>
      <c r="L149" s="18" t="s">
        <v>8226</v>
      </c>
      <c r="M149" s="18" t="s">
        <v>8347</v>
      </c>
      <c r="N149" s="17"/>
      <c r="O149" s="17"/>
      <c r="P149" s="18" t="s">
        <v>8435</v>
      </c>
      <c r="Q149" s="18" t="s">
        <v>8467</v>
      </c>
      <c r="R149" s="18" t="s">
        <v>8494</v>
      </c>
      <c r="S149" s="18" t="s">
        <v>8532</v>
      </c>
      <c r="T149" s="18" t="s">
        <v>8620</v>
      </c>
      <c r="U149" s="18" t="s">
        <v>8709</v>
      </c>
      <c r="V149" s="18" t="s">
        <v>8834</v>
      </c>
      <c r="W149" s="18" t="s">
        <v>8872</v>
      </c>
      <c r="X149" s="18" t="s">
        <v>3138</v>
      </c>
      <c r="Y149" s="18" t="s">
        <v>8995</v>
      </c>
      <c r="Z149" s="20">
        <f t="shared" si="7"/>
        <v>298.07100000000003</v>
      </c>
      <c r="AA149" s="20">
        <v>193.11500000000001</v>
      </c>
      <c r="AB149" s="21">
        <v>64.790000000000006</v>
      </c>
      <c r="AC149" s="21">
        <v>0.13</v>
      </c>
      <c r="AD149" s="20">
        <v>60.042999999999999</v>
      </c>
      <c r="AE149" s="21">
        <v>20.14</v>
      </c>
      <c r="AF149" s="21">
        <v>0</v>
      </c>
      <c r="AG149" s="21">
        <v>0</v>
      </c>
      <c r="AH149" s="21">
        <v>0</v>
      </c>
      <c r="AI149" s="21">
        <v>0</v>
      </c>
      <c r="AJ149" s="21">
        <v>44.912999999999997</v>
      </c>
      <c r="AK149" s="21">
        <v>15.07</v>
      </c>
      <c r="AL149" s="21">
        <v>0</v>
      </c>
      <c r="AM149" s="21">
        <v>0</v>
      </c>
      <c r="AN149" s="18" t="s">
        <v>9057</v>
      </c>
      <c r="AO149" s="18" t="s">
        <v>594</v>
      </c>
      <c r="AP149" s="18" t="s">
        <v>594</v>
      </c>
      <c r="AQ149" s="18">
        <v>1</v>
      </c>
      <c r="AR149" s="18" t="s">
        <v>9140</v>
      </c>
      <c r="AS149" s="18" t="s">
        <v>9214</v>
      </c>
      <c r="AT149" s="21">
        <v>0</v>
      </c>
      <c r="AU149" s="21">
        <v>300.59500000000003</v>
      </c>
      <c r="AV149" s="21">
        <v>0.19</v>
      </c>
      <c r="AW149" s="22">
        <v>322</v>
      </c>
      <c r="AX149" s="22">
        <v>322</v>
      </c>
      <c r="AY149" s="22">
        <v>277</v>
      </c>
      <c r="AZ149" s="22">
        <v>25</v>
      </c>
      <c r="BA149" s="22">
        <v>65</v>
      </c>
      <c r="BB149" s="22">
        <v>9</v>
      </c>
      <c r="BC149" s="22"/>
      <c r="BD149" s="22"/>
      <c r="BE149" s="22">
        <v>21</v>
      </c>
      <c r="BF149" s="22"/>
      <c r="BG149" s="22">
        <v>23</v>
      </c>
      <c r="BH149" s="22">
        <v>15</v>
      </c>
      <c r="BI149" s="22"/>
      <c r="BJ149" s="22">
        <v>31</v>
      </c>
      <c r="BK149" s="22">
        <v>17</v>
      </c>
      <c r="BL149" s="22">
        <v>56</v>
      </c>
      <c r="BM149" s="22">
        <v>4</v>
      </c>
      <c r="BN149" s="22"/>
      <c r="BO149" s="22"/>
      <c r="BP149" s="22"/>
      <c r="BQ149" s="22">
        <v>11</v>
      </c>
      <c r="BR149" s="22"/>
      <c r="BS149" s="22"/>
      <c r="BT149" s="22"/>
      <c r="BU149" s="22"/>
      <c r="BV149" s="22"/>
      <c r="BW149" s="22"/>
      <c r="BX149" s="22"/>
      <c r="BY149" s="22"/>
      <c r="BZ149" s="22"/>
      <c r="CA149" s="22"/>
      <c r="CB149" s="22"/>
      <c r="CC149" s="22"/>
      <c r="CD149" s="22"/>
      <c r="CE149" s="22"/>
      <c r="CF149" s="22"/>
      <c r="CG149" s="22"/>
      <c r="CH149" s="22"/>
      <c r="CI149" s="22">
        <v>0</v>
      </c>
      <c r="CJ149" s="22"/>
      <c r="CK149" s="22"/>
      <c r="CL149" s="22"/>
      <c r="CM149" s="22"/>
      <c r="CN149" s="23"/>
      <c r="CO149" s="22"/>
      <c r="CP149" s="22">
        <v>277</v>
      </c>
      <c r="CQ149" s="15">
        <f t="shared" si="6"/>
        <v>0</v>
      </c>
      <c r="CR149" s="21">
        <v>245.572</v>
      </c>
      <c r="CS149" s="18" t="s">
        <v>9368</v>
      </c>
      <c r="CT149" s="17"/>
      <c r="CU149" s="21">
        <v>13.34</v>
      </c>
      <c r="CV149" s="24" t="s">
        <v>4050</v>
      </c>
      <c r="CW149" s="21">
        <v>1841.4</v>
      </c>
      <c r="CX149" s="21"/>
      <c r="CY149" s="17"/>
      <c r="CZ149" s="17"/>
      <c r="DA149" s="17"/>
      <c r="DB149" s="17"/>
      <c r="DC149" s="17"/>
      <c r="DD149" s="17"/>
      <c r="DE149" s="18">
        <v>9</v>
      </c>
      <c r="DF149" s="18">
        <v>1</v>
      </c>
      <c r="DG149" s="18" t="s">
        <v>9638</v>
      </c>
      <c r="DH149" s="18">
        <v>133995</v>
      </c>
      <c r="DI149" s="18">
        <v>1</v>
      </c>
      <c r="DJ149" s="18" t="s">
        <v>9709</v>
      </c>
      <c r="DK149" s="18">
        <v>0</v>
      </c>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8">
        <v>1</v>
      </c>
      <c r="ET149" s="18" t="s">
        <v>9917</v>
      </c>
      <c r="EU149" s="18">
        <v>13</v>
      </c>
      <c r="EV149" s="17"/>
      <c r="EW149" s="17"/>
      <c r="EX149" s="17"/>
      <c r="EY149" s="17"/>
      <c r="EZ149" s="17"/>
      <c r="FA149" s="17"/>
      <c r="FB149" s="18">
        <v>94</v>
      </c>
      <c r="FC149" s="18" t="s">
        <v>10031</v>
      </c>
      <c r="FD149" s="18">
        <v>212</v>
      </c>
      <c r="FE149" s="18">
        <v>0</v>
      </c>
      <c r="FF149" s="18">
        <v>0</v>
      </c>
      <c r="FG149" s="18">
        <v>201</v>
      </c>
      <c r="FH149" s="18">
        <v>0</v>
      </c>
      <c r="FI149" s="18">
        <v>11</v>
      </c>
      <c r="FJ149" s="18">
        <v>0</v>
      </c>
      <c r="FK149" s="18">
        <v>0</v>
      </c>
      <c r="FL149" s="18">
        <v>0</v>
      </c>
      <c r="FM149" s="18">
        <v>1</v>
      </c>
      <c r="FN149" s="24" t="s">
        <v>10075</v>
      </c>
      <c r="FO149" s="18" t="s">
        <v>10131</v>
      </c>
      <c r="FP149" s="24" t="s">
        <v>10218</v>
      </c>
      <c r="FQ149" s="18" t="s">
        <v>10303</v>
      </c>
      <c r="FR149" s="24" t="s">
        <v>10348</v>
      </c>
      <c r="FS149" s="18" t="s">
        <v>10398</v>
      </c>
      <c r="FT149" s="18" t="s">
        <v>10494</v>
      </c>
      <c r="FU149" s="17"/>
      <c r="FV149" s="18" t="s">
        <v>10561</v>
      </c>
      <c r="FW149" s="17"/>
      <c r="FX149" s="18" t="s">
        <v>10670</v>
      </c>
      <c r="FY149" s="18">
        <v>7</v>
      </c>
      <c r="FZ149" s="18">
        <v>967</v>
      </c>
      <c r="GA149" s="18" t="s">
        <v>10756</v>
      </c>
      <c r="GB149" s="18" t="s">
        <v>10869</v>
      </c>
      <c r="GC149" s="18" t="s">
        <v>11081</v>
      </c>
      <c r="GD149" s="18" t="s">
        <v>10979</v>
      </c>
      <c r="GE149" s="18" t="s">
        <v>28</v>
      </c>
      <c r="GF149" s="18" t="s">
        <v>6407</v>
      </c>
      <c r="GG149" s="18" t="s">
        <v>11081</v>
      </c>
      <c r="GH149" s="18" t="s">
        <v>7494</v>
      </c>
    </row>
    <row r="150" spans="3:190" ht="30" customHeight="1" x14ac:dyDescent="0.2">
      <c r="C150" s="17" t="s">
        <v>11174</v>
      </c>
      <c r="D150" s="18" t="s">
        <v>7654</v>
      </c>
      <c r="E150" s="18" t="s">
        <v>7782</v>
      </c>
      <c r="F150" s="18" t="s">
        <v>7867</v>
      </c>
      <c r="G150" s="18">
        <v>2018</v>
      </c>
      <c r="H150" s="19">
        <v>44927</v>
      </c>
      <c r="I150" s="19">
        <v>45291</v>
      </c>
      <c r="J150" s="18" t="s">
        <v>699</v>
      </c>
      <c r="K150" s="17"/>
      <c r="L150" s="18" t="s">
        <v>699</v>
      </c>
      <c r="M150" s="17"/>
      <c r="N150" s="18" t="s">
        <v>8376</v>
      </c>
      <c r="O150" s="18" t="s">
        <v>8403</v>
      </c>
      <c r="P150" s="18" t="s">
        <v>699</v>
      </c>
      <c r="Q150" s="17"/>
      <c r="R150" s="17"/>
      <c r="S150" s="17"/>
      <c r="T150" s="18" t="s">
        <v>8621</v>
      </c>
      <c r="U150" s="18" t="s">
        <v>8710</v>
      </c>
      <c r="V150" s="18" t="s">
        <v>8835</v>
      </c>
      <c r="W150" s="18" t="s">
        <v>8873</v>
      </c>
      <c r="X150" s="18" t="s">
        <v>3142</v>
      </c>
      <c r="Y150" s="18" t="s">
        <v>8996</v>
      </c>
      <c r="Z150" s="20">
        <f t="shared" si="7"/>
        <v>17.129000000000001</v>
      </c>
      <c r="AA150" s="20">
        <v>13.329000000000001</v>
      </c>
      <c r="AB150" s="21">
        <v>77.819999999999993</v>
      </c>
      <c r="AC150" s="21">
        <v>0.02</v>
      </c>
      <c r="AD150" s="20">
        <v>2.7</v>
      </c>
      <c r="AE150" s="21">
        <v>15.76</v>
      </c>
      <c r="AF150" s="21">
        <v>1.1000000000000001</v>
      </c>
      <c r="AG150" s="21">
        <v>6.42</v>
      </c>
      <c r="AH150" s="21">
        <v>0</v>
      </c>
      <c r="AI150" s="21">
        <v>0</v>
      </c>
      <c r="AJ150" s="21">
        <v>0</v>
      </c>
      <c r="AK150" s="21">
        <v>0</v>
      </c>
      <c r="AL150" s="21">
        <v>0</v>
      </c>
      <c r="AM150" s="21">
        <v>0</v>
      </c>
      <c r="AN150" s="18" t="s">
        <v>9058</v>
      </c>
      <c r="AO150" s="18" t="s">
        <v>699</v>
      </c>
      <c r="AP150" s="18" t="s">
        <v>699</v>
      </c>
      <c r="AQ150" s="17"/>
      <c r="AR150" s="17"/>
      <c r="AS150" s="17"/>
      <c r="AT150" s="21"/>
      <c r="AU150" s="21">
        <v>0</v>
      </c>
      <c r="AV150" s="21">
        <v>0</v>
      </c>
      <c r="AW150" s="22">
        <v>31</v>
      </c>
      <c r="AX150" s="22">
        <v>31</v>
      </c>
      <c r="AY150" s="22">
        <v>9</v>
      </c>
      <c r="AZ150" s="22"/>
      <c r="BA150" s="22">
        <v>1</v>
      </c>
      <c r="BB150" s="22"/>
      <c r="BC150" s="22"/>
      <c r="BD150" s="22"/>
      <c r="BE150" s="22"/>
      <c r="BF150" s="22">
        <v>2</v>
      </c>
      <c r="BG150" s="22">
        <v>1</v>
      </c>
      <c r="BH150" s="22">
        <v>1</v>
      </c>
      <c r="BI150" s="22"/>
      <c r="BJ150" s="22"/>
      <c r="BK150" s="22">
        <v>1</v>
      </c>
      <c r="BL150" s="22"/>
      <c r="BM150" s="22"/>
      <c r="BN150" s="22"/>
      <c r="BO150" s="22">
        <v>1</v>
      </c>
      <c r="BP150" s="22"/>
      <c r="BQ150" s="22"/>
      <c r="BR150" s="22"/>
      <c r="BS150" s="22"/>
      <c r="BT150" s="22"/>
      <c r="BU150" s="22"/>
      <c r="BV150" s="22"/>
      <c r="BW150" s="22"/>
      <c r="BX150" s="22"/>
      <c r="BY150" s="22"/>
      <c r="BZ150" s="22"/>
      <c r="CA150" s="22"/>
      <c r="CB150" s="22"/>
      <c r="CC150" s="22"/>
      <c r="CD150" s="22"/>
      <c r="CE150" s="22"/>
      <c r="CF150" s="22"/>
      <c r="CG150" s="22"/>
      <c r="CH150" s="22"/>
      <c r="CI150" s="22">
        <v>0</v>
      </c>
      <c r="CJ150" s="22"/>
      <c r="CK150" s="22"/>
      <c r="CL150" s="22"/>
      <c r="CM150" s="22">
        <v>2</v>
      </c>
      <c r="CN150" s="23"/>
      <c r="CO150" s="22"/>
      <c r="CP150" s="22">
        <v>9</v>
      </c>
      <c r="CQ150" s="15">
        <f t="shared" si="6"/>
        <v>0</v>
      </c>
      <c r="CR150" s="21">
        <v>74.099999999999994</v>
      </c>
      <c r="CS150" s="18" t="s">
        <v>9369</v>
      </c>
      <c r="CT150" s="17"/>
      <c r="CU150" s="21">
        <v>10.58</v>
      </c>
      <c r="CV150" s="24" t="s">
        <v>9476</v>
      </c>
      <c r="CW150" s="21">
        <v>700.27599999999995</v>
      </c>
      <c r="CX150" s="21"/>
      <c r="CY150" s="17"/>
      <c r="CZ150" s="17"/>
      <c r="DA150" s="17"/>
      <c r="DB150" s="17"/>
      <c r="DC150" s="17"/>
      <c r="DD150" s="17"/>
      <c r="DE150" s="18">
        <v>3</v>
      </c>
      <c r="DF150" s="18">
        <v>1</v>
      </c>
      <c r="DG150" s="18" t="s">
        <v>9639</v>
      </c>
      <c r="DH150" s="18">
        <v>347</v>
      </c>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8">
        <v>1</v>
      </c>
      <c r="ET150" s="18" t="s">
        <v>4698</v>
      </c>
      <c r="EU150" s="18">
        <v>10</v>
      </c>
      <c r="EV150" s="17"/>
      <c r="EW150" s="17"/>
      <c r="EX150" s="17"/>
      <c r="EY150" s="17"/>
      <c r="EZ150" s="17"/>
      <c r="FA150" s="17"/>
      <c r="FB150" s="18">
        <v>100</v>
      </c>
      <c r="FC150" s="17"/>
      <c r="FD150" s="18">
        <v>9</v>
      </c>
      <c r="FE150" s="18">
        <v>6</v>
      </c>
      <c r="FF150" s="18">
        <v>0</v>
      </c>
      <c r="FG150" s="18">
        <v>0</v>
      </c>
      <c r="FH150" s="18">
        <v>0</v>
      </c>
      <c r="FI150" s="18">
        <v>3</v>
      </c>
      <c r="FJ150" s="18">
        <v>0</v>
      </c>
      <c r="FK150" s="18">
        <v>0</v>
      </c>
      <c r="FL150" s="18">
        <v>0</v>
      </c>
      <c r="FM150" s="17"/>
      <c r="FN150" s="17"/>
      <c r="FO150" s="17"/>
      <c r="FP150" s="18" t="s">
        <v>10219</v>
      </c>
      <c r="FQ150" s="18" t="s">
        <v>10304</v>
      </c>
      <c r="FR150" s="24" t="s">
        <v>10349</v>
      </c>
      <c r="FS150" s="18" t="s">
        <v>10399</v>
      </c>
      <c r="FT150" s="18" t="s">
        <v>10495</v>
      </c>
      <c r="FU150" s="17"/>
      <c r="FV150" s="17"/>
      <c r="FW150" s="17"/>
      <c r="FX150" s="18" t="s">
        <v>10671</v>
      </c>
      <c r="FY150" s="18">
        <v>0</v>
      </c>
      <c r="FZ150" s="17"/>
      <c r="GA150" s="18" t="s">
        <v>10757</v>
      </c>
      <c r="GB150" s="18" t="s">
        <v>10870</v>
      </c>
      <c r="GC150" s="18" t="s">
        <v>11081</v>
      </c>
      <c r="GD150" s="18" t="s">
        <v>10980</v>
      </c>
      <c r="GE150" s="18" t="s">
        <v>7620</v>
      </c>
      <c r="GF150" s="18" t="s">
        <v>11042</v>
      </c>
      <c r="GG150" s="18" t="s">
        <v>11081</v>
      </c>
      <c r="GH150" s="18" t="s">
        <v>11078</v>
      </c>
    </row>
    <row r="151" spans="3:190" ht="30" customHeight="1" x14ac:dyDescent="0.2">
      <c r="C151" s="17" t="s">
        <v>11174</v>
      </c>
      <c r="D151" s="18" t="s">
        <v>7654</v>
      </c>
      <c r="E151" s="18" t="s">
        <v>7657</v>
      </c>
      <c r="F151" s="18" t="s">
        <v>7657</v>
      </c>
      <c r="G151" s="18">
        <v>2014</v>
      </c>
      <c r="H151" s="19">
        <v>44984</v>
      </c>
      <c r="I151" s="19">
        <v>45230</v>
      </c>
      <c r="J151" s="18" t="s">
        <v>8000</v>
      </c>
      <c r="K151" s="18" t="s">
        <v>8111</v>
      </c>
      <c r="L151" s="18" t="s">
        <v>8227</v>
      </c>
      <c r="M151" s="18" t="s">
        <v>8348</v>
      </c>
      <c r="N151" s="18" t="s">
        <v>8377</v>
      </c>
      <c r="O151" s="18" t="s">
        <v>8404</v>
      </c>
      <c r="P151" s="17"/>
      <c r="Q151" s="17"/>
      <c r="R151" s="17"/>
      <c r="S151" s="17"/>
      <c r="T151" s="17"/>
      <c r="U151" s="17"/>
      <c r="V151" s="18" t="s">
        <v>8836</v>
      </c>
      <c r="W151" s="18" t="s">
        <v>8836</v>
      </c>
      <c r="X151" s="18" t="s">
        <v>3138</v>
      </c>
      <c r="Y151" s="18" t="s">
        <v>8997</v>
      </c>
      <c r="Z151" s="20">
        <f t="shared" si="7"/>
        <v>9.2448000000000015</v>
      </c>
      <c r="AA151" s="20">
        <v>4.5999999999999999E-2</v>
      </c>
      <c r="AB151" s="21">
        <v>0.5</v>
      </c>
      <c r="AC151" s="21">
        <v>1E-4</v>
      </c>
      <c r="AD151" s="20">
        <v>4.6600000000000003E-2</v>
      </c>
      <c r="AE151" s="21">
        <v>0.5</v>
      </c>
      <c r="AF151" s="21">
        <v>0</v>
      </c>
      <c r="AG151" s="21">
        <v>0</v>
      </c>
      <c r="AH151" s="21">
        <v>4.5883000000000003</v>
      </c>
      <c r="AI151" s="21">
        <v>49.63</v>
      </c>
      <c r="AJ151" s="21">
        <v>0</v>
      </c>
      <c r="AK151" s="21">
        <v>0</v>
      </c>
      <c r="AL151" s="21">
        <v>4.5639000000000003</v>
      </c>
      <c r="AM151" s="21">
        <v>49.37</v>
      </c>
      <c r="AN151" s="18" t="s">
        <v>699</v>
      </c>
      <c r="AO151" s="18" t="s">
        <v>9061</v>
      </c>
      <c r="AP151" s="18" t="s">
        <v>8836</v>
      </c>
      <c r="AQ151" s="18">
        <v>1</v>
      </c>
      <c r="AR151" s="18" t="s">
        <v>9141</v>
      </c>
      <c r="AS151" s="18" t="s">
        <v>9215</v>
      </c>
      <c r="AT151" s="21">
        <v>0</v>
      </c>
      <c r="AU151" s="21">
        <v>3.1859999999999999</v>
      </c>
      <c r="AV151" s="21">
        <v>0.01</v>
      </c>
      <c r="AW151" s="22">
        <v>19</v>
      </c>
      <c r="AX151" s="22">
        <v>19</v>
      </c>
      <c r="AY151" s="22">
        <v>4</v>
      </c>
      <c r="AZ151" s="22"/>
      <c r="BA151" s="22"/>
      <c r="BB151" s="22"/>
      <c r="BC151" s="22"/>
      <c r="BD151" s="22"/>
      <c r="BE151" s="22"/>
      <c r="BF151" s="22"/>
      <c r="BG151" s="22"/>
      <c r="BH151" s="22"/>
      <c r="BI151" s="22">
        <v>1</v>
      </c>
      <c r="BJ151" s="22">
        <v>1</v>
      </c>
      <c r="BK151" s="22">
        <v>1</v>
      </c>
      <c r="BL151" s="22"/>
      <c r="BM151" s="22">
        <v>1</v>
      </c>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v>0</v>
      </c>
      <c r="CJ151" s="22"/>
      <c r="CK151" s="22"/>
      <c r="CL151" s="22"/>
      <c r="CM151" s="22"/>
      <c r="CN151" s="23"/>
      <c r="CO151" s="22"/>
      <c r="CP151" s="22">
        <v>4</v>
      </c>
      <c r="CQ151" s="15">
        <f t="shared" si="6"/>
        <v>0</v>
      </c>
      <c r="CR151" s="21">
        <v>1.147</v>
      </c>
      <c r="CS151" s="18" t="s">
        <v>9369</v>
      </c>
      <c r="CT151" s="17"/>
      <c r="CU151" s="21">
        <v>0.16</v>
      </c>
      <c r="CV151" s="24" t="s">
        <v>9476</v>
      </c>
      <c r="CW151" s="21">
        <v>700.27599999999995</v>
      </c>
      <c r="CX151" s="21"/>
      <c r="CY151" s="17"/>
      <c r="CZ151" s="17"/>
      <c r="DA151" s="17"/>
      <c r="DB151" s="17"/>
      <c r="DC151" s="17"/>
      <c r="DD151" s="17"/>
      <c r="DE151" s="18">
        <v>2</v>
      </c>
      <c r="DF151" s="18">
        <v>1</v>
      </c>
      <c r="DG151" s="18" t="s">
        <v>9640</v>
      </c>
      <c r="DH151" s="18">
        <v>515</v>
      </c>
      <c r="DI151" s="18">
        <v>1</v>
      </c>
      <c r="DJ151" s="18" t="s">
        <v>9640</v>
      </c>
      <c r="DK151" s="18">
        <v>515</v>
      </c>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8">
        <v>1</v>
      </c>
      <c r="EH151" s="18" t="s">
        <v>9640</v>
      </c>
      <c r="EI151" s="18">
        <v>515</v>
      </c>
      <c r="EJ151" s="18">
        <v>1</v>
      </c>
      <c r="EK151" s="18" t="s">
        <v>9640</v>
      </c>
      <c r="EL151" s="18">
        <v>515</v>
      </c>
      <c r="EM151" s="17"/>
      <c r="EN151" s="17"/>
      <c r="EO151" s="17"/>
      <c r="EP151" s="17"/>
      <c r="EQ151" s="17"/>
      <c r="ER151" s="17"/>
      <c r="ES151" s="17"/>
      <c r="ET151" s="17"/>
      <c r="EU151" s="17"/>
      <c r="EV151" s="17"/>
      <c r="EW151" s="17"/>
      <c r="EX151" s="17"/>
      <c r="EY151" s="17"/>
      <c r="EZ151" s="17"/>
      <c r="FA151" s="17"/>
      <c r="FB151" s="18">
        <v>100</v>
      </c>
      <c r="FC151" s="17"/>
      <c r="FD151" s="18">
        <v>7</v>
      </c>
      <c r="FE151" s="18">
        <v>7</v>
      </c>
      <c r="FF151" s="18">
        <v>0</v>
      </c>
      <c r="FG151" s="18">
        <v>0</v>
      </c>
      <c r="FH151" s="18">
        <v>0</v>
      </c>
      <c r="FI151" s="18">
        <v>0</v>
      </c>
      <c r="FJ151" s="18">
        <v>0</v>
      </c>
      <c r="FK151" s="18">
        <v>0</v>
      </c>
      <c r="FL151" s="18">
        <v>0</v>
      </c>
      <c r="FM151" s="17"/>
      <c r="FN151" s="17"/>
      <c r="FO151" s="17"/>
      <c r="FP151" s="17"/>
      <c r="FQ151" s="17"/>
      <c r="FR151" s="17"/>
      <c r="FS151" s="17"/>
      <c r="FT151" s="17"/>
      <c r="FU151" s="17"/>
      <c r="FV151" s="17"/>
      <c r="FW151" s="17"/>
      <c r="FX151" s="18" t="s">
        <v>10672</v>
      </c>
      <c r="FY151" s="18">
        <v>0</v>
      </c>
      <c r="FZ151" s="17"/>
      <c r="GA151" s="18" t="s">
        <v>10758</v>
      </c>
      <c r="GB151" s="18" t="s">
        <v>10871</v>
      </c>
      <c r="GC151" s="18" t="s">
        <v>11081</v>
      </c>
      <c r="GD151" s="18" t="s">
        <v>10981</v>
      </c>
      <c r="GE151" s="18" t="s">
        <v>7620</v>
      </c>
      <c r="GF151" s="18" t="s">
        <v>11042</v>
      </c>
      <c r="GG151" s="18" t="s">
        <v>11081</v>
      </c>
      <c r="GH151" s="18" t="s">
        <v>11078</v>
      </c>
    </row>
    <row r="152" spans="3:190" ht="30" customHeight="1" x14ac:dyDescent="0.2">
      <c r="C152" s="17" t="s">
        <v>11174</v>
      </c>
      <c r="D152" s="18" t="s">
        <v>7654</v>
      </c>
      <c r="E152" s="18" t="s">
        <v>7783</v>
      </c>
      <c r="F152" s="18" t="s">
        <v>7868</v>
      </c>
      <c r="G152" s="18">
        <v>2018</v>
      </c>
      <c r="H152" s="19">
        <v>44562</v>
      </c>
      <c r="I152" s="19">
        <v>45291</v>
      </c>
      <c r="J152" s="18" t="s">
        <v>8001</v>
      </c>
      <c r="K152" s="18" t="s">
        <v>8112</v>
      </c>
      <c r="L152" s="18" t="s">
        <v>8228</v>
      </c>
      <c r="M152" s="18" t="s">
        <v>8349</v>
      </c>
      <c r="N152" s="18" t="s">
        <v>8378</v>
      </c>
      <c r="O152" s="18" t="s">
        <v>8405</v>
      </c>
      <c r="P152" s="17"/>
      <c r="Q152" s="17"/>
      <c r="R152" s="17"/>
      <c r="S152" s="17"/>
      <c r="T152" s="17"/>
      <c r="U152" s="17"/>
      <c r="V152" s="18" t="s">
        <v>8837</v>
      </c>
      <c r="W152" s="18" t="s">
        <v>8837</v>
      </c>
      <c r="X152" s="18" t="s">
        <v>3138</v>
      </c>
      <c r="Y152" s="18" t="s">
        <v>8998</v>
      </c>
      <c r="Z152" s="20">
        <f t="shared" si="7"/>
        <v>1209.9944</v>
      </c>
      <c r="AA152" s="20">
        <v>498.85309999999998</v>
      </c>
      <c r="AB152" s="21">
        <v>41.23</v>
      </c>
      <c r="AC152" s="21">
        <v>0.85</v>
      </c>
      <c r="AD152" s="20">
        <v>3.82</v>
      </c>
      <c r="AE152" s="21">
        <v>0.32</v>
      </c>
      <c r="AF152" s="21">
        <v>0</v>
      </c>
      <c r="AG152" s="21">
        <v>0</v>
      </c>
      <c r="AH152" s="21">
        <v>0</v>
      </c>
      <c r="AI152" s="21">
        <v>0</v>
      </c>
      <c r="AJ152" s="21">
        <v>0</v>
      </c>
      <c r="AK152" s="21">
        <v>0</v>
      </c>
      <c r="AL152" s="21">
        <v>707.32129999999995</v>
      </c>
      <c r="AM152" s="21">
        <v>58.46</v>
      </c>
      <c r="AN152" s="18" t="s">
        <v>699</v>
      </c>
      <c r="AO152" s="18" t="s">
        <v>9060</v>
      </c>
      <c r="AP152" s="18" t="s">
        <v>8837</v>
      </c>
      <c r="AQ152" s="18">
        <v>1</v>
      </c>
      <c r="AR152" s="18" t="s">
        <v>9142</v>
      </c>
      <c r="AS152" s="18" t="s">
        <v>9216</v>
      </c>
      <c r="AT152" s="21">
        <v>0</v>
      </c>
      <c r="AU152" s="21">
        <v>610.64390000000003</v>
      </c>
      <c r="AV152" s="21">
        <v>1.08</v>
      </c>
      <c r="AW152" s="22">
        <v>215</v>
      </c>
      <c r="AX152" s="22">
        <v>212</v>
      </c>
      <c r="AY152" s="22">
        <v>148</v>
      </c>
      <c r="AZ152" s="22"/>
      <c r="BA152" s="22"/>
      <c r="BB152" s="22"/>
      <c r="BC152" s="22"/>
      <c r="BD152" s="22"/>
      <c r="BE152" s="22"/>
      <c r="BF152" s="22"/>
      <c r="BG152" s="22"/>
      <c r="BH152" s="22"/>
      <c r="BI152" s="22">
        <v>92</v>
      </c>
      <c r="BJ152" s="22"/>
      <c r="BK152" s="22">
        <v>49</v>
      </c>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v>0</v>
      </c>
      <c r="CJ152" s="22"/>
      <c r="CK152" s="22"/>
      <c r="CL152" s="22"/>
      <c r="CM152" s="22"/>
      <c r="CN152" s="22" t="s">
        <v>9251</v>
      </c>
      <c r="CO152" s="22">
        <v>7</v>
      </c>
      <c r="CP152" s="22">
        <v>148</v>
      </c>
      <c r="CQ152" s="15">
        <f t="shared" si="6"/>
        <v>0</v>
      </c>
      <c r="CR152" s="21">
        <v>565.38900000000001</v>
      </c>
      <c r="CS152" s="18" t="s">
        <v>9369</v>
      </c>
      <c r="CT152" s="17"/>
      <c r="CU152" s="21">
        <v>80.739999999999995</v>
      </c>
      <c r="CV152" s="24" t="s">
        <v>9476</v>
      </c>
      <c r="CW152" s="21">
        <v>700.27599999999995</v>
      </c>
      <c r="CX152" s="21"/>
      <c r="CY152" s="17"/>
      <c r="CZ152" s="17"/>
      <c r="DA152" s="17"/>
      <c r="DB152" s="17"/>
      <c r="DC152" s="17"/>
      <c r="DD152" s="17"/>
      <c r="DE152" s="18">
        <v>4</v>
      </c>
      <c r="DF152" s="17"/>
      <c r="DG152" s="17"/>
      <c r="DH152" s="17"/>
      <c r="DI152" s="17"/>
      <c r="DJ152" s="17"/>
      <c r="DK152" s="17"/>
      <c r="DL152" s="18">
        <v>1</v>
      </c>
      <c r="DM152" s="18" t="s">
        <v>9730</v>
      </c>
      <c r="DN152" s="18">
        <v>12643</v>
      </c>
      <c r="DO152" s="17"/>
      <c r="DP152" s="17"/>
      <c r="DQ152" s="17"/>
      <c r="DR152" s="17"/>
      <c r="DS152" s="17"/>
      <c r="DT152" s="17"/>
      <c r="DU152" s="17"/>
      <c r="DV152" s="17"/>
      <c r="DW152" s="17"/>
      <c r="DX152" s="17"/>
      <c r="DY152" s="17"/>
      <c r="DZ152" s="17"/>
      <c r="EA152" s="17"/>
      <c r="EB152" s="17"/>
      <c r="EC152" s="17"/>
      <c r="ED152" s="18">
        <v>1</v>
      </c>
      <c r="EE152" s="18" t="s">
        <v>9842</v>
      </c>
      <c r="EF152" s="18">
        <v>83607</v>
      </c>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8">
        <v>90</v>
      </c>
      <c r="FC152" s="18" t="s">
        <v>10032</v>
      </c>
      <c r="FD152" s="18">
        <v>37</v>
      </c>
      <c r="FE152" s="18">
        <v>0</v>
      </c>
      <c r="FF152" s="18">
        <v>16</v>
      </c>
      <c r="FG152" s="18">
        <v>17</v>
      </c>
      <c r="FH152" s="18">
        <v>1</v>
      </c>
      <c r="FI152" s="18">
        <v>3</v>
      </c>
      <c r="FJ152" s="18">
        <v>0</v>
      </c>
      <c r="FK152" s="18">
        <v>0</v>
      </c>
      <c r="FL152" s="18">
        <v>0</v>
      </c>
      <c r="FM152" s="18">
        <v>1</v>
      </c>
      <c r="FN152" s="24" t="s">
        <v>10076</v>
      </c>
      <c r="FO152" s="18" t="s">
        <v>10132</v>
      </c>
      <c r="FP152" s="24" t="s">
        <v>10076</v>
      </c>
      <c r="FQ152" s="18" t="s">
        <v>10305</v>
      </c>
      <c r="FR152" s="24" t="s">
        <v>10076</v>
      </c>
      <c r="FS152" s="17"/>
      <c r="FT152" s="18" t="s">
        <v>10496</v>
      </c>
      <c r="FU152" s="17"/>
      <c r="FV152" s="24" t="s">
        <v>10562</v>
      </c>
      <c r="FW152" s="17"/>
      <c r="FX152" s="18" t="s">
        <v>10673</v>
      </c>
      <c r="FY152" s="18">
        <v>10</v>
      </c>
      <c r="FZ152" s="17"/>
      <c r="GA152" s="18" t="s">
        <v>10759</v>
      </c>
      <c r="GB152" s="18" t="s">
        <v>10872</v>
      </c>
      <c r="GC152" s="18" t="s">
        <v>11081</v>
      </c>
      <c r="GD152" s="18" t="s">
        <v>10982</v>
      </c>
      <c r="GE152" s="18" t="s">
        <v>7620</v>
      </c>
      <c r="GF152" s="18" t="s">
        <v>11042</v>
      </c>
      <c r="GG152" s="18" t="s">
        <v>11081</v>
      </c>
      <c r="GH152" s="18" t="s">
        <v>11078</v>
      </c>
    </row>
    <row r="153" spans="3:190" ht="30" customHeight="1" x14ac:dyDescent="0.2">
      <c r="C153" s="17" t="s">
        <v>11174</v>
      </c>
      <c r="D153" s="18" t="s">
        <v>7655</v>
      </c>
      <c r="E153" s="18" t="s">
        <v>7784</v>
      </c>
      <c r="F153" s="18" t="s">
        <v>7869</v>
      </c>
      <c r="G153" s="18">
        <v>2017</v>
      </c>
      <c r="H153" s="19">
        <v>43831</v>
      </c>
      <c r="I153" s="19">
        <v>45291</v>
      </c>
      <c r="J153" s="18" t="s">
        <v>8002</v>
      </c>
      <c r="K153" s="17"/>
      <c r="L153" s="18" t="s">
        <v>8229</v>
      </c>
      <c r="M153" s="17"/>
      <c r="N153" s="17"/>
      <c r="O153" s="17"/>
      <c r="P153" s="18" t="s">
        <v>8436</v>
      </c>
      <c r="Q153" s="18" t="s">
        <v>8468</v>
      </c>
      <c r="R153" s="17"/>
      <c r="S153" s="17"/>
      <c r="T153" s="17"/>
      <c r="U153" s="17"/>
      <c r="V153" s="18" t="s">
        <v>8838</v>
      </c>
      <c r="W153" s="18" t="s">
        <v>8874</v>
      </c>
      <c r="X153" s="18" t="s">
        <v>3140</v>
      </c>
      <c r="Y153" s="18" t="s">
        <v>8999</v>
      </c>
      <c r="Z153" s="20">
        <f t="shared" si="7"/>
        <v>128</v>
      </c>
      <c r="AA153" s="20">
        <v>128</v>
      </c>
      <c r="AB153" s="21">
        <v>100</v>
      </c>
      <c r="AC153" s="21">
        <v>1.0999999999999999E-2</v>
      </c>
      <c r="AD153" s="20">
        <v>0</v>
      </c>
      <c r="AE153" s="21">
        <v>0</v>
      </c>
      <c r="AF153" s="21">
        <v>0</v>
      </c>
      <c r="AG153" s="21">
        <v>0</v>
      </c>
      <c r="AH153" s="21">
        <v>0</v>
      </c>
      <c r="AI153" s="21">
        <v>0</v>
      </c>
      <c r="AJ153" s="21">
        <v>0</v>
      </c>
      <c r="AK153" s="21">
        <v>0</v>
      </c>
      <c r="AL153" s="21">
        <v>0</v>
      </c>
      <c r="AM153" s="21">
        <v>0</v>
      </c>
      <c r="AN153" s="18" t="s">
        <v>594</v>
      </c>
      <c r="AO153" s="18" t="s">
        <v>699</v>
      </c>
      <c r="AP153" s="18" t="s">
        <v>699</v>
      </c>
      <c r="AQ153" s="17"/>
      <c r="AR153" s="17"/>
      <c r="AS153" s="17"/>
      <c r="AT153" s="21"/>
      <c r="AU153" s="21">
        <v>90</v>
      </c>
      <c r="AV153" s="21">
        <v>6.7000000000000002E-3</v>
      </c>
      <c r="AW153" s="22">
        <v>0</v>
      </c>
      <c r="AX153" s="22">
        <v>0</v>
      </c>
      <c r="AY153" s="22">
        <v>0</v>
      </c>
      <c r="AZ153" s="22"/>
      <c r="BA153" s="22"/>
      <c r="BB153" s="22"/>
      <c r="BC153" s="22"/>
      <c r="BD153" s="22"/>
      <c r="BE153" s="22"/>
      <c r="BF153" s="22">
        <v>2</v>
      </c>
      <c r="BG153" s="22"/>
      <c r="BH153" s="22">
        <v>1</v>
      </c>
      <c r="BI153" s="22"/>
      <c r="BJ153" s="22"/>
      <c r="BK153" s="22">
        <v>3</v>
      </c>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v>0</v>
      </c>
      <c r="CJ153" s="22"/>
      <c r="CK153" s="22"/>
      <c r="CL153" s="22"/>
      <c r="CM153" s="22"/>
      <c r="CN153" s="23"/>
      <c r="CO153" s="22">
        <v>0</v>
      </c>
      <c r="CP153" s="22">
        <v>6</v>
      </c>
      <c r="CQ153" s="15">
        <f t="shared" si="6"/>
        <v>0</v>
      </c>
      <c r="CR153" s="21">
        <v>16</v>
      </c>
      <c r="CS153" s="18" t="s">
        <v>9370</v>
      </c>
      <c r="CT153" s="18" t="s">
        <v>9411</v>
      </c>
      <c r="CU153" s="21">
        <v>0.28999999999999998</v>
      </c>
      <c r="CV153" s="18" t="s">
        <v>9477</v>
      </c>
      <c r="CW153" s="21">
        <v>5600</v>
      </c>
      <c r="CX153" s="21"/>
      <c r="CY153" s="17"/>
      <c r="CZ153" s="17"/>
      <c r="DA153" s="17"/>
      <c r="DB153" s="17"/>
      <c r="DC153" s="17"/>
      <c r="DD153" s="17"/>
      <c r="DE153" s="18">
        <v>4</v>
      </c>
      <c r="DF153" s="17"/>
      <c r="DG153" s="17"/>
      <c r="DH153" s="17"/>
      <c r="DI153" s="17"/>
      <c r="DJ153" s="17"/>
      <c r="DK153" s="17"/>
      <c r="DL153" s="17"/>
      <c r="DM153" s="17"/>
      <c r="DN153" s="17"/>
      <c r="DO153" s="17"/>
      <c r="DP153" s="17"/>
      <c r="DQ153" s="17"/>
      <c r="DR153" s="17"/>
      <c r="DS153" s="17"/>
      <c r="DT153" s="17"/>
      <c r="DU153" s="17"/>
      <c r="DV153" s="18" t="s">
        <v>9763</v>
      </c>
      <c r="DW153" s="18">
        <v>153</v>
      </c>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8" t="s">
        <v>9918</v>
      </c>
      <c r="EU153" s="18">
        <v>10</v>
      </c>
      <c r="EV153" s="17"/>
      <c r="EW153" s="17"/>
      <c r="EX153" s="17"/>
      <c r="EY153" s="17"/>
      <c r="EZ153" s="17"/>
      <c r="FA153" s="17"/>
      <c r="FB153" s="18">
        <v>0</v>
      </c>
      <c r="FC153" s="17"/>
      <c r="FD153" s="18">
        <v>0</v>
      </c>
      <c r="FE153" s="18">
        <v>0</v>
      </c>
      <c r="FF153" s="18">
        <v>0</v>
      </c>
      <c r="FG153" s="18">
        <v>0</v>
      </c>
      <c r="FH153" s="18">
        <v>0</v>
      </c>
      <c r="FI153" s="18">
        <v>0</v>
      </c>
      <c r="FJ153" s="18">
        <v>0</v>
      </c>
      <c r="FK153" s="18">
        <v>0</v>
      </c>
      <c r="FL153" s="18">
        <v>0</v>
      </c>
      <c r="FM153" s="18">
        <v>1</v>
      </c>
      <c r="FN153" s="24" t="s">
        <v>10077</v>
      </c>
      <c r="FO153" s="18" t="s">
        <v>10133</v>
      </c>
      <c r="FP153" s="24" t="s">
        <v>10077</v>
      </c>
      <c r="FQ153" s="18" t="s">
        <v>10306</v>
      </c>
      <c r="FR153" s="24" t="s">
        <v>10350</v>
      </c>
      <c r="FS153" s="18" t="s">
        <v>10400</v>
      </c>
      <c r="FT153" s="18" t="s">
        <v>10497</v>
      </c>
      <c r="FU153" s="17"/>
      <c r="FV153" s="17"/>
      <c r="FW153" s="17"/>
      <c r="FX153" s="18" t="s">
        <v>5672</v>
      </c>
      <c r="FY153" s="18">
        <v>0</v>
      </c>
      <c r="FZ153" s="17"/>
      <c r="GA153" s="18" t="s">
        <v>10760</v>
      </c>
      <c r="GB153" s="18" t="s">
        <v>10873</v>
      </c>
      <c r="GC153" s="18" t="s">
        <v>11081</v>
      </c>
      <c r="GD153" s="18" t="s">
        <v>10983</v>
      </c>
      <c r="GE153" s="18" t="s">
        <v>7621</v>
      </c>
      <c r="GF153" s="18" t="s">
        <v>11043</v>
      </c>
      <c r="GG153" s="18" t="s">
        <v>11081</v>
      </c>
      <c r="GH153" s="18" t="s">
        <v>11079</v>
      </c>
    </row>
    <row r="154" spans="3:190" ht="30" customHeight="1" x14ac:dyDescent="0.2">
      <c r="C154" s="17" t="s">
        <v>11174</v>
      </c>
      <c r="D154" s="18" t="s">
        <v>7655</v>
      </c>
      <c r="E154" s="18" t="s">
        <v>7785</v>
      </c>
      <c r="F154" s="18" t="s">
        <v>7870</v>
      </c>
      <c r="G154" s="18">
        <v>2020</v>
      </c>
      <c r="H154" s="19">
        <v>44805</v>
      </c>
      <c r="I154" s="19">
        <v>45275</v>
      </c>
      <c r="J154" s="18" t="s">
        <v>8003</v>
      </c>
      <c r="K154" s="17"/>
      <c r="L154" s="18" t="s">
        <v>8229</v>
      </c>
      <c r="M154" s="17"/>
      <c r="N154" s="17"/>
      <c r="O154" s="17"/>
      <c r="P154" s="18" t="s">
        <v>8436</v>
      </c>
      <c r="Q154" s="18" t="s">
        <v>8469</v>
      </c>
      <c r="R154" s="17"/>
      <c r="S154" s="17"/>
      <c r="T154" s="18" t="s">
        <v>8622</v>
      </c>
      <c r="U154" s="17"/>
      <c r="V154" s="18" t="s">
        <v>8838</v>
      </c>
      <c r="W154" s="18" t="s">
        <v>8875</v>
      </c>
      <c r="X154" s="18" t="s">
        <v>3138</v>
      </c>
      <c r="Y154" s="18" t="s">
        <v>9000</v>
      </c>
      <c r="Z154" s="20">
        <f t="shared" si="7"/>
        <v>94</v>
      </c>
      <c r="AA154" s="20">
        <v>94</v>
      </c>
      <c r="AB154" s="21">
        <v>100</v>
      </c>
      <c r="AC154" s="21">
        <v>7.9000000000000008E-3</v>
      </c>
      <c r="AD154" s="20">
        <v>0</v>
      </c>
      <c r="AE154" s="21">
        <v>0</v>
      </c>
      <c r="AF154" s="21">
        <v>0</v>
      </c>
      <c r="AG154" s="21">
        <v>0</v>
      </c>
      <c r="AH154" s="21">
        <v>0</v>
      </c>
      <c r="AI154" s="21">
        <v>0</v>
      </c>
      <c r="AJ154" s="21">
        <v>0</v>
      </c>
      <c r="AK154" s="21">
        <v>0</v>
      </c>
      <c r="AL154" s="21">
        <v>0</v>
      </c>
      <c r="AM154" s="21">
        <v>0</v>
      </c>
      <c r="AN154" s="18" t="s">
        <v>699</v>
      </c>
      <c r="AO154" s="18" t="s">
        <v>699</v>
      </c>
      <c r="AP154" s="18" t="s">
        <v>699</v>
      </c>
      <c r="AQ154" s="17"/>
      <c r="AR154" s="17"/>
      <c r="AS154" s="17"/>
      <c r="AT154" s="21"/>
      <c r="AU154" s="21">
        <v>86.6</v>
      </c>
      <c r="AV154" s="21">
        <v>7.1999999999999998E-3</v>
      </c>
      <c r="AW154" s="22">
        <v>511</v>
      </c>
      <c r="AX154" s="22">
        <v>356</v>
      </c>
      <c r="AY154" s="22">
        <v>30</v>
      </c>
      <c r="AZ154" s="22"/>
      <c r="BA154" s="22"/>
      <c r="BB154" s="22"/>
      <c r="BC154" s="22"/>
      <c r="BD154" s="22"/>
      <c r="BE154" s="22"/>
      <c r="BF154" s="22"/>
      <c r="BG154" s="22"/>
      <c r="BH154" s="22"/>
      <c r="BI154" s="22"/>
      <c r="BJ154" s="22"/>
      <c r="BK154" s="22"/>
      <c r="BL154" s="22"/>
      <c r="BM154" s="22"/>
      <c r="BN154" s="22"/>
      <c r="BO154" s="22"/>
      <c r="BP154" s="22"/>
      <c r="BQ154" s="22"/>
      <c r="BR154" s="22"/>
      <c r="BS154" s="22">
        <v>31</v>
      </c>
      <c r="BT154" s="22">
        <v>11</v>
      </c>
      <c r="BU154" s="22">
        <v>4</v>
      </c>
      <c r="BV154" s="22"/>
      <c r="BW154" s="22"/>
      <c r="BX154" s="22">
        <v>4</v>
      </c>
      <c r="BY154" s="22">
        <v>5</v>
      </c>
      <c r="BZ154" s="22">
        <v>3</v>
      </c>
      <c r="CA154" s="22">
        <v>3</v>
      </c>
      <c r="CB154" s="22">
        <v>1</v>
      </c>
      <c r="CC154" s="22"/>
      <c r="CD154" s="22"/>
      <c r="CE154" s="22"/>
      <c r="CF154" s="22"/>
      <c r="CG154" s="22"/>
      <c r="CH154" s="22"/>
      <c r="CI154" s="22">
        <v>31</v>
      </c>
      <c r="CJ154" s="22"/>
      <c r="CK154" s="22"/>
      <c r="CL154" s="22"/>
      <c r="CM154" s="22"/>
      <c r="CN154" s="23"/>
      <c r="CO154" s="22"/>
      <c r="CP154" s="22">
        <v>31</v>
      </c>
      <c r="CQ154" s="15">
        <f t="shared" si="6"/>
        <v>0</v>
      </c>
      <c r="CR154" s="21">
        <v>25</v>
      </c>
      <c r="CS154" s="18" t="s">
        <v>9371</v>
      </c>
      <c r="CT154" s="17"/>
      <c r="CU154" s="21">
        <v>0.45</v>
      </c>
      <c r="CV154" s="18" t="s">
        <v>9477</v>
      </c>
      <c r="CW154" s="21">
        <v>5600</v>
      </c>
      <c r="CX154" s="21">
        <v>1</v>
      </c>
      <c r="CY154" s="18" t="s">
        <v>9505</v>
      </c>
      <c r="CZ154" s="18" t="s">
        <v>9546</v>
      </c>
      <c r="DA154" s="18" t="s">
        <v>9574</v>
      </c>
      <c r="DB154" s="18">
        <v>104</v>
      </c>
      <c r="DC154" s="17"/>
      <c r="DD154" s="17"/>
      <c r="DE154" s="18">
        <v>4</v>
      </c>
      <c r="DF154" s="17"/>
      <c r="DG154" s="17"/>
      <c r="DH154" s="17"/>
      <c r="DI154" s="17"/>
      <c r="DJ154" s="17"/>
      <c r="DK154" s="17"/>
      <c r="DL154" s="17"/>
      <c r="DM154" s="17"/>
      <c r="DN154" s="17"/>
      <c r="DO154" s="17"/>
      <c r="DP154" s="17"/>
      <c r="DQ154" s="17"/>
      <c r="DR154" s="17"/>
      <c r="DS154" s="17"/>
      <c r="DT154" s="17"/>
      <c r="DU154" s="17"/>
      <c r="DV154" s="17"/>
      <c r="DW154" s="17"/>
      <c r="DX154" s="17"/>
      <c r="DY154" s="17"/>
      <c r="DZ154" s="17"/>
      <c r="EA154" s="18" t="s">
        <v>9788</v>
      </c>
      <c r="EB154" s="24" t="s">
        <v>9803</v>
      </c>
      <c r="EC154" s="18">
        <v>10132</v>
      </c>
      <c r="ED154" s="18">
        <v>1</v>
      </c>
      <c r="EE154" s="18" t="s">
        <v>9843</v>
      </c>
      <c r="EF154" s="18">
        <v>9082</v>
      </c>
      <c r="EG154" s="17"/>
      <c r="EH154" s="17"/>
      <c r="EI154" s="17"/>
      <c r="EJ154" s="17"/>
      <c r="EK154" s="17"/>
      <c r="EL154" s="17"/>
      <c r="EM154" s="17"/>
      <c r="EN154" s="17"/>
      <c r="EO154" s="17"/>
      <c r="EP154" s="17"/>
      <c r="EQ154" s="17"/>
      <c r="ER154" s="17"/>
      <c r="ES154" s="18">
        <v>1</v>
      </c>
      <c r="ET154" s="18" t="s">
        <v>9843</v>
      </c>
      <c r="EU154" s="18">
        <v>80</v>
      </c>
      <c r="EV154" s="17"/>
      <c r="EW154" s="17"/>
      <c r="EX154" s="17"/>
      <c r="EY154" s="17"/>
      <c r="EZ154" s="17"/>
      <c r="FA154" s="17"/>
      <c r="FB154" s="18">
        <v>0</v>
      </c>
      <c r="FC154" s="17"/>
      <c r="FD154" s="18">
        <v>0</v>
      </c>
      <c r="FE154" s="18">
        <v>0</v>
      </c>
      <c r="FF154" s="18">
        <v>0</v>
      </c>
      <c r="FG154" s="18">
        <v>0</v>
      </c>
      <c r="FH154" s="18">
        <v>0</v>
      </c>
      <c r="FI154" s="18">
        <v>0</v>
      </c>
      <c r="FJ154" s="18">
        <v>0</v>
      </c>
      <c r="FK154" s="18">
        <v>0</v>
      </c>
      <c r="FL154" s="18">
        <v>0</v>
      </c>
      <c r="FM154" s="18">
        <v>1</v>
      </c>
      <c r="FN154" s="24" t="s">
        <v>10078</v>
      </c>
      <c r="FO154" s="18" t="s">
        <v>10134</v>
      </c>
      <c r="FP154" s="24" t="s">
        <v>10078</v>
      </c>
      <c r="FQ154" s="18" t="s">
        <v>10307</v>
      </c>
      <c r="FR154" s="24" t="s">
        <v>10351</v>
      </c>
      <c r="FS154" s="18" t="s">
        <v>10401</v>
      </c>
      <c r="FT154" s="18" t="s">
        <v>10498</v>
      </c>
      <c r="FU154" s="18" t="s">
        <v>10514</v>
      </c>
      <c r="FV154" s="18" t="s">
        <v>10563</v>
      </c>
      <c r="FW154" s="17"/>
      <c r="FX154" s="18" t="s">
        <v>10674</v>
      </c>
      <c r="FY154" s="18">
        <v>560</v>
      </c>
      <c r="FZ154" s="18">
        <v>10132</v>
      </c>
      <c r="GA154" s="18" t="s">
        <v>10760</v>
      </c>
      <c r="GB154" s="18" t="s">
        <v>10874</v>
      </c>
      <c r="GC154" s="18" t="s">
        <v>11081</v>
      </c>
      <c r="GD154" s="18" t="s">
        <v>10983</v>
      </c>
      <c r="GE154" s="18" t="s">
        <v>7621</v>
      </c>
      <c r="GF154" s="18" t="s">
        <v>11044</v>
      </c>
      <c r="GG154" s="18" t="s">
        <v>11081</v>
      </c>
      <c r="GH154" s="18" t="s">
        <v>11079</v>
      </c>
    </row>
    <row r="155" spans="3:190" ht="30" customHeight="1" x14ac:dyDescent="0.2">
      <c r="C155" s="17" t="s">
        <v>11174</v>
      </c>
      <c r="D155" s="18" t="s">
        <v>78</v>
      </c>
      <c r="E155" s="18" t="s">
        <v>7786</v>
      </c>
      <c r="F155" s="18" t="s">
        <v>7786</v>
      </c>
      <c r="G155" s="18">
        <v>2022</v>
      </c>
      <c r="H155" s="19">
        <v>44570</v>
      </c>
      <c r="I155" s="19">
        <v>45285</v>
      </c>
      <c r="J155" s="18" t="s">
        <v>8004</v>
      </c>
      <c r="K155" s="18" t="s">
        <v>8113</v>
      </c>
      <c r="L155" s="18" t="s">
        <v>8230</v>
      </c>
      <c r="M155" s="18" t="s">
        <v>8350</v>
      </c>
      <c r="N155" s="17"/>
      <c r="O155" s="17"/>
      <c r="P155" s="17"/>
      <c r="Q155" s="17"/>
      <c r="R155" s="18" t="s">
        <v>8490</v>
      </c>
      <c r="S155" s="18" t="s">
        <v>8533</v>
      </c>
      <c r="T155" s="18" t="s">
        <v>8623</v>
      </c>
      <c r="U155" s="18" t="s">
        <v>8711</v>
      </c>
      <c r="V155" s="18" t="s">
        <v>8839</v>
      </c>
      <c r="W155" s="18" t="s">
        <v>8876</v>
      </c>
      <c r="X155" s="18" t="s">
        <v>3142</v>
      </c>
      <c r="Y155" s="18" t="s">
        <v>8950</v>
      </c>
      <c r="Z155" s="20">
        <f t="shared" si="7"/>
        <v>73.260000000000005</v>
      </c>
      <c r="AA155" s="20">
        <v>73.2</v>
      </c>
      <c r="AB155" s="21">
        <v>99.92</v>
      </c>
      <c r="AC155" s="21">
        <v>73.2</v>
      </c>
      <c r="AD155" s="20">
        <v>0</v>
      </c>
      <c r="AE155" s="21">
        <v>0</v>
      </c>
      <c r="AF155" s="21">
        <v>0.06</v>
      </c>
      <c r="AG155" s="21">
        <v>0.08</v>
      </c>
      <c r="AH155" s="21">
        <v>0</v>
      </c>
      <c r="AI155" s="21">
        <v>0</v>
      </c>
      <c r="AJ155" s="21">
        <v>0</v>
      </c>
      <c r="AK155" s="21">
        <v>0</v>
      </c>
      <c r="AL155" s="21">
        <v>0</v>
      </c>
      <c r="AM155" s="21">
        <v>0</v>
      </c>
      <c r="AN155" s="18" t="s">
        <v>699</v>
      </c>
      <c r="AO155" s="18" t="s">
        <v>594</v>
      </c>
      <c r="AP155" s="18" t="s">
        <v>594</v>
      </c>
      <c r="AQ155" s="17"/>
      <c r="AR155" s="17"/>
      <c r="AS155" s="17"/>
      <c r="AT155" s="21"/>
      <c r="AU155" s="21">
        <v>75.000799999999998</v>
      </c>
      <c r="AV155" s="21">
        <v>0.06</v>
      </c>
      <c r="AW155" s="22">
        <v>83</v>
      </c>
      <c r="AX155" s="22">
        <v>83</v>
      </c>
      <c r="AY155" s="22">
        <v>76</v>
      </c>
      <c r="AZ155" s="22">
        <v>3</v>
      </c>
      <c r="BA155" s="22">
        <v>11</v>
      </c>
      <c r="BB155" s="22">
        <v>4</v>
      </c>
      <c r="BC155" s="22">
        <v>0</v>
      </c>
      <c r="BD155" s="22">
        <v>0</v>
      </c>
      <c r="BE155" s="22">
        <v>1</v>
      </c>
      <c r="BF155" s="22">
        <v>9</v>
      </c>
      <c r="BG155" s="22">
        <v>13</v>
      </c>
      <c r="BH155" s="22">
        <v>13</v>
      </c>
      <c r="BI155" s="22">
        <v>3</v>
      </c>
      <c r="BJ155" s="22">
        <v>5</v>
      </c>
      <c r="BK155" s="22">
        <v>4</v>
      </c>
      <c r="BL155" s="22">
        <v>0</v>
      </c>
      <c r="BM155" s="22">
        <v>0</v>
      </c>
      <c r="BN155" s="22">
        <v>1</v>
      </c>
      <c r="BO155" s="22">
        <v>5</v>
      </c>
      <c r="BP155" s="22">
        <v>1</v>
      </c>
      <c r="BQ155" s="22">
        <v>1</v>
      </c>
      <c r="BR155" s="22">
        <v>0</v>
      </c>
      <c r="BS155" s="22">
        <v>0</v>
      </c>
      <c r="BT155" s="22"/>
      <c r="BU155" s="22"/>
      <c r="BV155" s="22"/>
      <c r="BW155" s="22"/>
      <c r="BX155" s="22"/>
      <c r="BY155" s="22"/>
      <c r="BZ155" s="22"/>
      <c r="CA155" s="22"/>
      <c r="CB155" s="22"/>
      <c r="CC155" s="22"/>
      <c r="CD155" s="22"/>
      <c r="CE155" s="22"/>
      <c r="CF155" s="22"/>
      <c r="CG155" s="22"/>
      <c r="CH155" s="22"/>
      <c r="CI155" s="22">
        <v>0</v>
      </c>
      <c r="CJ155" s="22">
        <v>0</v>
      </c>
      <c r="CK155" s="22">
        <v>0</v>
      </c>
      <c r="CL155" s="22">
        <v>0</v>
      </c>
      <c r="CM155" s="22">
        <v>0</v>
      </c>
      <c r="CN155" s="22" t="s">
        <v>9252</v>
      </c>
      <c r="CO155" s="22">
        <v>2</v>
      </c>
      <c r="CP155" s="22">
        <v>76</v>
      </c>
      <c r="CQ155" s="15">
        <f t="shared" si="6"/>
        <v>0</v>
      </c>
      <c r="CR155" s="21">
        <v>0</v>
      </c>
      <c r="CS155" s="18" t="s">
        <v>9372</v>
      </c>
      <c r="CT155" s="17"/>
      <c r="CU155" s="21">
        <v>0</v>
      </c>
      <c r="CV155" s="18" t="s">
        <v>4078</v>
      </c>
      <c r="CW155" s="21">
        <v>726.42399999999998</v>
      </c>
      <c r="CX155" s="21">
        <v>1</v>
      </c>
      <c r="CY155" s="18" t="s">
        <v>9492</v>
      </c>
      <c r="CZ155" s="18" t="s">
        <v>9547</v>
      </c>
      <c r="DA155" s="18" t="s">
        <v>9563</v>
      </c>
      <c r="DB155" s="18">
        <v>5</v>
      </c>
      <c r="DC155" s="18">
        <v>0</v>
      </c>
      <c r="DD155" s="17"/>
      <c r="DE155" s="18">
        <v>9</v>
      </c>
      <c r="DF155" s="17"/>
      <c r="DG155" s="17"/>
      <c r="DH155" s="17"/>
      <c r="DI155" s="18">
        <v>1</v>
      </c>
      <c r="DJ155" s="18" t="s">
        <v>9710</v>
      </c>
      <c r="DK155" s="18">
        <v>83</v>
      </c>
      <c r="DL155" s="17"/>
      <c r="DM155" s="17"/>
      <c r="DN155" s="17"/>
      <c r="DO155" s="17"/>
      <c r="DP155" s="17"/>
      <c r="DQ155" s="17"/>
      <c r="DR155" s="17"/>
      <c r="DS155" s="17"/>
      <c r="DT155" s="17"/>
      <c r="DU155" s="17"/>
      <c r="DV155" s="17"/>
      <c r="DW155" s="17"/>
      <c r="DX155" s="18">
        <v>1</v>
      </c>
      <c r="DY155" s="18" t="s">
        <v>9710</v>
      </c>
      <c r="DZ155" s="18">
        <v>86</v>
      </c>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c r="FB155" s="18">
        <v>99</v>
      </c>
      <c r="FC155" s="17"/>
      <c r="FD155" s="18">
        <v>27</v>
      </c>
      <c r="FE155" s="18">
        <v>11</v>
      </c>
      <c r="FF155" s="18">
        <v>2</v>
      </c>
      <c r="FG155" s="18">
        <v>8</v>
      </c>
      <c r="FH155" s="18">
        <v>0</v>
      </c>
      <c r="FI155" s="18">
        <v>6</v>
      </c>
      <c r="FJ155" s="18">
        <v>0</v>
      </c>
      <c r="FK155" s="18">
        <v>0</v>
      </c>
      <c r="FL155" s="18">
        <v>0</v>
      </c>
      <c r="FM155" s="17"/>
      <c r="FN155" s="17"/>
      <c r="FO155" s="17"/>
      <c r="FP155" s="17"/>
      <c r="FQ155" s="18" t="s">
        <v>10308</v>
      </c>
      <c r="FR155" s="24" t="s">
        <v>10352</v>
      </c>
      <c r="FS155" s="17"/>
      <c r="FT155" s="18" t="s">
        <v>10499</v>
      </c>
      <c r="FU155" s="17"/>
      <c r="FV155" s="18" t="s">
        <v>594</v>
      </c>
      <c r="FW155" s="17"/>
      <c r="FX155" s="18" t="s">
        <v>594</v>
      </c>
      <c r="FY155" s="18">
        <v>0</v>
      </c>
      <c r="FZ155" s="18">
        <v>0</v>
      </c>
      <c r="GA155" s="18" t="s">
        <v>7238</v>
      </c>
      <c r="GB155" s="18" t="s">
        <v>7334</v>
      </c>
      <c r="GC155" s="18" t="s">
        <v>11081</v>
      </c>
      <c r="GD155" s="18" t="s">
        <v>7505</v>
      </c>
      <c r="GE155" s="18" t="s">
        <v>594</v>
      </c>
      <c r="GF155" s="18" t="s">
        <v>594</v>
      </c>
      <c r="GG155" s="18" t="s">
        <v>7024</v>
      </c>
      <c r="GH155" s="17"/>
    </row>
    <row r="156" spans="3:190" ht="30" customHeight="1" x14ac:dyDescent="0.2">
      <c r="C156" s="17" t="s">
        <v>11174</v>
      </c>
      <c r="D156" s="18" t="s">
        <v>7655</v>
      </c>
      <c r="E156" s="18" t="s">
        <v>7784</v>
      </c>
      <c r="F156" s="18" t="s">
        <v>7871</v>
      </c>
      <c r="G156" s="18">
        <v>2023</v>
      </c>
      <c r="H156" s="19">
        <v>44986</v>
      </c>
      <c r="I156" s="19">
        <v>45657</v>
      </c>
      <c r="J156" s="18" t="s">
        <v>8002</v>
      </c>
      <c r="K156" s="17"/>
      <c r="L156" s="18" t="s">
        <v>8229</v>
      </c>
      <c r="M156" s="17"/>
      <c r="N156" s="17"/>
      <c r="O156" s="17"/>
      <c r="P156" s="18" t="s">
        <v>8436</v>
      </c>
      <c r="Q156" s="17"/>
      <c r="R156" s="17"/>
      <c r="S156" s="17"/>
      <c r="T156" s="17"/>
      <c r="U156" s="17"/>
      <c r="V156" s="18" t="s">
        <v>8838</v>
      </c>
      <c r="W156" s="18" t="s">
        <v>8877</v>
      </c>
      <c r="X156" s="18" t="s">
        <v>3140</v>
      </c>
      <c r="Y156" s="18" t="s">
        <v>8877</v>
      </c>
      <c r="Z156" s="20">
        <f t="shared" si="7"/>
        <v>1</v>
      </c>
      <c r="AA156" s="20">
        <v>1</v>
      </c>
      <c r="AB156" s="21">
        <v>100</v>
      </c>
      <c r="AC156" s="21">
        <v>0</v>
      </c>
      <c r="AD156" s="20">
        <v>0</v>
      </c>
      <c r="AE156" s="21">
        <v>0</v>
      </c>
      <c r="AF156" s="21">
        <v>0</v>
      </c>
      <c r="AG156" s="21">
        <v>0</v>
      </c>
      <c r="AH156" s="21">
        <v>0</v>
      </c>
      <c r="AI156" s="21">
        <v>0</v>
      </c>
      <c r="AJ156" s="21">
        <v>0</v>
      </c>
      <c r="AK156" s="21">
        <v>0</v>
      </c>
      <c r="AL156" s="21">
        <v>0</v>
      </c>
      <c r="AM156" s="21">
        <v>0</v>
      </c>
      <c r="AN156" s="18" t="s">
        <v>594</v>
      </c>
      <c r="AO156" s="18" t="s">
        <v>699</v>
      </c>
      <c r="AP156" s="18" t="s">
        <v>699</v>
      </c>
      <c r="AQ156" s="17"/>
      <c r="AR156" s="17"/>
      <c r="AS156" s="17"/>
      <c r="AT156" s="21"/>
      <c r="AU156" s="21">
        <v>76.900000000000006</v>
      </c>
      <c r="AV156" s="21">
        <v>6.4000000000000003E-3</v>
      </c>
      <c r="AW156" s="22">
        <v>153</v>
      </c>
      <c r="AX156" s="22">
        <v>17</v>
      </c>
      <c r="AY156" s="22">
        <v>5</v>
      </c>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v>0</v>
      </c>
      <c r="CJ156" s="22"/>
      <c r="CK156" s="22"/>
      <c r="CL156" s="22"/>
      <c r="CM156" s="22"/>
      <c r="CN156" s="22" t="s">
        <v>9253</v>
      </c>
      <c r="CO156" s="22">
        <v>5</v>
      </c>
      <c r="CP156" s="22">
        <v>5</v>
      </c>
      <c r="CQ156" s="15">
        <f t="shared" si="6"/>
        <v>0</v>
      </c>
      <c r="CR156" s="21">
        <v>0</v>
      </c>
      <c r="CS156" s="18" t="s">
        <v>9373</v>
      </c>
      <c r="CT156" s="17"/>
      <c r="CU156" s="21">
        <v>0</v>
      </c>
      <c r="CV156" s="18" t="s">
        <v>9477</v>
      </c>
      <c r="CW156" s="21">
        <v>5600</v>
      </c>
      <c r="CX156" s="21"/>
      <c r="CY156" s="17"/>
      <c r="CZ156" s="17"/>
      <c r="DA156" s="17"/>
      <c r="DB156" s="17"/>
      <c r="DC156" s="17"/>
      <c r="DD156" s="17"/>
      <c r="DE156" s="18">
        <v>4</v>
      </c>
      <c r="DF156" s="17"/>
      <c r="DG156" s="17"/>
      <c r="DH156" s="17"/>
      <c r="DI156" s="17"/>
      <c r="DJ156" s="17"/>
      <c r="DK156" s="17"/>
      <c r="DL156" s="17"/>
      <c r="DM156" s="17"/>
      <c r="DN156" s="17"/>
      <c r="DO156" s="17"/>
      <c r="DP156" s="17"/>
      <c r="DQ156" s="17"/>
      <c r="DR156" s="17"/>
      <c r="DS156" s="17"/>
      <c r="DT156" s="17"/>
      <c r="DU156" s="18">
        <v>1</v>
      </c>
      <c r="DV156" s="18" t="s">
        <v>9763</v>
      </c>
      <c r="DW156" s="18">
        <v>168</v>
      </c>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8">
        <v>1</v>
      </c>
      <c r="ET156" s="18" t="s">
        <v>9918</v>
      </c>
      <c r="EU156" s="18">
        <v>10</v>
      </c>
      <c r="EV156" s="17"/>
      <c r="EW156" s="17"/>
      <c r="EX156" s="17"/>
      <c r="EY156" s="17"/>
      <c r="EZ156" s="17"/>
      <c r="FA156" s="17"/>
      <c r="FB156" s="18">
        <v>0</v>
      </c>
      <c r="FC156" s="17"/>
      <c r="FD156" s="18">
        <v>0</v>
      </c>
      <c r="FE156" s="18">
        <v>0</v>
      </c>
      <c r="FF156" s="18">
        <v>0</v>
      </c>
      <c r="FG156" s="18">
        <v>0</v>
      </c>
      <c r="FH156" s="18">
        <v>0</v>
      </c>
      <c r="FI156" s="18">
        <v>0</v>
      </c>
      <c r="FJ156" s="18">
        <v>0</v>
      </c>
      <c r="FK156" s="18">
        <v>0</v>
      </c>
      <c r="FL156" s="18">
        <v>0</v>
      </c>
      <c r="FM156" s="18">
        <v>1</v>
      </c>
      <c r="FN156" s="24" t="s">
        <v>10079</v>
      </c>
      <c r="FO156" s="18" t="s">
        <v>10135</v>
      </c>
      <c r="FP156" s="24" t="s">
        <v>10079</v>
      </c>
      <c r="FQ156" s="18" t="s">
        <v>10306</v>
      </c>
      <c r="FR156" s="24" t="s">
        <v>10353</v>
      </c>
      <c r="FS156" s="18" t="s">
        <v>10402</v>
      </c>
      <c r="FT156" s="18" t="s">
        <v>10500</v>
      </c>
      <c r="FU156" s="17"/>
      <c r="FV156" s="17"/>
      <c r="FW156" s="17"/>
      <c r="FX156" s="18" t="s">
        <v>10675</v>
      </c>
      <c r="FY156" s="18">
        <v>12</v>
      </c>
      <c r="FZ156" s="18">
        <v>168</v>
      </c>
      <c r="GA156" s="18" t="s">
        <v>10760</v>
      </c>
      <c r="GB156" s="18" t="s">
        <v>10873</v>
      </c>
      <c r="GC156" s="18" t="s">
        <v>11081</v>
      </c>
      <c r="GD156" s="18" t="s">
        <v>10983</v>
      </c>
      <c r="GE156" s="18" t="s">
        <v>7621</v>
      </c>
      <c r="GF156" s="18" t="s">
        <v>11045</v>
      </c>
      <c r="GG156" s="18" t="s">
        <v>11081</v>
      </c>
      <c r="GH156" s="18" t="s">
        <v>11079</v>
      </c>
    </row>
    <row r="157" spans="3:190" ht="78" customHeight="1" x14ac:dyDescent="0.2">
      <c r="C157" s="17" t="s">
        <v>11174</v>
      </c>
      <c r="D157" s="18" t="s">
        <v>7655</v>
      </c>
      <c r="E157" s="18" t="s">
        <v>7787</v>
      </c>
      <c r="F157" s="18" t="s">
        <v>7872</v>
      </c>
      <c r="G157" s="18">
        <v>2021</v>
      </c>
      <c r="H157" s="19">
        <v>44805</v>
      </c>
      <c r="I157" s="19">
        <v>45291</v>
      </c>
      <c r="J157" s="18" t="s">
        <v>8005</v>
      </c>
      <c r="K157" s="17"/>
      <c r="L157" s="18" t="s">
        <v>8231</v>
      </c>
      <c r="M157" s="17"/>
      <c r="N157" s="17"/>
      <c r="O157" s="17"/>
      <c r="P157" s="17"/>
      <c r="Q157" s="17"/>
      <c r="R157" s="17"/>
      <c r="S157" s="17"/>
      <c r="T157" s="18" t="s">
        <v>8624</v>
      </c>
      <c r="U157" s="18" t="s">
        <v>8712</v>
      </c>
      <c r="V157" s="18" t="s">
        <v>8840</v>
      </c>
      <c r="W157" s="18" t="s">
        <v>8840</v>
      </c>
      <c r="X157" s="18" t="s">
        <v>3138</v>
      </c>
      <c r="Y157" s="18" t="s">
        <v>9001</v>
      </c>
      <c r="Z157" s="20">
        <f t="shared" si="7"/>
        <v>5</v>
      </c>
      <c r="AA157" s="20">
        <v>5</v>
      </c>
      <c r="AB157" s="21">
        <v>100</v>
      </c>
      <c r="AC157" s="21">
        <v>5.0000000000000001E-4</v>
      </c>
      <c r="AD157" s="20">
        <v>0</v>
      </c>
      <c r="AE157" s="21">
        <v>0</v>
      </c>
      <c r="AF157" s="21">
        <v>0</v>
      </c>
      <c r="AG157" s="21">
        <v>0</v>
      </c>
      <c r="AH157" s="21">
        <v>0</v>
      </c>
      <c r="AI157" s="21">
        <v>0</v>
      </c>
      <c r="AJ157" s="21">
        <v>0</v>
      </c>
      <c r="AK157" s="21">
        <v>0</v>
      </c>
      <c r="AL157" s="21">
        <v>0</v>
      </c>
      <c r="AM157" s="21">
        <v>0</v>
      </c>
      <c r="AN157" s="17"/>
      <c r="AO157" s="18" t="s">
        <v>699</v>
      </c>
      <c r="AP157" s="18" t="s">
        <v>699</v>
      </c>
      <c r="AQ157" s="17"/>
      <c r="AR157" s="17"/>
      <c r="AS157" s="17"/>
      <c r="AT157" s="21"/>
      <c r="AU157" s="21">
        <v>5</v>
      </c>
      <c r="AV157" s="21">
        <v>5.0000000000000001E-4</v>
      </c>
      <c r="AW157" s="22">
        <v>40</v>
      </c>
      <c r="AX157" s="22">
        <v>13</v>
      </c>
      <c r="AY157" s="22">
        <v>8</v>
      </c>
      <c r="AZ157" s="22"/>
      <c r="BA157" s="22"/>
      <c r="BB157" s="22"/>
      <c r="BC157" s="22"/>
      <c r="BD157" s="22"/>
      <c r="BE157" s="22"/>
      <c r="BF157" s="22">
        <v>8</v>
      </c>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v>0</v>
      </c>
      <c r="CJ157" s="22"/>
      <c r="CK157" s="22"/>
      <c r="CL157" s="22"/>
      <c r="CM157" s="22"/>
      <c r="CN157" s="23"/>
      <c r="CO157" s="22"/>
      <c r="CP157" s="22">
        <v>8</v>
      </c>
      <c r="CQ157" s="15">
        <f t="shared" si="6"/>
        <v>0</v>
      </c>
      <c r="CR157" s="21">
        <v>4</v>
      </c>
      <c r="CS157" s="18" t="s">
        <v>9374</v>
      </c>
      <c r="CT157" s="17"/>
      <c r="CU157" s="21">
        <v>7.0000000000000007E-2</v>
      </c>
      <c r="CV157" s="18" t="s">
        <v>9477</v>
      </c>
      <c r="CW157" s="21">
        <v>5600</v>
      </c>
      <c r="CX157" s="21">
        <v>1</v>
      </c>
      <c r="CY157" s="18" t="s">
        <v>9506</v>
      </c>
      <c r="CZ157" s="18" t="s">
        <v>9548</v>
      </c>
      <c r="DA157" s="18" t="s">
        <v>9575</v>
      </c>
      <c r="DB157" s="18">
        <v>1</v>
      </c>
      <c r="DC157" s="18">
        <v>12</v>
      </c>
      <c r="DD157" s="18" t="s">
        <v>9586</v>
      </c>
      <c r="DE157" s="18">
        <v>1</v>
      </c>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8" t="s">
        <v>9789</v>
      </c>
      <c r="EB157" s="18" t="s">
        <v>9804</v>
      </c>
      <c r="EC157" s="18">
        <v>6500</v>
      </c>
      <c r="ED157" s="17"/>
      <c r="EE157" s="17"/>
      <c r="EF157" s="17"/>
      <c r="EG157" s="17"/>
      <c r="EH157" s="17"/>
      <c r="EI157" s="17"/>
      <c r="EJ157" s="17"/>
      <c r="EK157" s="17"/>
      <c r="EL157" s="17"/>
      <c r="EM157" s="17"/>
      <c r="EN157" s="17"/>
      <c r="EO157" s="17"/>
      <c r="EP157" s="17"/>
      <c r="EQ157" s="17"/>
      <c r="ER157" s="17"/>
      <c r="ES157" s="18">
        <v>1</v>
      </c>
      <c r="ET157" s="18" t="s">
        <v>9919</v>
      </c>
      <c r="EU157" s="18">
        <v>5</v>
      </c>
      <c r="EV157" s="17"/>
      <c r="EW157" s="17"/>
      <c r="EX157" s="17"/>
      <c r="EY157" s="17"/>
      <c r="EZ157" s="17"/>
      <c r="FA157" s="17"/>
      <c r="FB157" s="18">
        <v>0</v>
      </c>
      <c r="FC157" s="17"/>
      <c r="FD157" s="18">
        <v>0</v>
      </c>
      <c r="FE157" s="18">
        <v>0</v>
      </c>
      <c r="FF157" s="18">
        <v>0</v>
      </c>
      <c r="FG157" s="18">
        <v>0</v>
      </c>
      <c r="FH157" s="18">
        <v>0</v>
      </c>
      <c r="FI157" s="18">
        <v>0</v>
      </c>
      <c r="FJ157" s="18">
        <v>0</v>
      </c>
      <c r="FK157" s="18">
        <v>0</v>
      </c>
      <c r="FL157" s="18">
        <v>0</v>
      </c>
      <c r="FM157" s="17"/>
      <c r="FN157" s="17"/>
      <c r="FO157" s="17"/>
      <c r="FP157" s="24" t="s">
        <v>10220</v>
      </c>
      <c r="FQ157" s="18" t="s">
        <v>10309</v>
      </c>
      <c r="FR157" s="24" t="s">
        <v>10220</v>
      </c>
      <c r="FS157" s="17"/>
      <c r="FT157" s="18" t="s">
        <v>10501</v>
      </c>
      <c r="FU157" s="17"/>
      <c r="FV157" s="17"/>
      <c r="FW157" s="17"/>
      <c r="FX157" s="18" t="s">
        <v>10676</v>
      </c>
      <c r="FY157" s="18">
        <v>15</v>
      </c>
      <c r="FZ157" s="18">
        <v>3060</v>
      </c>
      <c r="GA157" s="18" t="s">
        <v>10761</v>
      </c>
      <c r="GB157" s="18" t="s">
        <v>10875</v>
      </c>
      <c r="GC157" s="18" t="s">
        <v>11081</v>
      </c>
      <c r="GD157" s="18" t="s">
        <v>10984</v>
      </c>
      <c r="GE157" s="18" t="s">
        <v>11004</v>
      </c>
      <c r="GF157" s="18" t="s">
        <v>11046</v>
      </c>
      <c r="GG157" s="18" t="s">
        <v>11081</v>
      </c>
      <c r="GH157" s="18" t="s">
        <v>11080</v>
      </c>
    </row>
    <row r="158" spans="3:190" ht="59" customHeight="1" x14ac:dyDescent="0.2">
      <c r="C158" s="17" t="s">
        <v>11174</v>
      </c>
      <c r="D158" s="18" t="s">
        <v>80</v>
      </c>
      <c r="E158" s="18" t="s">
        <v>7788</v>
      </c>
      <c r="F158" s="18" t="s">
        <v>7873</v>
      </c>
      <c r="G158" s="18">
        <v>2014</v>
      </c>
      <c r="H158" s="19">
        <v>45261</v>
      </c>
      <c r="I158" s="19">
        <v>45397</v>
      </c>
      <c r="J158" s="18" t="s">
        <v>8006</v>
      </c>
      <c r="K158" s="17"/>
      <c r="L158" s="18" t="s">
        <v>8232</v>
      </c>
      <c r="M158" s="17"/>
      <c r="N158" s="17"/>
      <c r="O158" s="17"/>
      <c r="P158" s="17"/>
      <c r="Q158" s="17"/>
      <c r="R158" s="17"/>
      <c r="S158" s="17"/>
      <c r="T158" s="18" t="s">
        <v>8625</v>
      </c>
      <c r="U158" s="17"/>
      <c r="V158" s="18" t="s">
        <v>8841</v>
      </c>
      <c r="W158" s="18" t="s">
        <v>8878</v>
      </c>
      <c r="X158" s="18" t="s">
        <v>3142</v>
      </c>
      <c r="Y158" s="18" t="s">
        <v>9002</v>
      </c>
      <c r="Z158" s="20">
        <f t="shared" si="7"/>
        <v>79.7</v>
      </c>
      <c r="AA158" s="20">
        <v>70</v>
      </c>
      <c r="AB158" s="21">
        <v>87.83</v>
      </c>
      <c r="AC158" s="21">
        <v>0.06</v>
      </c>
      <c r="AD158" s="20">
        <v>9.6999999999999993</v>
      </c>
      <c r="AE158" s="21">
        <v>12.17</v>
      </c>
      <c r="AF158" s="21">
        <v>0</v>
      </c>
      <c r="AG158" s="21">
        <v>0</v>
      </c>
      <c r="AH158" s="21">
        <v>0</v>
      </c>
      <c r="AI158" s="21">
        <v>0</v>
      </c>
      <c r="AJ158" s="21">
        <v>0</v>
      </c>
      <c r="AK158" s="21">
        <v>0</v>
      </c>
      <c r="AL158" s="21">
        <v>0</v>
      </c>
      <c r="AM158" s="21">
        <v>0</v>
      </c>
      <c r="AN158" s="17"/>
      <c r="AO158" s="18" t="s">
        <v>594</v>
      </c>
      <c r="AP158" s="18" t="s">
        <v>594</v>
      </c>
      <c r="AQ158" s="17"/>
      <c r="AR158" s="17"/>
      <c r="AS158" s="17"/>
      <c r="AT158" s="21"/>
      <c r="AU158" s="21">
        <v>80</v>
      </c>
      <c r="AV158" s="21">
        <v>0.08</v>
      </c>
      <c r="AW158" s="22">
        <v>0</v>
      </c>
      <c r="AX158" s="22">
        <v>1377</v>
      </c>
      <c r="AY158" s="22">
        <v>1081</v>
      </c>
      <c r="AZ158" s="22">
        <v>26</v>
      </c>
      <c r="BA158" s="22">
        <v>10</v>
      </c>
      <c r="BB158" s="22">
        <v>62</v>
      </c>
      <c r="BC158" s="22">
        <v>46</v>
      </c>
      <c r="BD158" s="22"/>
      <c r="BE158" s="22">
        <v>41</v>
      </c>
      <c r="BF158" s="22"/>
      <c r="BG158" s="22">
        <v>20</v>
      </c>
      <c r="BH158" s="22">
        <v>34</v>
      </c>
      <c r="BI158" s="22">
        <v>10</v>
      </c>
      <c r="BJ158" s="22">
        <v>165</v>
      </c>
      <c r="BK158" s="22">
        <v>172</v>
      </c>
      <c r="BL158" s="22">
        <v>10</v>
      </c>
      <c r="BM158" s="22">
        <v>30</v>
      </c>
      <c r="BN158" s="22">
        <v>50</v>
      </c>
      <c r="BO158" s="22"/>
      <c r="BP158" s="22"/>
      <c r="BQ158" s="22">
        <v>5</v>
      </c>
      <c r="BR158" s="22"/>
      <c r="BS158" s="22"/>
      <c r="BT158" s="22"/>
      <c r="BU158" s="22"/>
      <c r="BV158" s="22"/>
      <c r="BW158" s="22"/>
      <c r="BX158" s="22"/>
      <c r="BY158" s="22"/>
      <c r="BZ158" s="22"/>
      <c r="CA158" s="22"/>
      <c r="CB158" s="22"/>
      <c r="CC158" s="22"/>
      <c r="CD158" s="22"/>
      <c r="CE158" s="22"/>
      <c r="CF158" s="22"/>
      <c r="CG158" s="22"/>
      <c r="CH158" s="22"/>
      <c r="CI158" s="22">
        <v>0</v>
      </c>
      <c r="CJ158" s="22"/>
      <c r="CK158" s="22"/>
      <c r="CL158" s="22"/>
      <c r="CM158" s="22"/>
      <c r="CN158" s="23"/>
      <c r="CO158" s="22">
        <v>400</v>
      </c>
      <c r="CP158" s="22">
        <v>1081</v>
      </c>
      <c r="CQ158" s="15">
        <f t="shared" si="6"/>
        <v>0</v>
      </c>
      <c r="CR158" s="21">
        <v>260</v>
      </c>
      <c r="CS158" s="18" t="s">
        <v>9375</v>
      </c>
      <c r="CT158" s="17"/>
      <c r="CU158" s="21">
        <v>26.68</v>
      </c>
      <c r="CV158" s="24" t="s">
        <v>9478</v>
      </c>
      <c r="CW158" s="21">
        <v>974.62800000000004</v>
      </c>
      <c r="CX158" s="21">
        <v>1</v>
      </c>
      <c r="CY158" s="18" t="s">
        <v>9507</v>
      </c>
      <c r="CZ158" s="18" t="s">
        <v>9549</v>
      </c>
      <c r="DA158" s="18" t="s">
        <v>9576</v>
      </c>
      <c r="DB158" s="18">
        <v>5</v>
      </c>
      <c r="DC158" s="17"/>
      <c r="DD158" s="17"/>
      <c r="DE158" s="18">
        <v>0</v>
      </c>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8" t="s">
        <v>9790</v>
      </c>
      <c r="EB158" s="18" t="s">
        <v>9805</v>
      </c>
      <c r="EC158" s="18">
        <v>0</v>
      </c>
      <c r="ED158" s="17"/>
      <c r="EE158" s="17"/>
      <c r="EF158" s="17"/>
      <c r="EG158" s="17"/>
      <c r="EH158" s="17"/>
      <c r="EI158" s="17"/>
      <c r="EJ158" s="17"/>
      <c r="EK158" s="17"/>
      <c r="EL158" s="17"/>
      <c r="EM158" s="17"/>
      <c r="EN158" s="17"/>
      <c r="EO158" s="17"/>
      <c r="EP158" s="17"/>
      <c r="EQ158" s="17"/>
      <c r="ER158" s="17"/>
      <c r="ES158" s="18">
        <v>1</v>
      </c>
      <c r="ET158" s="18" t="s">
        <v>9920</v>
      </c>
      <c r="EU158" s="18">
        <v>15</v>
      </c>
      <c r="EV158" s="17"/>
      <c r="EW158" s="17"/>
      <c r="EX158" s="17"/>
      <c r="EY158" s="17"/>
      <c r="EZ158" s="17"/>
      <c r="FA158" s="17"/>
      <c r="FB158" s="18">
        <v>100</v>
      </c>
      <c r="FC158" s="17"/>
      <c r="FD158" s="18">
        <v>247</v>
      </c>
      <c r="FE158" s="18">
        <v>0</v>
      </c>
      <c r="FF158" s="18">
        <v>0</v>
      </c>
      <c r="FG158" s="18">
        <v>0</v>
      </c>
      <c r="FH158" s="18">
        <v>0</v>
      </c>
      <c r="FI158" s="18">
        <v>0</v>
      </c>
      <c r="FJ158" s="18">
        <v>0</v>
      </c>
      <c r="FK158" s="18">
        <v>0</v>
      </c>
      <c r="FL158" s="18">
        <v>0</v>
      </c>
      <c r="FM158" s="17"/>
      <c r="FN158" s="17"/>
      <c r="FO158" s="17"/>
      <c r="FP158" s="18" t="s">
        <v>10221</v>
      </c>
      <c r="FQ158" s="18" t="s">
        <v>10310</v>
      </c>
      <c r="FR158" s="17"/>
      <c r="FS158" s="17"/>
      <c r="FT158" s="17"/>
      <c r="FU158" s="17"/>
      <c r="FV158" s="17"/>
      <c r="FW158" s="17"/>
      <c r="FX158" s="18" t="s">
        <v>594</v>
      </c>
      <c r="FY158" s="18">
        <v>0</v>
      </c>
      <c r="FZ158" s="17"/>
      <c r="GA158" s="18" t="s">
        <v>10762</v>
      </c>
      <c r="GB158" s="18" t="s">
        <v>10876</v>
      </c>
      <c r="GC158" s="18" t="s">
        <v>11081</v>
      </c>
      <c r="GD158" s="18" t="s">
        <v>10985</v>
      </c>
      <c r="GE158" s="18" t="s">
        <v>35</v>
      </c>
      <c r="GF158" s="18" t="s">
        <v>7335</v>
      </c>
      <c r="GG158" s="18" t="s">
        <v>11081</v>
      </c>
      <c r="GH158" s="18" t="s">
        <v>7506</v>
      </c>
    </row>
  </sheetData>
  <autoFilter ref="D1:GH158" xr:uid="{E070C402-8A84-8441-870F-AE356E555E0F}"/>
  <mergeCells count="1">
    <mergeCell ref="A2:B2"/>
  </mergeCells>
  <hyperlinks>
    <hyperlink ref="CV3" r:id="rId1" xr:uid="{77D9B896-8548-7744-AA10-B875F6147CC3}"/>
    <hyperlink ref="CV4" r:id="rId2" xr:uid="{3CF9D985-04CC-C14C-AC8E-99FF502888B8}"/>
    <hyperlink ref="CV5" r:id="rId3" xr:uid="{A25178E6-FBCC-1A43-95E3-1E232EB4ED68}"/>
    <hyperlink ref="CV7" r:id="rId4" xr:uid="{7F1EDC34-20D9-734A-B9DF-4CB84C4648E6}"/>
    <hyperlink ref="CV8" r:id="rId5" xr:uid="{4E7774AE-FD71-3E42-9A1A-BA5A708D4536}"/>
    <hyperlink ref="CV10" r:id="rId6" xr:uid="{94F5769A-4374-FF41-A5F6-EE87BED928FA}"/>
    <hyperlink ref="CV11" r:id="rId7" xr:uid="{56DA5A68-A83D-CC40-A74A-53B5A37A9DBF}"/>
    <hyperlink ref="CV12" r:id="rId8" xr:uid="{5336C41B-BC36-2141-B972-F9921E3A0C83}"/>
    <hyperlink ref="CV14" r:id="rId9" xr:uid="{51529366-403D-E148-A405-6F7B150D4831}"/>
    <hyperlink ref="CV15" r:id="rId10" xr:uid="{60EF7E28-B84E-0F48-A3C2-D1986C6740D8}"/>
    <hyperlink ref="CV16" r:id="rId11" xr:uid="{F67C0418-E867-1342-B16E-17DE5597AE94}"/>
    <hyperlink ref="CV17" r:id="rId12" xr:uid="{B7052FBF-6F2D-A14C-BDEA-AB44E1AD9BEB}"/>
    <hyperlink ref="CV18" r:id="rId13" xr:uid="{28719279-DC57-324F-89BD-8E4F9C7F0670}"/>
    <hyperlink ref="CV19" r:id="rId14" xr:uid="{20A2C1B6-06F8-164B-BF53-DAA822E4FBF4}"/>
    <hyperlink ref="CV20" r:id="rId15" xr:uid="{22CE3406-737B-EB4E-9BA3-E03CAFB4B25A}"/>
    <hyperlink ref="CV21" r:id="rId16" xr:uid="{43BACBEE-370C-354E-B860-3E73CF64AA83}"/>
    <hyperlink ref="CV22" r:id="rId17" xr:uid="{0F77A890-3861-F640-A30D-6E425311B75E}"/>
    <hyperlink ref="CV24" r:id="rId18" xr:uid="{4C887FC7-6F4F-5B45-9C61-F199DA6CB86E}"/>
    <hyperlink ref="CV25" r:id="rId19" xr:uid="{6D436D77-F975-8A45-9AC6-59976904E3A4}"/>
    <hyperlink ref="CV26" r:id="rId20" xr:uid="{8F765C42-F021-314D-A4A5-1E5D026311E9}"/>
    <hyperlink ref="CV27" r:id="rId21" xr:uid="{F35AA28A-A27C-954E-B6C2-42EB3A82FAE7}"/>
    <hyperlink ref="CV28" r:id="rId22" xr:uid="{A2E16700-87FF-E848-A182-7F2B0B726FB8}"/>
    <hyperlink ref="CV31" r:id="rId23" xr:uid="{B7CFC64F-E3C0-ED46-A94C-BBCA7017DB38}"/>
    <hyperlink ref="CV32" r:id="rId24" xr:uid="{AFE33CAB-C8B9-364B-99C1-7D1EEFB3C9B9}"/>
    <hyperlink ref="CV33" r:id="rId25" xr:uid="{B9C1DDF9-E476-034E-8450-48F575017339}"/>
    <hyperlink ref="CV34" r:id="rId26" xr:uid="{FC263BA3-EECA-C244-A177-9FEA491D0276}"/>
    <hyperlink ref="CV37" r:id="rId27" xr:uid="{C4C577E6-124C-C845-96C6-36EECB4341D4}"/>
    <hyperlink ref="CV44" r:id="rId28" xr:uid="{56562044-A006-CA45-A9ED-A47D043E2B65}"/>
    <hyperlink ref="CV45" r:id="rId29" xr:uid="{EF0F11AB-5FEF-024B-A6AE-D86B856ED3CC}"/>
    <hyperlink ref="CV46" r:id="rId30" xr:uid="{040809F8-5E77-4C42-8EF2-5E66C4F4529D}"/>
    <hyperlink ref="CV47" r:id="rId31" xr:uid="{EC5A916F-D8B0-DC4B-AAA5-A5CD2DD69514}"/>
    <hyperlink ref="CV48" r:id="rId32" xr:uid="{53B05FC5-AE01-4D47-9995-D88D47AC3723}"/>
    <hyperlink ref="CV49" r:id="rId33" xr:uid="{DA62E74B-6BB4-FA48-B947-28F4512C098C}"/>
    <hyperlink ref="CV50" r:id="rId34" xr:uid="{520302A6-CFD1-494F-8998-42D75F3B6CAB}"/>
    <hyperlink ref="CV51" r:id="rId35" xr:uid="{5B1FB30E-49E9-B94C-B544-7F2C403D0EC2}"/>
    <hyperlink ref="CV53" r:id="rId36" xr:uid="{FC4E33A8-3DB5-5D43-A1C0-CF4A10AA27DC}"/>
    <hyperlink ref="CV54" r:id="rId37" xr:uid="{060CE711-C47D-094F-A734-BF63201E6E7E}"/>
    <hyperlink ref="CV55" r:id="rId38" xr:uid="{37C78014-C157-D140-A562-F7C0E479CDF0}"/>
    <hyperlink ref="CV56" r:id="rId39" xr:uid="{5297AC57-8DD4-C740-8187-9F191F1AEDE7}"/>
    <hyperlink ref="CV57" r:id="rId40" xr:uid="{FE7FB151-6A40-2642-AEC3-B069F42FF060}"/>
    <hyperlink ref="CV58" r:id="rId41" xr:uid="{47BD00B5-833E-B44F-8831-CAFD9385D236}"/>
    <hyperlink ref="CV60" r:id="rId42" xr:uid="{7C4C45B5-F750-F744-B512-2BC962107861}"/>
    <hyperlink ref="CV61" r:id="rId43" xr:uid="{58503184-1530-1541-84A7-7A8D0E802047}"/>
    <hyperlink ref="CV62" r:id="rId44" xr:uid="{9885C643-91BE-B34F-BD0E-DB7CBA298E0E}"/>
    <hyperlink ref="CV63" r:id="rId45" xr:uid="{E47B91BF-9454-FB47-820C-29749301FFA7}"/>
    <hyperlink ref="CV64" r:id="rId46" xr:uid="{21A1E5AA-5F24-7446-BA3F-E57CAC4568A6}"/>
    <hyperlink ref="CV65" r:id="rId47" xr:uid="{2CB423F5-4D5F-8A4A-85B3-D109B083F11E}"/>
    <hyperlink ref="CV66" r:id="rId48" xr:uid="{4C10CA39-EB57-DC4B-8480-88EB818D96C6}"/>
    <hyperlink ref="CV67" r:id="rId49" xr:uid="{E9B82F04-EDD3-5A42-B1C2-B2976F6F56D5}"/>
    <hyperlink ref="CV68" r:id="rId50" xr:uid="{085DC8F4-A27E-DC4E-999F-DA5834F70FB3}"/>
    <hyperlink ref="CV69" r:id="rId51" xr:uid="{30571B34-FCBD-3B41-ADF7-CD3955F6873C}"/>
    <hyperlink ref="CV70" r:id="rId52" xr:uid="{3DF325F5-F7D9-D240-A914-90E86BB99E0B}"/>
    <hyperlink ref="CV71" r:id="rId53" xr:uid="{F050B1AC-47B3-F640-929D-3D940F448617}"/>
    <hyperlink ref="CV72" r:id="rId54" xr:uid="{1B1D6488-2411-7E4D-808E-0E92481F4023}"/>
    <hyperlink ref="CV73" r:id="rId55" xr:uid="{B527E18B-6F37-ED41-8339-6419D3C45C9A}"/>
    <hyperlink ref="CV74" r:id="rId56" xr:uid="{0261F6EF-4FE1-604F-8DA9-97FE59324486}"/>
    <hyperlink ref="CV75" r:id="rId57" xr:uid="{722EE230-E5C9-254B-92E7-39812F811BB4}"/>
    <hyperlink ref="CV77" r:id="rId58" xr:uid="{C6D8CE83-A275-8543-A1C8-52445CB94EFD}"/>
    <hyperlink ref="CV78" r:id="rId59" xr:uid="{EC00A7D8-BC85-4949-B5E9-C89E7E7BA006}"/>
    <hyperlink ref="CV79" r:id="rId60" xr:uid="{FDAF6A09-E343-5A4E-A322-CF398797649C}"/>
    <hyperlink ref="CV81" r:id="rId61" xr:uid="{63C9CA0B-D659-5946-863D-7AE7503D8229}"/>
    <hyperlink ref="CV82" r:id="rId62" xr:uid="{6D1624DB-32CC-7240-B5E9-79DFF0EE4B32}"/>
    <hyperlink ref="CV83" r:id="rId63" xr:uid="{644DD58C-525B-4740-B166-DB55134F13FD}"/>
    <hyperlink ref="CV84" r:id="rId64" xr:uid="{166965B8-F224-DC42-AD42-E36233CCAA09}"/>
    <hyperlink ref="CV85" r:id="rId65" xr:uid="{1C6A635B-A431-D641-BD92-6311AE2F0851}"/>
    <hyperlink ref="CV86" r:id="rId66" xr:uid="{EC05ECCD-4012-C347-8986-426BA8D1EC76}"/>
    <hyperlink ref="CV88" r:id="rId67" xr:uid="{248D13F4-0735-5649-89F8-D44A2F12B19E}"/>
    <hyperlink ref="CV89" r:id="rId68" xr:uid="{5B3D5810-81EF-A84C-B796-22453C22C52B}"/>
    <hyperlink ref="CV90" r:id="rId69" xr:uid="{33FE9FB3-8C95-324A-913F-B91C216F8DF8}"/>
    <hyperlink ref="CV91" r:id="rId70" xr:uid="{9D512B4F-8695-7C43-95D3-235D99B6CB3C}"/>
    <hyperlink ref="CV92" r:id="rId71" xr:uid="{D9E73709-9074-584C-A5B2-62CDDEDE9BC0}"/>
    <hyperlink ref="CV95" r:id="rId72" xr:uid="{588D622A-8724-1B45-A720-BDD6BDD7F496}"/>
    <hyperlink ref="CV97" r:id="rId73" xr:uid="{778D452C-056C-004E-B0A3-36C00C9CC6C4}"/>
    <hyperlink ref="CV98" r:id="rId74" xr:uid="{6693C803-9AB7-6A40-99C4-345E778C1AA6}"/>
    <hyperlink ref="CV99" r:id="rId75" xr:uid="{FD4B6D35-FA6F-4540-B4EC-A1CC9CB56A7F}"/>
    <hyperlink ref="CV101" r:id="rId76" xr:uid="{3EE4C934-826F-914C-A727-053878296BFF}"/>
    <hyperlink ref="CV102" r:id="rId77" xr:uid="{2EF82EC2-BEFA-FA43-AE1B-4E171DBEFC49}"/>
    <hyperlink ref="CV108" r:id="rId78" xr:uid="{50AF5285-6E7E-3A4A-A266-85AA24A8698A}"/>
    <hyperlink ref="CV109" r:id="rId79" xr:uid="{097DDB93-838A-624E-9C30-F2D3C07DACFA}"/>
    <hyperlink ref="CV111" r:id="rId80" xr:uid="{11624558-FA3D-F54B-80BE-B43E1C8625FD}"/>
    <hyperlink ref="CV114" r:id="rId81" xr:uid="{8378DDD1-E250-6644-9D92-3FE7FAF35B27}"/>
    <hyperlink ref="CV115" r:id="rId82" xr:uid="{7B2E0799-D2D8-F346-BECE-A5AC6D728E84}"/>
    <hyperlink ref="CV117" r:id="rId83" xr:uid="{FE4E9D49-A4E0-9147-9DE5-11450E3D1AB7}"/>
    <hyperlink ref="CV118" r:id="rId84" xr:uid="{AECB6270-C523-4E47-ADAC-5BD4AED52BFF}"/>
    <hyperlink ref="CV119" r:id="rId85" xr:uid="{973ABB23-2A01-374D-8AE4-D9EB220FB404}"/>
    <hyperlink ref="CV120" r:id="rId86" xr:uid="{A5E0CF20-85B3-AD43-BD78-D79540239AF8}"/>
    <hyperlink ref="CV121" r:id="rId87" xr:uid="{73C006A4-9668-DE4F-870A-302C06A30676}"/>
    <hyperlink ref="CV122" r:id="rId88" xr:uid="{1B2FBF1F-AB64-5740-A1A1-ADA012A3F2EF}"/>
    <hyperlink ref="CV123" r:id="rId89" xr:uid="{FF4DF357-CEA0-8E48-9482-2519CDC68BE9}"/>
    <hyperlink ref="CV124" r:id="rId90" xr:uid="{92E214CA-A82D-D74D-9001-7445E902A1F1}"/>
    <hyperlink ref="CV125" r:id="rId91" xr:uid="{DCE72903-AC0E-224F-BA18-423D9E6AF9E1}"/>
    <hyperlink ref="CV126" r:id="rId92" xr:uid="{407A59BA-A107-8F4B-90EE-B12FC9A9E73C}"/>
    <hyperlink ref="CV127" r:id="rId93" xr:uid="{F13343F4-A989-5043-A24C-6A3634ADFCE9}"/>
    <hyperlink ref="CV128" r:id="rId94" xr:uid="{B81E16D1-3F94-C84F-A34A-AA7AEFA4E0C3}"/>
    <hyperlink ref="CV131" r:id="rId95" xr:uid="{DE76EFC6-D7B8-B84F-98ED-02DC2B519280}"/>
    <hyperlink ref="CV135" r:id="rId96" xr:uid="{646087AB-750D-7443-AE7A-A7A238332A72}"/>
    <hyperlink ref="CV136" r:id="rId97" xr:uid="{28563BB2-17EA-874B-8324-34AA0F5ED3FB}"/>
    <hyperlink ref="CV137" r:id="rId98" xr:uid="{20D5FFEF-443C-9142-82AA-E1D3A51E789D}"/>
    <hyperlink ref="CV138" r:id="rId99" xr:uid="{21848F12-E905-2245-B021-0A08253A2C15}"/>
    <hyperlink ref="CV139" r:id="rId100" location=":~:text=%D0%9E%20%D0%BF%D0%BE%D0%BB%D0%BE%D0%B2%D0%BE%D0%B7%D1%80%D0%B0%D1%81%D1%82%D0%BD%D0%BE%D0%BC%20%D1%81%D0%BE%D1%81%D1%82%D0%B0%D0%B2%D0%B5%20%D0%BD%D0%B0%D1%81%D0%B5%D0%BB%D0%B5%D0%BD%D0%B8%D1%8F%20%D0%9D%D0%BE%D0%B2%D0%BE%D1%81%D0%B8%D0%B1%D0%B8%D1%80%D1%81%D0%BA%D0%BE%D0%B9,%D1%81%D0%BE%D0%BA%D1%80%D0%B0%D1%82%D0%B8%D0%BB%D0%BE%D1%81%D1%8C%20%D0%BD%D0%B0%203%2C2%20%D1%82%D1%8B%D1%81." xr:uid="{B1BBAE30-626E-9349-9DB7-64A29F88F5A3}"/>
    <hyperlink ref="CV142" r:id="rId101" xr:uid="{A8D857DF-E4D0-4F4A-8B63-6A2EE1D01E67}"/>
    <hyperlink ref="CV143" r:id="rId102" xr:uid="{6C693C7C-97DC-4047-BD49-3E161EA485E0}"/>
    <hyperlink ref="CV144" r:id="rId103" xr:uid="{AA466B90-C044-FF44-A2C7-3CE92DFA80B4}"/>
    <hyperlink ref="CV145" r:id="rId104" xr:uid="{EE48CA0F-962D-A840-924C-7B33C106F33B}"/>
    <hyperlink ref="CV147" r:id="rId105" xr:uid="{F5171004-6355-A446-83F7-6DDF15E2DABB}"/>
    <hyperlink ref="CV148" r:id="rId106" xr:uid="{1D94BF9F-89E2-5F4E-B83F-5ED6BCECFB6E}"/>
    <hyperlink ref="CV149" r:id="rId107" xr:uid="{6118A12A-3E22-5C47-82DB-832861512F02}"/>
    <hyperlink ref="CV150" r:id="rId108" xr:uid="{028CB637-FF0D-334C-BE45-73946FCC4C7C}"/>
    <hyperlink ref="CV151" r:id="rId109" xr:uid="{DC6831E2-ACB9-B847-A922-9BBD8875C881}"/>
    <hyperlink ref="CV152" r:id="rId110" xr:uid="{19C98C77-FB7D-DE46-B085-4E2B73559823}"/>
    <hyperlink ref="CV158" r:id="rId111" xr:uid="{AE248D2F-02CB-404D-A34A-00C34409BD9E}"/>
    <hyperlink ref="DG137" r:id="rId112" xr:uid="{F7003437-A7CC-024D-82D7-4A5A66CBB236}"/>
    <hyperlink ref="DG142" r:id="rId113" xr:uid="{9E862180-DAA7-3B48-939C-B2F3FE81D800}"/>
    <hyperlink ref="DJ137" r:id="rId114" xr:uid="{9165D666-5A78-B74A-BEFE-43D18ED799D9}"/>
    <hyperlink ref="DJ142" r:id="rId115" xr:uid="{194588A4-B1D3-DD40-B194-4220BAFB9C5B}"/>
    <hyperlink ref="DV37" r:id="rId116" xr:uid="{AE0BF19A-8103-0646-9CBE-1761BA54D996}"/>
    <hyperlink ref="DV61" r:id="rId117" xr:uid="{D3C5FB1A-D4B9-6145-B368-B79A7C36943C}"/>
    <hyperlink ref="DV142" r:id="rId118" xr:uid="{8B5D5DD2-674F-114D-8ED5-CD738DBA43A5}"/>
    <hyperlink ref="EB154" r:id="rId119" xr:uid="{A59BE95C-AD13-F24C-A6C8-8AD617116E5D}"/>
    <hyperlink ref="EE33" r:id="rId120" xr:uid="{1BD9E8B2-6D41-F042-B849-51D00C510CED}"/>
    <hyperlink ref="EE71" r:id="rId121" xr:uid="{AAFB5444-357B-E64B-9BFD-0CDAB3E2A0FA}"/>
    <hyperlink ref="EE72" r:id="rId122" xr:uid="{4F5907DE-8C25-A84D-B770-89A28B2F0FBC}"/>
    <hyperlink ref="EE76" r:id="rId123" xr:uid="{3A71E387-EC06-6E4A-AEE6-08E90283980A}"/>
    <hyperlink ref="EE91" r:id="rId124" xr:uid="{ACF7913B-5F98-B549-BA04-F7F62ED314A6}"/>
    <hyperlink ref="EE93" r:id="rId125" xr:uid="{EF955EEE-7BCD-1A46-A002-8E57C42C4B6A}"/>
    <hyperlink ref="EE141" r:id="rId126" xr:uid="{95240B50-4B7D-C840-9B82-CF333B1A6C74}"/>
    <hyperlink ref="ET83" r:id="rId127" xr:uid="{EF8780F4-3D96-7F4F-98CA-2BD023D47F56}"/>
    <hyperlink ref="ET137" r:id="rId128" xr:uid="{89EB53F5-5A0F-EB41-B966-BA2567D846A8}"/>
    <hyperlink ref="ET142" r:id="rId129" xr:uid="{ADD12866-4695-D64B-8778-381FE5E4AB10}"/>
    <hyperlink ref="EW30" r:id="rId130" xr:uid="{84385EE9-0F90-FD46-9EC2-F8D4D598A40D}"/>
    <hyperlink ref="EW44" r:id="rId131" xr:uid="{E48F9052-5ABF-1F4B-ADDE-4B7477DBD380}"/>
    <hyperlink ref="EW142" r:id="rId132" xr:uid="{14258762-00FA-6549-A973-87430090F872}"/>
    <hyperlink ref="FN3" r:id="rId133" xr:uid="{5FAF2020-D6BE-0A46-8B7F-DB3841905767}"/>
    <hyperlink ref="FN6" r:id="rId134" xr:uid="{C6A6B5F6-83B7-3340-B4CA-0F02AA6B19E5}"/>
    <hyperlink ref="FN8" r:id="rId135" xr:uid="{05FFF497-D182-964C-BBE9-9F1C74D3FF11}"/>
    <hyperlink ref="FN11" r:id="rId136" xr:uid="{A5677184-20D6-1F40-BF8E-8B16A7228765}"/>
    <hyperlink ref="FN13" r:id="rId137" xr:uid="{451E8F31-FFB0-0E45-8CB2-DEF2C3F4ABA3}"/>
    <hyperlink ref="FN15" r:id="rId138" xr:uid="{6A1B474C-A19F-A64F-BE40-6D00471B4BC7}"/>
    <hyperlink ref="FN18" r:id="rId139" xr:uid="{E6306599-BE8B-A54B-8490-DBABD67029CF}"/>
    <hyperlink ref="FN19" r:id="rId140" xr:uid="{B40A9170-D273-7E42-B74C-CF9A969776A4}"/>
    <hyperlink ref="FN20" r:id="rId141" xr:uid="{CB80C040-DBAA-3F40-8B6B-2E8DDA71F4EC}"/>
    <hyperlink ref="FN26" r:id="rId142" xr:uid="{EFD6E583-4B20-D340-8540-EBEEB1B603EF}"/>
    <hyperlink ref="FN33" r:id="rId143" xr:uid="{3E0643FA-C82A-3448-9600-342A89D0E5F1}"/>
    <hyperlink ref="FN34" r:id="rId144" xr:uid="{16402211-2360-2A45-9C56-5FE9781A1E60}"/>
    <hyperlink ref="FN37" r:id="rId145" xr:uid="{B3F351D5-890D-F94D-9FE3-292DB4C48747}"/>
    <hyperlink ref="FN43" r:id="rId146" xr:uid="{DDF0993C-69FD-0842-AB29-1F74F3227C9A}"/>
    <hyperlink ref="FN46" r:id="rId147" xr:uid="{C0AD7BC0-C358-A04C-B788-DCFF6B9109DF}"/>
    <hyperlink ref="FN47" r:id="rId148" xr:uid="{24BCE776-971F-EC45-A15D-5C1B1FE8C6B3}"/>
    <hyperlink ref="FN48" r:id="rId149" xr:uid="{F45FC0F6-AF5A-3E4D-90BC-6DBD78F0857E}"/>
    <hyperlink ref="FN49" r:id="rId150" xr:uid="{9A463EDB-FD85-CB45-94C1-0AF9EAF92988}"/>
    <hyperlink ref="FN57" r:id="rId151" xr:uid="{8AA4680D-0C51-4447-937B-1A2584EA1DAB}"/>
    <hyperlink ref="FN59" r:id="rId152" xr:uid="{75C1E026-A88E-0D48-BDB7-D7029C3E3FA8}"/>
    <hyperlink ref="FN61" r:id="rId153" xr:uid="{BB38FF30-3DAE-844B-94A3-A5B490ADF817}"/>
    <hyperlink ref="FN63" r:id="rId154" xr:uid="{FE07F604-0EC3-464B-A785-6DF184FA3796}"/>
    <hyperlink ref="FN64" r:id="rId155" xr:uid="{9C98164D-AD7F-3442-BF8A-1EA0EB17CA4C}"/>
    <hyperlink ref="FN71" r:id="rId156" xr:uid="{FCEEF893-9E11-2C45-8A4B-EDD190D080E8}"/>
    <hyperlink ref="FN78" r:id="rId157" xr:uid="{20BB0BA1-A05B-1643-A7A4-F50D7BFCF14E}"/>
    <hyperlink ref="FN81" r:id="rId158" xr:uid="{7D9EE023-C020-4C4D-885F-F9DA0C093F5F}"/>
    <hyperlink ref="FN82" r:id="rId159" xr:uid="{A602898D-0B90-E54E-B8D8-E88CBF06BADA}"/>
    <hyperlink ref="FN84" r:id="rId160" xr:uid="{FF88BB6F-007A-F641-B34D-CE2E3E3B1030}"/>
    <hyperlink ref="FN88" r:id="rId161" xr:uid="{EBBB17A6-3469-6A43-996C-A328BBD4A043}"/>
    <hyperlink ref="FN90" r:id="rId162" xr:uid="{D7041CC9-7841-994C-9686-DC2BDBF11568}"/>
    <hyperlink ref="FN100" r:id="rId163" xr:uid="{E73F19C5-4410-9F42-98A2-EFCE9AAE23C2}"/>
    <hyperlink ref="FN106" r:id="rId164" xr:uid="{F2B55246-0278-0346-AC28-71FFBDF6F59F}"/>
    <hyperlink ref="FN107" r:id="rId165" xr:uid="{7C91E8AC-DA72-0E42-9AA4-83A70B908057}"/>
    <hyperlink ref="FN108" r:id="rId166" xr:uid="{8FCF813A-4E48-884A-B1A6-55EAA73846B9}"/>
    <hyperlink ref="FN119" r:id="rId167" xr:uid="{4062A60A-3D7F-0745-B5D1-4CE14FD2BDBD}"/>
    <hyperlink ref="FN133" r:id="rId168" xr:uid="{716BDF16-7D4E-074F-BC9A-1D153E4AD768}"/>
    <hyperlink ref="FN134" r:id="rId169" xr:uid="{31A3237E-E036-4C4A-A0FD-4A18E12DA33F}"/>
    <hyperlink ref="FN141" r:id="rId170" xr:uid="{B8C40FBF-B73A-0342-9B6C-EFB04E7C7C22}"/>
    <hyperlink ref="FN142" r:id="rId171" xr:uid="{50DA1CDA-C21C-3047-AE6D-B6FA84E36A41}"/>
    <hyperlink ref="FN144" r:id="rId172" xr:uid="{414F2EE1-F182-8F4F-A19E-7323D4829D9B}"/>
    <hyperlink ref="FN149" r:id="rId173" xr:uid="{691A58FD-C5A9-6E4D-A8BF-865B76191824}"/>
    <hyperlink ref="FN152" r:id="rId174" xr:uid="{C133B229-A3DC-5440-8E21-FCFC3FB7F123}"/>
    <hyperlink ref="FN153" r:id="rId175" xr:uid="{819994CA-D5E6-174C-A40A-F8DED2D7637C}"/>
    <hyperlink ref="FN154" r:id="rId176" xr:uid="{2EE9DE86-CB7F-4C44-BE4F-00A840964A9E}"/>
    <hyperlink ref="FN156" r:id="rId177" xr:uid="{30950F2F-353F-F24B-BBB9-E64D02A12D41}"/>
    <hyperlink ref="FP3" r:id="rId178" xr:uid="{B0FB58A1-AB3B-F941-B29B-AF5DE8F9BB0B}"/>
    <hyperlink ref="FP4" r:id="rId179" xr:uid="{FD1813D3-E2FC-9B44-BB57-035014A14DBB}"/>
    <hyperlink ref="FP6" r:id="rId180" xr:uid="{74A18F42-5AEF-2840-BCC7-0F518ACDC443}"/>
    <hyperlink ref="FP7" r:id="rId181" xr:uid="{0EEFBCB1-3F80-8543-901A-0156FAF3FABD}"/>
    <hyperlink ref="FP8" r:id="rId182" xr:uid="{C7FAEB6A-F416-584B-AD1E-3D5CA4FB6B9A}"/>
    <hyperlink ref="FP9" r:id="rId183" xr:uid="{BBA0F4DA-377B-A046-9122-C2834A0E6CE9}"/>
    <hyperlink ref="FP10" r:id="rId184" xr:uid="{35DB58AC-B268-094B-9465-38F51250A0B7}"/>
    <hyperlink ref="FP11" r:id="rId185" xr:uid="{7BC89825-9F04-B649-B419-94191F44CC0E}"/>
    <hyperlink ref="FP12" r:id="rId186" xr:uid="{1FCAF041-5C46-0344-B66C-16DB5D152F87}"/>
    <hyperlink ref="FP13" r:id="rId187" xr:uid="{8ED50CA2-FDA0-734E-8514-76C6D687074B}"/>
    <hyperlink ref="FP15" r:id="rId188" xr:uid="{A23AF2B2-7872-784C-9311-92F4F99B8630}"/>
    <hyperlink ref="FP16" r:id="rId189" xr:uid="{00677EEA-48A6-B145-B8EE-9C666340E7C5}"/>
    <hyperlink ref="FP17" r:id="rId190" xr:uid="{E049545B-2139-5E43-B17E-6B7377E800C6}"/>
    <hyperlink ref="FP18" r:id="rId191" xr:uid="{0B7282BE-BFF5-7849-979B-260F00A7F294}"/>
    <hyperlink ref="FP19" r:id="rId192" xr:uid="{76BD51B2-F872-BF4B-BB8F-C63B41059118}"/>
    <hyperlink ref="FP20" r:id="rId193" xr:uid="{6531FFEA-B09D-8D4C-9D17-C559F2812741}"/>
    <hyperlink ref="FP21" r:id="rId194" xr:uid="{670CBB03-DFEA-5E42-A97F-3AD53877C30E}"/>
    <hyperlink ref="FP22" r:id="rId195" xr:uid="{BA4C1EFE-0E0B-F347-8A68-2C2DFF70E531}"/>
    <hyperlink ref="FP24" r:id="rId196" xr:uid="{ED3AA42A-5D04-2C4A-AA10-34DD19E1062B}"/>
    <hyperlink ref="FP25" r:id="rId197" xr:uid="{E3FC3F46-E10F-CC49-A6FC-CD7AF4C7EBD7}"/>
    <hyperlink ref="FP26" r:id="rId198" xr:uid="{188E34FE-9955-9544-AE01-1587DB24E186}"/>
    <hyperlink ref="FP27" r:id="rId199" xr:uid="{0F442547-F9B7-C14B-A37B-E71B51ACA4AE}"/>
    <hyperlink ref="FP28" r:id="rId200" xr:uid="{DCD4E211-75C9-E04B-AAA7-99E479F0308A}"/>
    <hyperlink ref="FP29" r:id="rId201" xr:uid="{894B7E56-CFB5-1447-9EB4-ACC5317FF7B0}"/>
    <hyperlink ref="FP30" r:id="rId202" xr:uid="{270ABB3C-D8FB-C440-A05E-48CF9DE10E02}"/>
    <hyperlink ref="FP32" r:id="rId203" xr:uid="{28870F2B-F63D-2A43-B5FB-D5752F6D22F6}"/>
    <hyperlink ref="FP35" r:id="rId204" xr:uid="{5D85B400-1B7E-FD4E-B73B-A87C1695BC5E}"/>
    <hyperlink ref="FP36" r:id="rId205" xr:uid="{D4C4E6F1-951A-F745-8998-C75D1D5295D5}"/>
    <hyperlink ref="FP37" r:id="rId206" xr:uid="{9153EB3C-6C0C-A046-91C5-2943BB93CFEC}"/>
    <hyperlink ref="FP38" r:id="rId207" xr:uid="{B003BD51-847A-C24B-9C15-6BEB7FEE35F3}"/>
    <hyperlink ref="FP39" r:id="rId208" xr:uid="{E347A852-1C3D-2F4C-A35E-9ECCA249F011}"/>
    <hyperlink ref="FP40" r:id="rId209" xr:uid="{1ACBD8DC-69A6-5042-94BF-298DC9BAFCED}"/>
    <hyperlink ref="FP41" r:id="rId210" xr:uid="{0FEC5C48-B574-B24D-89EC-B817171F522C}"/>
    <hyperlink ref="FP43" r:id="rId211" xr:uid="{38489130-5395-1F47-B6AB-6A5F4464C82B}"/>
    <hyperlink ref="FP44" r:id="rId212" xr:uid="{618840A9-ED36-5242-8F44-6F449B79BCE0}"/>
    <hyperlink ref="FP46" r:id="rId213" xr:uid="{508E87AA-1820-B14A-9CAF-8402564FE914}"/>
    <hyperlink ref="FP47" r:id="rId214" xr:uid="{A89D01E0-1E1B-6444-90AD-9926BDBA1EFD}"/>
    <hyperlink ref="FP48" r:id="rId215" xr:uid="{6D048407-36F3-E448-94B4-CA09536B4A56}"/>
    <hyperlink ref="FP49" r:id="rId216" xr:uid="{B69996AE-ED32-194D-A9DD-45C15660217C}"/>
    <hyperlink ref="FP52" r:id="rId217" xr:uid="{6A20147E-93A4-CD41-8B1D-E7F035A19BDC}"/>
    <hyperlink ref="FP54" r:id="rId218" xr:uid="{34CFF44B-14C1-CC4B-B0BB-58AA4105E7F4}"/>
    <hyperlink ref="FP55" r:id="rId219" xr:uid="{FB99CB8F-8FB9-6F4A-AD35-DDA4CE5D1856}"/>
    <hyperlink ref="FP56" r:id="rId220" xr:uid="{2D4D7BE1-F3B7-1A47-922C-E1074638FFC5}"/>
    <hyperlink ref="FP57" r:id="rId221" xr:uid="{891BD707-DE3E-8F4D-9D37-CC50938C1BFA}"/>
    <hyperlink ref="FP59" r:id="rId222" xr:uid="{848317B6-7074-EB43-892D-97DC238E2012}"/>
    <hyperlink ref="FP61" r:id="rId223" xr:uid="{BE6C12A4-3924-614D-8F4B-FB8B851873DA}"/>
    <hyperlink ref="FP63" r:id="rId224" xr:uid="{546B7FBF-7F48-424C-B26B-A477E32BF3B8}"/>
    <hyperlink ref="FP64" r:id="rId225" xr:uid="{F2C1C90C-6C6C-AE4A-AFB6-9826E30EA62F}"/>
    <hyperlink ref="FP65" r:id="rId226" xr:uid="{4C033893-4988-1C4E-83EE-EE9E18107E86}"/>
    <hyperlink ref="FP66" r:id="rId227" xr:uid="{8C7355ED-765A-1B44-B759-D25FB9F9EB97}"/>
    <hyperlink ref="FP67" r:id="rId228" xr:uid="{03479B2D-34F1-CF49-A698-D537ED0A76EA}"/>
    <hyperlink ref="FP68" r:id="rId229" xr:uid="{1786224F-6CD8-DD41-8584-40AD57121423}"/>
    <hyperlink ref="FP69" r:id="rId230" xr:uid="{52D700EA-F734-C24F-AF56-65C779F68B66}"/>
    <hyperlink ref="FP70" r:id="rId231" xr:uid="{2DB0C312-B88D-114D-99CD-8A80002037A2}"/>
    <hyperlink ref="FP72" r:id="rId232" xr:uid="{D906B485-076C-3F4F-A3CB-7D16F19597E0}"/>
    <hyperlink ref="FP73" r:id="rId233" xr:uid="{8D802CAB-4F7B-A744-878E-E3C2785703E4}"/>
    <hyperlink ref="FP76" r:id="rId234" xr:uid="{E237A193-AA15-034B-BD19-60D144ED1B5E}"/>
    <hyperlink ref="FP78" r:id="rId235" xr:uid="{F5A17498-B0B9-EB47-9FFF-00C8C83F21A2}"/>
    <hyperlink ref="FP79" r:id="rId236" xr:uid="{EB839262-A0F3-5D46-BF74-3FA78A4D56A4}"/>
    <hyperlink ref="FP80" r:id="rId237" xr:uid="{0765F642-7A60-8E4E-BB6E-F6542DFC0B85}"/>
    <hyperlink ref="FP81" r:id="rId238" xr:uid="{B1020274-090D-3F40-8AD1-0E3B4A96EB24}"/>
    <hyperlink ref="FP82" r:id="rId239" xr:uid="{56F44A7F-0572-A040-88EE-602E715178A4}"/>
    <hyperlink ref="FP83" r:id="rId240" xr:uid="{F03CC347-8F28-7B49-A12D-2D526B7FED04}"/>
    <hyperlink ref="FP84" r:id="rId241" xr:uid="{2B176B63-B3CC-5E4A-9C1F-F8A37B8B9B07}"/>
    <hyperlink ref="FP87" r:id="rId242" xr:uid="{B08F0F11-5BB7-A34F-9ACE-EA7D16E1ACA3}"/>
    <hyperlink ref="FP88" r:id="rId243" xr:uid="{D1A8F250-DC02-2940-AA0E-03C86EDE7A1E}"/>
    <hyperlink ref="FP89" r:id="rId244" xr:uid="{EB625793-5575-AC42-95A5-17E03ED9E0B4}"/>
    <hyperlink ref="FP91" r:id="rId245" xr:uid="{3A89F114-79D8-EE47-9216-9632C5FACC9B}"/>
    <hyperlink ref="FP92" r:id="rId246" xr:uid="{8927F9BA-BD16-F24C-82A0-009C8E64715E}"/>
    <hyperlink ref="FP93" r:id="rId247" xr:uid="{2D6F17FF-5A24-E045-BE83-52A8522F5EA6}"/>
    <hyperlink ref="FP95" r:id="rId248" xr:uid="{DD9F18E2-9BB3-F343-A8CD-6187062B657B}"/>
    <hyperlink ref="FP96" r:id="rId249" xr:uid="{B230C78C-6CDF-9D4C-BF32-47113969F71D}"/>
    <hyperlink ref="FP97" r:id="rId250" xr:uid="{DC524458-3F6A-4843-AEAF-6E5127BE9DE3}"/>
    <hyperlink ref="FP98" r:id="rId251" xr:uid="{C7C4848D-C1DD-BB49-A68E-D47945B4B9F1}"/>
    <hyperlink ref="FP99" r:id="rId252" xr:uid="{38FA7AE7-67AA-8447-8AC6-8DC5CED01594}"/>
    <hyperlink ref="FP100" r:id="rId253" xr:uid="{BA03E5EA-F478-6746-87CF-CD076E06B0C6}"/>
    <hyperlink ref="FP102" r:id="rId254" xr:uid="{6E480758-3383-F94A-848D-0B582555F056}"/>
    <hyperlink ref="FP104" r:id="rId255" xr:uid="{53F35B9B-D42E-1E43-8528-94F59733DB80}"/>
    <hyperlink ref="FP105" r:id="rId256" xr:uid="{BF205FEC-82C6-E647-855E-D2DD72E467AE}"/>
    <hyperlink ref="FP106" r:id="rId257" xr:uid="{A4297B7B-D765-AE4E-A8CF-5BDD754D3950}"/>
    <hyperlink ref="FP107" r:id="rId258" xr:uid="{3ADF8026-06F7-5A44-B347-D6F97811EE59}"/>
    <hyperlink ref="FP108" r:id="rId259" xr:uid="{7E466EDD-DC5C-C045-8CEE-F43FDF52DDE6}"/>
    <hyperlink ref="FP110" r:id="rId260" xr:uid="{9D686FF3-6BE8-F645-82F4-1C95B6C651AE}"/>
    <hyperlink ref="FP112" r:id="rId261" xr:uid="{F94165AA-F268-4845-98C5-4AC5871D5754}"/>
    <hyperlink ref="FP117" r:id="rId262" xr:uid="{810B8ADF-18DC-CB43-A2E0-4B79D2422F82}"/>
    <hyperlink ref="FP118" r:id="rId263" xr:uid="{6EC0EB82-97DE-C142-8BB1-C6D8FC996046}"/>
    <hyperlink ref="FP119" r:id="rId264" xr:uid="{AC2DCF8D-6F43-4844-8B7A-3E1718035F26}"/>
    <hyperlink ref="FP120" r:id="rId265" xr:uid="{66D595AD-B432-1D40-AE69-55EABB7C0F5B}"/>
    <hyperlink ref="FP130" r:id="rId266" xr:uid="{DD8D9061-7E10-3649-88CC-F50BF62F8717}"/>
    <hyperlink ref="FP131" r:id="rId267" xr:uid="{AC8B7518-96EB-0742-9E61-859FB6E6C513}"/>
    <hyperlink ref="FP132" r:id="rId268" xr:uid="{FB1D43EB-BA2E-BC44-BA34-872E499894DA}"/>
    <hyperlink ref="FP133" r:id="rId269" xr:uid="{44458C9F-93BC-6645-8D6E-1D8B21FC889B}"/>
    <hyperlink ref="FP134" r:id="rId270" xr:uid="{3C6A4796-09C1-4845-8775-91C7F4523AC8}"/>
    <hyperlink ref="FP135" r:id="rId271" xr:uid="{F3EF0987-B394-5B4A-A365-0284C8A1B017}"/>
    <hyperlink ref="FP136" r:id="rId272" xr:uid="{95437468-84B0-4E45-A5A9-5DBC699BE9C2}"/>
    <hyperlink ref="FP139" r:id="rId273" xr:uid="{6B6B4B74-6D5E-E244-9983-40ABC34A0971}"/>
    <hyperlink ref="FP140" r:id="rId274" xr:uid="{D53D26E2-FBE6-9F47-AC9F-A1098516ABD4}"/>
    <hyperlink ref="FP141" r:id="rId275" xr:uid="{863F76B2-2A39-5D4B-843A-263EC0719EB6}"/>
    <hyperlink ref="FP142" r:id="rId276" xr:uid="{B1E77E39-080F-C347-97EB-A525CD7CE01E}"/>
    <hyperlink ref="FP143" r:id="rId277" xr:uid="{BCE58AFC-5067-F042-AEF6-FBBA2A59AFE4}"/>
    <hyperlink ref="FP144" r:id="rId278" xr:uid="{ED709EC2-F755-A745-A6A7-B1A0C9579169}"/>
    <hyperlink ref="FP145" r:id="rId279" xr:uid="{47F19FFF-F582-084B-BD12-F43433A39F72}"/>
    <hyperlink ref="FP147" r:id="rId280" xr:uid="{3BFDF4DD-9A01-FC41-B21C-5350E969F8CF}"/>
    <hyperlink ref="FP148" r:id="rId281" xr:uid="{D9B6567A-414C-B840-A6B9-E556949312A1}"/>
    <hyperlink ref="FP149" r:id="rId282" xr:uid="{2B045AB5-9FEC-A440-8360-4D08BC7AA35C}"/>
    <hyperlink ref="FP152" r:id="rId283" xr:uid="{BE260BE6-86AF-144D-A3ED-4DC901644A6C}"/>
    <hyperlink ref="FP153" r:id="rId284" xr:uid="{B9F90C70-405B-2A4C-884E-B876E04F4A34}"/>
    <hyperlink ref="FP154" r:id="rId285" xr:uid="{FFFBB4A5-042B-5245-9D61-122685FBCBC7}"/>
    <hyperlink ref="FP156" r:id="rId286" xr:uid="{3DA1B8F2-58F1-5242-88DE-6F881A346DB5}"/>
    <hyperlink ref="FP157" r:id="rId287" xr:uid="{1957C17B-3B59-3244-AA90-88A7D01A205A}"/>
    <hyperlink ref="FR3" r:id="rId288" location="!/tab/627442342-3" xr:uid="{C007F815-5352-BB44-94C4-6BC18FC9F2BB}"/>
    <hyperlink ref="FR7" r:id="rId289" xr:uid="{920F17C4-7FE9-3F40-8C78-075B8B217F00}"/>
    <hyperlink ref="FR9" r:id="rId290" xr:uid="{6F393A55-06A9-354C-9BF8-3896D3D32AB9}"/>
    <hyperlink ref="FR11" r:id="rId291" xr:uid="{AE6D79EA-70DA-184C-A117-37A7A9C0DCE7}"/>
    <hyperlink ref="FR14" r:id="rId292" xr:uid="{0A8383B6-588D-CD48-ACFA-E41078CF1EA9}"/>
    <hyperlink ref="FR15" r:id="rId293" xr:uid="{E2F4A8F3-FC82-2543-A537-26CC5B1E4E0A}"/>
    <hyperlink ref="FR17" r:id="rId294" xr:uid="{8E76FBA8-AE41-334C-B5E6-C764D8488295}"/>
    <hyperlink ref="FR18" r:id="rId295" xr:uid="{029B6BFA-1278-1F4F-AC93-1DE1979F0131}"/>
    <hyperlink ref="FR19" r:id="rId296" xr:uid="{AAD554C6-AC34-FD46-86BD-D17C3F30EC0D}"/>
    <hyperlink ref="FR20" r:id="rId297" xr:uid="{6CBD03E2-C3C1-F441-9B4E-730A96239257}"/>
    <hyperlink ref="FR25" r:id="rId298" xr:uid="{83145B81-CE00-6946-9642-BB3721646917}"/>
    <hyperlink ref="FR30" r:id="rId299" xr:uid="{B740C9C9-8767-2149-9314-18740EB65713}"/>
    <hyperlink ref="FR32" r:id="rId300" xr:uid="{719DFAAB-93AD-4149-A494-BFA599CC9DFA}"/>
    <hyperlink ref="FR43" r:id="rId301" xr:uid="{1A42115F-32B0-9442-A6D2-56CE0A9B12D3}"/>
    <hyperlink ref="FR46" r:id="rId302" xr:uid="{AD2A3892-674A-C849-A7C4-444FD2BCDFAA}"/>
    <hyperlink ref="FR47" r:id="rId303" xr:uid="{F019681B-C0E7-D64C-BFD2-800B1E832D1F}"/>
    <hyperlink ref="FR48" r:id="rId304" xr:uid="{89C5C2F1-8524-ED4D-BE90-359B436795E7}"/>
    <hyperlink ref="FR49" r:id="rId305" xr:uid="{59CFD03A-DC80-FD4A-83CC-5D1205F67588}"/>
    <hyperlink ref="FR55" r:id="rId306" xr:uid="{4198B843-F453-9F43-B121-03A55BB5F445}"/>
    <hyperlink ref="FR61" r:id="rId307" xr:uid="{7E85AC7B-B41D-0F40-9780-230985151B70}"/>
    <hyperlink ref="FR63" r:id="rId308" xr:uid="{30A6DB73-6F87-1D4F-BFC7-3A3A40E6845A}"/>
    <hyperlink ref="FR69" r:id="rId309" xr:uid="{60599592-FF4A-A84B-8E65-1146365B09D1}"/>
    <hyperlink ref="FR75" r:id="rId310" xr:uid="{806592BF-0285-DB4F-BF02-E4A3029C5232}"/>
    <hyperlink ref="FR76" r:id="rId311" xr:uid="{FED26CAC-407C-3C4C-ABE8-0260E25DBA08}"/>
    <hyperlink ref="FR78" r:id="rId312" xr:uid="{4341D5E9-A1A4-5445-BC93-E417D1CABC87}"/>
    <hyperlink ref="FR81" r:id="rId313" xr:uid="{8A4D6558-17FB-694A-B520-DA962B7F5484}"/>
    <hyperlink ref="FR82" r:id="rId314" xr:uid="{2DA48AD3-8F02-0A48-80DC-051A375504AE}"/>
    <hyperlink ref="FR83" r:id="rId315" xr:uid="{7577A2C1-3899-6142-9493-7BB474C9A537}"/>
    <hyperlink ref="FR84" r:id="rId316" xr:uid="{087E0CC1-2470-F24F-A151-8812506D13C3}"/>
    <hyperlink ref="FR87" r:id="rId317" xr:uid="{BE246EB5-9A75-1C42-9CC3-60C8565C0678}"/>
    <hyperlink ref="FR88" r:id="rId318" xr:uid="{6FC669A1-6099-B640-8207-042060764B1F}"/>
    <hyperlink ref="FR89" r:id="rId319" xr:uid="{40844337-1AA3-2144-8C5A-A59F04151254}"/>
    <hyperlink ref="FR90" r:id="rId320" xr:uid="{4782A7CF-5FAF-3446-B1AB-344E09ED1C77}"/>
    <hyperlink ref="FR91" r:id="rId321" xr:uid="{8F8F094B-B170-FA4A-8CB3-5E4E26B6A019}"/>
    <hyperlink ref="FR105" r:id="rId322" xr:uid="{80130B5D-9629-774F-868C-AC2C2821676A}"/>
    <hyperlink ref="FR107" r:id="rId323" xr:uid="{DA412319-76BA-F84F-BFD3-9D35EF7743D3}"/>
    <hyperlink ref="FR108" r:id="rId324" xr:uid="{7D13755C-2D52-F041-BDF7-8305BF785725}"/>
    <hyperlink ref="FR112" r:id="rId325" xr:uid="{8CD2C7C8-7EFA-2C4B-B678-60F23935873D}"/>
    <hyperlink ref="FR113" r:id="rId326" xr:uid="{21A5EB7F-D55F-D640-98CC-684F548D3990}"/>
    <hyperlink ref="FR118" r:id="rId327" xr:uid="{19E41658-A3E3-244B-889D-86E383232A7F}"/>
    <hyperlink ref="FR119" r:id="rId328" xr:uid="{FD375E5A-C2E0-7D4E-B5A9-B46F33740B51}"/>
    <hyperlink ref="FR122" r:id="rId329" xr:uid="{CEB9CD4E-A352-5449-B870-96890701F362}"/>
    <hyperlink ref="FR124" r:id="rId330" xr:uid="{5BA6A749-BCBC-B944-AF82-3526FB53B6DE}"/>
    <hyperlink ref="FR130" r:id="rId331" xr:uid="{9274CCDD-388F-AF42-AD97-5AB10C0677FB}"/>
    <hyperlink ref="FR132" r:id="rId332" xr:uid="{E502426A-220B-D941-B637-809F32CFC41B}"/>
    <hyperlink ref="FR133" r:id="rId333" xr:uid="{3046FAF2-ACFF-C54B-AF10-5EC358562EF0}"/>
    <hyperlink ref="FR134" r:id="rId334" xr:uid="{AB7EBA82-117B-0743-AF5B-4D681374A57B}"/>
    <hyperlink ref="FR139" r:id="rId335" xr:uid="{502A6EDE-9785-7641-BD76-74F8ECDE55B1}"/>
    <hyperlink ref="FR143" r:id="rId336" xr:uid="{91031963-49C9-9E40-AA58-9E946AA5335D}"/>
    <hyperlink ref="FR144" r:id="rId337" xr:uid="{987A7AFB-E027-A24F-B2E1-EDD721586DC5}"/>
    <hyperlink ref="FR149" r:id="rId338" xr:uid="{9A1C1EFE-BD08-3844-9C6E-43CBA89EFA7F}"/>
    <hyperlink ref="FR150" r:id="rId339" xr:uid="{A1AB6ED7-B5C2-784C-B776-C1C2C42CF26E}"/>
    <hyperlink ref="FR152" r:id="rId340" xr:uid="{63AB06A0-EBE9-504B-8D62-75E596A2FF7D}"/>
    <hyperlink ref="FR153" r:id="rId341" xr:uid="{098E038D-4467-3F41-8D4D-8394754F1828}"/>
    <hyperlink ref="FR154" r:id="rId342" xr:uid="{DDD509BB-EC0D-8842-9273-F98E7E8C367C}"/>
    <hyperlink ref="FR155" r:id="rId343" xr:uid="{D8B10788-BC98-B949-B978-D6C37D6F64D0}"/>
    <hyperlink ref="FR156" r:id="rId344" xr:uid="{912254D5-90F3-6A47-BA43-0586FFEE4742}"/>
    <hyperlink ref="FR157" r:id="rId345" xr:uid="{C0C13BE6-9A9D-4841-A510-F322830524DE}"/>
    <hyperlink ref="FT80" r:id="rId346" xr:uid="{2DD069AD-EA79-774C-B02C-C8A64A05B44F}"/>
    <hyperlink ref="FV41" r:id="rId347" xr:uid="{A2DE01FA-7D17-F840-A419-B363F93512F8}"/>
    <hyperlink ref="FV44" r:id="rId348" xr:uid="{5881A20F-8F45-C64E-A405-D9295EC19137}"/>
    <hyperlink ref="FV48" r:id="rId349" xr:uid="{63110CE5-B00E-B146-A8D1-2BF400FB6D9D}"/>
    <hyperlink ref="FV50" r:id="rId350" xr:uid="{6577609B-E059-7C42-B57D-8681AD646C52}"/>
    <hyperlink ref="FV61" r:id="rId351" xr:uid="{3526A9CB-8F8D-0246-A343-F362940D0C26}"/>
    <hyperlink ref="FV89" r:id="rId352" xr:uid="{C0273D5E-33F6-6645-8DF2-CE00752AB784}"/>
    <hyperlink ref="FV91" r:id="rId353" xr:uid="{D7F28139-677E-F940-96DB-BF660A5A4F07}"/>
    <hyperlink ref="FV143" r:id="rId354" xr:uid="{5CF60846-2DE6-6E45-99AE-D2FC8B93023E}"/>
    <hyperlink ref="FV152" r:id="rId355" xr:uid="{0BF23823-E859-AE42-95EE-86DF8BBCC2A8}"/>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5A651-A271-744E-9E58-656D360D2545}">
  <dimension ref="C1:GN550"/>
  <sheetViews>
    <sheetView topLeftCell="C1" zoomScale="90" zoomScaleNormal="90" workbookViewId="0">
      <pane ySplit="1" topLeftCell="A2" activePane="bottomLeft" state="frozen"/>
      <selection activeCell="AH1" sqref="AH1"/>
      <selection pane="bottomLeft" activeCell="D1" sqref="D1"/>
    </sheetView>
  </sheetViews>
  <sheetFormatPr baseColWidth="10" defaultColWidth="33" defaultRowHeight="30" customHeight="1" x14ac:dyDescent="0.2"/>
  <cols>
    <col min="1" max="2" width="0" style="16" hidden="1" customWidth="1"/>
    <col min="3" max="4" width="33" style="102"/>
    <col min="5" max="5" width="33" style="16" customWidth="1"/>
    <col min="6" max="6" width="25.6640625" style="16" customWidth="1"/>
    <col min="7" max="8" width="33" style="16" customWidth="1"/>
    <col min="9" max="9" width="58.6640625" style="16" customWidth="1"/>
    <col min="10" max="10" width="44.33203125" style="16" customWidth="1"/>
    <col min="11" max="11" width="24.1640625" style="16" customWidth="1"/>
    <col min="12" max="13" width="33" style="16" customWidth="1"/>
    <col min="14" max="14" width="33" style="16" hidden="1" customWidth="1"/>
    <col min="15" max="28" width="33" style="16" customWidth="1"/>
    <col min="29" max="29" width="41.83203125" style="16" customWidth="1"/>
    <col min="30" max="31" width="33" style="25" customWidth="1"/>
    <col min="32" max="33" width="33" style="16" customWidth="1"/>
    <col min="34" max="34" width="41.1640625" style="25" customWidth="1"/>
    <col min="35" max="36" width="33" style="16" customWidth="1"/>
    <col min="37" max="37" width="39.1640625" style="16" customWidth="1"/>
    <col min="38" max="40" width="33" style="16" customWidth="1"/>
    <col min="41" max="41" width="38.5" style="16" customWidth="1"/>
    <col min="42" max="42" width="33" style="16" customWidth="1"/>
    <col min="43" max="43" width="36.1640625" style="16" customWidth="1"/>
    <col min="44" max="44" width="33" style="16" customWidth="1"/>
    <col min="45" max="45" width="46.33203125" style="16" customWidth="1"/>
    <col min="46" max="46" width="39.83203125" style="16" customWidth="1"/>
    <col min="47" max="53" width="33" style="16" customWidth="1"/>
    <col min="54" max="75" width="33" style="26" customWidth="1"/>
    <col min="76" max="76" width="33" style="26"/>
    <col min="77" max="91" width="33" style="26" customWidth="1"/>
    <col min="92" max="100" width="33" style="26"/>
    <col min="101" max="16384" width="33" style="16"/>
  </cols>
  <sheetData>
    <row r="1" spans="3:195" s="95" customFormat="1" ht="175" customHeight="1" x14ac:dyDescent="0.2">
      <c r="C1" s="95" t="s">
        <v>11202</v>
      </c>
      <c r="D1" s="95" t="s">
        <v>11210</v>
      </c>
      <c r="E1" s="28" t="s">
        <v>36</v>
      </c>
      <c r="F1" s="27" t="s">
        <v>11176</v>
      </c>
      <c r="G1" s="34" t="s">
        <v>81</v>
      </c>
      <c r="H1" s="34" t="s">
        <v>88</v>
      </c>
      <c r="I1" s="28" t="s">
        <v>447</v>
      </c>
      <c r="J1" s="28" t="s">
        <v>698</v>
      </c>
      <c r="K1" s="28" t="s">
        <v>756</v>
      </c>
      <c r="L1" s="28" t="s">
        <v>757</v>
      </c>
      <c r="M1" s="28" t="s">
        <v>933</v>
      </c>
      <c r="N1" s="28" t="s">
        <v>1017</v>
      </c>
      <c r="O1" s="28" t="s">
        <v>8007</v>
      </c>
      <c r="P1" s="28" t="s">
        <v>8114</v>
      </c>
      <c r="Q1" s="28" t="s">
        <v>8233</v>
      </c>
      <c r="R1" s="28" t="s">
        <v>8351</v>
      </c>
      <c r="S1" s="28" t="s">
        <v>8379</v>
      </c>
      <c r="T1" s="28" t="s">
        <v>8406</v>
      </c>
      <c r="U1" s="28" t="s">
        <v>8437</v>
      </c>
      <c r="V1" s="28" t="s">
        <v>8470</v>
      </c>
      <c r="W1" s="28" t="s">
        <v>8495</v>
      </c>
      <c r="X1" s="28" t="s">
        <v>8534</v>
      </c>
      <c r="Y1" s="28" t="s">
        <v>8626</v>
      </c>
      <c r="Z1" s="28" t="s">
        <v>8713</v>
      </c>
      <c r="AA1" s="28" t="s">
        <v>2975</v>
      </c>
      <c r="AB1" s="28" t="s">
        <v>3137</v>
      </c>
      <c r="AC1" s="28" t="s">
        <v>3143</v>
      </c>
      <c r="AD1" s="29" t="s">
        <v>3372</v>
      </c>
      <c r="AE1" s="30" t="s">
        <v>9003</v>
      </c>
      <c r="AF1" s="28" t="s">
        <v>9004</v>
      </c>
      <c r="AG1" s="28" t="s">
        <v>9005</v>
      </c>
      <c r="AH1" s="30" t="s">
        <v>3373</v>
      </c>
      <c r="AI1" s="28" t="s">
        <v>3374</v>
      </c>
      <c r="AJ1" s="28"/>
      <c r="AK1" s="11" t="s">
        <v>3376</v>
      </c>
      <c r="AL1" s="28" t="s">
        <v>3377</v>
      </c>
      <c r="AM1" s="11" t="s">
        <v>3378</v>
      </c>
      <c r="AN1" s="28" t="s">
        <v>3379</v>
      </c>
      <c r="AO1" s="11" t="s">
        <v>3380</v>
      </c>
      <c r="AP1" s="28" t="s">
        <v>3381</v>
      </c>
      <c r="AQ1" s="11" t="s">
        <v>9006</v>
      </c>
      <c r="AR1" s="28" t="s">
        <v>9007</v>
      </c>
      <c r="AS1" s="28" t="s">
        <v>9008</v>
      </c>
      <c r="AT1" s="28" t="s">
        <v>9059</v>
      </c>
      <c r="AU1" s="28" t="s">
        <v>9067</v>
      </c>
      <c r="AV1" s="28" t="s">
        <v>3382</v>
      </c>
      <c r="AW1" s="28" t="s">
        <v>3383</v>
      </c>
      <c r="AX1" s="28" t="s">
        <v>3501</v>
      </c>
      <c r="AY1" s="28" t="s">
        <v>3530</v>
      </c>
      <c r="AZ1" s="28" t="s">
        <v>9217</v>
      </c>
      <c r="BA1" s="28" t="s">
        <v>9218</v>
      </c>
      <c r="BB1" s="32" t="s">
        <v>3533</v>
      </c>
      <c r="BC1" s="32" t="s">
        <v>3534</v>
      </c>
      <c r="BD1" s="32" t="s">
        <v>3535</v>
      </c>
      <c r="BE1" s="31" t="s">
        <v>3536</v>
      </c>
      <c r="BF1" s="31" t="s">
        <v>3537</v>
      </c>
      <c r="BG1" s="31" t="s">
        <v>3538</v>
      </c>
      <c r="BH1" s="31" t="s">
        <v>3539</v>
      </c>
      <c r="BI1" s="31" t="s">
        <v>3540</v>
      </c>
      <c r="BJ1" s="31" t="s">
        <v>3541</v>
      </c>
      <c r="BK1" s="31" t="s">
        <v>3542</v>
      </c>
      <c r="BL1" s="31" t="s">
        <v>3543</v>
      </c>
      <c r="BM1" s="31" t="s">
        <v>3544</v>
      </c>
      <c r="BN1" s="31" t="s">
        <v>3545</v>
      </c>
      <c r="BO1" s="31" t="s">
        <v>3546</v>
      </c>
      <c r="BP1" s="31" t="s">
        <v>3547</v>
      </c>
      <c r="BQ1" s="31" t="s">
        <v>3548</v>
      </c>
      <c r="BR1" s="31" t="s">
        <v>3549</v>
      </c>
      <c r="BS1" s="31" t="s">
        <v>3550</v>
      </c>
      <c r="BT1" s="31" t="s">
        <v>3551</v>
      </c>
      <c r="BU1" s="31" t="s">
        <v>3552</v>
      </c>
      <c r="BV1" s="31" t="s">
        <v>3553</v>
      </c>
      <c r="BW1" s="31" t="s">
        <v>3554</v>
      </c>
      <c r="BX1" s="31" t="s">
        <v>3555</v>
      </c>
      <c r="BY1" s="32" t="s">
        <v>3556</v>
      </c>
      <c r="BZ1" s="32" t="s">
        <v>3557</v>
      </c>
      <c r="CA1" s="32" t="s">
        <v>3558</v>
      </c>
      <c r="CB1" s="32" t="s">
        <v>3559</v>
      </c>
      <c r="CC1" s="32" t="s">
        <v>3560</v>
      </c>
      <c r="CD1" s="32" t="s">
        <v>3561</v>
      </c>
      <c r="CE1" s="32" t="s">
        <v>3562</v>
      </c>
      <c r="CF1" s="32" t="s">
        <v>3563</v>
      </c>
      <c r="CG1" s="32" t="s">
        <v>3564</v>
      </c>
      <c r="CH1" s="32" t="s">
        <v>3565</v>
      </c>
      <c r="CI1" s="32" t="s">
        <v>3566</v>
      </c>
      <c r="CJ1" s="32" t="s">
        <v>3567</v>
      </c>
      <c r="CK1" s="32" t="s">
        <v>3568</v>
      </c>
      <c r="CL1" s="32" t="s">
        <v>3569</v>
      </c>
      <c r="CM1" s="32" t="s">
        <v>3570</v>
      </c>
      <c r="CN1" s="32" t="s">
        <v>9219</v>
      </c>
      <c r="CO1" s="31" t="s">
        <v>3572</v>
      </c>
      <c r="CP1" s="31" t="s">
        <v>3573</v>
      </c>
      <c r="CQ1" s="31" t="s">
        <v>3574</v>
      </c>
      <c r="CR1" s="31" t="s">
        <v>3575</v>
      </c>
      <c r="CS1" s="31" t="s">
        <v>3576</v>
      </c>
      <c r="CT1" s="31" t="s">
        <v>3607</v>
      </c>
      <c r="CU1" s="32" t="s">
        <v>9254</v>
      </c>
      <c r="CV1" s="31" t="s">
        <v>11085</v>
      </c>
      <c r="CW1" s="28" t="s">
        <v>3609</v>
      </c>
      <c r="CX1" s="28" t="s">
        <v>3610</v>
      </c>
      <c r="CY1" s="28" t="s">
        <v>3900</v>
      </c>
      <c r="CZ1" s="28" t="s">
        <v>9412</v>
      </c>
      <c r="DA1" s="28" t="s">
        <v>9413</v>
      </c>
      <c r="DB1" s="28" t="s">
        <v>9479</v>
      </c>
      <c r="DC1" s="28" t="s">
        <v>4084</v>
      </c>
      <c r="DD1" s="28" t="s">
        <v>4085</v>
      </c>
      <c r="DE1" s="28" t="s">
        <v>4106</v>
      </c>
      <c r="DF1" s="28" t="s">
        <v>4134</v>
      </c>
      <c r="DG1" s="28" t="s">
        <v>4151</v>
      </c>
      <c r="DH1" s="28" t="s">
        <v>4152</v>
      </c>
      <c r="DI1" s="28" t="s">
        <v>4153</v>
      </c>
      <c r="DJ1" s="28" t="s">
        <v>4170</v>
      </c>
      <c r="DK1" s="28" t="s">
        <v>4171</v>
      </c>
      <c r="DL1" s="28" t="s">
        <v>4172</v>
      </c>
      <c r="DM1" s="28" t="s">
        <v>4282</v>
      </c>
      <c r="DN1" s="28" t="s">
        <v>4283</v>
      </c>
      <c r="DO1" s="28" t="s">
        <v>4284</v>
      </c>
      <c r="DP1" s="28" t="s">
        <v>4417</v>
      </c>
      <c r="DQ1" s="28" t="s">
        <v>4418</v>
      </c>
      <c r="DR1" s="28" t="s">
        <v>4419</v>
      </c>
      <c r="DS1" s="28" t="s">
        <v>4450</v>
      </c>
      <c r="DT1" s="28" t="s">
        <v>4451</v>
      </c>
      <c r="DU1" s="28" t="s">
        <v>4452</v>
      </c>
      <c r="DV1" s="28" t="s">
        <v>4454</v>
      </c>
      <c r="DW1" s="28" t="s">
        <v>4455</v>
      </c>
      <c r="DX1" s="28" t="s">
        <v>4456</v>
      </c>
      <c r="DY1" s="28" t="s">
        <v>4468</v>
      </c>
      <c r="DZ1" s="28" t="s">
        <v>4469</v>
      </c>
      <c r="EA1" s="28" t="s">
        <v>4470</v>
      </c>
      <c r="EB1" s="28" t="s">
        <v>4494</v>
      </c>
      <c r="EC1" s="28" t="s">
        <v>4495</v>
      </c>
      <c r="ED1" s="28" t="s">
        <v>4496</v>
      </c>
      <c r="EE1" s="28" t="s">
        <v>4510</v>
      </c>
      <c r="EF1" s="28" t="s">
        <v>4511</v>
      </c>
      <c r="EG1" s="28" t="s">
        <v>4550</v>
      </c>
      <c r="EH1" s="28" t="s">
        <v>4582</v>
      </c>
      <c r="EI1" s="28" t="s">
        <v>4583</v>
      </c>
      <c r="EJ1" s="28" t="s">
        <v>4584</v>
      </c>
      <c r="EK1" s="28" t="s">
        <v>4615</v>
      </c>
      <c r="EL1" s="28" t="s">
        <v>4616</v>
      </c>
      <c r="EM1" s="28" t="s">
        <v>4617</v>
      </c>
      <c r="EN1" s="28" t="s">
        <v>4669</v>
      </c>
      <c r="EO1" s="28" t="s">
        <v>4670</v>
      </c>
      <c r="EP1" s="28" t="s">
        <v>4671</v>
      </c>
      <c r="EQ1" s="28" t="s">
        <v>4683</v>
      </c>
      <c r="ER1" s="28" t="s">
        <v>4684</v>
      </c>
      <c r="ES1" s="28" t="s">
        <v>4685</v>
      </c>
      <c r="ET1" s="28" t="s">
        <v>4686</v>
      </c>
      <c r="EU1" s="28" t="s">
        <v>4687</v>
      </c>
      <c r="EV1" s="28" t="s">
        <v>4688</v>
      </c>
      <c r="EW1" s="28" t="s">
        <v>4691</v>
      </c>
      <c r="EX1" s="28" t="s">
        <v>4692</v>
      </c>
      <c r="EY1" s="28" t="s">
        <v>4693</v>
      </c>
      <c r="EZ1" s="28" t="s">
        <v>4761</v>
      </c>
      <c r="FA1" s="28" t="s">
        <v>4762</v>
      </c>
      <c r="FB1" s="28" t="s">
        <v>4763</v>
      </c>
      <c r="FC1" s="28" t="s">
        <v>4837</v>
      </c>
      <c r="FD1" s="28" t="s">
        <v>4838</v>
      </c>
      <c r="FE1" s="28" t="s">
        <v>4862</v>
      </c>
      <c r="FF1" s="28" t="s">
        <v>4879</v>
      </c>
      <c r="FG1" s="28" t="s">
        <v>4880</v>
      </c>
      <c r="FH1" s="28" t="s">
        <v>4881</v>
      </c>
      <c r="FI1" s="28" t="s">
        <v>4882</v>
      </c>
      <c r="FJ1" s="28" t="s">
        <v>4883</v>
      </c>
      <c r="FK1" s="28" t="s">
        <v>4884</v>
      </c>
      <c r="FL1" s="28" t="s">
        <v>4885</v>
      </c>
      <c r="FM1" s="28" t="s">
        <v>4886</v>
      </c>
      <c r="FN1" s="28" t="s">
        <v>4887</v>
      </c>
      <c r="FO1" s="28" t="s">
        <v>4888</v>
      </c>
      <c r="FP1" s="28" t="s">
        <v>4889</v>
      </c>
      <c r="FQ1" s="28" t="s">
        <v>4890</v>
      </c>
      <c r="FR1" s="28" t="s">
        <v>4891</v>
      </c>
      <c r="FS1" s="28" t="s">
        <v>4892</v>
      </c>
      <c r="FT1" s="28" t="s">
        <v>4915</v>
      </c>
      <c r="FU1" s="28" t="s">
        <v>4947</v>
      </c>
      <c r="FV1" s="28" t="s">
        <v>5184</v>
      </c>
      <c r="FW1" s="28" t="s">
        <v>5349</v>
      </c>
      <c r="FX1" s="28" t="s">
        <v>5393</v>
      </c>
      <c r="FY1" s="28" t="s">
        <v>5418</v>
      </c>
      <c r="FZ1" s="28" t="s">
        <v>5608</v>
      </c>
      <c r="GA1" s="28" t="s">
        <v>5612</v>
      </c>
      <c r="GB1" s="28" t="s">
        <v>5660</v>
      </c>
      <c r="GC1" s="28" t="s">
        <v>5666</v>
      </c>
      <c r="GD1" s="28" t="s">
        <v>5809</v>
      </c>
      <c r="GE1" s="28" t="s">
        <v>5810</v>
      </c>
      <c r="GF1" s="28" t="s">
        <v>5811</v>
      </c>
      <c r="GG1" s="28" t="s">
        <v>6151</v>
      </c>
      <c r="GH1" s="28" t="s">
        <v>6470</v>
      </c>
      <c r="GI1" s="28" t="s">
        <v>6815</v>
      </c>
      <c r="GJ1" s="28" t="s">
        <v>7156</v>
      </c>
      <c r="GK1" s="28" t="s">
        <v>7239</v>
      </c>
      <c r="GL1" s="28" t="s">
        <v>7336</v>
      </c>
      <c r="GM1" s="28" t="s">
        <v>7434</v>
      </c>
    </row>
    <row r="2" spans="3:195" ht="30" customHeight="1" x14ac:dyDescent="0.2">
      <c r="C2" s="102" t="s">
        <v>11155</v>
      </c>
      <c r="D2" s="102" t="s">
        <v>11218</v>
      </c>
      <c r="E2" s="46" t="s">
        <v>7648</v>
      </c>
      <c r="F2" s="45" t="s">
        <v>11174</v>
      </c>
      <c r="G2" s="46"/>
      <c r="H2" s="46"/>
      <c r="I2" s="46" t="s">
        <v>7759</v>
      </c>
      <c r="J2" s="46" t="s">
        <v>7860</v>
      </c>
      <c r="K2" s="46">
        <v>2017</v>
      </c>
      <c r="L2" s="47">
        <v>44743</v>
      </c>
      <c r="M2" s="47">
        <v>45291</v>
      </c>
      <c r="N2" s="46" t="s">
        <v>7979</v>
      </c>
      <c r="O2" s="46" t="s">
        <v>8095</v>
      </c>
      <c r="P2" s="46" t="s">
        <v>8207</v>
      </c>
      <c r="Q2" s="46" t="s">
        <v>8328</v>
      </c>
      <c r="R2" s="46" t="s">
        <v>8370</v>
      </c>
      <c r="S2" s="46" t="s">
        <v>8398</v>
      </c>
      <c r="T2" s="45"/>
      <c r="U2" s="45"/>
      <c r="V2" s="45"/>
      <c r="W2" s="45"/>
      <c r="X2" s="46" t="s">
        <v>8608</v>
      </c>
      <c r="Y2" s="46" t="s">
        <v>8695</v>
      </c>
      <c r="Z2" s="46" t="s">
        <v>8815</v>
      </c>
      <c r="AA2" s="46" t="s">
        <v>8815</v>
      </c>
      <c r="AB2" s="46" t="s">
        <v>3138</v>
      </c>
      <c r="AC2" s="46" t="s">
        <v>8976</v>
      </c>
      <c r="AD2" s="48">
        <f>SUM(AE2,AH2,AK2,AM2,AO2,AQ2)</f>
        <v>623.02599999999995</v>
      </c>
      <c r="AE2" s="48">
        <v>385.37</v>
      </c>
      <c r="AF2" s="49">
        <v>61.85</v>
      </c>
      <c r="AG2" s="49">
        <v>0.22</v>
      </c>
      <c r="AH2" s="48">
        <v>105.306</v>
      </c>
      <c r="AI2" s="49">
        <v>16.899999999999999</v>
      </c>
      <c r="AJ2" s="49"/>
      <c r="AK2" s="49">
        <v>37.962000000000003</v>
      </c>
      <c r="AL2" s="49">
        <v>6.09</v>
      </c>
      <c r="AM2" s="49">
        <v>28.213000000000001</v>
      </c>
      <c r="AN2" s="49">
        <v>4.53</v>
      </c>
      <c r="AO2" s="49">
        <v>66.174999999999997</v>
      </c>
      <c r="AP2" s="49">
        <v>10.62</v>
      </c>
      <c r="AQ2" s="49">
        <v>0</v>
      </c>
      <c r="AR2" s="49">
        <v>0</v>
      </c>
      <c r="AS2" s="46" t="s">
        <v>699</v>
      </c>
      <c r="AT2" s="46" t="s">
        <v>594</v>
      </c>
      <c r="AU2" s="46" t="s">
        <v>594</v>
      </c>
      <c r="AV2" s="46">
        <v>1</v>
      </c>
      <c r="AW2" s="46" t="s">
        <v>9128</v>
      </c>
      <c r="AX2" s="46" t="s">
        <v>9200</v>
      </c>
      <c r="AY2" s="49">
        <v>0</v>
      </c>
      <c r="AZ2" s="49">
        <v>399.86099999999999</v>
      </c>
      <c r="BA2" s="49">
        <v>0.24</v>
      </c>
      <c r="BB2" s="50">
        <v>1864</v>
      </c>
      <c r="BC2" s="50">
        <v>633</v>
      </c>
      <c r="BD2" s="50">
        <v>410</v>
      </c>
      <c r="BE2" s="50">
        <v>22</v>
      </c>
      <c r="BF2" s="50">
        <v>75</v>
      </c>
      <c r="BG2" s="50">
        <v>43</v>
      </c>
      <c r="BH2" s="50">
        <v>2</v>
      </c>
      <c r="BI2" s="50"/>
      <c r="BJ2" s="50">
        <v>18</v>
      </c>
      <c r="BK2" s="50"/>
      <c r="BL2" s="50">
        <v>34</v>
      </c>
      <c r="BM2" s="50">
        <v>48</v>
      </c>
      <c r="BN2" s="50"/>
      <c r="BO2" s="50">
        <v>64</v>
      </c>
      <c r="BP2" s="50">
        <v>36</v>
      </c>
      <c r="BQ2" s="50">
        <v>64</v>
      </c>
      <c r="BR2" s="50"/>
      <c r="BS2" s="50"/>
      <c r="BT2" s="50"/>
      <c r="BU2" s="50"/>
      <c r="BV2" s="50"/>
      <c r="BW2" s="50"/>
      <c r="BX2" s="50"/>
      <c r="BY2" s="50"/>
      <c r="BZ2" s="50"/>
      <c r="CA2" s="50"/>
      <c r="CB2" s="50"/>
      <c r="CC2" s="50"/>
      <c r="CD2" s="50"/>
      <c r="CE2" s="50"/>
      <c r="CF2" s="50"/>
      <c r="CG2" s="50"/>
      <c r="CH2" s="50"/>
      <c r="CI2" s="50"/>
      <c r="CJ2" s="50"/>
      <c r="CK2" s="50"/>
      <c r="CL2" s="50"/>
      <c r="CM2" s="50"/>
      <c r="CN2" s="50">
        <v>0</v>
      </c>
      <c r="CO2" s="50"/>
      <c r="CP2" s="48"/>
      <c r="CQ2" s="50"/>
      <c r="CR2" s="50"/>
      <c r="CS2" s="51"/>
      <c r="CT2" s="50"/>
      <c r="CU2" s="50">
        <v>406</v>
      </c>
      <c r="CV2" s="52">
        <f>SUM(BE2:BX2)+SUM(CO2:CT2)-CU2</f>
        <v>0</v>
      </c>
      <c r="CW2" s="49">
        <v>504.63</v>
      </c>
      <c r="CX2" s="46" t="s">
        <v>9353</v>
      </c>
      <c r="CY2" s="45"/>
      <c r="CZ2" s="49">
        <v>23.68</v>
      </c>
      <c r="DA2" s="53" t="s">
        <v>9467</v>
      </c>
      <c r="DB2" s="49">
        <v>2130.9499999999998</v>
      </c>
      <c r="DC2" s="49">
        <v>1</v>
      </c>
      <c r="DD2" s="46" t="s">
        <v>9498</v>
      </c>
      <c r="DE2" s="46" t="s">
        <v>9538</v>
      </c>
      <c r="DF2" s="46" t="s">
        <v>9567</v>
      </c>
      <c r="DG2" s="46">
        <v>7</v>
      </c>
      <c r="DH2" s="45"/>
      <c r="DI2" s="45"/>
      <c r="DJ2" s="46">
        <v>1</v>
      </c>
      <c r="DK2" s="46">
        <v>1</v>
      </c>
      <c r="DL2" s="46" t="s">
        <v>9628</v>
      </c>
      <c r="DM2" s="46">
        <v>92560</v>
      </c>
      <c r="DN2" s="46">
        <v>1</v>
      </c>
      <c r="DO2" s="46" t="s">
        <v>9698</v>
      </c>
      <c r="DP2" s="46">
        <v>29053</v>
      </c>
      <c r="DQ2" s="45"/>
      <c r="DR2" s="45"/>
      <c r="DS2" s="45"/>
      <c r="DT2" s="45"/>
      <c r="DU2" s="45"/>
      <c r="DV2" s="45"/>
      <c r="DW2" s="45"/>
      <c r="DX2" s="45"/>
      <c r="DY2" s="45"/>
      <c r="DZ2" s="46">
        <v>1</v>
      </c>
      <c r="EA2" s="46" t="s">
        <v>9761</v>
      </c>
      <c r="EB2" s="46">
        <v>32998</v>
      </c>
      <c r="EC2" s="45"/>
      <c r="ED2" s="45"/>
      <c r="EE2" s="45"/>
      <c r="EF2" s="45"/>
      <c r="EG2" s="45"/>
      <c r="EH2" s="45"/>
      <c r="EI2" s="45"/>
      <c r="EJ2" s="45"/>
      <c r="EK2" s="45"/>
      <c r="EL2" s="46">
        <v>1</v>
      </c>
      <c r="EM2" s="46" t="s">
        <v>9698</v>
      </c>
      <c r="EN2" s="46">
        <v>29053</v>
      </c>
      <c r="EO2" s="45"/>
      <c r="EP2" s="45"/>
      <c r="EQ2" s="45"/>
      <c r="ER2" s="45"/>
      <c r="ES2" s="45"/>
      <c r="ET2" s="45"/>
      <c r="EU2" s="45"/>
      <c r="EV2" s="45"/>
      <c r="EW2" s="45"/>
      <c r="EX2" s="45"/>
      <c r="EY2" s="45"/>
      <c r="EZ2" s="45"/>
      <c r="FA2" s="46">
        <v>1</v>
      </c>
      <c r="FB2" s="46" t="s">
        <v>4818</v>
      </c>
      <c r="FC2" s="46">
        <v>12</v>
      </c>
      <c r="FD2" s="45"/>
      <c r="FE2" s="45"/>
      <c r="FF2" s="45"/>
      <c r="FG2" s="46">
        <v>80</v>
      </c>
      <c r="FH2" s="46" t="s">
        <v>10024</v>
      </c>
      <c r="FI2" s="46">
        <v>65</v>
      </c>
      <c r="FJ2" s="46">
        <v>56</v>
      </c>
      <c r="FK2" s="46">
        <v>5</v>
      </c>
      <c r="FL2" s="46">
        <v>316</v>
      </c>
      <c r="FM2" s="46">
        <v>4</v>
      </c>
      <c r="FN2" s="46">
        <v>5</v>
      </c>
      <c r="FO2" s="46">
        <v>0</v>
      </c>
      <c r="FP2" s="46">
        <v>0</v>
      </c>
      <c r="FQ2" s="46">
        <v>0</v>
      </c>
      <c r="FR2" s="46">
        <v>1</v>
      </c>
      <c r="FS2" s="46" t="s">
        <v>10069</v>
      </c>
      <c r="FT2" s="46" t="s">
        <v>10124</v>
      </c>
      <c r="FU2" s="46" t="s">
        <v>10206</v>
      </c>
      <c r="FV2" s="46" t="s">
        <v>10293</v>
      </c>
      <c r="FW2" s="53" t="s">
        <v>10341</v>
      </c>
      <c r="FX2" s="45"/>
      <c r="FY2" s="46" t="s">
        <v>10477</v>
      </c>
      <c r="FZ2" s="45"/>
      <c r="GA2" s="46" t="s">
        <v>10555</v>
      </c>
      <c r="GB2" s="46" t="s">
        <v>10586</v>
      </c>
      <c r="GC2" s="46" t="s">
        <v>10656</v>
      </c>
      <c r="GD2" s="46">
        <v>31</v>
      </c>
      <c r="GE2" s="46">
        <v>1100</v>
      </c>
      <c r="GF2" s="46" t="s">
        <v>7615</v>
      </c>
      <c r="GG2" s="46" t="s">
        <v>10857</v>
      </c>
      <c r="GH2" s="46" t="s">
        <v>11081</v>
      </c>
      <c r="GI2" s="46" t="s">
        <v>10965</v>
      </c>
      <c r="GJ2" s="46" t="s">
        <v>11001</v>
      </c>
      <c r="GK2" s="46" t="s">
        <v>11037</v>
      </c>
      <c r="GL2" s="46" t="s">
        <v>11081</v>
      </c>
      <c r="GM2" s="46" t="s">
        <v>11074</v>
      </c>
    </row>
    <row r="3" spans="3:195" ht="30" customHeight="1" x14ac:dyDescent="0.2">
      <c r="C3" s="102" t="s">
        <v>711</v>
      </c>
      <c r="D3" s="102" t="s">
        <v>11218</v>
      </c>
      <c r="E3" s="46" t="s">
        <v>7648</v>
      </c>
      <c r="F3" s="45" t="s">
        <v>11174</v>
      </c>
      <c r="G3" s="46"/>
      <c r="H3" s="46"/>
      <c r="I3" s="46" t="s">
        <v>7762</v>
      </c>
      <c r="J3" s="46" t="s">
        <v>7861</v>
      </c>
      <c r="K3" s="46">
        <v>2019</v>
      </c>
      <c r="L3" s="47">
        <v>45079</v>
      </c>
      <c r="M3" s="47">
        <v>45230</v>
      </c>
      <c r="N3" s="46" t="s">
        <v>7982</v>
      </c>
      <c r="O3" s="46" t="s">
        <v>8096</v>
      </c>
      <c r="P3" s="46" t="s">
        <v>8210</v>
      </c>
      <c r="Q3" s="46" t="s">
        <v>8330</v>
      </c>
      <c r="R3" s="45"/>
      <c r="S3" s="45"/>
      <c r="T3" s="45"/>
      <c r="U3" s="45"/>
      <c r="V3" s="45"/>
      <c r="W3" s="45"/>
      <c r="X3" s="46" t="s">
        <v>8610</v>
      </c>
      <c r="Y3" s="46" t="s">
        <v>8696</v>
      </c>
      <c r="Z3" s="46" t="s">
        <v>8815</v>
      </c>
      <c r="AA3" s="46" t="s">
        <v>8867</v>
      </c>
      <c r="AB3" s="46" t="s">
        <v>3139</v>
      </c>
      <c r="AC3" s="46" t="s">
        <v>8979</v>
      </c>
      <c r="AD3" s="48">
        <f>SUM(AE3,AH3,AK3,AM3,AO3,AQ3)</f>
        <v>47.954999999999998</v>
      </c>
      <c r="AE3" s="48">
        <v>40</v>
      </c>
      <c r="AF3" s="49">
        <v>83.41</v>
      </c>
      <c r="AG3" s="49">
        <v>0.02</v>
      </c>
      <c r="AH3" s="48">
        <v>5.43</v>
      </c>
      <c r="AI3" s="49">
        <v>11.32</v>
      </c>
      <c r="AJ3" s="49"/>
      <c r="AK3" s="49">
        <v>0.80800000000000005</v>
      </c>
      <c r="AL3" s="49">
        <v>0</v>
      </c>
      <c r="AM3" s="49">
        <v>1.7170000000000001</v>
      </c>
      <c r="AN3" s="49">
        <v>3.58</v>
      </c>
      <c r="AO3" s="49">
        <v>0</v>
      </c>
      <c r="AP3" s="49">
        <v>0</v>
      </c>
      <c r="AQ3" s="49">
        <v>0</v>
      </c>
      <c r="AR3" s="49">
        <v>0</v>
      </c>
      <c r="AS3" s="46" t="s">
        <v>9051</v>
      </c>
      <c r="AT3" s="46" t="s">
        <v>594</v>
      </c>
      <c r="AU3" s="46" t="s">
        <v>594</v>
      </c>
      <c r="AV3" s="46">
        <v>1</v>
      </c>
      <c r="AW3" s="46" t="s">
        <v>9130</v>
      </c>
      <c r="AX3" s="46" t="s">
        <v>9202</v>
      </c>
      <c r="AY3" s="49">
        <v>0</v>
      </c>
      <c r="AZ3" s="49">
        <v>63</v>
      </c>
      <c r="BA3" s="49">
        <v>3.5000000000000003E-2</v>
      </c>
      <c r="BB3" s="50">
        <v>533</v>
      </c>
      <c r="BC3" s="50">
        <v>174</v>
      </c>
      <c r="BD3" s="50">
        <v>117</v>
      </c>
      <c r="BE3" s="50"/>
      <c r="BF3" s="50"/>
      <c r="BG3" s="50"/>
      <c r="BH3" s="50"/>
      <c r="BI3" s="50"/>
      <c r="BJ3" s="50"/>
      <c r="BK3" s="50"/>
      <c r="BL3" s="50"/>
      <c r="BM3" s="50"/>
      <c r="BN3" s="50"/>
      <c r="BO3" s="50"/>
      <c r="BP3" s="50"/>
      <c r="BQ3" s="50"/>
      <c r="BR3" s="50"/>
      <c r="BS3" s="50"/>
      <c r="BT3" s="50"/>
      <c r="BU3" s="50"/>
      <c r="BV3" s="50"/>
      <c r="BW3" s="50"/>
      <c r="BX3" s="50">
        <v>117</v>
      </c>
      <c r="BY3" s="50"/>
      <c r="BZ3" s="50"/>
      <c r="CA3" s="50"/>
      <c r="CB3" s="50"/>
      <c r="CC3" s="50"/>
      <c r="CD3" s="50"/>
      <c r="CE3" s="50"/>
      <c r="CF3" s="50"/>
      <c r="CG3" s="50"/>
      <c r="CH3" s="50"/>
      <c r="CI3" s="50"/>
      <c r="CJ3" s="50"/>
      <c r="CK3" s="50"/>
      <c r="CL3" s="50"/>
      <c r="CM3" s="50"/>
      <c r="CN3" s="50">
        <v>0</v>
      </c>
      <c r="CO3" s="50"/>
      <c r="CP3" s="48"/>
      <c r="CQ3" s="50"/>
      <c r="CR3" s="50"/>
      <c r="CS3" s="51"/>
      <c r="CT3" s="50"/>
      <c r="CU3" s="50">
        <v>117</v>
      </c>
      <c r="CV3" s="52">
        <f>SUM(BE3:BX3)+SUM(CO3:CT3)-CU3</f>
        <v>0</v>
      </c>
      <c r="CW3" s="49">
        <v>63.607999999999997</v>
      </c>
      <c r="CX3" s="46" t="s">
        <v>9356</v>
      </c>
      <c r="CY3" s="45"/>
      <c r="CZ3" s="49">
        <v>2.98</v>
      </c>
      <c r="DA3" s="53" t="s">
        <v>9467</v>
      </c>
      <c r="DB3" s="49">
        <v>2130.9499999999998</v>
      </c>
      <c r="DC3" s="49"/>
      <c r="DD3" s="45"/>
      <c r="DE3" s="45"/>
      <c r="DF3" s="45"/>
      <c r="DG3" s="45"/>
      <c r="DH3" s="45"/>
      <c r="DI3" s="45"/>
      <c r="DJ3" s="46">
        <v>1</v>
      </c>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c r="EV3" s="45"/>
      <c r="EW3" s="45"/>
      <c r="EX3" s="45"/>
      <c r="EY3" s="45"/>
      <c r="EZ3" s="45"/>
      <c r="FA3" s="45"/>
      <c r="FB3" s="45"/>
      <c r="FC3" s="45"/>
      <c r="FD3" s="45"/>
      <c r="FE3" s="45"/>
      <c r="FF3" s="45"/>
      <c r="FG3" s="46">
        <v>100</v>
      </c>
      <c r="FH3" s="45"/>
      <c r="FI3" s="46">
        <v>42</v>
      </c>
      <c r="FJ3" s="46">
        <v>35</v>
      </c>
      <c r="FK3" s="46">
        <v>0</v>
      </c>
      <c r="FL3" s="46">
        <v>0</v>
      </c>
      <c r="FM3" s="46">
        <v>1</v>
      </c>
      <c r="FN3" s="46">
        <v>6</v>
      </c>
      <c r="FO3" s="46">
        <v>0</v>
      </c>
      <c r="FP3" s="46">
        <v>0</v>
      </c>
      <c r="FQ3" s="46">
        <v>0</v>
      </c>
      <c r="FR3" s="46">
        <v>1</v>
      </c>
      <c r="FS3" s="46" t="s">
        <v>10070</v>
      </c>
      <c r="FT3" s="46" t="s">
        <v>594</v>
      </c>
      <c r="FU3" s="45"/>
      <c r="FV3" s="46" t="s">
        <v>10294</v>
      </c>
      <c r="FW3" s="46" t="s">
        <v>10070</v>
      </c>
      <c r="FX3" s="45"/>
      <c r="FY3" s="45"/>
      <c r="FZ3" s="45"/>
      <c r="GA3" s="45"/>
      <c r="GB3" s="45"/>
      <c r="GC3" s="46" t="s">
        <v>10659</v>
      </c>
      <c r="GD3" s="46">
        <v>2</v>
      </c>
      <c r="GE3" s="46">
        <v>533</v>
      </c>
      <c r="GF3" s="46" t="s">
        <v>10747</v>
      </c>
      <c r="GG3" s="46" t="s">
        <v>10860</v>
      </c>
      <c r="GH3" s="46" t="s">
        <v>11081</v>
      </c>
      <c r="GI3" s="46" t="s">
        <v>10968</v>
      </c>
      <c r="GJ3" s="46" t="s">
        <v>11002</v>
      </c>
      <c r="GK3" s="46" t="s">
        <v>11038</v>
      </c>
      <c r="GL3" s="46" t="s">
        <v>11081</v>
      </c>
      <c r="GM3" s="46" t="s">
        <v>11075</v>
      </c>
    </row>
    <row r="4" spans="3:195" ht="30" customHeight="1" x14ac:dyDescent="0.2">
      <c r="C4" s="102" t="s">
        <v>11155</v>
      </c>
      <c r="D4" s="102" t="s">
        <v>11216</v>
      </c>
      <c r="E4" s="46" t="s">
        <v>7650</v>
      </c>
      <c r="F4" s="45" t="s">
        <v>11174</v>
      </c>
      <c r="G4" s="46"/>
      <c r="H4" s="46"/>
      <c r="I4" s="46" t="s">
        <v>7761</v>
      </c>
      <c r="J4" s="46" t="s">
        <v>462</v>
      </c>
      <c r="K4" s="46">
        <v>2018</v>
      </c>
      <c r="L4" s="47">
        <v>44958</v>
      </c>
      <c r="M4" s="47">
        <v>45291</v>
      </c>
      <c r="N4" s="46" t="s">
        <v>7981</v>
      </c>
      <c r="O4" s="45"/>
      <c r="P4" s="46" t="s">
        <v>8209</v>
      </c>
      <c r="Q4" s="45"/>
      <c r="R4" s="46" t="s">
        <v>8372</v>
      </c>
      <c r="S4" s="45"/>
      <c r="T4" s="45"/>
      <c r="U4" s="45"/>
      <c r="V4" s="45"/>
      <c r="W4" s="45"/>
      <c r="X4" s="46" t="s">
        <v>8609</v>
      </c>
      <c r="Y4" s="45"/>
      <c r="Z4" s="46" t="s">
        <v>8817</v>
      </c>
      <c r="AA4" s="46" t="s">
        <v>8817</v>
      </c>
      <c r="AB4" s="46" t="s">
        <v>3138</v>
      </c>
      <c r="AC4" s="46" t="s">
        <v>8978</v>
      </c>
      <c r="AD4" s="48">
        <f>SUM(AE4,AH4,AK4,AM4,AO4,AQ4)</f>
        <v>41.872</v>
      </c>
      <c r="AE4" s="48">
        <v>32.186</v>
      </c>
      <c r="AF4" s="49">
        <v>76.42</v>
      </c>
      <c r="AG4" s="49">
        <v>0.03</v>
      </c>
      <c r="AH4" s="48">
        <v>6.2380000000000004</v>
      </c>
      <c r="AI4" s="49">
        <v>14.33</v>
      </c>
      <c r="AJ4" s="49"/>
      <c r="AK4" s="49">
        <v>0.89200000000000002</v>
      </c>
      <c r="AL4" s="49">
        <v>0</v>
      </c>
      <c r="AM4" s="49">
        <v>1.232</v>
      </c>
      <c r="AN4" s="49">
        <v>2.39</v>
      </c>
      <c r="AO4" s="49">
        <v>1.3240000000000001</v>
      </c>
      <c r="AP4" s="49">
        <v>2.39</v>
      </c>
      <c r="AQ4" s="49">
        <v>0</v>
      </c>
      <c r="AR4" s="49">
        <v>0</v>
      </c>
      <c r="AS4" s="46" t="s">
        <v>699</v>
      </c>
      <c r="AT4" s="46" t="s">
        <v>699</v>
      </c>
      <c r="AU4" s="46" t="s">
        <v>699</v>
      </c>
      <c r="AV4" s="46">
        <v>1</v>
      </c>
      <c r="AW4" s="46" t="s">
        <v>9129</v>
      </c>
      <c r="AX4" s="46" t="s">
        <v>9201</v>
      </c>
      <c r="AY4" s="49">
        <v>3.0630000000000002</v>
      </c>
      <c r="AZ4" s="49">
        <v>100</v>
      </c>
      <c r="BA4" s="49">
        <v>0.1</v>
      </c>
      <c r="BB4" s="50">
        <v>43</v>
      </c>
      <c r="BC4" s="50">
        <v>43</v>
      </c>
      <c r="BD4" s="50">
        <v>26</v>
      </c>
      <c r="BE4" s="50"/>
      <c r="BF4" s="50"/>
      <c r="BG4" s="50"/>
      <c r="BH4" s="50"/>
      <c r="BI4" s="50"/>
      <c r="BJ4" s="50"/>
      <c r="BK4" s="50"/>
      <c r="BL4" s="50">
        <v>4</v>
      </c>
      <c r="BM4" s="50">
        <v>4</v>
      </c>
      <c r="BN4" s="50"/>
      <c r="BO4" s="50">
        <v>1</v>
      </c>
      <c r="BP4" s="50">
        <v>15</v>
      </c>
      <c r="BQ4" s="50">
        <v>2</v>
      </c>
      <c r="BR4" s="50"/>
      <c r="BS4" s="50"/>
      <c r="BT4" s="50"/>
      <c r="BU4" s="50"/>
      <c r="BV4" s="50"/>
      <c r="BW4" s="50"/>
      <c r="BX4" s="50"/>
      <c r="BY4" s="50"/>
      <c r="BZ4" s="50"/>
      <c r="CA4" s="50"/>
      <c r="CB4" s="50"/>
      <c r="CC4" s="50"/>
      <c r="CD4" s="50"/>
      <c r="CE4" s="50"/>
      <c r="CF4" s="50"/>
      <c r="CG4" s="50"/>
      <c r="CH4" s="50"/>
      <c r="CI4" s="50"/>
      <c r="CJ4" s="50"/>
      <c r="CK4" s="50"/>
      <c r="CL4" s="50"/>
      <c r="CM4" s="50"/>
      <c r="CN4" s="50">
        <v>0</v>
      </c>
      <c r="CO4" s="50"/>
      <c r="CP4" s="48"/>
      <c r="CQ4" s="50"/>
      <c r="CR4" s="50"/>
      <c r="CS4" s="51"/>
      <c r="CT4" s="50"/>
      <c r="CU4" s="50">
        <v>26</v>
      </c>
      <c r="CV4" s="52">
        <f>SUM(BE4:BX4)+SUM(CO4:CT4)-CU4</f>
        <v>0</v>
      </c>
      <c r="CW4" s="49">
        <v>42.286000000000001</v>
      </c>
      <c r="CX4" s="46" t="s">
        <v>9355</v>
      </c>
      <c r="CY4" s="45"/>
      <c r="CZ4" s="49">
        <v>5.56</v>
      </c>
      <c r="DA4" s="53" t="s">
        <v>9469</v>
      </c>
      <c r="DB4" s="49">
        <v>756.19799999999998</v>
      </c>
      <c r="DC4" s="49">
        <v>1</v>
      </c>
      <c r="DD4" s="46" t="s">
        <v>9499</v>
      </c>
      <c r="DE4" s="46" t="s">
        <v>9539</v>
      </c>
      <c r="DF4" s="46" t="s">
        <v>9568</v>
      </c>
      <c r="DG4" s="46">
        <v>2</v>
      </c>
      <c r="DH4" s="45"/>
      <c r="DI4" s="45"/>
      <c r="DJ4" s="46">
        <v>1</v>
      </c>
      <c r="DK4" s="46">
        <v>1</v>
      </c>
      <c r="DL4" s="46" t="s">
        <v>9629</v>
      </c>
      <c r="DM4" s="46">
        <v>23561</v>
      </c>
      <c r="DN4" s="46">
        <v>1</v>
      </c>
      <c r="DO4" s="46" t="s">
        <v>9699</v>
      </c>
      <c r="DP4" s="46">
        <v>6012</v>
      </c>
      <c r="DQ4" s="45"/>
      <c r="DR4" s="45"/>
      <c r="DS4" s="45"/>
      <c r="DT4" s="45"/>
      <c r="DU4" s="45"/>
      <c r="DV4" s="45"/>
      <c r="DW4" s="45"/>
      <c r="DX4" s="45"/>
      <c r="DY4" s="45"/>
      <c r="DZ4" s="45"/>
      <c r="EA4" s="45"/>
      <c r="EB4" s="45"/>
      <c r="EC4" s="45"/>
      <c r="ED4" s="45"/>
      <c r="EE4" s="45"/>
      <c r="EF4" s="45"/>
      <c r="EG4" s="45"/>
      <c r="EH4" s="45"/>
      <c r="EI4" s="46">
        <v>1</v>
      </c>
      <c r="EJ4" s="46" t="s">
        <v>9835</v>
      </c>
      <c r="EK4" s="46">
        <v>21572</v>
      </c>
      <c r="EL4" s="46">
        <v>1</v>
      </c>
      <c r="EM4" s="46" t="s">
        <v>9699</v>
      </c>
      <c r="EN4" s="46">
        <v>11680</v>
      </c>
      <c r="EO4" s="45"/>
      <c r="EP4" s="45"/>
      <c r="EQ4" s="45"/>
      <c r="ER4" s="45"/>
      <c r="ES4" s="45"/>
      <c r="ET4" s="45"/>
      <c r="EU4" s="45"/>
      <c r="EV4" s="45"/>
      <c r="EW4" s="45"/>
      <c r="EX4" s="45"/>
      <c r="EY4" s="45"/>
      <c r="EZ4" s="45"/>
      <c r="FA4" s="45"/>
      <c r="FB4" s="45"/>
      <c r="FC4" s="45"/>
      <c r="FD4" s="45"/>
      <c r="FE4" s="45"/>
      <c r="FF4" s="45"/>
      <c r="FG4" s="46">
        <v>100</v>
      </c>
      <c r="FH4" s="46" t="s">
        <v>8978</v>
      </c>
      <c r="FI4" s="46">
        <v>22</v>
      </c>
      <c r="FJ4" s="46">
        <v>0</v>
      </c>
      <c r="FK4" s="46">
        <v>1</v>
      </c>
      <c r="FL4" s="46">
        <v>8</v>
      </c>
      <c r="FM4" s="46">
        <v>11</v>
      </c>
      <c r="FN4" s="46">
        <v>2</v>
      </c>
      <c r="FO4" s="46">
        <v>0</v>
      </c>
      <c r="FP4" s="46">
        <v>0</v>
      </c>
      <c r="FQ4" s="46">
        <v>0</v>
      </c>
      <c r="FR4" s="45"/>
      <c r="FS4" s="45"/>
      <c r="FT4" s="45"/>
      <c r="FU4" s="45"/>
      <c r="FV4" s="45"/>
      <c r="FW4" s="45"/>
      <c r="FX4" s="45"/>
      <c r="FY4" s="45"/>
      <c r="FZ4" s="45"/>
      <c r="GA4" s="45"/>
      <c r="GB4" s="45"/>
      <c r="GC4" s="46" t="s">
        <v>10658</v>
      </c>
      <c r="GD4" s="46">
        <v>4</v>
      </c>
      <c r="GE4" s="46">
        <v>150</v>
      </c>
      <c r="GF4" s="46" t="s">
        <v>7617</v>
      </c>
      <c r="GG4" s="46" t="s">
        <v>10859</v>
      </c>
      <c r="GH4" s="46" t="s">
        <v>11081</v>
      </c>
      <c r="GI4" s="46" t="s">
        <v>10967</v>
      </c>
      <c r="GJ4" s="46" t="s">
        <v>7617</v>
      </c>
      <c r="GK4" s="46" t="s">
        <v>10859</v>
      </c>
      <c r="GL4" s="46" t="s">
        <v>11081</v>
      </c>
      <c r="GM4" s="46" t="s">
        <v>10967</v>
      </c>
    </row>
    <row r="5" spans="3:195" ht="30" customHeight="1" x14ac:dyDescent="0.2">
      <c r="C5" s="102" t="s">
        <v>11155</v>
      </c>
      <c r="D5" s="102" t="s">
        <v>11215</v>
      </c>
      <c r="E5" s="46" t="s">
        <v>55</v>
      </c>
      <c r="F5" s="45" t="s">
        <v>11174</v>
      </c>
      <c r="G5" s="46"/>
      <c r="H5" s="46"/>
      <c r="I5" s="46" t="s">
        <v>7716</v>
      </c>
      <c r="J5" s="46" t="s">
        <v>699</v>
      </c>
      <c r="K5" s="46">
        <v>2022</v>
      </c>
      <c r="L5" s="47">
        <v>44927</v>
      </c>
      <c r="M5" s="47">
        <v>45291</v>
      </c>
      <c r="N5" s="46" t="s">
        <v>7932</v>
      </c>
      <c r="O5" s="46" t="s">
        <v>8059</v>
      </c>
      <c r="P5" s="46" t="s">
        <v>8167</v>
      </c>
      <c r="Q5" s="46" t="s">
        <v>8287</v>
      </c>
      <c r="R5" s="46" t="s">
        <v>699</v>
      </c>
      <c r="S5" s="45"/>
      <c r="T5" s="46" t="s">
        <v>699</v>
      </c>
      <c r="U5" s="45"/>
      <c r="V5" s="46" t="s">
        <v>699</v>
      </c>
      <c r="W5" s="45"/>
      <c r="X5" s="46" t="s">
        <v>699</v>
      </c>
      <c r="Y5" s="45"/>
      <c r="Z5" s="46" t="s">
        <v>8770</v>
      </c>
      <c r="AA5" s="46" t="s">
        <v>8770</v>
      </c>
      <c r="AB5" s="46" t="s">
        <v>3142</v>
      </c>
      <c r="AC5" s="46" t="s">
        <v>8934</v>
      </c>
      <c r="AD5" s="48">
        <f>SUM(AE5,AH5,AK5,AM5,AO5,AQ5)</f>
        <v>95.999825169999994</v>
      </c>
      <c r="AE5" s="48">
        <v>72</v>
      </c>
      <c r="AF5" s="49">
        <v>75</v>
      </c>
      <c r="AG5" s="49">
        <v>0.05</v>
      </c>
      <c r="AH5" s="48">
        <v>12</v>
      </c>
      <c r="AI5" s="49">
        <v>12.5</v>
      </c>
      <c r="AJ5" s="49"/>
      <c r="AK5" s="49">
        <v>5.68</v>
      </c>
      <c r="AL5" s="49">
        <v>5.21</v>
      </c>
      <c r="AM5" s="49">
        <v>0.32</v>
      </c>
      <c r="AN5" s="49">
        <v>0</v>
      </c>
      <c r="AO5" s="49">
        <v>5.9998251700000003</v>
      </c>
      <c r="AP5" s="49">
        <v>5.21</v>
      </c>
      <c r="AQ5" s="49">
        <v>0</v>
      </c>
      <c r="AR5" s="49">
        <v>0</v>
      </c>
      <c r="AS5" s="46" t="s">
        <v>699</v>
      </c>
      <c r="AT5" s="46" t="s">
        <v>699</v>
      </c>
      <c r="AU5" s="46" t="s">
        <v>699</v>
      </c>
      <c r="AV5" s="46">
        <v>1</v>
      </c>
      <c r="AW5" s="46" t="s">
        <v>9108</v>
      </c>
      <c r="AX5" s="46" t="s">
        <v>9179</v>
      </c>
      <c r="AY5" s="49">
        <v>0</v>
      </c>
      <c r="AZ5" s="49">
        <v>340</v>
      </c>
      <c r="BA5" s="49">
        <v>0.23</v>
      </c>
      <c r="BB5" s="50">
        <v>134</v>
      </c>
      <c r="BC5" s="50">
        <v>118</v>
      </c>
      <c r="BD5" s="50">
        <v>118</v>
      </c>
      <c r="BE5" s="50">
        <v>1</v>
      </c>
      <c r="BF5" s="50">
        <v>14</v>
      </c>
      <c r="BG5" s="50">
        <v>3</v>
      </c>
      <c r="BH5" s="50">
        <v>0</v>
      </c>
      <c r="BI5" s="50">
        <v>0</v>
      </c>
      <c r="BJ5" s="50">
        <v>3</v>
      </c>
      <c r="BK5" s="50">
        <v>4</v>
      </c>
      <c r="BL5" s="50">
        <v>17</v>
      </c>
      <c r="BM5" s="50">
        <v>11</v>
      </c>
      <c r="BN5" s="50">
        <v>19</v>
      </c>
      <c r="BO5" s="50">
        <v>13</v>
      </c>
      <c r="BP5" s="50">
        <v>28</v>
      </c>
      <c r="BQ5" s="50">
        <v>1</v>
      </c>
      <c r="BR5" s="50">
        <v>0</v>
      </c>
      <c r="BS5" s="50">
        <v>2</v>
      </c>
      <c r="BT5" s="50">
        <v>2</v>
      </c>
      <c r="BU5" s="50">
        <v>0</v>
      </c>
      <c r="BV5" s="50">
        <v>0</v>
      </c>
      <c r="BW5" s="50">
        <v>0</v>
      </c>
      <c r="BX5" s="50">
        <v>0</v>
      </c>
      <c r="BY5" s="50">
        <v>0</v>
      </c>
      <c r="BZ5" s="50"/>
      <c r="CA5" s="50"/>
      <c r="CB5" s="50"/>
      <c r="CC5" s="50"/>
      <c r="CD5" s="50"/>
      <c r="CE5" s="50"/>
      <c r="CF5" s="50"/>
      <c r="CG5" s="50"/>
      <c r="CH5" s="50"/>
      <c r="CI5" s="50"/>
      <c r="CJ5" s="50"/>
      <c r="CK5" s="50"/>
      <c r="CL5" s="50"/>
      <c r="CM5" s="50"/>
      <c r="CN5" s="50">
        <v>0</v>
      </c>
      <c r="CO5" s="50">
        <v>0</v>
      </c>
      <c r="CP5" s="48">
        <v>0</v>
      </c>
      <c r="CQ5" s="50">
        <v>0</v>
      </c>
      <c r="CR5" s="50">
        <v>0</v>
      </c>
      <c r="CS5" s="51"/>
      <c r="CT5" s="50">
        <v>0</v>
      </c>
      <c r="CU5" s="50">
        <v>118</v>
      </c>
      <c r="CV5" s="52">
        <f>SUM(BE5:BX5)+SUM(CO5:CT5)-CU5</f>
        <v>0</v>
      </c>
      <c r="CW5" s="49">
        <v>86.143000000000001</v>
      </c>
      <c r="CX5" s="46" t="s">
        <v>9313</v>
      </c>
      <c r="CY5" s="45"/>
      <c r="CZ5" s="49">
        <v>8.9600000000000009</v>
      </c>
      <c r="DA5" s="53" t="s">
        <v>4009</v>
      </c>
      <c r="DB5" s="49">
        <v>960.07600000000002</v>
      </c>
      <c r="DC5" s="49"/>
      <c r="DD5" s="45"/>
      <c r="DE5" s="45"/>
      <c r="DF5" s="45"/>
      <c r="DG5" s="45"/>
      <c r="DH5" s="46">
        <v>0</v>
      </c>
      <c r="DI5" s="45"/>
      <c r="DJ5" s="46">
        <v>1</v>
      </c>
      <c r="DK5" s="45"/>
      <c r="DL5" s="45"/>
      <c r="DM5" s="45"/>
      <c r="DN5" s="46">
        <v>1</v>
      </c>
      <c r="DO5" s="46" t="s">
        <v>9674</v>
      </c>
      <c r="DP5" s="46">
        <v>0</v>
      </c>
      <c r="DQ5" s="46">
        <v>1</v>
      </c>
      <c r="DR5" s="46" t="s">
        <v>9674</v>
      </c>
      <c r="DS5" s="46">
        <v>0</v>
      </c>
      <c r="DT5" s="46">
        <v>1</v>
      </c>
      <c r="DU5" s="46" t="s">
        <v>9674</v>
      </c>
      <c r="DV5" s="46">
        <v>0</v>
      </c>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6">
        <v>1</v>
      </c>
      <c r="FB5" s="46" t="s">
        <v>9936</v>
      </c>
      <c r="FC5" s="46">
        <v>0</v>
      </c>
      <c r="FD5" s="45"/>
      <c r="FE5" s="45"/>
      <c r="FF5" s="45"/>
      <c r="FG5" s="46">
        <v>12</v>
      </c>
      <c r="FH5" s="46" t="s">
        <v>10003</v>
      </c>
      <c r="FI5" s="46">
        <v>12</v>
      </c>
      <c r="FJ5" s="46">
        <v>0</v>
      </c>
      <c r="FK5" s="46">
        <v>0</v>
      </c>
      <c r="FL5" s="46">
        <v>0</v>
      </c>
      <c r="FM5" s="46">
        <v>12</v>
      </c>
      <c r="FN5" s="46">
        <v>0</v>
      </c>
      <c r="FO5" s="46">
        <v>0</v>
      </c>
      <c r="FP5" s="46">
        <v>0</v>
      </c>
      <c r="FQ5" s="46">
        <v>0</v>
      </c>
      <c r="FR5" s="45"/>
      <c r="FS5" s="45"/>
      <c r="FT5" s="45"/>
      <c r="FU5" s="53" t="s">
        <v>10172</v>
      </c>
      <c r="FV5" s="46" t="s">
        <v>10266</v>
      </c>
      <c r="FW5" s="45"/>
      <c r="FX5" s="45"/>
      <c r="FY5" s="46" t="s">
        <v>10446</v>
      </c>
      <c r="FZ5" s="45"/>
      <c r="GA5" s="46" t="s">
        <v>699</v>
      </c>
      <c r="GB5" s="45"/>
      <c r="GC5" s="46" t="s">
        <v>10625</v>
      </c>
      <c r="GD5" s="46">
        <v>14</v>
      </c>
      <c r="GE5" s="46">
        <v>589</v>
      </c>
      <c r="GF5" s="46" t="s">
        <v>14</v>
      </c>
      <c r="GG5" s="46" t="s">
        <v>6307</v>
      </c>
      <c r="GH5" s="46" t="s">
        <v>11081</v>
      </c>
      <c r="GI5" s="46" t="s">
        <v>6973</v>
      </c>
      <c r="GJ5" s="46" t="s">
        <v>7208</v>
      </c>
      <c r="GK5" s="46" t="s">
        <v>7300</v>
      </c>
      <c r="GL5" s="46" t="s">
        <v>11081</v>
      </c>
      <c r="GM5" s="46" t="s">
        <v>7473</v>
      </c>
    </row>
    <row r="6" spans="3:195" ht="30" customHeight="1" x14ac:dyDescent="0.2">
      <c r="C6" s="102" t="s">
        <v>11155</v>
      </c>
      <c r="D6" s="102" t="s">
        <v>11215</v>
      </c>
      <c r="E6" s="54" t="s">
        <v>55</v>
      </c>
      <c r="F6" s="54" t="s">
        <v>11175</v>
      </c>
      <c r="G6" s="54" t="s">
        <v>82</v>
      </c>
      <c r="H6" s="54" t="s">
        <v>247</v>
      </c>
      <c r="I6" s="54" t="s">
        <v>570</v>
      </c>
      <c r="J6" s="54" t="s">
        <v>727</v>
      </c>
      <c r="K6" s="54">
        <v>2019</v>
      </c>
      <c r="L6" s="54" t="s">
        <v>857</v>
      </c>
      <c r="M6" s="54" t="s">
        <v>936</v>
      </c>
      <c r="N6" s="54"/>
      <c r="O6" s="54" t="s">
        <v>1133</v>
      </c>
      <c r="P6" s="54" t="s">
        <v>1371</v>
      </c>
      <c r="Q6" s="54"/>
      <c r="R6" s="54"/>
      <c r="S6" s="54" t="s">
        <v>2077</v>
      </c>
      <c r="T6" s="54" t="s">
        <v>2316</v>
      </c>
      <c r="U6" s="54"/>
      <c r="V6" s="54"/>
      <c r="W6" s="54"/>
      <c r="X6" s="54"/>
      <c r="Y6" s="54"/>
      <c r="Z6" s="54" t="s">
        <v>2759</v>
      </c>
      <c r="AA6" s="54" t="s">
        <v>3034</v>
      </c>
      <c r="AB6" s="54" t="s">
        <v>3138</v>
      </c>
      <c r="AC6" s="54" t="s">
        <v>3226</v>
      </c>
      <c r="AD6" s="55">
        <v>10.577</v>
      </c>
      <c r="AE6" s="55"/>
      <c r="AF6" s="55"/>
      <c r="AG6" s="55"/>
      <c r="AH6" s="55">
        <v>10.577</v>
      </c>
      <c r="AI6" s="55">
        <v>94.54</v>
      </c>
      <c r="AJ6" s="55">
        <v>0.06</v>
      </c>
      <c r="AK6" s="55">
        <v>0</v>
      </c>
      <c r="AL6" s="55">
        <v>0</v>
      </c>
      <c r="AM6" s="55">
        <v>0</v>
      </c>
      <c r="AN6" s="55">
        <v>0</v>
      </c>
      <c r="AO6" s="55">
        <v>0</v>
      </c>
      <c r="AP6" s="55">
        <v>0</v>
      </c>
      <c r="AQ6" s="55"/>
      <c r="AR6" s="55"/>
      <c r="AS6" s="55"/>
      <c r="AT6" s="55"/>
      <c r="AU6" s="55"/>
      <c r="AV6" s="55">
        <v>1</v>
      </c>
      <c r="AW6" s="54" t="s">
        <v>3428</v>
      </c>
      <c r="AX6" s="54"/>
      <c r="AY6" s="55">
        <v>0</v>
      </c>
      <c r="AZ6" s="55">
        <v>15.052</v>
      </c>
      <c r="BA6" s="55">
        <v>0.09</v>
      </c>
      <c r="BB6" s="56">
        <v>50</v>
      </c>
      <c r="BC6" s="56">
        <v>46</v>
      </c>
      <c r="BD6" s="56">
        <v>10</v>
      </c>
      <c r="BE6" s="56"/>
      <c r="BF6" s="56"/>
      <c r="BG6" s="56"/>
      <c r="BH6" s="56"/>
      <c r="BI6" s="56"/>
      <c r="BJ6" s="56">
        <v>2</v>
      </c>
      <c r="BK6" s="56">
        <v>5</v>
      </c>
      <c r="BL6" s="56"/>
      <c r="BM6" s="56">
        <v>2</v>
      </c>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v>0</v>
      </c>
      <c r="CO6" s="56"/>
      <c r="CP6" s="70"/>
      <c r="CQ6" s="56"/>
      <c r="CR6" s="56"/>
      <c r="CS6" s="56" t="s">
        <v>3584</v>
      </c>
      <c r="CT6" s="56">
        <v>1</v>
      </c>
      <c r="CU6" s="56">
        <v>10</v>
      </c>
      <c r="CV6" s="56">
        <v>0</v>
      </c>
      <c r="CW6" s="55">
        <v>0</v>
      </c>
      <c r="CX6" s="54" t="s">
        <v>3734</v>
      </c>
      <c r="CY6" s="54"/>
      <c r="CZ6" s="54">
        <v>0</v>
      </c>
      <c r="DA6" s="54" t="s">
        <v>4005</v>
      </c>
      <c r="DB6" s="55">
        <v>303357</v>
      </c>
      <c r="DC6" s="54"/>
      <c r="DD6" s="54"/>
      <c r="DE6" s="54"/>
      <c r="DF6" s="54"/>
      <c r="DG6" s="54"/>
      <c r="DH6" s="54"/>
      <c r="DI6" s="54"/>
      <c r="DJ6" s="54">
        <v>13</v>
      </c>
      <c r="DK6" s="54"/>
      <c r="DL6" s="54"/>
      <c r="DM6" s="54"/>
      <c r="DN6" s="54"/>
      <c r="DO6" s="54"/>
      <c r="DP6" s="54"/>
      <c r="DQ6" s="54"/>
      <c r="DR6" s="54"/>
      <c r="DS6" s="54"/>
      <c r="DT6" s="54"/>
      <c r="DU6" s="54"/>
      <c r="DV6" s="54"/>
      <c r="DW6" s="54"/>
      <c r="DX6" s="54"/>
      <c r="DY6" s="54"/>
      <c r="DZ6" s="54"/>
      <c r="EA6" s="54"/>
      <c r="EB6" s="54"/>
      <c r="EC6" s="54"/>
      <c r="ED6" s="54"/>
      <c r="EE6" s="54"/>
      <c r="EF6" s="54" t="s">
        <v>4527</v>
      </c>
      <c r="EG6" s="54" t="s">
        <v>4562</v>
      </c>
      <c r="EH6" s="54">
        <v>30230</v>
      </c>
      <c r="EI6" s="54"/>
      <c r="EJ6" s="54"/>
      <c r="EK6" s="54"/>
      <c r="EL6" s="54"/>
      <c r="EM6" s="54"/>
      <c r="EN6" s="54"/>
      <c r="EO6" s="54"/>
      <c r="EP6" s="54"/>
      <c r="EQ6" s="54"/>
      <c r="ER6" s="54"/>
      <c r="ES6" s="54"/>
      <c r="ET6" s="54"/>
      <c r="EU6" s="54"/>
      <c r="EV6" s="54"/>
      <c r="EW6" s="54"/>
      <c r="EX6" s="54">
        <v>1</v>
      </c>
      <c r="EY6" s="54" t="s">
        <v>4712</v>
      </c>
      <c r="EZ6" s="54">
        <v>42</v>
      </c>
      <c r="FA6" s="54"/>
      <c r="FB6" s="54"/>
      <c r="FC6" s="54"/>
      <c r="FD6" s="54" t="s">
        <v>4846</v>
      </c>
      <c r="FE6" s="54" t="s">
        <v>4869</v>
      </c>
      <c r="FF6" s="54">
        <v>42</v>
      </c>
      <c r="FG6" s="54"/>
      <c r="FH6" s="54"/>
      <c r="FI6" s="54"/>
      <c r="FJ6" s="54"/>
      <c r="FK6" s="54"/>
      <c r="FL6" s="54"/>
      <c r="FM6" s="54"/>
      <c r="FN6" s="54"/>
      <c r="FO6" s="54"/>
      <c r="FP6" s="54"/>
      <c r="FQ6" s="54"/>
      <c r="FR6" s="54">
        <v>1</v>
      </c>
      <c r="FS6" s="54" t="s">
        <v>4899</v>
      </c>
      <c r="FT6" s="54" t="s">
        <v>4922</v>
      </c>
      <c r="FU6" s="54" t="s">
        <v>4899</v>
      </c>
      <c r="FV6" s="54" t="s">
        <v>5250</v>
      </c>
      <c r="FW6" s="54" t="s">
        <v>4899</v>
      </c>
      <c r="FX6" s="54"/>
      <c r="FY6" s="54" t="s">
        <v>5495</v>
      </c>
      <c r="FZ6" s="54"/>
      <c r="GA6" s="54" t="s">
        <v>5626</v>
      </c>
      <c r="GB6" s="54"/>
      <c r="GC6" s="54"/>
      <c r="GD6" s="54"/>
      <c r="GE6" s="54"/>
      <c r="GF6" s="54" t="s">
        <v>14</v>
      </c>
      <c r="GG6" s="54" t="s">
        <v>6307</v>
      </c>
      <c r="GH6" s="54" t="s">
        <v>6628</v>
      </c>
      <c r="GI6" s="54" t="s">
        <v>6973</v>
      </c>
      <c r="GJ6" s="54" t="s">
        <v>7208</v>
      </c>
      <c r="GK6" s="54" t="s">
        <v>7300</v>
      </c>
      <c r="GL6" s="54" t="s">
        <v>7393</v>
      </c>
      <c r="GM6" s="54" t="s">
        <v>7473</v>
      </c>
    </row>
    <row r="7" spans="3:195" ht="30" customHeight="1" x14ac:dyDescent="0.2">
      <c r="C7" s="102" t="s">
        <v>11156</v>
      </c>
      <c r="D7" s="102" t="s">
        <v>11215</v>
      </c>
      <c r="E7" s="54" t="s">
        <v>55</v>
      </c>
      <c r="F7" s="54" t="s">
        <v>11175</v>
      </c>
      <c r="G7" s="54" t="s">
        <v>82</v>
      </c>
      <c r="H7" s="54" t="s">
        <v>247</v>
      </c>
      <c r="I7" s="54" t="s">
        <v>579</v>
      </c>
      <c r="J7" s="54" t="s">
        <v>730</v>
      </c>
      <c r="K7" s="54">
        <v>2022</v>
      </c>
      <c r="L7" s="54" t="s">
        <v>863</v>
      </c>
      <c r="M7" s="54" t="s">
        <v>991</v>
      </c>
      <c r="N7" s="54"/>
      <c r="O7" s="54"/>
      <c r="P7" s="54"/>
      <c r="Q7" s="54" t="s">
        <v>1645</v>
      </c>
      <c r="R7" s="54" t="s">
        <v>1845</v>
      </c>
      <c r="S7" s="54" t="s">
        <v>2086</v>
      </c>
      <c r="T7" s="54" t="s">
        <v>2325</v>
      </c>
      <c r="U7" s="54" t="s">
        <v>2478</v>
      </c>
      <c r="V7" s="54" t="s">
        <v>2553</v>
      </c>
      <c r="W7" s="54"/>
      <c r="X7" s="54"/>
      <c r="Y7" s="54"/>
      <c r="Z7" s="54" t="s">
        <v>2759</v>
      </c>
      <c r="AA7" s="54" t="s">
        <v>3039</v>
      </c>
      <c r="AB7" s="54" t="s">
        <v>3138</v>
      </c>
      <c r="AC7" s="54" t="s">
        <v>3231</v>
      </c>
      <c r="AD7" s="55">
        <v>5.649</v>
      </c>
      <c r="AE7" s="55"/>
      <c r="AF7" s="55"/>
      <c r="AG7" s="55"/>
      <c r="AH7" s="55">
        <v>5.5789999999999997</v>
      </c>
      <c r="AI7" s="55">
        <v>88.51</v>
      </c>
      <c r="AJ7" s="55">
        <v>0.03</v>
      </c>
      <c r="AK7" s="55">
        <v>0</v>
      </c>
      <c r="AL7" s="55">
        <v>0</v>
      </c>
      <c r="AM7" s="55">
        <v>0</v>
      </c>
      <c r="AN7" s="55">
        <v>0</v>
      </c>
      <c r="AO7" s="55">
        <v>7.0000000000000007E-2</v>
      </c>
      <c r="AP7" s="55">
        <v>0</v>
      </c>
      <c r="AQ7" s="55"/>
      <c r="AR7" s="55"/>
      <c r="AS7" s="55"/>
      <c r="AT7" s="55"/>
      <c r="AU7" s="55"/>
      <c r="AV7" s="55">
        <v>1</v>
      </c>
      <c r="AW7" s="54" t="s">
        <v>3430</v>
      </c>
      <c r="AX7" s="54"/>
      <c r="AY7" s="55">
        <v>0</v>
      </c>
      <c r="AZ7" s="55">
        <v>7.7549999999999999</v>
      </c>
      <c r="BA7" s="55">
        <v>0.05</v>
      </c>
      <c r="BB7" s="56">
        <v>63</v>
      </c>
      <c r="BC7" s="56">
        <v>63</v>
      </c>
      <c r="BD7" s="56">
        <v>5</v>
      </c>
      <c r="BE7" s="56"/>
      <c r="BF7" s="56"/>
      <c r="BG7" s="56"/>
      <c r="BH7" s="56"/>
      <c r="BI7" s="56"/>
      <c r="BJ7" s="56"/>
      <c r="BK7" s="56">
        <v>1</v>
      </c>
      <c r="BL7" s="56"/>
      <c r="BM7" s="56">
        <v>2</v>
      </c>
      <c r="BN7" s="56"/>
      <c r="BO7" s="56"/>
      <c r="BP7" s="56">
        <v>2</v>
      </c>
      <c r="BQ7" s="56"/>
      <c r="BR7" s="56"/>
      <c r="BS7" s="56"/>
      <c r="BT7" s="56"/>
      <c r="BU7" s="56"/>
      <c r="BV7" s="56"/>
      <c r="BW7" s="56"/>
      <c r="BX7" s="56"/>
      <c r="BY7" s="56"/>
      <c r="BZ7" s="56"/>
      <c r="CA7" s="56"/>
      <c r="CB7" s="56"/>
      <c r="CC7" s="56"/>
      <c r="CD7" s="56"/>
      <c r="CE7" s="56"/>
      <c r="CF7" s="56"/>
      <c r="CG7" s="56"/>
      <c r="CH7" s="56"/>
      <c r="CI7" s="56"/>
      <c r="CJ7" s="56"/>
      <c r="CK7" s="56"/>
      <c r="CL7" s="56"/>
      <c r="CM7" s="56"/>
      <c r="CN7" s="56">
        <v>0</v>
      </c>
      <c r="CO7" s="56"/>
      <c r="CP7" s="70"/>
      <c r="CQ7" s="56"/>
      <c r="CR7" s="56"/>
      <c r="CS7" s="56"/>
      <c r="CT7" s="56"/>
      <c r="CU7" s="56">
        <v>5</v>
      </c>
      <c r="CV7" s="56">
        <v>0</v>
      </c>
      <c r="CW7" s="55">
        <v>0</v>
      </c>
      <c r="CX7" s="54" t="s">
        <v>3743</v>
      </c>
      <c r="CY7" s="54"/>
      <c r="CZ7" s="54">
        <v>0</v>
      </c>
      <c r="DA7" s="54" t="s">
        <v>4009</v>
      </c>
      <c r="DB7" s="55">
        <v>303357</v>
      </c>
      <c r="DC7" s="54"/>
      <c r="DD7" s="54"/>
      <c r="DE7" s="54"/>
      <c r="DF7" s="54"/>
      <c r="DG7" s="54"/>
      <c r="DH7" s="54">
        <v>0</v>
      </c>
      <c r="DI7" s="54"/>
      <c r="DJ7" s="54">
        <v>17</v>
      </c>
      <c r="DK7" s="54"/>
      <c r="DL7" s="54"/>
      <c r="DM7" s="54"/>
      <c r="DN7" s="54"/>
      <c r="DO7" s="54"/>
      <c r="DP7" s="54"/>
      <c r="DQ7" s="54"/>
      <c r="DR7" s="54"/>
      <c r="DS7" s="54"/>
      <c r="DT7" s="54"/>
      <c r="DU7" s="54"/>
      <c r="DV7" s="54"/>
      <c r="DW7" s="54"/>
      <c r="DX7" s="54"/>
      <c r="DY7" s="54"/>
      <c r="DZ7" s="54">
        <v>1</v>
      </c>
      <c r="EA7" s="54" t="s">
        <v>4474</v>
      </c>
      <c r="EB7" s="54">
        <v>63</v>
      </c>
      <c r="EC7" s="54"/>
      <c r="ED7" s="54"/>
      <c r="EE7" s="54"/>
      <c r="EF7" s="54"/>
      <c r="EG7" s="54"/>
      <c r="EH7" s="54"/>
      <c r="EI7" s="54"/>
      <c r="EJ7" s="54"/>
      <c r="EK7" s="54"/>
      <c r="EL7" s="54"/>
      <c r="EM7" s="54"/>
      <c r="EN7" s="54"/>
      <c r="EO7" s="54"/>
      <c r="EP7" s="54"/>
      <c r="EQ7" s="54"/>
      <c r="ER7" s="54"/>
      <c r="ES7" s="54"/>
      <c r="ET7" s="54"/>
      <c r="EU7" s="54"/>
      <c r="EV7" s="54"/>
      <c r="EW7" s="54"/>
      <c r="EX7" s="54">
        <v>1</v>
      </c>
      <c r="EY7" s="54" t="s">
        <v>4713</v>
      </c>
      <c r="EZ7" s="54">
        <v>13</v>
      </c>
      <c r="FA7" s="54"/>
      <c r="FB7" s="54"/>
      <c r="FC7" s="54"/>
      <c r="FD7" s="54"/>
      <c r="FE7" s="54"/>
      <c r="FF7" s="54"/>
      <c r="FG7" s="54"/>
      <c r="FH7" s="54"/>
      <c r="FI7" s="54"/>
      <c r="FJ7" s="54"/>
      <c r="FK7" s="54"/>
      <c r="FL7" s="54"/>
      <c r="FM7" s="54"/>
      <c r="FN7" s="54"/>
      <c r="FO7" s="54"/>
      <c r="FP7" s="54"/>
      <c r="FQ7" s="54"/>
      <c r="FR7" s="54">
        <v>1</v>
      </c>
      <c r="FS7" s="54" t="s">
        <v>4900</v>
      </c>
      <c r="FT7" s="54" t="s">
        <v>4923</v>
      </c>
      <c r="FU7" s="54" t="s">
        <v>4900</v>
      </c>
      <c r="FV7" s="54" t="s">
        <v>5250</v>
      </c>
      <c r="FW7" s="54" t="s">
        <v>4900</v>
      </c>
      <c r="FX7" s="54"/>
      <c r="FY7" s="54" t="s">
        <v>5497</v>
      </c>
      <c r="FZ7" s="54"/>
      <c r="GA7" s="54" t="s">
        <v>5627</v>
      </c>
      <c r="GB7" s="54"/>
      <c r="GC7" s="54"/>
      <c r="GD7" s="54"/>
      <c r="GE7" s="54"/>
      <c r="GF7" s="54" t="s">
        <v>14</v>
      </c>
      <c r="GG7" s="54" t="s">
        <v>6307</v>
      </c>
      <c r="GH7" s="54" t="s">
        <v>6637</v>
      </c>
      <c r="GI7" s="54" t="s">
        <v>6982</v>
      </c>
      <c r="GJ7" s="54" t="s">
        <v>7208</v>
      </c>
      <c r="GK7" s="54" t="s">
        <v>7303</v>
      </c>
      <c r="GL7" s="54" t="s">
        <v>7393</v>
      </c>
      <c r="GM7" s="54" t="s">
        <v>7473</v>
      </c>
    </row>
    <row r="8" spans="3:195" ht="30" customHeight="1" x14ac:dyDescent="0.2">
      <c r="C8" s="102" t="s">
        <v>11155</v>
      </c>
      <c r="D8" s="102" t="s">
        <v>11212</v>
      </c>
      <c r="E8" s="46" t="s">
        <v>7653</v>
      </c>
      <c r="F8" s="45" t="s">
        <v>11174</v>
      </c>
      <c r="G8" s="46"/>
      <c r="H8" s="46"/>
      <c r="I8" s="46" t="s">
        <v>7772</v>
      </c>
      <c r="J8" s="46" t="s">
        <v>594</v>
      </c>
      <c r="K8" s="46">
        <v>2019</v>
      </c>
      <c r="L8" s="47">
        <v>44927</v>
      </c>
      <c r="M8" s="47">
        <v>45657</v>
      </c>
      <c r="N8" s="46" t="s">
        <v>7990</v>
      </c>
      <c r="O8" s="46" t="s">
        <v>8105</v>
      </c>
      <c r="P8" s="45"/>
      <c r="Q8" s="45"/>
      <c r="R8" s="45"/>
      <c r="S8" s="45"/>
      <c r="T8" s="45"/>
      <c r="U8" s="45"/>
      <c r="V8" s="45"/>
      <c r="W8" s="45"/>
      <c r="X8" s="46" t="s">
        <v>8617</v>
      </c>
      <c r="Y8" s="46" t="s">
        <v>8704</v>
      </c>
      <c r="Z8" s="46" t="s">
        <v>8826</v>
      </c>
      <c r="AA8" s="46" t="s">
        <v>8870</v>
      </c>
      <c r="AB8" s="46" t="s">
        <v>3138</v>
      </c>
      <c r="AC8" s="46" t="s">
        <v>8987</v>
      </c>
      <c r="AD8" s="48">
        <f>SUM(AE8,AH8,AK8,AM8,AO8,AQ8)</f>
        <v>53.75</v>
      </c>
      <c r="AE8" s="48">
        <v>50</v>
      </c>
      <c r="AF8" s="49">
        <v>93.02</v>
      </c>
      <c r="AG8" s="49">
        <v>0.08</v>
      </c>
      <c r="AH8" s="48">
        <v>2.37</v>
      </c>
      <c r="AI8" s="49">
        <v>4.41</v>
      </c>
      <c r="AJ8" s="49"/>
      <c r="AK8" s="49">
        <v>0.82</v>
      </c>
      <c r="AL8" s="49">
        <v>1.53</v>
      </c>
      <c r="AM8" s="49">
        <v>0.56000000000000005</v>
      </c>
      <c r="AN8" s="49">
        <v>1.04</v>
      </c>
      <c r="AO8" s="49">
        <v>0</v>
      </c>
      <c r="AP8" s="49">
        <v>0</v>
      </c>
      <c r="AQ8" s="49">
        <v>0</v>
      </c>
      <c r="AR8" s="49">
        <v>0</v>
      </c>
      <c r="AS8" s="46" t="s">
        <v>9012</v>
      </c>
      <c r="AT8" s="46" t="s">
        <v>594</v>
      </c>
      <c r="AU8" s="46" t="s">
        <v>594</v>
      </c>
      <c r="AV8" s="46">
        <v>1</v>
      </c>
      <c r="AW8" s="46" t="s">
        <v>9136</v>
      </c>
      <c r="AX8" s="46" t="s">
        <v>9209</v>
      </c>
      <c r="AY8" s="49">
        <v>0</v>
      </c>
      <c r="AZ8" s="49">
        <v>100</v>
      </c>
      <c r="BA8" s="49">
        <v>0.11</v>
      </c>
      <c r="BB8" s="50">
        <v>143</v>
      </c>
      <c r="BC8" s="50">
        <v>99</v>
      </c>
      <c r="BD8" s="50">
        <v>29</v>
      </c>
      <c r="BE8" s="50">
        <v>0</v>
      </c>
      <c r="BF8" s="50">
        <v>2</v>
      </c>
      <c r="BG8" s="50">
        <v>0</v>
      </c>
      <c r="BH8" s="50">
        <v>0</v>
      </c>
      <c r="BI8" s="50">
        <v>0</v>
      </c>
      <c r="BJ8" s="50">
        <v>1</v>
      </c>
      <c r="BK8" s="50">
        <v>0</v>
      </c>
      <c r="BL8" s="50">
        <v>3</v>
      </c>
      <c r="BM8" s="50">
        <v>5</v>
      </c>
      <c r="BN8" s="50">
        <v>3</v>
      </c>
      <c r="BO8" s="50">
        <v>8</v>
      </c>
      <c r="BP8" s="50">
        <v>7</v>
      </c>
      <c r="BQ8" s="50">
        <v>0</v>
      </c>
      <c r="BR8" s="50">
        <v>0</v>
      </c>
      <c r="BS8" s="50">
        <v>0</v>
      </c>
      <c r="BT8" s="50">
        <v>0</v>
      </c>
      <c r="BU8" s="50">
        <v>0</v>
      </c>
      <c r="BV8" s="50">
        <v>0</v>
      </c>
      <c r="BW8" s="50">
        <v>0</v>
      </c>
      <c r="BX8" s="50">
        <v>0</v>
      </c>
      <c r="BY8" s="50"/>
      <c r="BZ8" s="50"/>
      <c r="CA8" s="50"/>
      <c r="CB8" s="50"/>
      <c r="CC8" s="50"/>
      <c r="CD8" s="50"/>
      <c r="CE8" s="50"/>
      <c r="CF8" s="50"/>
      <c r="CG8" s="50"/>
      <c r="CH8" s="50"/>
      <c r="CI8" s="50"/>
      <c r="CJ8" s="50"/>
      <c r="CK8" s="50"/>
      <c r="CL8" s="50"/>
      <c r="CM8" s="50"/>
      <c r="CN8" s="50">
        <v>0</v>
      </c>
      <c r="CO8" s="50">
        <v>0</v>
      </c>
      <c r="CP8" s="48">
        <v>0</v>
      </c>
      <c r="CQ8" s="50">
        <v>0</v>
      </c>
      <c r="CR8" s="50">
        <v>0</v>
      </c>
      <c r="CS8" s="51"/>
      <c r="CT8" s="50">
        <v>0</v>
      </c>
      <c r="CU8" s="50">
        <v>29</v>
      </c>
      <c r="CV8" s="52">
        <f>SUM(BE8:BX8)+SUM(CO8:CT8)-CU8</f>
        <v>0</v>
      </c>
      <c r="CW8" s="49">
        <v>0</v>
      </c>
      <c r="CX8" s="46" t="s">
        <v>9365</v>
      </c>
      <c r="CY8" s="45"/>
      <c r="CZ8" s="49">
        <v>0</v>
      </c>
      <c r="DA8" s="46" t="s">
        <v>9474</v>
      </c>
      <c r="DB8" s="49">
        <v>950.55700000000002</v>
      </c>
      <c r="DC8" s="49"/>
      <c r="DD8" s="45"/>
      <c r="DE8" s="45"/>
      <c r="DF8" s="45"/>
      <c r="DG8" s="45"/>
      <c r="DH8" s="45"/>
      <c r="DI8" s="45"/>
      <c r="DJ8" s="46">
        <v>5</v>
      </c>
      <c r="DK8" s="46">
        <v>1</v>
      </c>
      <c r="DL8" s="46" t="s">
        <v>4187</v>
      </c>
      <c r="DM8" s="46">
        <v>622</v>
      </c>
      <c r="DN8" s="46">
        <v>1</v>
      </c>
      <c r="DO8" s="46" t="s">
        <v>4414</v>
      </c>
      <c r="DP8" s="46">
        <v>7980</v>
      </c>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6">
        <v>1</v>
      </c>
      <c r="EY8" s="46" t="s">
        <v>9916</v>
      </c>
      <c r="EZ8" s="46">
        <v>15</v>
      </c>
      <c r="FA8" s="45"/>
      <c r="FB8" s="45"/>
      <c r="FC8" s="45"/>
      <c r="FD8" s="45"/>
      <c r="FE8" s="45"/>
      <c r="FF8" s="45"/>
      <c r="FG8" s="46">
        <v>100</v>
      </c>
      <c r="FH8" s="45"/>
      <c r="FI8" s="46">
        <v>47</v>
      </c>
      <c r="FJ8" s="46">
        <v>0</v>
      </c>
      <c r="FK8" s="46">
        <v>5</v>
      </c>
      <c r="FL8" s="46">
        <v>40</v>
      </c>
      <c r="FM8" s="46">
        <v>0</v>
      </c>
      <c r="FN8" s="46">
        <v>2</v>
      </c>
      <c r="FO8" s="46">
        <v>0</v>
      </c>
      <c r="FP8" s="46">
        <v>0</v>
      </c>
      <c r="FQ8" s="46">
        <v>0</v>
      </c>
      <c r="FR8" s="45"/>
      <c r="FS8" s="45"/>
      <c r="FT8" s="45"/>
      <c r="FU8" s="53" t="s">
        <v>10213</v>
      </c>
      <c r="FV8" s="46" t="s">
        <v>10299</v>
      </c>
      <c r="FW8" s="45"/>
      <c r="FX8" s="45"/>
      <c r="FY8" s="46" t="s">
        <v>10488</v>
      </c>
      <c r="FZ8" s="45"/>
      <c r="GA8" s="45"/>
      <c r="GB8" s="45"/>
      <c r="GC8" s="46" t="s">
        <v>10664</v>
      </c>
      <c r="GD8" s="46">
        <v>1</v>
      </c>
      <c r="GE8" s="46">
        <v>16</v>
      </c>
      <c r="GF8" s="46" t="s">
        <v>10751</v>
      </c>
      <c r="GG8" s="46" t="s">
        <v>10866</v>
      </c>
      <c r="GH8" s="46" t="s">
        <v>11081</v>
      </c>
      <c r="GI8" s="46" t="s">
        <v>10974</v>
      </c>
      <c r="GJ8" s="46" t="s">
        <v>594</v>
      </c>
      <c r="GK8" s="46" t="s">
        <v>594</v>
      </c>
      <c r="GL8" s="45"/>
      <c r="GM8" s="45"/>
    </row>
    <row r="9" spans="3:195" ht="30" customHeight="1" x14ac:dyDescent="0.2">
      <c r="C9" s="102" t="s">
        <v>11083</v>
      </c>
      <c r="D9" s="102" t="s">
        <v>11212</v>
      </c>
      <c r="E9" s="46" t="s">
        <v>7653</v>
      </c>
      <c r="F9" s="45" t="s">
        <v>11174</v>
      </c>
      <c r="G9" s="46"/>
      <c r="H9" s="46"/>
      <c r="I9" s="46" t="s">
        <v>7773</v>
      </c>
      <c r="J9" s="46" t="s">
        <v>594</v>
      </c>
      <c r="K9" s="46">
        <v>2019</v>
      </c>
      <c r="L9" s="47">
        <v>44666</v>
      </c>
      <c r="M9" s="47">
        <v>45291</v>
      </c>
      <c r="N9" s="46" t="s">
        <v>7991</v>
      </c>
      <c r="O9" s="45"/>
      <c r="P9" s="46" t="s">
        <v>8220</v>
      </c>
      <c r="Q9" s="46" t="s">
        <v>8340</v>
      </c>
      <c r="R9" s="45"/>
      <c r="S9" s="45"/>
      <c r="T9" s="45"/>
      <c r="U9" s="45"/>
      <c r="V9" s="45"/>
      <c r="W9" s="45"/>
      <c r="X9" s="45"/>
      <c r="Y9" s="45"/>
      <c r="Z9" s="46" t="s">
        <v>8827</v>
      </c>
      <c r="AA9" s="46" t="s">
        <v>8827</v>
      </c>
      <c r="AB9" s="46" t="s">
        <v>3138</v>
      </c>
      <c r="AC9" s="46" t="s">
        <v>8988</v>
      </c>
      <c r="AD9" s="48">
        <f>SUM(AE9,AH9,AK9,AM9,AO9,AQ9)</f>
        <v>330.20700000000005</v>
      </c>
      <c r="AE9" s="48">
        <v>9.7899999999999991</v>
      </c>
      <c r="AF9" s="49">
        <v>2.96</v>
      </c>
      <c r="AG9" s="49">
        <v>0.02</v>
      </c>
      <c r="AH9" s="48">
        <v>3.8940000000000001</v>
      </c>
      <c r="AI9" s="49">
        <v>1.18</v>
      </c>
      <c r="AJ9" s="49"/>
      <c r="AK9" s="49">
        <v>0</v>
      </c>
      <c r="AL9" s="49">
        <v>0</v>
      </c>
      <c r="AM9" s="49">
        <v>0</v>
      </c>
      <c r="AN9" s="49">
        <v>0</v>
      </c>
      <c r="AO9" s="49">
        <v>0</v>
      </c>
      <c r="AP9" s="49">
        <v>0</v>
      </c>
      <c r="AQ9" s="49">
        <v>316.52300000000002</v>
      </c>
      <c r="AR9" s="49">
        <v>95.86</v>
      </c>
      <c r="AS9" s="46" t="s">
        <v>709</v>
      </c>
      <c r="AT9" s="46" t="s">
        <v>9066</v>
      </c>
      <c r="AU9" s="46" t="s">
        <v>8827</v>
      </c>
      <c r="AV9" s="45"/>
      <c r="AW9" s="45"/>
      <c r="AX9" s="45"/>
      <c r="AY9" s="49"/>
      <c r="AZ9" s="49">
        <v>8.5860000000000003</v>
      </c>
      <c r="BA9" s="49">
        <v>8.9999999999999993E-3</v>
      </c>
      <c r="BB9" s="50">
        <v>0</v>
      </c>
      <c r="BC9" s="50">
        <v>0</v>
      </c>
      <c r="BD9" s="50">
        <v>62</v>
      </c>
      <c r="BE9" s="50">
        <v>0</v>
      </c>
      <c r="BF9" s="50">
        <v>3</v>
      </c>
      <c r="BG9" s="50">
        <v>4</v>
      </c>
      <c r="BH9" s="50">
        <v>0</v>
      </c>
      <c r="BI9" s="50">
        <v>0</v>
      </c>
      <c r="BJ9" s="50">
        <v>0</v>
      </c>
      <c r="BK9" s="50">
        <v>0</v>
      </c>
      <c r="BL9" s="50">
        <v>0</v>
      </c>
      <c r="BM9" s="50">
        <v>0</v>
      </c>
      <c r="BN9" s="50">
        <v>0</v>
      </c>
      <c r="BO9" s="50">
        <v>5</v>
      </c>
      <c r="BP9" s="50">
        <v>50</v>
      </c>
      <c r="BQ9" s="50">
        <v>0</v>
      </c>
      <c r="BR9" s="50">
        <v>0</v>
      </c>
      <c r="BS9" s="50">
        <v>0</v>
      </c>
      <c r="BT9" s="50">
        <v>0</v>
      </c>
      <c r="BU9" s="50">
        <v>0</v>
      </c>
      <c r="BV9" s="50">
        <v>0</v>
      </c>
      <c r="BW9" s="50">
        <v>0</v>
      </c>
      <c r="BX9" s="50">
        <v>0</v>
      </c>
      <c r="BY9" s="50"/>
      <c r="BZ9" s="50"/>
      <c r="CA9" s="50"/>
      <c r="CB9" s="50"/>
      <c r="CC9" s="50"/>
      <c r="CD9" s="50"/>
      <c r="CE9" s="50"/>
      <c r="CF9" s="50"/>
      <c r="CG9" s="50"/>
      <c r="CH9" s="50"/>
      <c r="CI9" s="50"/>
      <c r="CJ9" s="50"/>
      <c r="CK9" s="50"/>
      <c r="CL9" s="50"/>
      <c r="CM9" s="50"/>
      <c r="CN9" s="50">
        <v>0</v>
      </c>
      <c r="CO9" s="50">
        <v>0</v>
      </c>
      <c r="CP9" s="48">
        <v>0</v>
      </c>
      <c r="CQ9" s="50">
        <v>0</v>
      </c>
      <c r="CR9" s="50">
        <v>0</v>
      </c>
      <c r="CS9" s="51"/>
      <c r="CT9" s="50">
        <v>0</v>
      </c>
      <c r="CU9" s="50">
        <v>62</v>
      </c>
      <c r="CV9" s="52">
        <f>SUM(BE9:BX9)+SUM(CO9:CT9)-CU9</f>
        <v>0</v>
      </c>
      <c r="CW9" s="49">
        <v>0</v>
      </c>
      <c r="CX9" s="46" t="s">
        <v>594</v>
      </c>
      <c r="CY9" s="45"/>
      <c r="CZ9" s="49">
        <v>0</v>
      </c>
      <c r="DA9" s="46" t="s">
        <v>9474</v>
      </c>
      <c r="DB9" s="49">
        <v>950.55700000000002</v>
      </c>
      <c r="DC9" s="49"/>
      <c r="DD9" s="45"/>
      <c r="DE9" s="45"/>
      <c r="DF9" s="45"/>
      <c r="DG9" s="45"/>
      <c r="DH9" s="45"/>
      <c r="DI9" s="45"/>
      <c r="DJ9" s="46">
        <v>0</v>
      </c>
      <c r="DK9" s="45"/>
      <c r="DL9" s="45"/>
      <c r="DM9" s="45"/>
      <c r="DN9" s="45"/>
      <c r="DO9" s="45"/>
      <c r="DP9" s="45"/>
      <c r="DQ9" s="45"/>
      <c r="DR9" s="45"/>
      <c r="DS9" s="45"/>
      <c r="DT9" s="45"/>
      <c r="DU9" s="45"/>
      <c r="DV9" s="45"/>
      <c r="DW9" s="45"/>
      <c r="DX9" s="45"/>
      <c r="DY9" s="45"/>
      <c r="DZ9" s="45"/>
      <c r="EA9" s="45"/>
      <c r="EB9" s="45"/>
      <c r="EC9" s="45"/>
      <c r="ED9" s="45"/>
      <c r="EE9" s="45"/>
      <c r="EF9" s="45"/>
      <c r="EG9" s="45"/>
      <c r="EH9" s="45"/>
      <c r="EI9" s="46">
        <v>1</v>
      </c>
      <c r="EJ9" s="53" t="s">
        <v>9838</v>
      </c>
      <c r="EK9" s="46">
        <v>55929</v>
      </c>
      <c r="EL9" s="45"/>
      <c r="EM9" s="45"/>
      <c r="EN9" s="45"/>
      <c r="EO9" s="45"/>
      <c r="EP9" s="45"/>
      <c r="EQ9" s="45"/>
      <c r="ER9" s="45"/>
      <c r="ES9" s="45"/>
      <c r="ET9" s="45"/>
      <c r="EU9" s="45"/>
      <c r="EV9" s="45"/>
      <c r="EW9" s="45"/>
      <c r="EX9" s="45"/>
      <c r="EY9" s="45"/>
      <c r="EZ9" s="45"/>
      <c r="FA9" s="45"/>
      <c r="FB9" s="45"/>
      <c r="FC9" s="45"/>
      <c r="FD9" s="45"/>
      <c r="FE9" s="45"/>
      <c r="FF9" s="45"/>
      <c r="FG9" s="46">
        <v>0</v>
      </c>
      <c r="FH9" s="46" t="s">
        <v>10028</v>
      </c>
      <c r="FI9" s="46">
        <v>57</v>
      </c>
      <c r="FJ9" s="46">
        <v>0</v>
      </c>
      <c r="FK9" s="46">
        <v>8</v>
      </c>
      <c r="FL9" s="46">
        <v>47</v>
      </c>
      <c r="FM9" s="46">
        <v>0</v>
      </c>
      <c r="FN9" s="46">
        <v>2</v>
      </c>
      <c r="FO9" s="46">
        <v>0</v>
      </c>
      <c r="FP9" s="46">
        <v>0</v>
      </c>
      <c r="FQ9" s="46">
        <v>0</v>
      </c>
      <c r="FR9" s="46">
        <v>1</v>
      </c>
      <c r="FS9" s="53" t="s">
        <v>9838</v>
      </c>
      <c r="FT9" s="46" t="s">
        <v>10128</v>
      </c>
      <c r="FU9" s="53" t="s">
        <v>9838</v>
      </c>
      <c r="FV9" s="45"/>
      <c r="FW9" s="45"/>
      <c r="FX9" s="45"/>
      <c r="FY9" s="45"/>
      <c r="FZ9" s="45"/>
      <c r="GA9" s="45"/>
      <c r="GB9" s="45"/>
      <c r="GC9" s="46" t="s">
        <v>594</v>
      </c>
      <c r="GD9" s="46">
        <v>0</v>
      </c>
      <c r="GE9" s="45"/>
      <c r="GF9" s="46" t="s">
        <v>10752</v>
      </c>
      <c r="GG9" s="46" t="s">
        <v>10867</v>
      </c>
      <c r="GH9" s="46" t="s">
        <v>11081</v>
      </c>
      <c r="GI9" s="46" t="s">
        <v>10975</v>
      </c>
      <c r="GJ9" s="46" t="s">
        <v>10751</v>
      </c>
      <c r="GK9" s="46" t="s">
        <v>10866</v>
      </c>
      <c r="GL9" s="46" t="s">
        <v>11081</v>
      </c>
      <c r="GM9" s="46" t="s">
        <v>10974</v>
      </c>
    </row>
    <row r="10" spans="3:195" ht="30" customHeight="1" x14ac:dyDescent="0.2">
      <c r="C10" s="102" t="s">
        <v>11178</v>
      </c>
      <c r="D10" s="102" t="s">
        <v>11212</v>
      </c>
      <c r="E10" s="46" t="s">
        <v>7653</v>
      </c>
      <c r="F10" s="45" t="s">
        <v>11174</v>
      </c>
      <c r="G10" s="46"/>
      <c r="H10" s="46"/>
      <c r="I10" s="46" t="s">
        <v>7778</v>
      </c>
      <c r="J10" s="46" t="s">
        <v>594</v>
      </c>
      <c r="K10" s="46">
        <v>2023</v>
      </c>
      <c r="L10" s="47">
        <v>45197</v>
      </c>
      <c r="M10" s="47">
        <v>45657</v>
      </c>
      <c r="N10" s="46" t="s">
        <v>7996</v>
      </c>
      <c r="O10" s="46" t="s">
        <v>8107</v>
      </c>
      <c r="P10" s="46" t="s">
        <v>7996</v>
      </c>
      <c r="Q10" s="46" t="s">
        <v>8344</v>
      </c>
      <c r="R10" s="45"/>
      <c r="S10" s="45"/>
      <c r="T10" s="45"/>
      <c r="U10" s="45"/>
      <c r="V10" s="45"/>
      <c r="W10" s="45"/>
      <c r="X10" s="46" t="s">
        <v>7778</v>
      </c>
      <c r="Y10" s="46" t="s">
        <v>8707</v>
      </c>
      <c r="Z10" s="46" t="s">
        <v>8832</v>
      </c>
      <c r="AA10" s="46" t="s">
        <v>8832</v>
      </c>
      <c r="AB10" s="46" t="s">
        <v>3138</v>
      </c>
      <c r="AC10" s="46" t="s">
        <v>8993</v>
      </c>
      <c r="AD10" s="48">
        <f>SUM(AE10,AH10,AK10,AM10,AO10,AQ10)</f>
        <v>3.8820000000000001</v>
      </c>
      <c r="AE10" s="48">
        <v>0.77300000000000002</v>
      </c>
      <c r="AF10" s="49">
        <v>19.91</v>
      </c>
      <c r="AG10" s="49">
        <v>19.91</v>
      </c>
      <c r="AH10" s="48">
        <v>0.96399999999999997</v>
      </c>
      <c r="AI10" s="49">
        <v>24.83</v>
      </c>
      <c r="AJ10" s="49"/>
      <c r="AK10" s="49">
        <v>2.5000000000000001E-2</v>
      </c>
      <c r="AL10" s="49">
        <v>0.64</v>
      </c>
      <c r="AM10" s="49">
        <v>0</v>
      </c>
      <c r="AN10" s="49">
        <v>0</v>
      </c>
      <c r="AO10" s="49">
        <v>0</v>
      </c>
      <c r="AP10" s="49">
        <v>0</v>
      </c>
      <c r="AQ10" s="49">
        <v>2.12</v>
      </c>
      <c r="AR10" s="49">
        <v>54.61</v>
      </c>
      <c r="AS10" s="46" t="s">
        <v>9056</v>
      </c>
      <c r="AT10" s="46" t="s">
        <v>9061</v>
      </c>
      <c r="AU10" s="46" t="s">
        <v>8832</v>
      </c>
      <c r="AV10" s="46">
        <v>1</v>
      </c>
      <c r="AW10" s="46" t="s">
        <v>9138</v>
      </c>
      <c r="AX10" s="46" t="s">
        <v>9211</v>
      </c>
      <c r="AY10" s="49">
        <v>0.251</v>
      </c>
      <c r="AZ10" s="49">
        <v>0</v>
      </c>
      <c r="BA10" s="49">
        <v>0</v>
      </c>
      <c r="BB10" s="50">
        <v>19</v>
      </c>
      <c r="BC10" s="50">
        <v>0</v>
      </c>
      <c r="BD10" s="50">
        <v>4</v>
      </c>
      <c r="BE10" s="50">
        <v>0</v>
      </c>
      <c r="BF10" s="50">
        <v>0</v>
      </c>
      <c r="BG10" s="50">
        <v>2</v>
      </c>
      <c r="BH10" s="50">
        <v>0</v>
      </c>
      <c r="BI10" s="50">
        <v>0</v>
      </c>
      <c r="BJ10" s="50">
        <v>0</v>
      </c>
      <c r="BK10" s="50">
        <v>0</v>
      </c>
      <c r="BL10" s="50">
        <v>0</v>
      </c>
      <c r="BM10" s="50">
        <v>0</v>
      </c>
      <c r="BN10" s="50">
        <v>0</v>
      </c>
      <c r="BO10" s="50">
        <v>1</v>
      </c>
      <c r="BP10" s="50">
        <v>1</v>
      </c>
      <c r="BQ10" s="50">
        <v>0</v>
      </c>
      <c r="BR10" s="50">
        <v>0</v>
      </c>
      <c r="BS10" s="50">
        <v>0</v>
      </c>
      <c r="BT10" s="50">
        <v>0</v>
      </c>
      <c r="BU10" s="50">
        <v>0</v>
      </c>
      <c r="BV10" s="50">
        <v>0</v>
      </c>
      <c r="BW10" s="50">
        <v>0</v>
      </c>
      <c r="BX10" s="50">
        <v>0</v>
      </c>
      <c r="BY10" s="50"/>
      <c r="BZ10" s="50"/>
      <c r="CA10" s="50"/>
      <c r="CB10" s="50"/>
      <c r="CC10" s="50"/>
      <c r="CD10" s="50"/>
      <c r="CE10" s="50"/>
      <c r="CF10" s="50"/>
      <c r="CG10" s="50"/>
      <c r="CH10" s="50"/>
      <c r="CI10" s="50"/>
      <c r="CJ10" s="50"/>
      <c r="CK10" s="50"/>
      <c r="CL10" s="50"/>
      <c r="CM10" s="50"/>
      <c r="CN10" s="50">
        <v>0</v>
      </c>
      <c r="CO10" s="50">
        <v>0</v>
      </c>
      <c r="CP10" s="48">
        <v>0</v>
      </c>
      <c r="CQ10" s="50">
        <v>0</v>
      </c>
      <c r="CR10" s="50">
        <v>0</v>
      </c>
      <c r="CS10" s="51"/>
      <c r="CT10" s="50">
        <v>0</v>
      </c>
      <c r="CU10" s="50">
        <v>4</v>
      </c>
      <c r="CV10" s="52">
        <f>SUM(BE10:BX10)+SUM(CO10:CT10)-CU10</f>
        <v>0</v>
      </c>
      <c r="CW10" s="49">
        <v>3.6909999999999998</v>
      </c>
      <c r="CX10" s="46" t="s">
        <v>594</v>
      </c>
      <c r="CY10" s="45"/>
      <c r="CZ10" s="49">
        <v>0.39</v>
      </c>
      <c r="DA10" s="46" t="s">
        <v>9474</v>
      </c>
      <c r="DB10" s="49">
        <v>950.55700000000002</v>
      </c>
      <c r="DC10" s="49"/>
      <c r="DD10" s="45"/>
      <c r="DE10" s="45"/>
      <c r="DF10" s="45"/>
      <c r="DG10" s="45"/>
      <c r="DH10" s="45"/>
      <c r="DI10" s="45"/>
      <c r="DJ10" s="46">
        <v>4</v>
      </c>
      <c r="DK10" s="45"/>
      <c r="DL10" s="45"/>
      <c r="DM10" s="45"/>
      <c r="DN10" s="46">
        <v>1</v>
      </c>
      <c r="DO10" s="46" t="s">
        <v>4414</v>
      </c>
      <c r="DP10" s="46">
        <v>255</v>
      </c>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6">
        <v>1</v>
      </c>
      <c r="EY10" s="46" t="s">
        <v>4770</v>
      </c>
      <c r="EZ10" s="46">
        <v>6</v>
      </c>
      <c r="FA10" s="45"/>
      <c r="FB10" s="45"/>
      <c r="FC10" s="45"/>
      <c r="FD10" s="45"/>
      <c r="FE10" s="45"/>
      <c r="FF10" s="45"/>
      <c r="FG10" s="46">
        <v>0</v>
      </c>
      <c r="FH10" s="46" t="s">
        <v>10030</v>
      </c>
      <c r="FI10" s="46">
        <v>4</v>
      </c>
      <c r="FJ10" s="46">
        <v>0</v>
      </c>
      <c r="FK10" s="46">
        <v>0</v>
      </c>
      <c r="FL10" s="46">
        <v>4</v>
      </c>
      <c r="FM10" s="46">
        <v>0</v>
      </c>
      <c r="FN10" s="46">
        <v>0</v>
      </c>
      <c r="FO10" s="46">
        <v>0</v>
      </c>
      <c r="FP10" s="46">
        <v>0</v>
      </c>
      <c r="FQ10" s="46">
        <v>0</v>
      </c>
      <c r="FR10" s="45"/>
      <c r="FS10" s="45"/>
      <c r="FT10" s="45"/>
      <c r="FU10" s="45"/>
      <c r="FV10" s="45"/>
      <c r="FW10" s="45"/>
      <c r="FX10" s="45"/>
      <c r="FY10" s="46" t="s">
        <v>10493</v>
      </c>
      <c r="FZ10" s="45"/>
      <c r="GA10" s="45"/>
      <c r="GB10" s="45"/>
      <c r="GC10" s="46" t="s">
        <v>10668</v>
      </c>
      <c r="GD10" s="46">
        <v>10</v>
      </c>
      <c r="GE10" s="46">
        <v>769</v>
      </c>
      <c r="GF10" s="46" t="s">
        <v>10754</v>
      </c>
      <c r="GG10" s="46" t="s">
        <v>594</v>
      </c>
      <c r="GH10" s="46" t="s">
        <v>11081</v>
      </c>
      <c r="GI10" s="46" t="s">
        <v>10977</v>
      </c>
      <c r="GJ10" s="46" t="s">
        <v>10751</v>
      </c>
      <c r="GK10" s="46" t="s">
        <v>10866</v>
      </c>
      <c r="GL10" s="46" t="s">
        <v>11081</v>
      </c>
      <c r="GM10" s="46" t="s">
        <v>10974</v>
      </c>
    </row>
    <row r="11" spans="3:195" ht="30" customHeight="1" x14ac:dyDescent="0.2">
      <c r="C11" s="102" t="s">
        <v>11155</v>
      </c>
      <c r="D11" s="102" t="s">
        <v>11214</v>
      </c>
      <c r="E11" s="46" t="s">
        <v>57</v>
      </c>
      <c r="F11" s="45" t="s">
        <v>11174</v>
      </c>
      <c r="G11" s="46"/>
      <c r="H11" s="46"/>
      <c r="I11" s="46" t="s">
        <v>7722</v>
      </c>
      <c r="J11" s="46" t="s">
        <v>7830</v>
      </c>
      <c r="K11" s="46">
        <v>2021</v>
      </c>
      <c r="L11" s="47">
        <v>44805</v>
      </c>
      <c r="M11" s="47">
        <v>45241</v>
      </c>
      <c r="N11" s="46" t="s">
        <v>7937</v>
      </c>
      <c r="O11" s="45"/>
      <c r="P11" s="46" t="s">
        <v>7937</v>
      </c>
      <c r="Q11" s="45"/>
      <c r="R11" s="46" t="s">
        <v>8366</v>
      </c>
      <c r="S11" s="45"/>
      <c r="T11" s="46" t="s">
        <v>8418</v>
      </c>
      <c r="U11" s="45"/>
      <c r="V11" s="45"/>
      <c r="W11" s="45"/>
      <c r="X11" s="46" t="s">
        <v>8582</v>
      </c>
      <c r="Y11" s="45"/>
      <c r="Z11" s="46" t="s">
        <v>8776</v>
      </c>
      <c r="AA11" s="46" t="s">
        <v>8776</v>
      </c>
      <c r="AB11" s="46" t="s">
        <v>3138</v>
      </c>
      <c r="AC11" s="46" t="s">
        <v>8939</v>
      </c>
      <c r="AD11" s="48">
        <f>SUM(AE11,AH11,AK11,AM11,AO11,AQ11)</f>
        <v>355.17</v>
      </c>
      <c r="AE11" s="48">
        <v>334.91</v>
      </c>
      <c r="AF11" s="49">
        <v>94.3</v>
      </c>
      <c r="AG11" s="49">
        <v>0.21</v>
      </c>
      <c r="AH11" s="48">
        <v>20.260000000000002</v>
      </c>
      <c r="AI11" s="49">
        <v>5.7</v>
      </c>
      <c r="AJ11" s="49"/>
      <c r="AK11" s="49">
        <v>0</v>
      </c>
      <c r="AL11" s="49">
        <v>0</v>
      </c>
      <c r="AM11" s="49">
        <v>0</v>
      </c>
      <c r="AN11" s="49">
        <v>0</v>
      </c>
      <c r="AO11" s="49">
        <v>0</v>
      </c>
      <c r="AP11" s="49">
        <v>0</v>
      </c>
      <c r="AQ11" s="49">
        <v>0</v>
      </c>
      <c r="AR11" s="49">
        <v>0</v>
      </c>
      <c r="AS11" s="46" t="s">
        <v>687</v>
      </c>
      <c r="AT11" s="46" t="s">
        <v>687</v>
      </c>
      <c r="AU11" s="46" t="s">
        <v>687</v>
      </c>
      <c r="AV11" s="45"/>
      <c r="AW11" s="45"/>
      <c r="AX11" s="45"/>
      <c r="AY11" s="49"/>
      <c r="AZ11" s="49">
        <v>350</v>
      </c>
      <c r="BA11" s="49">
        <v>0.24</v>
      </c>
      <c r="BB11" s="50">
        <v>1340</v>
      </c>
      <c r="BC11" s="50">
        <v>1160</v>
      </c>
      <c r="BD11" s="50">
        <v>126</v>
      </c>
      <c r="BE11" s="50">
        <v>5</v>
      </c>
      <c r="BF11" s="50">
        <v>18</v>
      </c>
      <c r="BG11" s="50">
        <v>18</v>
      </c>
      <c r="BH11" s="50"/>
      <c r="BI11" s="50"/>
      <c r="BJ11" s="50"/>
      <c r="BK11" s="50"/>
      <c r="BL11" s="50"/>
      <c r="BM11" s="50">
        <v>8</v>
      </c>
      <c r="BN11" s="50">
        <v>19</v>
      </c>
      <c r="BO11" s="50">
        <v>32</v>
      </c>
      <c r="BP11" s="50">
        <v>9</v>
      </c>
      <c r="BQ11" s="50">
        <v>10</v>
      </c>
      <c r="BR11" s="50">
        <v>1</v>
      </c>
      <c r="BS11" s="50"/>
      <c r="BT11" s="50"/>
      <c r="BU11" s="50"/>
      <c r="BV11" s="50"/>
      <c r="BW11" s="50"/>
      <c r="BX11" s="50"/>
      <c r="BY11" s="50"/>
      <c r="BZ11" s="50"/>
      <c r="CA11" s="50"/>
      <c r="CB11" s="50"/>
      <c r="CC11" s="50"/>
      <c r="CD11" s="50"/>
      <c r="CE11" s="50"/>
      <c r="CF11" s="50"/>
      <c r="CG11" s="50"/>
      <c r="CH11" s="50"/>
      <c r="CI11" s="50"/>
      <c r="CJ11" s="50"/>
      <c r="CK11" s="50"/>
      <c r="CL11" s="50"/>
      <c r="CM11" s="50"/>
      <c r="CN11" s="50">
        <v>0</v>
      </c>
      <c r="CO11" s="50"/>
      <c r="CP11" s="48"/>
      <c r="CQ11" s="50"/>
      <c r="CR11" s="50"/>
      <c r="CS11" s="51"/>
      <c r="CT11" s="50">
        <v>6</v>
      </c>
      <c r="CU11" s="50">
        <v>126</v>
      </c>
      <c r="CV11" s="52">
        <f>SUM(BE11:BX11)+SUM(CO11:CT11)-CU11</f>
        <v>0</v>
      </c>
      <c r="CW11" s="49">
        <v>153.02199999999999</v>
      </c>
      <c r="CX11" s="46" t="s">
        <v>9319</v>
      </c>
      <c r="CY11" s="45"/>
      <c r="CZ11" s="49">
        <v>10.11</v>
      </c>
      <c r="DA11" s="53" t="s">
        <v>3953</v>
      </c>
      <c r="DB11" s="49">
        <v>1514.527</v>
      </c>
      <c r="DC11" s="49"/>
      <c r="DD11" s="45"/>
      <c r="DE11" s="45"/>
      <c r="DF11" s="45"/>
      <c r="DG11" s="45"/>
      <c r="DH11" s="45"/>
      <c r="DI11" s="45"/>
      <c r="DJ11" s="46">
        <v>5</v>
      </c>
      <c r="DK11" s="46">
        <v>1</v>
      </c>
      <c r="DL11" s="46" t="s">
        <v>9611</v>
      </c>
      <c r="DM11" s="46">
        <v>20880</v>
      </c>
      <c r="DN11" s="46">
        <v>1</v>
      </c>
      <c r="DO11" s="46" t="s">
        <v>9677</v>
      </c>
      <c r="DP11" s="46">
        <v>41760</v>
      </c>
      <c r="DQ11" s="46">
        <v>1</v>
      </c>
      <c r="DR11" s="46" t="s">
        <v>9725</v>
      </c>
      <c r="DS11" s="46">
        <v>4025</v>
      </c>
      <c r="DT11" s="46">
        <v>1</v>
      </c>
      <c r="DU11" s="46" t="s">
        <v>9677</v>
      </c>
      <c r="DV11" s="46">
        <v>504</v>
      </c>
      <c r="DW11" s="45"/>
      <c r="DX11" s="45"/>
      <c r="DY11" s="45"/>
      <c r="DZ11" s="45"/>
      <c r="EA11" s="45"/>
      <c r="EB11" s="45"/>
      <c r="EC11" s="46">
        <v>1</v>
      </c>
      <c r="ED11" s="46" t="s">
        <v>9677</v>
      </c>
      <c r="EE11" s="46">
        <v>2646</v>
      </c>
      <c r="EF11" s="45"/>
      <c r="EG11" s="45"/>
      <c r="EH11" s="45"/>
      <c r="EI11" s="45"/>
      <c r="EJ11" s="45"/>
      <c r="EK11" s="45"/>
      <c r="EL11" s="46">
        <v>1</v>
      </c>
      <c r="EM11" s="46" t="s">
        <v>9677</v>
      </c>
      <c r="EN11" s="46">
        <v>21963</v>
      </c>
      <c r="EO11" s="46">
        <v>1</v>
      </c>
      <c r="EP11" s="46" t="s">
        <v>9877</v>
      </c>
      <c r="EQ11" s="46">
        <v>4225</v>
      </c>
      <c r="ER11" s="45"/>
      <c r="ES11" s="45"/>
      <c r="ET11" s="45"/>
      <c r="EU11" s="45"/>
      <c r="EV11" s="45"/>
      <c r="EW11" s="45"/>
      <c r="EX11" s="46">
        <v>1</v>
      </c>
      <c r="EY11" s="46" t="s">
        <v>9901</v>
      </c>
      <c r="EZ11" s="46">
        <v>396</v>
      </c>
      <c r="FA11" s="46">
        <v>1</v>
      </c>
      <c r="FB11" s="46" t="s">
        <v>9937</v>
      </c>
      <c r="FC11" s="46">
        <v>82</v>
      </c>
      <c r="FD11" s="45"/>
      <c r="FE11" s="45"/>
      <c r="FF11" s="45"/>
      <c r="FG11" s="46">
        <v>100</v>
      </c>
      <c r="FH11" s="45"/>
      <c r="FI11" s="46">
        <v>22</v>
      </c>
      <c r="FJ11" s="46">
        <v>13</v>
      </c>
      <c r="FK11" s="46">
        <v>0</v>
      </c>
      <c r="FL11" s="46">
        <v>0</v>
      </c>
      <c r="FM11" s="46">
        <v>0</v>
      </c>
      <c r="FN11" s="46">
        <v>0</v>
      </c>
      <c r="FO11" s="46">
        <v>9</v>
      </c>
      <c r="FP11" s="46">
        <v>0</v>
      </c>
      <c r="FQ11" s="46">
        <v>0</v>
      </c>
      <c r="FR11" s="45"/>
      <c r="FS11" s="45"/>
      <c r="FT11" s="45"/>
      <c r="FU11" s="46" t="s">
        <v>10176</v>
      </c>
      <c r="FV11" s="45"/>
      <c r="FW11" s="46" t="s">
        <v>10176</v>
      </c>
      <c r="FX11" s="45"/>
      <c r="FY11" s="46" t="s">
        <v>10450</v>
      </c>
      <c r="FZ11" s="45"/>
      <c r="GA11" s="45"/>
      <c r="GB11" s="45"/>
      <c r="GC11" s="46" t="s">
        <v>10630</v>
      </c>
      <c r="GD11" s="46">
        <v>88</v>
      </c>
      <c r="GE11" s="46">
        <v>1584</v>
      </c>
      <c r="GF11" s="46" t="s">
        <v>10718</v>
      </c>
      <c r="GG11" s="46" t="s">
        <v>10818</v>
      </c>
      <c r="GH11" s="46" t="s">
        <v>11081</v>
      </c>
      <c r="GI11" s="46" t="s">
        <v>10931</v>
      </c>
      <c r="GJ11" s="46" t="s">
        <v>16</v>
      </c>
      <c r="GK11" s="46" t="s">
        <v>7305</v>
      </c>
      <c r="GL11" s="46" t="s">
        <v>11081</v>
      </c>
      <c r="GM11" s="46" t="s">
        <v>7477</v>
      </c>
    </row>
    <row r="12" spans="3:195" ht="30" customHeight="1" x14ac:dyDescent="0.2">
      <c r="C12" s="102" t="s">
        <v>11157</v>
      </c>
      <c r="D12" s="102" t="s">
        <v>11214</v>
      </c>
      <c r="E12" s="54" t="s">
        <v>57</v>
      </c>
      <c r="F12" s="54" t="s">
        <v>11175</v>
      </c>
      <c r="G12" s="54" t="s">
        <v>82</v>
      </c>
      <c r="H12" s="54" t="s">
        <v>259</v>
      </c>
      <c r="I12" s="54" t="s">
        <v>582</v>
      </c>
      <c r="J12" s="54"/>
      <c r="K12" s="54">
        <v>2023</v>
      </c>
      <c r="L12" s="54" t="s">
        <v>771</v>
      </c>
      <c r="M12" s="54" t="s">
        <v>936</v>
      </c>
      <c r="N12" s="54"/>
      <c r="O12" s="54"/>
      <c r="P12" s="54"/>
      <c r="Q12" s="54"/>
      <c r="R12" s="54"/>
      <c r="S12" s="54" t="s">
        <v>2089</v>
      </c>
      <c r="T12" s="54"/>
      <c r="U12" s="54"/>
      <c r="V12" s="54"/>
      <c r="W12" s="54"/>
      <c r="X12" s="54"/>
      <c r="Y12" s="54"/>
      <c r="Z12" s="54" t="s">
        <v>2771</v>
      </c>
      <c r="AA12" s="54" t="s">
        <v>2771</v>
      </c>
      <c r="AB12" s="54" t="s">
        <v>3138</v>
      </c>
      <c r="AC12" s="54" t="s">
        <v>3235</v>
      </c>
      <c r="AD12" s="55">
        <v>0.79300000000000004</v>
      </c>
      <c r="AE12" s="55"/>
      <c r="AF12" s="55"/>
      <c r="AG12" s="55"/>
      <c r="AH12" s="55">
        <v>0.79300000000000004</v>
      </c>
      <c r="AI12" s="55">
        <v>100</v>
      </c>
      <c r="AJ12" s="55">
        <v>0.02</v>
      </c>
      <c r="AK12" s="55">
        <v>0</v>
      </c>
      <c r="AL12" s="55">
        <v>0</v>
      </c>
      <c r="AM12" s="55">
        <v>0</v>
      </c>
      <c r="AN12" s="55">
        <v>0</v>
      </c>
      <c r="AO12" s="55">
        <v>0</v>
      </c>
      <c r="AP12" s="55">
        <v>0</v>
      </c>
      <c r="AQ12" s="55"/>
      <c r="AR12" s="55"/>
      <c r="AS12" s="55"/>
      <c r="AT12" s="55"/>
      <c r="AU12" s="55"/>
      <c r="AV12" s="55"/>
      <c r="AW12" s="54"/>
      <c r="AX12" s="54"/>
      <c r="AY12" s="55"/>
      <c r="AZ12" s="55">
        <v>1.2929999999999999</v>
      </c>
      <c r="BA12" s="55">
        <v>0.03</v>
      </c>
      <c r="BB12" s="56">
        <v>4</v>
      </c>
      <c r="BC12" s="56">
        <v>4</v>
      </c>
      <c r="BD12" s="56">
        <v>4</v>
      </c>
      <c r="BE12" s="56"/>
      <c r="BF12" s="56"/>
      <c r="BG12" s="56"/>
      <c r="BH12" s="56"/>
      <c r="BI12" s="56"/>
      <c r="BJ12" s="56"/>
      <c r="BK12" s="56"/>
      <c r="BL12" s="56"/>
      <c r="BM12" s="56"/>
      <c r="BN12" s="56"/>
      <c r="BO12" s="56"/>
      <c r="BP12" s="56">
        <v>4</v>
      </c>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v>0</v>
      </c>
      <c r="CO12" s="56"/>
      <c r="CP12" s="70"/>
      <c r="CQ12" s="56"/>
      <c r="CR12" s="56"/>
      <c r="CS12" s="56"/>
      <c r="CT12" s="56"/>
      <c r="CU12" s="56">
        <v>4</v>
      </c>
      <c r="CV12" s="56">
        <v>0</v>
      </c>
      <c r="CW12" s="55">
        <v>3.266</v>
      </c>
      <c r="CX12" s="54" t="s">
        <v>3747</v>
      </c>
      <c r="CY12" s="54"/>
      <c r="CZ12" s="54">
        <v>5.61</v>
      </c>
      <c r="DA12" s="54" t="s">
        <v>4012</v>
      </c>
      <c r="DB12" s="55">
        <v>58.2</v>
      </c>
      <c r="DC12" s="54"/>
      <c r="DD12" s="54"/>
      <c r="DE12" s="54"/>
      <c r="DF12" s="54"/>
      <c r="DG12" s="54"/>
      <c r="DH12" s="54"/>
      <c r="DI12" s="54"/>
      <c r="DJ12" s="54">
        <v>8</v>
      </c>
      <c r="DK12" s="54"/>
      <c r="DL12" s="54"/>
      <c r="DM12" s="54"/>
      <c r="DN12" s="54"/>
      <c r="DO12" s="54"/>
      <c r="DP12" s="54"/>
      <c r="DQ12" s="54">
        <v>1</v>
      </c>
      <c r="DR12" s="54" t="s">
        <v>4434</v>
      </c>
      <c r="DS12" s="54">
        <v>671</v>
      </c>
      <c r="DT12" s="54"/>
      <c r="DU12" s="54"/>
      <c r="DV12" s="54"/>
      <c r="DW12" s="54"/>
      <c r="DX12" s="54"/>
      <c r="DY12" s="54"/>
      <c r="DZ12" s="54"/>
      <c r="EA12" s="54"/>
      <c r="EB12" s="54"/>
      <c r="EC12" s="54"/>
      <c r="ED12" s="54"/>
      <c r="EE12" s="54"/>
      <c r="EF12" s="54"/>
      <c r="EG12" s="54"/>
      <c r="EH12" s="54"/>
      <c r="EI12" s="54"/>
      <c r="EJ12" s="54"/>
      <c r="EK12" s="54"/>
      <c r="EL12" s="54"/>
      <c r="EM12" s="54"/>
      <c r="EN12" s="54"/>
      <c r="EO12" s="54">
        <v>1</v>
      </c>
      <c r="EP12" s="54" t="s">
        <v>4677</v>
      </c>
      <c r="EQ12" s="54">
        <v>671</v>
      </c>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c r="FP12" s="54"/>
      <c r="FQ12" s="54"/>
      <c r="FR12" s="54"/>
      <c r="FS12" s="54"/>
      <c r="FT12" s="54"/>
      <c r="FU12" s="54"/>
      <c r="FV12" s="54"/>
      <c r="FW12" s="54"/>
      <c r="FX12" s="54"/>
      <c r="FY12" s="54"/>
      <c r="FZ12" s="54"/>
      <c r="GA12" s="54"/>
      <c r="GB12" s="54"/>
      <c r="GC12" s="54"/>
      <c r="GD12" s="54"/>
      <c r="GE12" s="54"/>
      <c r="GF12" s="54" t="s">
        <v>5980</v>
      </c>
      <c r="GG12" s="54" t="s">
        <v>6319</v>
      </c>
      <c r="GH12" s="54" t="s">
        <v>6641</v>
      </c>
      <c r="GI12" s="54" t="s">
        <v>6986</v>
      </c>
      <c r="GJ12" s="54" t="s">
        <v>16</v>
      </c>
      <c r="GK12" s="54" t="s">
        <v>7305</v>
      </c>
      <c r="GL12" s="54" t="s">
        <v>7397</v>
      </c>
      <c r="GM12" s="54" t="s">
        <v>7477</v>
      </c>
    </row>
    <row r="13" spans="3:195" ht="30" customHeight="1" x14ac:dyDescent="0.2">
      <c r="C13" s="102" t="s">
        <v>11157</v>
      </c>
      <c r="D13" s="102" t="s">
        <v>11214</v>
      </c>
      <c r="E13" s="54" t="s">
        <v>57</v>
      </c>
      <c r="F13" s="54" t="s">
        <v>11175</v>
      </c>
      <c r="G13" s="54" t="s">
        <v>84</v>
      </c>
      <c r="H13" s="54" t="s">
        <v>260</v>
      </c>
      <c r="I13" s="54" t="s">
        <v>583</v>
      </c>
      <c r="J13" s="54" t="s">
        <v>732</v>
      </c>
      <c r="K13" s="54">
        <v>2023</v>
      </c>
      <c r="L13" s="54" t="s">
        <v>771</v>
      </c>
      <c r="M13" s="54" t="s">
        <v>992</v>
      </c>
      <c r="N13" s="54"/>
      <c r="O13" s="54"/>
      <c r="P13" s="54"/>
      <c r="Q13" s="54"/>
      <c r="R13" s="54"/>
      <c r="S13" s="54" t="s">
        <v>2090</v>
      </c>
      <c r="T13" s="54"/>
      <c r="U13" s="54"/>
      <c r="V13" s="54"/>
      <c r="W13" s="54"/>
      <c r="X13" s="54"/>
      <c r="Y13" s="54"/>
      <c r="Z13" s="54" t="s">
        <v>2772</v>
      </c>
      <c r="AA13" s="54" t="s">
        <v>2772</v>
      </c>
      <c r="AB13" s="54" t="s">
        <v>3139</v>
      </c>
      <c r="AC13" s="54" t="s">
        <v>3236</v>
      </c>
      <c r="AD13" s="55">
        <v>0.3075</v>
      </c>
      <c r="AE13" s="55"/>
      <c r="AF13" s="55"/>
      <c r="AG13" s="55"/>
      <c r="AH13" s="55">
        <v>0.3</v>
      </c>
      <c r="AI13" s="55">
        <v>97.56</v>
      </c>
      <c r="AJ13" s="55">
        <v>0.02</v>
      </c>
      <c r="AK13" s="55">
        <v>7.4999999999999997E-3</v>
      </c>
      <c r="AL13" s="55">
        <v>2.44</v>
      </c>
      <c r="AM13" s="55">
        <v>0</v>
      </c>
      <c r="AN13" s="55">
        <v>0</v>
      </c>
      <c r="AO13" s="55">
        <v>0</v>
      </c>
      <c r="AP13" s="55">
        <v>0</v>
      </c>
      <c r="AQ13" s="55"/>
      <c r="AR13" s="55"/>
      <c r="AS13" s="55"/>
      <c r="AT13" s="55"/>
      <c r="AU13" s="55"/>
      <c r="AV13" s="55"/>
      <c r="AW13" s="54"/>
      <c r="AX13" s="54"/>
      <c r="AY13" s="55"/>
      <c r="AZ13" s="55">
        <v>0.3</v>
      </c>
      <c r="BA13" s="55">
        <v>0.02</v>
      </c>
      <c r="BB13" s="56">
        <v>3</v>
      </c>
      <c r="BC13" s="56">
        <v>3</v>
      </c>
      <c r="BD13" s="56">
        <v>3</v>
      </c>
      <c r="BE13" s="56"/>
      <c r="BF13" s="56"/>
      <c r="BG13" s="56"/>
      <c r="BH13" s="56"/>
      <c r="BI13" s="56"/>
      <c r="BJ13" s="56"/>
      <c r="BK13" s="56"/>
      <c r="BL13" s="56"/>
      <c r="BM13" s="56"/>
      <c r="BN13" s="56"/>
      <c r="BO13" s="56"/>
      <c r="BP13" s="56">
        <v>3</v>
      </c>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v>0</v>
      </c>
      <c r="CO13" s="56"/>
      <c r="CP13" s="70"/>
      <c r="CQ13" s="56"/>
      <c r="CR13" s="56"/>
      <c r="CS13" s="56"/>
      <c r="CT13" s="56"/>
      <c r="CU13" s="56">
        <v>3</v>
      </c>
      <c r="CV13" s="56">
        <v>0</v>
      </c>
      <c r="CW13" s="55">
        <v>2.3889999999999998</v>
      </c>
      <c r="CX13" s="54" t="s">
        <v>3748</v>
      </c>
      <c r="CY13" s="54"/>
      <c r="CZ13" s="54">
        <v>10.72</v>
      </c>
      <c r="DA13" s="54" t="s">
        <v>4013</v>
      </c>
      <c r="DB13" s="55">
        <v>22.276</v>
      </c>
      <c r="DC13" s="54"/>
      <c r="DD13" s="54"/>
      <c r="DE13" s="54"/>
      <c r="DF13" s="54"/>
      <c r="DG13" s="54"/>
      <c r="DH13" s="54"/>
      <c r="DI13" s="54"/>
      <c r="DJ13" s="54">
        <v>1</v>
      </c>
      <c r="DK13" s="54"/>
      <c r="DL13" s="54"/>
      <c r="DM13" s="54"/>
      <c r="DN13" s="54">
        <v>1</v>
      </c>
      <c r="DO13" s="54" t="s">
        <v>4302</v>
      </c>
      <c r="DP13" s="54">
        <v>90</v>
      </c>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v>1</v>
      </c>
      <c r="EY13" s="54" t="s">
        <v>4715</v>
      </c>
      <c r="EZ13" s="54">
        <v>14</v>
      </c>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4" t="s">
        <v>5981</v>
      </c>
      <c r="GG13" s="54" t="s">
        <v>6320</v>
      </c>
      <c r="GH13" s="54" t="s">
        <v>6642</v>
      </c>
      <c r="GI13" s="54" t="s">
        <v>6987</v>
      </c>
      <c r="GJ13" s="54" t="s">
        <v>16</v>
      </c>
      <c r="GK13" s="54" t="s">
        <v>7305</v>
      </c>
      <c r="GL13" s="54" t="s">
        <v>7397</v>
      </c>
      <c r="GM13" s="54" t="s">
        <v>7477</v>
      </c>
    </row>
    <row r="14" spans="3:195" ht="30" customHeight="1" x14ac:dyDescent="0.2">
      <c r="C14" s="102" t="s">
        <v>11157</v>
      </c>
      <c r="D14" s="102" t="s">
        <v>11214</v>
      </c>
      <c r="E14" s="54" t="s">
        <v>57</v>
      </c>
      <c r="F14" s="54" t="s">
        <v>11175</v>
      </c>
      <c r="G14" s="54" t="s">
        <v>82</v>
      </c>
      <c r="H14" s="54" t="s">
        <v>261</v>
      </c>
      <c r="I14" s="54" t="s">
        <v>584</v>
      </c>
      <c r="J14" s="54" t="s">
        <v>584</v>
      </c>
      <c r="K14" s="54">
        <v>2022</v>
      </c>
      <c r="L14" s="54" t="s">
        <v>865</v>
      </c>
      <c r="M14" s="54" t="s">
        <v>974</v>
      </c>
      <c r="N14" s="54"/>
      <c r="O14" s="54" t="s">
        <v>1136</v>
      </c>
      <c r="P14" s="54"/>
      <c r="Q14" s="54" t="s">
        <v>1648</v>
      </c>
      <c r="R14" s="54"/>
      <c r="S14" s="54" t="s">
        <v>2091</v>
      </c>
      <c r="T14" s="54"/>
      <c r="U14" s="54" t="s">
        <v>2480</v>
      </c>
      <c r="V14" s="54"/>
      <c r="W14" s="54"/>
      <c r="X14" s="54"/>
      <c r="Y14" s="54"/>
      <c r="Z14" s="54" t="s">
        <v>2773</v>
      </c>
      <c r="AA14" s="54" t="s">
        <v>2773</v>
      </c>
      <c r="AB14" s="54" t="s">
        <v>3140</v>
      </c>
      <c r="AC14" s="54" t="s">
        <v>3237</v>
      </c>
      <c r="AD14" s="55">
        <v>0.45</v>
      </c>
      <c r="AE14" s="55"/>
      <c r="AF14" s="55"/>
      <c r="AG14" s="55"/>
      <c r="AH14" s="55">
        <v>0.45</v>
      </c>
      <c r="AI14" s="55">
        <v>100</v>
      </c>
      <c r="AJ14" s="55">
        <v>0.03</v>
      </c>
      <c r="AK14" s="55">
        <v>0</v>
      </c>
      <c r="AL14" s="55">
        <v>0</v>
      </c>
      <c r="AM14" s="55">
        <v>0</v>
      </c>
      <c r="AN14" s="55">
        <v>0</v>
      </c>
      <c r="AO14" s="55">
        <v>0</v>
      </c>
      <c r="AP14" s="55">
        <v>0</v>
      </c>
      <c r="AQ14" s="55"/>
      <c r="AR14" s="55"/>
      <c r="AS14" s="55"/>
      <c r="AT14" s="55"/>
      <c r="AU14" s="55"/>
      <c r="AV14" s="55"/>
      <c r="AW14" s="54"/>
      <c r="AX14" s="54"/>
      <c r="AY14" s="55"/>
      <c r="AZ14" s="55">
        <v>0.45</v>
      </c>
      <c r="BA14" s="55">
        <v>0.03</v>
      </c>
      <c r="BB14" s="56">
        <v>6</v>
      </c>
      <c r="BC14" s="56">
        <v>6</v>
      </c>
      <c r="BD14" s="56">
        <v>6</v>
      </c>
      <c r="BE14" s="56"/>
      <c r="BF14" s="56"/>
      <c r="BG14" s="56">
        <v>1</v>
      </c>
      <c r="BH14" s="56"/>
      <c r="BI14" s="56"/>
      <c r="BJ14" s="56"/>
      <c r="BK14" s="56"/>
      <c r="BL14" s="56">
        <v>1</v>
      </c>
      <c r="BM14" s="56"/>
      <c r="BN14" s="56">
        <v>2</v>
      </c>
      <c r="BO14" s="56">
        <v>1</v>
      </c>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v>0</v>
      </c>
      <c r="CO14" s="56"/>
      <c r="CP14" s="70">
        <v>1</v>
      </c>
      <c r="CQ14" s="56"/>
      <c r="CR14" s="56"/>
      <c r="CS14" s="56"/>
      <c r="CT14" s="56"/>
      <c r="CU14" s="56">
        <v>6</v>
      </c>
      <c r="CV14" s="56">
        <v>0</v>
      </c>
      <c r="CW14" s="55">
        <v>10.473000000000001</v>
      </c>
      <c r="CX14" s="54" t="s">
        <v>3749</v>
      </c>
      <c r="CY14" s="54"/>
      <c r="CZ14" s="54">
        <v>18.37</v>
      </c>
      <c r="DA14" s="54" t="s">
        <v>4014</v>
      </c>
      <c r="DB14" s="55">
        <v>56.997999999999998</v>
      </c>
      <c r="DC14" s="54"/>
      <c r="DD14" s="54"/>
      <c r="DE14" s="54"/>
      <c r="DF14" s="54"/>
      <c r="DG14" s="54"/>
      <c r="DH14" s="54"/>
      <c r="DI14" s="54"/>
      <c r="DJ14" s="54">
        <v>18</v>
      </c>
      <c r="DK14" s="54"/>
      <c r="DL14" s="54"/>
      <c r="DM14" s="54"/>
      <c r="DN14" s="54"/>
      <c r="DO14" s="54"/>
      <c r="DP14" s="54"/>
      <c r="DQ14" s="54"/>
      <c r="DR14" s="54"/>
      <c r="DS14" s="54"/>
      <c r="DT14" s="54"/>
      <c r="DU14" s="54"/>
      <c r="DV14" s="54"/>
      <c r="DW14" s="54"/>
      <c r="DX14" s="54"/>
      <c r="DY14" s="54"/>
      <c r="DZ14" s="54"/>
      <c r="EA14" s="54"/>
      <c r="EB14" s="54"/>
      <c r="EC14" s="54"/>
      <c r="ED14" s="54"/>
      <c r="EE14" s="54"/>
      <c r="EF14" s="54" t="s">
        <v>4528</v>
      </c>
      <c r="EG14" s="54" t="s">
        <v>4563</v>
      </c>
      <c r="EH14" s="54">
        <v>26</v>
      </c>
      <c r="EI14" s="54"/>
      <c r="EJ14" s="54"/>
      <c r="EK14" s="54"/>
      <c r="EL14" s="54"/>
      <c r="EM14" s="54"/>
      <c r="EN14" s="54"/>
      <c r="EO14" s="54"/>
      <c r="EP14" s="54"/>
      <c r="EQ14" s="54"/>
      <c r="ER14" s="54"/>
      <c r="ES14" s="54"/>
      <c r="ET14" s="54"/>
      <c r="EU14" s="54"/>
      <c r="EV14" s="54"/>
      <c r="EW14" s="54"/>
      <c r="EX14" s="54">
        <v>1</v>
      </c>
      <c r="EY14" s="54" t="s">
        <v>4716</v>
      </c>
      <c r="EZ14" s="54">
        <v>7</v>
      </c>
      <c r="FA14" s="54"/>
      <c r="FB14" s="54"/>
      <c r="FC14" s="54"/>
      <c r="FD14" s="54"/>
      <c r="FE14" s="54"/>
      <c r="FF14" s="54"/>
      <c r="FG14" s="54"/>
      <c r="FH14" s="54"/>
      <c r="FI14" s="54"/>
      <c r="FJ14" s="54"/>
      <c r="FK14" s="54"/>
      <c r="FL14" s="54"/>
      <c r="FM14" s="54"/>
      <c r="FN14" s="54"/>
      <c r="FO14" s="54"/>
      <c r="FP14" s="54"/>
      <c r="FQ14" s="54"/>
      <c r="FR14" s="54"/>
      <c r="FS14" s="54"/>
      <c r="FT14" s="54"/>
      <c r="FU14" s="54" t="s">
        <v>5053</v>
      </c>
      <c r="FV14" s="54" t="s">
        <v>5254</v>
      </c>
      <c r="FW14" s="54"/>
      <c r="FX14" s="54"/>
      <c r="FY14" s="54"/>
      <c r="FZ14" s="54"/>
      <c r="GA14" s="54"/>
      <c r="GB14" s="54"/>
      <c r="GC14" s="54"/>
      <c r="GD14" s="54"/>
      <c r="GE14" s="54"/>
      <c r="GF14" s="54" t="s">
        <v>5982</v>
      </c>
      <c r="GG14" s="54" t="s">
        <v>6321</v>
      </c>
      <c r="GH14" s="54" t="s">
        <v>6643</v>
      </c>
      <c r="GI14" s="54" t="s">
        <v>6988</v>
      </c>
      <c r="GJ14" s="54" t="s">
        <v>16</v>
      </c>
      <c r="GK14" s="54" t="s">
        <v>7305</v>
      </c>
      <c r="GL14" s="54" t="s">
        <v>7398</v>
      </c>
      <c r="GM14" s="54" t="s">
        <v>7477</v>
      </c>
    </row>
    <row r="15" spans="3:195" ht="30" customHeight="1" x14ac:dyDescent="0.2">
      <c r="C15" s="102" t="s">
        <v>11179</v>
      </c>
      <c r="D15" s="102" t="s">
        <v>11214</v>
      </c>
      <c r="E15" s="54" t="s">
        <v>57</v>
      </c>
      <c r="F15" s="54" t="s">
        <v>11175</v>
      </c>
      <c r="G15" s="54" t="s">
        <v>82</v>
      </c>
      <c r="H15" s="54" t="s">
        <v>266</v>
      </c>
      <c r="I15" s="54" t="s">
        <v>589</v>
      </c>
      <c r="J15" s="54"/>
      <c r="K15" s="54">
        <v>2009</v>
      </c>
      <c r="L15" s="54" t="s">
        <v>771</v>
      </c>
      <c r="M15" s="54" t="s">
        <v>936</v>
      </c>
      <c r="N15" s="54"/>
      <c r="O15" s="54" t="s">
        <v>1140</v>
      </c>
      <c r="P15" s="54"/>
      <c r="Q15" s="54"/>
      <c r="R15" s="54"/>
      <c r="S15" s="54" t="s">
        <v>2093</v>
      </c>
      <c r="T15" s="54"/>
      <c r="U15" s="54" t="s">
        <v>2482</v>
      </c>
      <c r="V15" s="54"/>
      <c r="W15" s="54"/>
      <c r="X15" s="54"/>
      <c r="Y15" s="54"/>
      <c r="Z15" s="54" t="s">
        <v>2778</v>
      </c>
      <c r="AA15" s="54" t="s">
        <v>3042</v>
      </c>
      <c r="AB15" s="54" t="s">
        <v>3140</v>
      </c>
      <c r="AC15" s="54" t="s">
        <v>3239</v>
      </c>
      <c r="AD15" s="55">
        <v>1.7470000000000001</v>
      </c>
      <c r="AE15" s="55"/>
      <c r="AF15" s="55"/>
      <c r="AG15" s="55"/>
      <c r="AH15" s="55">
        <v>1.7470000000000001</v>
      </c>
      <c r="AI15" s="55">
        <v>100</v>
      </c>
      <c r="AJ15" s="55">
        <v>8.9999999999999993E-3</v>
      </c>
      <c r="AK15" s="55">
        <v>0</v>
      </c>
      <c r="AL15" s="55">
        <v>0</v>
      </c>
      <c r="AM15" s="55">
        <v>0</v>
      </c>
      <c r="AN15" s="55">
        <v>0</v>
      </c>
      <c r="AO15" s="55">
        <v>0</v>
      </c>
      <c r="AP15" s="55">
        <v>0</v>
      </c>
      <c r="AQ15" s="55"/>
      <c r="AR15" s="55"/>
      <c r="AS15" s="55"/>
      <c r="AT15" s="55"/>
      <c r="AU15" s="55"/>
      <c r="AV15" s="55"/>
      <c r="AW15" s="54"/>
      <c r="AX15" s="54"/>
      <c r="AY15" s="55"/>
      <c r="AZ15" s="55">
        <v>13.8</v>
      </c>
      <c r="BA15" s="55">
        <v>6.9000000000000006E-2</v>
      </c>
      <c r="BB15" s="56">
        <v>28</v>
      </c>
      <c r="BC15" s="56">
        <v>28</v>
      </c>
      <c r="BD15" s="56">
        <v>4</v>
      </c>
      <c r="BE15" s="56"/>
      <c r="BF15" s="56"/>
      <c r="BG15" s="56"/>
      <c r="BH15" s="56"/>
      <c r="BI15" s="56"/>
      <c r="BJ15" s="56">
        <v>1</v>
      </c>
      <c r="BK15" s="56"/>
      <c r="BL15" s="56"/>
      <c r="BM15" s="56"/>
      <c r="BN15" s="56">
        <v>1</v>
      </c>
      <c r="BO15" s="56">
        <v>2</v>
      </c>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v>0</v>
      </c>
      <c r="CO15" s="56"/>
      <c r="CP15" s="70"/>
      <c r="CQ15" s="56"/>
      <c r="CR15" s="56"/>
      <c r="CS15" s="56"/>
      <c r="CT15" s="56"/>
      <c r="CU15" s="56">
        <v>4</v>
      </c>
      <c r="CV15" s="56">
        <v>0</v>
      </c>
      <c r="CW15" s="55">
        <v>1.994</v>
      </c>
      <c r="CX15" s="54" t="s">
        <v>3753</v>
      </c>
      <c r="CY15" s="54"/>
      <c r="CZ15" s="54">
        <v>0.6</v>
      </c>
      <c r="DA15" s="54" t="s">
        <v>4016</v>
      </c>
      <c r="DB15" s="55">
        <v>333.93099999999998</v>
      </c>
      <c r="DC15" s="54"/>
      <c r="DD15" s="54"/>
      <c r="DE15" s="54"/>
      <c r="DF15" s="54"/>
      <c r="DG15" s="54"/>
      <c r="DH15" s="54"/>
      <c r="DI15" s="54"/>
      <c r="DJ15" s="54">
        <v>2</v>
      </c>
      <c r="DK15" s="54"/>
      <c r="DL15" s="54"/>
      <c r="DM15" s="54"/>
      <c r="DN15" s="54"/>
      <c r="DO15" s="54"/>
      <c r="DP15" s="54"/>
      <c r="DQ15" s="54"/>
      <c r="DR15" s="54"/>
      <c r="DS15" s="54"/>
      <c r="DT15" s="54"/>
      <c r="DU15" s="54"/>
      <c r="DV15" s="54"/>
      <c r="DW15" s="54"/>
      <c r="DX15" s="54"/>
      <c r="DY15" s="54"/>
      <c r="DZ15" s="54"/>
      <c r="EA15" s="54"/>
      <c r="EB15" s="54"/>
      <c r="EC15" s="54"/>
      <c r="ED15" s="54"/>
      <c r="EE15" s="54"/>
      <c r="EF15" s="54" t="s">
        <v>4529</v>
      </c>
      <c r="EG15" s="54" t="s">
        <v>4564</v>
      </c>
      <c r="EH15" s="54">
        <v>28</v>
      </c>
      <c r="EI15" s="54"/>
      <c r="EJ15" s="54"/>
      <c r="EK15" s="54"/>
      <c r="EL15" s="54"/>
      <c r="EM15" s="54"/>
      <c r="EN15" s="54"/>
      <c r="EO15" s="54"/>
      <c r="EP15" s="54"/>
      <c r="EQ15" s="54"/>
      <c r="ER15" s="54"/>
      <c r="ES15" s="54"/>
      <c r="ET15" s="54"/>
      <c r="EU15" s="54"/>
      <c r="EV15" s="54"/>
      <c r="EW15" s="54"/>
      <c r="EX15" s="54"/>
      <c r="EY15" s="54"/>
      <c r="EZ15" s="54"/>
      <c r="FA15" s="54">
        <v>1</v>
      </c>
      <c r="FB15" s="54" t="s">
        <v>4180</v>
      </c>
      <c r="FC15" s="54">
        <v>11</v>
      </c>
      <c r="FD15" s="54"/>
      <c r="FE15" s="54"/>
      <c r="FF15" s="54"/>
      <c r="FG15" s="54"/>
      <c r="FH15" s="54"/>
      <c r="FI15" s="54"/>
      <c r="FJ15" s="54"/>
      <c r="FK15" s="54"/>
      <c r="FL15" s="54"/>
      <c r="FM15" s="54"/>
      <c r="FN15" s="54"/>
      <c r="FO15" s="54"/>
      <c r="FP15" s="54"/>
      <c r="FQ15" s="54"/>
      <c r="FR15" s="54"/>
      <c r="FS15" s="54"/>
      <c r="FT15" s="54"/>
      <c r="FU15" s="54"/>
      <c r="FV15" s="54"/>
      <c r="FW15" s="54"/>
      <c r="FX15" s="54"/>
      <c r="FY15" s="54"/>
      <c r="FZ15" s="54"/>
      <c r="GA15" s="54"/>
      <c r="GB15" s="54"/>
      <c r="GC15" s="54" t="s">
        <v>5717</v>
      </c>
      <c r="GD15" s="54">
        <v>5</v>
      </c>
      <c r="GE15" s="54">
        <v>76</v>
      </c>
      <c r="GF15" s="54" t="s">
        <v>5987</v>
      </c>
      <c r="GG15" s="54" t="s">
        <v>6326</v>
      </c>
      <c r="GH15" s="54" t="s">
        <v>6648</v>
      </c>
      <c r="GI15" s="54" t="s">
        <v>6993</v>
      </c>
      <c r="GJ15" s="54" t="s">
        <v>16</v>
      </c>
      <c r="GK15" s="54" t="s">
        <v>7305</v>
      </c>
      <c r="GL15" s="54" t="s">
        <v>7397</v>
      </c>
      <c r="GM15" s="54" t="s">
        <v>7477</v>
      </c>
    </row>
    <row r="16" spans="3:195" ht="30" customHeight="1" x14ac:dyDescent="0.2">
      <c r="C16" s="102" t="s">
        <v>11157</v>
      </c>
      <c r="D16" s="102" t="s">
        <v>11214</v>
      </c>
      <c r="E16" s="54" t="s">
        <v>57</v>
      </c>
      <c r="F16" s="54" t="s">
        <v>11175</v>
      </c>
      <c r="G16" s="54" t="s">
        <v>82</v>
      </c>
      <c r="H16" s="54" t="s">
        <v>269</v>
      </c>
      <c r="I16" s="54" t="s">
        <v>592</v>
      </c>
      <c r="J16" s="54" t="s">
        <v>733</v>
      </c>
      <c r="K16" s="54">
        <v>2023</v>
      </c>
      <c r="L16" s="54" t="s">
        <v>870</v>
      </c>
      <c r="M16" s="54" t="s">
        <v>936</v>
      </c>
      <c r="N16" s="54"/>
      <c r="O16" s="54" t="s">
        <v>1143</v>
      </c>
      <c r="P16" s="54"/>
      <c r="Q16" s="54"/>
      <c r="R16" s="54"/>
      <c r="S16" s="54"/>
      <c r="T16" s="54"/>
      <c r="U16" s="54" t="s">
        <v>2484</v>
      </c>
      <c r="V16" s="54"/>
      <c r="W16" s="54"/>
      <c r="X16" s="54"/>
      <c r="Y16" s="54"/>
      <c r="Z16" s="54" t="s">
        <v>2781</v>
      </c>
      <c r="AA16" s="54" t="s">
        <v>3045</v>
      </c>
      <c r="AB16" s="54" t="s">
        <v>3140</v>
      </c>
      <c r="AC16" s="54" t="s">
        <v>3242</v>
      </c>
      <c r="AD16" s="55">
        <v>4.9729999999999999</v>
      </c>
      <c r="AE16" s="55"/>
      <c r="AF16" s="55"/>
      <c r="AG16" s="55"/>
      <c r="AH16" s="55">
        <v>4.9729999999999999</v>
      </c>
      <c r="AI16" s="55">
        <v>100</v>
      </c>
      <c r="AJ16" s="55">
        <v>0.06</v>
      </c>
      <c r="AK16" s="55">
        <v>0</v>
      </c>
      <c r="AL16" s="55">
        <v>0</v>
      </c>
      <c r="AM16" s="55">
        <v>0</v>
      </c>
      <c r="AN16" s="55">
        <v>0</v>
      </c>
      <c r="AO16" s="55">
        <v>0</v>
      </c>
      <c r="AP16" s="55">
        <v>0</v>
      </c>
      <c r="AQ16" s="55"/>
      <c r="AR16" s="55"/>
      <c r="AS16" s="55"/>
      <c r="AT16" s="55"/>
      <c r="AU16" s="55"/>
      <c r="AV16" s="55"/>
      <c r="AW16" s="54"/>
      <c r="AX16" s="54"/>
      <c r="AY16" s="55"/>
      <c r="AZ16" s="55">
        <v>6</v>
      </c>
      <c r="BA16" s="55">
        <v>0.08</v>
      </c>
      <c r="BB16" s="56">
        <v>23</v>
      </c>
      <c r="BC16" s="56">
        <v>23</v>
      </c>
      <c r="BD16" s="56">
        <v>23</v>
      </c>
      <c r="BE16" s="56"/>
      <c r="BF16" s="56"/>
      <c r="BG16" s="56"/>
      <c r="BH16" s="56"/>
      <c r="BI16" s="56"/>
      <c r="BJ16" s="56">
        <v>4</v>
      </c>
      <c r="BK16" s="56"/>
      <c r="BL16" s="56"/>
      <c r="BM16" s="56"/>
      <c r="BN16" s="56">
        <v>16</v>
      </c>
      <c r="BO16" s="56">
        <v>16</v>
      </c>
      <c r="BP16" s="56">
        <v>2</v>
      </c>
      <c r="BQ16" s="56">
        <v>1</v>
      </c>
      <c r="BR16" s="56"/>
      <c r="BS16" s="56"/>
      <c r="BT16" s="56"/>
      <c r="BU16" s="56"/>
      <c r="BV16" s="56"/>
      <c r="BW16" s="56"/>
      <c r="BX16" s="56"/>
      <c r="BY16" s="56"/>
      <c r="BZ16" s="56"/>
      <c r="CA16" s="56"/>
      <c r="CB16" s="56"/>
      <c r="CC16" s="56"/>
      <c r="CD16" s="56"/>
      <c r="CE16" s="56"/>
      <c r="CF16" s="56"/>
      <c r="CG16" s="56"/>
      <c r="CH16" s="56"/>
      <c r="CI16" s="56"/>
      <c r="CJ16" s="56"/>
      <c r="CK16" s="56"/>
      <c r="CL16" s="56"/>
      <c r="CM16" s="56"/>
      <c r="CN16" s="56">
        <v>0</v>
      </c>
      <c r="CO16" s="56"/>
      <c r="CP16" s="70"/>
      <c r="CQ16" s="56"/>
      <c r="CR16" s="56"/>
      <c r="CS16" s="56"/>
      <c r="CT16" s="56"/>
      <c r="CU16" s="56">
        <v>39</v>
      </c>
      <c r="CV16" s="56">
        <v>0</v>
      </c>
      <c r="CW16" s="55">
        <v>22.119</v>
      </c>
      <c r="CX16" s="54" t="s">
        <v>3754</v>
      </c>
      <c r="CY16" s="54"/>
      <c r="CZ16" s="54">
        <v>19.46</v>
      </c>
      <c r="DA16" s="54" t="s">
        <v>4018</v>
      </c>
      <c r="DB16" s="55">
        <v>113.66</v>
      </c>
      <c r="DC16" s="54"/>
      <c r="DD16" s="54"/>
      <c r="DE16" s="54"/>
      <c r="DF16" s="54"/>
      <c r="DG16" s="54"/>
      <c r="DH16" s="54"/>
      <c r="DI16" s="54"/>
      <c r="DJ16" s="54">
        <v>9</v>
      </c>
      <c r="DK16" s="54"/>
      <c r="DL16" s="54"/>
      <c r="DM16" s="54"/>
      <c r="DN16" s="54"/>
      <c r="DO16" s="54"/>
      <c r="DP16" s="54"/>
      <c r="DQ16" s="54">
        <v>1</v>
      </c>
      <c r="DR16" s="54" t="s">
        <v>4436</v>
      </c>
      <c r="DS16" s="54">
        <v>240</v>
      </c>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v>1</v>
      </c>
      <c r="FB16" s="54" t="s">
        <v>4180</v>
      </c>
      <c r="FC16" s="54">
        <v>9</v>
      </c>
      <c r="FD16" s="54"/>
      <c r="FE16" s="54"/>
      <c r="FF16" s="54"/>
      <c r="FG16" s="54"/>
      <c r="FH16" s="54"/>
      <c r="FI16" s="54"/>
      <c r="FJ16" s="54"/>
      <c r="FK16" s="54"/>
      <c r="FL16" s="54"/>
      <c r="FM16" s="54"/>
      <c r="FN16" s="54"/>
      <c r="FO16" s="54"/>
      <c r="FP16" s="54"/>
      <c r="FQ16" s="54"/>
      <c r="FR16" s="54"/>
      <c r="FS16" s="54"/>
      <c r="FT16" s="54"/>
      <c r="FU16" s="54" t="s">
        <v>5059</v>
      </c>
      <c r="FV16" s="54"/>
      <c r="FW16" s="54"/>
      <c r="FX16" s="54"/>
      <c r="FY16" s="54" t="s">
        <v>5502</v>
      </c>
      <c r="FZ16" s="54"/>
      <c r="GA16" s="54"/>
      <c r="GB16" s="54"/>
      <c r="GC16" s="54"/>
      <c r="GD16" s="54">
        <v>0</v>
      </c>
      <c r="GE16" s="54"/>
      <c r="GF16" s="54" t="s">
        <v>5990</v>
      </c>
      <c r="GG16" s="54" t="s">
        <v>6329</v>
      </c>
      <c r="GH16" s="54" t="s">
        <v>6651</v>
      </c>
      <c r="GI16" s="54" t="s">
        <v>6996</v>
      </c>
      <c r="GJ16" s="54" t="s">
        <v>16</v>
      </c>
      <c r="GK16" s="54" t="s">
        <v>7305</v>
      </c>
      <c r="GL16" s="54" t="s">
        <v>7398</v>
      </c>
      <c r="GM16" s="54" t="s">
        <v>7477</v>
      </c>
    </row>
    <row r="17" spans="3:195" ht="30" customHeight="1" x14ac:dyDescent="0.2">
      <c r="C17" s="102" t="s">
        <v>11157</v>
      </c>
      <c r="D17" s="102" t="s">
        <v>11214</v>
      </c>
      <c r="E17" s="54" t="s">
        <v>57</v>
      </c>
      <c r="F17" s="54" t="s">
        <v>11175</v>
      </c>
      <c r="G17" s="54" t="s">
        <v>84</v>
      </c>
      <c r="H17" s="54" t="s">
        <v>298</v>
      </c>
      <c r="I17" s="54" t="s">
        <v>614</v>
      </c>
      <c r="J17" s="54"/>
      <c r="K17" s="54">
        <v>2022</v>
      </c>
      <c r="L17" s="54" t="s">
        <v>771</v>
      </c>
      <c r="M17" s="54" t="s">
        <v>936</v>
      </c>
      <c r="N17" s="54"/>
      <c r="O17" s="54" t="s">
        <v>1164</v>
      </c>
      <c r="P17" s="54"/>
      <c r="Q17" s="54"/>
      <c r="R17" s="54"/>
      <c r="S17" s="54" t="s">
        <v>2117</v>
      </c>
      <c r="T17" s="54"/>
      <c r="U17" s="54" t="s">
        <v>2492</v>
      </c>
      <c r="V17" s="54"/>
      <c r="W17" s="54"/>
      <c r="X17" s="54"/>
      <c r="Y17" s="54"/>
      <c r="Z17" s="54" t="s">
        <v>2810</v>
      </c>
      <c r="AA17" s="54" t="s">
        <v>2810</v>
      </c>
      <c r="AB17" s="54" t="s">
        <v>3138</v>
      </c>
      <c r="AC17" s="54" t="s">
        <v>3262</v>
      </c>
      <c r="AD17" s="55">
        <v>0.4</v>
      </c>
      <c r="AE17" s="55"/>
      <c r="AF17" s="55"/>
      <c r="AG17" s="55"/>
      <c r="AH17" s="55">
        <v>0.4</v>
      </c>
      <c r="AI17" s="55">
        <v>100</v>
      </c>
      <c r="AJ17" s="55">
        <v>0.03</v>
      </c>
      <c r="AK17" s="55">
        <v>0</v>
      </c>
      <c r="AL17" s="55">
        <v>0</v>
      </c>
      <c r="AM17" s="55">
        <v>0</v>
      </c>
      <c r="AN17" s="55">
        <v>0</v>
      </c>
      <c r="AO17" s="55">
        <v>0</v>
      </c>
      <c r="AP17" s="55">
        <v>0</v>
      </c>
      <c r="AQ17" s="55"/>
      <c r="AR17" s="55"/>
      <c r="AS17" s="55"/>
      <c r="AT17" s="55"/>
      <c r="AU17" s="55"/>
      <c r="AV17" s="55"/>
      <c r="AW17" s="54"/>
      <c r="AX17" s="54"/>
      <c r="AY17" s="55"/>
      <c r="AZ17" s="55">
        <v>0.4</v>
      </c>
      <c r="BA17" s="55">
        <v>0.03</v>
      </c>
      <c r="BB17" s="56">
        <v>25</v>
      </c>
      <c r="BC17" s="56">
        <v>12</v>
      </c>
      <c r="BD17" s="56">
        <v>3</v>
      </c>
      <c r="BE17" s="56"/>
      <c r="BF17" s="56"/>
      <c r="BG17" s="56"/>
      <c r="BH17" s="56"/>
      <c r="BI17" s="56"/>
      <c r="BJ17" s="56"/>
      <c r="BK17" s="56"/>
      <c r="BL17" s="56"/>
      <c r="BM17" s="56"/>
      <c r="BN17" s="56"/>
      <c r="BO17" s="56"/>
      <c r="BP17" s="56">
        <v>2</v>
      </c>
      <c r="BQ17" s="56">
        <v>1</v>
      </c>
      <c r="BR17" s="56"/>
      <c r="BS17" s="56"/>
      <c r="BT17" s="56"/>
      <c r="BU17" s="56"/>
      <c r="BV17" s="56"/>
      <c r="BW17" s="56"/>
      <c r="BX17" s="56"/>
      <c r="BY17" s="56"/>
      <c r="BZ17" s="56"/>
      <c r="CA17" s="56"/>
      <c r="CB17" s="56"/>
      <c r="CC17" s="56"/>
      <c r="CD17" s="56"/>
      <c r="CE17" s="56"/>
      <c r="CF17" s="56"/>
      <c r="CG17" s="56"/>
      <c r="CH17" s="56"/>
      <c r="CI17" s="56"/>
      <c r="CJ17" s="56"/>
      <c r="CK17" s="56"/>
      <c r="CL17" s="56"/>
      <c r="CM17" s="56"/>
      <c r="CN17" s="56">
        <v>0</v>
      </c>
      <c r="CO17" s="56"/>
      <c r="CP17" s="70"/>
      <c r="CQ17" s="56"/>
      <c r="CR17" s="56"/>
      <c r="CS17" s="56"/>
      <c r="CT17" s="56"/>
      <c r="CU17" s="56">
        <v>3</v>
      </c>
      <c r="CV17" s="56">
        <v>0</v>
      </c>
      <c r="CW17" s="55">
        <v>1.0880000000000001</v>
      </c>
      <c r="CX17" s="54" t="s">
        <v>3774</v>
      </c>
      <c r="CY17" s="54"/>
      <c r="CZ17" s="54">
        <v>5.44</v>
      </c>
      <c r="DA17" s="54" t="s">
        <v>4014</v>
      </c>
      <c r="DB17" s="55">
        <v>20.466999999999999</v>
      </c>
      <c r="DC17" s="54"/>
      <c r="DD17" s="54"/>
      <c r="DE17" s="54"/>
      <c r="DF17" s="54"/>
      <c r="DG17" s="54"/>
      <c r="DH17" s="54"/>
      <c r="DI17" s="54"/>
      <c r="DJ17" s="54">
        <v>2</v>
      </c>
      <c r="DK17" s="54"/>
      <c r="DL17" s="54"/>
      <c r="DM17" s="54"/>
      <c r="DN17" s="54"/>
      <c r="DO17" s="54"/>
      <c r="DP17" s="54"/>
      <c r="DQ17" s="54">
        <v>1</v>
      </c>
      <c r="DR17" s="54" t="s">
        <v>4438</v>
      </c>
      <c r="DS17" s="54">
        <v>304</v>
      </c>
      <c r="DT17" s="54"/>
      <c r="DU17" s="54"/>
      <c r="DV17" s="54"/>
      <c r="DW17" s="54"/>
      <c r="DX17" s="54"/>
      <c r="DY17" s="54"/>
      <c r="DZ17" s="54"/>
      <c r="EA17" s="54"/>
      <c r="EB17" s="54"/>
      <c r="EC17" s="54"/>
      <c r="ED17" s="54"/>
      <c r="EE17" s="54"/>
      <c r="EF17" s="54"/>
      <c r="EG17" s="54"/>
      <c r="EH17" s="54"/>
      <c r="EI17" s="54"/>
      <c r="EJ17" s="54"/>
      <c r="EK17" s="54"/>
      <c r="EL17" s="54"/>
      <c r="EM17" s="54"/>
      <c r="EN17" s="54"/>
      <c r="EO17" s="54"/>
      <c r="EP17" s="54"/>
      <c r="EQ17" s="54"/>
      <c r="ER17" s="54"/>
      <c r="ES17" s="54"/>
      <c r="ET17" s="54"/>
      <c r="EU17" s="54"/>
      <c r="EV17" s="54"/>
      <c r="EW17" s="54"/>
      <c r="EX17" s="54">
        <v>1</v>
      </c>
      <c r="EY17" s="54" t="s">
        <v>4721</v>
      </c>
      <c r="EZ17" s="54">
        <v>9</v>
      </c>
      <c r="FA17" s="54"/>
      <c r="FB17" s="54"/>
      <c r="FC17" s="54"/>
      <c r="FD17" s="54"/>
      <c r="FE17" s="54"/>
      <c r="FF17" s="54"/>
      <c r="FG17" s="54"/>
      <c r="FH17" s="54"/>
      <c r="FI17" s="54"/>
      <c r="FJ17" s="54"/>
      <c r="FK17" s="54"/>
      <c r="FL17" s="54"/>
      <c r="FM17" s="54"/>
      <c r="FN17" s="54"/>
      <c r="FO17" s="54"/>
      <c r="FP17" s="54"/>
      <c r="FQ17" s="54"/>
      <c r="FR17" s="54"/>
      <c r="FS17" s="54"/>
      <c r="FT17" s="54"/>
      <c r="FU17" s="54" t="s">
        <v>5075</v>
      </c>
      <c r="FV17" s="54" t="s">
        <v>5270</v>
      </c>
      <c r="FW17" s="54"/>
      <c r="FX17" s="54"/>
      <c r="FY17" s="54" t="s">
        <v>5519</v>
      </c>
      <c r="FZ17" s="54"/>
      <c r="GA17" s="54"/>
      <c r="GB17" s="54"/>
      <c r="GC17" s="54" t="s">
        <v>5736</v>
      </c>
      <c r="GD17" s="54">
        <v>2</v>
      </c>
      <c r="GE17" s="54">
        <v>60</v>
      </c>
      <c r="GF17" s="54" t="s">
        <v>6017</v>
      </c>
      <c r="GG17" s="54" t="s">
        <v>6358</v>
      </c>
      <c r="GH17" s="54" t="s">
        <v>6680</v>
      </c>
      <c r="GI17" s="54" t="s">
        <v>7025</v>
      </c>
      <c r="GJ17" s="54" t="s">
        <v>16</v>
      </c>
      <c r="GK17" s="54" t="s">
        <v>7305</v>
      </c>
      <c r="GL17" s="54" t="s">
        <v>7397</v>
      </c>
      <c r="GM17" s="54" t="s">
        <v>7477</v>
      </c>
    </row>
    <row r="18" spans="3:195" ht="30" customHeight="1" x14ac:dyDescent="0.2">
      <c r="C18" s="102" t="s">
        <v>11155</v>
      </c>
      <c r="D18" s="102" t="s">
        <v>11214</v>
      </c>
      <c r="E18" s="46" t="s">
        <v>7646</v>
      </c>
      <c r="F18" s="45" t="s">
        <v>11174</v>
      </c>
      <c r="G18" s="46"/>
      <c r="H18" s="46"/>
      <c r="I18" s="46" t="s">
        <v>7743</v>
      </c>
      <c r="J18" s="46" t="s">
        <v>7743</v>
      </c>
      <c r="K18" s="46">
        <v>2018</v>
      </c>
      <c r="L18" s="47">
        <v>44860</v>
      </c>
      <c r="M18" s="47">
        <v>45291</v>
      </c>
      <c r="N18" s="46" t="s">
        <v>7959</v>
      </c>
      <c r="O18" s="46" t="s">
        <v>8079</v>
      </c>
      <c r="P18" s="46" t="s">
        <v>8189</v>
      </c>
      <c r="Q18" s="46" t="s">
        <v>8311</v>
      </c>
      <c r="R18" s="46" t="s">
        <v>8369</v>
      </c>
      <c r="S18" s="45"/>
      <c r="T18" s="46" t="s">
        <v>8426</v>
      </c>
      <c r="U18" s="45"/>
      <c r="V18" s="46" t="s">
        <v>8369</v>
      </c>
      <c r="W18" s="45"/>
      <c r="X18" s="45"/>
      <c r="Y18" s="46" t="s">
        <v>8684</v>
      </c>
      <c r="Z18" s="46" t="s">
        <v>8798</v>
      </c>
      <c r="AA18" s="46" t="s">
        <v>8798</v>
      </c>
      <c r="AB18" s="46" t="s">
        <v>3138</v>
      </c>
      <c r="AC18" s="46" t="s">
        <v>8961</v>
      </c>
      <c r="AD18" s="48">
        <f>SUM(AE18,AH18,AK18,AM18,AO18,AQ18)</f>
        <v>163.30000000000001</v>
      </c>
      <c r="AE18" s="48">
        <v>144</v>
      </c>
      <c r="AF18" s="49">
        <v>88.18</v>
      </c>
      <c r="AG18" s="49">
        <v>0.15</v>
      </c>
      <c r="AH18" s="48">
        <v>10.8</v>
      </c>
      <c r="AI18" s="49">
        <v>6.12</v>
      </c>
      <c r="AJ18" s="49"/>
      <c r="AK18" s="49">
        <v>8.5</v>
      </c>
      <c r="AL18" s="49">
        <v>4.9000000000000004</v>
      </c>
      <c r="AM18" s="49">
        <v>0</v>
      </c>
      <c r="AN18" s="49">
        <v>0</v>
      </c>
      <c r="AO18" s="49">
        <v>0</v>
      </c>
      <c r="AP18" s="49">
        <v>0</v>
      </c>
      <c r="AQ18" s="49">
        <v>0</v>
      </c>
      <c r="AR18" s="49">
        <v>0</v>
      </c>
      <c r="AS18" s="46" t="s">
        <v>9042</v>
      </c>
      <c r="AT18" s="46" t="s">
        <v>1624</v>
      </c>
      <c r="AU18" s="46" t="s">
        <v>1624</v>
      </c>
      <c r="AV18" s="45"/>
      <c r="AW18" s="45"/>
      <c r="AX18" s="45"/>
      <c r="AY18" s="49"/>
      <c r="AZ18" s="49">
        <v>150</v>
      </c>
      <c r="BA18" s="49">
        <v>100</v>
      </c>
      <c r="BB18" s="50">
        <v>256</v>
      </c>
      <c r="BC18" s="50">
        <v>256</v>
      </c>
      <c r="BD18" s="50">
        <v>109</v>
      </c>
      <c r="BE18" s="50">
        <v>4</v>
      </c>
      <c r="BF18" s="50"/>
      <c r="BG18" s="50"/>
      <c r="BH18" s="50"/>
      <c r="BI18" s="50"/>
      <c r="BJ18" s="50">
        <v>34</v>
      </c>
      <c r="BK18" s="50"/>
      <c r="BL18" s="50"/>
      <c r="BM18" s="50"/>
      <c r="BN18" s="50"/>
      <c r="BO18" s="50">
        <v>38</v>
      </c>
      <c r="BP18" s="50">
        <v>33</v>
      </c>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v>0</v>
      </c>
      <c r="CO18" s="50"/>
      <c r="CP18" s="48"/>
      <c r="CQ18" s="50"/>
      <c r="CR18" s="50"/>
      <c r="CS18" s="51"/>
      <c r="CT18" s="50"/>
      <c r="CU18" s="50">
        <v>109</v>
      </c>
      <c r="CV18" s="52">
        <f>SUM(BE18:BX18)+SUM(CO18:CT18)-CU18</f>
        <v>0</v>
      </c>
      <c r="CW18" s="49">
        <v>115000</v>
      </c>
      <c r="CX18" s="46" t="s">
        <v>9341</v>
      </c>
      <c r="CY18" s="45"/>
      <c r="CZ18" s="49">
        <v>9.98</v>
      </c>
      <c r="DA18" s="53" t="s">
        <v>9461</v>
      </c>
      <c r="DB18" s="49">
        <v>1152505</v>
      </c>
      <c r="DC18" s="49"/>
      <c r="DD18" s="45"/>
      <c r="DE18" s="45"/>
      <c r="DF18" s="45"/>
      <c r="DG18" s="45"/>
      <c r="DH18" s="45"/>
      <c r="DI18" s="45"/>
      <c r="DJ18" s="46">
        <v>6</v>
      </c>
      <c r="DK18" s="46">
        <v>1</v>
      </c>
      <c r="DL18" s="46" t="s">
        <v>4176</v>
      </c>
      <c r="DM18" s="46">
        <v>201754</v>
      </c>
      <c r="DN18" s="46">
        <v>1</v>
      </c>
      <c r="DO18" s="46" t="s">
        <v>9690</v>
      </c>
      <c r="DP18" s="46">
        <v>14060</v>
      </c>
      <c r="DQ18" s="46">
        <v>1</v>
      </c>
      <c r="DR18" s="46" t="s">
        <v>4347</v>
      </c>
      <c r="DS18" s="46">
        <v>10000</v>
      </c>
      <c r="DT18" s="45"/>
      <c r="DU18" s="45"/>
      <c r="DV18" s="45"/>
      <c r="DW18" s="45"/>
      <c r="DX18" s="45"/>
      <c r="DY18" s="45"/>
      <c r="DZ18" s="45"/>
      <c r="EA18" s="45"/>
      <c r="EB18" s="45"/>
      <c r="EC18" s="45"/>
      <c r="ED18" s="45"/>
      <c r="EE18" s="45"/>
      <c r="EF18" s="45"/>
      <c r="EG18" s="45"/>
      <c r="EH18" s="45"/>
      <c r="EI18" s="45"/>
      <c r="EJ18" s="45"/>
      <c r="EK18" s="45"/>
      <c r="EL18" s="46">
        <v>1</v>
      </c>
      <c r="EM18" s="46" t="s">
        <v>9690</v>
      </c>
      <c r="EN18" s="46">
        <v>25000</v>
      </c>
      <c r="EO18" s="45"/>
      <c r="EP18" s="45"/>
      <c r="EQ18" s="45"/>
      <c r="ER18" s="45"/>
      <c r="ES18" s="45"/>
      <c r="ET18" s="45"/>
      <c r="EU18" s="45"/>
      <c r="EV18" s="45"/>
      <c r="EW18" s="45"/>
      <c r="EX18" s="45"/>
      <c r="EY18" s="45"/>
      <c r="EZ18" s="45"/>
      <c r="FA18" s="45"/>
      <c r="FB18" s="45"/>
      <c r="FC18" s="45"/>
      <c r="FD18" s="45"/>
      <c r="FE18" s="45"/>
      <c r="FF18" s="45"/>
      <c r="FG18" s="46">
        <v>100</v>
      </c>
      <c r="FH18" s="45"/>
      <c r="FI18" s="46">
        <v>119</v>
      </c>
      <c r="FJ18" s="46">
        <v>7</v>
      </c>
      <c r="FK18" s="46">
        <v>23</v>
      </c>
      <c r="FL18" s="46">
        <v>82</v>
      </c>
      <c r="FM18" s="46">
        <v>2</v>
      </c>
      <c r="FN18" s="46">
        <v>5</v>
      </c>
      <c r="FO18" s="46">
        <v>0</v>
      </c>
      <c r="FP18" s="46">
        <v>0</v>
      </c>
      <c r="FQ18" s="46">
        <v>0</v>
      </c>
      <c r="FR18" s="45"/>
      <c r="FS18" s="45"/>
      <c r="FT18" s="45"/>
      <c r="FU18" s="45"/>
      <c r="FV18" s="46" t="s">
        <v>10281</v>
      </c>
      <c r="FW18" s="45"/>
      <c r="FX18" s="45"/>
      <c r="FY18" s="45"/>
      <c r="FZ18" s="45"/>
      <c r="GA18" s="45"/>
      <c r="GB18" s="45"/>
      <c r="GC18" s="46" t="s">
        <v>699</v>
      </c>
      <c r="GD18" s="46">
        <v>0</v>
      </c>
      <c r="GE18" s="45"/>
      <c r="GF18" s="46" t="s">
        <v>7614</v>
      </c>
      <c r="GG18" s="46" t="s">
        <v>10839</v>
      </c>
      <c r="GH18" s="46" t="s">
        <v>11081</v>
      </c>
      <c r="GI18" s="46" t="s">
        <v>10950</v>
      </c>
      <c r="GJ18" s="46" t="s">
        <v>10999</v>
      </c>
      <c r="GK18" s="46" t="s">
        <v>11034</v>
      </c>
      <c r="GL18" s="46" t="s">
        <v>11081</v>
      </c>
      <c r="GM18" s="45"/>
    </row>
    <row r="19" spans="3:195" ht="30" customHeight="1" x14ac:dyDescent="0.2">
      <c r="C19" s="102" t="s">
        <v>11083</v>
      </c>
      <c r="D19" s="102" t="s">
        <v>11214</v>
      </c>
      <c r="E19" s="46" t="s">
        <v>63</v>
      </c>
      <c r="F19" s="45" t="s">
        <v>11174</v>
      </c>
      <c r="G19" s="46"/>
      <c r="H19" s="46"/>
      <c r="I19" s="46" t="s">
        <v>725</v>
      </c>
      <c r="J19" s="46" t="s">
        <v>725</v>
      </c>
      <c r="K19" s="46">
        <v>2017</v>
      </c>
      <c r="L19" s="47">
        <v>44927</v>
      </c>
      <c r="M19" s="47">
        <v>45291</v>
      </c>
      <c r="N19" s="46" t="s">
        <v>7953</v>
      </c>
      <c r="O19" s="46" t="s">
        <v>8077</v>
      </c>
      <c r="P19" s="46" t="s">
        <v>8185</v>
      </c>
      <c r="Q19" s="46" t="s">
        <v>8307</v>
      </c>
      <c r="R19" s="45"/>
      <c r="S19" s="45"/>
      <c r="T19" s="46" t="s">
        <v>8423</v>
      </c>
      <c r="U19" s="46" t="s">
        <v>8454</v>
      </c>
      <c r="V19" s="45"/>
      <c r="W19" s="45"/>
      <c r="X19" s="45"/>
      <c r="Y19" s="45"/>
      <c r="Z19" s="46" t="s">
        <v>8792</v>
      </c>
      <c r="AA19" s="46" t="s">
        <v>8792</v>
      </c>
      <c r="AB19" s="46" t="s">
        <v>3138</v>
      </c>
      <c r="AC19" s="46" t="s">
        <v>8956</v>
      </c>
      <c r="AD19" s="48">
        <f>SUM(AE19,AH19,AK19,AM19,AO19,AQ19)</f>
        <v>1067</v>
      </c>
      <c r="AE19" s="48">
        <v>88.2</v>
      </c>
      <c r="AF19" s="49">
        <v>8.27</v>
      </c>
      <c r="AG19" s="49">
        <v>0.08</v>
      </c>
      <c r="AH19" s="48">
        <v>35</v>
      </c>
      <c r="AI19" s="49">
        <v>3.28</v>
      </c>
      <c r="AJ19" s="49"/>
      <c r="AK19" s="49">
        <v>10.3</v>
      </c>
      <c r="AL19" s="49">
        <v>0.97</v>
      </c>
      <c r="AM19" s="49">
        <v>0</v>
      </c>
      <c r="AN19" s="49">
        <v>0</v>
      </c>
      <c r="AO19" s="49">
        <v>0</v>
      </c>
      <c r="AP19" s="49">
        <v>0</v>
      </c>
      <c r="AQ19" s="49">
        <v>933.5</v>
      </c>
      <c r="AR19" s="49">
        <v>87.49</v>
      </c>
      <c r="AS19" s="46" t="s">
        <v>9041</v>
      </c>
      <c r="AT19" s="46" t="s">
        <v>9060</v>
      </c>
      <c r="AU19" s="46" t="s">
        <v>9071</v>
      </c>
      <c r="AV19" s="45"/>
      <c r="AW19" s="45"/>
      <c r="AX19" s="45"/>
      <c r="AY19" s="49"/>
      <c r="AZ19" s="49">
        <v>679.47400000000005</v>
      </c>
      <c r="BA19" s="49">
        <v>0.5</v>
      </c>
      <c r="BB19" s="50">
        <v>155</v>
      </c>
      <c r="BC19" s="50">
        <v>155</v>
      </c>
      <c r="BD19" s="50">
        <v>155</v>
      </c>
      <c r="BE19" s="50">
        <v>0</v>
      </c>
      <c r="BF19" s="50">
        <v>0</v>
      </c>
      <c r="BG19" s="50">
        <v>0</v>
      </c>
      <c r="BH19" s="50">
        <v>0</v>
      </c>
      <c r="BI19" s="50">
        <v>0</v>
      </c>
      <c r="BJ19" s="50">
        <v>0</v>
      </c>
      <c r="BK19" s="50">
        <v>0</v>
      </c>
      <c r="BL19" s="50">
        <v>0</v>
      </c>
      <c r="BM19" s="50">
        <v>0</v>
      </c>
      <c r="BN19" s="50">
        <v>114</v>
      </c>
      <c r="BO19" s="50">
        <v>0</v>
      </c>
      <c r="BP19" s="50">
        <v>41</v>
      </c>
      <c r="BQ19" s="50">
        <v>0</v>
      </c>
      <c r="BR19" s="50">
        <v>0</v>
      </c>
      <c r="BS19" s="50">
        <v>0</v>
      </c>
      <c r="BT19" s="50">
        <v>0</v>
      </c>
      <c r="BU19" s="50">
        <v>0</v>
      </c>
      <c r="BV19" s="50">
        <v>0</v>
      </c>
      <c r="BW19" s="50">
        <v>0</v>
      </c>
      <c r="BX19" s="50">
        <v>0</v>
      </c>
      <c r="BY19" s="50"/>
      <c r="BZ19" s="50"/>
      <c r="CA19" s="50"/>
      <c r="CB19" s="50"/>
      <c r="CC19" s="50"/>
      <c r="CD19" s="50"/>
      <c r="CE19" s="50"/>
      <c r="CF19" s="50"/>
      <c r="CG19" s="50"/>
      <c r="CH19" s="50"/>
      <c r="CI19" s="50"/>
      <c r="CJ19" s="50"/>
      <c r="CK19" s="50"/>
      <c r="CL19" s="50"/>
      <c r="CM19" s="50"/>
      <c r="CN19" s="50">
        <v>0</v>
      </c>
      <c r="CO19" s="50">
        <v>0</v>
      </c>
      <c r="CP19" s="48">
        <v>0</v>
      </c>
      <c r="CQ19" s="50">
        <v>0</v>
      </c>
      <c r="CR19" s="50">
        <v>0</v>
      </c>
      <c r="CS19" s="51"/>
      <c r="CT19" s="50">
        <v>0</v>
      </c>
      <c r="CU19" s="50">
        <v>155</v>
      </c>
      <c r="CV19" s="52">
        <f>SUM(BE19:BX19)+SUM(CO19:CT19)-CU19</f>
        <v>0</v>
      </c>
      <c r="CW19" s="49">
        <v>1041.433</v>
      </c>
      <c r="CX19" s="46" t="s">
        <v>9336</v>
      </c>
      <c r="CY19" s="45"/>
      <c r="CZ19" s="49">
        <v>78.569999999999993</v>
      </c>
      <c r="DA19" s="53" t="s">
        <v>9456</v>
      </c>
      <c r="DB19" s="49">
        <v>1325.51</v>
      </c>
      <c r="DC19" s="49"/>
      <c r="DD19" s="45"/>
      <c r="DE19" s="45"/>
      <c r="DF19" s="45"/>
      <c r="DG19" s="45"/>
      <c r="DH19" s="46">
        <v>730</v>
      </c>
      <c r="DI19" s="46" t="s">
        <v>9583</v>
      </c>
      <c r="DJ19" s="46">
        <v>5</v>
      </c>
      <c r="DK19" s="46">
        <v>1</v>
      </c>
      <c r="DL19" s="46" t="s">
        <v>9619</v>
      </c>
      <c r="DM19" s="46">
        <v>40417</v>
      </c>
      <c r="DN19" s="46">
        <v>1</v>
      </c>
      <c r="DO19" s="46" t="s">
        <v>9686</v>
      </c>
      <c r="DP19" s="46">
        <v>18438</v>
      </c>
      <c r="DQ19" s="45"/>
      <c r="DR19" s="45"/>
      <c r="DS19" s="45"/>
      <c r="DT19" s="45"/>
      <c r="DU19" s="45"/>
      <c r="DV19" s="45"/>
      <c r="DW19" s="45"/>
      <c r="DX19" s="45"/>
      <c r="DY19" s="45"/>
      <c r="DZ19" s="45"/>
      <c r="EA19" s="45"/>
      <c r="EB19" s="45"/>
      <c r="EC19" s="45"/>
      <c r="ED19" s="45"/>
      <c r="EE19" s="45"/>
      <c r="EF19" s="45"/>
      <c r="EG19" s="45"/>
      <c r="EH19" s="45"/>
      <c r="EI19" s="46">
        <v>1</v>
      </c>
      <c r="EJ19" s="46" t="s">
        <v>9830</v>
      </c>
      <c r="EK19" s="46">
        <v>130551</v>
      </c>
      <c r="EL19" s="45"/>
      <c r="EM19" s="45"/>
      <c r="EN19" s="45"/>
      <c r="EO19" s="45"/>
      <c r="EP19" s="45"/>
      <c r="EQ19" s="45"/>
      <c r="ER19" s="45"/>
      <c r="ES19" s="45"/>
      <c r="ET19" s="45"/>
      <c r="EU19" s="45"/>
      <c r="EV19" s="45"/>
      <c r="EW19" s="45"/>
      <c r="EX19" s="45"/>
      <c r="EY19" s="45"/>
      <c r="EZ19" s="45"/>
      <c r="FA19" s="45"/>
      <c r="FB19" s="45"/>
      <c r="FC19" s="45"/>
      <c r="FD19" s="45"/>
      <c r="FE19" s="45"/>
      <c r="FF19" s="45"/>
      <c r="FG19" s="46">
        <v>100</v>
      </c>
      <c r="FH19" s="46" t="s">
        <v>10011</v>
      </c>
      <c r="FI19" s="46">
        <v>31</v>
      </c>
      <c r="FJ19" s="46">
        <v>0</v>
      </c>
      <c r="FK19" s="46">
        <v>26</v>
      </c>
      <c r="FL19" s="46">
        <v>0</v>
      </c>
      <c r="FM19" s="46">
        <v>0</v>
      </c>
      <c r="FN19" s="46">
        <v>5</v>
      </c>
      <c r="FO19" s="46">
        <v>0</v>
      </c>
      <c r="FP19" s="46">
        <v>0</v>
      </c>
      <c r="FQ19" s="46">
        <v>0</v>
      </c>
      <c r="FR19" s="45"/>
      <c r="FS19" s="45"/>
      <c r="FT19" s="45"/>
      <c r="FU19" s="53" t="s">
        <v>10188</v>
      </c>
      <c r="FV19" s="45"/>
      <c r="FW19" s="45"/>
      <c r="FX19" s="45"/>
      <c r="FY19" s="45"/>
      <c r="FZ19" s="45"/>
      <c r="GA19" s="45"/>
      <c r="GB19" s="45"/>
      <c r="GC19" s="46" t="s">
        <v>10643</v>
      </c>
      <c r="GD19" s="46">
        <v>16</v>
      </c>
      <c r="GE19" s="46">
        <v>156000</v>
      </c>
      <c r="GF19" s="46" t="s">
        <v>10727</v>
      </c>
      <c r="GG19" s="46" t="s">
        <v>10834</v>
      </c>
      <c r="GH19" s="46" t="s">
        <v>11081</v>
      </c>
      <c r="GI19" s="46" t="s">
        <v>10945</v>
      </c>
      <c r="GJ19" s="46" t="s">
        <v>10997</v>
      </c>
      <c r="GK19" s="46" t="s">
        <v>11032</v>
      </c>
      <c r="GL19" s="46" t="s">
        <v>11081</v>
      </c>
      <c r="GM19" s="46" t="s">
        <v>11070</v>
      </c>
    </row>
    <row r="20" spans="3:195" ht="30" customHeight="1" x14ac:dyDescent="0.2">
      <c r="C20" s="102" t="s">
        <v>11178</v>
      </c>
      <c r="D20" s="102" t="s">
        <v>11214</v>
      </c>
      <c r="E20" s="46" t="s">
        <v>63</v>
      </c>
      <c r="F20" s="45" t="s">
        <v>11174</v>
      </c>
      <c r="G20" s="46"/>
      <c r="H20" s="46"/>
      <c r="I20" s="46" t="s">
        <v>7740</v>
      </c>
      <c r="J20" s="46" t="s">
        <v>7740</v>
      </c>
      <c r="K20" s="46">
        <v>2015</v>
      </c>
      <c r="L20" s="47">
        <v>45076</v>
      </c>
      <c r="M20" s="47">
        <v>45209</v>
      </c>
      <c r="N20" s="46" t="s">
        <v>7955</v>
      </c>
      <c r="O20" s="45"/>
      <c r="P20" s="46" t="s">
        <v>8186</v>
      </c>
      <c r="Q20" s="46" t="s">
        <v>8308</v>
      </c>
      <c r="R20" s="45"/>
      <c r="S20" s="45"/>
      <c r="T20" s="46" t="s">
        <v>8424</v>
      </c>
      <c r="U20" s="46" t="s">
        <v>8455</v>
      </c>
      <c r="V20" s="45"/>
      <c r="W20" s="45"/>
      <c r="X20" s="46" t="s">
        <v>8592</v>
      </c>
      <c r="Y20" s="46" t="s">
        <v>8682</v>
      </c>
      <c r="Z20" s="46" t="s">
        <v>8794</v>
      </c>
      <c r="AA20" s="46" t="s">
        <v>8794</v>
      </c>
      <c r="AB20" s="46" t="s">
        <v>3138</v>
      </c>
      <c r="AC20" s="46" t="s">
        <v>8958</v>
      </c>
      <c r="AD20" s="48">
        <f>SUM(AE20,AH20,AK20,AM20,AO20,AQ20)</f>
        <v>32.170999999999999</v>
      </c>
      <c r="AE20" s="48">
        <v>12.798</v>
      </c>
      <c r="AF20" s="49">
        <v>39.78</v>
      </c>
      <c r="AG20" s="49">
        <v>0.01</v>
      </c>
      <c r="AH20" s="48">
        <v>1.385</v>
      </c>
      <c r="AI20" s="49">
        <v>4.3099999999999996</v>
      </c>
      <c r="AJ20" s="49"/>
      <c r="AK20" s="49">
        <v>3.34</v>
      </c>
      <c r="AL20" s="49">
        <v>10.38</v>
      </c>
      <c r="AM20" s="49">
        <v>4.9340000000000002</v>
      </c>
      <c r="AN20" s="49">
        <v>15.34</v>
      </c>
      <c r="AO20" s="49">
        <v>0</v>
      </c>
      <c r="AP20" s="49">
        <v>0</v>
      </c>
      <c r="AQ20" s="49">
        <v>9.7140000000000004</v>
      </c>
      <c r="AR20" s="49">
        <v>30.19</v>
      </c>
      <c r="AS20" s="46" t="s">
        <v>594</v>
      </c>
      <c r="AT20" s="46" t="s">
        <v>9061</v>
      </c>
      <c r="AU20" s="46" t="s">
        <v>8794</v>
      </c>
      <c r="AV20" s="45"/>
      <c r="AW20" s="45"/>
      <c r="AX20" s="45"/>
      <c r="AY20" s="49">
        <v>0</v>
      </c>
      <c r="AZ20" s="49">
        <v>54.268000000000001</v>
      </c>
      <c r="BA20" s="49">
        <v>0.05</v>
      </c>
      <c r="BB20" s="50">
        <v>59</v>
      </c>
      <c r="BC20" s="50">
        <v>59</v>
      </c>
      <c r="BD20" s="50">
        <v>14</v>
      </c>
      <c r="BE20" s="50"/>
      <c r="BF20" s="50">
        <v>2</v>
      </c>
      <c r="BG20" s="50"/>
      <c r="BH20" s="50"/>
      <c r="BI20" s="50"/>
      <c r="BJ20" s="50"/>
      <c r="BK20" s="50"/>
      <c r="BL20" s="50"/>
      <c r="BM20" s="50"/>
      <c r="BN20" s="50"/>
      <c r="BO20" s="50">
        <v>6</v>
      </c>
      <c r="BP20" s="50">
        <v>3</v>
      </c>
      <c r="BQ20" s="50"/>
      <c r="BR20" s="50">
        <v>3</v>
      </c>
      <c r="BS20" s="50"/>
      <c r="BT20" s="50"/>
      <c r="BU20" s="50"/>
      <c r="BV20" s="50"/>
      <c r="BW20" s="50"/>
      <c r="BX20" s="50"/>
      <c r="BY20" s="50"/>
      <c r="BZ20" s="50"/>
      <c r="CA20" s="50"/>
      <c r="CB20" s="50"/>
      <c r="CC20" s="50"/>
      <c r="CD20" s="50"/>
      <c r="CE20" s="50"/>
      <c r="CF20" s="50"/>
      <c r="CG20" s="50"/>
      <c r="CH20" s="50"/>
      <c r="CI20" s="50"/>
      <c r="CJ20" s="50"/>
      <c r="CK20" s="50"/>
      <c r="CL20" s="50"/>
      <c r="CM20" s="50"/>
      <c r="CN20" s="50">
        <v>0</v>
      </c>
      <c r="CO20" s="50"/>
      <c r="CP20" s="48"/>
      <c r="CQ20" s="50"/>
      <c r="CR20" s="50"/>
      <c r="CS20" s="51"/>
      <c r="CT20" s="50"/>
      <c r="CU20" s="50">
        <v>14</v>
      </c>
      <c r="CV20" s="52">
        <f>SUM(BE20:BX20)+SUM(CO20:CT20)-CU20</f>
        <v>0</v>
      </c>
      <c r="CW20" s="49">
        <v>10.692</v>
      </c>
      <c r="CX20" s="46" t="s">
        <v>9337</v>
      </c>
      <c r="CY20" s="45"/>
      <c r="CZ20" s="49">
        <v>0.81</v>
      </c>
      <c r="DA20" s="53" t="s">
        <v>9458</v>
      </c>
      <c r="DB20" s="49">
        <v>1325.51</v>
      </c>
      <c r="DC20" s="49"/>
      <c r="DD20" s="45"/>
      <c r="DE20" s="45"/>
      <c r="DF20" s="45"/>
      <c r="DG20" s="45"/>
      <c r="DH20" s="45"/>
      <c r="DI20" s="45"/>
      <c r="DJ20" s="46">
        <v>2</v>
      </c>
      <c r="DK20" s="45"/>
      <c r="DL20" s="45"/>
      <c r="DM20" s="45"/>
      <c r="DN20" s="45"/>
      <c r="DO20" s="45"/>
      <c r="DP20" s="45"/>
      <c r="DQ20" s="45"/>
      <c r="DR20" s="45"/>
      <c r="DS20" s="45"/>
      <c r="DT20" s="45"/>
      <c r="DU20" s="45"/>
      <c r="DV20" s="45"/>
      <c r="DW20" s="45"/>
      <c r="DX20" s="45"/>
      <c r="DY20" s="45"/>
      <c r="DZ20" s="45"/>
      <c r="EA20" s="45"/>
      <c r="EB20" s="45"/>
      <c r="EC20" s="45"/>
      <c r="ED20" s="45"/>
      <c r="EE20" s="45"/>
      <c r="EF20" s="46" t="s">
        <v>9783</v>
      </c>
      <c r="EG20" s="46" t="s">
        <v>9799</v>
      </c>
      <c r="EH20" s="46">
        <v>6168</v>
      </c>
      <c r="EI20" s="45"/>
      <c r="EJ20" s="45"/>
      <c r="EK20" s="45"/>
      <c r="EL20" s="46">
        <v>1</v>
      </c>
      <c r="EM20" s="46" t="s">
        <v>9799</v>
      </c>
      <c r="EN20" s="46">
        <v>6168</v>
      </c>
      <c r="EO20" s="45"/>
      <c r="EP20" s="45"/>
      <c r="EQ20" s="45"/>
      <c r="ER20" s="45"/>
      <c r="ES20" s="45"/>
      <c r="ET20" s="45"/>
      <c r="EU20" s="45"/>
      <c r="EV20" s="45"/>
      <c r="EW20" s="45"/>
      <c r="EX20" s="46">
        <v>1</v>
      </c>
      <c r="EY20" s="46" t="s">
        <v>9905</v>
      </c>
      <c r="EZ20" s="46">
        <v>6</v>
      </c>
      <c r="FA20" s="45"/>
      <c r="FB20" s="45"/>
      <c r="FC20" s="45"/>
      <c r="FD20" s="45"/>
      <c r="FE20" s="45"/>
      <c r="FF20" s="45"/>
      <c r="FG20" s="46">
        <v>100</v>
      </c>
      <c r="FH20" s="46" t="s">
        <v>10013</v>
      </c>
      <c r="FI20" s="46">
        <v>29</v>
      </c>
      <c r="FJ20" s="46">
        <v>0</v>
      </c>
      <c r="FK20" s="46">
        <v>0</v>
      </c>
      <c r="FL20" s="46">
        <v>29</v>
      </c>
      <c r="FM20" s="46">
        <v>0</v>
      </c>
      <c r="FN20" s="46">
        <v>0</v>
      </c>
      <c r="FO20" s="46">
        <v>0</v>
      </c>
      <c r="FP20" s="46">
        <v>0</v>
      </c>
      <c r="FQ20" s="46">
        <v>0</v>
      </c>
      <c r="FR20" s="45"/>
      <c r="FS20" s="45"/>
      <c r="FT20" s="45"/>
      <c r="FU20" s="53" t="s">
        <v>10190</v>
      </c>
      <c r="FV20" s="45"/>
      <c r="FW20" s="45"/>
      <c r="FX20" s="45"/>
      <c r="FY20" s="45"/>
      <c r="FZ20" s="45"/>
      <c r="GA20" s="45"/>
      <c r="GB20" s="45"/>
      <c r="GC20" s="46" t="s">
        <v>10644</v>
      </c>
      <c r="GD20" s="46">
        <v>5</v>
      </c>
      <c r="GE20" s="46">
        <v>190</v>
      </c>
      <c r="GF20" s="46" t="s">
        <v>10729</v>
      </c>
      <c r="GG20" s="46" t="s">
        <v>10836</v>
      </c>
      <c r="GH20" s="46" t="s">
        <v>11081</v>
      </c>
      <c r="GI20" s="46" t="s">
        <v>10947</v>
      </c>
      <c r="GJ20" s="46" t="s">
        <v>10998</v>
      </c>
      <c r="GK20" s="46" t="s">
        <v>11033</v>
      </c>
      <c r="GL20" s="46" t="s">
        <v>11081</v>
      </c>
      <c r="GM20" s="46" t="s">
        <v>11071</v>
      </c>
    </row>
    <row r="21" spans="3:195" ht="30" customHeight="1" x14ac:dyDescent="0.2">
      <c r="C21" s="57" t="s">
        <v>731</v>
      </c>
      <c r="D21" s="102" t="s">
        <v>11214</v>
      </c>
      <c r="E21" s="46" t="s">
        <v>63</v>
      </c>
      <c r="F21" s="45" t="s">
        <v>11174</v>
      </c>
      <c r="G21" s="46"/>
      <c r="H21" s="46"/>
      <c r="I21" s="46" t="s">
        <v>7741</v>
      </c>
      <c r="J21" s="46" t="s">
        <v>731</v>
      </c>
      <c r="K21" s="46">
        <v>2013</v>
      </c>
      <c r="L21" s="47">
        <v>44927</v>
      </c>
      <c r="M21" s="47">
        <v>45291</v>
      </c>
      <c r="N21" s="46" t="s">
        <v>7956</v>
      </c>
      <c r="O21" s="45"/>
      <c r="P21" s="46" t="s">
        <v>8187</v>
      </c>
      <c r="Q21" s="46" t="s">
        <v>8309</v>
      </c>
      <c r="R21" s="45"/>
      <c r="S21" s="45"/>
      <c r="T21" s="46" t="s">
        <v>8423</v>
      </c>
      <c r="U21" s="46" t="s">
        <v>8456</v>
      </c>
      <c r="V21" s="46" t="s">
        <v>8491</v>
      </c>
      <c r="W21" s="45"/>
      <c r="X21" s="45"/>
      <c r="Y21" s="45"/>
      <c r="Z21" s="46" t="s">
        <v>8795</v>
      </c>
      <c r="AA21" s="46" t="s">
        <v>8795</v>
      </c>
      <c r="AB21" s="46" t="s">
        <v>3141</v>
      </c>
      <c r="AC21" s="46" t="s">
        <v>8959</v>
      </c>
      <c r="AD21" s="48">
        <f>SUM(AE21,AH21,AK21,AM21,AO21,AQ21)</f>
        <v>306.01099999999997</v>
      </c>
      <c r="AE21" s="48">
        <v>153.005</v>
      </c>
      <c r="AF21" s="49">
        <v>50</v>
      </c>
      <c r="AG21" s="49">
        <v>0.12</v>
      </c>
      <c r="AH21" s="48">
        <v>0</v>
      </c>
      <c r="AI21" s="49">
        <v>0</v>
      </c>
      <c r="AJ21" s="49"/>
      <c r="AK21" s="49">
        <v>80.183000000000007</v>
      </c>
      <c r="AL21" s="49">
        <v>26.2</v>
      </c>
      <c r="AM21" s="49">
        <v>72.822999999999993</v>
      </c>
      <c r="AN21" s="49">
        <v>23.8</v>
      </c>
      <c r="AO21" s="49">
        <v>0</v>
      </c>
      <c r="AP21" s="49">
        <v>0</v>
      </c>
      <c r="AQ21" s="49">
        <v>0</v>
      </c>
      <c r="AR21" s="49">
        <v>0</v>
      </c>
      <c r="AS21" s="46" t="s">
        <v>594</v>
      </c>
      <c r="AT21" s="46" t="s">
        <v>699</v>
      </c>
      <c r="AU21" s="46" t="s">
        <v>699</v>
      </c>
      <c r="AV21" s="45"/>
      <c r="AW21" s="45"/>
      <c r="AX21" s="45"/>
      <c r="AY21" s="49"/>
      <c r="AZ21" s="49">
        <v>160.02799999999999</v>
      </c>
      <c r="BA21" s="49">
        <v>0.12</v>
      </c>
      <c r="BB21" s="50">
        <v>252</v>
      </c>
      <c r="BC21" s="50">
        <v>252</v>
      </c>
      <c r="BD21" s="50">
        <v>252</v>
      </c>
      <c r="BE21" s="50">
        <v>9</v>
      </c>
      <c r="BF21" s="50">
        <v>67</v>
      </c>
      <c r="BG21" s="50">
        <v>25</v>
      </c>
      <c r="BH21" s="50"/>
      <c r="BI21" s="50">
        <v>1</v>
      </c>
      <c r="BJ21" s="50">
        <v>24</v>
      </c>
      <c r="BK21" s="50"/>
      <c r="BL21" s="50">
        <v>2</v>
      </c>
      <c r="BM21" s="50">
        <v>3</v>
      </c>
      <c r="BN21" s="50">
        <v>114</v>
      </c>
      <c r="BO21" s="50">
        <v>41</v>
      </c>
      <c r="BP21" s="50">
        <v>36</v>
      </c>
      <c r="BQ21" s="50">
        <v>17</v>
      </c>
      <c r="BR21" s="50">
        <v>6</v>
      </c>
      <c r="BS21" s="50"/>
      <c r="BT21" s="50">
        <v>3</v>
      </c>
      <c r="BU21" s="50">
        <v>13</v>
      </c>
      <c r="BV21" s="50"/>
      <c r="BW21" s="50"/>
      <c r="BX21" s="50"/>
      <c r="BY21" s="50"/>
      <c r="BZ21" s="50"/>
      <c r="CA21" s="50"/>
      <c r="CB21" s="50"/>
      <c r="CC21" s="50"/>
      <c r="CD21" s="50"/>
      <c r="CE21" s="50"/>
      <c r="CF21" s="50"/>
      <c r="CG21" s="50"/>
      <c r="CH21" s="50"/>
      <c r="CI21" s="50"/>
      <c r="CJ21" s="50"/>
      <c r="CK21" s="50"/>
      <c r="CL21" s="50"/>
      <c r="CM21" s="50"/>
      <c r="CN21" s="50">
        <v>0</v>
      </c>
      <c r="CO21" s="50"/>
      <c r="CP21" s="48"/>
      <c r="CQ21" s="50"/>
      <c r="CR21" s="50"/>
      <c r="CS21" s="50" t="s">
        <v>9241</v>
      </c>
      <c r="CT21" s="50">
        <v>5</v>
      </c>
      <c r="CU21" s="50">
        <v>366</v>
      </c>
      <c r="CV21" s="52">
        <f>SUM(BE21:BX21)+SUM(CO21:CT21)-CU21</f>
        <v>0</v>
      </c>
      <c r="CW21" s="49">
        <v>475.31599999999997</v>
      </c>
      <c r="CX21" s="46" t="s">
        <v>9338</v>
      </c>
      <c r="CY21" s="45"/>
      <c r="CZ21" s="49">
        <v>35.869999999999997</v>
      </c>
      <c r="DA21" s="53" t="s">
        <v>9456</v>
      </c>
      <c r="DB21" s="49">
        <v>1325.51</v>
      </c>
      <c r="DC21" s="49"/>
      <c r="DD21" s="45"/>
      <c r="DE21" s="45"/>
      <c r="DF21" s="45"/>
      <c r="DG21" s="45"/>
      <c r="DH21" s="45"/>
      <c r="DI21" s="45"/>
      <c r="DJ21" s="46">
        <v>3</v>
      </c>
      <c r="DK21" s="45"/>
      <c r="DL21" s="45"/>
      <c r="DM21" s="45"/>
      <c r="DN21" s="46">
        <v>1</v>
      </c>
      <c r="DO21" s="46" t="s">
        <v>9688</v>
      </c>
      <c r="DP21" s="46">
        <v>7252</v>
      </c>
      <c r="DQ21" s="45"/>
      <c r="DR21" s="45"/>
      <c r="DS21" s="45"/>
      <c r="DT21" s="45"/>
      <c r="DU21" s="45"/>
      <c r="DV21" s="45"/>
      <c r="DW21" s="45"/>
      <c r="DX21" s="45"/>
      <c r="DY21" s="45"/>
      <c r="DZ21" s="45"/>
      <c r="EA21" s="45"/>
      <c r="EB21" s="45"/>
      <c r="EC21" s="45"/>
      <c r="ED21" s="45"/>
      <c r="EE21" s="45"/>
      <c r="EF21" s="45"/>
      <c r="EG21" s="45"/>
      <c r="EH21" s="45"/>
      <c r="EI21" s="45"/>
      <c r="EJ21" s="45"/>
      <c r="EK21" s="45"/>
      <c r="EL21" s="46">
        <v>1</v>
      </c>
      <c r="EM21" s="46" t="s">
        <v>9866</v>
      </c>
      <c r="EN21" s="46">
        <v>7252</v>
      </c>
      <c r="EO21" s="45"/>
      <c r="EP21" s="45"/>
      <c r="EQ21" s="45"/>
      <c r="ER21" s="45"/>
      <c r="ES21" s="45"/>
      <c r="ET21" s="45"/>
      <c r="EU21" s="45"/>
      <c r="EV21" s="45"/>
      <c r="EW21" s="45"/>
      <c r="EX21" s="45"/>
      <c r="EY21" s="45"/>
      <c r="EZ21" s="45"/>
      <c r="FA21" s="45"/>
      <c r="FB21" s="45"/>
      <c r="FC21" s="45"/>
      <c r="FD21" s="45"/>
      <c r="FE21" s="45"/>
      <c r="FF21" s="45"/>
      <c r="FG21" s="46">
        <v>100</v>
      </c>
      <c r="FH21" s="45"/>
      <c r="FI21" s="46">
        <v>83</v>
      </c>
      <c r="FJ21" s="46">
        <v>9</v>
      </c>
      <c r="FK21" s="46">
        <v>15</v>
      </c>
      <c r="FL21" s="46">
        <v>57</v>
      </c>
      <c r="FM21" s="46">
        <v>0</v>
      </c>
      <c r="FN21" s="46">
        <v>2</v>
      </c>
      <c r="FO21" s="46">
        <v>0</v>
      </c>
      <c r="FP21" s="46">
        <v>0</v>
      </c>
      <c r="FQ21" s="46">
        <v>0</v>
      </c>
      <c r="FR21" s="45"/>
      <c r="FS21" s="45"/>
      <c r="FT21" s="45"/>
      <c r="FU21" s="53" t="s">
        <v>10191</v>
      </c>
      <c r="FV21" s="45"/>
      <c r="FW21" s="45"/>
      <c r="FX21" s="45"/>
      <c r="FY21" s="45"/>
      <c r="FZ21" s="45"/>
      <c r="GA21" s="45"/>
      <c r="GB21" s="45"/>
      <c r="GC21" s="46" t="s">
        <v>10644</v>
      </c>
      <c r="GD21" s="46">
        <v>5</v>
      </c>
      <c r="GE21" s="46">
        <v>190</v>
      </c>
      <c r="GF21" s="46" t="s">
        <v>21</v>
      </c>
      <c r="GG21" s="46" t="s">
        <v>7310</v>
      </c>
      <c r="GH21" s="46" t="s">
        <v>11081</v>
      </c>
      <c r="GI21" s="46" t="s">
        <v>7483</v>
      </c>
      <c r="GJ21" s="46" t="s">
        <v>21</v>
      </c>
      <c r="GK21" s="46" t="s">
        <v>7310</v>
      </c>
      <c r="GL21" s="46" t="s">
        <v>11081</v>
      </c>
      <c r="GM21" s="46" t="s">
        <v>7483</v>
      </c>
    </row>
    <row r="22" spans="3:195" ht="30" customHeight="1" x14ac:dyDescent="0.2">
      <c r="C22" s="102" t="s">
        <v>11156</v>
      </c>
      <c r="D22" s="102" t="s">
        <v>11214</v>
      </c>
      <c r="E22" s="54" t="s">
        <v>63</v>
      </c>
      <c r="F22" s="54" t="s">
        <v>11175</v>
      </c>
      <c r="G22" s="54" t="s">
        <v>84</v>
      </c>
      <c r="H22" s="54" t="s">
        <v>299</v>
      </c>
      <c r="I22" s="54" t="s">
        <v>615</v>
      </c>
      <c r="J22" s="54"/>
      <c r="K22" s="54">
        <v>2023</v>
      </c>
      <c r="L22" s="54" t="s">
        <v>817</v>
      </c>
      <c r="M22" s="54" t="s">
        <v>996</v>
      </c>
      <c r="N22" s="54"/>
      <c r="O22" s="54" t="s">
        <v>1165</v>
      </c>
      <c r="P22" s="54" t="s">
        <v>1396</v>
      </c>
      <c r="Q22" s="54" t="s">
        <v>1680</v>
      </c>
      <c r="R22" s="54" t="s">
        <v>1878</v>
      </c>
      <c r="S22" s="54" t="s">
        <v>2118</v>
      </c>
      <c r="T22" s="54" t="s">
        <v>2348</v>
      </c>
      <c r="U22" s="54"/>
      <c r="V22" s="54"/>
      <c r="W22" s="54"/>
      <c r="X22" s="54"/>
      <c r="Y22" s="54"/>
      <c r="Z22" s="54" t="s">
        <v>2811</v>
      </c>
      <c r="AA22" s="54" t="s">
        <v>2811</v>
      </c>
      <c r="AB22" s="54" t="s">
        <v>3142</v>
      </c>
      <c r="AC22" s="54" t="s">
        <v>2811</v>
      </c>
      <c r="AD22" s="55">
        <v>0.5</v>
      </c>
      <c r="AE22" s="55"/>
      <c r="AF22" s="55"/>
      <c r="AG22" s="55"/>
      <c r="AH22" s="55">
        <v>0.5</v>
      </c>
      <c r="AI22" s="55">
        <v>100</v>
      </c>
      <c r="AJ22" s="55">
        <v>0.02</v>
      </c>
      <c r="AK22" s="55">
        <v>0</v>
      </c>
      <c r="AL22" s="55">
        <v>0</v>
      </c>
      <c r="AM22" s="55">
        <v>0</v>
      </c>
      <c r="AN22" s="55">
        <v>0</v>
      </c>
      <c r="AO22" s="55"/>
      <c r="AP22" s="55"/>
      <c r="AQ22" s="55"/>
      <c r="AR22" s="55"/>
      <c r="AS22" s="55"/>
      <c r="AT22" s="55"/>
      <c r="AU22" s="55"/>
      <c r="AV22" s="55">
        <v>1</v>
      </c>
      <c r="AW22" s="54" t="s">
        <v>3403</v>
      </c>
      <c r="AX22" s="54"/>
      <c r="AY22" s="55">
        <v>0</v>
      </c>
      <c r="AZ22" s="55">
        <v>0.8</v>
      </c>
      <c r="BA22" s="55">
        <v>0.03</v>
      </c>
      <c r="BB22" s="56">
        <v>1</v>
      </c>
      <c r="BC22" s="56">
        <v>1</v>
      </c>
      <c r="BD22" s="56">
        <v>1</v>
      </c>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v>0</v>
      </c>
      <c r="CO22" s="56"/>
      <c r="CP22" s="70"/>
      <c r="CQ22" s="56"/>
      <c r="CR22" s="56"/>
      <c r="CS22" s="56" t="s">
        <v>3589</v>
      </c>
      <c r="CT22" s="56">
        <v>1</v>
      </c>
      <c r="CU22" s="56">
        <v>1</v>
      </c>
      <c r="CV22" s="56">
        <v>0</v>
      </c>
      <c r="CW22" s="55">
        <v>1</v>
      </c>
      <c r="CX22" s="54" t="s">
        <v>3775</v>
      </c>
      <c r="CY22" s="54"/>
      <c r="CZ22" s="54">
        <v>2.5299999999999998</v>
      </c>
      <c r="DA22" s="54" t="s">
        <v>3953</v>
      </c>
      <c r="DB22" s="55">
        <v>39.575000000000003</v>
      </c>
      <c r="DC22" s="54"/>
      <c r="DD22" s="54"/>
      <c r="DE22" s="54"/>
      <c r="DF22" s="54"/>
      <c r="DG22" s="54"/>
      <c r="DH22" s="54"/>
      <c r="DI22" s="54"/>
      <c r="DJ22" s="54">
        <v>1</v>
      </c>
      <c r="DK22" s="54"/>
      <c r="DL22" s="54"/>
      <c r="DM22" s="54"/>
      <c r="DN22" s="54">
        <v>1</v>
      </c>
      <c r="DO22" s="54" t="s">
        <v>4359</v>
      </c>
      <c r="DP22" s="54">
        <v>59</v>
      </c>
      <c r="DQ22" s="54"/>
      <c r="DR22" s="54"/>
      <c r="DS22" s="54"/>
      <c r="DT22" s="54"/>
      <c r="DU22" s="54"/>
      <c r="DV22" s="54"/>
      <c r="DW22" s="54"/>
      <c r="DX22" s="54"/>
      <c r="DY22" s="54"/>
      <c r="DZ22" s="54"/>
      <c r="EA22" s="54"/>
      <c r="EB22" s="54"/>
      <c r="EC22" s="54"/>
      <c r="ED22" s="54"/>
      <c r="EE22" s="54"/>
      <c r="EF22" s="54"/>
      <c r="EG22" s="54"/>
      <c r="EH22" s="54"/>
      <c r="EI22" s="54"/>
      <c r="EJ22" s="54"/>
      <c r="EK22" s="54"/>
      <c r="EL22" s="54"/>
      <c r="EM22" s="54"/>
      <c r="EN22" s="54"/>
      <c r="EO22" s="54"/>
      <c r="EP22" s="54"/>
      <c r="EQ22" s="54"/>
      <c r="ER22" s="54"/>
      <c r="ES22" s="54"/>
      <c r="ET22" s="54"/>
      <c r="EU22" s="54"/>
      <c r="EV22" s="54"/>
      <c r="EW22" s="54"/>
      <c r="EX22" s="54"/>
      <c r="EY22" s="54"/>
      <c r="EZ22" s="54"/>
      <c r="FA22" s="54"/>
      <c r="FB22" s="54"/>
      <c r="FC22" s="54"/>
      <c r="FD22" s="54"/>
      <c r="FE22" s="54"/>
      <c r="FF22" s="54"/>
      <c r="FG22" s="54"/>
      <c r="FH22" s="54"/>
      <c r="FI22" s="54"/>
      <c r="FJ22" s="54"/>
      <c r="FK22" s="54"/>
      <c r="FL22" s="54"/>
      <c r="FM22" s="54"/>
      <c r="FN22" s="54"/>
      <c r="FO22" s="54"/>
      <c r="FP22" s="54"/>
      <c r="FQ22" s="54"/>
      <c r="FR22" s="54"/>
      <c r="FS22" s="54"/>
      <c r="FT22" s="54"/>
      <c r="FU22" s="54" t="s">
        <v>5076</v>
      </c>
      <c r="FV22" s="54" t="s">
        <v>5271</v>
      </c>
      <c r="FW22" s="54"/>
      <c r="FX22" s="54"/>
      <c r="FY22" s="54"/>
      <c r="FZ22" s="54"/>
      <c r="GA22" s="54"/>
      <c r="GB22" s="54"/>
      <c r="GC22" s="54"/>
      <c r="GD22" s="54"/>
      <c r="GE22" s="54"/>
      <c r="GF22" s="54" t="s">
        <v>6018</v>
      </c>
      <c r="GG22" s="54" t="s">
        <v>6359</v>
      </c>
      <c r="GH22" s="54" t="s">
        <v>6681</v>
      </c>
      <c r="GI22" s="54" t="s">
        <v>7026</v>
      </c>
      <c r="GJ22" s="54" t="s">
        <v>21</v>
      </c>
      <c r="GK22" s="54" t="s">
        <v>7310</v>
      </c>
      <c r="GL22" s="54" t="s">
        <v>7406</v>
      </c>
      <c r="GM22" s="54" t="s">
        <v>7483</v>
      </c>
    </row>
    <row r="23" spans="3:195" ht="30" customHeight="1" x14ac:dyDescent="0.2">
      <c r="C23" s="102" t="s">
        <v>11182</v>
      </c>
      <c r="D23" s="102" t="s">
        <v>11212</v>
      </c>
      <c r="E23" s="46" t="s">
        <v>7630</v>
      </c>
      <c r="F23" s="45" t="s">
        <v>11174</v>
      </c>
      <c r="G23" s="46"/>
      <c r="H23" s="46"/>
      <c r="I23" s="46" t="s">
        <v>7679</v>
      </c>
      <c r="J23" s="46" t="s">
        <v>7804</v>
      </c>
      <c r="K23" s="46">
        <v>2019</v>
      </c>
      <c r="L23" s="47">
        <v>44663</v>
      </c>
      <c r="M23" s="47">
        <v>45261</v>
      </c>
      <c r="N23" s="46" t="s">
        <v>7895</v>
      </c>
      <c r="O23" s="46" t="s">
        <v>8028</v>
      </c>
      <c r="P23" s="46" t="s">
        <v>8134</v>
      </c>
      <c r="Q23" s="45"/>
      <c r="R23" s="45"/>
      <c r="S23" s="45"/>
      <c r="T23" s="45"/>
      <c r="U23" s="45"/>
      <c r="V23" s="45"/>
      <c r="W23" s="45"/>
      <c r="X23" s="46" t="s">
        <v>8550</v>
      </c>
      <c r="Y23" s="46" t="s">
        <v>8645</v>
      </c>
      <c r="Z23" s="46" t="s">
        <v>8734</v>
      </c>
      <c r="AA23" s="46" t="s">
        <v>8735</v>
      </c>
      <c r="AB23" s="46" t="s">
        <v>3138</v>
      </c>
      <c r="AC23" s="46" t="s">
        <v>8902</v>
      </c>
      <c r="AD23" s="48">
        <f>SUM(AE23,AH23,AK23,AM23,AO23,AQ23)</f>
        <v>395.50000000000006</v>
      </c>
      <c r="AE23" s="48">
        <v>311.3</v>
      </c>
      <c r="AF23" s="49">
        <v>78.709999999999994</v>
      </c>
      <c r="AG23" s="49">
        <v>0.18</v>
      </c>
      <c r="AH23" s="48">
        <v>72.900000000000006</v>
      </c>
      <c r="AI23" s="49">
        <v>18.43</v>
      </c>
      <c r="AJ23" s="49"/>
      <c r="AK23" s="49">
        <v>3.1</v>
      </c>
      <c r="AL23" s="49">
        <v>0.78</v>
      </c>
      <c r="AM23" s="49">
        <v>0</v>
      </c>
      <c r="AN23" s="49">
        <v>0</v>
      </c>
      <c r="AO23" s="49">
        <v>8.1999999999999993</v>
      </c>
      <c r="AP23" s="49">
        <v>2.0699999999999998</v>
      </c>
      <c r="AQ23" s="49">
        <v>0</v>
      </c>
      <c r="AR23" s="49">
        <v>0</v>
      </c>
      <c r="AS23" s="46" t="s">
        <v>594</v>
      </c>
      <c r="AT23" s="46" t="s">
        <v>594</v>
      </c>
      <c r="AU23" s="46" t="s">
        <v>594</v>
      </c>
      <c r="AV23" s="45"/>
      <c r="AW23" s="45"/>
      <c r="AX23" s="45"/>
      <c r="AY23" s="49"/>
      <c r="AZ23" s="49">
        <v>329</v>
      </c>
      <c r="BA23" s="49">
        <v>0.18</v>
      </c>
      <c r="BB23" s="50">
        <v>1417</v>
      </c>
      <c r="BC23" s="50">
        <v>1329</v>
      </c>
      <c r="BD23" s="50">
        <v>483</v>
      </c>
      <c r="BE23" s="50">
        <v>13</v>
      </c>
      <c r="BF23" s="50">
        <v>61</v>
      </c>
      <c r="BG23" s="50">
        <v>3</v>
      </c>
      <c r="BH23" s="50">
        <v>1</v>
      </c>
      <c r="BI23" s="50"/>
      <c r="BJ23" s="50">
        <v>8</v>
      </c>
      <c r="BK23" s="50">
        <v>113</v>
      </c>
      <c r="BL23" s="50">
        <v>48</v>
      </c>
      <c r="BM23" s="50">
        <v>33</v>
      </c>
      <c r="BN23" s="50">
        <v>3</v>
      </c>
      <c r="BO23" s="50">
        <v>18</v>
      </c>
      <c r="BP23" s="50">
        <v>48</v>
      </c>
      <c r="BQ23" s="50">
        <v>4</v>
      </c>
      <c r="BR23" s="50">
        <v>7</v>
      </c>
      <c r="BS23" s="50"/>
      <c r="BT23" s="50"/>
      <c r="BU23" s="50"/>
      <c r="BV23" s="50">
        <v>3</v>
      </c>
      <c r="BW23" s="50"/>
      <c r="BX23" s="50">
        <v>120</v>
      </c>
      <c r="BY23" s="50">
        <v>26</v>
      </c>
      <c r="BZ23" s="50">
        <v>6</v>
      </c>
      <c r="CA23" s="50"/>
      <c r="CB23" s="50">
        <v>6</v>
      </c>
      <c r="CC23" s="50">
        <v>7</v>
      </c>
      <c r="CD23" s="50">
        <v>6</v>
      </c>
      <c r="CE23" s="50">
        <v>28</v>
      </c>
      <c r="CF23" s="50">
        <v>5</v>
      </c>
      <c r="CG23" s="50">
        <v>6</v>
      </c>
      <c r="CH23" s="50"/>
      <c r="CI23" s="50">
        <v>26</v>
      </c>
      <c r="CJ23" s="50"/>
      <c r="CK23" s="50"/>
      <c r="CL23" s="50">
        <v>1</v>
      </c>
      <c r="CM23" s="50">
        <v>3</v>
      </c>
      <c r="CN23" s="50">
        <v>120</v>
      </c>
      <c r="CO23" s="50"/>
      <c r="CP23" s="48"/>
      <c r="CQ23" s="50"/>
      <c r="CR23" s="50"/>
      <c r="CS23" s="51"/>
      <c r="CT23" s="50"/>
      <c r="CU23" s="50">
        <v>483</v>
      </c>
      <c r="CV23" s="52">
        <f>SUM(BE23:BX23)+SUM(CO23:CT23)-CU23</f>
        <v>0</v>
      </c>
      <c r="CW23" s="49">
        <v>1704.7</v>
      </c>
      <c r="CX23" s="46" t="s">
        <v>9278</v>
      </c>
      <c r="CY23" s="46" t="s">
        <v>9384</v>
      </c>
      <c r="CZ23" s="49">
        <v>69.010000000000005</v>
      </c>
      <c r="DA23" s="53" t="s">
        <v>9426</v>
      </c>
      <c r="DB23" s="49">
        <v>2470.0569999999998</v>
      </c>
      <c r="DC23" s="49"/>
      <c r="DD23" s="45"/>
      <c r="DE23" s="45"/>
      <c r="DF23" s="45"/>
      <c r="DG23" s="45"/>
      <c r="DH23" s="45"/>
      <c r="DI23" s="45"/>
      <c r="DJ23" s="46">
        <v>13</v>
      </c>
      <c r="DK23" s="45"/>
      <c r="DL23" s="45"/>
      <c r="DM23" s="45"/>
      <c r="DN23" s="46">
        <v>1</v>
      </c>
      <c r="DO23" s="46" t="s">
        <v>9655</v>
      </c>
      <c r="DP23" s="46">
        <v>15948</v>
      </c>
      <c r="DQ23" s="45"/>
      <c r="DR23" s="45"/>
      <c r="DS23" s="45"/>
      <c r="DT23" s="45"/>
      <c r="DU23" s="45"/>
      <c r="DV23" s="45"/>
      <c r="DW23" s="45"/>
      <c r="DX23" s="45"/>
      <c r="DY23" s="45"/>
      <c r="DZ23" s="45"/>
      <c r="EA23" s="45"/>
      <c r="EB23" s="45"/>
      <c r="EC23" s="45"/>
      <c r="ED23" s="45"/>
      <c r="EE23" s="45"/>
      <c r="EF23" s="45"/>
      <c r="EG23" s="45"/>
      <c r="EH23" s="45"/>
      <c r="EI23" s="46">
        <v>1</v>
      </c>
      <c r="EJ23" s="46" t="s">
        <v>9811</v>
      </c>
      <c r="EK23" s="46">
        <v>1106949</v>
      </c>
      <c r="EL23" s="45"/>
      <c r="EM23" s="45"/>
      <c r="EN23" s="45"/>
      <c r="EO23" s="45"/>
      <c r="EP23" s="45"/>
      <c r="EQ23" s="45"/>
      <c r="ER23" s="45"/>
      <c r="ES23" s="45"/>
      <c r="ET23" s="45"/>
      <c r="EU23" s="45"/>
      <c r="EV23" s="45"/>
      <c r="EW23" s="45"/>
      <c r="EX23" s="45"/>
      <c r="EY23" s="45"/>
      <c r="EZ23" s="45"/>
      <c r="FA23" s="45"/>
      <c r="FB23" s="45"/>
      <c r="FC23" s="45"/>
      <c r="FD23" s="45"/>
      <c r="FE23" s="45"/>
      <c r="FF23" s="45"/>
      <c r="FG23" s="46">
        <v>100</v>
      </c>
      <c r="FH23" s="45"/>
      <c r="FI23" s="46">
        <v>38</v>
      </c>
      <c r="FJ23" s="46">
        <v>32</v>
      </c>
      <c r="FK23" s="46">
        <v>0</v>
      </c>
      <c r="FL23" s="46">
        <v>0</v>
      </c>
      <c r="FM23" s="46">
        <v>0</v>
      </c>
      <c r="FN23" s="46">
        <v>6</v>
      </c>
      <c r="FO23" s="46">
        <v>0</v>
      </c>
      <c r="FP23" s="46">
        <v>0</v>
      </c>
      <c r="FQ23" s="46">
        <v>0</v>
      </c>
      <c r="FR23" s="46">
        <v>1</v>
      </c>
      <c r="FS23" s="53" t="s">
        <v>10042</v>
      </c>
      <c r="FT23" s="46" t="s">
        <v>10091</v>
      </c>
      <c r="FU23" s="53" t="s">
        <v>10042</v>
      </c>
      <c r="FV23" s="46" t="s">
        <v>10238</v>
      </c>
      <c r="FW23" s="45"/>
      <c r="FX23" s="46" t="s">
        <v>10364</v>
      </c>
      <c r="FY23" s="46" t="s">
        <v>10421</v>
      </c>
      <c r="FZ23" s="46" t="s">
        <v>10503</v>
      </c>
      <c r="GA23" s="45"/>
      <c r="GB23" s="45"/>
      <c r="GC23" s="46" t="s">
        <v>594</v>
      </c>
      <c r="GD23" s="46">
        <v>0</v>
      </c>
      <c r="GE23" s="45"/>
      <c r="GF23" s="46" t="s">
        <v>7598</v>
      </c>
      <c r="GG23" s="46" t="s">
        <v>10783</v>
      </c>
      <c r="GH23" s="46" t="s">
        <v>11081</v>
      </c>
      <c r="GI23" s="46" t="s">
        <v>10895</v>
      </c>
      <c r="GJ23" s="46" t="s">
        <v>7598</v>
      </c>
      <c r="GK23" s="46" t="s">
        <v>10783</v>
      </c>
      <c r="GL23" s="46" t="s">
        <v>11081</v>
      </c>
      <c r="GM23" s="46" t="s">
        <v>10895</v>
      </c>
    </row>
    <row r="24" spans="3:195" ht="30" customHeight="1" x14ac:dyDescent="0.2">
      <c r="C24" s="102" t="s">
        <v>711</v>
      </c>
      <c r="D24" s="102" t="s">
        <v>11212</v>
      </c>
      <c r="E24" s="46" t="s">
        <v>7630</v>
      </c>
      <c r="F24" s="45" t="s">
        <v>11174</v>
      </c>
      <c r="G24" s="46"/>
      <c r="H24" s="46"/>
      <c r="I24" s="46" t="s">
        <v>7680</v>
      </c>
      <c r="J24" s="46" t="s">
        <v>7805</v>
      </c>
      <c r="K24" s="46">
        <v>2022</v>
      </c>
      <c r="L24" s="47">
        <v>44790</v>
      </c>
      <c r="M24" s="47">
        <v>45261</v>
      </c>
      <c r="N24" s="46" t="s">
        <v>7895</v>
      </c>
      <c r="O24" s="46" t="s">
        <v>8029</v>
      </c>
      <c r="P24" s="46" t="s">
        <v>8134</v>
      </c>
      <c r="Q24" s="45"/>
      <c r="R24" s="45"/>
      <c r="S24" s="45"/>
      <c r="T24" s="45"/>
      <c r="U24" s="45"/>
      <c r="V24" s="45"/>
      <c r="W24" s="45"/>
      <c r="X24" s="46" t="s">
        <v>8551</v>
      </c>
      <c r="Y24" s="46" t="s">
        <v>8646</v>
      </c>
      <c r="Z24" s="46" t="s">
        <v>8735</v>
      </c>
      <c r="AA24" s="46" t="s">
        <v>8735</v>
      </c>
      <c r="AB24" s="46" t="s">
        <v>3138</v>
      </c>
      <c r="AC24" s="46" t="s">
        <v>8903</v>
      </c>
      <c r="AD24" s="48">
        <f>SUM(AE24,AH24,AK24,AM24,AO24,AQ24)</f>
        <v>9.7999999999999989</v>
      </c>
      <c r="AE24" s="48">
        <v>8.5</v>
      </c>
      <c r="AF24" s="49">
        <v>86.73</v>
      </c>
      <c r="AG24" s="49">
        <v>4.0000000000000001E-3</v>
      </c>
      <c r="AH24" s="48">
        <v>1.1000000000000001</v>
      </c>
      <c r="AI24" s="49">
        <v>11.22</v>
      </c>
      <c r="AJ24" s="49"/>
      <c r="AK24" s="49">
        <v>0</v>
      </c>
      <c r="AL24" s="49">
        <v>0</v>
      </c>
      <c r="AM24" s="49">
        <v>0.2</v>
      </c>
      <c r="AN24" s="49">
        <v>2.04</v>
      </c>
      <c r="AO24" s="49">
        <v>0</v>
      </c>
      <c r="AP24" s="49">
        <v>0</v>
      </c>
      <c r="AQ24" s="49">
        <v>0</v>
      </c>
      <c r="AR24" s="49">
        <v>0</v>
      </c>
      <c r="AS24" s="46" t="s">
        <v>594</v>
      </c>
      <c r="AT24" s="46" t="s">
        <v>594</v>
      </c>
      <c r="AU24" s="46" t="s">
        <v>594</v>
      </c>
      <c r="AV24" s="45"/>
      <c r="AW24" s="45"/>
      <c r="AX24" s="45"/>
      <c r="AY24" s="49"/>
      <c r="AZ24" s="49">
        <v>8.6999999999999993</v>
      </c>
      <c r="BA24" s="49">
        <v>4.0000000000000001E-3</v>
      </c>
      <c r="BB24" s="50">
        <v>46</v>
      </c>
      <c r="BC24" s="50">
        <v>46</v>
      </c>
      <c r="BD24" s="50">
        <v>46</v>
      </c>
      <c r="BE24" s="50"/>
      <c r="BF24" s="50"/>
      <c r="BG24" s="50"/>
      <c r="BH24" s="50"/>
      <c r="BI24" s="50"/>
      <c r="BJ24" s="50"/>
      <c r="BK24" s="50"/>
      <c r="BL24" s="50"/>
      <c r="BM24" s="50"/>
      <c r="BN24" s="50"/>
      <c r="BO24" s="50"/>
      <c r="BP24" s="50"/>
      <c r="BQ24" s="50"/>
      <c r="BR24" s="50"/>
      <c r="BS24" s="50"/>
      <c r="BT24" s="50"/>
      <c r="BU24" s="50"/>
      <c r="BV24" s="50"/>
      <c r="BW24" s="50"/>
      <c r="BX24" s="50">
        <v>46</v>
      </c>
      <c r="BY24" s="50">
        <v>10</v>
      </c>
      <c r="BZ24" s="50">
        <v>12</v>
      </c>
      <c r="CA24" s="50"/>
      <c r="CB24" s="50">
        <v>2</v>
      </c>
      <c r="CC24" s="50"/>
      <c r="CD24" s="50">
        <v>1</v>
      </c>
      <c r="CE24" s="50">
        <v>5</v>
      </c>
      <c r="CF24" s="50">
        <v>2</v>
      </c>
      <c r="CG24" s="50">
        <v>9</v>
      </c>
      <c r="CH24" s="50"/>
      <c r="CI24" s="50">
        <v>3</v>
      </c>
      <c r="CJ24" s="50"/>
      <c r="CK24" s="50"/>
      <c r="CL24" s="50"/>
      <c r="CM24" s="50">
        <v>2</v>
      </c>
      <c r="CN24" s="50">
        <v>46</v>
      </c>
      <c r="CO24" s="50"/>
      <c r="CP24" s="48"/>
      <c r="CQ24" s="50"/>
      <c r="CR24" s="50"/>
      <c r="CS24" s="51"/>
      <c r="CT24" s="50"/>
      <c r="CU24" s="50">
        <v>46</v>
      </c>
      <c r="CV24" s="52">
        <f>SUM(BE24:BX24)+SUM(CO24:CT24)-CU24</f>
        <v>0</v>
      </c>
      <c r="CW24" s="49">
        <v>29.4</v>
      </c>
      <c r="CX24" s="46" t="s">
        <v>9279</v>
      </c>
      <c r="CY24" s="46" t="s">
        <v>9385</v>
      </c>
      <c r="CZ24" s="49">
        <v>1.19</v>
      </c>
      <c r="DA24" s="53" t="s">
        <v>9426</v>
      </c>
      <c r="DB24" s="49">
        <v>2470.0569999999998</v>
      </c>
      <c r="DC24" s="49"/>
      <c r="DD24" s="45"/>
      <c r="DE24" s="45"/>
      <c r="DF24" s="45"/>
      <c r="DG24" s="45"/>
      <c r="DH24" s="45"/>
      <c r="DI24" s="45"/>
      <c r="DJ24" s="46">
        <v>13</v>
      </c>
      <c r="DK24" s="46">
        <v>1</v>
      </c>
      <c r="DL24" s="46" t="s">
        <v>9594</v>
      </c>
      <c r="DM24" s="46">
        <v>1445</v>
      </c>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6">
        <v>1</v>
      </c>
      <c r="EM24" s="46" t="s">
        <v>9850</v>
      </c>
      <c r="EN24" s="46">
        <v>230</v>
      </c>
      <c r="EO24" s="45"/>
      <c r="EP24" s="45"/>
      <c r="EQ24" s="45"/>
      <c r="ER24" s="45"/>
      <c r="ES24" s="45"/>
      <c r="ET24" s="45"/>
      <c r="EU24" s="45"/>
      <c r="EV24" s="45"/>
      <c r="EW24" s="45"/>
      <c r="EX24" s="45"/>
      <c r="EY24" s="45"/>
      <c r="EZ24" s="45"/>
      <c r="FA24" s="45"/>
      <c r="FB24" s="45"/>
      <c r="FC24" s="45"/>
      <c r="FD24" s="45"/>
      <c r="FE24" s="45"/>
      <c r="FF24" s="45"/>
      <c r="FG24" s="46">
        <v>100</v>
      </c>
      <c r="FH24" s="45"/>
      <c r="FI24" s="46">
        <v>37</v>
      </c>
      <c r="FJ24" s="46">
        <v>31</v>
      </c>
      <c r="FK24" s="46">
        <v>0</v>
      </c>
      <c r="FL24" s="46">
        <v>0</v>
      </c>
      <c r="FM24" s="46">
        <v>0</v>
      </c>
      <c r="FN24" s="46">
        <v>6</v>
      </c>
      <c r="FO24" s="46">
        <v>0</v>
      </c>
      <c r="FP24" s="46">
        <v>0</v>
      </c>
      <c r="FQ24" s="46">
        <v>0</v>
      </c>
      <c r="FR24" s="45"/>
      <c r="FS24" s="45"/>
      <c r="FT24" s="45"/>
      <c r="FU24" s="53" t="s">
        <v>10042</v>
      </c>
      <c r="FV24" s="46" t="s">
        <v>10239</v>
      </c>
      <c r="FW24" s="45"/>
      <c r="FX24" s="46" t="s">
        <v>10365</v>
      </c>
      <c r="FY24" s="45"/>
      <c r="FZ24" s="46" t="s">
        <v>10504</v>
      </c>
      <c r="GA24" s="45"/>
      <c r="GB24" s="46" t="s">
        <v>10571</v>
      </c>
      <c r="GC24" s="46" t="s">
        <v>10602</v>
      </c>
      <c r="GD24" s="46">
        <v>1</v>
      </c>
      <c r="GE24" s="46">
        <v>230</v>
      </c>
      <c r="GF24" s="46" t="s">
        <v>7598</v>
      </c>
      <c r="GG24" s="46" t="s">
        <v>10783</v>
      </c>
      <c r="GH24" s="46" t="s">
        <v>11081</v>
      </c>
      <c r="GI24" s="46" t="s">
        <v>10895</v>
      </c>
      <c r="GJ24" s="46" t="s">
        <v>7598</v>
      </c>
      <c r="GK24" s="46" t="s">
        <v>10783</v>
      </c>
      <c r="GL24" s="46" t="s">
        <v>11081</v>
      </c>
      <c r="GM24" s="46" t="s">
        <v>10895</v>
      </c>
    </row>
    <row r="25" spans="3:195" ht="30" customHeight="1" x14ac:dyDescent="0.2">
      <c r="C25" s="102" t="s">
        <v>11083</v>
      </c>
      <c r="D25" s="102" t="s">
        <v>11215</v>
      </c>
      <c r="E25" s="46" t="s">
        <v>74</v>
      </c>
      <c r="F25" s="45" t="s">
        <v>11174</v>
      </c>
      <c r="G25" s="46"/>
      <c r="H25" s="46"/>
      <c r="I25" s="46" t="s">
        <v>7714</v>
      </c>
      <c r="J25" s="46" t="s">
        <v>7714</v>
      </c>
      <c r="K25" s="46">
        <v>2018</v>
      </c>
      <c r="L25" s="47">
        <v>45031</v>
      </c>
      <c r="M25" s="47">
        <v>45291</v>
      </c>
      <c r="N25" s="46" t="s">
        <v>7929</v>
      </c>
      <c r="O25" s="45"/>
      <c r="P25" s="46" t="s">
        <v>8164</v>
      </c>
      <c r="Q25" s="45"/>
      <c r="R25" s="45"/>
      <c r="S25" s="45"/>
      <c r="T25" s="45"/>
      <c r="U25" s="45"/>
      <c r="V25" s="45"/>
      <c r="W25" s="45"/>
      <c r="X25" s="45"/>
      <c r="Y25" s="45"/>
      <c r="Z25" s="46" t="s">
        <v>8767</v>
      </c>
      <c r="AA25" s="46" t="s">
        <v>8767</v>
      </c>
      <c r="AB25" s="46" t="s">
        <v>3138</v>
      </c>
      <c r="AC25" s="46" t="s">
        <v>8932</v>
      </c>
      <c r="AD25" s="48">
        <f>SUM(AE25,AH25,AK25,AM25,AO25,AQ25)</f>
        <v>239.70000000000002</v>
      </c>
      <c r="AE25" s="48">
        <v>113.3</v>
      </c>
      <c r="AF25" s="49">
        <v>47.27</v>
      </c>
      <c r="AG25" s="49">
        <v>0.14000000000000001</v>
      </c>
      <c r="AH25" s="48">
        <v>35.5</v>
      </c>
      <c r="AI25" s="49">
        <v>14.81</v>
      </c>
      <c r="AJ25" s="49"/>
      <c r="AK25" s="49">
        <v>0</v>
      </c>
      <c r="AL25" s="49">
        <v>0</v>
      </c>
      <c r="AM25" s="49">
        <v>0</v>
      </c>
      <c r="AN25" s="49">
        <v>0</v>
      </c>
      <c r="AO25" s="49">
        <v>0</v>
      </c>
      <c r="AP25" s="49">
        <v>0</v>
      </c>
      <c r="AQ25" s="49">
        <v>90.9</v>
      </c>
      <c r="AR25" s="49">
        <v>37.92</v>
      </c>
      <c r="AS25" s="46" t="s">
        <v>9032</v>
      </c>
      <c r="AT25" s="46" t="s">
        <v>9063</v>
      </c>
      <c r="AU25" s="46" t="s">
        <v>8767</v>
      </c>
      <c r="AV25" s="46">
        <v>1</v>
      </c>
      <c r="AW25" s="46" t="s">
        <v>9105</v>
      </c>
      <c r="AX25" s="46" t="s">
        <v>9176</v>
      </c>
      <c r="AY25" s="49">
        <v>0</v>
      </c>
      <c r="AZ25" s="49">
        <v>1199.5999999999999</v>
      </c>
      <c r="BA25" s="49">
        <v>0.73</v>
      </c>
      <c r="BB25" s="50">
        <v>295</v>
      </c>
      <c r="BC25" s="50">
        <v>295</v>
      </c>
      <c r="BD25" s="50">
        <v>59</v>
      </c>
      <c r="BE25" s="50">
        <v>250</v>
      </c>
      <c r="BF25" s="50"/>
      <c r="BG25" s="50">
        <v>141</v>
      </c>
      <c r="BH25" s="50">
        <v>49</v>
      </c>
      <c r="BI25" s="50">
        <v>11</v>
      </c>
      <c r="BJ25" s="50">
        <v>82</v>
      </c>
      <c r="BK25" s="50"/>
      <c r="BL25" s="50">
        <v>162</v>
      </c>
      <c r="BM25" s="50">
        <v>103</v>
      </c>
      <c r="BN25" s="50"/>
      <c r="BO25" s="50">
        <v>189</v>
      </c>
      <c r="BP25" s="50">
        <v>59</v>
      </c>
      <c r="BQ25" s="50"/>
      <c r="BR25" s="50">
        <v>21</v>
      </c>
      <c r="BS25" s="50"/>
      <c r="BT25" s="50">
        <v>49</v>
      </c>
      <c r="BU25" s="50"/>
      <c r="BV25" s="50"/>
      <c r="BW25" s="50"/>
      <c r="BX25" s="50"/>
      <c r="BY25" s="50"/>
      <c r="BZ25" s="50"/>
      <c r="CA25" s="50"/>
      <c r="CB25" s="50"/>
      <c r="CC25" s="50"/>
      <c r="CD25" s="50"/>
      <c r="CE25" s="50"/>
      <c r="CF25" s="50"/>
      <c r="CG25" s="50"/>
      <c r="CH25" s="50"/>
      <c r="CI25" s="50"/>
      <c r="CJ25" s="50"/>
      <c r="CK25" s="50"/>
      <c r="CL25" s="50"/>
      <c r="CM25" s="50"/>
      <c r="CN25" s="50">
        <v>0</v>
      </c>
      <c r="CO25" s="50"/>
      <c r="CP25" s="48"/>
      <c r="CQ25" s="50"/>
      <c r="CR25" s="50"/>
      <c r="CS25" s="51"/>
      <c r="CT25" s="50"/>
      <c r="CU25" s="50">
        <v>1116</v>
      </c>
      <c r="CV25" s="52">
        <f>SUM(BE25:BX25)+SUM(CO25:CT25)-CU25</f>
        <v>0</v>
      </c>
      <c r="CW25" s="49">
        <v>873.577</v>
      </c>
      <c r="CX25" s="46" t="s">
        <v>9310</v>
      </c>
      <c r="CY25" s="45"/>
      <c r="CZ25" s="49">
        <v>77.39</v>
      </c>
      <c r="DA25" s="53" t="s">
        <v>9442</v>
      </c>
      <c r="DB25" s="49">
        <v>1128.7819999999999</v>
      </c>
      <c r="DC25" s="49"/>
      <c r="DD25" s="45"/>
      <c r="DE25" s="45"/>
      <c r="DF25" s="45"/>
      <c r="DG25" s="45"/>
      <c r="DH25" s="45"/>
      <c r="DI25" s="45"/>
      <c r="DJ25" s="46">
        <v>1</v>
      </c>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6">
        <v>1</v>
      </c>
      <c r="EJ25" s="46" t="s">
        <v>9822</v>
      </c>
      <c r="EK25" s="46">
        <v>391552</v>
      </c>
      <c r="EL25" s="45"/>
      <c r="EM25" s="45"/>
      <c r="EN25" s="45"/>
      <c r="EO25" s="45"/>
      <c r="EP25" s="45"/>
      <c r="EQ25" s="45"/>
      <c r="ER25" s="45"/>
      <c r="ES25" s="45"/>
      <c r="ET25" s="45"/>
      <c r="EU25" s="45"/>
      <c r="EV25" s="45"/>
      <c r="EW25" s="45"/>
      <c r="EX25" s="45"/>
      <c r="EY25" s="45"/>
      <c r="EZ25" s="45"/>
      <c r="FA25" s="45"/>
      <c r="FB25" s="45"/>
      <c r="FC25" s="45"/>
      <c r="FD25" s="45"/>
      <c r="FE25" s="45"/>
      <c r="FF25" s="45"/>
      <c r="FG25" s="46">
        <v>100</v>
      </c>
      <c r="FH25" s="46" t="s">
        <v>10001</v>
      </c>
      <c r="FI25" s="46">
        <v>28</v>
      </c>
      <c r="FJ25" s="46">
        <v>20</v>
      </c>
      <c r="FK25" s="46">
        <v>0</v>
      </c>
      <c r="FL25" s="46">
        <v>0</v>
      </c>
      <c r="FM25" s="46">
        <v>6</v>
      </c>
      <c r="FN25" s="46">
        <v>2</v>
      </c>
      <c r="FO25" s="46">
        <v>0</v>
      </c>
      <c r="FP25" s="46">
        <v>0</v>
      </c>
      <c r="FQ25" s="46">
        <v>0</v>
      </c>
      <c r="FR25" s="46">
        <v>1</v>
      </c>
      <c r="FS25" s="53" t="s">
        <v>10053</v>
      </c>
      <c r="FT25" s="46" t="s">
        <v>10104</v>
      </c>
      <c r="FU25" s="53" t="s">
        <v>10053</v>
      </c>
      <c r="FV25" s="45"/>
      <c r="FW25" s="45"/>
      <c r="FX25" s="46" t="s">
        <v>10376</v>
      </c>
      <c r="FY25" s="45"/>
      <c r="FZ25" s="45"/>
      <c r="GA25" s="45"/>
      <c r="GB25" s="45"/>
      <c r="GC25" s="46">
        <v>0</v>
      </c>
      <c r="GD25" s="46">
        <v>0</v>
      </c>
      <c r="GE25" s="46">
        <v>0</v>
      </c>
      <c r="GF25" s="46" t="s">
        <v>10714</v>
      </c>
      <c r="GG25" s="46" t="s">
        <v>10812</v>
      </c>
      <c r="GH25" s="46" t="s">
        <v>11081</v>
      </c>
      <c r="GI25" s="46" t="s">
        <v>10925</v>
      </c>
      <c r="GJ25" s="46" t="s">
        <v>10993</v>
      </c>
      <c r="GK25" s="46" t="s">
        <v>11025</v>
      </c>
      <c r="GL25" s="45"/>
      <c r="GM25" s="46" t="s">
        <v>11063</v>
      </c>
    </row>
    <row r="26" spans="3:195" ht="30" customHeight="1" x14ac:dyDescent="0.2">
      <c r="C26" s="102" t="s">
        <v>11178</v>
      </c>
      <c r="D26" s="102" t="s">
        <v>11215</v>
      </c>
      <c r="E26" s="46" t="s">
        <v>74</v>
      </c>
      <c r="F26" s="45" t="s">
        <v>11174</v>
      </c>
      <c r="G26" s="46"/>
      <c r="H26" s="46"/>
      <c r="I26" s="46" t="s">
        <v>7715</v>
      </c>
      <c r="J26" s="46" t="s">
        <v>7715</v>
      </c>
      <c r="K26" s="46">
        <v>2014</v>
      </c>
      <c r="L26" s="47">
        <v>44512</v>
      </c>
      <c r="M26" s="47">
        <v>45291</v>
      </c>
      <c r="N26" s="46" t="s">
        <v>7930</v>
      </c>
      <c r="O26" s="46" t="s">
        <v>8057</v>
      </c>
      <c r="P26" s="46" t="s">
        <v>8165</v>
      </c>
      <c r="Q26" s="45"/>
      <c r="R26" s="46" t="s">
        <v>594</v>
      </c>
      <c r="S26" s="45"/>
      <c r="T26" s="46" t="s">
        <v>594</v>
      </c>
      <c r="U26" s="45"/>
      <c r="V26" s="46" t="s">
        <v>594</v>
      </c>
      <c r="W26" s="45"/>
      <c r="X26" s="46" t="s">
        <v>594</v>
      </c>
      <c r="Y26" s="45"/>
      <c r="Z26" s="46" t="s">
        <v>8768</v>
      </c>
      <c r="AA26" s="46" t="s">
        <v>8768</v>
      </c>
      <c r="AB26" s="46" t="s">
        <v>3138</v>
      </c>
      <c r="AC26" s="46" t="s">
        <v>8932</v>
      </c>
      <c r="AD26" s="48">
        <f>SUM(AE26,AH26,AK26,AM26,AO26,AQ26)</f>
        <v>201</v>
      </c>
      <c r="AE26" s="48">
        <v>17</v>
      </c>
      <c r="AF26" s="49">
        <v>8.4600000000000009</v>
      </c>
      <c r="AG26" s="49">
        <v>0.01</v>
      </c>
      <c r="AH26" s="48">
        <v>10.5</v>
      </c>
      <c r="AI26" s="49">
        <v>5.22</v>
      </c>
      <c r="AJ26" s="49"/>
      <c r="AK26" s="49">
        <v>0.8</v>
      </c>
      <c r="AL26" s="49">
        <v>0.4</v>
      </c>
      <c r="AM26" s="49">
        <v>3</v>
      </c>
      <c r="AN26" s="49">
        <v>1.49</v>
      </c>
      <c r="AO26" s="49">
        <v>0</v>
      </c>
      <c r="AP26" s="49">
        <v>0</v>
      </c>
      <c r="AQ26" s="49">
        <v>169.7</v>
      </c>
      <c r="AR26" s="49">
        <v>84.43</v>
      </c>
      <c r="AS26" s="46" t="s">
        <v>9033</v>
      </c>
      <c r="AT26" s="46" t="s">
        <v>9061</v>
      </c>
      <c r="AU26" s="46" t="s">
        <v>8768</v>
      </c>
      <c r="AV26" s="46">
        <v>1</v>
      </c>
      <c r="AW26" s="46" t="s">
        <v>9106</v>
      </c>
      <c r="AX26" s="46" t="s">
        <v>9177</v>
      </c>
      <c r="AY26" s="49">
        <v>0</v>
      </c>
      <c r="AZ26" s="49">
        <v>10</v>
      </c>
      <c r="BA26" s="49">
        <v>0.01</v>
      </c>
      <c r="BB26" s="50">
        <v>35</v>
      </c>
      <c r="BC26" s="50">
        <v>35</v>
      </c>
      <c r="BD26" s="50">
        <v>13</v>
      </c>
      <c r="BE26" s="50">
        <v>1</v>
      </c>
      <c r="BF26" s="50"/>
      <c r="BG26" s="50">
        <v>1</v>
      </c>
      <c r="BH26" s="50"/>
      <c r="BI26" s="50"/>
      <c r="BJ26" s="50"/>
      <c r="BK26" s="50"/>
      <c r="BL26" s="50"/>
      <c r="BM26" s="50">
        <v>4</v>
      </c>
      <c r="BN26" s="50"/>
      <c r="BO26" s="50">
        <v>1</v>
      </c>
      <c r="BP26" s="50">
        <v>5</v>
      </c>
      <c r="BQ26" s="50"/>
      <c r="BR26" s="50">
        <v>1</v>
      </c>
      <c r="BS26" s="50"/>
      <c r="BT26" s="50"/>
      <c r="BU26" s="50"/>
      <c r="BV26" s="50"/>
      <c r="BW26" s="50"/>
      <c r="BX26" s="50"/>
      <c r="BY26" s="50"/>
      <c r="BZ26" s="50"/>
      <c r="CA26" s="50"/>
      <c r="CB26" s="50"/>
      <c r="CC26" s="50"/>
      <c r="CD26" s="50"/>
      <c r="CE26" s="50"/>
      <c r="CF26" s="50"/>
      <c r="CG26" s="50"/>
      <c r="CH26" s="50"/>
      <c r="CI26" s="50"/>
      <c r="CJ26" s="50"/>
      <c r="CK26" s="50"/>
      <c r="CL26" s="50"/>
      <c r="CM26" s="50"/>
      <c r="CN26" s="50">
        <v>0</v>
      </c>
      <c r="CO26" s="50"/>
      <c r="CP26" s="48"/>
      <c r="CQ26" s="50"/>
      <c r="CR26" s="50"/>
      <c r="CS26" s="51"/>
      <c r="CT26" s="50"/>
      <c r="CU26" s="50">
        <v>13</v>
      </c>
      <c r="CV26" s="52">
        <f>SUM(BE26:BX26)+SUM(CO26:CT26)-CU26</f>
        <v>0</v>
      </c>
      <c r="CW26" s="49">
        <v>16.899999999999999</v>
      </c>
      <c r="CX26" s="46" t="s">
        <v>9311</v>
      </c>
      <c r="CY26" s="45"/>
      <c r="CZ26" s="49">
        <v>1.5</v>
      </c>
      <c r="DA26" s="53" t="s">
        <v>9442</v>
      </c>
      <c r="DB26" s="49">
        <v>1128.7819999999999</v>
      </c>
      <c r="DC26" s="49"/>
      <c r="DD26" s="45"/>
      <c r="DE26" s="45"/>
      <c r="DF26" s="45"/>
      <c r="DG26" s="45"/>
      <c r="DH26" s="46">
        <v>0</v>
      </c>
      <c r="DI26" s="45"/>
      <c r="DJ26" s="46">
        <v>18</v>
      </c>
      <c r="DK26" s="45"/>
      <c r="DL26" s="45"/>
      <c r="DM26" s="45"/>
      <c r="DN26" s="46">
        <v>1</v>
      </c>
      <c r="DO26" s="46" t="s">
        <v>4186</v>
      </c>
      <c r="DP26" s="46">
        <v>1688</v>
      </c>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6">
        <v>1</v>
      </c>
      <c r="FB26" s="46" t="s">
        <v>9934</v>
      </c>
      <c r="FC26" s="46">
        <v>23</v>
      </c>
      <c r="FD26" s="45"/>
      <c r="FE26" s="45"/>
      <c r="FF26" s="45"/>
      <c r="FG26" s="46">
        <v>100</v>
      </c>
      <c r="FH26" s="45"/>
      <c r="FI26" s="46">
        <v>6</v>
      </c>
      <c r="FJ26" s="46">
        <v>0</v>
      </c>
      <c r="FK26" s="46">
        <v>1</v>
      </c>
      <c r="FL26" s="46">
        <v>1</v>
      </c>
      <c r="FM26" s="46">
        <v>4</v>
      </c>
      <c r="FN26" s="46">
        <v>0</v>
      </c>
      <c r="FO26" s="46">
        <v>0</v>
      </c>
      <c r="FP26" s="46">
        <v>0</v>
      </c>
      <c r="FQ26" s="46">
        <v>0</v>
      </c>
      <c r="FR26" s="45"/>
      <c r="FS26" s="45"/>
      <c r="FT26" s="45"/>
      <c r="FU26" s="53" t="s">
        <v>10170</v>
      </c>
      <c r="FV26" s="46" t="s">
        <v>10264</v>
      </c>
      <c r="FW26" s="45"/>
      <c r="FX26" s="45"/>
      <c r="FY26" s="45"/>
      <c r="FZ26" s="45"/>
      <c r="GA26" s="45"/>
      <c r="GB26" s="45"/>
      <c r="GC26" s="46">
        <v>0</v>
      </c>
      <c r="GD26" s="46">
        <v>0</v>
      </c>
      <c r="GE26" s="45"/>
      <c r="GF26" s="46" t="s">
        <v>7225</v>
      </c>
      <c r="GG26" s="46" t="s">
        <v>7321</v>
      </c>
      <c r="GH26" s="46" t="s">
        <v>11081</v>
      </c>
      <c r="GI26" s="46" t="s">
        <v>7495</v>
      </c>
      <c r="GJ26" s="46" t="s">
        <v>7225</v>
      </c>
      <c r="GK26" s="46" t="s">
        <v>7321</v>
      </c>
      <c r="GL26" s="46" t="s">
        <v>11081</v>
      </c>
      <c r="GM26" s="46" t="s">
        <v>7495</v>
      </c>
    </row>
    <row r="27" spans="3:195" ht="30" customHeight="1" x14ac:dyDescent="0.2">
      <c r="C27" s="102" t="s">
        <v>11155</v>
      </c>
      <c r="D27" s="102" t="s">
        <v>11215</v>
      </c>
      <c r="E27" s="46" t="s">
        <v>74</v>
      </c>
      <c r="F27" s="45" t="s">
        <v>11174</v>
      </c>
      <c r="G27" s="46"/>
      <c r="H27" s="46"/>
      <c r="I27" s="46" t="s">
        <v>484</v>
      </c>
      <c r="J27" s="46" t="s">
        <v>7825</v>
      </c>
      <c r="K27" s="46">
        <v>2015</v>
      </c>
      <c r="L27" s="47">
        <v>44837</v>
      </c>
      <c r="M27" s="47">
        <v>45291</v>
      </c>
      <c r="N27" s="46" t="s">
        <v>7931</v>
      </c>
      <c r="O27" s="46" t="s">
        <v>8058</v>
      </c>
      <c r="P27" s="46" t="s">
        <v>8166</v>
      </c>
      <c r="Q27" s="45"/>
      <c r="R27" s="46" t="s">
        <v>594</v>
      </c>
      <c r="S27" s="45"/>
      <c r="T27" s="46" t="s">
        <v>594</v>
      </c>
      <c r="U27" s="45"/>
      <c r="V27" s="46" t="s">
        <v>594</v>
      </c>
      <c r="W27" s="45"/>
      <c r="X27" s="46" t="s">
        <v>594</v>
      </c>
      <c r="Y27" s="45"/>
      <c r="Z27" s="46" t="s">
        <v>8769</v>
      </c>
      <c r="AA27" s="46" t="s">
        <v>8856</v>
      </c>
      <c r="AB27" s="46" t="s">
        <v>3138</v>
      </c>
      <c r="AC27" s="46" t="s">
        <v>8933</v>
      </c>
      <c r="AD27" s="48">
        <f>SUM(AE27,AH27,AK27,AM27,AO27,AQ27)</f>
        <v>681.64200000000005</v>
      </c>
      <c r="AE27" s="48">
        <v>481.12400000000002</v>
      </c>
      <c r="AF27" s="49">
        <v>70.58</v>
      </c>
      <c r="AG27" s="49">
        <v>0.35</v>
      </c>
      <c r="AH27" s="48">
        <v>143.14500000000001</v>
      </c>
      <c r="AI27" s="49">
        <v>21</v>
      </c>
      <c r="AJ27" s="49"/>
      <c r="AK27" s="49">
        <v>29.370999999999999</v>
      </c>
      <c r="AL27" s="49">
        <v>4.3099999999999996</v>
      </c>
      <c r="AM27" s="49">
        <v>16.475000000000001</v>
      </c>
      <c r="AN27" s="49">
        <v>2.42</v>
      </c>
      <c r="AO27" s="49">
        <v>11.526999999999999</v>
      </c>
      <c r="AP27" s="49">
        <v>1.69</v>
      </c>
      <c r="AQ27" s="49">
        <v>0</v>
      </c>
      <c r="AR27" s="49">
        <v>0</v>
      </c>
      <c r="AS27" s="46" t="s">
        <v>594</v>
      </c>
      <c r="AT27" s="46" t="s">
        <v>594</v>
      </c>
      <c r="AU27" s="46" t="s">
        <v>594</v>
      </c>
      <c r="AV27" s="46">
        <v>1</v>
      </c>
      <c r="AW27" s="46" t="s">
        <v>9107</v>
      </c>
      <c r="AX27" s="46" t="s">
        <v>9178</v>
      </c>
      <c r="AY27" s="49">
        <v>0</v>
      </c>
      <c r="AZ27" s="49">
        <v>600</v>
      </c>
      <c r="BA27" s="49">
        <v>0.36</v>
      </c>
      <c r="BB27" s="50">
        <v>2229</v>
      </c>
      <c r="BC27" s="50">
        <v>1918</v>
      </c>
      <c r="BD27" s="50">
        <v>1373</v>
      </c>
      <c r="BE27" s="50">
        <v>250</v>
      </c>
      <c r="BF27" s="50">
        <v>0</v>
      </c>
      <c r="BG27" s="50">
        <v>141</v>
      </c>
      <c r="BH27" s="50">
        <v>49</v>
      </c>
      <c r="BI27" s="50">
        <v>11</v>
      </c>
      <c r="BJ27" s="50">
        <v>82</v>
      </c>
      <c r="BK27" s="50">
        <v>0</v>
      </c>
      <c r="BL27" s="50">
        <v>162</v>
      </c>
      <c r="BM27" s="50">
        <v>103</v>
      </c>
      <c r="BN27" s="50">
        <v>0</v>
      </c>
      <c r="BO27" s="50">
        <v>189</v>
      </c>
      <c r="BP27" s="50">
        <v>316</v>
      </c>
      <c r="BQ27" s="50">
        <v>0</v>
      </c>
      <c r="BR27" s="50">
        <v>21</v>
      </c>
      <c r="BS27" s="50">
        <v>0</v>
      </c>
      <c r="BT27" s="50">
        <v>49</v>
      </c>
      <c r="BU27" s="50">
        <v>0</v>
      </c>
      <c r="BV27" s="50">
        <v>0</v>
      </c>
      <c r="BW27" s="50"/>
      <c r="BX27" s="50"/>
      <c r="BY27" s="50"/>
      <c r="BZ27" s="50"/>
      <c r="CA27" s="50"/>
      <c r="CB27" s="50"/>
      <c r="CC27" s="50"/>
      <c r="CD27" s="50"/>
      <c r="CE27" s="50"/>
      <c r="CF27" s="50"/>
      <c r="CG27" s="50"/>
      <c r="CH27" s="50"/>
      <c r="CI27" s="50"/>
      <c r="CJ27" s="50"/>
      <c r="CK27" s="50"/>
      <c r="CL27" s="50"/>
      <c r="CM27" s="50"/>
      <c r="CN27" s="50">
        <v>0</v>
      </c>
      <c r="CO27" s="50"/>
      <c r="CP27" s="48"/>
      <c r="CQ27" s="50"/>
      <c r="CR27" s="50"/>
      <c r="CS27" s="51"/>
      <c r="CT27" s="50"/>
      <c r="CU27" s="50">
        <v>1373</v>
      </c>
      <c r="CV27" s="52">
        <f>SUM(BE27:BX27)+SUM(CO27:CT27)-CU27</f>
        <v>0</v>
      </c>
      <c r="CW27" s="49">
        <v>131.95400000000001</v>
      </c>
      <c r="CX27" s="46" t="s">
        <v>9312</v>
      </c>
      <c r="CY27" s="45"/>
      <c r="CZ27" s="49">
        <v>11.69</v>
      </c>
      <c r="DA27" s="53" t="s">
        <v>9442</v>
      </c>
      <c r="DB27" s="49">
        <v>1128.7819999999999</v>
      </c>
      <c r="DC27" s="49"/>
      <c r="DD27" s="45"/>
      <c r="DE27" s="45"/>
      <c r="DF27" s="45"/>
      <c r="DG27" s="45"/>
      <c r="DH27" s="45"/>
      <c r="DI27" s="45"/>
      <c r="DJ27" s="46">
        <v>6</v>
      </c>
      <c r="DK27" s="45"/>
      <c r="DL27" s="45"/>
      <c r="DM27" s="45"/>
      <c r="DN27" s="46">
        <v>1</v>
      </c>
      <c r="DO27" s="46" t="s">
        <v>4186</v>
      </c>
      <c r="DP27" s="46">
        <v>65975</v>
      </c>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6">
        <v>1</v>
      </c>
      <c r="FB27" s="46" t="s">
        <v>9935</v>
      </c>
      <c r="FC27" s="46">
        <v>14</v>
      </c>
      <c r="FD27" s="45"/>
      <c r="FE27" s="45"/>
      <c r="FF27" s="45"/>
      <c r="FG27" s="46">
        <v>97</v>
      </c>
      <c r="FH27" s="46" t="s">
        <v>10002</v>
      </c>
      <c r="FI27" s="46">
        <v>71</v>
      </c>
      <c r="FJ27" s="46">
        <v>5</v>
      </c>
      <c r="FK27" s="46">
        <v>4</v>
      </c>
      <c r="FL27" s="46">
        <v>42</v>
      </c>
      <c r="FM27" s="46">
        <v>20</v>
      </c>
      <c r="FN27" s="46">
        <v>0</v>
      </c>
      <c r="FO27" s="46">
        <v>0</v>
      </c>
      <c r="FP27" s="46">
        <v>0</v>
      </c>
      <c r="FQ27" s="46">
        <v>0</v>
      </c>
      <c r="FR27" s="45"/>
      <c r="FS27" s="45"/>
      <c r="FT27" s="45"/>
      <c r="FU27" s="53" t="s">
        <v>10171</v>
      </c>
      <c r="FV27" s="46" t="s">
        <v>10265</v>
      </c>
      <c r="FW27" s="45"/>
      <c r="FX27" s="46" t="s">
        <v>10377</v>
      </c>
      <c r="FY27" s="45"/>
      <c r="FZ27" s="45"/>
      <c r="GA27" s="45"/>
      <c r="GB27" s="45"/>
      <c r="GC27" s="46">
        <v>0</v>
      </c>
      <c r="GD27" s="46">
        <v>0</v>
      </c>
      <c r="GE27" s="45"/>
      <c r="GF27" s="46" t="s">
        <v>29</v>
      </c>
      <c r="GG27" s="46" t="s">
        <v>7321</v>
      </c>
      <c r="GH27" s="46" t="s">
        <v>11081</v>
      </c>
      <c r="GI27" s="45"/>
      <c r="GJ27" s="46" t="s">
        <v>29</v>
      </c>
      <c r="GK27" s="46" t="s">
        <v>7321</v>
      </c>
      <c r="GL27" s="46" t="s">
        <v>11081</v>
      </c>
      <c r="GM27" s="46" t="s">
        <v>7495</v>
      </c>
    </row>
    <row r="28" spans="3:195" ht="30" customHeight="1" x14ac:dyDescent="0.2">
      <c r="C28" s="102" t="s">
        <v>11155</v>
      </c>
      <c r="D28" s="102" t="s">
        <v>11215</v>
      </c>
      <c r="E28" s="54" t="s">
        <v>74</v>
      </c>
      <c r="F28" s="54" t="s">
        <v>11175</v>
      </c>
      <c r="G28" s="54" t="s">
        <v>82</v>
      </c>
      <c r="H28" s="54" t="s">
        <v>365</v>
      </c>
      <c r="I28" s="54" t="s">
        <v>664</v>
      </c>
      <c r="J28" s="54" t="s">
        <v>664</v>
      </c>
      <c r="K28" s="54">
        <v>2023</v>
      </c>
      <c r="L28" s="54" t="s">
        <v>906</v>
      </c>
      <c r="M28" s="54" t="s">
        <v>941</v>
      </c>
      <c r="N28" s="54"/>
      <c r="O28" s="54" t="s">
        <v>1221</v>
      </c>
      <c r="P28" s="54"/>
      <c r="Q28" s="54" t="s">
        <v>1735</v>
      </c>
      <c r="R28" s="54"/>
      <c r="S28" s="54" t="s">
        <v>2173</v>
      </c>
      <c r="T28" s="54"/>
      <c r="U28" s="54" t="s">
        <v>2511</v>
      </c>
      <c r="V28" s="54"/>
      <c r="W28" s="54"/>
      <c r="X28" s="54"/>
      <c r="Y28" s="54"/>
      <c r="Z28" s="54" t="s">
        <v>2879</v>
      </c>
      <c r="AA28" s="54" t="s">
        <v>3095</v>
      </c>
      <c r="AB28" s="54" t="s">
        <v>3138</v>
      </c>
      <c r="AC28" s="54" t="s">
        <v>3304</v>
      </c>
      <c r="AD28" s="55">
        <v>396.90199999999999</v>
      </c>
      <c r="AE28" s="55"/>
      <c r="AF28" s="55"/>
      <c r="AG28" s="55"/>
      <c r="AH28" s="55">
        <v>382.98899999999998</v>
      </c>
      <c r="AI28" s="55">
        <v>96.49</v>
      </c>
      <c r="AJ28" s="55">
        <v>2.66</v>
      </c>
      <c r="AK28" s="55">
        <v>0</v>
      </c>
      <c r="AL28" s="55">
        <v>0</v>
      </c>
      <c r="AM28" s="55">
        <v>13.913</v>
      </c>
      <c r="AN28" s="55">
        <v>3.51</v>
      </c>
      <c r="AO28" s="55">
        <v>0</v>
      </c>
      <c r="AP28" s="55">
        <v>0</v>
      </c>
      <c r="AQ28" s="55"/>
      <c r="AR28" s="55"/>
      <c r="AS28" s="55"/>
      <c r="AT28" s="55"/>
      <c r="AU28" s="55"/>
      <c r="AV28" s="55">
        <v>1</v>
      </c>
      <c r="AW28" s="54" t="s">
        <v>3469</v>
      </c>
      <c r="AX28" s="54"/>
      <c r="AY28" s="55">
        <v>0</v>
      </c>
      <c r="AZ28" s="55">
        <v>136.946</v>
      </c>
      <c r="BA28" s="55">
        <v>0.69</v>
      </c>
      <c r="BB28" s="56">
        <v>180</v>
      </c>
      <c r="BC28" s="56">
        <v>180</v>
      </c>
      <c r="BD28" s="56">
        <v>180</v>
      </c>
      <c r="BE28" s="56"/>
      <c r="BF28" s="56">
        <v>33</v>
      </c>
      <c r="BG28" s="56">
        <v>4</v>
      </c>
      <c r="BH28" s="56"/>
      <c r="BI28" s="56"/>
      <c r="BJ28" s="56">
        <v>1</v>
      </c>
      <c r="BK28" s="56">
        <v>69</v>
      </c>
      <c r="BL28" s="56">
        <v>1</v>
      </c>
      <c r="BM28" s="56"/>
      <c r="BN28" s="56">
        <v>50</v>
      </c>
      <c r="BO28" s="56">
        <v>1</v>
      </c>
      <c r="BP28" s="56">
        <v>1</v>
      </c>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v>0</v>
      </c>
      <c r="CO28" s="56"/>
      <c r="CP28" s="70"/>
      <c r="CQ28" s="56"/>
      <c r="CR28" s="56"/>
      <c r="CS28" s="56" t="s">
        <v>3601</v>
      </c>
      <c r="CT28" s="56">
        <v>20</v>
      </c>
      <c r="CU28" s="56">
        <v>180</v>
      </c>
      <c r="CV28" s="56">
        <v>0</v>
      </c>
      <c r="CW28" s="55">
        <v>301.04000000000002</v>
      </c>
      <c r="CX28" s="54" t="s">
        <v>3823</v>
      </c>
      <c r="CY28" s="54"/>
      <c r="CZ28" s="54">
        <v>100</v>
      </c>
      <c r="DA28" s="54" t="s">
        <v>4056</v>
      </c>
      <c r="DB28" s="55">
        <v>301.04000000000002</v>
      </c>
      <c r="DC28" s="54">
        <v>1</v>
      </c>
      <c r="DD28" s="54" t="s">
        <v>4099</v>
      </c>
      <c r="DE28" s="54" t="s">
        <v>4128</v>
      </c>
      <c r="DF28" s="54" t="s">
        <v>4145</v>
      </c>
      <c r="DG28" s="54">
        <v>76</v>
      </c>
      <c r="DH28" s="54">
        <v>100</v>
      </c>
      <c r="DI28" s="54" t="s">
        <v>4168</v>
      </c>
      <c r="DJ28" s="54">
        <v>2</v>
      </c>
      <c r="DK28" s="54">
        <v>1</v>
      </c>
      <c r="DL28" s="54" t="s">
        <v>4250</v>
      </c>
      <c r="DM28" s="54">
        <v>300</v>
      </c>
      <c r="DN28" s="54">
        <v>1</v>
      </c>
      <c r="DO28" s="54" t="s">
        <v>4390</v>
      </c>
      <c r="DP28" s="54">
        <v>1000</v>
      </c>
      <c r="DQ28" s="54">
        <v>1</v>
      </c>
      <c r="DR28" s="54" t="s">
        <v>4445</v>
      </c>
      <c r="DS28" s="54">
        <v>601</v>
      </c>
      <c r="DT28" s="54"/>
      <c r="DU28" s="54"/>
      <c r="DV28" s="54"/>
      <c r="DW28" s="54"/>
      <c r="DX28" s="54"/>
      <c r="DY28" s="54"/>
      <c r="DZ28" s="54">
        <v>1</v>
      </c>
      <c r="EA28" s="54" t="s">
        <v>4485</v>
      </c>
      <c r="EB28" s="54">
        <v>300</v>
      </c>
      <c r="EC28" s="54"/>
      <c r="ED28" s="54"/>
      <c r="EE28" s="54"/>
      <c r="EF28" s="54"/>
      <c r="EG28" s="54"/>
      <c r="EH28" s="54"/>
      <c r="EI28" s="54">
        <v>1</v>
      </c>
      <c r="EJ28" s="54" t="s">
        <v>4605</v>
      </c>
      <c r="EK28" s="54">
        <v>40000</v>
      </c>
      <c r="EL28" s="54">
        <v>1</v>
      </c>
      <c r="EM28" s="54" t="s">
        <v>4658</v>
      </c>
      <c r="EN28" s="54">
        <v>1820</v>
      </c>
      <c r="EO28" s="54">
        <v>1</v>
      </c>
      <c r="EP28" s="54" t="s">
        <v>4680</v>
      </c>
      <c r="EQ28" s="54">
        <v>1000</v>
      </c>
      <c r="ER28" s="54"/>
      <c r="ES28" s="54"/>
      <c r="ET28" s="54"/>
      <c r="EU28" s="54"/>
      <c r="EV28" s="54"/>
      <c r="EW28" s="54"/>
      <c r="EX28" s="54">
        <v>1</v>
      </c>
      <c r="EY28" s="54" t="s">
        <v>4733</v>
      </c>
      <c r="EZ28" s="54">
        <v>14</v>
      </c>
      <c r="FA28" s="54"/>
      <c r="FB28" s="54"/>
      <c r="FC28" s="54"/>
      <c r="FD28" s="54" t="s">
        <v>4851</v>
      </c>
      <c r="FE28" s="54" t="s">
        <v>4851</v>
      </c>
      <c r="FF28" s="54">
        <v>42893</v>
      </c>
      <c r="FG28" s="54"/>
      <c r="FH28" s="54"/>
      <c r="FI28" s="54"/>
      <c r="FJ28" s="54"/>
      <c r="FK28" s="54"/>
      <c r="FL28" s="54"/>
      <c r="FM28" s="54"/>
      <c r="FN28" s="54"/>
      <c r="FO28" s="54"/>
      <c r="FP28" s="54"/>
      <c r="FQ28" s="54"/>
      <c r="FR28" s="54">
        <v>1</v>
      </c>
      <c r="FS28" s="54" t="s">
        <v>4911</v>
      </c>
      <c r="FT28" s="54" t="s">
        <v>4911</v>
      </c>
      <c r="FU28" s="54" t="s">
        <v>5117</v>
      </c>
      <c r="FV28" s="54" t="s">
        <v>5307</v>
      </c>
      <c r="FW28" s="54"/>
      <c r="FX28" s="54"/>
      <c r="FY28" s="54" t="s">
        <v>5559</v>
      </c>
      <c r="FZ28" s="54"/>
      <c r="GA28" s="54" t="s">
        <v>5647</v>
      </c>
      <c r="GB28" s="54"/>
      <c r="GC28" s="54" t="s">
        <v>5766</v>
      </c>
      <c r="GD28" s="54">
        <v>10</v>
      </c>
      <c r="GE28" s="54">
        <v>1000</v>
      </c>
      <c r="GF28" s="54" t="s">
        <v>6070</v>
      </c>
      <c r="GG28" s="54" t="s">
        <v>6406</v>
      </c>
      <c r="GH28" s="54" t="s">
        <v>6733</v>
      </c>
      <c r="GI28" s="54" t="s">
        <v>7077</v>
      </c>
      <c r="GJ28" s="54" t="s">
        <v>7225</v>
      </c>
      <c r="GK28" s="54" t="s">
        <v>7321</v>
      </c>
      <c r="GL28" s="54" t="s">
        <v>7420</v>
      </c>
      <c r="GM28" s="54" t="s">
        <v>7495</v>
      </c>
    </row>
    <row r="29" spans="3:195" ht="30" customHeight="1" x14ac:dyDescent="0.2">
      <c r="C29" s="102" t="s">
        <v>11157</v>
      </c>
      <c r="D29" s="102" t="s">
        <v>11215</v>
      </c>
      <c r="E29" s="54" t="s">
        <v>74</v>
      </c>
      <c r="F29" s="54" t="s">
        <v>11175</v>
      </c>
      <c r="G29" s="54" t="s">
        <v>82</v>
      </c>
      <c r="H29" s="54" t="s">
        <v>369</v>
      </c>
      <c r="I29" s="54" t="s">
        <v>667</v>
      </c>
      <c r="J29" s="54" t="s">
        <v>750</v>
      </c>
      <c r="K29" s="54">
        <v>2019</v>
      </c>
      <c r="L29" s="54" t="s">
        <v>910</v>
      </c>
      <c r="M29" s="54" t="s">
        <v>952</v>
      </c>
      <c r="N29" s="54"/>
      <c r="O29" s="54" t="s">
        <v>1227</v>
      </c>
      <c r="P29" s="54"/>
      <c r="Q29" s="54"/>
      <c r="R29" s="54"/>
      <c r="S29" s="54" t="s">
        <v>2180</v>
      </c>
      <c r="T29" s="54"/>
      <c r="U29" s="54"/>
      <c r="V29" s="54"/>
      <c r="W29" s="54"/>
      <c r="X29" s="54"/>
      <c r="Y29" s="54"/>
      <c r="Z29" s="54" t="s">
        <v>2886</v>
      </c>
      <c r="AA29" s="54" t="s">
        <v>3099</v>
      </c>
      <c r="AB29" s="54" t="s">
        <v>3138</v>
      </c>
      <c r="AC29" s="54" t="s">
        <v>3099</v>
      </c>
      <c r="AD29" s="55">
        <v>85.5</v>
      </c>
      <c r="AE29" s="55"/>
      <c r="AF29" s="55"/>
      <c r="AG29" s="55"/>
      <c r="AH29" s="55">
        <v>85.5</v>
      </c>
      <c r="AI29" s="55">
        <v>100</v>
      </c>
      <c r="AJ29" s="55">
        <v>5.0000000000000001E-4</v>
      </c>
      <c r="AK29" s="55">
        <v>0</v>
      </c>
      <c r="AL29" s="55">
        <v>0</v>
      </c>
      <c r="AM29" s="55">
        <v>0</v>
      </c>
      <c r="AN29" s="55">
        <v>0</v>
      </c>
      <c r="AO29" s="55">
        <v>0</v>
      </c>
      <c r="AP29" s="55">
        <v>0</v>
      </c>
      <c r="AQ29" s="55"/>
      <c r="AR29" s="55"/>
      <c r="AS29" s="55"/>
      <c r="AT29" s="55"/>
      <c r="AU29" s="55"/>
      <c r="AV29" s="55"/>
      <c r="AW29" s="54"/>
      <c r="AX29" s="54"/>
      <c r="AY29" s="55"/>
      <c r="AZ29" s="55">
        <v>47.8</v>
      </c>
      <c r="BA29" s="55">
        <v>2.0000000000000001E-4</v>
      </c>
      <c r="BB29" s="56">
        <v>120</v>
      </c>
      <c r="BC29" s="56">
        <v>97</v>
      </c>
      <c r="BD29" s="56">
        <v>36</v>
      </c>
      <c r="BE29" s="56"/>
      <c r="BF29" s="56">
        <v>12</v>
      </c>
      <c r="BG29" s="56">
        <v>2</v>
      </c>
      <c r="BH29" s="56"/>
      <c r="BI29" s="56"/>
      <c r="BJ29" s="56"/>
      <c r="BK29" s="56"/>
      <c r="BL29" s="56"/>
      <c r="BM29" s="56">
        <v>12</v>
      </c>
      <c r="BN29" s="56"/>
      <c r="BO29" s="56">
        <v>8</v>
      </c>
      <c r="BP29" s="56">
        <v>2</v>
      </c>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v>0</v>
      </c>
      <c r="CO29" s="56"/>
      <c r="CP29" s="70"/>
      <c r="CQ29" s="56"/>
      <c r="CR29" s="56"/>
      <c r="CS29" s="56"/>
      <c r="CT29" s="56"/>
      <c r="CU29" s="56">
        <v>36</v>
      </c>
      <c r="CV29" s="56">
        <v>0</v>
      </c>
      <c r="CW29" s="55">
        <v>318.11200000000002</v>
      </c>
      <c r="CX29" s="54" t="s">
        <v>3830</v>
      </c>
      <c r="CY29" s="54"/>
      <c r="CZ29" s="54">
        <v>100</v>
      </c>
      <c r="DA29" s="54"/>
      <c r="DB29" s="55">
        <v>318.11200000000002</v>
      </c>
      <c r="DC29" s="54">
        <v>1</v>
      </c>
      <c r="DD29" s="54" t="s">
        <v>4100</v>
      </c>
      <c r="DE29" s="54" t="s">
        <v>4129</v>
      </c>
      <c r="DF29" s="54" t="s">
        <v>4146</v>
      </c>
      <c r="DG29" s="54">
        <v>12</v>
      </c>
      <c r="DH29" s="54">
        <v>0</v>
      </c>
      <c r="DI29" s="54"/>
      <c r="DJ29" s="54">
        <v>4</v>
      </c>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v>1</v>
      </c>
      <c r="EJ29" s="54" t="s">
        <v>4607</v>
      </c>
      <c r="EK29" s="54">
        <v>5703</v>
      </c>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t="s">
        <v>5122</v>
      </c>
      <c r="FV29" s="54" t="s">
        <v>5311</v>
      </c>
      <c r="FW29" s="54"/>
      <c r="FX29" s="54"/>
      <c r="FY29" s="54"/>
      <c r="FZ29" s="54"/>
      <c r="GA29" s="54"/>
      <c r="GB29" s="54"/>
      <c r="GC29" s="54" t="s">
        <v>5771</v>
      </c>
      <c r="GD29" s="54">
        <v>35</v>
      </c>
      <c r="GE29" s="54">
        <v>374</v>
      </c>
      <c r="GF29" s="54" t="s">
        <v>6076</v>
      </c>
      <c r="GG29" s="54" t="s">
        <v>6412</v>
      </c>
      <c r="GH29" s="54" t="s">
        <v>6739</v>
      </c>
      <c r="GI29" s="54" t="s">
        <v>7083</v>
      </c>
      <c r="GJ29" s="54" t="s">
        <v>7226</v>
      </c>
      <c r="GK29" s="54" t="s">
        <v>7322</v>
      </c>
      <c r="GL29" s="54" t="s">
        <v>7421</v>
      </c>
      <c r="GM29" s="54" t="s">
        <v>7496</v>
      </c>
    </row>
    <row r="30" spans="3:195" ht="30" customHeight="1" x14ac:dyDescent="0.2">
      <c r="C30" s="102" t="s">
        <v>11155</v>
      </c>
      <c r="D30" s="102" t="s">
        <v>11214</v>
      </c>
      <c r="E30" s="46" t="s">
        <v>7626</v>
      </c>
      <c r="F30" s="45" t="s">
        <v>11174</v>
      </c>
      <c r="G30" s="46"/>
      <c r="H30" s="46"/>
      <c r="I30" s="46" t="s">
        <v>7666</v>
      </c>
      <c r="J30" s="46" t="s">
        <v>7795</v>
      </c>
      <c r="K30" s="46">
        <v>2018</v>
      </c>
      <c r="L30" s="47">
        <v>44713</v>
      </c>
      <c r="M30" s="47">
        <v>45285</v>
      </c>
      <c r="N30" s="46" t="s">
        <v>7882</v>
      </c>
      <c r="O30" s="45"/>
      <c r="P30" s="46" t="s">
        <v>8123</v>
      </c>
      <c r="Q30" s="46" t="s">
        <v>8242</v>
      </c>
      <c r="R30" s="45"/>
      <c r="S30" s="45"/>
      <c r="T30" s="45"/>
      <c r="U30" s="45"/>
      <c r="V30" s="46" t="s">
        <v>8475</v>
      </c>
      <c r="W30" s="46" t="s">
        <v>8500</v>
      </c>
      <c r="X30" s="46" t="s">
        <v>8544</v>
      </c>
      <c r="Y30" s="46" t="s">
        <v>8636</v>
      </c>
      <c r="Z30" s="46" t="s">
        <v>8724</v>
      </c>
      <c r="AA30" s="46" t="s">
        <v>8724</v>
      </c>
      <c r="AB30" s="46" t="s">
        <v>3138</v>
      </c>
      <c r="AC30" s="46" t="s">
        <v>8889</v>
      </c>
      <c r="AD30" s="48">
        <f t="shared" ref="AD30:AD38" si="0">SUM(AE30,AH30,AK30,AM30,AO30,AQ30)</f>
        <v>178.227</v>
      </c>
      <c r="AE30" s="48">
        <v>131.309</v>
      </c>
      <c r="AF30" s="49">
        <v>73.680000000000007</v>
      </c>
      <c r="AG30" s="49">
        <v>7.0000000000000007E-2</v>
      </c>
      <c r="AH30" s="48">
        <v>35.875999999999998</v>
      </c>
      <c r="AI30" s="49">
        <v>20.13</v>
      </c>
      <c r="AJ30" s="49"/>
      <c r="AK30" s="49">
        <v>2.8239999999999998</v>
      </c>
      <c r="AL30" s="49">
        <v>1.58</v>
      </c>
      <c r="AM30" s="49">
        <v>0</v>
      </c>
      <c r="AN30" s="49">
        <v>0</v>
      </c>
      <c r="AO30" s="49">
        <v>8.218</v>
      </c>
      <c r="AP30" s="49">
        <v>4.6100000000000003</v>
      </c>
      <c r="AQ30" s="49">
        <v>0</v>
      </c>
      <c r="AR30" s="49">
        <v>0</v>
      </c>
      <c r="AS30" s="46" t="s">
        <v>699</v>
      </c>
      <c r="AT30" s="46" t="s">
        <v>699</v>
      </c>
      <c r="AU30" s="46" t="s">
        <v>699</v>
      </c>
      <c r="AV30" s="46">
        <v>1</v>
      </c>
      <c r="AW30" s="46" t="s">
        <v>9077</v>
      </c>
      <c r="AX30" s="46" t="s">
        <v>9147</v>
      </c>
      <c r="AY30" s="49">
        <v>5.7430000000000003</v>
      </c>
      <c r="AZ30" s="49">
        <v>157.751</v>
      </c>
      <c r="BA30" s="49">
        <v>0.09</v>
      </c>
      <c r="BB30" s="50">
        <v>0</v>
      </c>
      <c r="BC30" s="50">
        <v>133</v>
      </c>
      <c r="BD30" s="50">
        <v>69</v>
      </c>
      <c r="BE30" s="50">
        <v>28</v>
      </c>
      <c r="BF30" s="50">
        <v>14</v>
      </c>
      <c r="BG30" s="50">
        <v>0</v>
      </c>
      <c r="BH30" s="50">
        <v>0</v>
      </c>
      <c r="BI30" s="50">
        <v>0</v>
      </c>
      <c r="BJ30" s="50">
        <v>4</v>
      </c>
      <c r="BK30" s="50">
        <v>0</v>
      </c>
      <c r="BL30" s="50">
        <v>0</v>
      </c>
      <c r="BM30" s="50">
        <v>6</v>
      </c>
      <c r="BN30" s="50">
        <v>0</v>
      </c>
      <c r="BO30" s="50">
        <v>5</v>
      </c>
      <c r="BP30" s="50">
        <v>1</v>
      </c>
      <c r="BQ30" s="50">
        <v>8</v>
      </c>
      <c r="BR30" s="50">
        <v>0</v>
      </c>
      <c r="BS30" s="50">
        <v>0</v>
      </c>
      <c r="BT30" s="50">
        <v>0</v>
      </c>
      <c r="BU30" s="50">
        <v>0</v>
      </c>
      <c r="BV30" s="50">
        <v>0</v>
      </c>
      <c r="BW30" s="50">
        <v>0</v>
      </c>
      <c r="BX30" s="50">
        <v>0</v>
      </c>
      <c r="BY30" s="50"/>
      <c r="BZ30" s="50"/>
      <c r="CA30" s="50"/>
      <c r="CB30" s="50"/>
      <c r="CC30" s="50"/>
      <c r="CD30" s="50"/>
      <c r="CE30" s="50"/>
      <c r="CF30" s="50"/>
      <c r="CG30" s="50"/>
      <c r="CH30" s="50"/>
      <c r="CI30" s="50"/>
      <c r="CJ30" s="50"/>
      <c r="CK30" s="50"/>
      <c r="CL30" s="50"/>
      <c r="CM30" s="50"/>
      <c r="CN30" s="50">
        <v>0</v>
      </c>
      <c r="CO30" s="50">
        <v>0</v>
      </c>
      <c r="CP30" s="48">
        <v>0</v>
      </c>
      <c r="CQ30" s="50">
        <v>0</v>
      </c>
      <c r="CR30" s="50">
        <v>0</v>
      </c>
      <c r="CS30" s="50" t="s">
        <v>9224</v>
      </c>
      <c r="CT30" s="50">
        <v>3</v>
      </c>
      <c r="CU30" s="50">
        <v>69</v>
      </c>
      <c r="CV30" s="52">
        <f t="shared" ref="CV30:CV38" si="1">SUM(BE30:BX30)+SUM(CO30:CT30)-CU30</f>
        <v>0</v>
      </c>
      <c r="CW30" s="49">
        <v>299.488</v>
      </c>
      <c r="CX30" s="46" t="s">
        <v>9265</v>
      </c>
      <c r="CY30" s="45"/>
      <c r="CZ30" s="49">
        <v>13.11</v>
      </c>
      <c r="DA30" s="46" t="s">
        <v>9421</v>
      </c>
      <c r="DB30" s="49">
        <v>2285.2820000000002</v>
      </c>
      <c r="DC30" s="49"/>
      <c r="DD30" s="45"/>
      <c r="DE30" s="45"/>
      <c r="DF30" s="45"/>
      <c r="DG30" s="45"/>
      <c r="DH30" s="46">
        <v>0</v>
      </c>
      <c r="DI30" s="45"/>
      <c r="DJ30" s="46">
        <v>4</v>
      </c>
      <c r="DK30" s="45"/>
      <c r="DL30" s="45"/>
      <c r="DM30" s="45"/>
      <c r="DN30" s="45"/>
      <c r="DO30" s="45"/>
      <c r="DP30" s="45"/>
      <c r="DQ30" s="45"/>
      <c r="DR30" s="45"/>
      <c r="DS30" s="45"/>
      <c r="DT30" s="45"/>
      <c r="DU30" s="45"/>
      <c r="DV30" s="45"/>
      <c r="DW30" s="45"/>
      <c r="DX30" s="45"/>
      <c r="DY30" s="45"/>
      <c r="DZ30" s="45"/>
      <c r="EA30" s="45"/>
      <c r="EB30" s="45"/>
      <c r="EC30" s="45"/>
      <c r="ED30" s="45"/>
      <c r="EE30" s="45"/>
      <c r="EF30" s="45"/>
      <c r="EG30" s="45"/>
      <c r="EH30" s="45"/>
      <c r="EI30" s="45"/>
      <c r="EJ30" s="45"/>
      <c r="EK30" s="45"/>
      <c r="EL30" s="46">
        <v>1</v>
      </c>
      <c r="EM30" s="46" t="s">
        <v>9846</v>
      </c>
      <c r="EN30" s="46">
        <v>148414</v>
      </c>
      <c r="EO30" s="46">
        <v>1</v>
      </c>
      <c r="EP30" s="46" t="s">
        <v>9846</v>
      </c>
      <c r="EQ30" s="46">
        <v>49589</v>
      </c>
      <c r="ER30" s="45"/>
      <c r="ES30" s="45"/>
      <c r="ET30" s="45"/>
      <c r="EU30" s="45"/>
      <c r="EV30" s="45"/>
      <c r="EW30" s="45"/>
      <c r="EX30" s="45"/>
      <c r="EY30" s="45"/>
      <c r="EZ30" s="45"/>
      <c r="FA30" s="46">
        <v>1</v>
      </c>
      <c r="FB30" s="46" t="s">
        <v>9926</v>
      </c>
      <c r="FC30" s="46">
        <v>16</v>
      </c>
      <c r="FD30" s="45"/>
      <c r="FE30" s="45"/>
      <c r="FF30" s="45"/>
      <c r="FG30" s="46">
        <v>100</v>
      </c>
      <c r="FH30" s="45"/>
      <c r="FI30" s="46">
        <v>121</v>
      </c>
      <c r="FJ30" s="46">
        <v>0</v>
      </c>
      <c r="FK30" s="46">
        <v>14</v>
      </c>
      <c r="FL30" s="46">
        <v>104</v>
      </c>
      <c r="FM30" s="46">
        <v>0</v>
      </c>
      <c r="FN30" s="46">
        <v>3</v>
      </c>
      <c r="FO30" s="46">
        <v>0</v>
      </c>
      <c r="FP30" s="46">
        <v>0</v>
      </c>
      <c r="FQ30" s="46">
        <v>0</v>
      </c>
      <c r="FR30" s="46">
        <v>1</v>
      </c>
      <c r="FS30" s="53" t="s">
        <v>10037</v>
      </c>
      <c r="FT30" s="46" t="s">
        <v>10085</v>
      </c>
      <c r="FU30" s="53" t="s">
        <v>10145</v>
      </c>
      <c r="FV30" s="45"/>
      <c r="FW30" s="45"/>
      <c r="FX30" s="45"/>
      <c r="FY30" s="46" t="s">
        <v>10412</v>
      </c>
      <c r="FZ30" s="45"/>
      <c r="GA30" s="45"/>
      <c r="GB30" s="45"/>
      <c r="GC30" s="46" t="s">
        <v>10596</v>
      </c>
      <c r="GD30" s="46">
        <v>3</v>
      </c>
      <c r="GE30" s="46">
        <v>476</v>
      </c>
      <c r="GF30" s="46" t="s">
        <v>10682</v>
      </c>
      <c r="GG30" s="46" t="s">
        <v>10773</v>
      </c>
      <c r="GH30" s="46" t="s">
        <v>11081</v>
      </c>
      <c r="GI30" s="46" t="s">
        <v>10886</v>
      </c>
      <c r="GJ30" s="46" t="s">
        <v>7594</v>
      </c>
      <c r="GK30" s="46" t="s">
        <v>11007</v>
      </c>
      <c r="GL30" s="46" t="s">
        <v>11081</v>
      </c>
      <c r="GM30" s="46" t="s">
        <v>11049</v>
      </c>
    </row>
    <row r="31" spans="3:195" ht="30" customHeight="1" x14ac:dyDescent="0.2">
      <c r="C31" s="102" t="s">
        <v>11155</v>
      </c>
      <c r="D31" s="102" t="s">
        <v>11214</v>
      </c>
      <c r="E31" s="46" t="s">
        <v>7626</v>
      </c>
      <c r="F31" s="45" t="s">
        <v>11174</v>
      </c>
      <c r="G31" s="46"/>
      <c r="H31" s="46"/>
      <c r="I31" s="46" t="s">
        <v>7688</v>
      </c>
      <c r="J31" s="46" t="s">
        <v>7808</v>
      </c>
      <c r="K31" s="46">
        <v>2020</v>
      </c>
      <c r="L31" s="47">
        <v>44652</v>
      </c>
      <c r="M31" s="47">
        <v>45290</v>
      </c>
      <c r="N31" s="46" t="s">
        <v>7904</v>
      </c>
      <c r="O31" s="45"/>
      <c r="P31" s="46" t="s">
        <v>8142</v>
      </c>
      <c r="Q31" s="46" t="s">
        <v>8263</v>
      </c>
      <c r="R31" s="45"/>
      <c r="S31" s="45"/>
      <c r="T31" s="45"/>
      <c r="U31" s="45"/>
      <c r="V31" s="46" t="s">
        <v>8480</v>
      </c>
      <c r="W31" s="45"/>
      <c r="X31" s="46" t="s">
        <v>8558</v>
      </c>
      <c r="Y31" s="46" t="s">
        <v>8653</v>
      </c>
      <c r="Z31" s="46" t="s">
        <v>8724</v>
      </c>
      <c r="AA31" s="46" t="s">
        <v>8724</v>
      </c>
      <c r="AB31" s="46" t="s">
        <v>3138</v>
      </c>
      <c r="AC31" s="46" t="s">
        <v>8889</v>
      </c>
      <c r="AD31" s="48">
        <f t="shared" si="0"/>
        <v>287.01900000000006</v>
      </c>
      <c r="AE31" s="48">
        <v>229.78200000000001</v>
      </c>
      <c r="AF31" s="49">
        <v>80.06</v>
      </c>
      <c r="AG31" s="49">
        <v>0.12</v>
      </c>
      <c r="AH31" s="48">
        <v>53.505000000000003</v>
      </c>
      <c r="AI31" s="49">
        <v>18.64</v>
      </c>
      <c r="AJ31" s="49"/>
      <c r="AK31" s="49">
        <v>0</v>
      </c>
      <c r="AL31" s="49">
        <v>0</v>
      </c>
      <c r="AM31" s="49">
        <v>3.7320000000000002</v>
      </c>
      <c r="AN31" s="49">
        <v>1.3</v>
      </c>
      <c r="AO31" s="49">
        <v>0</v>
      </c>
      <c r="AP31" s="49">
        <v>0</v>
      </c>
      <c r="AQ31" s="49">
        <v>0</v>
      </c>
      <c r="AR31" s="49">
        <v>0</v>
      </c>
      <c r="AS31" s="46" t="s">
        <v>699</v>
      </c>
      <c r="AT31" s="46" t="s">
        <v>699</v>
      </c>
      <c r="AU31" s="46" t="s">
        <v>699</v>
      </c>
      <c r="AV31" s="45"/>
      <c r="AW31" s="45"/>
      <c r="AX31" s="45"/>
      <c r="AY31" s="49"/>
      <c r="AZ31" s="49">
        <v>250</v>
      </c>
      <c r="BA31" s="49">
        <v>0.13</v>
      </c>
      <c r="BB31" s="50">
        <v>0</v>
      </c>
      <c r="BC31" s="50">
        <v>69</v>
      </c>
      <c r="BD31" s="50">
        <v>42</v>
      </c>
      <c r="BE31" s="50"/>
      <c r="BF31" s="50"/>
      <c r="BG31" s="50"/>
      <c r="BH31" s="50"/>
      <c r="BI31" s="50"/>
      <c r="BJ31" s="50"/>
      <c r="BK31" s="50"/>
      <c r="BL31" s="50"/>
      <c r="BM31" s="50"/>
      <c r="BN31" s="50"/>
      <c r="BO31" s="50"/>
      <c r="BP31" s="50">
        <v>24</v>
      </c>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v>0</v>
      </c>
      <c r="CO31" s="50"/>
      <c r="CP31" s="48"/>
      <c r="CQ31" s="50"/>
      <c r="CR31" s="50"/>
      <c r="CS31" s="50" t="s">
        <v>9230</v>
      </c>
      <c r="CT31" s="50">
        <v>18</v>
      </c>
      <c r="CU31" s="50">
        <v>42</v>
      </c>
      <c r="CV31" s="52">
        <f t="shared" si="1"/>
        <v>0</v>
      </c>
      <c r="CW31" s="49">
        <v>1276.6130000000001</v>
      </c>
      <c r="CX31" s="46" t="s">
        <v>9289</v>
      </c>
      <c r="CY31" s="45"/>
      <c r="CZ31" s="49">
        <v>55.86</v>
      </c>
      <c r="DA31" s="53" t="s">
        <v>9431</v>
      </c>
      <c r="DB31" s="49">
        <v>2285.2820000000002</v>
      </c>
      <c r="DC31" s="49"/>
      <c r="DD31" s="45"/>
      <c r="DE31" s="45"/>
      <c r="DF31" s="45"/>
      <c r="DG31" s="45"/>
      <c r="DH31" s="45"/>
      <c r="DI31" s="45"/>
      <c r="DJ31" s="46">
        <v>2</v>
      </c>
      <c r="DK31" s="45"/>
      <c r="DL31" s="45"/>
      <c r="DM31" s="45"/>
      <c r="DN31" s="45"/>
      <c r="DO31" s="45"/>
      <c r="DP31" s="45"/>
      <c r="DQ31" s="45"/>
      <c r="DR31" s="45"/>
      <c r="DS31" s="45"/>
      <c r="DT31" s="45"/>
      <c r="DU31" s="45"/>
      <c r="DV31" s="45"/>
      <c r="DW31" s="45"/>
      <c r="DX31" s="45"/>
      <c r="DY31" s="45"/>
      <c r="DZ31" s="46">
        <v>1</v>
      </c>
      <c r="EA31" s="53" t="s">
        <v>9747</v>
      </c>
      <c r="EB31" s="46">
        <v>4892</v>
      </c>
      <c r="EC31" s="45"/>
      <c r="ED31" s="45"/>
      <c r="EE31" s="45"/>
      <c r="EF31" s="46" t="s">
        <v>9773</v>
      </c>
      <c r="EG31" s="46" t="s">
        <v>9794</v>
      </c>
      <c r="EH31" s="46">
        <v>10083</v>
      </c>
      <c r="EI31" s="45"/>
      <c r="EJ31" s="45"/>
      <c r="EK31" s="45"/>
      <c r="EL31" s="45"/>
      <c r="EM31" s="45"/>
      <c r="EN31" s="45"/>
      <c r="EO31" s="45"/>
      <c r="EP31" s="45"/>
      <c r="EQ31" s="45"/>
      <c r="ER31" s="45"/>
      <c r="ES31" s="45"/>
      <c r="ET31" s="45"/>
      <c r="EU31" s="45"/>
      <c r="EV31" s="45"/>
      <c r="EW31" s="45"/>
      <c r="EX31" s="45"/>
      <c r="EY31" s="45"/>
      <c r="EZ31" s="45"/>
      <c r="FA31" s="45"/>
      <c r="FB31" s="45"/>
      <c r="FC31" s="45"/>
      <c r="FD31" s="46" t="s">
        <v>9946</v>
      </c>
      <c r="FE31" s="46" t="s">
        <v>9960</v>
      </c>
      <c r="FF31" s="46">
        <v>9</v>
      </c>
      <c r="FG31" s="46">
        <v>93</v>
      </c>
      <c r="FH31" s="46" t="s">
        <v>9988</v>
      </c>
      <c r="FI31" s="46">
        <v>65</v>
      </c>
      <c r="FJ31" s="46">
        <v>0</v>
      </c>
      <c r="FK31" s="46">
        <v>12</v>
      </c>
      <c r="FL31" s="46">
        <v>51</v>
      </c>
      <c r="FM31" s="46">
        <v>0</v>
      </c>
      <c r="FN31" s="46">
        <v>2</v>
      </c>
      <c r="FO31" s="46">
        <v>0</v>
      </c>
      <c r="FP31" s="46">
        <v>0</v>
      </c>
      <c r="FQ31" s="46">
        <v>0</v>
      </c>
      <c r="FR31" s="46">
        <v>1</v>
      </c>
      <c r="FS31" s="53" t="s">
        <v>10044</v>
      </c>
      <c r="FT31" s="46" t="s">
        <v>10094</v>
      </c>
      <c r="FU31" s="53" t="s">
        <v>10044</v>
      </c>
      <c r="FV31" s="46" t="s">
        <v>10245</v>
      </c>
      <c r="FW31" s="45"/>
      <c r="FX31" s="45"/>
      <c r="FY31" s="46" t="s">
        <v>10427</v>
      </c>
      <c r="FZ31" s="45"/>
      <c r="GA31" s="46" t="s">
        <v>10524</v>
      </c>
      <c r="GB31" s="45"/>
      <c r="GC31" s="46" t="s">
        <v>5688</v>
      </c>
      <c r="GD31" s="46">
        <v>2</v>
      </c>
      <c r="GE31" s="46">
        <v>48</v>
      </c>
      <c r="GF31" s="46" t="s">
        <v>10696</v>
      </c>
      <c r="GG31" s="46" t="s">
        <v>10791</v>
      </c>
      <c r="GH31" s="46" t="s">
        <v>11081</v>
      </c>
      <c r="GI31" s="46" t="s">
        <v>10903</v>
      </c>
      <c r="GJ31" s="46" t="s">
        <v>7594</v>
      </c>
      <c r="GK31" s="46" t="s">
        <v>11007</v>
      </c>
      <c r="GL31" s="46" t="s">
        <v>11081</v>
      </c>
      <c r="GM31" s="46" t="s">
        <v>11049</v>
      </c>
    </row>
    <row r="32" spans="3:195" ht="30" customHeight="1" x14ac:dyDescent="0.2">
      <c r="C32" s="102" t="s">
        <v>11157</v>
      </c>
      <c r="D32" s="102" t="s">
        <v>11214</v>
      </c>
      <c r="E32" s="46" t="s">
        <v>7626</v>
      </c>
      <c r="F32" s="45" t="s">
        <v>11174</v>
      </c>
      <c r="G32" s="46"/>
      <c r="H32" s="46"/>
      <c r="I32" s="46" t="s">
        <v>7694</v>
      </c>
      <c r="J32" s="46" t="s">
        <v>7812</v>
      </c>
      <c r="K32" s="46">
        <v>2015</v>
      </c>
      <c r="L32" s="47">
        <v>44897</v>
      </c>
      <c r="M32" s="47">
        <v>45285</v>
      </c>
      <c r="N32" s="46" t="s">
        <v>7910</v>
      </c>
      <c r="O32" s="45"/>
      <c r="P32" s="46" t="s">
        <v>8147</v>
      </c>
      <c r="Q32" s="46" t="s">
        <v>8269</v>
      </c>
      <c r="R32" s="45"/>
      <c r="S32" s="45"/>
      <c r="T32" s="45"/>
      <c r="U32" s="45"/>
      <c r="V32" s="46" t="s">
        <v>8481</v>
      </c>
      <c r="W32" s="46" t="s">
        <v>8510</v>
      </c>
      <c r="X32" s="46" t="s">
        <v>8562</v>
      </c>
      <c r="Y32" s="46" t="s">
        <v>8657</v>
      </c>
      <c r="Z32" s="46" t="s">
        <v>8749</v>
      </c>
      <c r="AA32" s="46" t="s">
        <v>8724</v>
      </c>
      <c r="AB32" s="46" t="s">
        <v>3138</v>
      </c>
      <c r="AC32" s="46" t="s">
        <v>8915</v>
      </c>
      <c r="AD32" s="48">
        <f t="shared" si="0"/>
        <v>126.422</v>
      </c>
      <c r="AE32" s="48">
        <v>89.652000000000001</v>
      </c>
      <c r="AF32" s="49">
        <v>70.91</v>
      </c>
      <c r="AG32" s="49">
        <v>0.05</v>
      </c>
      <c r="AH32" s="48">
        <v>16.388000000000002</v>
      </c>
      <c r="AI32" s="49">
        <v>12.96</v>
      </c>
      <c r="AJ32" s="49"/>
      <c r="AK32" s="49">
        <v>10.96</v>
      </c>
      <c r="AL32" s="49">
        <v>8.67</v>
      </c>
      <c r="AM32" s="49">
        <v>9.4220000000000006</v>
      </c>
      <c r="AN32" s="49">
        <v>7.45</v>
      </c>
      <c r="AO32" s="49">
        <v>0</v>
      </c>
      <c r="AP32" s="49">
        <v>0</v>
      </c>
      <c r="AQ32" s="49">
        <v>0</v>
      </c>
      <c r="AR32" s="49">
        <v>0</v>
      </c>
      <c r="AS32" s="46" t="s">
        <v>699</v>
      </c>
      <c r="AT32" s="46" t="s">
        <v>699</v>
      </c>
      <c r="AU32" s="46" t="s">
        <v>699</v>
      </c>
      <c r="AV32" s="46">
        <v>1</v>
      </c>
      <c r="AW32" s="46" t="s">
        <v>9091</v>
      </c>
      <c r="AX32" s="46" t="s">
        <v>9161</v>
      </c>
      <c r="AY32" s="49">
        <v>0</v>
      </c>
      <c r="AZ32" s="49">
        <v>90</v>
      </c>
      <c r="BA32" s="49">
        <v>0.05</v>
      </c>
      <c r="BB32" s="50">
        <v>712</v>
      </c>
      <c r="BC32" s="50">
        <v>502</v>
      </c>
      <c r="BD32" s="50">
        <v>136</v>
      </c>
      <c r="BE32" s="50">
        <v>20</v>
      </c>
      <c r="BF32" s="50">
        <v>21</v>
      </c>
      <c r="BG32" s="50">
        <v>7</v>
      </c>
      <c r="BH32" s="50">
        <v>0</v>
      </c>
      <c r="BI32" s="50">
        <v>0</v>
      </c>
      <c r="BJ32" s="50">
        <v>7</v>
      </c>
      <c r="BK32" s="50"/>
      <c r="BL32" s="50">
        <v>3</v>
      </c>
      <c r="BM32" s="50"/>
      <c r="BN32" s="50"/>
      <c r="BO32" s="50">
        <v>35</v>
      </c>
      <c r="BP32" s="50">
        <v>18</v>
      </c>
      <c r="BQ32" s="50">
        <v>14</v>
      </c>
      <c r="BR32" s="50">
        <v>4</v>
      </c>
      <c r="BS32" s="50"/>
      <c r="BT32" s="50"/>
      <c r="BU32" s="50"/>
      <c r="BV32" s="50"/>
      <c r="BW32" s="50"/>
      <c r="BX32" s="50"/>
      <c r="BY32" s="50"/>
      <c r="BZ32" s="50"/>
      <c r="CA32" s="50"/>
      <c r="CB32" s="50"/>
      <c r="CC32" s="50"/>
      <c r="CD32" s="50"/>
      <c r="CE32" s="50"/>
      <c r="CF32" s="50"/>
      <c r="CG32" s="50"/>
      <c r="CH32" s="50"/>
      <c r="CI32" s="50"/>
      <c r="CJ32" s="50"/>
      <c r="CK32" s="50"/>
      <c r="CL32" s="50"/>
      <c r="CM32" s="50"/>
      <c r="CN32" s="50">
        <v>0</v>
      </c>
      <c r="CO32" s="50"/>
      <c r="CP32" s="48"/>
      <c r="CQ32" s="50"/>
      <c r="CR32" s="50"/>
      <c r="CS32" s="50" t="s">
        <v>9231</v>
      </c>
      <c r="CT32" s="50">
        <v>7</v>
      </c>
      <c r="CU32" s="50">
        <v>136</v>
      </c>
      <c r="CV32" s="52">
        <f t="shared" si="1"/>
        <v>0</v>
      </c>
      <c r="CW32" s="49">
        <v>133.25</v>
      </c>
      <c r="CX32" s="46" t="s">
        <v>9294</v>
      </c>
      <c r="CY32" s="45"/>
      <c r="CZ32" s="49">
        <v>5.83</v>
      </c>
      <c r="DA32" s="46" t="s">
        <v>9421</v>
      </c>
      <c r="DB32" s="49">
        <v>2285.2820000000002</v>
      </c>
      <c r="DC32" s="49">
        <v>1</v>
      </c>
      <c r="DD32" s="46" t="s">
        <v>8915</v>
      </c>
      <c r="DE32" s="46" t="s">
        <v>9517</v>
      </c>
      <c r="DF32" s="46" t="s">
        <v>9554</v>
      </c>
      <c r="DG32" s="46">
        <v>6</v>
      </c>
      <c r="DH32" s="46">
        <v>10</v>
      </c>
      <c r="DI32" s="46" t="s">
        <v>9581</v>
      </c>
      <c r="DJ32" s="46">
        <v>17</v>
      </c>
      <c r="DK32" s="46">
        <v>1</v>
      </c>
      <c r="DL32" s="46" t="s">
        <v>9598</v>
      </c>
      <c r="DM32" s="46">
        <v>0</v>
      </c>
      <c r="DN32" s="46">
        <v>1</v>
      </c>
      <c r="DO32" s="46" t="s">
        <v>9598</v>
      </c>
      <c r="DP32" s="46">
        <v>0</v>
      </c>
      <c r="DQ32" s="45"/>
      <c r="DR32" s="45"/>
      <c r="DS32" s="45"/>
      <c r="DT32" s="45"/>
      <c r="DU32" s="45"/>
      <c r="DV32" s="45"/>
      <c r="DW32" s="46">
        <v>1</v>
      </c>
      <c r="DX32" s="46" t="s">
        <v>9598</v>
      </c>
      <c r="DY32" s="46">
        <v>0</v>
      </c>
      <c r="DZ32" s="46">
        <v>1</v>
      </c>
      <c r="EA32" s="46" t="s">
        <v>9748</v>
      </c>
      <c r="EB32" s="46">
        <v>712</v>
      </c>
      <c r="EC32" s="45"/>
      <c r="ED32" s="45"/>
      <c r="EE32" s="45"/>
      <c r="EF32" s="45"/>
      <c r="EG32" s="45"/>
      <c r="EH32" s="45"/>
      <c r="EI32" s="45"/>
      <c r="EJ32" s="45"/>
      <c r="EK32" s="45"/>
      <c r="EL32" s="45"/>
      <c r="EM32" s="45"/>
      <c r="EN32" s="45"/>
      <c r="EO32" s="45"/>
      <c r="EP32" s="45"/>
      <c r="EQ32" s="45"/>
      <c r="ER32" s="45"/>
      <c r="ES32" s="45"/>
      <c r="ET32" s="45"/>
      <c r="EU32" s="45"/>
      <c r="EV32" s="45"/>
      <c r="EW32" s="45"/>
      <c r="EX32" s="45"/>
      <c r="EY32" s="45"/>
      <c r="EZ32" s="45"/>
      <c r="FA32" s="45"/>
      <c r="FB32" s="45"/>
      <c r="FC32" s="45"/>
      <c r="FD32" s="46" t="s">
        <v>9947</v>
      </c>
      <c r="FE32" s="46" t="s">
        <v>9961</v>
      </c>
      <c r="FF32" s="46">
        <v>7</v>
      </c>
      <c r="FG32" s="46">
        <v>100</v>
      </c>
      <c r="FH32" s="45"/>
      <c r="FI32" s="46">
        <v>414</v>
      </c>
      <c r="FJ32" s="46">
        <v>0</v>
      </c>
      <c r="FK32" s="46">
        <v>14</v>
      </c>
      <c r="FL32" s="46">
        <v>397</v>
      </c>
      <c r="FM32" s="46">
        <v>0</v>
      </c>
      <c r="FN32" s="46">
        <v>3</v>
      </c>
      <c r="FO32" s="46">
        <v>0</v>
      </c>
      <c r="FP32" s="46">
        <v>0</v>
      </c>
      <c r="FQ32" s="46">
        <v>0</v>
      </c>
      <c r="FR32" s="46">
        <v>1</v>
      </c>
      <c r="FS32" s="53" t="s">
        <v>10045</v>
      </c>
      <c r="FT32" s="46" t="s">
        <v>10095</v>
      </c>
      <c r="FU32" s="53" t="s">
        <v>10045</v>
      </c>
      <c r="FV32" s="46" t="s">
        <v>10248</v>
      </c>
      <c r="FW32" s="53" t="s">
        <v>10318</v>
      </c>
      <c r="FX32" s="45"/>
      <c r="FY32" s="46" t="s">
        <v>10431</v>
      </c>
      <c r="FZ32" s="45"/>
      <c r="GA32" s="46" t="s">
        <v>10526</v>
      </c>
      <c r="GB32" s="45"/>
      <c r="GC32" s="46" t="s">
        <v>10610</v>
      </c>
      <c r="GD32" s="46">
        <v>67</v>
      </c>
      <c r="GE32" s="46">
        <v>2118</v>
      </c>
      <c r="GF32" s="46" t="s">
        <v>10702</v>
      </c>
      <c r="GG32" s="46" t="s">
        <v>10797</v>
      </c>
      <c r="GH32" s="46" t="s">
        <v>11081</v>
      </c>
      <c r="GI32" s="46" t="s">
        <v>10909</v>
      </c>
      <c r="GJ32" s="46" t="s">
        <v>7594</v>
      </c>
      <c r="GK32" s="46" t="s">
        <v>11007</v>
      </c>
      <c r="GL32" s="46" t="s">
        <v>11081</v>
      </c>
      <c r="GM32" s="46" t="s">
        <v>11049</v>
      </c>
    </row>
    <row r="33" spans="3:195" ht="30" customHeight="1" x14ac:dyDescent="0.2">
      <c r="C33" s="102" t="s">
        <v>11181</v>
      </c>
      <c r="D33" s="102" t="s">
        <v>11214</v>
      </c>
      <c r="E33" s="46" t="s">
        <v>7626</v>
      </c>
      <c r="F33" s="45" t="s">
        <v>11174</v>
      </c>
      <c r="G33" s="46"/>
      <c r="H33" s="46"/>
      <c r="I33" s="46" t="s">
        <v>7697</v>
      </c>
      <c r="J33" s="46" t="s">
        <v>7815</v>
      </c>
      <c r="K33" s="46">
        <v>2023</v>
      </c>
      <c r="L33" s="47">
        <v>45108</v>
      </c>
      <c r="M33" s="47">
        <v>45200</v>
      </c>
      <c r="N33" s="46" t="s">
        <v>7912</v>
      </c>
      <c r="O33" s="45"/>
      <c r="P33" s="46" t="s">
        <v>8149</v>
      </c>
      <c r="Q33" s="46" t="s">
        <v>8270</v>
      </c>
      <c r="R33" s="45"/>
      <c r="S33" s="45"/>
      <c r="T33" s="45"/>
      <c r="U33" s="45"/>
      <c r="V33" s="45"/>
      <c r="W33" s="45"/>
      <c r="X33" s="46" t="s">
        <v>8565</v>
      </c>
      <c r="Y33" s="46" t="s">
        <v>8659</v>
      </c>
      <c r="Z33" s="46" t="s">
        <v>8752</v>
      </c>
      <c r="AA33" s="46" t="s">
        <v>8752</v>
      </c>
      <c r="AB33" s="46" t="s">
        <v>3138</v>
      </c>
      <c r="AC33" s="46" t="s">
        <v>8918</v>
      </c>
      <c r="AD33" s="48">
        <f t="shared" si="0"/>
        <v>126.5</v>
      </c>
      <c r="AE33" s="48">
        <v>58.94</v>
      </c>
      <c r="AF33" s="49">
        <v>46.59</v>
      </c>
      <c r="AG33" s="49">
        <v>0.03</v>
      </c>
      <c r="AH33" s="48">
        <v>0</v>
      </c>
      <c r="AI33" s="49">
        <v>0</v>
      </c>
      <c r="AJ33" s="49"/>
      <c r="AK33" s="49">
        <v>8.1999999999999993</v>
      </c>
      <c r="AL33" s="49">
        <v>6.48</v>
      </c>
      <c r="AM33" s="49">
        <v>59.36</v>
      </c>
      <c r="AN33" s="49">
        <v>46.92</v>
      </c>
      <c r="AO33" s="49">
        <v>0</v>
      </c>
      <c r="AP33" s="49">
        <v>0</v>
      </c>
      <c r="AQ33" s="49">
        <v>0</v>
      </c>
      <c r="AR33" s="49">
        <v>0</v>
      </c>
      <c r="AS33" s="46" t="s">
        <v>699</v>
      </c>
      <c r="AT33" s="46" t="s">
        <v>699</v>
      </c>
      <c r="AU33" s="46" t="s">
        <v>699</v>
      </c>
      <c r="AV33" s="46">
        <v>1</v>
      </c>
      <c r="AW33" s="46" t="s">
        <v>9093</v>
      </c>
      <c r="AX33" s="46" t="s">
        <v>9163</v>
      </c>
      <c r="AY33" s="49">
        <v>0</v>
      </c>
      <c r="AZ33" s="49">
        <v>60</v>
      </c>
      <c r="BA33" s="49">
        <v>0.03</v>
      </c>
      <c r="BB33" s="50">
        <v>378</v>
      </c>
      <c r="BC33" s="50">
        <v>307</v>
      </c>
      <c r="BD33" s="50">
        <v>147</v>
      </c>
      <c r="BE33" s="50">
        <v>14</v>
      </c>
      <c r="BF33" s="50">
        <v>22</v>
      </c>
      <c r="BG33" s="50">
        <v>8</v>
      </c>
      <c r="BH33" s="50"/>
      <c r="BI33" s="50"/>
      <c r="BJ33" s="50">
        <v>13</v>
      </c>
      <c r="BK33" s="50"/>
      <c r="BL33" s="50">
        <v>9</v>
      </c>
      <c r="BM33" s="50">
        <v>1</v>
      </c>
      <c r="BN33" s="50"/>
      <c r="BO33" s="50">
        <v>27</v>
      </c>
      <c r="BP33" s="50">
        <v>32</v>
      </c>
      <c r="BQ33" s="50">
        <v>13</v>
      </c>
      <c r="BR33" s="50"/>
      <c r="BS33" s="50"/>
      <c r="BT33" s="50"/>
      <c r="BU33" s="50"/>
      <c r="BV33" s="50"/>
      <c r="BW33" s="50"/>
      <c r="BX33" s="50"/>
      <c r="BY33" s="50"/>
      <c r="BZ33" s="50"/>
      <c r="CA33" s="50"/>
      <c r="CB33" s="50"/>
      <c r="CC33" s="50"/>
      <c r="CD33" s="50"/>
      <c r="CE33" s="50"/>
      <c r="CF33" s="50"/>
      <c r="CG33" s="50"/>
      <c r="CH33" s="50"/>
      <c r="CI33" s="50"/>
      <c r="CJ33" s="50"/>
      <c r="CK33" s="50"/>
      <c r="CL33" s="50"/>
      <c r="CM33" s="50"/>
      <c r="CN33" s="50">
        <v>0</v>
      </c>
      <c r="CO33" s="50"/>
      <c r="CP33" s="48"/>
      <c r="CQ33" s="50"/>
      <c r="CR33" s="50"/>
      <c r="CS33" s="50" t="s">
        <v>9232</v>
      </c>
      <c r="CT33" s="50">
        <v>8</v>
      </c>
      <c r="CU33" s="50">
        <v>147</v>
      </c>
      <c r="CV33" s="52">
        <f t="shared" si="1"/>
        <v>0</v>
      </c>
      <c r="CW33" s="49">
        <v>179.95599999999999</v>
      </c>
      <c r="CX33" s="46" t="s">
        <v>9297</v>
      </c>
      <c r="CY33" s="45"/>
      <c r="CZ33" s="49">
        <v>7.87</v>
      </c>
      <c r="DA33" s="53" t="s">
        <v>9431</v>
      </c>
      <c r="DB33" s="49">
        <v>2285.2820000000002</v>
      </c>
      <c r="DC33" s="49">
        <v>1</v>
      </c>
      <c r="DD33" s="46" t="s">
        <v>8918</v>
      </c>
      <c r="DE33" s="46" t="s">
        <v>9519</v>
      </c>
      <c r="DF33" s="46" t="s">
        <v>9556</v>
      </c>
      <c r="DG33" s="46">
        <v>10</v>
      </c>
      <c r="DH33" s="46">
        <v>29</v>
      </c>
      <c r="DI33" s="46" t="s">
        <v>9582</v>
      </c>
      <c r="DJ33" s="46">
        <v>1</v>
      </c>
      <c r="DK33" s="45"/>
      <c r="DL33" s="45"/>
      <c r="DM33" s="45"/>
      <c r="DN33" s="45"/>
      <c r="DO33" s="45"/>
      <c r="DP33" s="45"/>
      <c r="DQ33" s="46">
        <v>1</v>
      </c>
      <c r="DR33" s="46" t="s">
        <v>9718</v>
      </c>
      <c r="DS33" s="46">
        <v>0</v>
      </c>
      <c r="DT33" s="45"/>
      <c r="DU33" s="45"/>
      <c r="DV33" s="45"/>
      <c r="DW33" s="45"/>
      <c r="DX33" s="45"/>
      <c r="DY33" s="45"/>
      <c r="DZ33" s="46">
        <v>1</v>
      </c>
      <c r="EA33" s="46" t="s">
        <v>9749</v>
      </c>
      <c r="EB33" s="46">
        <v>378</v>
      </c>
      <c r="EC33" s="45"/>
      <c r="ED33" s="45"/>
      <c r="EE33" s="45"/>
      <c r="EF33" s="45"/>
      <c r="EG33" s="45"/>
      <c r="EH33" s="45"/>
      <c r="EI33" s="45"/>
      <c r="EJ33" s="45"/>
      <c r="EK33" s="45"/>
      <c r="EL33" s="45"/>
      <c r="EM33" s="45"/>
      <c r="EN33" s="45"/>
      <c r="EO33" s="45"/>
      <c r="EP33" s="45"/>
      <c r="EQ33" s="45"/>
      <c r="ER33" s="45"/>
      <c r="ES33" s="45"/>
      <c r="ET33" s="45"/>
      <c r="EU33" s="45"/>
      <c r="EV33" s="45"/>
      <c r="EW33" s="45"/>
      <c r="EX33" s="45"/>
      <c r="EY33" s="45"/>
      <c r="EZ33" s="45"/>
      <c r="FA33" s="45"/>
      <c r="FB33" s="45"/>
      <c r="FC33" s="45"/>
      <c r="FD33" s="46" t="s">
        <v>9948</v>
      </c>
      <c r="FE33" s="46" t="s">
        <v>9962</v>
      </c>
      <c r="FF33" s="46">
        <v>15</v>
      </c>
      <c r="FG33" s="46">
        <v>100</v>
      </c>
      <c r="FH33" s="45"/>
      <c r="FI33" s="46">
        <v>327</v>
      </c>
      <c r="FJ33" s="46">
        <v>0</v>
      </c>
      <c r="FK33" s="46">
        <v>15</v>
      </c>
      <c r="FL33" s="46">
        <v>309</v>
      </c>
      <c r="FM33" s="46">
        <v>0</v>
      </c>
      <c r="FN33" s="46">
        <v>3</v>
      </c>
      <c r="FO33" s="46">
        <v>0</v>
      </c>
      <c r="FP33" s="46">
        <v>0</v>
      </c>
      <c r="FQ33" s="46">
        <v>0</v>
      </c>
      <c r="FR33" s="46">
        <v>1</v>
      </c>
      <c r="FS33" s="53" t="s">
        <v>10046</v>
      </c>
      <c r="FT33" s="46" t="s">
        <v>10097</v>
      </c>
      <c r="FU33" s="53" t="s">
        <v>10164</v>
      </c>
      <c r="FV33" s="46" t="s">
        <v>10250</v>
      </c>
      <c r="FW33" s="53" t="s">
        <v>10319</v>
      </c>
      <c r="FX33" s="45"/>
      <c r="FY33" s="46" t="s">
        <v>10434</v>
      </c>
      <c r="FZ33" s="45"/>
      <c r="GA33" s="45"/>
      <c r="GB33" s="45"/>
      <c r="GC33" s="46" t="s">
        <v>10612</v>
      </c>
      <c r="GD33" s="46">
        <v>5</v>
      </c>
      <c r="GE33" s="46">
        <v>378</v>
      </c>
      <c r="GF33" s="46" t="s">
        <v>10705</v>
      </c>
      <c r="GG33" s="46" t="s">
        <v>10800</v>
      </c>
      <c r="GH33" s="46" t="s">
        <v>11081</v>
      </c>
      <c r="GI33" s="46" t="s">
        <v>10912</v>
      </c>
      <c r="GJ33" s="46" t="s">
        <v>7594</v>
      </c>
      <c r="GK33" s="46" t="s">
        <v>11007</v>
      </c>
      <c r="GL33" s="46" t="s">
        <v>11081</v>
      </c>
      <c r="GM33" s="46" t="s">
        <v>11049</v>
      </c>
    </row>
    <row r="34" spans="3:195" ht="30" customHeight="1" x14ac:dyDescent="0.2">
      <c r="C34" s="102" t="s">
        <v>11083</v>
      </c>
      <c r="D34" s="102" t="s">
        <v>11216</v>
      </c>
      <c r="E34" s="46" t="s">
        <v>7640</v>
      </c>
      <c r="F34" s="45" t="s">
        <v>11174</v>
      </c>
      <c r="G34" s="46"/>
      <c r="H34" s="46"/>
      <c r="I34" s="46" t="s">
        <v>7723</v>
      </c>
      <c r="J34" s="46" t="s">
        <v>594</v>
      </c>
      <c r="K34" s="46">
        <v>2019</v>
      </c>
      <c r="L34" s="47">
        <v>44666</v>
      </c>
      <c r="M34" s="47">
        <v>44712</v>
      </c>
      <c r="N34" s="46" t="s">
        <v>7939</v>
      </c>
      <c r="O34" s="45"/>
      <c r="P34" s="46" t="s">
        <v>8173</v>
      </c>
      <c r="Q34" s="46" t="s">
        <v>8294</v>
      </c>
      <c r="R34" s="46" t="s">
        <v>594</v>
      </c>
      <c r="S34" s="45"/>
      <c r="T34" s="46" t="s">
        <v>594</v>
      </c>
      <c r="U34" s="45"/>
      <c r="V34" s="46" t="s">
        <v>594</v>
      </c>
      <c r="W34" s="45"/>
      <c r="X34" s="46" t="s">
        <v>8583</v>
      </c>
      <c r="Y34" s="46" t="s">
        <v>8675</v>
      </c>
      <c r="Z34" s="46" t="s">
        <v>8778</v>
      </c>
      <c r="AA34" s="46" t="s">
        <v>8778</v>
      </c>
      <c r="AB34" s="46" t="s">
        <v>3138</v>
      </c>
      <c r="AC34" s="46" t="s">
        <v>8940</v>
      </c>
      <c r="AD34" s="48">
        <f t="shared" si="0"/>
        <v>1480.085</v>
      </c>
      <c r="AE34" s="48">
        <v>130.29400000000001</v>
      </c>
      <c r="AF34" s="49">
        <v>8.8000000000000007</v>
      </c>
      <c r="AG34" s="49">
        <v>1.1399999999999999</v>
      </c>
      <c r="AH34" s="48">
        <v>23.887</v>
      </c>
      <c r="AI34" s="49">
        <v>1.61</v>
      </c>
      <c r="AJ34" s="49"/>
      <c r="AK34" s="49">
        <v>0</v>
      </c>
      <c r="AL34" s="49">
        <v>0</v>
      </c>
      <c r="AM34" s="49">
        <v>0</v>
      </c>
      <c r="AN34" s="49">
        <v>0</v>
      </c>
      <c r="AO34" s="49">
        <v>0</v>
      </c>
      <c r="AP34" s="49">
        <v>0</v>
      </c>
      <c r="AQ34" s="49">
        <v>1325.904</v>
      </c>
      <c r="AR34" s="49">
        <v>89.58</v>
      </c>
      <c r="AS34" s="46" t="s">
        <v>9036</v>
      </c>
      <c r="AT34" s="46" t="s">
        <v>9064</v>
      </c>
      <c r="AU34" s="46" t="s">
        <v>8778</v>
      </c>
      <c r="AV34" s="45"/>
      <c r="AW34" s="45"/>
      <c r="AX34" s="45"/>
      <c r="AY34" s="49"/>
      <c r="AZ34" s="49">
        <v>96.33</v>
      </c>
      <c r="BA34" s="49">
        <v>0</v>
      </c>
      <c r="BB34" s="50">
        <v>206</v>
      </c>
      <c r="BC34" s="50">
        <v>206</v>
      </c>
      <c r="BD34" s="50">
        <v>131</v>
      </c>
      <c r="BE34" s="50">
        <v>0</v>
      </c>
      <c r="BF34" s="50">
        <v>0</v>
      </c>
      <c r="BG34" s="50">
        <v>0</v>
      </c>
      <c r="BH34" s="50">
        <v>0</v>
      </c>
      <c r="BI34" s="50">
        <v>0</v>
      </c>
      <c r="BJ34" s="50">
        <v>0</v>
      </c>
      <c r="BK34" s="50">
        <v>0</v>
      </c>
      <c r="BL34" s="50">
        <v>0</v>
      </c>
      <c r="BM34" s="50">
        <v>0</v>
      </c>
      <c r="BN34" s="50">
        <v>79</v>
      </c>
      <c r="BO34" s="50">
        <v>0</v>
      </c>
      <c r="BP34" s="50">
        <v>52</v>
      </c>
      <c r="BQ34" s="50">
        <v>0</v>
      </c>
      <c r="BR34" s="50">
        <v>0</v>
      </c>
      <c r="BS34" s="50">
        <v>0</v>
      </c>
      <c r="BT34" s="50">
        <v>0</v>
      </c>
      <c r="BU34" s="50">
        <v>0</v>
      </c>
      <c r="BV34" s="50">
        <v>0</v>
      </c>
      <c r="BW34" s="50">
        <v>0</v>
      </c>
      <c r="BX34" s="50">
        <v>0</v>
      </c>
      <c r="BY34" s="50"/>
      <c r="BZ34" s="50"/>
      <c r="CA34" s="50"/>
      <c r="CB34" s="50"/>
      <c r="CC34" s="50"/>
      <c r="CD34" s="50"/>
      <c r="CE34" s="50"/>
      <c r="CF34" s="50"/>
      <c r="CG34" s="50"/>
      <c r="CH34" s="50"/>
      <c r="CI34" s="50"/>
      <c r="CJ34" s="50"/>
      <c r="CK34" s="50"/>
      <c r="CL34" s="50"/>
      <c r="CM34" s="50"/>
      <c r="CN34" s="50">
        <v>0</v>
      </c>
      <c r="CO34" s="50">
        <v>0</v>
      </c>
      <c r="CP34" s="48">
        <v>0</v>
      </c>
      <c r="CQ34" s="50">
        <v>0</v>
      </c>
      <c r="CR34" s="50">
        <v>0</v>
      </c>
      <c r="CS34" s="51"/>
      <c r="CT34" s="50"/>
      <c r="CU34" s="50">
        <v>131</v>
      </c>
      <c r="CV34" s="52">
        <f t="shared" si="1"/>
        <v>0</v>
      </c>
      <c r="CW34" s="49">
        <v>0</v>
      </c>
      <c r="CX34" s="46" t="s">
        <v>594</v>
      </c>
      <c r="CY34" s="45"/>
      <c r="CZ34" s="49">
        <v>0</v>
      </c>
      <c r="DA34" s="46" t="s">
        <v>9447</v>
      </c>
      <c r="DB34" s="49">
        <v>992.42899999999997</v>
      </c>
      <c r="DC34" s="49"/>
      <c r="DD34" s="45"/>
      <c r="DE34" s="45"/>
      <c r="DF34" s="45"/>
      <c r="DG34" s="45"/>
      <c r="DH34" s="45"/>
      <c r="DI34" s="45"/>
      <c r="DJ34" s="46">
        <v>4</v>
      </c>
      <c r="DK34" s="45"/>
      <c r="DL34" s="45"/>
      <c r="DM34" s="45"/>
      <c r="DN34" s="45"/>
      <c r="DO34" s="45"/>
      <c r="DP34" s="45"/>
      <c r="DQ34" s="45"/>
      <c r="DR34" s="45"/>
      <c r="DS34" s="45"/>
      <c r="DT34" s="45"/>
      <c r="DU34" s="45"/>
      <c r="DV34" s="45"/>
      <c r="DW34" s="45"/>
      <c r="DX34" s="45"/>
      <c r="DY34" s="45"/>
      <c r="DZ34" s="45"/>
      <c r="EA34" s="45"/>
      <c r="EB34" s="45"/>
      <c r="EC34" s="45"/>
      <c r="ED34" s="45"/>
      <c r="EE34" s="45"/>
      <c r="EF34" s="45"/>
      <c r="EG34" s="45"/>
      <c r="EH34" s="45"/>
      <c r="EI34" s="46">
        <v>1</v>
      </c>
      <c r="EJ34" s="53" t="s">
        <v>9825</v>
      </c>
      <c r="EK34" s="46">
        <v>49424</v>
      </c>
      <c r="EL34" s="45"/>
      <c r="EM34" s="45"/>
      <c r="EN34" s="45"/>
      <c r="EO34" s="45"/>
      <c r="EP34" s="45"/>
      <c r="EQ34" s="45"/>
      <c r="ER34" s="45"/>
      <c r="ES34" s="45"/>
      <c r="ET34" s="45"/>
      <c r="EU34" s="45"/>
      <c r="EV34" s="45"/>
      <c r="EW34" s="45"/>
      <c r="EX34" s="45"/>
      <c r="EY34" s="45"/>
      <c r="EZ34" s="45"/>
      <c r="FA34" s="45"/>
      <c r="FB34" s="45"/>
      <c r="FC34" s="45"/>
      <c r="FD34" s="45"/>
      <c r="FE34" s="45"/>
      <c r="FF34" s="45"/>
      <c r="FG34" s="46">
        <v>100</v>
      </c>
      <c r="FH34" s="45"/>
      <c r="FI34" s="46">
        <v>58</v>
      </c>
      <c r="FJ34" s="46">
        <v>0</v>
      </c>
      <c r="FK34" s="46">
        <v>0</v>
      </c>
      <c r="FL34" s="46">
        <v>0</v>
      </c>
      <c r="FM34" s="46">
        <v>0</v>
      </c>
      <c r="FN34" s="46">
        <v>0</v>
      </c>
      <c r="FO34" s="46">
        <v>0</v>
      </c>
      <c r="FP34" s="46">
        <v>0</v>
      </c>
      <c r="FQ34" s="46">
        <v>0</v>
      </c>
      <c r="FR34" s="45"/>
      <c r="FS34" s="45"/>
      <c r="FT34" s="46" t="s">
        <v>10107</v>
      </c>
      <c r="FU34" s="53" t="s">
        <v>10177</v>
      </c>
      <c r="FV34" s="46" t="s">
        <v>10270</v>
      </c>
      <c r="FW34" s="53" t="s">
        <v>10327</v>
      </c>
      <c r="FX34" s="45"/>
      <c r="FY34" s="46" t="s">
        <v>10452</v>
      </c>
      <c r="FZ34" s="45"/>
      <c r="GA34" s="46" t="s">
        <v>10539</v>
      </c>
      <c r="GB34" s="45"/>
      <c r="GC34" s="46" t="s">
        <v>10631</v>
      </c>
      <c r="GD34" s="46">
        <v>1</v>
      </c>
      <c r="GE34" s="46">
        <v>35</v>
      </c>
      <c r="GF34" s="46" t="s">
        <v>10720</v>
      </c>
      <c r="GG34" s="46" t="s">
        <v>10820</v>
      </c>
      <c r="GH34" s="46" t="s">
        <v>11081</v>
      </c>
      <c r="GI34" s="46" t="s">
        <v>10933</v>
      </c>
      <c r="GJ34" s="46" t="s">
        <v>7608</v>
      </c>
      <c r="GK34" s="46" t="s">
        <v>11027</v>
      </c>
      <c r="GL34" s="46" t="s">
        <v>11081</v>
      </c>
      <c r="GM34" s="46" t="s">
        <v>11066</v>
      </c>
    </row>
    <row r="35" spans="3:195" ht="30" customHeight="1" x14ac:dyDescent="0.2">
      <c r="C35" s="102" t="s">
        <v>11178</v>
      </c>
      <c r="D35" s="102" t="s">
        <v>11216</v>
      </c>
      <c r="E35" s="46" t="s">
        <v>7640</v>
      </c>
      <c r="F35" s="45" t="s">
        <v>11174</v>
      </c>
      <c r="G35" s="46"/>
      <c r="H35" s="46"/>
      <c r="I35" s="46" t="s">
        <v>7690</v>
      </c>
      <c r="J35" s="46" t="s">
        <v>531</v>
      </c>
      <c r="K35" s="46">
        <v>2020</v>
      </c>
      <c r="L35" s="47">
        <v>44712</v>
      </c>
      <c r="M35" s="47">
        <v>44917</v>
      </c>
      <c r="N35" s="46" t="s">
        <v>7943</v>
      </c>
      <c r="O35" s="45"/>
      <c r="P35" s="46" t="s">
        <v>8176</v>
      </c>
      <c r="Q35" s="46" t="s">
        <v>8297</v>
      </c>
      <c r="R35" s="46" t="s">
        <v>594</v>
      </c>
      <c r="S35" s="45"/>
      <c r="T35" s="46" t="s">
        <v>594</v>
      </c>
      <c r="U35" s="45"/>
      <c r="V35" s="46" t="s">
        <v>594</v>
      </c>
      <c r="W35" s="45"/>
      <c r="X35" s="46" t="s">
        <v>8585</v>
      </c>
      <c r="Y35" s="46" t="s">
        <v>8677</v>
      </c>
      <c r="Z35" s="46" t="s">
        <v>8781</v>
      </c>
      <c r="AA35" s="46" t="s">
        <v>8781</v>
      </c>
      <c r="AB35" s="46" t="s">
        <v>3138</v>
      </c>
      <c r="AC35" s="46" t="s">
        <v>8942</v>
      </c>
      <c r="AD35" s="48">
        <f t="shared" si="0"/>
        <v>37</v>
      </c>
      <c r="AE35" s="48">
        <v>0.65200000000000002</v>
      </c>
      <c r="AF35" s="49">
        <v>1.76</v>
      </c>
      <c r="AG35" s="49">
        <v>0.02</v>
      </c>
      <c r="AH35" s="48">
        <v>3.0870000000000002</v>
      </c>
      <c r="AI35" s="49">
        <v>8.34</v>
      </c>
      <c r="AJ35" s="49"/>
      <c r="AK35" s="49">
        <v>1.75</v>
      </c>
      <c r="AL35" s="49">
        <v>4.7300000000000004</v>
      </c>
      <c r="AM35" s="49">
        <v>4.8639999999999999</v>
      </c>
      <c r="AN35" s="49">
        <v>13.15</v>
      </c>
      <c r="AO35" s="49">
        <v>0</v>
      </c>
      <c r="AP35" s="49">
        <v>0</v>
      </c>
      <c r="AQ35" s="49">
        <v>26.646999999999998</v>
      </c>
      <c r="AR35" s="49">
        <v>72.02</v>
      </c>
      <c r="AS35" s="46" t="s">
        <v>9026</v>
      </c>
      <c r="AT35" s="46" t="s">
        <v>9061</v>
      </c>
      <c r="AU35" s="46" t="s">
        <v>8781</v>
      </c>
      <c r="AV35" s="45"/>
      <c r="AW35" s="46" t="s">
        <v>594</v>
      </c>
      <c r="AX35" s="45"/>
      <c r="AY35" s="49">
        <v>6.3570000000000002</v>
      </c>
      <c r="AZ35" s="49">
        <v>0.17100000000000001</v>
      </c>
      <c r="BA35" s="49">
        <v>0</v>
      </c>
      <c r="BB35" s="50">
        <v>86</v>
      </c>
      <c r="BC35" s="50">
        <v>86</v>
      </c>
      <c r="BD35" s="50">
        <v>7</v>
      </c>
      <c r="BE35" s="50">
        <v>1</v>
      </c>
      <c r="BF35" s="50">
        <v>0</v>
      </c>
      <c r="BG35" s="50">
        <v>0</v>
      </c>
      <c r="BH35" s="50">
        <v>0</v>
      </c>
      <c r="BI35" s="50">
        <v>0</v>
      </c>
      <c r="BJ35" s="50">
        <v>0</v>
      </c>
      <c r="BK35" s="50">
        <v>0</v>
      </c>
      <c r="BL35" s="50">
        <v>1</v>
      </c>
      <c r="BM35" s="50">
        <v>0</v>
      </c>
      <c r="BN35" s="50">
        <v>1</v>
      </c>
      <c r="BO35" s="50">
        <v>0</v>
      </c>
      <c r="BP35" s="50">
        <v>1</v>
      </c>
      <c r="BQ35" s="50">
        <v>0</v>
      </c>
      <c r="BR35" s="50">
        <v>3</v>
      </c>
      <c r="BS35" s="50">
        <v>0</v>
      </c>
      <c r="BT35" s="50">
        <v>0</v>
      </c>
      <c r="BU35" s="50">
        <v>0</v>
      </c>
      <c r="BV35" s="50">
        <v>0</v>
      </c>
      <c r="BW35" s="50">
        <v>0</v>
      </c>
      <c r="BX35" s="50">
        <v>0</v>
      </c>
      <c r="BY35" s="50"/>
      <c r="BZ35" s="50"/>
      <c r="CA35" s="50"/>
      <c r="CB35" s="50"/>
      <c r="CC35" s="50"/>
      <c r="CD35" s="50"/>
      <c r="CE35" s="50"/>
      <c r="CF35" s="50"/>
      <c r="CG35" s="50"/>
      <c r="CH35" s="50"/>
      <c r="CI35" s="50"/>
      <c r="CJ35" s="50"/>
      <c r="CK35" s="50"/>
      <c r="CL35" s="50"/>
      <c r="CM35" s="50"/>
      <c r="CN35" s="50">
        <v>0</v>
      </c>
      <c r="CO35" s="50">
        <v>0</v>
      </c>
      <c r="CP35" s="48">
        <v>0</v>
      </c>
      <c r="CQ35" s="50">
        <v>0</v>
      </c>
      <c r="CR35" s="50">
        <v>0</v>
      </c>
      <c r="CS35" s="50" t="s">
        <v>594</v>
      </c>
      <c r="CT35" s="50">
        <v>0</v>
      </c>
      <c r="CU35" s="50">
        <v>7</v>
      </c>
      <c r="CV35" s="52">
        <f t="shared" si="1"/>
        <v>0</v>
      </c>
      <c r="CW35" s="49">
        <v>8.2509999999999994</v>
      </c>
      <c r="CX35" s="46" t="s">
        <v>594</v>
      </c>
      <c r="CY35" s="45"/>
      <c r="CZ35" s="49">
        <v>0.83</v>
      </c>
      <c r="DA35" s="46" t="s">
        <v>9447</v>
      </c>
      <c r="DB35" s="49">
        <v>992.42899999999997</v>
      </c>
      <c r="DC35" s="49"/>
      <c r="DD35" s="45"/>
      <c r="DE35" s="45"/>
      <c r="DF35" s="45"/>
      <c r="DG35" s="45"/>
      <c r="DH35" s="45"/>
      <c r="DI35" s="45"/>
      <c r="DJ35" s="46">
        <v>0</v>
      </c>
      <c r="DK35" s="46">
        <v>1</v>
      </c>
      <c r="DL35" s="46" t="s">
        <v>4189</v>
      </c>
      <c r="DM35" s="46">
        <v>1802</v>
      </c>
      <c r="DN35" s="46">
        <v>1</v>
      </c>
      <c r="DO35" s="46" t="s">
        <v>9679</v>
      </c>
      <c r="DP35" s="46">
        <v>1802</v>
      </c>
      <c r="DQ35" s="45"/>
      <c r="DR35" s="45"/>
      <c r="DS35" s="45"/>
      <c r="DT35" s="45"/>
      <c r="DU35" s="45"/>
      <c r="DV35" s="45"/>
      <c r="DW35" s="45"/>
      <c r="DX35" s="45"/>
      <c r="DY35" s="45"/>
      <c r="DZ35" s="45"/>
      <c r="EA35" s="45"/>
      <c r="EB35" s="45"/>
      <c r="EC35" s="45"/>
      <c r="ED35" s="45"/>
      <c r="EE35" s="45"/>
      <c r="EF35" s="45"/>
      <c r="EG35" s="45"/>
      <c r="EH35" s="45"/>
      <c r="EI35" s="45"/>
      <c r="EJ35" s="45"/>
      <c r="EK35" s="45"/>
      <c r="EL35" s="46">
        <v>1</v>
      </c>
      <c r="EM35" s="46" t="s">
        <v>9679</v>
      </c>
      <c r="EN35" s="46">
        <v>1802</v>
      </c>
      <c r="EO35" s="45"/>
      <c r="EP35" s="45"/>
      <c r="EQ35" s="45"/>
      <c r="ER35" s="45"/>
      <c r="ES35" s="45"/>
      <c r="ET35" s="45"/>
      <c r="EU35" s="45"/>
      <c r="EV35" s="45"/>
      <c r="EW35" s="45"/>
      <c r="EX35" s="45"/>
      <c r="EY35" s="45"/>
      <c r="EZ35" s="45"/>
      <c r="FA35" s="45"/>
      <c r="FB35" s="45"/>
      <c r="FC35" s="45"/>
      <c r="FD35" s="45"/>
      <c r="FE35" s="45"/>
      <c r="FF35" s="45"/>
      <c r="FG35" s="46">
        <v>100</v>
      </c>
      <c r="FH35" s="46" t="s">
        <v>10006</v>
      </c>
      <c r="FI35" s="46">
        <v>21</v>
      </c>
      <c r="FJ35" s="46">
        <v>21</v>
      </c>
      <c r="FK35" s="46">
        <v>0</v>
      </c>
      <c r="FL35" s="46">
        <v>0</v>
      </c>
      <c r="FM35" s="46">
        <v>0</v>
      </c>
      <c r="FN35" s="46">
        <v>0</v>
      </c>
      <c r="FO35" s="46">
        <v>0</v>
      </c>
      <c r="FP35" s="46">
        <v>0</v>
      </c>
      <c r="FQ35" s="46">
        <v>0</v>
      </c>
      <c r="FR35" s="45"/>
      <c r="FS35" s="45"/>
      <c r="FT35" s="46" t="s">
        <v>594</v>
      </c>
      <c r="FU35" s="53" t="s">
        <v>10180</v>
      </c>
      <c r="FV35" s="45"/>
      <c r="FW35" s="45"/>
      <c r="FX35" s="45"/>
      <c r="FY35" s="53" t="s">
        <v>10180</v>
      </c>
      <c r="FZ35" s="45"/>
      <c r="GA35" s="45"/>
      <c r="GB35" s="45"/>
      <c r="GC35" s="46" t="s">
        <v>10633</v>
      </c>
      <c r="GD35" s="46">
        <v>0</v>
      </c>
      <c r="GE35" s="45"/>
      <c r="GF35" s="46" t="s">
        <v>10722</v>
      </c>
      <c r="GG35" s="46" t="s">
        <v>10823</v>
      </c>
      <c r="GH35" s="46" t="s">
        <v>11081</v>
      </c>
      <c r="GI35" s="46" t="s">
        <v>10936</v>
      </c>
      <c r="GJ35" s="46" t="s">
        <v>7608</v>
      </c>
      <c r="GK35" s="45"/>
      <c r="GL35" s="46" t="s">
        <v>11081</v>
      </c>
      <c r="GM35" s="46" t="s">
        <v>11066</v>
      </c>
    </row>
    <row r="36" spans="3:195" ht="30" customHeight="1" x14ac:dyDescent="0.2">
      <c r="C36" s="102" t="s">
        <v>11155</v>
      </c>
      <c r="D36" s="102" t="s">
        <v>11214</v>
      </c>
      <c r="E36" s="46" t="s">
        <v>7633</v>
      </c>
      <c r="F36" s="45" t="s">
        <v>11174</v>
      </c>
      <c r="G36" s="46"/>
      <c r="H36" s="46"/>
      <c r="I36" s="46" t="s">
        <v>7693</v>
      </c>
      <c r="J36" s="46" t="s">
        <v>7811</v>
      </c>
      <c r="K36" s="46">
        <v>2019</v>
      </c>
      <c r="L36" s="47">
        <v>44918</v>
      </c>
      <c r="M36" s="47">
        <v>44924</v>
      </c>
      <c r="N36" s="46" t="s">
        <v>7909</v>
      </c>
      <c r="O36" s="46" t="s">
        <v>8041</v>
      </c>
      <c r="P36" s="46" t="s">
        <v>8146</v>
      </c>
      <c r="Q36" s="46" t="s">
        <v>8268</v>
      </c>
      <c r="R36" s="45"/>
      <c r="S36" s="45"/>
      <c r="T36" s="45"/>
      <c r="U36" s="45"/>
      <c r="V36" s="45"/>
      <c r="W36" s="45"/>
      <c r="X36" s="46" t="s">
        <v>8561</v>
      </c>
      <c r="Y36" s="46" t="s">
        <v>8656</v>
      </c>
      <c r="Z36" s="46" t="s">
        <v>8748</v>
      </c>
      <c r="AA36" s="46" t="s">
        <v>8748</v>
      </c>
      <c r="AB36" s="46" t="s">
        <v>3138</v>
      </c>
      <c r="AC36" s="46" t="s">
        <v>8914</v>
      </c>
      <c r="AD36" s="48">
        <f t="shared" si="0"/>
        <v>224.39400000000001</v>
      </c>
      <c r="AE36" s="48">
        <v>171.358</v>
      </c>
      <c r="AF36" s="49">
        <v>76.209999999999994</v>
      </c>
      <c r="AG36" s="49">
        <v>0.24</v>
      </c>
      <c r="AH36" s="48">
        <v>32.148000000000003</v>
      </c>
      <c r="AI36" s="49">
        <v>14.26</v>
      </c>
      <c r="AJ36" s="49"/>
      <c r="AK36" s="49">
        <v>6.8639999999999999</v>
      </c>
      <c r="AL36" s="49">
        <v>2.67</v>
      </c>
      <c r="AM36" s="49">
        <v>7.2480000000000002</v>
      </c>
      <c r="AN36" s="49">
        <v>3.12</v>
      </c>
      <c r="AO36" s="49">
        <v>6.7759999999999998</v>
      </c>
      <c r="AP36" s="49">
        <v>2.67</v>
      </c>
      <c r="AQ36" s="49">
        <v>0</v>
      </c>
      <c r="AR36" s="49">
        <v>0</v>
      </c>
      <c r="AS36" s="46" t="s">
        <v>699</v>
      </c>
      <c r="AT36" s="46" t="s">
        <v>699</v>
      </c>
      <c r="AU36" s="46" t="s">
        <v>699</v>
      </c>
      <c r="AV36" s="45"/>
      <c r="AW36" s="45"/>
      <c r="AX36" s="45"/>
      <c r="AY36" s="49"/>
      <c r="AZ36" s="49">
        <v>200</v>
      </c>
      <c r="BA36" s="49">
        <v>0.27</v>
      </c>
      <c r="BB36" s="50">
        <v>258</v>
      </c>
      <c r="BC36" s="50">
        <v>257</v>
      </c>
      <c r="BD36" s="50">
        <v>257</v>
      </c>
      <c r="BE36" s="50">
        <v>0</v>
      </c>
      <c r="BF36" s="50">
        <v>4</v>
      </c>
      <c r="BG36" s="50">
        <v>5</v>
      </c>
      <c r="BH36" s="50">
        <v>0</v>
      </c>
      <c r="BI36" s="50">
        <v>0</v>
      </c>
      <c r="BJ36" s="50">
        <v>0</v>
      </c>
      <c r="BK36" s="50">
        <v>0</v>
      </c>
      <c r="BL36" s="50">
        <v>0</v>
      </c>
      <c r="BM36" s="50">
        <v>68</v>
      </c>
      <c r="BN36" s="50">
        <v>56</v>
      </c>
      <c r="BO36" s="50">
        <v>65</v>
      </c>
      <c r="BP36" s="50">
        <v>59</v>
      </c>
      <c r="BQ36" s="50">
        <v>0</v>
      </c>
      <c r="BR36" s="50">
        <v>0</v>
      </c>
      <c r="BS36" s="50">
        <v>0</v>
      </c>
      <c r="BT36" s="50">
        <v>0</v>
      </c>
      <c r="BU36" s="50">
        <v>0</v>
      </c>
      <c r="BV36" s="50">
        <v>0</v>
      </c>
      <c r="BW36" s="50">
        <v>0</v>
      </c>
      <c r="BX36" s="50">
        <v>0</v>
      </c>
      <c r="BY36" s="50">
        <v>0</v>
      </c>
      <c r="BZ36" s="50">
        <v>0</v>
      </c>
      <c r="CA36" s="50">
        <v>0</v>
      </c>
      <c r="CB36" s="50">
        <v>0</v>
      </c>
      <c r="CC36" s="50">
        <v>0</v>
      </c>
      <c r="CD36" s="50">
        <v>0</v>
      </c>
      <c r="CE36" s="50">
        <v>0</v>
      </c>
      <c r="CF36" s="50">
        <v>0</v>
      </c>
      <c r="CG36" s="50">
        <v>0</v>
      </c>
      <c r="CH36" s="50">
        <v>0</v>
      </c>
      <c r="CI36" s="50">
        <v>0</v>
      </c>
      <c r="CJ36" s="50">
        <v>0</v>
      </c>
      <c r="CK36" s="50">
        <v>0</v>
      </c>
      <c r="CL36" s="50">
        <v>0</v>
      </c>
      <c r="CM36" s="50">
        <v>0</v>
      </c>
      <c r="CN36" s="50">
        <v>0</v>
      </c>
      <c r="CO36" s="50">
        <v>0</v>
      </c>
      <c r="CP36" s="48">
        <v>0</v>
      </c>
      <c r="CQ36" s="50">
        <v>0</v>
      </c>
      <c r="CR36" s="50">
        <v>0</v>
      </c>
      <c r="CS36" s="51"/>
      <c r="CT36" s="50">
        <v>0</v>
      </c>
      <c r="CU36" s="50">
        <v>257</v>
      </c>
      <c r="CV36" s="52">
        <f t="shared" si="1"/>
        <v>0</v>
      </c>
      <c r="CW36" s="49">
        <v>0</v>
      </c>
      <c r="CX36" s="46" t="s">
        <v>9293</v>
      </c>
      <c r="CY36" s="45"/>
      <c r="CZ36" s="49">
        <v>0</v>
      </c>
      <c r="DA36" s="46" t="s">
        <v>9433</v>
      </c>
      <c r="DB36" s="49">
        <v>914</v>
      </c>
      <c r="DC36" s="49"/>
      <c r="DD36" s="45"/>
      <c r="DE36" s="45"/>
      <c r="DF36" s="45"/>
      <c r="DG36" s="45"/>
      <c r="DH36" s="45"/>
      <c r="DI36" s="45"/>
      <c r="DJ36" s="46">
        <v>3</v>
      </c>
      <c r="DK36" s="46">
        <v>1</v>
      </c>
      <c r="DL36" s="46" t="s">
        <v>9597</v>
      </c>
      <c r="DM36" s="46">
        <v>48508</v>
      </c>
      <c r="DN36" s="46">
        <v>1</v>
      </c>
      <c r="DO36" s="46" t="s">
        <v>9662</v>
      </c>
      <c r="DP36" s="46">
        <v>48508</v>
      </c>
      <c r="DQ36" s="46">
        <v>1</v>
      </c>
      <c r="DR36" s="46" t="s">
        <v>9717</v>
      </c>
      <c r="DS36" s="46">
        <v>13641</v>
      </c>
      <c r="DT36" s="45"/>
      <c r="DU36" s="45"/>
      <c r="DV36" s="45"/>
      <c r="DW36" s="45"/>
      <c r="DX36" s="45"/>
      <c r="DY36" s="45"/>
      <c r="DZ36" s="45"/>
      <c r="EA36" s="45"/>
      <c r="EB36" s="45"/>
      <c r="EC36" s="45"/>
      <c r="ED36" s="45"/>
      <c r="EE36" s="45"/>
      <c r="EF36" s="45"/>
      <c r="EG36" s="45"/>
      <c r="EH36" s="45"/>
      <c r="EI36" s="45"/>
      <c r="EJ36" s="45"/>
      <c r="EK36" s="45"/>
      <c r="EL36" s="46">
        <v>1</v>
      </c>
      <c r="EM36" s="46" t="s">
        <v>9662</v>
      </c>
      <c r="EN36" s="46">
        <v>48508</v>
      </c>
      <c r="EO36" s="46">
        <v>1</v>
      </c>
      <c r="EP36" s="46" t="s">
        <v>9717</v>
      </c>
      <c r="EQ36" s="46">
        <v>13641</v>
      </c>
      <c r="ER36" s="45"/>
      <c r="ES36" s="45"/>
      <c r="ET36" s="45"/>
      <c r="EU36" s="45"/>
      <c r="EV36" s="45"/>
      <c r="EW36" s="45"/>
      <c r="EX36" s="45"/>
      <c r="EY36" s="45"/>
      <c r="EZ36" s="45"/>
      <c r="FA36" s="45"/>
      <c r="FB36" s="45"/>
      <c r="FC36" s="45"/>
      <c r="FD36" s="45"/>
      <c r="FE36" s="45"/>
      <c r="FF36" s="45"/>
      <c r="FG36" s="46">
        <v>100</v>
      </c>
      <c r="FH36" s="46" t="s">
        <v>9992</v>
      </c>
      <c r="FI36" s="46">
        <v>102</v>
      </c>
      <c r="FJ36" s="46">
        <v>0</v>
      </c>
      <c r="FK36" s="46">
        <v>24</v>
      </c>
      <c r="FL36" s="46">
        <v>72</v>
      </c>
      <c r="FM36" s="46">
        <v>0</v>
      </c>
      <c r="FN36" s="46">
        <v>6</v>
      </c>
      <c r="FO36" s="46">
        <v>0</v>
      </c>
      <c r="FP36" s="46">
        <v>0</v>
      </c>
      <c r="FQ36" s="46">
        <v>0</v>
      </c>
      <c r="FR36" s="45"/>
      <c r="FS36" s="45"/>
      <c r="FT36" s="45"/>
      <c r="FU36" s="45"/>
      <c r="FV36" s="46" t="s">
        <v>10247</v>
      </c>
      <c r="FW36" s="45"/>
      <c r="FX36" s="45"/>
      <c r="FY36" s="46" t="s">
        <v>10430</v>
      </c>
      <c r="FZ36" s="45"/>
      <c r="GA36" s="45"/>
      <c r="GB36" s="45"/>
      <c r="GC36" s="46" t="s">
        <v>10609</v>
      </c>
      <c r="GD36" s="46">
        <v>1</v>
      </c>
      <c r="GE36" s="46">
        <v>135</v>
      </c>
      <c r="GF36" s="46" t="s">
        <v>10701</v>
      </c>
      <c r="GG36" s="46" t="s">
        <v>10796</v>
      </c>
      <c r="GH36" s="46" t="s">
        <v>11081</v>
      </c>
      <c r="GI36" s="46" t="s">
        <v>10908</v>
      </c>
      <c r="GJ36" s="46" t="s">
        <v>7601</v>
      </c>
      <c r="GK36" s="46" t="s">
        <v>11017</v>
      </c>
      <c r="GL36" s="46" t="s">
        <v>11081</v>
      </c>
      <c r="GM36" s="46" t="s">
        <v>11055</v>
      </c>
    </row>
    <row r="37" spans="3:195" ht="30" customHeight="1" x14ac:dyDescent="0.2">
      <c r="C37" s="102" t="s">
        <v>11155</v>
      </c>
      <c r="D37" s="102" t="s">
        <v>11218</v>
      </c>
      <c r="E37" s="46" t="s">
        <v>75</v>
      </c>
      <c r="F37" s="45" t="s">
        <v>11174</v>
      </c>
      <c r="G37" s="46"/>
      <c r="H37" s="46"/>
      <c r="I37" s="46" t="s">
        <v>7696</v>
      </c>
      <c r="J37" s="46" t="s">
        <v>7814</v>
      </c>
      <c r="K37" s="46">
        <v>2011</v>
      </c>
      <c r="L37" s="47">
        <v>44866</v>
      </c>
      <c r="M37" s="47">
        <v>45290</v>
      </c>
      <c r="N37" s="46" t="s">
        <v>7911</v>
      </c>
      <c r="O37" s="45"/>
      <c r="P37" s="46" t="s">
        <v>8148</v>
      </c>
      <c r="Q37" s="45"/>
      <c r="R37" s="45"/>
      <c r="S37" s="45"/>
      <c r="T37" s="45"/>
      <c r="U37" s="45"/>
      <c r="V37" s="45"/>
      <c r="W37" s="45"/>
      <c r="X37" s="46" t="s">
        <v>8564</v>
      </c>
      <c r="Y37" s="45"/>
      <c r="Z37" s="46" t="s">
        <v>8751</v>
      </c>
      <c r="AA37" s="46" t="s">
        <v>8751</v>
      </c>
      <c r="AB37" s="46" t="s">
        <v>3138</v>
      </c>
      <c r="AC37" s="46" t="s">
        <v>8917</v>
      </c>
      <c r="AD37" s="48">
        <f t="shared" si="0"/>
        <v>954.8</v>
      </c>
      <c r="AE37" s="48">
        <v>850</v>
      </c>
      <c r="AF37" s="49">
        <v>89.02</v>
      </c>
      <c r="AG37" s="49">
        <v>0.3</v>
      </c>
      <c r="AH37" s="48">
        <v>104.8</v>
      </c>
      <c r="AI37" s="49">
        <v>10.98</v>
      </c>
      <c r="AJ37" s="49"/>
      <c r="AK37" s="49">
        <v>0</v>
      </c>
      <c r="AL37" s="49">
        <v>0</v>
      </c>
      <c r="AM37" s="49">
        <v>0</v>
      </c>
      <c r="AN37" s="49">
        <v>0</v>
      </c>
      <c r="AO37" s="49">
        <v>0</v>
      </c>
      <c r="AP37" s="49">
        <v>0</v>
      </c>
      <c r="AQ37" s="49">
        <v>0</v>
      </c>
      <c r="AR37" s="49">
        <v>0</v>
      </c>
      <c r="AS37" s="46" t="s">
        <v>594</v>
      </c>
      <c r="AT37" s="46" t="s">
        <v>594</v>
      </c>
      <c r="AU37" s="46" t="s">
        <v>594</v>
      </c>
      <c r="AV37" s="45"/>
      <c r="AW37" s="45"/>
      <c r="AX37" s="45"/>
      <c r="AY37" s="49"/>
      <c r="AZ37" s="49">
        <v>850</v>
      </c>
      <c r="BA37" s="49">
        <v>0.3</v>
      </c>
      <c r="BB37" s="50">
        <v>0</v>
      </c>
      <c r="BC37" s="50">
        <v>1224</v>
      </c>
      <c r="BD37" s="50">
        <v>1224</v>
      </c>
      <c r="BE37" s="50">
        <v>120</v>
      </c>
      <c r="BF37" s="50">
        <v>74</v>
      </c>
      <c r="BG37" s="50">
        <v>140</v>
      </c>
      <c r="BH37" s="50">
        <v>82</v>
      </c>
      <c r="BI37" s="50"/>
      <c r="BJ37" s="50">
        <v>35</v>
      </c>
      <c r="BK37" s="50">
        <v>108</v>
      </c>
      <c r="BL37" s="50">
        <v>200</v>
      </c>
      <c r="BM37" s="50">
        <v>109</v>
      </c>
      <c r="BN37" s="50"/>
      <c r="BO37" s="50">
        <v>67</v>
      </c>
      <c r="BP37" s="50">
        <v>184</v>
      </c>
      <c r="BQ37" s="50">
        <v>70</v>
      </c>
      <c r="BR37" s="50"/>
      <c r="BS37" s="50"/>
      <c r="BT37" s="50"/>
      <c r="BU37" s="50"/>
      <c r="BV37" s="50">
        <v>35</v>
      </c>
      <c r="BW37" s="50"/>
      <c r="BX37" s="50"/>
      <c r="BY37" s="50"/>
      <c r="BZ37" s="50"/>
      <c r="CA37" s="50"/>
      <c r="CB37" s="50"/>
      <c r="CC37" s="50"/>
      <c r="CD37" s="50"/>
      <c r="CE37" s="50"/>
      <c r="CF37" s="50"/>
      <c r="CG37" s="50"/>
      <c r="CH37" s="50"/>
      <c r="CI37" s="50"/>
      <c r="CJ37" s="50"/>
      <c r="CK37" s="50"/>
      <c r="CL37" s="50"/>
      <c r="CM37" s="50"/>
      <c r="CN37" s="50">
        <v>0</v>
      </c>
      <c r="CO37" s="50"/>
      <c r="CP37" s="48"/>
      <c r="CQ37" s="50"/>
      <c r="CR37" s="50"/>
      <c r="CS37" s="51"/>
      <c r="CT37" s="50"/>
      <c r="CU37" s="50">
        <v>1224</v>
      </c>
      <c r="CV37" s="52">
        <f t="shared" si="1"/>
        <v>0</v>
      </c>
      <c r="CW37" s="49">
        <v>1685.595</v>
      </c>
      <c r="CX37" s="46" t="s">
        <v>9296</v>
      </c>
      <c r="CY37" s="45"/>
      <c r="CZ37" s="49">
        <v>71.89</v>
      </c>
      <c r="DA37" s="53" t="s">
        <v>9435</v>
      </c>
      <c r="DB37" s="49">
        <v>2344.36</v>
      </c>
      <c r="DC37" s="49">
        <v>1</v>
      </c>
      <c r="DD37" s="46" t="s">
        <v>9486</v>
      </c>
      <c r="DE37" s="46" t="s">
        <v>9518</v>
      </c>
      <c r="DF37" s="46" t="s">
        <v>9555</v>
      </c>
      <c r="DG37" s="46">
        <v>25</v>
      </c>
      <c r="DH37" s="45"/>
      <c r="DI37" s="45"/>
      <c r="DJ37" s="46">
        <v>7</v>
      </c>
      <c r="DK37" s="45"/>
      <c r="DL37" s="45"/>
      <c r="DM37" s="45"/>
      <c r="DN37" s="46">
        <v>1</v>
      </c>
      <c r="DO37" s="46" t="s">
        <v>594</v>
      </c>
      <c r="DP37" s="46">
        <v>3576</v>
      </c>
      <c r="DQ37" s="45"/>
      <c r="DR37" s="45"/>
      <c r="DS37" s="45"/>
      <c r="DT37" s="45"/>
      <c r="DU37" s="45"/>
      <c r="DV37" s="45"/>
      <c r="DW37" s="46">
        <v>1</v>
      </c>
      <c r="DX37" s="46" t="s">
        <v>594</v>
      </c>
      <c r="DY37" s="46">
        <v>473</v>
      </c>
      <c r="DZ37" s="46">
        <v>1</v>
      </c>
      <c r="EA37" s="46" t="s">
        <v>594</v>
      </c>
      <c r="EB37" s="46">
        <v>153</v>
      </c>
      <c r="EC37" s="46">
        <v>1</v>
      </c>
      <c r="ED37" s="46" t="s">
        <v>594</v>
      </c>
      <c r="EE37" s="46">
        <v>3115</v>
      </c>
      <c r="EF37" s="45"/>
      <c r="EG37" s="45"/>
      <c r="EH37" s="45"/>
      <c r="EI37" s="46">
        <v>1</v>
      </c>
      <c r="EJ37" s="46" t="s">
        <v>594</v>
      </c>
      <c r="EK37" s="46">
        <v>37323</v>
      </c>
      <c r="EL37" s="46">
        <v>1</v>
      </c>
      <c r="EM37" s="46" t="s">
        <v>4180</v>
      </c>
      <c r="EN37" s="46">
        <v>45132</v>
      </c>
      <c r="EO37" s="45"/>
      <c r="EP37" s="45"/>
      <c r="EQ37" s="45"/>
      <c r="ER37" s="45"/>
      <c r="ES37" s="45"/>
      <c r="ET37" s="45"/>
      <c r="EU37" s="45"/>
      <c r="EV37" s="45"/>
      <c r="EW37" s="45"/>
      <c r="EX37" s="45"/>
      <c r="EY37" s="45"/>
      <c r="EZ37" s="45"/>
      <c r="FA37" s="45"/>
      <c r="FB37" s="45"/>
      <c r="FC37" s="45"/>
      <c r="FD37" s="45"/>
      <c r="FE37" s="45"/>
      <c r="FF37" s="45"/>
      <c r="FG37" s="46">
        <v>100</v>
      </c>
      <c r="FH37" s="45"/>
      <c r="FI37" s="46">
        <v>452</v>
      </c>
      <c r="FJ37" s="46">
        <v>32</v>
      </c>
      <c r="FK37" s="46">
        <v>57</v>
      </c>
      <c r="FL37" s="46">
        <v>353</v>
      </c>
      <c r="FM37" s="46">
        <v>0</v>
      </c>
      <c r="FN37" s="46">
        <v>10</v>
      </c>
      <c r="FO37" s="46">
        <v>0</v>
      </c>
      <c r="FP37" s="46">
        <v>0</v>
      </c>
      <c r="FQ37" s="46">
        <v>0</v>
      </c>
      <c r="FR37" s="45"/>
      <c r="FS37" s="45"/>
      <c r="FT37" s="45"/>
      <c r="FU37" s="46" t="s">
        <v>10163</v>
      </c>
      <c r="FV37" s="45"/>
      <c r="FW37" s="45"/>
      <c r="FX37" s="45"/>
      <c r="FY37" s="46" t="s">
        <v>10433</v>
      </c>
      <c r="FZ37" s="45"/>
      <c r="GA37" s="45"/>
      <c r="GB37" s="45"/>
      <c r="GC37" s="46" t="s">
        <v>10611</v>
      </c>
      <c r="GD37" s="46">
        <v>13</v>
      </c>
      <c r="GE37" s="46">
        <v>2119</v>
      </c>
      <c r="GF37" s="46" t="s">
        <v>10704</v>
      </c>
      <c r="GG37" s="46" t="s">
        <v>10799</v>
      </c>
      <c r="GH37" s="46" t="s">
        <v>11081</v>
      </c>
      <c r="GI37" s="46" t="s">
        <v>10911</v>
      </c>
      <c r="GJ37" s="46" t="s">
        <v>30</v>
      </c>
      <c r="GK37" s="46" t="s">
        <v>11018</v>
      </c>
      <c r="GL37" s="46" t="s">
        <v>11081</v>
      </c>
      <c r="GM37" s="46" t="s">
        <v>11056</v>
      </c>
    </row>
    <row r="38" spans="3:195" ht="30" customHeight="1" x14ac:dyDescent="0.2">
      <c r="C38" s="102" t="s">
        <v>11155</v>
      </c>
      <c r="D38" s="102" t="s">
        <v>11218</v>
      </c>
      <c r="E38" s="46" t="s">
        <v>75</v>
      </c>
      <c r="F38" s="45" t="s">
        <v>11174</v>
      </c>
      <c r="G38" s="46"/>
      <c r="H38" s="46"/>
      <c r="I38" s="46" t="s">
        <v>673</v>
      </c>
      <c r="J38" s="46" t="s">
        <v>7851</v>
      </c>
      <c r="K38" s="46">
        <v>2023</v>
      </c>
      <c r="L38" s="47">
        <v>44774</v>
      </c>
      <c r="M38" s="47">
        <v>45290</v>
      </c>
      <c r="N38" s="46" t="s">
        <v>7968</v>
      </c>
      <c r="O38" s="45"/>
      <c r="P38" s="45"/>
      <c r="Q38" s="45"/>
      <c r="R38" s="45"/>
      <c r="S38" s="45"/>
      <c r="T38" s="46" t="s">
        <v>8428</v>
      </c>
      <c r="U38" s="45"/>
      <c r="V38" s="45"/>
      <c r="W38" s="45"/>
      <c r="X38" s="46" t="s">
        <v>8601</v>
      </c>
      <c r="Y38" s="45"/>
      <c r="Z38" s="46" t="s">
        <v>8751</v>
      </c>
      <c r="AA38" s="46" t="s">
        <v>8751</v>
      </c>
      <c r="AB38" s="46" t="s">
        <v>3138</v>
      </c>
      <c r="AC38" s="46" t="s">
        <v>8917</v>
      </c>
      <c r="AD38" s="48">
        <f t="shared" si="0"/>
        <v>579.99999999999989</v>
      </c>
      <c r="AE38" s="48">
        <v>499.4</v>
      </c>
      <c r="AF38" s="49">
        <v>86.1</v>
      </c>
      <c r="AG38" s="49">
        <v>0.2</v>
      </c>
      <c r="AH38" s="48">
        <v>16.8</v>
      </c>
      <c r="AI38" s="49">
        <v>2.9</v>
      </c>
      <c r="AJ38" s="49"/>
      <c r="AK38" s="49">
        <v>0</v>
      </c>
      <c r="AL38" s="49">
        <v>0</v>
      </c>
      <c r="AM38" s="49">
        <v>0</v>
      </c>
      <c r="AN38" s="49">
        <v>0</v>
      </c>
      <c r="AO38" s="49">
        <v>63.8</v>
      </c>
      <c r="AP38" s="49">
        <v>11</v>
      </c>
      <c r="AQ38" s="49">
        <v>0</v>
      </c>
      <c r="AR38" s="49">
        <v>0</v>
      </c>
      <c r="AS38" s="46" t="s">
        <v>594</v>
      </c>
      <c r="AT38" s="46" t="s">
        <v>594</v>
      </c>
      <c r="AU38" s="46" t="s">
        <v>594</v>
      </c>
      <c r="AV38" s="45"/>
      <c r="AW38" s="45"/>
      <c r="AX38" s="45"/>
      <c r="AY38" s="49"/>
      <c r="AZ38" s="49">
        <v>868.6</v>
      </c>
      <c r="BA38" s="49">
        <v>0.3</v>
      </c>
      <c r="BB38" s="50">
        <v>0</v>
      </c>
      <c r="BC38" s="50">
        <v>0</v>
      </c>
      <c r="BD38" s="50">
        <v>406</v>
      </c>
      <c r="BE38" s="50">
        <v>2</v>
      </c>
      <c r="BF38" s="50">
        <v>52</v>
      </c>
      <c r="BG38" s="50">
        <v>15</v>
      </c>
      <c r="BH38" s="50"/>
      <c r="BI38" s="50"/>
      <c r="BJ38" s="50">
        <v>11</v>
      </c>
      <c r="BK38" s="50">
        <v>9</v>
      </c>
      <c r="BL38" s="50">
        <v>139</v>
      </c>
      <c r="BM38" s="50">
        <v>37</v>
      </c>
      <c r="BN38" s="50"/>
      <c r="BO38" s="50">
        <v>36</v>
      </c>
      <c r="BP38" s="50">
        <v>96</v>
      </c>
      <c r="BQ38" s="50"/>
      <c r="BR38" s="50"/>
      <c r="BS38" s="50">
        <v>4</v>
      </c>
      <c r="BT38" s="50"/>
      <c r="BU38" s="50"/>
      <c r="BV38" s="50"/>
      <c r="BW38" s="50"/>
      <c r="BX38" s="50"/>
      <c r="BY38" s="50"/>
      <c r="BZ38" s="50"/>
      <c r="CA38" s="50"/>
      <c r="CB38" s="50"/>
      <c r="CC38" s="50"/>
      <c r="CD38" s="50"/>
      <c r="CE38" s="50"/>
      <c r="CF38" s="50"/>
      <c r="CG38" s="50"/>
      <c r="CH38" s="50"/>
      <c r="CI38" s="50"/>
      <c r="CJ38" s="50"/>
      <c r="CK38" s="50"/>
      <c r="CL38" s="50"/>
      <c r="CM38" s="50"/>
      <c r="CN38" s="50">
        <v>0</v>
      </c>
      <c r="CO38" s="50"/>
      <c r="CP38" s="48"/>
      <c r="CQ38" s="50"/>
      <c r="CR38" s="50">
        <v>1</v>
      </c>
      <c r="CS38" s="51"/>
      <c r="CT38" s="50">
        <v>4</v>
      </c>
      <c r="CU38" s="50">
        <v>406</v>
      </c>
      <c r="CV38" s="52">
        <f t="shared" si="1"/>
        <v>0</v>
      </c>
      <c r="CW38" s="49">
        <v>1741.8589999999999</v>
      </c>
      <c r="CX38" s="46" t="s">
        <v>594</v>
      </c>
      <c r="CY38" s="45"/>
      <c r="CZ38" s="49">
        <v>74.3</v>
      </c>
      <c r="DA38" s="53" t="s">
        <v>9435</v>
      </c>
      <c r="DB38" s="49">
        <v>2344.36</v>
      </c>
      <c r="DC38" s="49">
        <v>1</v>
      </c>
      <c r="DD38" s="46" t="s">
        <v>9496</v>
      </c>
      <c r="DE38" s="46" t="s">
        <v>9534</v>
      </c>
      <c r="DF38" s="46" t="s">
        <v>9555</v>
      </c>
      <c r="DG38" s="46">
        <v>14</v>
      </c>
      <c r="DH38" s="46">
        <v>0</v>
      </c>
      <c r="DI38" s="45"/>
      <c r="DJ38" s="46">
        <v>7</v>
      </c>
      <c r="DK38" s="46">
        <v>1</v>
      </c>
      <c r="DL38" s="46" t="s">
        <v>594</v>
      </c>
      <c r="DM38" s="46">
        <v>17</v>
      </c>
      <c r="DN38" s="46">
        <v>1</v>
      </c>
      <c r="DO38" s="46" t="s">
        <v>594</v>
      </c>
      <c r="DP38" s="46">
        <v>3465</v>
      </c>
      <c r="DQ38" s="46">
        <v>1</v>
      </c>
      <c r="DR38" s="46" t="s">
        <v>594</v>
      </c>
      <c r="DS38" s="46">
        <v>18</v>
      </c>
      <c r="DT38" s="46">
        <v>1</v>
      </c>
      <c r="DU38" s="46" t="s">
        <v>594</v>
      </c>
      <c r="DV38" s="46">
        <v>3</v>
      </c>
      <c r="DW38" s="46">
        <v>1</v>
      </c>
      <c r="DX38" s="46" t="s">
        <v>594</v>
      </c>
      <c r="DY38" s="46">
        <v>98</v>
      </c>
      <c r="DZ38" s="46">
        <v>1</v>
      </c>
      <c r="EA38" s="46" t="s">
        <v>594</v>
      </c>
      <c r="EB38" s="46">
        <v>117</v>
      </c>
      <c r="EC38" s="45"/>
      <c r="ED38" s="45"/>
      <c r="EE38" s="45"/>
      <c r="EF38" s="45"/>
      <c r="EG38" s="45"/>
      <c r="EH38" s="45"/>
      <c r="EI38" s="46">
        <v>1</v>
      </c>
      <c r="EJ38" s="46" t="s">
        <v>594</v>
      </c>
      <c r="EK38" s="46">
        <v>7954</v>
      </c>
      <c r="EL38" s="46">
        <v>1</v>
      </c>
      <c r="EM38" s="46" t="s">
        <v>4180</v>
      </c>
      <c r="EN38" s="46">
        <v>14546</v>
      </c>
      <c r="EO38" s="45"/>
      <c r="EP38" s="45"/>
      <c r="EQ38" s="45"/>
      <c r="ER38" s="45"/>
      <c r="ES38" s="45"/>
      <c r="ET38" s="45"/>
      <c r="EU38" s="45"/>
      <c r="EV38" s="45"/>
      <c r="EW38" s="45"/>
      <c r="EX38" s="45"/>
      <c r="EY38" s="45"/>
      <c r="EZ38" s="45"/>
      <c r="FA38" s="45"/>
      <c r="FB38" s="45"/>
      <c r="FC38" s="45"/>
      <c r="FD38" s="45"/>
      <c r="FE38" s="45"/>
      <c r="FF38" s="45"/>
      <c r="FG38" s="46">
        <v>100</v>
      </c>
      <c r="FH38" s="46" t="s">
        <v>594</v>
      </c>
      <c r="FI38" s="46">
        <v>164</v>
      </c>
      <c r="FJ38" s="46">
        <v>21</v>
      </c>
      <c r="FK38" s="46">
        <v>17</v>
      </c>
      <c r="FL38" s="46">
        <v>116</v>
      </c>
      <c r="FM38" s="46">
        <v>0</v>
      </c>
      <c r="FN38" s="46">
        <v>10</v>
      </c>
      <c r="FO38" s="46">
        <v>0</v>
      </c>
      <c r="FP38" s="46">
        <v>0</v>
      </c>
      <c r="FQ38" s="46">
        <v>0</v>
      </c>
      <c r="FR38" s="45"/>
      <c r="FS38" s="45"/>
      <c r="FT38" s="46" t="s">
        <v>594</v>
      </c>
      <c r="FU38" s="46" t="s">
        <v>10163</v>
      </c>
      <c r="FV38" s="45"/>
      <c r="FW38" s="45"/>
      <c r="FX38" s="45"/>
      <c r="FY38" s="46" t="s">
        <v>10469</v>
      </c>
      <c r="FZ38" s="45"/>
      <c r="GA38" s="46" t="s">
        <v>594</v>
      </c>
      <c r="GB38" s="45"/>
      <c r="GC38" s="46" t="s">
        <v>10611</v>
      </c>
      <c r="GD38" s="46">
        <v>17</v>
      </c>
      <c r="GE38" s="46">
        <v>2463</v>
      </c>
      <c r="GF38" s="46" t="s">
        <v>10739</v>
      </c>
      <c r="GG38" s="46" t="s">
        <v>10799</v>
      </c>
      <c r="GH38" s="46" t="s">
        <v>11081</v>
      </c>
      <c r="GI38" s="46" t="s">
        <v>10911</v>
      </c>
      <c r="GJ38" s="46" t="s">
        <v>30</v>
      </c>
      <c r="GK38" s="46" t="s">
        <v>11018</v>
      </c>
      <c r="GL38" s="46" t="s">
        <v>11081</v>
      </c>
      <c r="GM38" s="46" t="s">
        <v>11056</v>
      </c>
    </row>
    <row r="39" spans="3:195" ht="30" customHeight="1" x14ac:dyDescent="0.2">
      <c r="C39" s="102" t="s">
        <v>11156</v>
      </c>
      <c r="D39" s="102" t="s">
        <v>11218</v>
      </c>
      <c r="E39" s="54" t="s">
        <v>75</v>
      </c>
      <c r="F39" s="54" t="s">
        <v>11175</v>
      </c>
      <c r="G39" s="54" t="s">
        <v>82</v>
      </c>
      <c r="H39" s="54" t="s">
        <v>383</v>
      </c>
      <c r="I39" s="54" t="s">
        <v>673</v>
      </c>
      <c r="J39" s="54" t="s">
        <v>751</v>
      </c>
      <c r="K39" s="54">
        <v>2019</v>
      </c>
      <c r="L39" s="54" t="s">
        <v>771</v>
      </c>
      <c r="M39" s="54" t="s">
        <v>936</v>
      </c>
      <c r="N39" s="54"/>
      <c r="O39" s="54"/>
      <c r="P39" s="54"/>
      <c r="Q39" s="54" t="s">
        <v>1740</v>
      </c>
      <c r="R39" s="54"/>
      <c r="S39" s="54" t="s">
        <v>2193</v>
      </c>
      <c r="T39" s="54"/>
      <c r="U39" s="54"/>
      <c r="V39" s="54"/>
      <c r="W39" s="54"/>
      <c r="X39" s="54"/>
      <c r="Y39" s="54"/>
      <c r="Z39" s="54" t="s">
        <v>2907</v>
      </c>
      <c r="AA39" s="54" t="s">
        <v>3108</v>
      </c>
      <c r="AB39" s="54" t="s">
        <v>3140</v>
      </c>
      <c r="AC39" s="54" t="s">
        <v>3108</v>
      </c>
      <c r="AD39" s="55">
        <v>2.1</v>
      </c>
      <c r="AE39" s="55"/>
      <c r="AF39" s="55"/>
      <c r="AG39" s="55"/>
      <c r="AH39" s="55">
        <v>1.9</v>
      </c>
      <c r="AI39" s="55">
        <v>90.48</v>
      </c>
      <c r="AJ39" s="55">
        <v>0.05</v>
      </c>
      <c r="AK39" s="55">
        <v>0</v>
      </c>
      <c r="AL39" s="55">
        <v>0</v>
      </c>
      <c r="AM39" s="55">
        <v>0</v>
      </c>
      <c r="AN39" s="55">
        <v>0</v>
      </c>
      <c r="AO39" s="55">
        <v>0.2</v>
      </c>
      <c r="AP39" s="55">
        <v>9.52</v>
      </c>
      <c r="AQ39" s="55"/>
      <c r="AR39" s="55"/>
      <c r="AS39" s="55"/>
      <c r="AT39" s="55"/>
      <c r="AU39" s="55"/>
      <c r="AV39" s="55">
        <v>1</v>
      </c>
      <c r="AW39" s="54" t="s">
        <v>3480</v>
      </c>
      <c r="AX39" s="54"/>
      <c r="AY39" s="55">
        <v>0.2</v>
      </c>
      <c r="AZ39" s="55">
        <v>2</v>
      </c>
      <c r="BA39" s="55">
        <v>0.05</v>
      </c>
      <c r="BB39" s="56">
        <v>0</v>
      </c>
      <c r="BC39" s="56">
        <v>3</v>
      </c>
      <c r="BD39" s="56">
        <v>3</v>
      </c>
      <c r="BE39" s="56"/>
      <c r="BF39" s="56"/>
      <c r="BG39" s="56"/>
      <c r="BH39" s="56"/>
      <c r="BI39" s="56"/>
      <c r="BJ39" s="56"/>
      <c r="BK39" s="56"/>
      <c r="BL39" s="56"/>
      <c r="BM39" s="56">
        <v>1</v>
      </c>
      <c r="BN39" s="56">
        <v>2</v>
      </c>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v>0</v>
      </c>
      <c r="CO39" s="56"/>
      <c r="CP39" s="70"/>
      <c r="CQ39" s="56"/>
      <c r="CR39" s="56"/>
      <c r="CS39" s="56"/>
      <c r="CT39" s="56"/>
      <c r="CU39" s="56">
        <v>3</v>
      </c>
      <c r="CV39" s="56">
        <v>0</v>
      </c>
      <c r="CW39" s="55">
        <v>0.7</v>
      </c>
      <c r="CX39" s="54" t="s">
        <v>594</v>
      </c>
      <c r="CY39" s="54"/>
      <c r="CZ39" s="54">
        <v>0.95</v>
      </c>
      <c r="DA39" s="54" t="s">
        <v>4057</v>
      </c>
      <c r="DB39" s="55">
        <v>73.507000000000005</v>
      </c>
      <c r="DC39" s="54"/>
      <c r="DD39" s="54"/>
      <c r="DE39" s="54"/>
      <c r="DF39" s="54"/>
      <c r="DG39" s="54"/>
      <c r="DH39" s="54">
        <v>0</v>
      </c>
      <c r="DI39" s="54" t="s">
        <v>594</v>
      </c>
      <c r="DJ39" s="54">
        <v>6</v>
      </c>
      <c r="DK39" s="54">
        <v>1</v>
      </c>
      <c r="DL39" s="54" t="s">
        <v>4202</v>
      </c>
      <c r="DM39" s="54">
        <v>81</v>
      </c>
      <c r="DN39" s="54">
        <v>1</v>
      </c>
      <c r="DO39" s="54" t="s">
        <v>4180</v>
      </c>
      <c r="DP39" s="54">
        <v>0</v>
      </c>
      <c r="DQ39" s="54"/>
      <c r="DR39" s="54"/>
      <c r="DS39" s="54"/>
      <c r="DT39" s="54"/>
      <c r="DU39" s="54"/>
      <c r="DV39" s="54"/>
      <c r="DW39" s="54"/>
      <c r="DX39" s="54"/>
      <c r="DY39" s="54"/>
      <c r="DZ39" s="54"/>
      <c r="EA39" s="54"/>
      <c r="EB39" s="54"/>
      <c r="EC39" s="54"/>
      <c r="ED39" s="54"/>
      <c r="EE39" s="54"/>
      <c r="EF39" s="54" t="s">
        <v>594</v>
      </c>
      <c r="EG39" s="54" t="s">
        <v>594</v>
      </c>
      <c r="EH39" s="54">
        <v>0</v>
      </c>
      <c r="EI39" s="54"/>
      <c r="EJ39" s="54"/>
      <c r="EK39" s="54"/>
      <c r="EL39" s="54"/>
      <c r="EM39" s="54"/>
      <c r="EN39" s="54"/>
      <c r="EO39" s="54"/>
      <c r="EP39" s="54"/>
      <c r="EQ39" s="54"/>
      <c r="ER39" s="54"/>
      <c r="ES39" s="54"/>
      <c r="ET39" s="54"/>
      <c r="EU39" s="54"/>
      <c r="EV39" s="54"/>
      <c r="EW39" s="54"/>
      <c r="EX39" s="54"/>
      <c r="EY39" s="54"/>
      <c r="EZ39" s="54"/>
      <c r="FA39" s="54"/>
      <c r="FB39" s="54"/>
      <c r="FC39" s="54"/>
      <c r="FD39" s="54" t="s">
        <v>594</v>
      </c>
      <c r="FE39" s="54" t="s">
        <v>594</v>
      </c>
      <c r="FF39" s="54">
        <v>0</v>
      </c>
      <c r="FG39" s="54"/>
      <c r="FH39" s="54"/>
      <c r="FI39" s="54"/>
      <c r="FJ39" s="54"/>
      <c r="FK39" s="54"/>
      <c r="FL39" s="54"/>
      <c r="FM39" s="54"/>
      <c r="FN39" s="54"/>
      <c r="FO39" s="54"/>
      <c r="FP39" s="54"/>
      <c r="FQ39" s="54"/>
      <c r="FR39" s="54"/>
      <c r="FS39" s="54"/>
      <c r="FT39" s="54" t="s">
        <v>594</v>
      </c>
      <c r="FU39" s="54" t="s">
        <v>5140</v>
      </c>
      <c r="FV39" s="54"/>
      <c r="FW39" s="54" t="s">
        <v>5140</v>
      </c>
      <c r="FX39" s="54"/>
      <c r="FY39" s="54"/>
      <c r="FZ39" s="54"/>
      <c r="GA39" s="54"/>
      <c r="GB39" s="54"/>
      <c r="GC39" s="54"/>
      <c r="GD39" s="54"/>
      <c r="GE39" s="54"/>
      <c r="GF39" s="54" t="s">
        <v>6090</v>
      </c>
      <c r="GG39" s="54" t="s">
        <v>6420</v>
      </c>
      <c r="GH39" s="54" t="s">
        <v>6753</v>
      </c>
      <c r="GI39" s="54" t="s">
        <v>7097</v>
      </c>
      <c r="GJ39" s="54" t="s">
        <v>7227</v>
      </c>
      <c r="GK39" s="54" t="s">
        <v>7323</v>
      </c>
      <c r="GL39" s="54" t="s">
        <v>7422</v>
      </c>
      <c r="GM39" s="54" t="s">
        <v>7497</v>
      </c>
    </row>
    <row r="40" spans="3:195" ht="30" customHeight="1" x14ac:dyDescent="0.2">
      <c r="C40" s="102" t="s">
        <v>11156</v>
      </c>
      <c r="D40" s="102" t="s">
        <v>11218</v>
      </c>
      <c r="E40" s="54" t="s">
        <v>75</v>
      </c>
      <c r="F40" s="54" t="s">
        <v>11175</v>
      </c>
      <c r="G40" s="54" t="s">
        <v>82</v>
      </c>
      <c r="H40" s="54" t="s">
        <v>385</v>
      </c>
      <c r="I40" s="54" t="s">
        <v>673</v>
      </c>
      <c r="J40" s="54" t="s">
        <v>752</v>
      </c>
      <c r="K40" s="54">
        <v>2023</v>
      </c>
      <c r="L40" s="54" t="s">
        <v>906</v>
      </c>
      <c r="M40" s="54" t="s">
        <v>947</v>
      </c>
      <c r="N40" s="54"/>
      <c r="O40" s="54"/>
      <c r="P40" s="54"/>
      <c r="Q40" s="54" t="s">
        <v>1742</v>
      </c>
      <c r="R40" s="54"/>
      <c r="S40" s="54" t="s">
        <v>2196</v>
      </c>
      <c r="T40" s="54"/>
      <c r="U40" s="54"/>
      <c r="V40" s="54"/>
      <c r="W40" s="54"/>
      <c r="X40" s="54"/>
      <c r="Y40" s="54"/>
      <c r="Z40" s="54" t="s">
        <v>2910</v>
      </c>
      <c r="AA40" s="54" t="s">
        <v>3111</v>
      </c>
      <c r="AB40" s="54" t="s">
        <v>3138</v>
      </c>
      <c r="AC40" s="54" t="s">
        <v>3331</v>
      </c>
      <c r="AD40" s="55">
        <v>5.1019999999999994</v>
      </c>
      <c r="AE40" s="55"/>
      <c r="AF40" s="55"/>
      <c r="AG40" s="55"/>
      <c r="AH40" s="55">
        <v>4.9989999999999997</v>
      </c>
      <c r="AI40" s="55">
        <v>97.98</v>
      </c>
      <c r="AJ40" s="55">
        <v>0.04</v>
      </c>
      <c r="AK40" s="55">
        <v>0</v>
      </c>
      <c r="AL40" s="55">
        <v>0</v>
      </c>
      <c r="AM40" s="55">
        <v>0</v>
      </c>
      <c r="AN40" s="55">
        <v>0</v>
      </c>
      <c r="AO40" s="55">
        <v>0.10299999999999999</v>
      </c>
      <c r="AP40" s="55">
        <v>2.02</v>
      </c>
      <c r="AQ40" s="55"/>
      <c r="AR40" s="55"/>
      <c r="AS40" s="55"/>
      <c r="AT40" s="55"/>
      <c r="AU40" s="55"/>
      <c r="AV40" s="55">
        <v>1</v>
      </c>
      <c r="AW40" s="54" t="s">
        <v>3482</v>
      </c>
      <c r="AX40" s="54"/>
      <c r="AY40" s="55">
        <v>0</v>
      </c>
      <c r="AZ40" s="55">
        <v>4.5</v>
      </c>
      <c r="BA40" s="55">
        <v>0.03</v>
      </c>
      <c r="BB40" s="56">
        <v>17</v>
      </c>
      <c r="BC40" s="56">
        <v>4</v>
      </c>
      <c r="BD40" s="56">
        <v>4</v>
      </c>
      <c r="BE40" s="56"/>
      <c r="BF40" s="56"/>
      <c r="BG40" s="56"/>
      <c r="BH40" s="56"/>
      <c r="BI40" s="56"/>
      <c r="BJ40" s="56"/>
      <c r="BK40" s="56"/>
      <c r="BL40" s="56"/>
      <c r="BM40" s="56">
        <v>3</v>
      </c>
      <c r="BN40" s="56">
        <v>1</v>
      </c>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v>0</v>
      </c>
      <c r="CO40" s="56"/>
      <c r="CP40" s="70"/>
      <c r="CQ40" s="56"/>
      <c r="CR40" s="56"/>
      <c r="CS40" s="56"/>
      <c r="CT40" s="56"/>
      <c r="CU40" s="56">
        <v>4</v>
      </c>
      <c r="CV40" s="56">
        <v>0</v>
      </c>
      <c r="CW40" s="55">
        <v>1</v>
      </c>
      <c r="CX40" s="54" t="s">
        <v>594</v>
      </c>
      <c r="CY40" s="54"/>
      <c r="CZ40" s="54">
        <v>0.45</v>
      </c>
      <c r="DA40" s="54" t="s">
        <v>4059</v>
      </c>
      <c r="DB40" s="55">
        <v>221.244</v>
      </c>
      <c r="DC40" s="54"/>
      <c r="DD40" s="54"/>
      <c r="DE40" s="54"/>
      <c r="DF40" s="54"/>
      <c r="DG40" s="54"/>
      <c r="DH40" s="54">
        <v>0</v>
      </c>
      <c r="DI40" s="54" t="s">
        <v>594</v>
      </c>
      <c r="DJ40" s="54">
        <v>0</v>
      </c>
      <c r="DK40" s="54"/>
      <c r="DL40" s="54"/>
      <c r="DM40" s="54"/>
      <c r="DN40" s="54"/>
      <c r="DO40" s="54"/>
      <c r="DP40" s="54"/>
      <c r="DQ40" s="54"/>
      <c r="DR40" s="54"/>
      <c r="DS40" s="54"/>
      <c r="DT40" s="54"/>
      <c r="DU40" s="54"/>
      <c r="DV40" s="54"/>
      <c r="DW40" s="54"/>
      <c r="DX40" s="54"/>
      <c r="DY40" s="54"/>
      <c r="DZ40" s="54"/>
      <c r="EA40" s="54"/>
      <c r="EB40" s="54"/>
      <c r="EC40" s="54"/>
      <c r="ED40" s="54"/>
      <c r="EE40" s="54"/>
      <c r="EF40" s="54" t="s">
        <v>4542</v>
      </c>
      <c r="EG40" s="54" t="s">
        <v>594</v>
      </c>
      <c r="EH40" s="54">
        <v>0</v>
      </c>
      <c r="EI40" s="54">
        <v>1</v>
      </c>
      <c r="EJ40" s="54" t="s">
        <v>4610</v>
      </c>
      <c r="EK40" s="54">
        <v>5657</v>
      </c>
      <c r="EL40" s="54">
        <v>1</v>
      </c>
      <c r="EM40" s="54" t="s">
        <v>4661</v>
      </c>
      <c r="EN40" s="54">
        <v>0</v>
      </c>
      <c r="EO40" s="54"/>
      <c r="EP40" s="54"/>
      <c r="EQ40" s="54"/>
      <c r="ER40" s="54"/>
      <c r="ES40" s="54"/>
      <c r="ET40" s="54"/>
      <c r="EU40" s="54"/>
      <c r="EV40" s="54"/>
      <c r="EW40" s="54"/>
      <c r="EX40" s="54"/>
      <c r="EY40" s="54"/>
      <c r="EZ40" s="54"/>
      <c r="FA40" s="54">
        <v>1</v>
      </c>
      <c r="FB40" s="54" t="s">
        <v>594</v>
      </c>
      <c r="FC40" s="54">
        <v>0</v>
      </c>
      <c r="FD40" s="54" t="s">
        <v>594</v>
      </c>
      <c r="FE40" s="54" t="s">
        <v>594</v>
      </c>
      <c r="FF40" s="54">
        <v>0</v>
      </c>
      <c r="FG40" s="54"/>
      <c r="FH40" s="54"/>
      <c r="FI40" s="54"/>
      <c r="FJ40" s="54"/>
      <c r="FK40" s="54"/>
      <c r="FL40" s="54"/>
      <c r="FM40" s="54"/>
      <c r="FN40" s="54"/>
      <c r="FO40" s="54"/>
      <c r="FP40" s="54"/>
      <c r="FQ40" s="54"/>
      <c r="FR40" s="54"/>
      <c r="FS40" s="54"/>
      <c r="FT40" s="54"/>
      <c r="FU40" s="54" t="s">
        <v>5143</v>
      </c>
      <c r="FV40" s="54"/>
      <c r="FW40" s="54"/>
      <c r="FX40" s="54"/>
      <c r="FY40" s="54" t="s">
        <v>5573</v>
      </c>
      <c r="FZ40" s="54"/>
      <c r="GA40" s="54" t="s">
        <v>594</v>
      </c>
      <c r="GB40" s="54"/>
      <c r="GC40" s="54" t="s">
        <v>5786</v>
      </c>
      <c r="GD40" s="54">
        <v>0</v>
      </c>
      <c r="GE40" s="54">
        <v>0</v>
      </c>
      <c r="GF40" s="54" t="s">
        <v>6091</v>
      </c>
      <c r="GG40" s="54" t="s">
        <v>6421</v>
      </c>
      <c r="GH40" s="54" t="s">
        <v>6754</v>
      </c>
      <c r="GI40" s="54" t="s">
        <v>7098</v>
      </c>
      <c r="GJ40" s="54" t="s">
        <v>7228</v>
      </c>
      <c r="GK40" s="54" t="s">
        <v>7324</v>
      </c>
      <c r="GL40" s="54" t="s">
        <v>6754</v>
      </c>
      <c r="GM40" s="54" t="s">
        <v>7498</v>
      </c>
    </row>
    <row r="41" spans="3:195" ht="30" customHeight="1" x14ac:dyDescent="0.2">
      <c r="C41" s="102" t="s">
        <v>11156</v>
      </c>
      <c r="D41" s="102" t="s">
        <v>11218</v>
      </c>
      <c r="E41" s="54" t="s">
        <v>75</v>
      </c>
      <c r="F41" s="54" t="s">
        <v>11175</v>
      </c>
      <c r="G41" s="54" t="s">
        <v>84</v>
      </c>
      <c r="H41" s="54" t="s">
        <v>399</v>
      </c>
      <c r="I41" s="54" t="s">
        <v>677</v>
      </c>
      <c r="J41" s="54" t="s">
        <v>594</v>
      </c>
      <c r="K41" s="54">
        <v>2023</v>
      </c>
      <c r="L41" s="54" t="s">
        <v>781</v>
      </c>
      <c r="M41" s="54" t="s">
        <v>936</v>
      </c>
      <c r="N41" s="54"/>
      <c r="O41" s="54" t="s">
        <v>594</v>
      </c>
      <c r="P41" s="54"/>
      <c r="Q41" s="54" t="s">
        <v>1751</v>
      </c>
      <c r="R41" s="54"/>
      <c r="S41" s="54" t="s">
        <v>2208</v>
      </c>
      <c r="T41" s="54"/>
      <c r="U41" s="54"/>
      <c r="V41" s="54"/>
      <c r="W41" s="54"/>
      <c r="X41" s="54"/>
      <c r="Y41" s="54"/>
      <c r="Z41" s="54" t="s">
        <v>2925</v>
      </c>
      <c r="AA41" s="54" t="s">
        <v>3120</v>
      </c>
      <c r="AB41" s="54" t="s">
        <v>3142</v>
      </c>
      <c r="AC41" s="54" t="s">
        <v>3343</v>
      </c>
      <c r="AD41" s="55">
        <v>5.9290000000000003</v>
      </c>
      <c r="AE41" s="55"/>
      <c r="AF41" s="55"/>
      <c r="AG41" s="55"/>
      <c r="AH41" s="55">
        <v>5</v>
      </c>
      <c r="AI41" s="55">
        <v>84.33</v>
      </c>
      <c r="AJ41" s="55">
        <v>0.22</v>
      </c>
      <c r="AK41" s="55">
        <v>0</v>
      </c>
      <c r="AL41" s="55">
        <v>0</v>
      </c>
      <c r="AM41" s="55">
        <v>0</v>
      </c>
      <c r="AN41" s="55">
        <v>0</v>
      </c>
      <c r="AO41" s="55">
        <v>0.92900000000000005</v>
      </c>
      <c r="AP41" s="55">
        <v>15.67</v>
      </c>
      <c r="AQ41" s="55"/>
      <c r="AR41" s="55"/>
      <c r="AS41" s="55"/>
      <c r="AT41" s="55"/>
      <c r="AU41" s="55"/>
      <c r="AV41" s="55">
        <v>1</v>
      </c>
      <c r="AW41" s="54" t="s">
        <v>3488</v>
      </c>
      <c r="AX41" s="54"/>
      <c r="AY41" s="55">
        <v>0</v>
      </c>
      <c r="AZ41" s="55">
        <v>5</v>
      </c>
      <c r="BA41" s="55">
        <v>0.22</v>
      </c>
      <c r="BB41" s="56">
        <v>30</v>
      </c>
      <c r="BC41" s="56">
        <v>30</v>
      </c>
      <c r="BD41" s="56">
        <v>11</v>
      </c>
      <c r="BE41" s="56"/>
      <c r="BF41" s="56">
        <v>4</v>
      </c>
      <c r="BG41" s="56">
        <v>1</v>
      </c>
      <c r="BH41" s="56">
        <v>1</v>
      </c>
      <c r="BI41" s="56"/>
      <c r="BJ41" s="56"/>
      <c r="BK41" s="56"/>
      <c r="BL41" s="56"/>
      <c r="BM41" s="56"/>
      <c r="BN41" s="56">
        <v>1</v>
      </c>
      <c r="BO41" s="56"/>
      <c r="BP41" s="56">
        <v>3</v>
      </c>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v>0</v>
      </c>
      <c r="CO41" s="56"/>
      <c r="CP41" s="70"/>
      <c r="CQ41" s="56"/>
      <c r="CR41" s="56"/>
      <c r="CS41" s="56" t="s">
        <v>3602</v>
      </c>
      <c r="CT41" s="56">
        <v>1</v>
      </c>
      <c r="CU41" s="56">
        <v>11</v>
      </c>
      <c r="CV41" s="56">
        <v>0</v>
      </c>
      <c r="CW41" s="55">
        <v>45.819000000000003</v>
      </c>
      <c r="CX41" s="54" t="s">
        <v>3860</v>
      </c>
      <c r="CY41" s="54"/>
      <c r="CZ41" s="54">
        <v>94.66</v>
      </c>
      <c r="DA41" s="54"/>
      <c r="DB41" s="55">
        <v>48.405999999999999</v>
      </c>
      <c r="DC41" s="54"/>
      <c r="DD41" s="54"/>
      <c r="DE41" s="54"/>
      <c r="DF41" s="54"/>
      <c r="DG41" s="54"/>
      <c r="DH41" s="54">
        <v>0</v>
      </c>
      <c r="DI41" s="54" t="s">
        <v>594</v>
      </c>
      <c r="DJ41" s="54">
        <v>4</v>
      </c>
      <c r="DK41" s="54">
        <v>1</v>
      </c>
      <c r="DL41" s="54" t="s">
        <v>594</v>
      </c>
      <c r="DM41" s="54">
        <v>581</v>
      </c>
      <c r="DN41" s="54">
        <v>1</v>
      </c>
      <c r="DO41" s="54" t="s">
        <v>594</v>
      </c>
      <c r="DP41" s="54">
        <v>915</v>
      </c>
      <c r="DQ41" s="54">
        <v>1</v>
      </c>
      <c r="DR41" s="54" t="s">
        <v>594</v>
      </c>
      <c r="DS41" s="54">
        <v>30</v>
      </c>
      <c r="DT41" s="54">
        <v>1</v>
      </c>
      <c r="DU41" s="54" t="s">
        <v>594</v>
      </c>
      <c r="DV41" s="54">
        <v>1</v>
      </c>
      <c r="DW41" s="54"/>
      <c r="DX41" s="54"/>
      <c r="DY41" s="54"/>
      <c r="DZ41" s="54"/>
      <c r="EA41" s="54"/>
      <c r="EB41" s="54"/>
      <c r="EC41" s="54"/>
      <c r="ED41" s="54"/>
      <c r="EE41" s="54"/>
      <c r="EF41" s="54" t="s">
        <v>594</v>
      </c>
      <c r="EG41" s="54" t="s">
        <v>594</v>
      </c>
      <c r="EH41" s="54">
        <v>0</v>
      </c>
      <c r="EI41" s="54"/>
      <c r="EJ41" s="54"/>
      <c r="EK41" s="54"/>
      <c r="EL41" s="54"/>
      <c r="EM41" s="54"/>
      <c r="EN41" s="54"/>
      <c r="EO41" s="54"/>
      <c r="EP41" s="54"/>
      <c r="EQ41" s="54"/>
      <c r="ER41" s="54"/>
      <c r="ES41" s="54"/>
      <c r="ET41" s="54"/>
      <c r="EU41" s="54"/>
      <c r="EV41" s="54"/>
      <c r="EW41" s="54"/>
      <c r="EX41" s="54"/>
      <c r="EY41" s="54"/>
      <c r="EZ41" s="54"/>
      <c r="FA41" s="54">
        <v>1</v>
      </c>
      <c r="FB41" s="54" t="s">
        <v>4734</v>
      </c>
      <c r="FC41" s="54">
        <v>11</v>
      </c>
      <c r="FD41" s="54" t="s">
        <v>594</v>
      </c>
      <c r="FE41" s="54" t="s">
        <v>594</v>
      </c>
      <c r="FF41" s="54">
        <v>0</v>
      </c>
      <c r="FG41" s="54"/>
      <c r="FH41" s="54"/>
      <c r="FI41" s="54"/>
      <c r="FJ41" s="54"/>
      <c r="FK41" s="54"/>
      <c r="FL41" s="54"/>
      <c r="FM41" s="54"/>
      <c r="FN41" s="54"/>
      <c r="FO41" s="54"/>
      <c r="FP41" s="54"/>
      <c r="FQ41" s="54"/>
      <c r="FR41" s="54"/>
      <c r="FS41" s="54"/>
      <c r="FT41" s="54" t="s">
        <v>594</v>
      </c>
      <c r="FU41" s="54" t="s">
        <v>5156</v>
      </c>
      <c r="FV41" s="54" t="s">
        <v>5328</v>
      </c>
      <c r="FW41" s="54"/>
      <c r="FX41" s="54"/>
      <c r="FY41" s="54" t="s">
        <v>5585</v>
      </c>
      <c r="FZ41" s="54"/>
      <c r="GA41" s="54"/>
      <c r="GB41" s="54"/>
      <c r="GC41" s="54" t="s">
        <v>5795</v>
      </c>
      <c r="GD41" s="54">
        <v>2</v>
      </c>
      <c r="GE41" s="54">
        <v>100</v>
      </c>
      <c r="GF41" s="54" t="s">
        <v>6103</v>
      </c>
      <c r="GG41" s="54" t="s">
        <v>6430</v>
      </c>
      <c r="GH41" s="54" t="s">
        <v>6767</v>
      </c>
      <c r="GI41" s="54" t="s">
        <v>7108</v>
      </c>
      <c r="GJ41" s="54" t="s">
        <v>7230</v>
      </c>
      <c r="GK41" s="54" t="s">
        <v>7325</v>
      </c>
      <c r="GL41" s="54" t="s">
        <v>7424</v>
      </c>
      <c r="GM41" s="54" t="s">
        <v>7499</v>
      </c>
    </row>
    <row r="42" spans="3:195" ht="30" customHeight="1" x14ac:dyDescent="0.2">
      <c r="C42" s="102" t="s">
        <v>11156</v>
      </c>
      <c r="D42" s="102" t="s">
        <v>11218</v>
      </c>
      <c r="E42" s="54" t="s">
        <v>75</v>
      </c>
      <c r="F42" s="54" t="s">
        <v>11175</v>
      </c>
      <c r="G42" s="54" t="s">
        <v>84</v>
      </c>
      <c r="H42" s="54" t="s">
        <v>403</v>
      </c>
      <c r="I42" s="54" t="s">
        <v>679</v>
      </c>
      <c r="J42" s="54" t="s">
        <v>754</v>
      </c>
      <c r="K42" s="54">
        <v>2023</v>
      </c>
      <c r="L42" s="54" t="s">
        <v>870</v>
      </c>
      <c r="M42" s="54" t="s">
        <v>936</v>
      </c>
      <c r="N42" s="54"/>
      <c r="O42" s="54" t="s">
        <v>1261</v>
      </c>
      <c r="P42" s="54"/>
      <c r="Q42" s="54"/>
      <c r="R42" s="54"/>
      <c r="S42" s="54" t="s">
        <v>2211</v>
      </c>
      <c r="T42" s="54"/>
      <c r="U42" s="54"/>
      <c r="V42" s="54"/>
      <c r="W42" s="54"/>
      <c r="X42" s="54"/>
      <c r="Y42" s="54"/>
      <c r="Z42" s="54" t="s">
        <v>2930</v>
      </c>
      <c r="AA42" s="54" t="s">
        <v>3123</v>
      </c>
      <c r="AB42" s="54" t="s">
        <v>3142</v>
      </c>
      <c r="AC42" s="54" t="s">
        <v>3348</v>
      </c>
      <c r="AD42" s="55">
        <v>2.6070000000000002</v>
      </c>
      <c r="AE42" s="55"/>
      <c r="AF42" s="55"/>
      <c r="AG42" s="55"/>
      <c r="AH42" s="55">
        <v>1.8129999999999999</v>
      </c>
      <c r="AI42" s="55">
        <v>69.540000000000006</v>
      </c>
      <c r="AJ42" s="55">
        <v>0.06</v>
      </c>
      <c r="AK42" s="55">
        <v>0</v>
      </c>
      <c r="AL42" s="55">
        <v>0</v>
      </c>
      <c r="AM42" s="55">
        <v>0</v>
      </c>
      <c r="AN42" s="55">
        <v>0</v>
      </c>
      <c r="AO42" s="55">
        <v>0.79400000000000004</v>
      </c>
      <c r="AP42" s="55">
        <v>30.46</v>
      </c>
      <c r="AQ42" s="55"/>
      <c r="AR42" s="55"/>
      <c r="AS42" s="55"/>
      <c r="AT42" s="55"/>
      <c r="AU42" s="55"/>
      <c r="AV42" s="55">
        <v>1</v>
      </c>
      <c r="AW42" s="54" t="s">
        <v>3491</v>
      </c>
      <c r="AX42" s="54"/>
      <c r="AY42" s="55">
        <v>0</v>
      </c>
      <c r="AZ42" s="55">
        <v>7.7220000000000004</v>
      </c>
      <c r="BA42" s="55">
        <v>0.22</v>
      </c>
      <c r="BB42" s="56">
        <v>10</v>
      </c>
      <c r="BC42" s="56">
        <v>10</v>
      </c>
      <c r="BD42" s="56">
        <v>10</v>
      </c>
      <c r="BE42" s="56"/>
      <c r="BF42" s="56"/>
      <c r="BG42" s="56"/>
      <c r="BH42" s="56"/>
      <c r="BI42" s="56"/>
      <c r="BJ42" s="56"/>
      <c r="BK42" s="56"/>
      <c r="BL42" s="56">
        <v>3</v>
      </c>
      <c r="BM42" s="56">
        <v>1</v>
      </c>
      <c r="BN42" s="56">
        <v>1</v>
      </c>
      <c r="BO42" s="56">
        <v>1</v>
      </c>
      <c r="BP42" s="56"/>
      <c r="BQ42" s="56"/>
      <c r="BR42" s="56"/>
      <c r="BS42" s="56">
        <v>1</v>
      </c>
      <c r="BT42" s="56">
        <v>1</v>
      </c>
      <c r="BU42" s="56"/>
      <c r="BV42" s="56"/>
      <c r="BW42" s="56"/>
      <c r="BX42" s="56"/>
      <c r="BY42" s="56"/>
      <c r="BZ42" s="56"/>
      <c r="CA42" s="56"/>
      <c r="CB42" s="56"/>
      <c r="CC42" s="56"/>
      <c r="CD42" s="56"/>
      <c r="CE42" s="56"/>
      <c r="CF42" s="56"/>
      <c r="CG42" s="56"/>
      <c r="CH42" s="56"/>
      <c r="CI42" s="56"/>
      <c r="CJ42" s="56"/>
      <c r="CK42" s="56"/>
      <c r="CL42" s="56"/>
      <c r="CM42" s="56"/>
      <c r="CN42" s="56">
        <v>0</v>
      </c>
      <c r="CO42" s="56"/>
      <c r="CP42" s="70"/>
      <c r="CQ42" s="56"/>
      <c r="CR42" s="56"/>
      <c r="CS42" s="56" t="s">
        <v>3603</v>
      </c>
      <c r="CT42" s="56">
        <v>2</v>
      </c>
      <c r="CU42" s="56">
        <v>10</v>
      </c>
      <c r="CV42" s="56">
        <v>0</v>
      </c>
      <c r="CW42" s="55">
        <v>7.4210000000000003</v>
      </c>
      <c r="CX42" s="54" t="s">
        <v>594</v>
      </c>
      <c r="CY42" s="54"/>
      <c r="CZ42" s="54">
        <v>17.45</v>
      </c>
      <c r="DA42" s="54" t="s">
        <v>4057</v>
      </c>
      <c r="DB42" s="55">
        <v>42.533999999999999</v>
      </c>
      <c r="DC42" s="54"/>
      <c r="DD42" s="54"/>
      <c r="DE42" s="54"/>
      <c r="DF42" s="54"/>
      <c r="DG42" s="54"/>
      <c r="DH42" s="54"/>
      <c r="DI42" s="54"/>
      <c r="DJ42" s="54">
        <v>10</v>
      </c>
      <c r="DK42" s="54">
        <v>1</v>
      </c>
      <c r="DL42" s="54" t="s">
        <v>4264</v>
      </c>
      <c r="DM42" s="54">
        <v>171</v>
      </c>
      <c r="DN42" s="54">
        <v>1</v>
      </c>
      <c r="DO42" s="54" t="s">
        <v>4410</v>
      </c>
      <c r="DP42" s="54">
        <v>991</v>
      </c>
      <c r="DQ42" s="54">
        <v>1</v>
      </c>
      <c r="DR42" s="54" t="s">
        <v>4446</v>
      </c>
      <c r="DS42" s="54">
        <v>4</v>
      </c>
      <c r="DT42" s="54"/>
      <c r="DU42" s="54"/>
      <c r="DV42" s="54"/>
      <c r="DW42" s="54"/>
      <c r="DX42" s="54"/>
      <c r="DY42" s="54"/>
      <c r="DZ42" s="54"/>
      <c r="EA42" s="54"/>
      <c r="EB42" s="54"/>
      <c r="EC42" s="54"/>
      <c r="ED42" s="54"/>
      <c r="EE42" s="54"/>
      <c r="EF42" s="54" t="s">
        <v>594</v>
      </c>
      <c r="EG42" s="54" t="s">
        <v>594</v>
      </c>
      <c r="EH42" s="54">
        <v>0</v>
      </c>
      <c r="EI42" s="54"/>
      <c r="EJ42" s="54"/>
      <c r="EK42" s="54"/>
      <c r="EL42" s="54"/>
      <c r="EM42" s="54"/>
      <c r="EN42" s="54"/>
      <c r="EO42" s="54"/>
      <c r="EP42" s="54"/>
      <c r="EQ42" s="54"/>
      <c r="ER42" s="54"/>
      <c r="ES42" s="54"/>
      <c r="ET42" s="54"/>
      <c r="EU42" s="54"/>
      <c r="EV42" s="54"/>
      <c r="EW42" s="54"/>
      <c r="EX42" s="54"/>
      <c r="EY42" s="54"/>
      <c r="EZ42" s="54"/>
      <c r="FA42" s="54">
        <v>1</v>
      </c>
      <c r="FB42" s="54" t="s">
        <v>4832</v>
      </c>
      <c r="FC42" s="54">
        <v>8</v>
      </c>
      <c r="FD42" s="54" t="s">
        <v>594</v>
      </c>
      <c r="FE42" s="54" t="s">
        <v>594</v>
      </c>
      <c r="FF42" s="54">
        <v>0</v>
      </c>
      <c r="FG42" s="54"/>
      <c r="FH42" s="54"/>
      <c r="FI42" s="54"/>
      <c r="FJ42" s="54"/>
      <c r="FK42" s="54"/>
      <c r="FL42" s="54"/>
      <c r="FM42" s="54"/>
      <c r="FN42" s="54"/>
      <c r="FO42" s="54"/>
      <c r="FP42" s="54"/>
      <c r="FQ42" s="54"/>
      <c r="FR42" s="54"/>
      <c r="FS42" s="54"/>
      <c r="FT42" s="54" t="s">
        <v>594</v>
      </c>
      <c r="FU42" s="54" t="s">
        <v>5161</v>
      </c>
      <c r="FV42" s="54" t="s">
        <v>5332</v>
      </c>
      <c r="FW42" s="54"/>
      <c r="FX42" s="54"/>
      <c r="FY42" s="54" t="s">
        <v>5588</v>
      </c>
      <c r="FZ42" s="54"/>
      <c r="GA42" s="54"/>
      <c r="GB42" s="54"/>
      <c r="GC42" s="54" t="s">
        <v>5798</v>
      </c>
      <c r="GD42" s="54">
        <v>4</v>
      </c>
      <c r="GE42" s="54">
        <v>89</v>
      </c>
      <c r="GF42" s="54" t="s">
        <v>6107</v>
      </c>
      <c r="GG42" s="54" t="s">
        <v>6433</v>
      </c>
      <c r="GH42" s="54" t="s">
        <v>6771</v>
      </c>
      <c r="GI42" s="54" t="s">
        <v>7112</v>
      </c>
      <c r="GJ42" s="54" t="s">
        <v>7231</v>
      </c>
      <c r="GK42" s="54" t="s">
        <v>7326</v>
      </c>
      <c r="GL42" s="54" t="s">
        <v>7425</v>
      </c>
      <c r="GM42" s="54" t="s">
        <v>7500</v>
      </c>
    </row>
    <row r="43" spans="3:195" ht="30" customHeight="1" x14ac:dyDescent="0.2">
      <c r="C43" s="102" t="s">
        <v>11181</v>
      </c>
      <c r="D43" s="102" t="s">
        <v>11218</v>
      </c>
      <c r="E43" s="54" t="s">
        <v>75</v>
      </c>
      <c r="F43" s="54" t="s">
        <v>11175</v>
      </c>
      <c r="G43" s="54" t="s">
        <v>84</v>
      </c>
      <c r="H43" s="54" t="s">
        <v>409</v>
      </c>
      <c r="I43" s="54" t="s">
        <v>683</v>
      </c>
      <c r="J43" s="54" t="s">
        <v>594</v>
      </c>
      <c r="K43" s="54">
        <v>2023</v>
      </c>
      <c r="L43" s="54" t="s">
        <v>924</v>
      </c>
      <c r="M43" s="54" t="s">
        <v>1012</v>
      </c>
      <c r="N43" s="54"/>
      <c r="O43" s="54" t="s">
        <v>1268</v>
      </c>
      <c r="P43" s="54"/>
      <c r="Q43" s="54"/>
      <c r="R43" s="54"/>
      <c r="S43" s="54" t="s">
        <v>2217</v>
      </c>
      <c r="T43" s="54"/>
      <c r="U43" s="54" t="s">
        <v>2517</v>
      </c>
      <c r="V43" s="54"/>
      <c r="W43" s="54"/>
      <c r="X43" s="54"/>
      <c r="Y43" s="54"/>
      <c r="Z43" s="54" t="s">
        <v>2936</v>
      </c>
      <c r="AA43" s="54" t="s">
        <v>3129</v>
      </c>
      <c r="AB43" s="54" t="s">
        <v>3139</v>
      </c>
      <c r="AC43" s="54" t="s">
        <v>594</v>
      </c>
      <c r="AD43" s="55">
        <v>0.42500000000000004</v>
      </c>
      <c r="AE43" s="55"/>
      <c r="AF43" s="55"/>
      <c r="AG43" s="55"/>
      <c r="AH43" s="55">
        <v>0.27500000000000002</v>
      </c>
      <c r="AI43" s="55">
        <v>64.709999999999994</v>
      </c>
      <c r="AJ43" s="55">
        <v>0.01</v>
      </c>
      <c r="AK43" s="55">
        <v>0</v>
      </c>
      <c r="AL43" s="55">
        <v>0</v>
      </c>
      <c r="AM43" s="55">
        <v>0.15</v>
      </c>
      <c r="AN43" s="55">
        <v>35.29</v>
      </c>
      <c r="AO43" s="55"/>
      <c r="AP43" s="55"/>
      <c r="AQ43" s="55"/>
      <c r="AR43" s="55"/>
      <c r="AS43" s="55"/>
      <c r="AT43" s="55"/>
      <c r="AU43" s="55"/>
      <c r="AV43" s="55"/>
      <c r="AW43" s="54"/>
      <c r="AX43" s="54"/>
      <c r="AY43" s="55"/>
      <c r="AZ43" s="55">
        <v>0.3</v>
      </c>
      <c r="BA43" s="55">
        <v>0.01</v>
      </c>
      <c r="BB43" s="56">
        <v>6</v>
      </c>
      <c r="BC43" s="56">
        <v>6</v>
      </c>
      <c r="BD43" s="56">
        <v>3</v>
      </c>
      <c r="BE43" s="56"/>
      <c r="BF43" s="56"/>
      <c r="BG43" s="56"/>
      <c r="BH43" s="56">
        <v>1</v>
      </c>
      <c r="BI43" s="56"/>
      <c r="BJ43" s="56"/>
      <c r="BK43" s="56"/>
      <c r="BL43" s="56">
        <v>2</v>
      </c>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v>0</v>
      </c>
      <c r="CO43" s="56"/>
      <c r="CP43" s="70"/>
      <c r="CQ43" s="56"/>
      <c r="CR43" s="56"/>
      <c r="CS43" s="56"/>
      <c r="CT43" s="56"/>
      <c r="CU43" s="56">
        <v>3</v>
      </c>
      <c r="CV43" s="56">
        <v>0</v>
      </c>
      <c r="CW43" s="55">
        <v>6.125</v>
      </c>
      <c r="CX43" s="54" t="s">
        <v>3871</v>
      </c>
      <c r="CY43" s="54"/>
      <c r="CZ43" s="54">
        <v>20.83</v>
      </c>
      <c r="DA43" s="54" t="s">
        <v>4068</v>
      </c>
      <c r="DB43" s="55">
        <v>29.4</v>
      </c>
      <c r="DC43" s="54"/>
      <c r="DD43" s="54"/>
      <c r="DE43" s="54"/>
      <c r="DF43" s="54"/>
      <c r="DG43" s="54"/>
      <c r="DH43" s="54"/>
      <c r="DI43" s="54"/>
      <c r="DJ43" s="54">
        <v>1</v>
      </c>
      <c r="DK43" s="54"/>
      <c r="DL43" s="54"/>
      <c r="DM43" s="54"/>
      <c r="DN43" s="54"/>
      <c r="DO43" s="54"/>
      <c r="DP43" s="54"/>
      <c r="DQ43" s="54"/>
      <c r="DR43" s="54"/>
      <c r="DS43" s="54"/>
      <c r="DT43" s="54"/>
      <c r="DU43" s="54"/>
      <c r="DV43" s="54"/>
      <c r="DW43" s="54"/>
      <c r="DX43" s="54"/>
      <c r="DY43" s="54"/>
      <c r="DZ43" s="54"/>
      <c r="EA43" s="54"/>
      <c r="EB43" s="54"/>
      <c r="EC43" s="54">
        <v>1</v>
      </c>
      <c r="ED43" s="54" t="s">
        <v>4509</v>
      </c>
      <c r="EE43" s="54">
        <v>6</v>
      </c>
      <c r="EF43" s="54"/>
      <c r="EG43" s="54"/>
      <c r="EH43" s="54"/>
      <c r="EI43" s="54"/>
      <c r="EJ43" s="54"/>
      <c r="EK43" s="54"/>
      <c r="EL43" s="54"/>
      <c r="EM43" s="54"/>
      <c r="EN43" s="54"/>
      <c r="EO43" s="54"/>
      <c r="EP43" s="54"/>
      <c r="EQ43" s="54"/>
      <c r="ER43" s="54"/>
      <c r="ES43" s="54"/>
      <c r="ET43" s="54"/>
      <c r="EU43" s="54"/>
      <c r="EV43" s="54"/>
      <c r="EW43" s="54"/>
      <c r="EX43" s="54"/>
      <c r="EY43" s="54"/>
      <c r="EZ43" s="54"/>
      <c r="FA43" s="54">
        <v>1</v>
      </c>
      <c r="FB43" s="54" t="s">
        <v>4834</v>
      </c>
      <c r="FC43" s="54">
        <v>6</v>
      </c>
      <c r="FD43" s="54"/>
      <c r="FE43" s="54"/>
      <c r="FF43" s="54"/>
      <c r="FG43" s="54"/>
      <c r="FH43" s="54"/>
      <c r="FI43" s="54"/>
      <c r="FJ43" s="54"/>
      <c r="FK43" s="54"/>
      <c r="FL43" s="54"/>
      <c r="FM43" s="54"/>
      <c r="FN43" s="54"/>
      <c r="FO43" s="54"/>
      <c r="FP43" s="54"/>
      <c r="FQ43" s="54"/>
      <c r="FR43" s="54"/>
      <c r="FS43" s="54"/>
      <c r="FT43" s="54"/>
      <c r="FU43" s="54" t="s">
        <v>5167</v>
      </c>
      <c r="FV43" s="54"/>
      <c r="FW43" s="54"/>
      <c r="FX43" s="54"/>
      <c r="FY43" s="54" t="s">
        <v>5592</v>
      </c>
      <c r="FZ43" s="54"/>
      <c r="GA43" s="54"/>
      <c r="GB43" s="54"/>
      <c r="GC43" s="54" t="s">
        <v>5801</v>
      </c>
      <c r="GD43" s="54"/>
      <c r="GE43" s="54"/>
      <c r="GF43" s="54" t="s">
        <v>6113</v>
      </c>
      <c r="GG43" s="54" t="s">
        <v>6439</v>
      </c>
      <c r="GH43" s="54" t="s">
        <v>6777</v>
      </c>
      <c r="GI43" s="54" t="s">
        <v>7118</v>
      </c>
      <c r="GJ43" s="54" t="s">
        <v>7234</v>
      </c>
      <c r="GK43" s="54" t="s">
        <v>7329</v>
      </c>
      <c r="GL43" s="54" t="s">
        <v>7428</v>
      </c>
      <c r="GM43" s="54" t="s">
        <v>7503</v>
      </c>
    </row>
    <row r="44" spans="3:195" ht="30" customHeight="1" x14ac:dyDescent="0.2">
      <c r="C44" s="102" t="s">
        <v>11155</v>
      </c>
      <c r="D44" s="102" t="s">
        <v>11215</v>
      </c>
      <c r="E44" s="46" t="s">
        <v>52</v>
      </c>
      <c r="F44" s="45" t="s">
        <v>11174</v>
      </c>
      <c r="G44" s="46"/>
      <c r="H44" s="46"/>
      <c r="I44" s="46" t="s">
        <v>7708</v>
      </c>
      <c r="J44" s="46" t="s">
        <v>7822</v>
      </c>
      <c r="K44" s="46">
        <v>2011</v>
      </c>
      <c r="L44" s="47">
        <v>44927</v>
      </c>
      <c r="M44" s="47">
        <v>45291</v>
      </c>
      <c r="N44" s="46" t="s">
        <v>7924</v>
      </c>
      <c r="O44" s="46" t="s">
        <v>8052</v>
      </c>
      <c r="P44" s="46" t="s">
        <v>8160</v>
      </c>
      <c r="Q44" s="46" t="s">
        <v>8282</v>
      </c>
      <c r="R44" s="46" t="s">
        <v>699</v>
      </c>
      <c r="S44" s="45"/>
      <c r="T44" s="46" t="s">
        <v>8414</v>
      </c>
      <c r="U44" s="46" t="s">
        <v>8446</v>
      </c>
      <c r="V44" s="46" t="s">
        <v>699</v>
      </c>
      <c r="W44" s="45"/>
      <c r="X44" s="46" t="s">
        <v>699</v>
      </c>
      <c r="Y44" s="45"/>
      <c r="Z44" s="46" t="s">
        <v>8763</v>
      </c>
      <c r="AA44" s="46" t="s">
        <v>8853</v>
      </c>
      <c r="AB44" s="46" t="s">
        <v>3138</v>
      </c>
      <c r="AC44" s="46" t="s">
        <v>8927</v>
      </c>
      <c r="AD44" s="48">
        <f>SUM(AE44,AH44,AK44,AM44,AO44,AQ44)</f>
        <v>643.89499999999998</v>
      </c>
      <c r="AE44" s="48">
        <v>531.78499999999997</v>
      </c>
      <c r="AF44" s="49">
        <v>82.59</v>
      </c>
      <c r="AG44" s="49">
        <v>0.5</v>
      </c>
      <c r="AH44" s="48">
        <v>112.11</v>
      </c>
      <c r="AI44" s="49">
        <v>17.41</v>
      </c>
      <c r="AJ44" s="49"/>
      <c r="AK44" s="49">
        <v>0</v>
      </c>
      <c r="AL44" s="49">
        <v>0</v>
      </c>
      <c r="AM44" s="49">
        <v>0</v>
      </c>
      <c r="AN44" s="49">
        <v>0</v>
      </c>
      <c r="AO44" s="49">
        <v>0</v>
      </c>
      <c r="AP44" s="49">
        <v>0</v>
      </c>
      <c r="AQ44" s="49">
        <v>0</v>
      </c>
      <c r="AR44" s="49">
        <v>0</v>
      </c>
      <c r="AS44" s="46" t="s">
        <v>699</v>
      </c>
      <c r="AT44" s="46" t="s">
        <v>699</v>
      </c>
      <c r="AU44" s="46" t="s">
        <v>699</v>
      </c>
      <c r="AV44" s="45"/>
      <c r="AW44" s="45"/>
      <c r="AX44" s="45"/>
      <c r="AY44" s="49"/>
      <c r="AZ44" s="49">
        <v>136.40600000000001</v>
      </c>
      <c r="BA44" s="49">
        <v>0.11</v>
      </c>
      <c r="BB44" s="50">
        <v>284</v>
      </c>
      <c r="BC44" s="50">
        <v>284</v>
      </c>
      <c r="BD44" s="50">
        <v>284</v>
      </c>
      <c r="BE44" s="50">
        <v>65</v>
      </c>
      <c r="BF44" s="50">
        <v>52</v>
      </c>
      <c r="BG44" s="50">
        <v>55</v>
      </c>
      <c r="BH44" s="50">
        <v>1</v>
      </c>
      <c r="BI44" s="50">
        <v>0</v>
      </c>
      <c r="BJ44" s="50">
        <v>0</v>
      </c>
      <c r="BK44" s="50">
        <v>0</v>
      </c>
      <c r="BL44" s="50">
        <v>0</v>
      </c>
      <c r="BM44" s="50">
        <v>0</v>
      </c>
      <c r="BN44" s="50">
        <v>0</v>
      </c>
      <c r="BO44" s="50">
        <v>41</v>
      </c>
      <c r="BP44" s="50">
        <v>22</v>
      </c>
      <c r="BQ44" s="50">
        <v>0</v>
      </c>
      <c r="BR44" s="50">
        <v>16</v>
      </c>
      <c r="BS44" s="50">
        <v>0</v>
      </c>
      <c r="BT44" s="50">
        <v>2</v>
      </c>
      <c r="BU44" s="50">
        <v>0</v>
      </c>
      <c r="BV44" s="50">
        <v>0</v>
      </c>
      <c r="BW44" s="50">
        <v>0</v>
      </c>
      <c r="BX44" s="50">
        <v>0</v>
      </c>
      <c r="BY44" s="50">
        <v>0</v>
      </c>
      <c r="BZ44" s="50">
        <v>0</v>
      </c>
      <c r="CA44" s="50">
        <v>0</v>
      </c>
      <c r="CB44" s="50">
        <v>0</v>
      </c>
      <c r="CC44" s="50">
        <v>0</v>
      </c>
      <c r="CD44" s="50">
        <v>0</v>
      </c>
      <c r="CE44" s="50">
        <v>0</v>
      </c>
      <c r="CF44" s="50">
        <v>0</v>
      </c>
      <c r="CG44" s="50">
        <v>0</v>
      </c>
      <c r="CH44" s="50">
        <v>0</v>
      </c>
      <c r="CI44" s="50">
        <v>0</v>
      </c>
      <c r="CJ44" s="50">
        <v>0</v>
      </c>
      <c r="CK44" s="50">
        <v>0</v>
      </c>
      <c r="CL44" s="50">
        <v>0</v>
      </c>
      <c r="CM44" s="50">
        <v>0</v>
      </c>
      <c r="CN44" s="50">
        <v>0</v>
      </c>
      <c r="CO44" s="50">
        <v>0</v>
      </c>
      <c r="CP44" s="48">
        <v>0</v>
      </c>
      <c r="CQ44" s="50">
        <v>0</v>
      </c>
      <c r="CR44" s="50">
        <v>0</v>
      </c>
      <c r="CS44" s="50" t="s">
        <v>9235</v>
      </c>
      <c r="CT44" s="50">
        <v>30</v>
      </c>
      <c r="CU44" s="50">
        <v>284</v>
      </c>
      <c r="CV44" s="52">
        <f>SUM(BE44:BX44)+SUM(CO44:CT44)-CU44</f>
        <v>0</v>
      </c>
      <c r="CW44" s="49">
        <v>0</v>
      </c>
      <c r="CX44" s="46" t="s">
        <v>9306</v>
      </c>
      <c r="CY44" s="45"/>
      <c r="CZ44" s="49">
        <v>0</v>
      </c>
      <c r="DA44" s="53" t="s">
        <v>9439</v>
      </c>
      <c r="DB44" s="49">
        <v>1032.3430000000001</v>
      </c>
      <c r="DC44" s="49"/>
      <c r="DD44" s="45"/>
      <c r="DE44" s="45"/>
      <c r="DF44" s="45"/>
      <c r="DG44" s="45"/>
      <c r="DH44" s="46">
        <v>0</v>
      </c>
      <c r="DI44" s="46" t="s">
        <v>699</v>
      </c>
      <c r="DJ44" s="46">
        <v>0</v>
      </c>
      <c r="DK44" s="46">
        <v>1</v>
      </c>
      <c r="DL44" s="46" t="s">
        <v>9606</v>
      </c>
      <c r="DM44" s="46">
        <v>290</v>
      </c>
      <c r="DN44" s="45"/>
      <c r="DO44" s="45"/>
      <c r="DP44" s="45"/>
      <c r="DQ44" s="45"/>
      <c r="DR44" s="45"/>
      <c r="DS44" s="45"/>
      <c r="DT44" s="45"/>
      <c r="DU44" s="45"/>
      <c r="DV44" s="45"/>
      <c r="DW44" s="45"/>
      <c r="DX44" s="45"/>
      <c r="DY44" s="45"/>
      <c r="DZ44" s="45"/>
      <c r="EA44" s="45"/>
      <c r="EB44" s="45"/>
      <c r="EC44" s="46">
        <v>1</v>
      </c>
      <c r="ED44" s="46" t="s">
        <v>9768</v>
      </c>
      <c r="EE44" s="46">
        <v>35</v>
      </c>
      <c r="EF44" s="46" t="s">
        <v>9777</v>
      </c>
      <c r="EG44" s="46" t="s">
        <v>9777</v>
      </c>
      <c r="EH44" s="46">
        <v>380</v>
      </c>
      <c r="EI44" s="46">
        <v>1</v>
      </c>
      <c r="EJ44" s="46" t="s">
        <v>9818</v>
      </c>
      <c r="EK44" s="46">
        <v>1120</v>
      </c>
      <c r="EL44" s="46">
        <v>1</v>
      </c>
      <c r="EM44" s="46" t="s">
        <v>4345</v>
      </c>
      <c r="EN44" s="46">
        <v>320</v>
      </c>
      <c r="EO44" s="45"/>
      <c r="EP44" s="45"/>
      <c r="EQ44" s="45"/>
      <c r="ER44" s="45"/>
      <c r="ES44" s="45"/>
      <c r="ET44" s="45"/>
      <c r="EU44" s="45"/>
      <c r="EV44" s="45"/>
      <c r="EW44" s="45"/>
      <c r="EX44" s="45"/>
      <c r="EY44" s="45"/>
      <c r="EZ44" s="45"/>
      <c r="FA44" s="45"/>
      <c r="FB44" s="45"/>
      <c r="FC44" s="45"/>
      <c r="FD44" s="46" t="s">
        <v>9949</v>
      </c>
      <c r="FE44" s="46" t="s">
        <v>9949</v>
      </c>
      <c r="FF44" s="46">
        <v>30</v>
      </c>
      <c r="FG44" s="46">
        <v>95</v>
      </c>
      <c r="FH44" s="46" t="s">
        <v>9998</v>
      </c>
      <c r="FI44" s="46">
        <v>21</v>
      </c>
      <c r="FJ44" s="46">
        <v>0</v>
      </c>
      <c r="FK44" s="46">
        <v>0</v>
      </c>
      <c r="FL44" s="46">
        <v>0</v>
      </c>
      <c r="FM44" s="46">
        <v>12</v>
      </c>
      <c r="FN44" s="46">
        <v>9</v>
      </c>
      <c r="FO44" s="46">
        <v>0</v>
      </c>
      <c r="FP44" s="46">
        <v>0</v>
      </c>
      <c r="FQ44" s="46">
        <v>0</v>
      </c>
      <c r="FR44" s="45"/>
      <c r="FS44" s="45"/>
      <c r="FT44" s="46" t="s">
        <v>699</v>
      </c>
      <c r="FU44" s="45"/>
      <c r="FV44" s="46" t="s">
        <v>10261</v>
      </c>
      <c r="FW44" s="45"/>
      <c r="FX44" s="45"/>
      <c r="FY44" s="46" t="s">
        <v>699</v>
      </c>
      <c r="FZ44" s="45"/>
      <c r="GA44" s="46" t="s">
        <v>699</v>
      </c>
      <c r="GB44" s="45"/>
      <c r="GC44" s="46" t="s">
        <v>10622</v>
      </c>
      <c r="GD44" s="46">
        <v>0</v>
      </c>
      <c r="GE44" s="46">
        <v>0</v>
      </c>
      <c r="GF44" s="46" t="s">
        <v>10711</v>
      </c>
      <c r="GG44" s="46" t="s">
        <v>10807</v>
      </c>
      <c r="GH44" s="46" t="s">
        <v>11081</v>
      </c>
      <c r="GI44" s="46" t="s">
        <v>10919</v>
      </c>
      <c r="GJ44" s="46" t="s">
        <v>12</v>
      </c>
      <c r="GK44" s="46" t="s">
        <v>7295</v>
      </c>
      <c r="GL44" s="46" t="s">
        <v>11081</v>
      </c>
      <c r="GM44" s="46" t="s">
        <v>7470</v>
      </c>
    </row>
    <row r="45" spans="3:195" ht="30" customHeight="1" x14ac:dyDescent="0.2">
      <c r="C45" s="102" t="s">
        <v>11083</v>
      </c>
      <c r="D45" s="102" t="s">
        <v>11215</v>
      </c>
      <c r="E45" s="46" t="s">
        <v>52</v>
      </c>
      <c r="F45" s="45" t="s">
        <v>11174</v>
      </c>
      <c r="G45" s="46"/>
      <c r="H45" s="46"/>
      <c r="I45" s="46" t="s">
        <v>7710</v>
      </c>
      <c r="J45" s="46" t="s">
        <v>725</v>
      </c>
      <c r="K45" s="46">
        <v>2017</v>
      </c>
      <c r="L45" s="47">
        <v>44927</v>
      </c>
      <c r="M45" s="47">
        <v>45291</v>
      </c>
      <c r="N45" s="46" t="s">
        <v>7924</v>
      </c>
      <c r="O45" s="46" t="s">
        <v>8054</v>
      </c>
      <c r="P45" s="46" t="s">
        <v>8160</v>
      </c>
      <c r="Q45" s="46" t="s">
        <v>8284</v>
      </c>
      <c r="R45" s="46" t="s">
        <v>699</v>
      </c>
      <c r="S45" s="45"/>
      <c r="T45" s="46" t="s">
        <v>8414</v>
      </c>
      <c r="U45" s="46" t="s">
        <v>8447</v>
      </c>
      <c r="V45" s="46" t="s">
        <v>699</v>
      </c>
      <c r="W45" s="45"/>
      <c r="X45" s="46" t="s">
        <v>699</v>
      </c>
      <c r="Y45" s="45"/>
      <c r="Z45" s="46" t="s">
        <v>8763</v>
      </c>
      <c r="AA45" s="46" t="s">
        <v>8853</v>
      </c>
      <c r="AB45" s="46" t="s">
        <v>3138</v>
      </c>
      <c r="AC45" s="46" t="s">
        <v>8928</v>
      </c>
      <c r="AD45" s="48">
        <f>SUM(AE45,AH45,AK45,AM45,AO45,AQ45)</f>
        <v>740.95699999999988</v>
      </c>
      <c r="AE45" s="48">
        <v>319.24</v>
      </c>
      <c r="AF45" s="49">
        <v>43.08</v>
      </c>
      <c r="AG45" s="49">
        <v>0.25</v>
      </c>
      <c r="AH45" s="48">
        <v>110.66</v>
      </c>
      <c r="AI45" s="49">
        <v>14.93</v>
      </c>
      <c r="AJ45" s="49"/>
      <c r="AK45" s="49">
        <v>34.9</v>
      </c>
      <c r="AL45" s="49">
        <v>4.71</v>
      </c>
      <c r="AM45" s="49">
        <v>0</v>
      </c>
      <c r="AN45" s="49">
        <v>0</v>
      </c>
      <c r="AO45" s="49">
        <v>0</v>
      </c>
      <c r="AP45" s="49">
        <v>0</v>
      </c>
      <c r="AQ45" s="49">
        <v>276.15699999999998</v>
      </c>
      <c r="AR45" s="49">
        <v>37.270000000000003</v>
      </c>
      <c r="AS45" s="46" t="s">
        <v>9029</v>
      </c>
      <c r="AT45" s="46" t="s">
        <v>9060</v>
      </c>
      <c r="AU45" s="46" t="s">
        <v>9068</v>
      </c>
      <c r="AV45" s="45"/>
      <c r="AW45" s="45"/>
      <c r="AX45" s="45"/>
      <c r="AY45" s="49"/>
      <c r="AZ45" s="49">
        <v>265.33999999999997</v>
      </c>
      <c r="BA45" s="49">
        <v>0.2</v>
      </c>
      <c r="BB45" s="50">
        <v>50</v>
      </c>
      <c r="BC45" s="50">
        <v>50</v>
      </c>
      <c r="BD45" s="50">
        <v>50</v>
      </c>
      <c r="BE45" s="50">
        <v>0</v>
      </c>
      <c r="BF45" s="50">
        <v>0</v>
      </c>
      <c r="BG45" s="50">
        <v>2</v>
      </c>
      <c r="BH45" s="50">
        <v>0</v>
      </c>
      <c r="BI45" s="50">
        <v>0</v>
      </c>
      <c r="BJ45" s="50">
        <v>0</v>
      </c>
      <c r="BK45" s="50">
        <v>0</v>
      </c>
      <c r="BL45" s="50">
        <v>0</v>
      </c>
      <c r="BM45" s="50">
        <v>0</v>
      </c>
      <c r="BN45" s="50">
        <v>36</v>
      </c>
      <c r="BO45" s="50">
        <v>5</v>
      </c>
      <c r="BP45" s="50">
        <v>9</v>
      </c>
      <c r="BQ45" s="50">
        <v>0</v>
      </c>
      <c r="BR45" s="50">
        <v>0</v>
      </c>
      <c r="BS45" s="50">
        <v>0</v>
      </c>
      <c r="BT45" s="50">
        <v>0</v>
      </c>
      <c r="BU45" s="50">
        <v>0</v>
      </c>
      <c r="BV45" s="50">
        <v>0</v>
      </c>
      <c r="BW45" s="50">
        <v>0</v>
      </c>
      <c r="BX45" s="50">
        <v>0</v>
      </c>
      <c r="BY45" s="50">
        <v>0</v>
      </c>
      <c r="BZ45" s="50">
        <v>0</v>
      </c>
      <c r="CA45" s="50">
        <v>0</v>
      </c>
      <c r="CB45" s="50">
        <v>0</v>
      </c>
      <c r="CC45" s="50">
        <v>0</v>
      </c>
      <c r="CD45" s="50">
        <v>0</v>
      </c>
      <c r="CE45" s="50">
        <v>0</v>
      </c>
      <c r="CF45" s="50">
        <v>0</v>
      </c>
      <c r="CG45" s="50">
        <v>0</v>
      </c>
      <c r="CH45" s="50">
        <v>0</v>
      </c>
      <c r="CI45" s="50">
        <v>0</v>
      </c>
      <c r="CJ45" s="50">
        <v>0</v>
      </c>
      <c r="CK45" s="50">
        <v>0</v>
      </c>
      <c r="CL45" s="50">
        <v>0</v>
      </c>
      <c r="CM45" s="50">
        <v>0</v>
      </c>
      <c r="CN45" s="50">
        <v>0</v>
      </c>
      <c r="CO45" s="50">
        <v>0</v>
      </c>
      <c r="CP45" s="48">
        <v>0</v>
      </c>
      <c r="CQ45" s="50">
        <v>0</v>
      </c>
      <c r="CR45" s="50">
        <v>0</v>
      </c>
      <c r="CS45" s="51"/>
      <c r="CT45" s="50">
        <v>0</v>
      </c>
      <c r="CU45" s="50">
        <v>52</v>
      </c>
      <c r="CV45" s="52">
        <f>SUM(BE45:BX45)+SUM(CO45:CT45)-CU45</f>
        <v>0</v>
      </c>
      <c r="CW45" s="49">
        <v>0</v>
      </c>
      <c r="CX45" s="46" t="s">
        <v>9306</v>
      </c>
      <c r="CY45" s="45"/>
      <c r="CZ45" s="49">
        <v>0</v>
      </c>
      <c r="DA45" s="53" t="s">
        <v>9439</v>
      </c>
      <c r="DB45" s="49">
        <v>1032.3430000000001</v>
      </c>
      <c r="DC45" s="49"/>
      <c r="DD45" s="45"/>
      <c r="DE45" s="45"/>
      <c r="DF45" s="45"/>
      <c r="DG45" s="45"/>
      <c r="DH45" s="46">
        <v>0</v>
      </c>
      <c r="DI45" s="45"/>
      <c r="DJ45" s="46">
        <v>0</v>
      </c>
      <c r="DK45" s="46">
        <v>1</v>
      </c>
      <c r="DL45" s="46" t="s">
        <v>9608</v>
      </c>
      <c r="DM45" s="46">
        <v>14300</v>
      </c>
      <c r="DN45" s="46">
        <v>1</v>
      </c>
      <c r="DO45" s="46" t="s">
        <v>9670</v>
      </c>
      <c r="DP45" s="46">
        <v>651</v>
      </c>
      <c r="DQ45" s="45"/>
      <c r="DR45" s="45"/>
      <c r="DS45" s="45"/>
      <c r="DT45" s="45"/>
      <c r="DU45" s="45"/>
      <c r="DV45" s="45"/>
      <c r="DW45" s="45"/>
      <c r="DX45" s="45"/>
      <c r="DY45" s="45"/>
      <c r="DZ45" s="46">
        <v>1</v>
      </c>
      <c r="EA45" s="46" t="s">
        <v>4288</v>
      </c>
      <c r="EB45" s="46">
        <v>1250</v>
      </c>
      <c r="EC45" s="45"/>
      <c r="ED45" s="45"/>
      <c r="EE45" s="45"/>
      <c r="EF45" s="46" t="s">
        <v>9778</v>
      </c>
      <c r="EG45" s="46" t="s">
        <v>9608</v>
      </c>
      <c r="EH45" s="46">
        <v>520</v>
      </c>
      <c r="EI45" s="46">
        <v>1</v>
      </c>
      <c r="EJ45" s="46" t="s">
        <v>9819</v>
      </c>
      <c r="EK45" s="46">
        <v>39000</v>
      </c>
      <c r="EL45" s="46">
        <v>1</v>
      </c>
      <c r="EM45" s="46" t="s">
        <v>4345</v>
      </c>
      <c r="EN45" s="46">
        <v>4100</v>
      </c>
      <c r="EO45" s="45"/>
      <c r="EP45" s="45"/>
      <c r="EQ45" s="45"/>
      <c r="ER45" s="45"/>
      <c r="ES45" s="45"/>
      <c r="ET45" s="45"/>
      <c r="EU45" s="45"/>
      <c r="EV45" s="45"/>
      <c r="EW45" s="45"/>
      <c r="EX45" s="45"/>
      <c r="EY45" s="45"/>
      <c r="EZ45" s="45"/>
      <c r="FA45" s="45"/>
      <c r="FB45" s="45"/>
      <c r="FC45" s="45"/>
      <c r="FD45" s="46" t="s">
        <v>9950</v>
      </c>
      <c r="FE45" s="46" t="s">
        <v>9757</v>
      </c>
      <c r="FF45" s="46">
        <v>35</v>
      </c>
      <c r="FG45" s="46">
        <v>23</v>
      </c>
      <c r="FH45" s="45"/>
      <c r="FI45" s="46">
        <v>5</v>
      </c>
      <c r="FJ45" s="46">
        <v>0</v>
      </c>
      <c r="FK45" s="46">
        <v>0</v>
      </c>
      <c r="FL45" s="46">
        <v>0</v>
      </c>
      <c r="FM45" s="46">
        <v>0</v>
      </c>
      <c r="FN45" s="46">
        <v>5</v>
      </c>
      <c r="FO45" s="46">
        <v>0</v>
      </c>
      <c r="FP45" s="46">
        <v>0</v>
      </c>
      <c r="FQ45" s="46">
        <v>0</v>
      </c>
      <c r="FR45" s="45"/>
      <c r="FS45" s="45"/>
      <c r="FT45" s="45"/>
      <c r="FU45" s="45"/>
      <c r="FV45" s="46" t="s">
        <v>10261</v>
      </c>
      <c r="FW45" s="45"/>
      <c r="FX45" s="45"/>
      <c r="FY45" s="46" t="s">
        <v>699</v>
      </c>
      <c r="FZ45" s="45"/>
      <c r="GA45" s="46" t="s">
        <v>699</v>
      </c>
      <c r="GB45" s="45"/>
      <c r="GC45" s="46" t="s">
        <v>5523</v>
      </c>
      <c r="GD45" s="46">
        <v>0</v>
      </c>
      <c r="GE45" s="46">
        <v>0</v>
      </c>
      <c r="GF45" s="46" t="s">
        <v>10712</v>
      </c>
      <c r="GG45" s="46" t="s">
        <v>10808</v>
      </c>
      <c r="GH45" s="46" t="s">
        <v>11081</v>
      </c>
      <c r="GI45" s="46" t="s">
        <v>10921</v>
      </c>
      <c r="GJ45" s="46" t="s">
        <v>12</v>
      </c>
      <c r="GK45" s="46" t="s">
        <v>7295</v>
      </c>
      <c r="GL45" s="46" t="s">
        <v>11081</v>
      </c>
      <c r="GM45" s="46" t="s">
        <v>7470</v>
      </c>
    </row>
    <row r="46" spans="3:195" ht="30" customHeight="1" x14ac:dyDescent="0.2">
      <c r="C46" s="102" t="s">
        <v>11178</v>
      </c>
      <c r="D46" s="102" t="s">
        <v>11215</v>
      </c>
      <c r="E46" s="46" t="s">
        <v>52</v>
      </c>
      <c r="F46" s="45" t="s">
        <v>11174</v>
      </c>
      <c r="G46" s="46"/>
      <c r="H46" s="46"/>
      <c r="I46" s="46" t="s">
        <v>7712</v>
      </c>
      <c r="J46" s="46" t="s">
        <v>7657</v>
      </c>
      <c r="K46" s="46">
        <v>2020</v>
      </c>
      <c r="L46" s="47">
        <v>44927</v>
      </c>
      <c r="M46" s="47">
        <v>45291</v>
      </c>
      <c r="N46" s="46" t="s">
        <v>7927</v>
      </c>
      <c r="O46" s="46" t="s">
        <v>8056</v>
      </c>
      <c r="P46" s="46" t="s">
        <v>8162</v>
      </c>
      <c r="Q46" s="46" t="s">
        <v>8286</v>
      </c>
      <c r="R46" s="46" t="s">
        <v>699</v>
      </c>
      <c r="S46" s="45"/>
      <c r="T46" s="46" t="s">
        <v>8414</v>
      </c>
      <c r="U46" s="46" t="s">
        <v>8448</v>
      </c>
      <c r="V46" s="46" t="s">
        <v>699</v>
      </c>
      <c r="W46" s="45"/>
      <c r="X46" s="46" t="s">
        <v>699</v>
      </c>
      <c r="Y46" s="45"/>
      <c r="Z46" s="46" t="s">
        <v>8765</v>
      </c>
      <c r="AA46" s="46" t="s">
        <v>8765</v>
      </c>
      <c r="AB46" s="46" t="s">
        <v>3138</v>
      </c>
      <c r="AC46" s="46" t="s">
        <v>8930</v>
      </c>
      <c r="AD46" s="48">
        <f>SUM(AE46,AH46,AK46,AM46,AO46,AQ46)</f>
        <v>40.210999999999999</v>
      </c>
      <c r="AE46" s="48">
        <v>16.760000000000002</v>
      </c>
      <c r="AF46" s="49">
        <v>41.68</v>
      </c>
      <c r="AG46" s="49">
        <v>0.01</v>
      </c>
      <c r="AH46" s="48">
        <v>15.929</v>
      </c>
      <c r="AI46" s="49">
        <v>39.61</v>
      </c>
      <c r="AJ46" s="49"/>
      <c r="AK46" s="49">
        <v>0.04</v>
      </c>
      <c r="AL46" s="49">
        <v>0.1</v>
      </c>
      <c r="AM46" s="49">
        <v>0.28799999999999998</v>
      </c>
      <c r="AN46" s="49">
        <v>0.72</v>
      </c>
      <c r="AO46" s="49">
        <v>0</v>
      </c>
      <c r="AP46" s="49">
        <v>0</v>
      </c>
      <c r="AQ46" s="49">
        <v>7.194</v>
      </c>
      <c r="AR46" s="49">
        <v>17.89</v>
      </c>
      <c r="AS46" s="46" t="s">
        <v>9031</v>
      </c>
      <c r="AT46" s="46" t="s">
        <v>9061</v>
      </c>
      <c r="AU46" s="46" t="s">
        <v>8765</v>
      </c>
      <c r="AV46" s="46">
        <v>1</v>
      </c>
      <c r="AW46" s="46" t="s">
        <v>9104</v>
      </c>
      <c r="AX46" s="46" t="s">
        <v>9175</v>
      </c>
      <c r="AY46" s="49">
        <v>0.20200000000000001</v>
      </c>
      <c r="AZ46" s="49">
        <v>20.3</v>
      </c>
      <c r="BA46" s="49">
        <v>0.02</v>
      </c>
      <c r="BB46" s="50">
        <v>0</v>
      </c>
      <c r="BC46" s="50">
        <v>13</v>
      </c>
      <c r="BD46" s="50">
        <v>13</v>
      </c>
      <c r="BE46" s="50">
        <v>0</v>
      </c>
      <c r="BF46" s="50">
        <v>1</v>
      </c>
      <c r="BG46" s="50">
        <v>0</v>
      </c>
      <c r="BH46" s="50">
        <v>0</v>
      </c>
      <c r="BI46" s="50">
        <v>0</v>
      </c>
      <c r="BJ46" s="50">
        <v>0</v>
      </c>
      <c r="BK46" s="50">
        <v>2</v>
      </c>
      <c r="BL46" s="50">
        <v>0</v>
      </c>
      <c r="BM46" s="50">
        <v>3</v>
      </c>
      <c r="BN46" s="50">
        <v>0</v>
      </c>
      <c r="BO46" s="50">
        <v>3</v>
      </c>
      <c r="BP46" s="50">
        <v>2</v>
      </c>
      <c r="BQ46" s="50">
        <v>0</v>
      </c>
      <c r="BR46" s="50">
        <v>2</v>
      </c>
      <c r="BS46" s="50">
        <v>0</v>
      </c>
      <c r="BT46" s="50">
        <v>0</v>
      </c>
      <c r="BU46" s="50">
        <v>0</v>
      </c>
      <c r="BV46" s="50">
        <v>0</v>
      </c>
      <c r="BW46" s="50">
        <v>0</v>
      </c>
      <c r="BX46" s="50">
        <v>0</v>
      </c>
      <c r="BY46" s="50">
        <v>0</v>
      </c>
      <c r="BZ46" s="50">
        <v>0</v>
      </c>
      <c r="CA46" s="50">
        <v>0</v>
      </c>
      <c r="CB46" s="50">
        <v>0</v>
      </c>
      <c r="CC46" s="50">
        <v>0</v>
      </c>
      <c r="CD46" s="50">
        <v>0</v>
      </c>
      <c r="CE46" s="50">
        <v>0</v>
      </c>
      <c r="CF46" s="50">
        <v>0</v>
      </c>
      <c r="CG46" s="50">
        <v>0</v>
      </c>
      <c r="CH46" s="50">
        <v>0</v>
      </c>
      <c r="CI46" s="50">
        <v>0</v>
      </c>
      <c r="CJ46" s="50">
        <v>0</v>
      </c>
      <c r="CK46" s="50">
        <v>0</v>
      </c>
      <c r="CL46" s="50">
        <v>0</v>
      </c>
      <c r="CM46" s="50">
        <v>0</v>
      </c>
      <c r="CN46" s="50">
        <v>0</v>
      </c>
      <c r="CO46" s="50">
        <v>0</v>
      </c>
      <c r="CP46" s="48">
        <v>0</v>
      </c>
      <c r="CQ46" s="50">
        <v>0</v>
      </c>
      <c r="CR46" s="50">
        <v>0</v>
      </c>
      <c r="CS46" s="51"/>
      <c r="CT46" s="50"/>
      <c r="CU46" s="50">
        <v>13</v>
      </c>
      <c r="CV46" s="52">
        <f>SUM(BE46:BX46)+SUM(CO46:CT46)-CU46</f>
        <v>0</v>
      </c>
      <c r="CW46" s="49">
        <v>5.4459999999999997</v>
      </c>
      <c r="CX46" s="46" t="s">
        <v>9308</v>
      </c>
      <c r="CY46" s="45"/>
      <c r="CZ46" s="49">
        <v>0.53</v>
      </c>
      <c r="DA46" s="53" t="s">
        <v>9439</v>
      </c>
      <c r="DB46" s="49">
        <v>1032.3430000000001</v>
      </c>
      <c r="DC46" s="49"/>
      <c r="DD46" s="45"/>
      <c r="DE46" s="45"/>
      <c r="DF46" s="45"/>
      <c r="DG46" s="45"/>
      <c r="DH46" s="46">
        <v>0</v>
      </c>
      <c r="DI46" s="46" t="s">
        <v>699</v>
      </c>
      <c r="DJ46" s="46">
        <v>5</v>
      </c>
      <c r="DK46" s="45"/>
      <c r="DL46" s="45"/>
      <c r="DM46" s="45"/>
      <c r="DN46" s="46">
        <v>1</v>
      </c>
      <c r="DO46" s="46" t="s">
        <v>9672</v>
      </c>
      <c r="DP46" s="46">
        <v>1665</v>
      </c>
      <c r="DQ46" s="45"/>
      <c r="DR46" s="45"/>
      <c r="DS46" s="45"/>
      <c r="DT46" s="45"/>
      <c r="DU46" s="45"/>
      <c r="DV46" s="45"/>
      <c r="DW46" s="45"/>
      <c r="DX46" s="45"/>
      <c r="DY46" s="45"/>
      <c r="DZ46" s="45"/>
      <c r="EA46" s="45"/>
      <c r="EB46" s="45"/>
      <c r="EC46" s="45"/>
      <c r="ED46" s="45"/>
      <c r="EE46" s="45"/>
      <c r="EF46" s="46" t="s">
        <v>699</v>
      </c>
      <c r="EG46" s="46" t="s">
        <v>699</v>
      </c>
      <c r="EH46" s="46">
        <v>0</v>
      </c>
      <c r="EI46" s="45"/>
      <c r="EJ46" s="45"/>
      <c r="EK46" s="45"/>
      <c r="EL46" s="46">
        <v>1</v>
      </c>
      <c r="EM46" s="46" t="s">
        <v>9672</v>
      </c>
      <c r="EN46" s="46">
        <v>1665</v>
      </c>
      <c r="EO46" s="45"/>
      <c r="EP46" s="45"/>
      <c r="EQ46" s="45"/>
      <c r="ER46" s="45"/>
      <c r="ES46" s="45"/>
      <c r="ET46" s="45"/>
      <c r="EU46" s="45"/>
      <c r="EV46" s="45"/>
      <c r="EW46" s="45"/>
      <c r="EX46" s="45"/>
      <c r="EY46" s="45"/>
      <c r="EZ46" s="45"/>
      <c r="FA46" s="45"/>
      <c r="FB46" s="45"/>
      <c r="FC46" s="45"/>
      <c r="FD46" s="46" t="s">
        <v>699</v>
      </c>
      <c r="FE46" s="46" t="s">
        <v>699</v>
      </c>
      <c r="FF46" s="46">
        <v>0</v>
      </c>
      <c r="FG46" s="46">
        <v>86</v>
      </c>
      <c r="FH46" s="46" t="s">
        <v>10000</v>
      </c>
      <c r="FI46" s="46">
        <v>6</v>
      </c>
      <c r="FJ46" s="46">
        <v>0</v>
      </c>
      <c r="FK46" s="46">
        <v>0</v>
      </c>
      <c r="FL46" s="46">
        <v>6</v>
      </c>
      <c r="FM46" s="46">
        <v>0</v>
      </c>
      <c r="FN46" s="46">
        <v>0</v>
      </c>
      <c r="FO46" s="46">
        <v>0</v>
      </c>
      <c r="FP46" s="46">
        <v>0</v>
      </c>
      <c r="FQ46" s="46">
        <v>0</v>
      </c>
      <c r="FR46" s="45"/>
      <c r="FS46" s="45"/>
      <c r="FT46" s="46" t="s">
        <v>699</v>
      </c>
      <c r="FU46" s="45"/>
      <c r="FV46" s="46" t="s">
        <v>10261</v>
      </c>
      <c r="FW46" s="45"/>
      <c r="FX46" s="45"/>
      <c r="FY46" s="46" t="s">
        <v>699</v>
      </c>
      <c r="FZ46" s="45"/>
      <c r="GA46" s="46" t="s">
        <v>699</v>
      </c>
      <c r="GB46" s="45"/>
      <c r="GC46" s="46" t="s">
        <v>699</v>
      </c>
      <c r="GD46" s="46">
        <v>0</v>
      </c>
      <c r="GE46" s="46">
        <v>0</v>
      </c>
      <c r="GF46" s="46" t="s">
        <v>10713</v>
      </c>
      <c r="GG46" s="46" t="s">
        <v>10810</v>
      </c>
      <c r="GH46" s="46" t="s">
        <v>11081</v>
      </c>
      <c r="GI46" s="46" t="s">
        <v>10923</v>
      </c>
      <c r="GJ46" s="46" t="s">
        <v>12</v>
      </c>
      <c r="GK46" s="46" t="s">
        <v>7295</v>
      </c>
      <c r="GL46" s="46" t="s">
        <v>11081</v>
      </c>
      <c r="GM46" s="46" t="s">
        <v>7470</v>
      </c>
    </row>
    <row r="47" spans="3:195" ht="30" customHeight="1" x14ac:dyDescent="0.2">
      <c r="C47" s="102" t="s">
        <v>11083</v>
      </c>
      <c r="D47" s="102" t="s">
        <v>11215</v>
      </c>
      <c r="E47" s="54" t="s">
        <v>52</v>
      </c>
      <c r="F47" s="54" t="s">
        <v>11175</v>
      </c>
      <c r="G47" s="54" t="s">
        <v>82</v>
      </c>
      <c r="H47" s="54" t="s">
        <v>229</v>
      </c>
      <c r="I47" s="54" t="s">
        <v>552</v>
      </c>
      <c r="J47" s="54" t="s">
        <v>722</v>
      </c>
      <c r="K47" s="54">
        <v>2018</v>
      </c>
      <c r="L47" s="54" t="s">
        <v>771</v>
      </c>
      <c r="M47" s="54" t="s">
        <v>936</v>
      </c>
      <c r="N47" s="54"/>
      <c r="O47" s="54" t="s">
        <v>1123</v>
      </c>
      <c r="P47" s="54" t="s">
        <v>1361</v>
      </c>
      <c r="Q47" s="54" t="s">
        <v>1622</v>
      </c>
      <c r="R47" s="54" t="s">
        <v>1821</v>
      </c>
      <c r="S47" s="54" t="s">
        <v>1123</v>
      </c>
      <c r="T47" s="54" t="s">
        <v>2299</v>
      </c>
      <c r="U47" s="54" t="s">
        <v>699</v>
      </c>
      <c r="V47" s="54"/>
      <c r="W47" s="54"/>
      <c r="X47" s="54"/>
      <c r="Y47" s="54"/>
      <c r="Z47" s="54" t="s">
        <v>2741</v>
      </c>
      <c r="AA47" s="54" t="s">
        <v>2741</v>
      </c>
      <c r="AB47" s="54" t="s">
        <v>3138</v>
      </c>
      <c r="AC47" s="54" t="s">
        <v>3220</v>
      </c>
      <c r="AD47" s="55">
        <v>7.7</v>
      </c>
      <c r="AE47" s="55"/>
      <c r="AF47" s="55"/>
      <c r="AG47" s="55"/>
      <c r="AH47" s="55">
        <v>7.7</v>
      </c>
      <c r="AI47" s="55">
        <v>100</v>
      </c>
      <c r="AJ47" s="55">
        <v>0.67</v>
      </c>
      <c r="AK47" s="55">
        <v>0</v>
      </c>
      <c r="AL47" s="55">
        <v>0</v>
      </c>
      <c r="AM47" s="55">
        <v>0</v>
      </c>
      <c r="AN47" s="55">
        <v>0</v>
      </c>
      <c r="AO47" s="55">
        <v>0</v>
      </c>
      <c r="AP47" s="55">
        <v>0</v>
      </c>
      <c r="AQ47" s="55"/>
      <c r="AR47" s="55"/>
      <c r="AS47" s="55"/>
      <c r="AT47" s="55"/>
      <c r="AU47" s="55"/>
      <c r="AV47" s="55"/>
      <c r="AW47" s="54"/>
      <c r="AX47" s="54"/>
      <c r="AY47" s="55"/>
      <c r="AZ47" s="55">
        <v>2</v>
      </c>
      <c r="BA47" s="55">
        <v>0.19</v>
      </c>
      <c r="BB47" s="56">
        <v>0</v>
      </c>
      <c r="BC47" s="56">
        <v>1</v>
      </c>
      <c r="BD47" s="56">
        <v>1</v>
      </c>
      <c r="BE47" s="56">
        <v>0</v>
      </c>
      <c r="BF47" s="56">
        <v>0</v>
      </c>
      <c r="BG47" s="56">
        <v>0</v>
      </c>
      <c r="BH47" s="56">
        <v>0</v>
      </c>
      <c r="BI47" s="56">
        <v>0</v>
      </c>
      <c r="BJ47" s="56">
        <v>0</v>
      </c>
      <c r="BK47" s="56">
        <v>0</v>
      </c>
      <c r="BL47" s="56">
        <v>0</v>
      </c>
      <c r="BM47" s="56">
        <v>0</v>
      </c>
      <c r="BN47" s="56">
        <v>0</v>
      </c>
      <c r="BO47" s="56">
        <v>0</v>
      </c>
      <c r="BP47" s="56">
        <v>3</v>
      </c>
      <c r="BQ47" s="56">
        <v>0</v>
      </c>
      <c r="BR47" s="56">
        <v>0</v>
      </c>
      <c r="BS47" s="56">
        <v>0</v>
      </c>
      <c r="BT47" s="56">
        <v>0</v>
      </c>
      <c r="BU47" s="56">
        <v>0</v>
      </c>
      <c r="BV47" s="56">
        <v>0</v>
      </c>
      <c r="BW47" s="56">
        <v>0</v>
      </c>
      <c r="BX47" s="56">
        <v>0</v>
      </c>
      <c r="BY47" s="56">
        <v>0</v>
      </c>
      <c r="BZ47" s="56">
        <v>0</v>
      </c>
      <c r="CA47" s="56">
        <v>0</v>
      </c>
      <c r="CB47" s="56">
        <v>0</v>
      </c>
      <c r="CC47" s="56">
        <v>0</v>
      </c>
      <c r="CD47" s="56">
        <v>0</v>
      </c>
      <c r="CE47" s="56">
        <v>0</v>
      </c>
      <c r="CF47" s="56">
        <v>0</v>
      </c>
      <c r="CG47" s="56">
        <v>0</v>
      </c>
      <c r="CH47" s="56">
        <v>0</v>
      </c>
      <c r="CI47" s="56">
        <v>0</v>
      </c>
      <c r="CJ47" s="56">
        <v>0</v>
      </c>
      <c r="CK47" s="56">
        <v>0</v>
      </c>
      <c r="CL47" s="56">
        <v>0</v>
      </c>
      <c r="CM47" s="56">
        <v>0</v>
      </c>
      <c r="CN47" s="56">
        <v>0</v>
      </c>
      <c r="CO47" s="56">
        <v>0</v>
      </c>
      <c r="CP47" s="70">
        <v>0</v>
      </c>
      <c r="CQ47" s="56">
        <v>0</v>
      </c>
      <c r="CR47" s="56">
        <v>0</v>
      </c>
      <c r="CS47" s="56"/>
      <c r="CT47" s="56">
        <v>0</v>
      </c>
      <c r="CU47" s="56">
        <v>3</v>
      </c>
      <c r="CV47" s="56">
        <v>0</v>
      </c>
      <c r="CW47" s="55">
        <v>2.9020000000000001</v>
      </c>
      <c r="CX47" s="54" t="s">
        <v>3720</v>
      </c>
      <c r="CY47" s="54"/>
      <c r="CZ47" s="54">
        <v>10.52</v>
      </c>
      <c r="DA47" s="54" t="s">
        <v>4000</v>
      </c>
      <c r="DB47" s="55">
        <v>27.591999999999999</v>
      </c>
      <c r="DC47" s="54"/>
      <c r="DD47" s="54"/>
      <c r="DE47" s="54"/>
      <c r="DF47" s="54"/>
      <c r="DG47" s="54"/>
      <c r="DH47" s="54">
        <v>0</v>
      </c>
      <c r="DI47" s="54" t="s">
        <v>699</v>
      </c>
      <c r="DJ47" s="54">
        <v>0</v>
      </c>
      <c r="DK47" s="54"/>
      <c r="DL47" s="54"/>
      <c r="DM47" s="54"/>
      <c r="DN47" s="54"/>
      <c r="DO47" s="54"/>
      <c r="DP47" s="54"/>
      <c r="DQ47" s="54"/>
      <c r="DR47" s="54"/>
      <c r="DS47" s="54"/>
      <c r="DT47" s="54"/>
      <c r="DU47" s="54"/>
      <c r="DV47" s="54"/>
      <c r="DW47" s="54"/>
      <c r="DX47" s="54"/>
      <c r="DY47" s="54"/>
      <c r="DZ47" s="54"/>
      <c r="EA47" s="54"/>
      <c r="EB47" s="54"/>
      <c r="EC47" s="54"/>
      <c r="ED47" s="54"/>
      <c r="EE47" s="54"/>
      <c r="EF47" s="54" t="s">
        <v>699</v>
      </c>
      <c r="EG47" s="54" t="s">
        <v>699</v>
      </c>
      <c r="EH47" s="54">
        <v>0</v>
      </c>
      <c r="EI47" s="54">
        <v>1</v>
      </c>
      <c r="EJ47" s="54" t="s">
        <v>4589</v>
      </c>
      <c r="EK47" s="54">
        <v>2493</v>
      </c>
      <c r="EL47" s="54"/>
      <c r="EM47" s="54"/>
      <c r="EN47" s="54"/>
      <c r="EO47" s="54"/>
      <c r="EP47" s="54"/>
      <c r="EQ47" s="54"/>
      <c r="ER47" s="54"/>
      <c r="ES47" s="54"/>
      <c r="ET47" s="54"/>
      <c r="EU47" s="54"/>
      <c r="EV47" s="54"/>
      <c r="EW47" s="54"/>
      <c r="EX47" s="54">
        <v>1</v>
      </c>
      <c r="EY47" s="54" t="s">
        <v>4711</v>
      </c>
      <c r="EZ47" s="54">
        <v>15</v>
      </c>
      <c r="FA47" s="54"/>
      <c r="FB47" s="54"/>
      <c r="FC47" s="54"/>
      <c r="FD47" s="54" t="s">
        <v>699</v>
      </c>
      <c r="FE47" s="54" t="s">
        <v>699</v>
      </c>
      <c r="FF47" s="54">
        <v>0</v>
      </c>
      <c r="FG47" s="54"/>
      <c r="FH47" s="54"/>
      <c r="FI47" s="54"/>
      <c r="FJ47" s="54"/>
      <c r="FK47" s="54"/>
      <c r="FL47" s="54"/>
      <c r="FM47" s="54"/>
      <c r="FN47" s="54"/>
      <c r="FO47" s="54"/>
      <c r="FP47" s="54"/>
      <c r="FQ47" s="54"/>
      <c r="FR47" s="54"/>
      <c r="FS47" s="54"/>
      <c r="FT47" s="54" t="s">
        <v>699</v>
      </c>
      <c r="FU47" s="54" t="s">
        <v>699</v>
      </c>
      <c r="FV47" s="54" t="s">
        <v>5242</v>
      </c>
      <c r="FW47" s="54"/>
      <c r="FX47" s="54"/>
      <c r="FY47" s="54" t="s">
        <v>699</v>
      </c>
      <c r="FZ47" s="54"/>
      <c r="GA47" s="54" t="s">
        <v>699</v>
      </c>
      <c r="GB47" s="54"/>
      <c r="GC47" s="54" t="s">
        <v>699</v>
      </c>
      <c r="GD47" s="54">
        <v>0</v>
      </c>
      <c r="GE47" s="54">
        <v>0</v>
      </c>
      <c r="GF47" s="54" t="s">
        <v>5951</v>
      </c>
      <c r="GG47" s="54" t="s">
        <v>6289</v>
      </c>
      <c r="GH47" s="54" t="s">
        <v>6610</v>
      </c>
      <c r="GI47" s="54" t="s">
        <v>6955</v>
      </c>
      <c r="GJ47" s="54" t="s">
        <v>12</v>
      </c>
      <c r="GK47" s="54" t="s">
        <v>7295</v>
      </c>
      <c r="GL47" s="54" t="s">
        <v>7390</v>
      </c>
      <c r="GM47" s="54" t="s">
        <v>7470</v>
      </c>
    </row>
    <row r="48" spans="3:195" ht="30" customHeight="1" x14ac:dyDescent="0.2">
      <c r="C48" s="102" t="s">
        <v>11156</v>
      </c>
      <c r="D48" s="102" t="s">
        <v>11215</v>
      </c>
      <c r="E48" s="54" t="s">
        <v>52</v>
      </c>
      <c r="F48" s="54" t="s">
        <v>11175</v>
      </c>
      <c r="G48" s="54" t="s">
        <v>83</v>
      </c>
      <c r="H48" s="54" t="s">
        <v>230</v>
      </c>
      <c r="I48" s="54" t="s">
        <v>553</v>
      </c>
      <c r="J48" s="54" t="s">
        <v>578</v>
      </c>
      <c r="K48" s="54">
        <v>2020</v>
      </c>
      <c r="L48" s="54" t="s">
        <v>771</v>
      </c>
      <c r="M48" s="54" t="s">
        <v>936</v>
      </c>
      <c r="N48" s="54"/>
      <c r="O48" s="54" t="s">
        <v>1124</v>
      </c>
      <c r="P48" s="54" t="s">
        <v>1362</v>
      </c>
      <c r="Q48" s="54" t="s">
        <v>1623</v>
      </c>
      <c r="R48" s="54" t="s">
        <v>1822</v>
      </c>
      <c r="S48" s="54" t="s">
        <v>2062</v>
      </c>
      <c r="T48" s="54" t="s">
        <v>2300</v>
      </c>
      <c r="U48" s="54" t="s">
        <v>699</v>
      </c>
      <c r="V48" s="54"/>
      <c r="W48" s="54"/>
      <c r="X48" s="54"/>
      <c r="Y48" s="54"/>
      <c r="Z48" s="54" t="s">
        <v>2742</v>
      </c>
      <c r="AA48" s="54" t="s">
        <v>2742</v>
      </c>
      <c r="AB48" s="54" t="s">
        <v>3140</v>
      </c>
      <c r="AC48" s="54" t="s">
        <v>3221</v>
      </c>
      <c r="AD48" s="55">
        <v>0.8</v>
      </c>
      <c r="AE48" s="55"/>
      <c r="AF48" s="55"/>
      <c r="AG48" s="55"/>
      <c r="AH48" s="55">
        <v>0.8</v>
      </c>
      <c r="AI48" s="55">
        <v>100</v>
      </c>
      <c r="AJ48" s="55">
        <v>0.06</v>
      </c>
      <c r="AK48" s="55">
        <v>0</v>
      </c>
      <c r="AL48" s="55">
        <v>0</v>
      </c>
      <c r="AM48" s="55">
        <v>0</v>
      </c>
      <c r="AN48" s="55">
        <v>0</v>
      </c>
      <c r="AO48" s="55">
        <v>0</v>
      </c>
      <c r="AP48" s="55">
        <v>0</v>
      </c>
      <c r="AQ48" s="55"/>
      <c r="AR48" s="55"/>
      <c r="AS48" s="55"/>
      <c r="AT48" s="55"/>
      <c r="AU48" s="55"/>
      <c r="AV48" s="55">
        <v>1</v>
      </c>
      <c r="AW48" s="54" t="s">
        <v>3423</v>
      </c>
      <c r="AX48" s="54"/>
      <c r="AY48" s="55">
        <v>0</v>
      </c>
      <c r="AZ48" s="55">
        <v>1</v>
      </c>
      <c r="BA48" s="55">
        <v>0.05</v>
      </c>
      <c r="BB48" s="56">
        <v>2</v>
      </c>
      <c r="BC48" s="56">
        <v>2</v>
      </c>
      <c r="BD48" s="56">
        <v>2</v>
      </c>
      <c r="BE48" s="56">
        <v>0</v>
      </c>
      <c r="BF48" s="56">
        <v>0</v>
      </c>
      <c r="BG48" s="56">
        <v>0</v>
      </c>
      <c r="BH48" s="56">
        <v>0</v>
      </c>
      <c r="BI48" s="56">
        <v>0</v>
      </c>
      <c r="BJ48" s="56">
        <v>0</v>
      </c>
      <c r="BK48" s="56">
        <v>0</v>
      </c>
      <c r="BL48" s="56">
        <v>0</v>
      </c>
      <c r="BM48" s="56">
        <v>0</v>
      </c>
      <c r="BN48" s="56">
        <v>0</v>
      </c>
      <c r="BO48" s="56">
        <v>0</v>
      </c>
      <c r="BP48" s="56">
        <v>2</v>
      </c>
      <c r="BQ48" s="56">
        <v>0</v>
      </c>
      <c r="BR48" s="56">
        <v>0</v>
      </c>
      <c r="BS48" s="56">
        <v>0</v>
      </c>
      <c r="BT48" s="56">
        <v>0</v>
      </c>
      <c r="BU48" s="56">
        <v>0</v>
      </c>
      <c r="BV48" s="56">
        <v>0</v>
      </c>
      <c r="BW48" s="56">
        <v>0</v>
      </c>
      <c r="BX48" s="56">
        <v>0</v>
      </c>
      <c r="BY48" s="56">
        <v>0</v>
      </c>
      <c r="BZ48" s="56">
        <v>0</v>
      </c>
      <c r="CA48" s="56">
        <v>0</v>
      </c>
      <c r="CB48" s="56">
        <v>0</v>
      </c>
      <c r="CC48" s="56">
        <v>0</v>
      </c>
      <c r="CD48" s="56">
        <v>0</v>
      </c>
      <c r="CE48" s="56">
        <v>0</v>
      </c>
      <c r="CF48" s="56">
        <v>0</v>
      </c>
      <c r="CG48" s="56">
        <v>0</v>
      </c>
      <c r="CH48" s="56">
        <v>0</v>
      </c>
      <c r="CI48" s="56">
        <v>0</v>
      </c>
      <c r="CJ48" s="56">
        <v>0</v>
      </c>
      <c r="CK48" s="56">
        <v>0</v>
      </c>
      <c r="CL48" s="56">
        <v>0</v>
      </c>
      <c r="CM48" s="56">
        <v>0</v>
      </c>
      <c r="CN48" s="56">
        <v>0</v>
      </c>
      <c r="CO48" s="56">
        <v>0</v>
      </c>
      <c r="CP48" s="70">
        <v>0</v>
      </c>
      <c r="CQ48" s="56">
        <v>0</v>
      </c>
      <c r="CR48" s="56">
        <v>0</v>
      </c>
      <c r="CS48" s="56"/>
      <c r="CT48" s="56">
        <v>0</v>
      </c>
      <c r="CU48" s="56">
        <v>2</v>
      </c>
      <c r="CV48" s="56">
        <v>0</v>
      </c>
      <c r="CW48" s="55">
        <v>218</v>
      </c>
      <c r="CX48" s="54" t="s">
        <v>3721</v>
      </c>
      <c r="CY48" s="54"/>
      <c r="CZ48" s="54">
        <v>0.74</v>
      </c>
      <c r="DA48" s="54" t="s">
        <v>4001</v>
      </c>
      <c r="DB48" s="55">
        <v>29.256</v>
      </c>
      <c r="DC48" s="54">
        <v>1</v>
      </c>
      <c r="DD48" s="54" t="s">
        <v>4091</v>
      </c>
      <c r="DE48" s="54" t="s">
        <v>4112</v>
      </c>
      <c r="DF48" s="54" t="s">
        <v>4138</v>
      </c>
      <c r="DG48" s="54">
        <v>1</v>
      </c>
      <c r="DH48" s="54">
        <v>0</v>
      </c>
      <c r="DI48" s="54" t="s">
        <v>699</v>
      </c>
      <c r="DJ48" s="54">
        <v>1</v>
      </c>
      <c r="DK48" s="54">
        <v>1</v>
      </c>
      <c r="DL48" s="54" t="s">
        <v>4179</v>
      </c>
      <c r="DM48" s="54">
        <v>86</v>
      </c>
      <c r="DN48" s="54">
        <v>1</v>
      </c>
      <c r="DO48" s="54" t="s">
        <v>4302</v>
      </c>
      <c r="DP48" s="54">
        <v>20</v>
      </c>
      <c r="DQ48" s="54"/>
      <c r="DR48" s="54"/>
      <c r="DS48" s="54"/>
      <c r="DT48" s="54"/>
      <c r="DU48" s="54"/>
      <c r="DV48" s="54"/>
      <c r="DW48" s="54"/>
      <c r="DX48" s="54"/>
      <c r="DY48" s="54"/>
      <c r="DZ48" s="54"/>
      <c r="EA48" s="54"/>
      <c r="EB48" s="54"/>
      <c r="EC48" s="54"/>
      <c r="ED48" s="54"/>
      <c r="EE48" s="54"/>
      <c r="EF48" s="54" t="s">
        <v>699</v>
      </c>
      <c r="EG48" s="54" t="s">
        <v>699</v>
      </c>
      <c r="EH48" s="54">
        <v>0</v>
      </c>
      <c r="EI48" s="54"/>
      <c r="EJ48" s="54"/>
      <c r="EK48" s="54"/>
      <c r="EL48" s="54">
        <v>1</v>
      </c>
      <c r="EM48" s="54" t="s">
        <v>4302</v>
      </c>
      <c r="EN48" s="54">
        <v>86</v>
      </c>
      <c r="EO48" s="54"/>
      <c r="EP48" s="54"/>
      <c r="EQ48" s="54"/>
      <c r="ER48" s="54"/>
      <c r="ES48" s="54"/>
      <c r="ET48" s="54"/>
      <c r="EU48" s="54"/>
      <c r="EV48" s="54"/>
      <c r="EW48" s="54"/>
      <c r="EX48" s="54"/>
      <c r="EY48" s="54"/>
      <c r="EZ48" s="54"/>
      <c r="FA48" s="54">
        <v>1</v>
      </c>
      <c r="FB48" s="54" t="s">
        <v>4698</v>
      </c>
      <c r="FC48" s="54">
        <v>5</v>
      </c>
      <c r="FD48" s="54" t="s">
        <v>699</v>
      </c>
      <c r="FE48" s="54" t="s">
        <v>699</v>
      </c>
      <c r="FF48" s="54">
        <v>0</v>
      </c>
      <c r="FG48" s="54"/>
      <c r="FH48" s="54"/>
      <c r="FI48" s="54"/>
      <c r="FJ48" s="54"/>
      <c r="FK48" s="54"/>
      <c r="FL48" s="54"/>
      <c r="FM48" s="54"/>
      <c r="FN48" s="54"/>
      <c r="FO48" s="54"/>
      <c r="FP48" s="54"/>
      <c r="FQ48" s="54"/>
      <c r="FR48" s="54">
        <v>1</v>
      </c>
      <c r="FS48" s="54" t="s">
        <v>4898</v>
      </c>
      <c r="FT48" s="54" t="s">
        <v>699</v>
      </c>
      <c r="FU48" s="54" t="s">
        <v>5030</v>
      </c>
      <c r="FV48" s="54" t="s">
        <v>5246</v>
      </c>
      <c r="FW48" s="54"/>
      <c r="FX48" s="54"/>
      <c r="FY48" s="54" t="s">
        <v>5030</v>
      </c>
      <c r="FZ48" s="54"/>
      <c r="GA48" s="54" t="s">
        <v>699</v>
      </c>
      <c r="GB48" s="54"/>
      <c r="GC48" s="54" t="s">
        <v>5707</v>
      </c>
      <c r="GD48" s="54">
        <v>6</v>
      </c>
      <c r="GE48" s="54">
        <v>4</v>
      </c>
      <c r="GF48" s="54" t="s">
        <v>5952</v>
      </c>
      <c r="GG48" s="54" t="s">
        <v>6290</v>
      </c>
      <c r="GH48" s="54" t="s">
        <v>6611</v>
      </c>
      <c r="GI48" s="54" t="s">
        <v>6956</v>
      </c>
      <c r="GJ48" s="54" t="s">
        <v>12</v>
      </c>
      <c r="GK48" s="54" t="s">
        <v>7295</v>
      </c>
      <c r="GL48" s="54" t="s">
        <v>7390</v>
      </c>
      <c r="GM48" s="54" t="s">
        <v>7470</v>
      </c>
    </row>
    <row r="49" spans="3:195" ht="30" customHeight="1" x14ac:dyDescent="0.2">
      <c r="C49" s="102" t="s">
        <v>711</v>
      </c>
      <c r="D49" s="102" t="s">
        <v>11215</v>
      </c>
      <c r="E49" s="54" t="s">
        <v>52</v>
      </c>
      <c r="F49" s="54" t="s">
        <v>11175</v>
      </c>
      <c r="G49" s="54" t="s">
        <v>82</v>
      </c>
      <c r="H49" s="54" t="s">
        <v>231</v>
      </c>
      <c r="I49" s="54" t="s">
        <v>554</v>
      </c>
      <c r="J49" s="54" t="s">
        <v>723</v>
      </c>
      <c r="K49" s="54">
        <v>2023</v>
      </c>
      <c r="L49" s="54" t="s">
        <v>853</v>
      </c>
      <c r="M49" s="54" t="s">
        <v>942</v>
      </c>
      <c r="N49" s="54"/>
      <c r="O49" s="54" t="s">
        <v>1125</v>
      </c>
      <c r="P49" s="54" t="s">
        <v>1363</v>
      </c>
      <c r="Q49" s="54" t="s">
        <v>1128</v>
      </c>
      <c r="R49" s="54"/>
      <c r="S49" s="54" t="s">
        <v>2063</v>
      </c>
      <c r="T49" s="54" t="s">
        <v>2301</v>
      </c>
      <c r="U49" s="54" t="s">
        <v>1128</v>
      </c>
      <c r="V49" s="54"/>
      <c r="W49" s="54"/>
      <c r="X49" s="54"/>
      <c r="Y49" s="54"/>
      <c r="Z49" s="54" t="s">
        <v>2743</v>
      </c>
      <c r="AA49" s="54" t="s">
        <v>2743</v>
      </c>
      <c r="AB49" s="54" t="s">
        <v>3139</v>
      </c>
      <c r="AC49" s="54" t="s">
        <v>3222</v>
      </c>
      <c r="AD49" s="55">
        <v>15.586</v>
      </c>
      <c r="AE49" s="55"/>
      <c r="AF49" s="55"/>
      <c r="AG49" s="55"/>
      <c r="AH49" s="55">
        <v>15</v>
      </c>
      <c r="AI49" s="55">
        <v>96.24</v>
      </c>
      <c r="AJ49" s="55">
        <v>100</v>
      </c>
      <c r="AK49" s="55">
        <v>0</v>
      </c>
      <c r="AL49" s="55">
        <v>0</v>
      </c>
      <c r="AM49" s="55">
        <v>0.58599999999999997</v>
      </c>
      <c r="AN49" s="55">
        <v>3.76</v>
      </c>
      <c r="AO49" s="55">
        <v>0</v>
      </c>
      <c r="AP49" s="55">
        <v>0</v>
      </c>
      <c r="AQ49" s="55"/>
      <c r="AR49" s="55"/>
      <c r="AS49" s="55"/>
      <c r="AT49" s="55"/>
      <c r="AU49" s="55"/>
      <c r="AV49" s="55"/>
      <c r="AW49" s="54"/>
      <c r="AX49" s="54"/>
      <c r="AY49" s="55"/>
      <c r="AZ49" s="55">
        <v>15</v>
      </c>
      <c r="BA49" s="55">
        <v>0.06</v>
      </c>
      <c r="BB49" s="56">
        <v>132</v>
      </c>
      <c r="BC49" s="56">
        <v>132</v>
      </c>
      <c r="BD49" s="56">
        <v>50</v>
      </c>
      <c r="BE49" s="56">
        <v>0</v>
      </c>
      <c r="BF49" s="56">
        <v>0</v>
      </c>
      <c r="BG49" s="56">
        <v>0</v>
      </c>
      <c r="BH49" s="56">
        <v>0</v>
      </c>
      <c r="BI49" s="56">
        <v>0</v>
      </c>
      <c r="BJ49" s="56">
        <v>0</v>
      </c>
      <c r="BK49" s="56">
        <v>0</v>
      </c>
      <c r="BL49" s="56">
        <v>0</v>
      </c>
      <c r="BM49" s="56">
        <v>0</v>
      </c>
      <c r="BN49" s="56">
        <v>0</v>
      </c>
      <c r="BO49" s="56">
        <v>0</v>
      </c>
      <c r="BP49" s="56"/>
      <c r="BQ49" s="56">
        <v>0</v>
      </c>
      <c r="BR49" s="56">
        <v>0</v>
      </c>
      <c r="BS49" s="56">
        <v>0</v>
      </c>
      <c r="BT49" s="56">
        <v>0</v>
      </c>
      <c r="BU49" s="56">
        <v>0</v>
      </c>
      <c r="BV49" s="56">
        <v>0</v>
      </c>
      <c r="BW49" s="56">
        <v>0</v>
      </c>
      <c r="BX49" s="56">
        <v>50</v>
      </c>
      <c r="BY49" s="56">
        <v>13</v>
      </c>
      <c r="BZ49" s="56">
        <v>8</v>
      </c>
      <c r="CA49" s="56">
        <v>1</v>
      </c>
      <c r="CB49" s="56">
        <v>0</v>
      </c>
      <c r="CC49" s="56">
        <v>0</v>
      </c>
      <c r="CD49" s="56">
        <v>0</v>
      </c>
      <c r="CE49" s="56">
        <v>0</v>
      </c>
      <c r="CF49" s="56">
        <v>7</v>
      </c>
      <c r="CG49" s="56">
        <v>0</v>
      </c>
      <c r="CH49" s="56">
        <v>2</v>
      </c>
      <c r="CI49" s="56">
        <v>0</v>
      </c>
      <c r="CJ49" s="56">
        <v>8</v>
      </c>
      <c r="CK49" s="56">
        <v>0</v>
      </c>
      <c r="CL49" s="56">
        <v>0</v>
      </c>
      <c r="CM49" s="56">
        <v>11</v>
      </c>
      <c r="CN49" s="56">
        <v>50</v>
      </c>
      <c r="CO49" s="56">
        <v>0</v>
      </c>
      <c r="CP49" s="70">
        <v>0</v>
      </c>
      <c r="CQ49" s="56">
        <v>0</v>
      </c>
      <c r="CR49" s="56">
        <v>0</v>
      </c>
      <c r="CS49" s="56"/>
      <c r="CT49" s="56">
        <v>0</v>
      </c>
      <c r="CU49" s="56">
        <v>50</v>
      </c>
      <c r="CV49" s="56">
        <v>0</v>
      </c>
      <c r="CW49" s="55">
        <v>0</v>
      </c>
      <c r="CX49" s="54" t="s">
        <v>699</v>
      </c>
      <c r="CY49" s="54"/>
      <c r="CZ49" s="54">
        <v>0</v>
      </c>
      <c r="DA49" s="54" t="s">
        <v>4000</v>
      </c>
      <c r="DB49" s="55">
        <v>489.73500000000001</v>
      </c>
      <c r="DC49" s="54">
        <v>1</v>
      </c>
      <c r="DD49" s="54" t="s">
        <v>4092</v>
      </c>
      <c r="DE49" s="54" t="s">
        <v>4113</v>
      </c>
      <c r="DF49" s="54" t="s">
        <v>4140</v>
      </c>
      <c r="DG49" s="54">
        <v>3</v>
      </c>
      <c r="DH49" s="54">
        <v>0</v>
      </c>
      <c r="DI49" s="54" t="s">
        <v>699</v>
      </c>
      <c r="DJ49" s="54">
        <v>1</v>
      </c>
      <c r="DK49" s="54"/>
      <c r="DL49" s="54"/>
      <c r="DM49" s="54"/>
      <c r="DN49" s="54"/>
      <c r="DO49" s="54"/>
      <c r="DP49" s="54"/>
      <c r="DQ49" s="54"/>
      <c r="DR49" s="54"/>
      <c r="DS49" s="54"/>
      <c r="DT49" s="54"/>
      <c r="DU49" s="54"/>
      <c r="DV49" s="54"/>
      <c r="DW49" s="54"/>
      <c r="DX49" s="54"/>
      <c r="DY49" s="54"/>
      <c r="DZ49" s="54"/>
      <c r="EA49" s="54"/>
      <c r="EB49" s="54"/>
      <c r="EC49" s="54"/>
      <c r="ED49" s="54"/>
      <c r="EE49" s="54"/>
      <c r="EF49" s="54" t="s">
        <v>4526</v>
      </c>
      <c r="EG49" s="54" t="s">
        <v>4561</v>
      </c>
      <c r="EH49" s="54">
        <v>50</v>
      </c>
      <c r="EI49" s="54">
        <v>1</v>
      </c>
      <c r="EJ49" s="54" t="s">
        <v>4590</v>
      </c>
      <c r="EK49" s="54">
        <v>350</v>
      </c>
      <c r="EL49" s="54">
        <v>1</v>
      </c>
      <c r="EM49" s="54" t="s">
        <v>4638</v>
      </c>
      <c r="EN49" s="54">
        <v>50</v>
      </c>
      <c r="EO49" s="54"/>
      <c r="EP49" s="54"/>
      <c r="EQ49" s="54"/>
      <c r="ER49" s="54"/>
      <c r="ES49" s="54"/>
      <c r="ET49" s="54"/>
      <c r="EU49" s="54"/>
      <c r="EV49" s="54"/>
      <c r="EW49" s="54"/>
      <c r="EX49" s="54"/>
      <c r="EY49" s="54"/>
      <c r="EZ49" s="54"/>
      <c r="FA49" s="54"/>
      <c r="FB49" s="54"/>
      <c r="FC49" s="54"/>
      <c r="FD49" s="54" t="s">
        <v>699</v>
      </c>
      <c r="FE49" s="54" t="s">
        <v>699</v>
      </c>
      <c r="FF49" s="54">
        <v>0</v>
      </c>
      <c r="FG49" s="54"/>
      <c r="FH49" s="54"/>
      <c r="FI49" s="54"/>
      <c r="FJ49" s="54"/>
      <c r="FK49" s="54"/>
      <c r="FL49" s="54"/>
      <c r="FM49" s="54"/>
      <c r="FN49" s="54"/>
      <c r="FO49" s="54"/>
      <c r="FP49" s="54"/>
      <c r="FQ49" s="54"/>
      <c r="FR49" s="54"/>
      <c r="FS49" s="54"/>
      <c r="FT49" s="54" t="s">
        <v>699</v>
      </c>
      <c r="FU49" s="54" t="s">
        <v>5031</v>
      </c>
      <c r="FV49" s="54" t="s">
        <v>5242</v>
      </c>
      <c r="FW49" s="54" t="s">
        <v>5364</v>
      </c>
      <c r="FX49" s="54"/>
      <c r="FY49" s="54" t="s">
        <v>5492</v>
      </c>
      <c r="FZ49" s="54"/>
      <c r="GA49" s="54" t="s">
        <v>699</v>
      </c>
      <c r="GB49" s="54"/>
      <c r="GC49" s="54" t="s">
        <v>5708</v>
      </c>
      <c r="GD49" s="54">
        <v>45</v>
      </c>
      <c r="GE49" s="54">
        <v>150</v>
      </c>
      <c r="GF49" s="54" t="s">
        <v>5953</v>
      </c>
      <c r="GG49" s="54" t="s">
        <v>6291</v>
      </c>
      <c r="GH49" s="54" t="s">
        <v>6612</v>
      </c>
      <c r="GI49" s="54" t="s">
        <v>6957</v>
      </c>
      <c r="GJ49" s="54" t="s">
        <v>12</v>
      </c>
      <c r="GK49" s="54" t="s">
        <v>7295</v>
      </c>
      <c r="GL49" s="54" t="s">
        <v>7390</v>
      </c>
      <c r="GM49" s="54" t="s">
        <v>7470</v>
      </c>
    </row>
    <row r="50" spans="3:195" ht="30" customHeight="1" x14ac:dyDescent="0.2">
      <c r="C50" s="102" t="s">
        <v>11156</v>
      </c>
      <c r="D50" s="102" t="s">
        <v>11215</v>
      </c>
      <c r="E50" s="54" t="s">
        <v>52</v>
      </c>
      <c r="F50" s="54" t="s">
        <v>11175</v>
      </c>
      <c r="G50" s="54" t="s">
        <v>82</v>
      </c>
      <c r="H50" s="54" t="s">
        <v>234</v>
      </c>
      <c r="I50" s="54" t="s">
        <v>557</v>
      </c>
      <c r="J50" s="54" t="s">
        <v>557</v>
      </c>
      <c r="K50" s="54">
        <v>2021</v>
      </c>
      <c r="L50" s="54" t="s">
        <v>771</v>
      </c>
      <c r="M50" s="54" t="s">
        <v>883</v>
      </c>
      <c r="N50" s="54"/>
      <c r="O50" s="54" t="s">
        <v>1128</v>
      </c>
      <c r="P50" s="54"/>
      <c r="Q50" s="54" t="s">
        <v>1625</v>
      </c>
      <c r="R50" s="54" t="s">
        <v>1824</v>
      </c>
      <c r="S50" s="54" t="s">
        <v>2065</v>
      </c>
      <c r="T50" s="54"/>
      <c r="U50" s="54" t="s">
        <v>1128</v>
      </c>
      <c r="V50" s="54"/>
      <c r="W50" s="54"/>
      <c r="X50" s="54"/>
      <c r="Y50" s="54"/>
      <c r="Z50" s="54" t="s">
        <v>2746</v>
      </c>
      <c r="AA50" s="54" t="s">
        <v>3029</v>
      </c>
      <c r="AB50" s="54" t="s">
        <v>3140</v>
      </c>
      <c r="AC50" s="54" t="s">
        <v>3223</v>
      </c>
      <c r="AD50" s="55">
        <v>0.98799999999999999</v>
      </c>
      <c r="AE50" s="55"/>
      <c r="AF50" s="55"/>
      <c r="AG50" s="55"/>
      <c r="AH50" s="55">
        <v>0.98799999999999999</v>
      </c>
      <c r="AI50" s="55">
        <v>100</v>
      </c>
      <c r="AJ50" s="55">
        <v>0.09</v>
      </c>
      <c r="AK50" s="55">
        <v>0</v>
      </c>
      <c r="AL50" s="55">
        <v>0</v>
      </c>
      <c r="AM50" s="55">
        <v>0</v>
      </c>
      <c r="AN50" s="55">
        <v>0</v>
      </c>
      <c r="AO50" s="55">
        <v>0</v>
      </c>
      <c r="AP50" s="55">
        <v>0</v>
      </c>
      <c r="AQ50" s="55"/>
      <c r="AR50" s="55"/>
      <c r="AS50" s="55"/>
      <c r="AT50" s="55"/>
      <c r="AU50" s="55"/>
      <c r="AV50" s="55"/>
      <c r="AW50" s="54"/>
      <c r="AX50" s="54"/>
      <c r="AY50" s="55"/>
      <c r="AZ50" s="55">
        <v>0</v>
      </c>
      <c r="BA50" s="55">
        <v>0</v>
      </c>
      <c r="BB50" s="56">
        <v>3</v>
      </c>
      <c r="BC50" s="56">
        <v>3</v>
      </c>
      <c r="BD50" s="56">
        <v>3</v>
      </c>
      <c r="BE50" s="56">
        <v>0</v>
      </c>
      <c r="BF50" s="56">
        <v>0</v>
      </c>
      <c r="BG50" s="56">
        <v>0</v>
      </c>
      <c r="BH50" s="56">
        <v>0</v>
      </c>
      <c r="BI50" s="56">
        <v>0</v>
      </c>
      <c r="BJ50" s="56">
        <v>0</v>
      </c>
      <c r="BK50" s="56">
        <v>0</v>
      </c>
      <c r="BL50" s="56">
        <v>0</v>
      </c>
      <c r="BM50" s="56">
        <v>0</v>
      </c>
      <c r="BN50" s="56">
        <v>0</v>
      </c>
      <c r="BO50" s="56">
        <v>1</v>
      </c>
      <c r="BP50" s="56">
        <v>0</v>
      </c>
      <c r="BQ50" s="56">
        <v>0</v>
      </c>
      <c r="BR50" s="56">
        <v>0</v>
      </c>
      <c r="BS50" s="56">
        <v>0</v>
      </c>
      <c r="BT50" s="56">
        <v>0</v>
      </c>
      <c r="BU50" s="56">
        <v>0</v>
      </c>
      <c r="BV50" s="56">
        <v>0</v>
      </c>
      <c r="BW50" s="56">
        <v>0</v>
      </c>
      <c r="BX50" s="56">
        <v>0</v>
      </c>
      <c r="BY50" s="56">
        <v>0</v>
      </c>
      <c r="BZ50" s="56">
        <v>0</v>
      </c>
      <c r="CA50" s="56">
        <v>0</v>
      </c>
      <c r="CB50" s="56">
        <v>0</v>
      </c>
      <c r="CC50" s="56">
        <v>0</v>
      </c>
      <c r="CD50" s="56">
        <v>0</v>
      </c>
      <c r="CE50" s="56">
        <v>0</v>
      </c>
      <c r="CF50" s="56">
        <v>0</v>
      </c>
      <c r="CG50" s="56">
        <v>0</v>
      </c>
      <c r="CH50" s="56">
        <v>0</v>
      </c>
      <c r="CI50" s="56">
        <v>0</v>
      </c>
      <c r="CJ50" s="56">
        <v>0</v>
      </c>
      <c r="CK50" s="56">
        <v>0</v>
      </c>
      <c r="CL50" s="56">
        <v>0</v>
      </c>
      <c r="CM50" s="56">
        <v>0</v>
      </c>
      <c r="CN50" s="56">
        <v>0</v>
      </c>
      <c r="CO50" s="56">
        <v>0</v>
      </c>
      <c r="CP50" s="70">
        <v>0</v>
      </c>
      <c r="CQ50" s="56">
        <v>0</v>
      </c>
      <c r="CR50" s="56">
        <v>0</v>
      </c>
      <c r="CS50" s="56"/>
      <c r="CT50" s="56">
        <v>0</v>
      </c>
      <c r="CU50" s="56">
        <v>1</v>
      </c>
      <c r="CV50" s="56">
        <v>0</v>
      </c>
      <c r="CW50" s="55">
        <v>3.5000000000000003E-2</v>
      </c>
      <c r="CX50" s="54" t="s">
        <v>3724</v>
      </c>
      <c r="CY50" s="54"/>
      <c r="CZ50" s="54">
        <v>0.09</v>
      </c>
      <c r="DA50" s="54" t="s">
        <v>4000</v>
      </c>
      <c r="DB50" s="55">
        <v>38.613999999999997</v>
      </c>
      <c r="DC50" s="54"/>
      <c r="DD50" s="54"/>
      <c r="DE50" s="54"/>
      <c r="DF50" s="54"/>
      <c r="DG50" s="54"/>
      <c r="DH50" s="54">
        <v>0</v>
      </c>
      <c r="DI50" s="54" t="s">
        <v>699</v>
      </c>
      <c r="DJ50" s="54">
        <v>0</v>
      </c>
      <c r="DK50" s="54">
        <v>1</v>
      </c>
      <c r="DL50" s="54" t="s">
        <v>4211</v>
      </c>
      <c r="DM50" s="54">
        <v>19</v>
      </c>
      <c r="DN50" s="54"/>
      <c r="DO50" s="54"/>
      <c r="DP50" s="54"/>
      <c r="DQ50" s="54"/>
      <c r="DR50" s="54"/>
      <c r="DS50" s="54"/>
      <c r="DT50" s="54"/>
      <c r="DU50" s="54"/>
      <c r="DV50" s="54"/>
      <c r="DW50" s="54"/>
      <c r="DX50" s="54"/>
      <c r="DY50" s="54"/>
      <c r="DZ50" s="54"/>
      <c r="EA50" s="54"/>
      <c r="EB50" s="54"/>
      <c r="EC50" s="54"/>
      <c r="ED50" s="54"/>
      <c r="EE50" s="54"/>
      <c r="EF50" s="54" t="s">
        <v>699</v>
      </c>
      <c r="EG50" s="54" t="s">
        <v>699</v>
      </c>
      <c r="EH50" s="54">
        <v>0</v>
      </c>
      <c r="EI50" s="54"/>
      <c r="EJ50" s="54"/>
      <c r="EK50" s="54"/>
      <c r="EL50" s="54"/>
      <c r="EM50" s="54"/>
      <c r="EN50" s="54"/>
      <c r="EO50" s="54"/>
      <c r="EP50" s="54"/>
      <c r="EQ50" s="54"/>
      <c r="ER50" s="54"/>
      <c r="ES50" s="54"/>
      <c r="ET50" s="54"/>
      <c r="EU50" s="54"/>
      <c r="EV50" s="54"/>
      <c r="EW50" s="54"/>
      <c r="EX50" s="54"/>
      <c r="EY50" s="54"/>
      <c r="EZ50" s="54"/>
      <c r="FA50" s="54">
        <v>1</v>
      </c>
      <c r="FB50" s="54" t="s">
        <v>4781</v>
      </c>
      <c r="FC50" s="54">
        <v>9</v>
      </c>
      <c r="FD50" s="54" t="s">
        <v>699</v>
      </c>
      <c r="FE50" s="54" t="s">
        <v>699</v>
      </c>
      <c r="FF50" s="54">
        <v>0</v>
      </c>
      <c r="FG50" s="54"/>
      <c r="FH50" s="54"/>
      <c r="FI50" s="54"/>
      <c r="FJ50" s="54"/>
      <c r="FK50" s="54"/>
      <c r="FL50" s="54"/>
      <c r="FM50" s="54"/>
      <c r="FN50" s="54"/>
      <c r="FO50" s="54"/>
      <c r="FP50" s="54"/>
      <c r="FQ50" s="54"/>
      <c r="FR50" s="54"/>
      <c r="FS50" s="54"/>
      <c r="FT50" s="54" t="s">
        <v>699</v>
      </c>
      <c r="FU50" s="54" t="s">
        <v>5033</v>
      </c>
      <c r="FV50" s="54" t="s">
        <v>5242</v>
      </c>
      <c r="FW50" s="54"/>
      <c r="FX50" s="54"/>
      <c r="FY50" s="54" t="s">
        <v>699</v>
      </c>
      <c r="FZ50" s="54"/>
      <c r="GA50" s="54" t="s">
        <v>699</v>
      </c>
      <c r="GB50" s="54"/>
      <c r="GC50" s="54" t="s">
        <v>699</v>
      </c>
      <c r="GD50" s="54">
        <v>0</v>
      </c>
      <c r="GE50" s="54">
        <v>0</v>
      </c>
      <c r="GF50" s="54" t="s">
        <v>5956</v>
      </c>
      <c r="GG50" s="54" t="s">
        <v>6294</v>
      </c>
      <c r="GH50" s="54" t="s">
        <v>6615</v>
      </c>
      <c r="GI50" s="54" t="s">
        <v>6960</v>
      </c>
      <c r="GJ50" s="54" t="s">
        <v>12</v>
      </c>
      <c r="GK50" s="54" t="s">
        <v>7295</v>
      </c>
      <c r="GL50" s="54" t="s">
        <v>7390</v>
      </c>
      <c r="GM50" s="54" t="s">
        <v>7470</v>
      </c>
    </row>
    <row r="51" spans="3:195" ht="30" customHeight="1" x14ac:dyDescent="0.2">
      <c r="C51" s="102" t="s">
        <v>11156</v>
      </c>
      <c r="D51" s="102" t="s">
        <v>11215</v>
      </c>
      <c r="E51" s="54" t="s">
        <v>52</v>
      </c>
      <c r="F51" s="54" t="s">
        <v>11175</v>
      </c>
      <c r="G51" s="54" t="s">
        <v>83</v>
      </c>
      <c r="H51" s="54" t="s">
        <v>242</v>
      </c>
      <c r="I51" s="54" t="s">
        <v>565</v>
      </c>
      <c r="J51" s="54" t="s">
        <v>725</v>
      </c>
      <c r="K51" s="54">
        <v>2017</v>
      </c>
      <c r="L51" s="54" t="s">
        <v>771</v>
      </c>
      <c r="M51" s="54" t="s">
        <v>936</v>
      </c>
      <c r="N51" s="54"/>
      <c r="O51" s="54" t="s">
        <v>1128</v>
      </c>
      <c r="P51" s="54"/>
      <c r="Q51" s="54" t="s">
        <v>1632</v>
      </c>
      <c r="R51" s="54" t="s">
        <v>1832</v>
      </c>
      <c r="S51" s="54" t="s">
        <v>2072</v>
      </c>
      <c r="T51" s="54" t="s">
        <v>2311</v>
      </c>
      <c r="U51" s="54" t="s">
        <v>1128</v>
      </c>
      <c r="V51" s="54"/>
      <c r="W51" s="54"/>
      <c r="X51" s="54"/>
      <c r="Y51" s="54"/>
      <c r="Z51" s="54" t="s">
        <v>2754</v>
      </c>
      <c r="AA51" s="54" t="s">
        <v>2754</v>
      </c>
      <c r="AB51" s="54" t="s">
        <v>3138</v>
      </c>
      <c r="AC51" s="54" t="s">
        <v>2754</v>
      </c>
      <c r="AD51" s="55">
        <v>1.9570000000000001</v>
      </c>
      <c r="AE51" s="55"/>
      <c r="AF51" s="55"/>
      <c r="AG51" s="55"/>
      <c r="AH51" s="55">
        <v>1.859</v>
      </c>
      <c r="AI51" s="55">
        <v>94.99</v>
      </c>
      <c r="AJ51" s="55">
        <v>0.31</v>
      </c>
      <c r="AK51" s="55">
        <v>9.8000000000000004E-2</v>
      </c>
      <c r="AL51" s="55">
        <v>5.01</v>
      </c>
      <c r="AM51" s="55">
        <v>0</v>
      </c>
      <c r="AN51" s="55">
        <v>0</v>
      </c>
      <c r="AO51" s="55">
        <v>0</v>
      </c>
      <c r="AP51" s="55">
        <v>0</v>
      </c>
      <c r="AQ51" s="55"/>
      <c r="AR51" s="55"/>
      <c r="AS51" s="55"/>
      <c r="AT51" s="55"/>
      <c r="AU51" s="55"/>
      <c r="AV51" s="55"/>
      <c r="AW51" s="54"/>
      <c r="AX51" s="54"/>
      <c r="AY51" s="55"/>
      <c r="AZ51" s="55">
        <v>0</v>
      </c>
      <c r="BA51" s="55">
        <v>0</v>
      </c>
      <c r="BB51" s="56">
        <v>0</v>
      </c>
      <c r="BC51" s="56">
        <v>0</v>
      </c>
      <c r="BD51" s="56">
        <v>0</v>
      </c>
      <c r="BE51" s="56">
        <v>0</v>
      </c>
      <c r="BF51" s="56">
        <v>0</v>
      </c>
      <c r="BG51" s="56">
        <v>0</v>
      </c>
      <c r="BH51" s="56">
        <v>0</v>
      </c>
      <c r="BI51" s="56">
        <v>0</v>
      </c>
      <c r="BJ51" s="56">
        <v>0</v>
      </c>
      <c r="BK51" s="56">
        <v>0</v>
      </c>
      <c r="BL51" s="56">
        <v>0</v>
      </c>
      <c r="BM51" s="56">
        <v>0</v>
      </c>
      <c r="BN51" s="56">
        <v>1</v>
      </c>
      <c r="BO51" s="56">
        <v>0</v>
      </c>
      <c r="BP51" s="56">
        <v>0</v>
      </c>
      <c r="BQ51" s="56">
        <v>0</v>
      </c>
      <c r="BR51" s="56">
        <v>0</v>
      </c>
      <c r="BS51" s="56">
        <v>0</v>
      </c>
      <c r="BT51" s="56">
        <v>0</v>
      </c>
      <c r="BU51" s="56">
        <v>0</v>
      </c>
      <c r="BV51" s="56">
        <v>0</v>
      </c>
      <c r="BW51" s="56">
        <v>0</v>
      </c>
      <c r="BX51" s="56">
        <v>0</v>
      </c>
      <c r="BY51" s="56">
        <v>0</v>
      </c>
      <c r="BZ51" s="56">
        <v>0</v>
      </c>
      <c r="CA51" s="56">
        <v>0</v>
      </c>
      <c r="CB51" s="56">
        <v>0</v>
      </c>
      <c r="CC51" s="56">
        <v>0</v>
      </c>
      <c r="CD51" s="56">
        <v>0</v>
      </c>
      <c r="CE51" s="56">
        <v>0</v>
      </c>
      <c r="CF51" s="56">
        <v>0</v>
      </c>
      <c r="CG51" s="56">
        <v>0</v>
      </c>
      <c r="CH51" s="56">
        <v>0</v>
      </c>
      <c r="CI51" s="56">
        <v>0</v>
      </c>
      <c r="CJ51" s="56">
        <v>0</v>
      </c>
      <c r="CK51" s="56">
        <v>0</v>
      </c>
      <c r="CL51" s="56">
        <v>0</v>
      </c>
      <c r="CM51" s="56">
        <v>0</v>
      </c>
      <c r="CN51" s="56">
        <v>0</v>
      </c>
      <c r="CO51" s="56">
        <v>0</v>
      </c>
      <c r="CP51" s="70">
        <v>0</v>
      </c>
      <c r="CQ51" s="56">
        <v>0</v>
      </c>
      <c r="CR51" s="56">
        <v>0</v>
      </c>
      <c r="CS51" s="56"/>
      <c r="CT51" s="56">
        <v>0</v>
      </c>
      <c r="CU51" s="56">
        <v>1</v>
      </c>
      <c r="CV51" s="56">
        <v>0</v>
      </c>
      <c r="CW51" s="55">
        <v>1.6000000000000001E-3</v>
      </c>
      <c r="CX51" s="54" t="s">
        <v>699</v>
      </c>
      <c r="CY51" s="54"/>
      <c r="CZ51" s="54">
        <v>0.01</v>
      </c>
      <c r="DA51" s="54" t="s">
        <v>4000</v>
      </c>
      <c r="DB51" s="55">
        <v>12.673</v>
      </c>
      <c r="DC51" s="54"/>
      <c r="DD51" s="54"/>
      <c r="DE51" s="54"/>
      <c r="DF51" s="54"/>
      <c r="DG51" s="54"/>
      <c r="DH51" s="54">
        <v>0</v>
      </c>
      <c r="DI51" s="54" t="s">
        <v>699</v>
      </c>
      <c r="DJ51" s="54">
        <v>5</v>
      </c>
      <c r="DK51" s="54">
        <v>1</v>
      </c>
      <c r="DL51" s="54" t="s">
        <v>4180</v>
      </c>
      <c r="DM51" s="54">
        <v>8</v>
      </c>
      <c r="DN51" s="54">
        <v>1</v>
      </c>
      <c r="DO51" s="54" t="s">
        <v>4180</v>
      </c>
      <c r="DP51" s="54">
        <v>12</v>
      </c>
      <c r="DQ51" s="54"/>
      <c r="DR51" s="54"/>
      <c r="DS51" s="54"/>
      <c r="DT51" s="54"/>
      <c r="DU51" s="54"/>
      <c r="DV51" s="54"/>
      <c r="DW51" s="54"/>
      <c r="DX51" s="54"/>
      <c r="DY51" s="54"/>
      <c r="DZ51" s="54"/>
      <c r="EA51" s="54"/>
      <c r="EB51" s="54"/>
      <c r="EC51" s="54"/>
      <c r="ED51" s="54"/>
      <c r="EE51" s="54"/>
      <c r="EF51" s="54" t="s">
        <v>699</v>
      </c>
      <c r="EG51" s="54" t="s">
        <v>699</v>
      </c>
      <c r="EH51" s="54">
        <v>0</v>
      </c>
      <c r="EI51" s="54"/>
      <c r="EJ51" s="54"/>
      <c r="EK51" s="54"/>
      <c r="EL51" s="54"/>
      <c r="EM51" s="54"/>
      <c r="EN51" s="54"/>
      <c r="EO51" s="54"/>
      <c r="EP51" s="54"/>
      <c r="EQ51" s="54"/>
      <c r="ER51" s="54"/>
      <c r="ES51" s="54"/>
      <c r="ET51" s="54"/>
      <c r="EU51" s="54"/>
      <c r="EV51" s="54"/>
      <c r="EW51" s="54"/>
      <c r="EX51" s="54"/>
      <c r="EY51" s="54"/>
      <c r="EZ51" s="54"/>
      <c r="FA51" s="54"/>
      <c r="FB51" s="54"/>
      <c r="FC51" s="54"/>
      <c r="FD51" s="54" t="s">
        <v>699</v>
      </c>
      <c r="FE51" s="54" t="s">
        <v>699</v>
      </c>
      <c r="FF51" s="54">
        <v>0</v>
      </c>
      <c r="FG51" s="54"/>
      <c r="FH51" s="54"/>
      <c r="FI51" s="54"/>
      <c r="FJ51" s="54"/>
      <c r="FK51" s="54"/>
      <c r="FL51" s="54"/>
      <c r="FM51" s="54"/>
      <c r="FN51" s="54"/>
      <c r="FO51" s="54"/>
      <c r="FP51" s="54"/>
      <c r="FQ51" s="54"/>
      <c r="FR51" s="54"/>
      <c r="FS51" s="54"/>
      <c r="FT51" s="54" t="s">
        <v>699</v>
      </c>
      <c r="FU51" s="54" t="s">
        <v>699</v>
      </c>
      <c r="FV51" s="54"/>
      <c r="FW51" s="54"/>
      <c r="FX51" s="54"/>
      <c r="FY51" s="54" t="s">
        <v>699</v>
      </c>
      <c r="FZ51" s="54"/>
      <c r="GA51" s="54" t="s">
        <v>699</v>
      </c>
      <c r="GB51" s="54"/>
      <c r="GC51" s="54" t="s">
        <v>699</v>
      </c>
      <c r="GD51" s="54">
        <v>0</v>
      </c>
      <c r="GE51" s="54">
        <v>0</v>
      </c>
      <c r="GF51" s="54" t="s">
        <v>5964</v>
      </c>
      <c r="GG51" s="54" t="s">
        <v>6302</v>
      </c>
      <c r="GH51" s="54" t="s">
        <v>6623</v>
      </c>
      <c r="GI51" s="54" t="s">
        <v>6968</v>
      </c>
      <c r="GJ51" s="54" t="s">
        <v>12</v>
      </c>
      <c r="GK51" s="54" t="s">
        <v>7295</v>
      </c>
      <c r="GL51" s="54" t="s">
        <v>7390</v>
      </c>
      <c r="GM51" s="54" t="s">
        <v>7470</v>
      </c>
    </row>
    <row r="52" spans="3:195" ht="30" customHeight="1" x14ac:dyDescent="0.2">
      <c r="C52" s="102" t="s">
        <v>11155</v>
      </c>
      <c r="D52" s="102" t="s">
        <v>11214</v>
      </c>
      <c r="E52" s="46" t="s">
        <v>76</v>
      </c>
      <c r="F52" s="45" t="s">
        <v>11174</v>
      </c>
      <c r="G52" s="46"/>
      <c r="H52" s="46"/>
      <c r="I52" s="46" t="s">
        <v>502</v>
      </c>
      <c r="J52" s="46" t="s">
        <v>7862</v>
      </c>
      <c r="K52" s="46">
        <v>2017</v>
      </c>
      <c r="L52" s="47">
        <v>44713</v>
      </c>
      <c r="M52" s="47">
        <v>45288</v>
      </c>
      <c r="N52" s="46" t="s">
        <v>7983</v>
      </c>
      <c r="O52" s="46" t="s">
        <v>8097</v>
      </c>
      <c r="P52" s="46" t="s">
        <v>8212</v>
      </c>
      <c r="Q52" s="46" t="s">
        <v>8332</v>
      </c>
      <c r="R52" s="45"/>
      <c r="S52" s="45"/>
      <c r="T52" s="46" t="s">
        <v>8429</v>
      </c>
      <c r="U52" s="46" t="s">
        <v>8459</v>
      </c>
      <c r="V52" s="45"/>
      <c r="W52" s="45"/>
      <c r="X52" s="46" t="s">
        <v>8612</v>
      </c>
      <c r="Y52" s="46" t="s">
        <v>8698</v>
      </c>
      <c r="Z52" s="46" t="s">
        <v>8819</v>
      </c>
      <c r="AA52" s="46" t="s">
        <v>8819</v>
      </c>
      <c r="AB52" s="46" t="s">
        <v>3138</v>
      </c>
      <c r="AC52" s="46" t="s">
        <v>8981</v>
      </c>
      <c r="AD52" s="48">
        <f>SUM(AE52,AH52,AK52,AM52,AO52,AQ52)</f>
        <v>315.67000000000007</v>
      </c>
      <c r="AE52" s="48">
        <v>227.5</v>
      </c>
      <c r="AF52" s="49">
        <v>72.069999999999993</v>
      </c>
      <c r="AG52" s="49">
        <v>0.25</v>
      </c>
      <c r="AH52" s="48">
        <v>72.09</v>
      </c>
      <c r="AI52" s="49">
        <v>22.84</v>
      </c>
      <c r="AJ52" s="49"/>
      <c r="AK52" s="49">
        <v>14.11</v>
      </c>
      <c r="AL52" s="49">
        <v>4.47</v>
      </c>
      <c r="AM52" s="49">
        <v>1.97</v>
      </c>
      <c r="AN52" s="49">
        <v>0.62</v>
      </c>
      <c r="AO52" s="49">
        <v>0</v>
      </c>
      <c r="AP52" s="49">
        <v>0</v>
      </c>
      <c r="AQ52" s="49">
        <v>0</v>
      </c>
      <c r="AR52" s="49">
        <v>0</v>
      </c>
      <c r="AS52" s="46" t="s">
        <v>699</v>
      </c>
      <c r="AT52" s="46" t="s">
        <v>699</v>
      </c>
      <c r="AU52" s="46" t="s">
        <v>699</v>
      </c>
      <c r="AV52" s="46">
        <v>1</v>
      </c>
      <c r="AW52" s="46" t="s">
        <v>9132</v>
      </c>
      <c r="AX52" s="46" t="s">
        <v>9204</v>
      </c>
      <c r="AY52" s="49">
        <v>11.41</v>
      </c>
      <c r="AZ52" s="49">
        <v>250</v>
      </c>
      <c r="BA52" s="49">
        <v>0.3</v>
      </c>
      <c r="BB52" s="50">
        <v>0</v>
      </c>
      <c r="BC52" s="50">
        <v>331</v>
      </c>
      <c r="BD52" s="50">
        <v>331</v>
      </c>
      <c r="BE52" s="50">
        <v>10</v>
      </c>
      <c r="BF52" s="50">
        <v>63</v>
      </c>
      <c r="BG52" s="50">
        <v>43</v>
      </c>
      <c r="BH52" s="50">
        <v>0</v>
      </c>
      <c r="BI52" s="50">
        <v>5</v>
      </c>
      <c r="BJ52" s="50">
        <v>18</v>
      </c>
      <c r="BK52" s="50">
        <v>0</v>
      </c>
      <c r="BL52" s="50">
        <v>15</v>
      </c>
      <c r="BM52" s="50">
        <v>24</v>
      </c>
      <c r="BN52" s="50">
        <v>7</v>
      </c>
      <c r="BO52" s="50">
        <v>16</v>
      </c>
      <c r="BP52" s="50">
        <v>79</v>
      </c>
      <c r="BQ52" s="50">
        <v>42</v>
      </c>
      <c r="BR52" s="50">
        <v>7</v>
      </c>
      <c r="BS52" s="50">
        <v>0</v>
      </c>
      <c r="BT52" s="50">
        <v>0</v>
      </c>
      <c r="BU52" s="50">
        <v>0</v>
      </c>
      <c r="BV52" s="50">
        <v>0</v>
      </c>
      <c r="BW52" s="50">
        <v>0</v>
      </c>
      <c r="BX52" s="50">
        <v>0</v>
      </c>
      <c r="BY52" s="50"/>
      <c r="BZ52" s="50"/>
      <c r="CA52" s="50"/>
      <c r="CB52" s="50"/>
      <c r="CC52" s="50"/>
      <c r="CD52" s="50"/>
      <c r="CE52" s="50"/>
      <c r="CF52" s="50"/>
      <c r="CG52" s="50"/>
      <c r="CH52" s="50"/>
      <c r="CI52" s="50"/>
      <c r="CJ52" s="50"/>
      <c r="CK52" s="50"/>
      <c r="CL52" s="50"/>
      <c r="CM52" s="50"/>
      <c r="CN52" s="50">
        <v>0</v>
      </c>
      <c r="CO52" s="50">
        <v>0</v>
      </c>
      <c r="CP52" s="48">
        <v>0</v>
      </c>
      <c r="CQ52" s="50">
        <v>0</v>
      </c>
      <c r="CR52" s="50">
        <v>0</v>
      </c>
      <c r="CS52" s="51"/>
      <c r="CT52" s="50">
        <v>0</v>
      </c>
      <c r="CU52" s="50">
        <v>329</v>
      </c>
      <c r="CV52" s="52">
        <f>SUM(BE52:BX52)+SUM(CO52:CT52)-CU52</f>
        <v>0</v>
      </c>
      <c r="CW52" s="49">
        <v>390.15300000000002</v>
      </c>
      <c r="CX52" s="46" t="s">
        <v>9358</v>
      </c>
      <c r="CY52" s="45"/>
      <c r="CZ52" s="49">
        <v>36.43</v>
      </c>
      <c r="DA52" s="46" t="s">
        <v>4066</v>
      </c>
      <c r="DB52" s="49">
        <v>1070.8530000000001</v>
      </c>
      <c r="DC52" s="49"/>
      <c r="DD52" s="45"/>
      <c r="DE52" s="45"/>
      <c r="DF52" s="45"/>
      <c r="DG52" s="45"/>
      <c r="DH52" s="45"/>
      <c r="DI52" s="45"/>
      <c r="DJ52" s="46">
        <v>4</v>
      </c>
      <c r="DK52" s="46">
        <v>1</v>
      </c>
      <c r="DL52" s="46" t="s">
        <v>9631</v>
      </c>
      <c r="DM52" s="46">
        <v>40175</v>
      </c>
      <c r="DN52" s="46">
        <v>1</v>
      </c>
      <c r="DO52" s="46" t="s">
        <v>9702</v>
      </c>
      <c r="DP52" s="46">
        <v>0</v>
      </c>
      <c r="DQ52" s="45"/>
      <c r="DR52" s="45"/>
      <c r="DS52" s="45"/>
      <c r="DT52" s="45"/>
      <c r="DU52" s="45"/>
      <c r="DV52" s="45"/>
      <c r="DW52" s="46">
        <v>1</v>
      </c>
      <c r="DX52" s="46" t="s">
        <v>9735</v>
      </c>
      <c r="DY52" s="46">
        <v>0</v>
      </c>
      <c r="DZ52" s="46">
        <v>1</v>
      </c>
      <c r="EA52" s="46" t="s">
        <v>9735</v>
      </c>
      <c r="EB52" s="46">
        <v>0</v>
      </c>
      <c r="EC52" s="46">
        <v>1</v>
      </c>
      <c r="ED52" s="46" t="s">
        <v>9735</v>
      </c>
      <c r="EE52" s="46">
        <v>0</v>
      </c>
      <c r="EF52" s="46" t="s">
        <v>699</v>
      </c>
      <c r="EG52" s="46" t="s">
        <v>699</v>
      </c>
      <c r="EH52" s="46">
        <v>0</v>
      </c>
      <c r="EI52" s="46">
        <v>1</v>
      </c>
      <c r="EJ52" s="46" t="s">
        <v>9735</v>
      </c>
      <c r="EK52" s="46">
        <v>0</v>
      </c>
      <c r="EL52" s="46">
        <v>1</v>
      </c>
      <c r="EM52" s="46" t="s">
        <v>9872</v>
      </c>
      <c r="EN52" s="46">
        <v>14788</v>
      </c>
      <c r="EO52" s="45"/>
      <c r="EP52" s="45"/>
      <c r="EQ52" s="45"/>
      <c r="ER52" s="45"/>
      <c r="ES52" s="45"/>
      <c r="ET52" s="45"/>
      <c r="EU52" s="45"/>
      <c r="EV52" s="45"/>
      <c r="EW52" s="45"/>
      <c r="EX52" s="45"/>
      <c r="EY52" s="45"/>
      <c r="EZ52" s="45"/>
      <c r="FA52" s="45"/>
      <c r="FB52" s="45"/>
      <c r="FC52" s="45"/>
      <c r="FD52" s="46" t="s">
        <v>9955</v>
      </c>
      <c r="FE52" s="46" t="s">
        <v>9966</v>
      </c>
      <c r="FF52" s="46">
        <v>8</v>
      </c>
      <c r="FG52" s="46">
        <v>92</v>
      </c>
      <c r="FH52" s="46" t="s">
        <v>10026</v>
      </c>
      <c r="FI52" s="46">
        <v>260</v>
      </c>
      <c r="FJ52" s="46">
        <v>0</v>
      </c>
      <c r="FK52" s="46">
        <v>24</v>
      </c>
      <c r="FL52" s="46">
        <v>236</v>
      </c>
      <c r="FM52" s="46">
        <v>0</v>
      </c>
      <c r="FN52" s="46">
        <v>0</v>
      </c>
      <c r="FO52" s="46">
        <v>0</v>
      </c>
      <c r="FP52" s="46">
        <v>0</v>
      </c>
      <c r="FQ52" s="46">
        <v>0</v>
      </c>
      <c r="FR52" s="45"/>
      <c r="FS52" s="45"/>
      <c r="FT52" s="45"/>
      <c r="FU52" s="53" t="s">
        <v>10207</v>
      </c>
      <c r="FV52" s="45"/>
      <c r="FW52" s="53" t="s">
        <v>10207</v>
      </c>
      <c r="FX52" s="45"/>
      <c r="FY52" s="46" t="s">
        <v>10480</v>
      </c>
      <c r="FZ52" s="45"/>
      <c r="GA52" s="45"/>
      <c r="GB52" s="45"/>
      <c r="GC52" s="46" t="s">
        <v>10660</v>
      </c>
      <c r="GD52" s="46">
        <v>2</v>
      </c>
      <c r="GE52" s="46">
        <v>36</v>
      </c>
      <c r="GF52" s="46" t="s">
        <v>31</v>
      </c>
      <c r="GG52" s="46" t="s">
        <v>10861</v>
      </c>
      <c r="GH52" s="46" t="s">
        <v>11081</v>
      </c>
      <c r="GI52" s="46" t="s">
        <v>10969</v>
      </c>
      <c r="GJ52" s="46" t="s">
        <v>31</v>
      </c>
      <c r="GK52" s="46" t="s">
        <v>10861</v>
      </c>
      <c r="GL52" s="46" t="s">
        <v>11081</v>
      </c>
      <c r="GM52" s="46" t="s">
        <v>10969</v>
      </c>
    </row>
    <row r="53" spans="3:195" ht="30" customHeight="1" x14ac:dyDescent="0.2">
      <c r="C53" s="102" t="s">
        <v>711</v>
      </c>
      <c r="D53" s="102" t="s">
        <v>11214</v>
      </c>
      <c r="E53" s="46" t="s">
        <v>76</v>
      </c>
      <c r="F53" s="45" t="s">
        <v>11174</v>
      </c>
      <c r="G53" s="46"/>
      <c r="H53" s="46"/>
      <c r="I53" s="46" t="s">
        <v>7765</v>
      </c>
      <c r="J53" s="45"/>
      <c r="K53" s="46">
        <v>2023</v>
      </c>
      <c r="L53" s="47">
        <v>44866</v>
      </c>
      <c r="M53" s="47">
        <v>45288</v>
      </c>
      <c r="N53" s="46" t="s">
        <v>7985</v>
      </c>
      <c r="O53" s="46" t="s">
        <v>8099</v>
      </c>
      <c r="P53" s="46" t="s">
        <v>8214</v>
      </c>
      <c r="Q53" s="46" t="s">
        <v>8334</v>
      </c>
      <c r="R53" s="46" t="s">
        <v>699</v>
      </c>
      <c r="S53" s="45"/>
      <c r="T53" s="46" t="s">
        <v>8429</v>
      </c>
      <c r="U53" s="46" t="s">
        <v>8461</v>
      </c>
      <c r="V53" s="46" t="s">
        <v>699</v>
      </c>
      <c r="W53" s="45"/>
      <c r="X53" s="46" t="s">
        <v>8614</v>
      </c>
      <c r="Y53" s="46" t="s">
        <v>8700</v>
      </c>
      <c r="Z53" s="46" t="s">
        <v>8819</v>
      </c>
      <c r="AA53" s="46" t="s">
        <v>8819</v>
      </c>
      <c r="AB53" s="46" t="s">
        <v>3138</v>
      </c>
      <c r="AC53" s="46" t="s">
        <v>8983</v>
      </c>
      <c r="AD53" s="48">
        <f>SUM(AE53,AH53,AK53,AM53,AO53,AQ53)</f>
        <v>53.5</v>
      </c>
      <c r="AE53" s="48">
        <v>46.4</v>
      </c>
      <c r="AF53" s="49">
        <v>86.73</v>
      </c>
      <c r="AG53" s="49">
        <v>0.05</v>
      </c>
      <c r="AH53" s="48">
        <v>6.4</v>
      </c>
      <c r="AI53" s="49">
        <v>11.96</v>
      </c>
      <c r="AJ53" s="49"/>
      <c r="AK53" s="49">
        <v>0</v>
      </c>
      <c r="AL53" s="49">
        <v>0</v>
      </c>
      <c r="AM53" s="49">
        <v>0.7</v>
      </c>
      <c r="AN53" s="49">
        <v>1.31</v>
      </c>
      <c r="AO53" s="49">
        <v>0</v>
      </c>
      <c r="AP53" s="49">
        <v>0</v>
      </c>
      <c r="AQ53" s="49">
        <v>0</v>
      </c>
      <c r="AR53" s="49">
        <v>0</v>
      </c>
      <c r="AS53" s="46" t="s">
        <v>594</v>
      </c>
      <c r="AT53" s="46" t="s">
        <v>699</v>
      </c>
      <c r="AU53" s="46" t="s">
        <v>699</v>
      </c>
      <c r="AV53" s="46">
        <v>1</v>
      </c>
      <c r="AW53" s="46" t="s">
        <v>9132</v>
      </c>
      <c r="AX53" s="46" t="s">
        <v>9205</v>
      </c>
      <c r="AY53" s="49">
        <v>0</v>
      </c>
      <c r="AZ53" s="49">
        <v>100</v>
      </c>
      <c r="BA53" s="49">
        <v>0.12</v>
      </c>
      <c r="BB53" s="50">
        <v>0</v>
      </c>
      <c r="BC53" s="50">
        <v>132</v>
      </c>
      <c r="BD53" s="50">
        <v>106</v>
      </c>
      <c r="BE53" s="50">
        <v>0</v>
      </c>
      <c r="BF53" s="50">
        <v>0</v>
      </c>
      <c r="BG53" s="50">
        <v>0</v>
      </c>
      <c r="BH53" s="50">
        <v>0</v>
      </c>
      <c r="BI53" s="50">
        <v>0</v>
      </c>
      <c r="BJ53" s="50">
        <v>0</v>
      </c>
      <c r="BK53" s="50">
        <v>0</v>
      </c>
      <c r="BL53" s="50">
        <v>0</v>
      </c>
      <c r="BM53" s="50">
        <v>0</v>
      </c>
      <c r="BN53" s="50">
        <v>0</v>
      </c>
      <c r="BO53" s="50">
        <v>0</v>
      </c>
      <c r="BP53" s="50">
        <v>0</v>
      </c>
      <c r="BQ53" s="50">
        <v>0</v>
      </c>
      <c r="BR53" s="50">
        <v>0</v>
      </c>
      <c r="BS53" s="50">
        <v>0</v>
      </c>
      <c r="BT53" s="50">
        <v>0</v>
      </c>
      <c r="BU53" s="50">
        <v>0</v>
      </c>
      <c r="BV53" s="50">
        <v>0</v>
      </c>
      <c r="BW53" s="50">
        <v>0</v>
      </c>
      <c r="BX53" s="50">
        <v>106</v>
      </c>
      <c r="BY53" s="50">
        <v>12</v>
      </c>
      <c r="BZ53" s="50">
        <v>0</v>
      </c>
      <c r="CA53" s="50">
        <v>0</v>
      </c>
      <c r="CB53" s="50">
        <v>13</v>
      </c>
      <c r="CC53" s="50">
        <v>0</v>
      </c>
      <c r="CD53" s="50">
        <v>34</v>
      </c>
      <c r="CE53" s="50">
        <v>0</v>
      </c>
      <c r="CF53" s="50">
        <v>15</v>
      </c>
      <c r="CG53" s="50">
        <v>0</v>
      </c>
      <c r="CH53" s="50">
        <v>0</v>
      </c>
      <c r="CI53" s="50">
        <v>16</v>
      </c>
      <c r="CJ53" s="50">
        <v>15</v>
      </c>
      <c r="CK53" s="50">
        <v>0</v>
      </c>
      <c r="CL53" s="50">
        <v>0</v>
      </c>
      <c r="CM53" s="50">
        <v>1</v>
      </c>
      <c r="CN53" s="50">
        <v>106</v>
      </c>
      <c r="CO53" s="50">
        <v>0</v>
      </c>
      <c r="CP53" s="48">
        <v>0</v>
      </c>
      <c r="CQ53" s="50">
        <v>0</v>
      </c>
      <c r="CR53" s="50">
        <v>0</v>
      </c>
      <c r="CS53" s="51"/>
      <c r="CT53" s="50">
        <v>0</v>
      </c>
      <c r="CU53" s="50">
        <v>106</v>
      </c>
      <c r="CV53" s="52">
        <f>SUM(BE53:BX53)+SUM(CO53:CT53)-CU53</f>
        <v>0</v>
      </c>
      <c r="CW53" s="49">
        <v>35.441000000000003</v>
      </c>
      <c r="CX53" s="46" t="s">
        <v>9360</v>
      </c>
      <c r="CY53" s="45"/>
      <c r="CZ53" s="49">
        <v>3.31</v>
      </c>
      <c r="DA53" s="46" t="s">
        <v>4066</v>
      </c>
      <c r="DB53" s="49">
        <v>1070.8530000000001</v>
      </c>
      <c r="DC53" s="49"/>
      <c r="DD53" s="45"/>
      <c r="DE53" s="45"/>
      <c r="DF53" s="45"/>
      <c r="DG53" s="45"/>
      <c r="DH53" s="45"/>
      <c r="DI53" s="45"/>
      <c r="DJ53" s="46">
        <v>4</v>
      </c>
      <c r="DK53" s="46">
        <v>1</v>
      </c>
      <c r="DL53" s="46" t="s">
        <v>9631</v>
      </c>
      <c r="DM53" s="46">
        <v>0</v>
      </c>
      <c r="DN53" s="46">
        <v>1</v>
      </c>
      <c r="DO53" s="46" t="s">
        <v>9702</v>
      </c>
      <c r="DP53" s="46">
        <v>0</v>
      </c>
      <c r="DQ53" s="45"/>
      <c r="DR53" s="45"/>
      <c r="DS53" s="45"/>
      <c r="DT53" s="45"/>
      <c r="DU53" s="46" t="s">
        <v>9735</v>
      </c>
      <c r="DV53" s="45"/>
      <c r="DW53" s="45"/>
      <c r="DX53" s="46" t="s">
        <v>9735</v>
      </c>
      <c r="DY53" s="45"/>
      <c r="DZ53" s="46">
        <v>1</v>
      </c>
      <c r="EA53" s="46" t="s">
        <v>9735</v>
      </c>
      <c r="EB53" s="46">
        <v>0</v>
      </c>
      <c r="EC53" s="45"/>
      <c r="ED53" s="46" t="s">
        <v>9735</v>
      </c>
      <c r="EE53" s="45"/>
      <c r="EF53" s="46" t="s">
        <v>699</v>
      </c>
      <c r="EG53" s="46" t="s">
        <v>699</v>
      </c>
      <c r="EH53" s="46">
        <v>0</v>
      </c>
      <c r="EI53" s="46">
        <v>1</v>
      </c>
      <c r="EJ53" s="46" t="s">
        <v>9735</v>
      </c>
      <c r="EK53" s="46">
        <v>0</v>
      </c>
      <c r="EL53" s="46">
        <v>1</v>
      </c>
      <c r="EM53" s="46" t="s">
        <v>9872</v>
      </c>
      <c r="EN53" s="46">
        <v>0</v>
      </c>
      <c r="EO53" s="45"/>
      <c r="EP53" s="45"/>
      <c r="EQ53" s="45"/>
      <c r="ER53" s="45"/>
      <c r="ES53" s="45"/>
      <c r="ET53" s="45"/>
      <c r="EU53" s="45"/>
      <c r="EV53" s="45"/>
      <c r="EW53" s="45"/>
      <c r="EX53" s="45"/>
      <c r="EY53" s="45"/>
      <c r="EZ53" s="45"/>
      <c r="FA53" s="45"/>
      <c r="FB53" s="45"/>
      <c r="FC53" s="45"/>
      <c r="FD53" s="46" t="s">
        <v>9956</v>
      </c>
      <c r="FE53" s="46" t="s">
        <v>9967</v>
      </c>
      <c r="FF53" s="46">
        <v>7</v>
      </c>
      <c r="FG53" s="46">
        <v>100</v>
      </c>
      <c r="FH53" s="45"/>
      <c r="FI53" s="46">
        <v>21</v>
      </c>
      <c r="FJ53" s="46">
        <v>19</v>
      </c>
      <c r="FK53" s="46">
        <v>0</v>
      </c>
      <c r="FL53" s="46">
        <v>0</v>
      </c>
      <c r="FM53" s="46">
        <v>0</v>
      </c>
      <c r="FN53" s="46">
        <v>2</v>
      </c>
      <c r="FO53" s="46">
        <v>0</v>
      </c>
      <c r="FP53" s="46">
        <v>0</v>
      </c>
      <c r="FQ53" s="46">
        <v>0</v>
      </c>
      <c r="FR53" s="45"/>
      <c r="FS53" s="45"/>
      <c r="FT53" s="45"/>
      <c r="FU53" s="53" t="s">
        <v>10209</v>
      </c>
      <c r="FV53" s="45"/>
      <c r="FW53" s="53" t="s">
        <v>10342</v>
      </c>
      <c r="FX53" s="45"/>
      <c r="FY53" s="46" t="s">
        <v>10480</v>
      </c>
      <c r="FZ53" s="45"/>
      <c r="GA53" s="45"/>
      <c r="GB53" s="45"/>
      <c r="GC53" s="46" t="s">
        <v>10660</v>
      </c>
      <c r="GD53" s="46">
        <v>2</v>
      </c>
      <c r="GE53" s="46">
        <v>36</v>
      </c>
      <c r="GF53" s="46" t="s">
        <v>31</v>
      </c>
      <c r="GG53" s="46" t="s">
        <v>10861</v>
      </c>
      <c r="GH53" s="46" t="s">
        <v>11081</v>
      </c>
      <c r="GI53" s="46" t="s">
        <v>10969</v>
      </c>
      <c r="GJ53" s="46" t="s">
        <v>31</v>
      </c>
      <c r="GK53" s="46" t="s">
        <v>10861</v>
      </c>
      <c r="GL53" s="46" t="s">
        <v>11081</v>
      </c>
      <c r="GM53" s="46" t="s">
        <v>10969</v>
      </c>
    </row>
    <row r="54" spans="3:195" ht="30" customHeight="1" x14ac:dyDescent="0.2">
      <c r="C54" s="102" t="s">
        <v>11156</v>
      </c>
      <c r="D54" s="102" t="s">
        <v>11214</v>
      </c>
      <c r="E54" s="54" t="s">
        <v>76</v>
      </c>
      <c r="F54" s="54" t="s">
        <v>11175</v>
      </c>
      <c r="G54" s="54" t="s">
        <v>82</v>
      </c>
      <c r="H54" s="54" t="s">
        <v>404</v>
      </c>
      <c r="I54" s="54" t="s">
        <v>502</v>
      </c>
      <c r="J54" s="54"/>
      <c r="K54" s="54">
        <v>2019</v>
      </c>
      <c r="L54" s="54" t="s">
        <v>921</v>
      </c>
      <c r="M54" s="54" t="s">
        <v>936</v>
      </c>
      <c r="N54" s="54"/>
      <c r="O54" s="54" t="s">
        <v>1262</v>
      </c>
      <c r="P54" s="54" t="s">
        <v>1484</v>
      </c>
      <c r="Q54" s="54" t="s">
        <v>1754</v>
      </c>
      <c r="R54" s="54" t="s">
        <v>1947</v>
      </c>
      <c r="S54" s="54" t="s">
        <v>2212</v>
      </c>
      <c r="T54" s="54"/>
      <c r="U54" s="54" t="s">
        <v>699</v>
      </c>
      <c r="V54" s="54"/>
      <c r="W54" s="54"/>
      <c r="X54" s="54"/>
      <c r="Y54" s="54"/>
      <c r="Z54" s="54" t="s">
        <v>2931</v>
      </c>
      <c r="AA54" s="54" t="s">
        <v>3124</v>
      </c>
      <c r="AB54" s="54" t="s">
        <v>3138</v>
      </c>
      <c r="AC54" s="54" t="s">
        <v>3124</v>
      </c>
      <c r="AD54" s="55">
        <v>5.3159999999999989</v>
      </c>
      <c r="AE54" s="55"/>
      <c r="AF54" s="55"/>
      <c r="AG54" s="55"/>
      <c r="AH54" s="55">
        <v>4.5999999999999996</v>
      </c>
      <c r="AI54" s="55">
        <v>86.53</v>
      </c>
      <c r="AJ54" s="55">
        <v>0.02</v>
      </c>
      <c r="AK54" s="55">
        <v>0.47199999999999998</v>
      </c>
      <c r="AL54" s="55">
        <v>8.8800000000000008</v>
      </c>
      <c r="AM54" s="55">
        <v>0.24399999999999999</v>
      </c>
      <c r="AN54" s="55">
        <v>4.59</v>
      </c>
      <c r="AO54" s="55">
        <v>0</v>
      </c>
      <c r="AP54" s="55">
        <v>0</v>
      </c>
      <c r="AQ54" s="55"/>
      <c r="AR54" s="55"/>
      <c r="AS54" s="55"/>
      <c r="AT54" s="55"/>
      <c r="AU54" s="55"/>
      <c r="AV54" s="55">
        <v>1</v>
      </c>
      <c r="AW54" s="54" t="s">
        <v>3492</v>
      </c>
      <c r="AX54" s="54"/>
      <c r="AY54" s="55">
        <v>0</v>
      </c>
      <c r="AZ54" s="55">
        <v>5</v>
      </c>
      <c r="BA54" s="55">
        <v>0.03</v>
      </c>
      <c r="BB54" s="56">
        <v>8</v>
      </c>
      <c r="BC54" s="56">
        <v>8</v>
      </c>
      <c r="BD54" s="56">
        <v>7</v>
      </c>
      <c r="BE54" s="56"/>
      <c r="BF54" s="56">
        <v>1</v>
      </c>
      <c r="BG54" s="56"/>
      <c r="BH54" s="56"/>
      <c r="BI54" s="56"/>
      <c r="BJ54" s="56"/>
      <c r="BK54" s="56"/>
      <c r="BL54" s="56"/>
      <c r="BM54" s="56">
        <v>2</v>
      </c>
      <c r="BN54" s="56">
        <v>1</v>
      </c>
      <c r="BO54" s="56"/>
      <c r="BP54" s="56">
        <v>3</v>
      </c>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v>0</v>
      </c>
      <c r="CO54" s="56"/>
      <c r="CP54" s="70"/>
      <c r="CQ54" s="56"/>
      <c r="CR54" s="56"/>
      <c r="CS54" s="56"/>
      <c r="CT54" s="56"/>
      <c r="CU54" s="56">
        <v>7</v>
      </c>
      <c r="CV54" s="56">
        <v>0</v>
      </c>
      <c r="CW54" s="55">
        <v>4.7450000000000001</v>
      </c>
      <c r="CX54" s="54" t="s">
        <v>3865</v>
      </c>
      <c r="CY54" s="54"/>
      <c r="CZ54" s="54">
        <v>1.35</v>
      </c>
      <c r="DA54" s="54" t="s">
        <v>4066</v>
      </c>
      <c r="DB54" s="55">
        <v>350.488</v>
      </c>
      <c r="DC54" s="54"/>
      <c r="DD54" s="54"/>
      <c r="DE54" s="54"/>
      <c r="DF54" s="54"/>
      <c r="DG54" s="54"/>
      <c r="DH54" s="54"/>
      <c r="DI54" s="54"/>
      <c r="DJ54" s="54">
        <v>20</v>
      </c>
      <c r="DK54" s="54">
        <v>1</v>
      </c>
      <c r="DL54" s="54" t="s">
        <v>4265</v>
      </c>
      <c r="DM54" s="54">
        <v>2343</v>
      </c>
      <c r="DN54" s="54">
        <v>1</v>
      </c>
      <c r="DO54" s="54" t="s">
        <v>4411</v>
      </c>
      <c r="DP54" s="54">
        <v>95</v>
      </c>
      <c r="DQ54" s="54">
        <v>1</v>
      </c>
      <c r="DR54" s="54" t="s">
        <v>4411</v>
      </c>
      <c r="DS54" s="54">
        <v>45</v>
      </c>
      <c r="DT54" s="54"/>
      <c r="DU54" s="54"/>
      <c r="DV54" s="54"/>
      <c r="DW54" s="54"/>
      <c r="DX54" s="54"/>
      <c r="DY54" s="54"/>
      <c r="DZ54" s="54"/>
      <c r="EA54" s="54"/>
      <c r="EB54" s="54"/>
      <c r="EC54" s="54"/>
      <c r="ED54" s="54"/>
      <c r="EE54" s="54"/>
      <c r="EF54" s="54"/>
      <c r="EG54" s="54"/>
      <c r="EH54" s="54"/>
      <c r="EI54" s="54"/>
      <c r="EJ54" s="54"/>
      <c r="EK54" s="54"/>
      <c r="EL54" s="54"/>
      <c r="EM54" s="54"/>
      <c r="EN54" s="54"/>
      <c r="EO54" s="54"/>
      <c r="EP54" s="54"/>
      <c r="EQ54" s="54"/>
      <c r="ER54" s="54"/>
      <c r="ES54" s="54"/>
      <c r="ET54" s="54"/>
      <c r="EU54" s="54"/>
      <c r="EV54" s="54"/>
      <c r="EW54" s="54"/>
      <c r="EX54" s="54"/>
      <c r="EY54" s="54"/>
      <c r="EZ54" s="54"/>
      <c r="FA54" s="54"/>
      <c r="FB54" s="54"/>
      <c r="FC54" s="54"/>
      <c r="FD54" s="54"/>
      <c r="FE54" s="54"/>
      <c r="FF54" s="54"/>
      <c r="FG54" s="54"/>
      <c r="FH54" s="54"/>
      <c r="FI54" s="54"/>
      <c r="FJ54" s="54"/>
      <c r="FK54" s="54"/>
      <c r="FL54" s="54"/>
      <c r="FM54" s="54"/>
      <c r="FN54" s="54"/>
      <c r="FO54" s="54"/>
      <c r="FP54" s="54"/>
      <c r="FQ54" s="54"/>
      <c r="FR54" s="54"/>
      <c r="FS54" s="54"/>
      <c r="FT54" s="54"/>
      <c r="FU54" s="54" t="s">
        <v>5162</v>
      </c>
      <c r="FV54" s="54" t="s">
        <v>5333</v>
      </c>
      <c r="FW54" s="54"/>
      <c r="FX54" s="54"/>
      <c r="FY54" s="54" t="s">
        <v>5589</v>
      </c>
      <c r="FZ54" s="54"/>
      <c r="GA54" s="54" t="s">
        <v>5657</v>
      </c>
      <c r="GB54" s="54"/>
      <c r="GC54" s="54" t="s">
        <v>5799</v>
      </c>
      <c r="GD54" s="54">
        <v>2</v>
      </c>
      <c r="GE54" s="54">
        <v>40</v>
      </c>
      <c r="GF54" s="54" t="s">
        <v>6108</v>
      </c>
      <c r="GG54" s="54" t="s">
        <v>6434</v>
      </c>
      <c r="GH54" s="54" t="s">
        <v>6772</v>
      </c>
      <c r="GI54" s="54" t="s">
        <v>7113</v>
      </c>
      <c r="GJ54" s="54" t="s">
        <v>7232</v>
      </c>
      <c r="GK54" s="54" t="s">
        <v>7327</v>
      </c>
      <c r="GL54" s="54" t="s">
        <v>7426</v>
      </c>
      <c r="GM54" s="54" t="s">
        <v>7501</v>
      </c>
    </row>
    <row r="55" spans="3:195" ht="30" customHeight="1" x14ac:dyDescent="0.2">
      <c r="C55" s="102" t="s">
        <v>11156</v>
      </c>
      <c r="D55" s="102" t="s">
        <v>11214</v>
      </c>
      <c r="E55" s="54" t="s">
        <v>76</v>
      </c>
      <c r="F55" s="54" t="s">
        <v>11175</v>
      </c>
      <c r="G55" s="54" t="s">
        <v>86</v>
      </c>
      <c r="H55" s="54" t="s">
        <v>406</v>
      </c>
      <c r="I55" s="54" t="s">
        <v>681</v>
      </c>
      <c r="J55" s="54"/>
      <c r="K55" s="54">
        <v>2018</v>
      </c>
      <c r="L55" s="54" t="s">
        <v>899</v>
      </c>
      <c r="M55" s="54" t="s">
        <v>1011</v>
      </c>
      <c r="N55" s="54"/>
      <c r="O55" s="54" t="s">
        <v>1265</v>
      </c>
      <c r="P55" s="54" t="s">
        <v>1487</v>
      </c>
      <c r="Q55" s="54"/>
      <c r="R55" s="54" t="s">
        <v>1369</v>
      </c>
      <c r="S55" s="54" t="s">
        <v>2214</v>
      </c>
      <c r="T55" s="54" t="s">
        <v>2429</v>
      </c>
      <c r="U55" s="54"/>
      <c r="V55" s="54"/>
      <c r="W55" s="54"/>
      <c r="X55" s="54"/>
      <c r="Y55" s="54"/>
      <c r="Z55" s="54" t="s">
        <v>2933</v>
      </c>
      <c r="AA55" s="54" t="s">
        <v>2933</v>
      </c>
      <c r="AB55" s="54" t="s">
        <v>3140</v>
      </c>
      <c r="AC55" s="54" t="s">
        <v>2933</v>
      </c>
      <c r="AD55" s="55">
        <v>5.8439999999999994</v>
      </c>
      <c r="AE55" s="55"/>
      <c r="AF55" s="55"/>
      <c r="AG55" s="55"/>
      <c r="AH55" s="55">
        <v>4.8899999999999997</v>
      </c>
      <c r="AI55" s="55">
        <v>83.68</v>
      </c>
      <c r="AJ55" s="55">
        <v>0.42</v>
      </c>
      <c r="AK55" s="55">
        <v>0.95399999999999996</v>
      </c>
      <c r="AL55" s="55">
        <v>16.32</v>
      </c>
      <c r="AM55" s="55">
        <v>0</v>
      </c>
      <c r="AN55" s="55">
        <v>0</v>
      </c>
      <c r="AO55" s="55">
        <v>0</v>
      </c>
      <c r="AP55" s="55">
        <v>0</v>
      </c>
      <c r="AQ55" s="55"/>
      <c r="AR55" s="55"/>
      <c r="AS55" s="55"/>
      <c r="AT55" s="55"/>
      <c r="AU55" s="55"/>
      <c r="AV55" s="55">
        <v>1</v>
      </c>
      <c r="AW55" s="54" t="s">
        <v>3495</v>
      </c>
      <c r="AX55" s="54"/>
      <c r="AY55" s="55">
        <v>0</v>
      </c>
      <c r="AZ55" s="55">
        <v>2.9660000000000002</v>
      </c>
      <c r="BA55" s="55">
        <v>1.85</v>
      </c>
      <c r="BB55" s="56">
        <v>3</v>
      </c>
      <c r="BC55" s="56">
        <v>3</v>
      </c>
      <c r="BD55" s="56">
        <v>3</v>
      </c>
      <c r="BE55" s="56">
        <v>2</v>
      </c>
      <c r="BF55" s="56">
        <v>1</v>
      </c>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v>0</v>
      </c>
      <c r="CO55" s="56"/>
      <c r="CP55" s="70"/>
      <c r="CQ55" s="56"/>
      <c r="CR55" s="56"/>
      <c r="CS55" s="56"/>
      <c r="CT55" s="56"/>
      <c r="CU55" s="56">
        <v>3</v>
      </c>
      <c r="CV55" s="56">
        <v>0</v>
      </c>
      <c r="CW55" s="55">
        <v>8.4000000000000005E-2</v>
      </c>
      <c r="CX55" s="54" t="s">
        <v>3868</v>
      </c>
      <c r="CY55" s="54"/>
      <c r="CZ55" s="54">
        <v>0.66</v>
      </c>
      <c r="DA55" s="54" t="s">
        <v>4067</v>
      </c>
      <c r="DB55" s="55">
        <v>12.686</v>
      </c>
      <c r="DC55" s="54"/>
      <c r="DD55" s="54"/>
      <c r="DE55" s="54"/>
      <c r="DF55" s="54"/>
      <c r="DG55" s="54"/>
      <c r="DH55" s="54"/>
      <c r="DI55" s="54"/>
      <c r="DJ55" s="54"/>
      <c r="DK55" s="54">
        <v>1</v>
      </c>
      <c r="DL55" s="54" t="s">
        <v>4266</v>
      </c>
      <c r="DM55" s="54">
        <v>133</v>
      </c>
      <c r="DN55" s="54">
        <v>1</v>
      </c>
      <c r="DO55" s="54" t="s">
        <v>4266</v>
      </c>
      <c r="DP55" s="54">
        <v>0</v>
      </c>
      <c r="DQ55" s="54"/>
      <c r="DR55" s="54"/>
      <c r="DS55" s="54"/>
      <c r="DT55" s="54"/>
      <c r="DU55" s="54"/>
      <c r="DV55" s="54"/>
      <c r="DW55" s="54"/>
      <c r="DX55" s="54"/>
      <c r="DY55" s="54"/>
      <c r="DZ55" s="54"/>
      <c r="EA55" s="54"/>
      <c r="EB55" s="54"/>
      <c r="EC55" s="54"/>
      <c r="ED55" s="54"/>
      <c r="EE55" s="54"/>
      <c r="EF55" s="54"/>
      <c r="EG55" s="54"/>
      <c r="EH55" s="54"/>
      <c r="EI55" s="54"/>
      <c r="EJ55" s="54"/>
      <c r="EK55" s="54"/>
      <c r="EL55" s="54">
        <v>1</v>
      </c>
      <c r="EM55" s="54" t="s">
        <v>4664</v>
      </c>
      <c r="EN55" s="54">
        <v>84</v>
      </c>
      <c r="EO55" s="54"/>
      <c r="EP55" s="54"/>
      <c r="EQ55" s="54"/>
      <c r="ER55" s="54"/>
      <c r="ES55" s="54"/>
      <c r="ET55" s="54"/>
      <c r="EU55" s="54"/>
      <c r="EV55" s="54"/>
      <c r="EW55" s="54"/>
      <c r="EX55" s="54">
        <v>1</v>
      </c>
      <c r="EY55" s="54" t="s">
        <v>4745</v>
      </c>
      <c r="EZ55" s="54">
        <v>0</v>
      </c>
      <c r="FA55" s="54"/>
      <c r="FB55" s="54"/>
      <c r="FC55" s="54"/>
      <c r="FD55" s="54"/>
      <c r="FE55" s="54"/>
      <c r="FF55" s="54"/>
      <c r="FG55" s="54"/>
      <c r="FH55" s="54"/>
      <c r="FI55" s="54"/>
      <c r="FJ55" s="54"/>
      <c r="FK55" s="54"/>
      <c r="FL55" s="54"/>
      <c r="FM55" s="54"/>
      <c r="FN55" s="54"/>
      <c r="FO55" s="54"/>
      <c r="FP55" s="54"/>
      <c r="FQ55" s="54"/>
      <c r="FR55" s="54"/>
      <c r="FS55" s="54"/>
      <c r="FT55" s="54"/>
      <c r="FU55" s="54"/>
      <c r="FV55" s="54"/>
      <c r="FW55" s="54"/>
      <c r="FX55" s="54"/>
      <c r="FY55" s="54"/>
      <c r="FZ55" s="54"/>
      <c r="GA55" s="54"/>
      <c r="GB55" s="54"/>
      <c r="GC55" s="54"/>
      <c r="GD55" s="54"/>
      <c r="GE55" s="54"/>
      <c r="GF55" s="54" t="s">
        <v>6110</v>
      </c>
      <c r="GG55" s="54" t="s">
        <v>6436</v>
      </c>
      <c r="GH55" s="54" t="s">
        <v>6774</v>
      </c>
      <c r="GI55" s="54" t="s">
        <v>7115</v>
      </c>
      <c r="GJ55" s="54" t="s">
        <v>7233</v>
      </c>
      <c r="GK55" s="54" t="s">
        <v>7328</v>
      </c>
      <c r="GL55" s="54" t="s">
        <v>7427</v>
      </c>
      <c r="GM55" s="54" t="s">
        <v>7502</v>
      </c>
    </row>
    <row r="56" spans="3:195" ht="30" customHeight="1" x14ac:dyDescent="0.2">
      <c r="C56" s="102" t="s">
        <v>11156</v>
      </c>
      <c r="D56" s="102" t="s">
        <v>11214</v>
      </c>
      <c r="E56" s="54" t="s">
        <v>76</v>
      </c>
      <c r="F56" s="54" t="s">
        <v>11175</v>
      </c>
      <c r="G56" s="54" t="s">
        <v>82</v>
      </c>
      <c r="H56" s="54" t="s">
        <v>410</v>
      </c>
      <c r="I56" s="54" t="s">
        <v>684</v>
      </c>
      <c r="J56" s="54"/>
      <c r="K56" s="54">
        <v>2023</v>
      </c>
      <c r="L56" s="54" t="s">
        <v>925</v>
      </c>
      <c r="M56" s="54" t="s">
        <v>936</v>
      </c>
      <c r="N56" s="54"/>
      <c r="O56" s="54" t="s">
        <v>1269</v>
      </c>
      <c r="P56" s="54" t="s">
        <v>1490</v>
      </c>
      <c r="Q56" s="54" t="s">
        <v>1756</v>
      </c>
      <c r="R56" s="54" t="s">
        <v>1949</v>
      </c>
      <c r="S56" s="54" t="s">
        <v>2218</v>
      </c>
      <c r="T56" s="54"/>
      <c r="U56" s="54"/>
      <c r="V56" s="54"/>
      <c r="W56" s="54"/>
      <c r="X56" s="54"/>
      <c r="Y56" s="54"/>
      <c r="Z56" s="54" t="s">
        <v>2937</v>
      </c>
      <c r="AA56" s="54" t="s">
        <v>2937</v>
      </c>
      <c r="AB56" s="54" t="s">
        <v>3138</v>
      </c>
      <c r="AC56" s="54" t="s">
        <v>2937</v>
      </c>
      <c r="AD56" s="55">
        <v>7.0229999999999997</v>
      </c>
      <c r="AE56" s="55"/>
      <c r="AF56" s="55"/>
      <c r="AG56" s="55"/>
      <c r="AH56" s="55">
        <v>6.7729999999999997</v>
      </c>
      <c r="AI56" s="55">
        <v>96.44</v>
      </c>
      <c r="AJ56" s="55">
        <v>0.1</v>
      </c>
      <c r="AK56" s="55">
        <v>0.25</v>
      </c>
      <c r="AL56" s="55">
        <v>3.56</v>
      </c>
      <c r="AM56" s="55">
        <v>0</v>
      </c>
      <c r="AN56" s="55">
        <v>0</v>
      </c>
      <c r="AO56" s="55">
        <v>0</v>
      </c>
      <c r="AP56" s="55">
        <v>0</v>
      </c>
      <c r="AQ56" s="55"/>
      <c r="AR56" s="55"/>
      <c r="AS56" s="55"/>
      <c r="AT56" s="55"/>
      <c r="AU56" s="55"/>
      <c r="AV56" s="55"/>
      <c r="AW56" s="54"/>
      <c r="AX56" s="54"/>
      <c r="AY56" s="55"/>
      <c r="AZ56" s="55">
        <v>5</v>
      </c>
      <c r="BA56" s="55">
        <v>0</v>
      </c>
      <c r="BB56" s="56">
        <v>2</v>
      </c>
      <c r="BC56" s="56">
        <v>2</v>
      </c>
      <c r="BD56" s="56">
        <v>2</v>
      </c>
      <c r="BE56" s="56"/>
      <c r="BF56" s="56"/>
      <c r="BG56" s="56"/>
      <c r="BH56" s="56"/>
      <c r="BI56" s="56"/>
      <c r="BJ56" s="56"/>
      <c r="BK56" s="56"/>
      <c r="BL56" s="56"/>
      <c r="BM56" s="56"/>
      <c r="BN56" s="56">
        <v>2</v>
      </c>
      <c r="BO56" s="56"/>
      <c r="BP56" s="56"/>
      <c r="BQ56" s="56"/>
      <c r="BR56" s="56"/>
      <c r="BS56" s="56"/>
      <c r="BT56" s="56"/>
      <c r="BU56" s="56"/>
      <c r="BV56" s="56"/>
      <c r="BW56" s="56"/>
      <c r="BX56" s="56"/>
      <c r="BY56" s="56">
        <v>0</v>
      </c>
      <c r="BZ56" s="56"/>
      <c r="CA56" s="56"/>
      <c r="CB56" s="56"/>
      <c r="CC56" s="56"/>
      <c r="CD56" s="56"/>
      <c r="CE56" s="56"/>
      <c r="CF56" s="56"/>
      <c r="CG56" s="56"/>
      <c r="CH56" s="56"/>
      <c r="CI56" s="56"/>
      <c r="CJ56" s="56"/>
      <c r="CK56" s="56"/>
      <c r="CL56" s="56"/>
      <c r="CM56" s="56"/>
      <c r="CN56" s="56">
        <v>0</v>
      </c>
      <c r="CO56" s="56"/>
      <c r="CP56" s="70"/>
      <c r="CQ56" s="56"/>
      <c r="CR56" s="56"/>
      <c r="CS56" s="56"/>
      <c r="CT56" s="56"/>
      <c r="CU56" s="56">
        <v>2</v>
      </c>
      <c r="CV56" s="56">
        <v>0</v>
      </c>
      <c r="CW56" s="55">
        <v>2.5670000000000002</v>
      </c>
      <c r="CX56" s="54" t="s">
        <v>699</v>
      </c>
      <c r="CY56" s="54"/>
      <c r="CZ56" s="54">
        <v>1.94</v>
      </c>
      <c r="DA56" s="54" t="s">
        <v>4069</v>
      </c>
      <c r="DB56" s="55">
        <v>132.476</v>
      </c>
      <c r="DC56" s="54"/>
      <c r="DD56" s="54"/>
      <c r="DE56" s="54"/>
      <c r="DF56" s="54"/>
      <c r="DG56" s="54"/>
      <c r="DH56" s="54"/>
      <c r="DI56" s="54"/>
      <c r="DJ56" s="54"/>
      <c r="DK56" s="54"/>
      <c r="DL56" s="54"/>
      <c r="DM56" s="54"/>
      <c r="DN56" s="54">
        <v>1</v>
      </c>
      <c r="DO56" s="54" t="s">
        <v>4302</v>
      </c>
      <c r="DP56" s="54">
        <v>17</v>
      </c>
      <c r="DQ56" s="54"/>
      <c r="DR56" s="54"/>
      <c r="DS56" s="54"/>
      <c r="DT56" s="54"/>
      <c r="DU56" s="54"/>
      <c r="DV56" s="54"/>
      <c r="DW56" s="54"/>
      <c r="DX56" s="54"/>
      <c r="DY56" s="54"/>
      <c r="DZ56" s="54"/>
      <c r="EA56" s="54"/>
      <c r="EB56" s="54"/>
      <c r="EC56" s="54"/>
      <c r="ED56" s="54"/>
      <c r="EE56" s="54"/>
      <c r="EF56" s="54"/>
      <c r="EG56" s="54"/>
      <c r="EH56" s="54"/>
      <c r="EI56" s="54"/>
      <c r="EJ56" s="54"/>
      <c r="EK56" s="54"/>
      <c r="EL56" s="54"/>
      <c r="EM56" s="54"/>
      <c r="EN56" s="54"/>
      <c r="EO56" s="54">
        <v>1</v>
      </c>
      <c r="EP56" s="54" t="s">
        <v>4681</v>
      </c>
      <c r="EQ56" s="54">
        <v>0</v>
      </c>
      <c r="ER56" s="54"/>
      <c r="ES56" s="54"/>
      <c r="ET56" s="54"/>
      <c r="EU56" s="54"/>
      <c r="EV56" s="54"/>
      <c r="EW56" s="54"/>
      <c r="EX56" s="54"/>
      <c r="EY56" s="54"/>
      <c r="EZ56" s="54"/>
      <c r="FA56" s="54"/>
      <c r="FB56" s="54"/>
      <c r="FC56" s="54"/>
      <c r="FD56" s="54"/>
      <c r="FE56" s="54"/>
      <c r="FF56" s="54"/>
      <c r="FG56" s="54"/>
      <c r="FH56" s="54"/>
      <c r="FI56" s="54"/>
      <c r="FJ56" s="54"/>
      <c r="FK56" s="54"/>
      <c r="FL56" s="54"/>
      <c r="FM56" s="54"/>
      <c r="FN56" s="54"/>
      <c r="FO56" s="54"/>
      <c r="FP56" s="54"/>
      <c r="FQ56" s="54"/>
      <c r="FR56" s="54"/>
      <c r="FS56" s="54"/>
      <c r="FT56" s="54"/>
      <c r="FU56" s="54"/>
      <c r="FV56" s="54" t="s">
        <v>5336</v>
      </c>
      <c r="FW56" s="54"/>
      <c r="FX56" s="54"/>
      <c r="FY56" s="54"/>
      <c r="FZ56" s="54"/>
      <c r="GA56" s="54"/>
      <c r="GB56" s="54"/>
      <c r="GC56" s="54"/>
      <c r="GD56" s="54"/>
      <c r="GE56" s="54"/>
      <c r="GF56" s="54" t="s">
        <v>6114</v>
      </c>
      <c r="GG56" s="54" t="s">
        <v>6440</v>
      </c>
      <c r="GH56" s="54" t="s">
        <v>6778</v>
      </c>
      <c r="GI56" s="54" t="s">
        <v>7119</v>
      </c>
      <c r="GJ56" s="54" t="s">
        <v>7235</v>
      </c>
      <c r="GK56" s="54" t="s">
        <v>6416</v>
      </c>
      <c r="GL56" s="54" t="s">
        <v>7429</v>
      </c>
      <c r="GM56" s="54" t="s">
        <v>7504</v>
      </c>
    </row>
    <row r="57" spans="3:195" ht="30" customHeight="1" x14ac:dyDescent="0.2">
      <c r="C57" s="102" t="s">
        <v>11155</v>
      </c>
      <c r="D57" s="102" t="s">
        <v>11218</v>
      </c>
      <c r="E57" s="46" t="s">
        <v>37</v>
      </c>
      <c r="F57" s="45" t="s">
        <v>11174</v>
      </c>
      <c r="G57" s="46"/>
      <c r="H57" s="46"/>
      <c r="I57" s="46" t="s">
        <v>7662</v>
      </c>
      <c r="J57" s="46" t="s">
        <v>7792</v>
      </c>
      <c r="K57" s="46">
        <v>2019</v>
      </c>
      <c r="L57" s="47">
        <v>44593</v>
      </c>
      <c r="M57" s="47">
        <v>45245</v>
      </c>
      <c r="N57" s="46" t="s">
        <v>7879</v>
      </c>
      <c r="O57" s="46" t="s">
        <v>8013</v>
      </c>
      <c r="P57" s="46" t="s">
        <v>8120</v>
      </c>
      <c r="Q57" s="46" t="s">
        <v>8239</v>
      </c>
      <c r="R57" s="46" t="s">
        <v>699</v>
      </c>
      <c r="S57" s="45"/>
      <c r="T57" s="46" t="s">
        <v>8408</v>
      </c>
      <c r="U57" s="46" t="s">
        <v>8439</v>
      </c>
      <c r="V57" s="46" t="s">
        <v>8473</v>
      </c>
      <c r="W57" s="46" t="s">
        <v>8498</v>
      </c>
      <c r="X57" s="46" t="s">
        <v>8540</v>
      </c>
      <c r="Y57" s="46" t="s">
        <v>8632</v>
      </c>
      <c r="Z57" s="46" t="s">
        <v>8720</v>
      </c>
      <c r="AA57" s="46" t="s">
        <v>8720</v>
      </c>
      <c r="AB57" s="46" t="s">
        <v>3138</v>
      </c>
      <c r="AC57" s="46" t="s">
        <v>8886</v>
      </c>
      <c r="AD57" s="48">
        <f>SUM(AE57,AH57,AK57,AM57,AO57,AQ57)</f>
        <v>301.90000000000003</v>
      </c>
      <c r="AE57" s="48">
        <v>184.8</v>
      </c>
      <c r="AF57" s="49">
        <v>61.21</v>
      </c>
      <c r="AG57" s="49">
        <v>0.1</v>
      </c>
      <c r="AH57" s="48">
        <v>88.9</v>
      </c>
      <c r="AI57" s="49">
        <v>29.45</v>
      </c>
      <c r="AJ57" s="49"/>
      <c r="AK57" s="49">
        <v>0</v>
      </c>
      <c r="AL57" s="49">
        <v>0</v>
      </c>
      <c r="AM57" s="49">
        <v>0</v>
      </c>
      <c r="AN57" s="49">
        <v>0</v>
      </c>
      <c r="AO57" s="49">
        <v>28.2</v>
      </c>
      <c r="AP57" s="49">
        <v>9.34</v>
      </c>
      <c r="AQ57" s="49">
        <v>0</v>
      </c>
      <c r="AR57" s="49">
        <v>0</v>
      </c>
      <c r="AS57" s="46" t="s">
        <v>699</v>
      </c>
      <c r="AT57" s="46" t="s">
        <v>699</v>
      </c>
      <c r="AU57" s="46" t="s">
        <v>699</v>
      </c>
      <c r="AV57" s="45"/>
      <c r="AW57" s="45"/>
      <c r="AX57" s="45"/>
      <c r="AY57" s="49"/>
      <c r="AZ57" s="49">
        <v>200</v>
      </c>
      <c r="BA57" s="49">
        <v>0.1</v>
      </c>
      <c r="BB57" s="50">
        <v>314</v>
      </c>
      <c r="BC57" s="50">
        <v>185</v>
      </c>
      <c r="BD57" s="50">
        <v>168</v>
      </c>
      <c r="BE57" s="50"/>
      <c r="BF57" s="50">
        <v>1</v>
      </c>
      <c r="BG57" s="50"/>
      <c r="BH57" s="50"/>
      <c r="BI57" s="50"/>
      <c r="BJ57" s="50"/>
      <c r="BK57" s="50">
        <v>12</v>
      </c>
      <c r="BL57" s="50">
        <v>8</v>
      </c>
      <c r="BM57" s="50">
        <v>52</v>
      </c>
      <c r="BN57" s="50"/>
      <c r="BO57" s="50">
        <v>31</v>
      </c>
      <c r="BP57" s="50">
        <v>17</v>
      </c>
      <c r="BQ57" s="50">
        <v>32</v>
      </c>
      <c r="BR57" s="50"/>
      <c r="BS57" s="50"/>
      <c r="BT57" s="50"/>
      <c r="BU57" s="50"/>
      <c r="BV57" s="50"/>
      <c r="BW57" s="50"/>
      <c r="BX57" s="50"/>
      <c r="BY57" s="50"/>
      <c r="BZ57" s="50"/>
      <c r="CA57" s="50"/>
      <c r="CB57" s="50"/>
      <c r="CC57" s="50"/>
      <c r="CD57" s="50"/>
      <c r="CE57" s="50"/>
      <c r="CF57" s="50"/>
      <c r="CG57" s="50"/>
      <c r="CH57" s="50"/>
      <c r="CI57" s="50"/>
      <c r="CJ57" s="50"/>
      <c r="CK57" s="50"/>
      <c r="CL57" s="50"/>
      <c r="CM57" s="50"/>
      <c r="CN57" s="50">
        <v>0</v>
      </c>
      <c r="CO57" s="50"/>
      <c r="CP57" s="48"/>
      <c r="CQ57" s="50"/>
      <c r="CR57" s="50"/>
      <c r="CS57" s="50" t="s">
        <v>9222</v>
      </c>
      <c r="CT57" s="50">
        <v>13</v>
      </c>
      <c r="CU57" s="50">
        <v>166</v>
      </c>
      <c r="CV57" s="52">
        <f>SUM(BE57:BX57)+SUM(CO57:CT57)-CU57</f>
        <v>0</v>
      </c>
      <c r="CW57" s="49">
        <v>970.67600000000004</v>
      </c>
      <c r="CX57" s="46" t="s">
        <v>9261</v>
      </c>
      <c r="CY57" s="46" t="s">
        <v>9376</v>
      </c>
      <c r="CZ57" s="49">
        <v>37.799999999999997</v>
      </c>
      <c r="DA57" s="46" t="s">
        <v>9418</v>
      </c>
      <c r="DB57" s="49">
        <v>2568.2379999999998</v>
      </c>
      <c r="DC57" s="49"/>
      <c r="DD57" s="45"/>
      <c r="DE57" s="45"/>
      <c r="DF57" s="45"/>
      <c r="DG57" s="45"/>
      <c r="DH57" s="46">
        <v>0</v>
      </c>
      <c r="DI57" s="45"/>
      <c r="DJ57" s="46">
        <v>7</v>
      </c>
      <c r="DK57" s="45"/>
      <c r="DL57" s="45"/>
      <c r="DM57" s="45"/>
      <c r="DN57" s="46">
        <v>1</v>
      </c>
      <c r="DO57" s="46" t="s">
        <v>4218</v>
      </c>
      <c r="DP57" s="46">
        <v>236649</v>
      </c>
      <c r="DQ57" s="46">
        <v>1</v>
      </c>
      <c r="DR57" s="46">
        <v>3442</v>
      </c>
      <c r="DS57" s="46">
        <v>3442</v>
      </c>
      <c r="DT57" s="45"/>
      <c r="DU57" s="45"/>
      <c r="DV57" s="45"/>
      <c r="DW57" s="45"/>
      <c r="DX57" s="45"/>
      <c r="DY57" s="45"/>
      <c r="DZ57" s="45"/>
      <c r="EA57" s="45"/>
      <c r="EB57" s="45"/>
      <c r="EC57" s="45"/>
      <c r="ED57" s="45"/>
      <c r="EE57" s="45"/>
      <c r="EF57" s="45"/>
      <c r="EG57" s="45"/>
      <c r="EH57" s="45"/>
      <c r="EI57" s="45"/>
      <c r="EJ57" s="45"/>
      <c r="EK57" s="45"/>
      <c r="EL57" s="46">
        <v>1</v>
      </c>
      <c r="EM57" s="46" t="s">
        <v>9845</v>
      </c>
      <c r="EN57" s="46">
        <v>16581</v>
      </c>
      <c r="EO57" s="45"/>
      <c r="EP57" s="45"/>
      <c r="EQ57" s="45"/>
      <c r="ER57" s="45"/>
      <c r="ES57" s="45"/>
      <c r="ET57" s="45"/>
      <c r="EU57" s="45"/>
      <c r="EV57" s="45"/>
      <c r="EW57" s="45"/>
      <c r="EX57" s="45"/>
      <c r="EY57" s="45"/>
      <c r="EZ57" s="45"/>
      <c r="FA57" s="46">
        <v>1</v>
      </c>
      <c r="FB57" s="46" t="s">
        <v>9923</v>
      </c>
      <c r="FC57" s="46">
        <v>8</v>
      </c>
      <c r="FD57" s="45"/>
      <c r="FE57" s="45"/>
      <c r="FF57" s="45"/>
      <c r="FG57" s="46">
        <v>100</v>
      </c>
      <c r="FH57" s="46" t="s">
        <v>9973</v>
      </c>
      <c r="FI57" s="46">
        <v>43</v>
      </c>
      <c r="FJ57" s="46">
        <v>0</v>
      </c>
      <c r="FK57" s="46">
        <v>0</v>
      </c>
      <c r="FL57" s="46">
        <v>10</v>
      </c>
      <c r="FM57" s="46">
        <v>18</v>
      </c>
      <c r="FN57" s="46">
        <v>12</v>
      </c>
      <c r="FO57" s="46">
        <v>3</v>
      </c>
      <c r="FP57" s="46">
        <v>0</v>
      </c>
      <c r="FQ57" s="46">
        <v>0</v>
      </c>
      <c r="FR57" s="45"/>
      <c r="FS57" s="45"/>
      <c r="FT57" s="45"/>
      <c r="FU57" s="53" t="s">
        <v>10141</v>
      </c>
      <c r="FV57" s="46" t="s">
        <v>10227</v>
      </c>
      <c r="FW57" s="53" t="s">
        <v>10141</v>
      </c>
      <c r="FX57" s="46" t="s">
        <v>10356</v>
      </c>
      <c r="FY57" s="46" t="s">
        <v>10408</v>
      </c>
      <c r="FZ57" s="46" t="s">
        <v>10502</v>
      </c>
      <c r="GA57" s="45"/>
      <c r="GB57" s="45"/>
      <c r="GC57" s="46" t="s">
        <v>10592</v>
      </c>
      <c r="GD57" s="46">
        <v>18</v>
      </c>
      <c r="GE57" s="46">
        <v>970</v>
      </c>
      <c r="GF57" s="46" t="s">
        <v>10680</v>
      </c>
      <c r="GG57" s="46" t="s">
        <v>10769</v>
      </c>
      <c r="GH57" s="46" t="s">
        <v>11081</v>
      </c>
      <c r="GI57" s="46" t="s">
        <v>10882</v>
      </c>
      <c r="GJ57" s="46" t="s">
        <v>10680</v>
      </c>
      <c r="GK57" s="46" t="s">
        <v>10769</v>
      </c>
      <c r="GL57" s="46" t="s">
        <v>11081</v>
      </c>
      <c r="GM57" s="46" t="s">
        <v>10882</v>
      </c>
    </row>
    <row r="58" spans="3:195" ht="30" customHeight="1" x14ac:dyDescent="0.2">
      <c r="C58" s="102" t="s">
        <v>11156</v>
      </c>
      <c r="D58" s="102" t="s">
        <v>11218</v>
      </c>
      <c r="E58" s="54" t="s">
        <v>37</v>
      </c>
      <c r="F58" s="54" t="s">
        <v>11175</v>
      </c>
      <c r="G58" s="54" t="s">
        <v>82</v>
      </c>
      <c r="H58" s="54" t="s">
        <v>89</v>
      </c>
      <c r="I58" s="54" t="s">
        <v>448</v>
      </c>
      <c r="J58" s="54" t="s">
        <v>699</v>
      </c>
      <c r="K58" s="54">
        <v>2023</v>
      </c>
      <c r="L58" s="54" t="s">
        <v>758</v>
      </c>
      <c r="M58" s="54" t="s">
        <v>934</v>
      </c>
      <c r="N58" s="54"/>
      <c r="O58" s="54" t="s">
        <v>699</v>
      </c>
      <c r="P58" s="54"/>
      <c r="Q58" s="54" t="s">
        <v>1517</v>
      </c>
      <c r="R58" s="54" t="s">
        <v>1766</v>
      </c>
      <c r="S58" s="54" t="s">
        <v>1957</v>
      </c>
      <c r="T58" s="54" t="s">
        <v>2244</v>
      </c>
      <c r="U58" s="54" t="s">
        <v>699</v>
      </c>
      <c r="V58" s="54" t="s">
        <v>1369</v>
      </c>
      <c r="W58" s="54"/>
      <c r="X58" s="54"/>
      <c r="Y58" s="54"/>
      <c r="Z58" s="54" t="s">
        <v>2604</v>
      </c>
      <c r="AA58" s="54" t="s">
        <v>2976</v>
      </c>
      <c r="AB58" s="54" t="s">
        <v>3138</v>
      </c>
      <c r="AC58" s="54" t="s">
        <v>3144</v>
      </c>
      <c r="AD58" s="55">
        <v>1.5</v>
      </c>
      <c r="AE58" s="55"/>
      <c r="AF58" s="55"/>
      <c r="AG58" s="55"/>
      <c r="AH58" s="55">
        <v>0.9</v>
      </c>
      <c r="AI58" s="55">
        <v>60</v>
      </c>
      <c r="AJ58" s="55">
        <v>0.03</v>
      </c>
      <c r="AK58" s="55">
        <v>0</v>
      </c>
      <c r="AL58" s="55">
        <v>0</v>
      </c>
      <c r="AM58" s="55">
        <v>0</v>
      </c>
      <c r="AN58" s="55">
        <v>0</v>
      </c>
      <c r="AO58" s="55">
        <v>0.6</v>
      </c>
      <c r="AP58" s="55">
        <v>40</v>
      </c>
      <c r="AQ58" s="55"/>
      <c r="AR58" s="55"/>
      <c r="AS58" s="55"/>
      <c r="AT58" s="55"/>
      <c r="AU58" s="55"/>
      <c r="AV58" s="55">
        <v>1</v>
      </c>
      <c r="AW58" s="54" t="s">
        <v>3384</v>
      </c>
      <c r="AX58" s="54" t="s">
        <v>3502</v>
      </c>
      <c r="AY58" s="55">
        <v>0</v>
      </c>
      <c r="AZ58" s="55">
        <v>1.5</v>
      </c>
      <c r="BA58" s="55">
        <v>0.03</v>
      </c>
      <c r="BB58" s="56">
        <v>1</v>
      </c>
      <c r="BC58" s="56">
        <v>1</v>
      </c>
      <c r="BD58" s="56">
        <v>1</v>
      </c>
      <c r="BE58" s="56">
        <v>0</v>
      </c>
      <c r="BF58" s="56">
        <v>0</v>
      </c>
      <c r="BG58" s="56">
        <v>0</v>
      </c>
      <c r="BH58" s="56">
        <v>0</v>
      </c>
      <c r="BI58" s="56">
        <v>0</v>
      </c>
      <c r="BJ58" s="56">
        <v>0</v>
      </c>
      <c r="BK58" s="56">
        <v>0</v>
      </c>
      <c r="BL58" s="56">
        <v>0</v>
      </c>
      <c r="BM58" s="56">
        <v>0</v>
      </c>
      <c r="BN58" s="56">
        <v>0</v>
      </c>
      <c r="BO58" s="56">
        <v>1</v>
      </c>
      <c r="BP58" s="56">
        <v>0</v>
      </c>
      <c r="BQ58" s="56">
        <v>0</v>
      </c>
      <c r="BR58" s="56">
        <v>0</v>
      </c>
      <c r="BS58" s="56">
        <v>0</v>
      </c>
      <c r="BT58" s="56">
        <v>0</v>
      </c>
      <c r="BU58" s="56">
        <v>0</v>
      </c>
      <c r="BV58" s="56">
        <v>0</v>
      </c>
      <c r="BW58" s="56">
        <v>0</v>
      </c>
      <c r="BX58" s="56">
        <v>0</v>
      </c>
      <c r="BY58" s="56">
        <v>0</v>
      </c>
      <c r="BZ58" s="56">
        <v>0</v>
      </c>
      <c r="CA58" s="56">
        <v>0</v>
      </c>
      <c r="CB58" s="56">
        <v>0</v>
      </c>
      <c r="CC58" s="56">
        <v>0</v>
      </c>
      <c r="CD58" s="56">
        <v>0</v>
      </c>
      <c r="CE58" s="56">
        <v>0</v>
      </c>
      <c r="CF58" s="56">
        <v>0</v>
      </c>
      <c r="CG58" s="56">
        <v>0</v>
      </c>
      <c r="CH58" s="56">
        <v>0</v>
      </c>
      <c r="CI58" s="56">
        <v>0</v>
      </c>
      <c r="CJ58" s="56">
        <v>0</v>
      </c>
      <c r="CK58" s="56">
        <v>0</v>
      </c>
      <c r="CL58" s="56">
        <v>0</v>
      </c>
      <c r="CM58" s="56">
        <v>0</v>
      </c>
      <c r="CN58" s="56">
        <v>0</v>
      </c>
      <c r="CO58" s="56">
        <v>0</v>
      </c>
      <c r="CP58" s="70">
        <v>0</v>
      </c>
      <c r="CQ58" s="56">
        <v>0</v>
      </c>
      <c r="CR58" s="56">
        <v>0</v>
      </c>
      <c r="CS58" s="56"/>
      <c r="CT58" s="56"/>
      <c r="CU58" s="56">
        <v>1</v>
      </c>
      <c r="CV58" s="56">
        <v>0</v>
      </c>
      <c r="CW58" s="55">
        <v>0.5</v>
      </c>
      <c r="CX58" s="54" t="s">
        <v>3611</v>
      </c>
      <c r="CY58" s="54"/>
      <c r="CZ58" s="54">
        <v>0</v>
      </c>
      <c r="DA58" s="54" t="s">
        <v>3947</v>
      </c>
      <c r="DB58" s="55">
        <v>120.09399999999999</v>
      </c>
      <c r="DC58" s="54"/>
      <c r="DD58" s="54"/>
      <c r="DE58" s="54"/>
      <c r="DF58" s="54"/>
      <c r="DG58" s="54"/>
      <c r="DH58" s="54">
        <v>0</v>
      </c>
      <c r="DI58" s="54" t="s">
        <v>699</v>
      </c>
      <c r="DJ58" s="54">
        <v>1</v>
      </c>
      <c r="DK58" s="54"/>
      <c r="DL58" s="54"/>
      <c r="DM58" s="54"/>
      <c r="DN58" s="54">
        <v>1</v>
      </c>
      <c r="DO58" s="54" t="s">
        <v>4285</v>
      </c>
      <c r="DP58" s="54">
        <v>55</v>
      </c>
      <c r="DQ58" s="54"/>
      <c r="DR58" s="54"/>
      <c r="DS58" s="54"/>
      <c r="DT58" s="54"/>
      <c r="DU58" s="54"/>
      <c r="DV58" s="54"/>
      <c r="DW58" s="54"/>
      <c r="DX58" s="54"/>
      <c r="DY58" s="54"/>
      <c r="DZ58" s="54"/>
      <c r="EA58" s="54"/>
      <c r="EB58" s="54"/>
      <c r="EC58" s="54"/>
      <c r="ED58" s="54"/>
      <c r="EE58" s="54"/>
      <c r="EF58" s="54" t="s">
        <v>699</v>
      </c>
      <c r="EG58" s="54" t="s">
        <v>699</v>
      </c>
      <c r="EH58" s="54">
        <v>0</v>
      </c>
      <c r="EI58" s="54"/>
      <c r="EJ58" s="54"/>
      <c r="EK58" s="54"/>
      <c r="EL58" s="54">
        <v>1</v>
      </c>
      <c r="EM58" s="54" t="s">
        <v>4618</v>
      </c>
      <c r="EN58" s="54">
        <v>55</v>
      </c>
      <c r="EO58" s="54"/>
      <c r="EP58" s="54"/>
      <c r="EQ58" s="54"/>
      <c r="ER58" s="54"/>
      <c r="ES58" s="54"/>
      <c r="ET58" s="54"/>
      <c r="EU58" s="54"/>
      <c r="EV58" s="54"/>
      <c r="EW58" s="54"/>
      <c r="EX58" s="54">
        <v>1</v>
      </c>
      <c r="EY58" s="54" t="s">
        <v>4694</v>
      </c>
      <c r="EZ58" s="54">
        <v>4</v>
      </c>
      <c r="FA58" s="54"/>
      <c r="FB58" s="54"/>
      <c r="FC58" s="54"/>
      <c r="FD58" s="54" t="s">
        <v>699</v>
      </c>
      <c r="FE58" s="54" t="s">
        <v>699</v>
      </c>
      <c r="FF58" s="54">
        <v>0</v>
      </c>
      <c r="FG58" s="54"/>
      <c r="FH58" s="54"/>
      <c r="FI58" s="54"/>
      <c r="FJ58" s="54"/>
      <c r="FK58" s="54"/>
      <c r="FL58" s="54"/>
      <c r="FM58" s="54"/>
      <c r="FN58" s="54"/>
      <c r="FO58" s="54"/>
      <c r="FP58" s="54"/>
      <c r="FQ58" s="54"/>
      <c r="FR58" s="54"/>
      <c r="FS58" s="54"/>
      <c r="FT58" s="54" t="s">
        <v>699</v>
      </c>
      <c r="FU58" s="54" t="s">
        <v>4948</v>
      </c>
      <c r="FV58" s="54" t="s">
        <v>5185</v>
      </c>
      <c r="FW58" s="54"/>
      <c r="FX58" s="54"/>
      <c r="FY58" s="54" t="s">
        <v>5419</v>
      </c>
      <c r="FZ58" s="54"/>
      <c r="GA58" s="54" t="s">
        <v>699</v>
      </c>
      <c r="GB58" s="54"/>
      <c r="GC58" s="54" t="s">
        <v>5667</v>
      </c>
      <c r="GD58" s="54">
        <v>1</v>
      </c>
      <c r="GE58" s="54">
        <v>15</v>
      </c>
      <c r="GF58" s="54" t="s">
        <v>5812</v>
      </c>
      <c r="GG58" s="54" t="s">
        <v>6152</v>
      </c>
      <c r="GH58" s="54" t="s">
        <v>6471</v>
      </c>
      <c r="GI58" s="54" t="s">
        <v>6816</v>
      </c>
      <c r="GJ58" s="54" t="s">
        <v>7157</v>
      </c>
      <c r="GK58" s="54" t="s">
        <v>7240</v>
      </c>
      <c r="GL58" s="54" t="s">
        <v>7337</v>
      </c>
      <c r="GM58" s="54" t="s">
        <v>7435</v>
      </c>
    </row>
    <row r="59" spans="3:195" ht="30" customHeight="1" x14ac:dyDescent="0.2">
      <c r="C59" s="102" t="s">
        <v>11156</v>
      </c>
      <c r="D59" s="102" t="s">
        <v>11218</v>
      </c>
      <c r="E59" s="54" t="s">
        <v>37</v>
      </c>
      <c r="F59" s="54" t="s">
        <v>11175</v>
      </c>
      <c r="G59" s="54" t="s">
        <v>82</v>
      </c>
      <c r="H59" s="54" t="s">
        <v>90</v>
      </c>
      <c r="I59" s="54" t="s">
        <v>449</v>
      </c>
      <c r="J59" s="54" t="s">
        <v>699</v>
      </c>
      <c r="K59" s="54">
        <v>2023</v>
      </c>
      <c r="L59" s="54" t="s">
        <v>759</v>
      </c>
      <c r="M59" s="54" t="s">
        <v>935</v>
      </c>
      <c r="N59" s="54"/>
      <c r="O59" s="54" t="s">
        <v>699</v>
      </c>
      <c r="P59" s="54"/>
      <c r="Q59" s="54" t="s">
        <v>1518</v>
      </c>
      <c r="R59" s="54" t="s">
        <v>1767</v>
      </c>
      <c r="S59" s="54" t="s">
        <v>1958</v>
      </c>
      <c r="T59" s="54" t="s">
        <v>2245</v>
      </c>
      <c r="U59" s="54" t="s">
        <v>699</v>
      </c>
      <c r="V59" s="54" t="s">
        <v>1369</v>
      </c>
      <c r="W59" s="54"/>
      <c r="X59" s="54"/>
      <c r="Y59" s="54"/>
      <c r="Z59" s="54" t="s">
        <v>2605</v>
      </c>
      <c r="AA59" s="54" t="s">
        <v>2977</v>
      </c>
      <c r="AB59" s="54" t="s">
        <v>3138</v>
      </c>
      <c r="AC59" s="54" t="s">
        <v>3145</v>
      </c>
      <c r="AD59" s="55">
        <v>2.5910000000000002</v>
      </c>
      <c r="AE59" s="55"/>
      <c r="AF59" s="55"/>
      <c r="AG59" s="55"/>
      <c r="AH59" s="55">
        <v>2.4910000000000001</v>
      </c>
      <c r="AI59" s="55">
        <v>96.14</v>
      </c>
      <c r="AJ59" s="55">
        <v>0.08</v>
      </c>
      <c r="AK59" s="55">
        <v>0</v>
      </c>
      <c r="AL59" s="55">
        <v>0</v>
      </c>
      <c r="AM59" s="55">
        <v>0</v>
      </c>
      <c r="AN59" s="55">
        <v>0</v>
      </c>
      <c r="AO59" s="55">
        <v>0.1</v>
      </c>
      <c r="AP59" s="55">
        <v>3.86</v>
      </c>
      <c r="AQ59" s="55"/>
      <c r="AR59" s="55"/>
      <c r="AS59" s="55"/>
      <c r="AT59" s="55"/>
      <c r="AU59" s="55"/>
      <c r="AV59" s="55">
        <v>1</v>
      </c>
      <c r="AW59" s="54" t="s">
        <v>3385</v>
      </c>
      <c r="AX59" s="54" t="s">
        <v>3503</v>
      </c>
      <c r="AY59" s="55">
        <v>0</v>
      </c>
      <c r="AZ59" s="55">
        <v>5.2930000000000001</v>
      </c>
      <c r="BA59" s="55">
        <v>0.14000000000000001</v>
      </c>
      <c r="BB59" s="56">
        <v>1</v>
      </c>
      <c r="BC59" s="56">
        <v>1</v>
      </c>
      <c r="BD59" s="56">
        <v>1</v>
      </c>
      <c r="BE59" s="56">
        <v>0</v>
      </c>
      <c r="BF59" s="56">
        <v>0</v>
      </c>
      <c r="BG59" s="56">
        <v>0</v>
      </c>
      <c r="BH59" s="56">
        <v>0</v>
      </c>
      <c r="BI59" s="56">
        <v>0</v>
      </c>
      <c r="BJ59" s="56">
        <v>0</v>
      </c>
      <c r="BK59" s="56">
        <v>0</v>
      </c>
      <c r="BL59" s="56">
        <v>0</v>
      </c>
      <c r="BM59" s="56">
        <v>0</v>
      </c>
      <c r="BN59" s="56">
        <v>0</v>
      </c>
      <c r="BO59" s="56">
        <v>1</v>
      </c>
      <c r="BP59" s="56">
        <v>0</v>
      </c>
      <c r="BQ59" s="56">
        <v>0</v>
      </c>
      <c r="BR59" s="56">
        <v>0</v>
      </c>
      <c r="BS59" s="56">
        <v>0</v>
      </c>
      <c r="BT59" s="56">
        <v>0</v>
      </c>
      <c r="BU59" s="56">
        <v>0</v>
      </c>
      <c r="BV59" s="56">
        <v>0</v>
      </c>
      <c r="BW59" s="56">
        <v>0</v>
      </c>
      <c r="BX59" s="56">
        <v>0</v>
      </c>
      <c r="BY59" s="56">
        <v>0</v>
      </c>
      <c r="BZ59" s="56">
        <v>0</v>
      </c>
      <c r="CA59" s="56">
        <v>0</v>
      </c>
      <c r="CB59" s="56">
        <v>0</v>
      </c>
      <c r="CC59" s="56">
        <v>0</v>
      </c>
      <c r="CD59" s="56">
        <v>0</v>
      </c>
      <c r="CE59" s="56">
        <v>0</v>
      </c>
      <c r="CF59" s="56">
        <v>0</v>
      </c>
      <c r="CG59" s="56">
        <v>0</v>
      </c>
      <c r="CH59" s="56">
        <v>0</v>
      </c>
      <c r="CI59" s="56">
        <v>0</v>
      </c>
      <c r="CJ59" s="56">
        <v>0</v>
      </c>
      <c r="CK59" s="56">
        <v>0</v>
      </c>
      <c r="CL59" s="56">
        <v>0</v>
      </c>
      <c r="CM59" s="56">
        <v>0</v>
      </c>
      <c r="CN59" s="56">
        <v>0</v>
      </c>
      <c r="CO59" s="56">
        <v>0</v>
      </c>
      <c r="CP59" s="70">
        <v>0</v>
      </c>
      <c r="CQ59" s="56">
        <v>0</v>
      </c>
      <c r="CR59" s="56">
        <v>0</v>
      </c>
      <c r="CS59" s="56"/>
      <c r="CT59" s="56">
        <v>0</v>
      </c>
      <c r="CU59" s="56">
        <v>1</v>
      </c>
      <c r="CV59" s="56">
        <v>0</v>
      </c>
      <c r="CW59" s="55">
        <v>0.47799999999999998</v>
      </c>
      <c r="CX59" s="54" t="s">
        <v>3612</v>
      </c>
      <c r="CY59" s="54"/>
      <c r="CZ59" s="54">
        <v>0.55000000000000004</v>
      </c>
      <c r="DA59" s="54" t="s">
        <v>3947</v>
      </c>
      <c r="DB59" s="55">
        <v>86.185000000000002</v>
      </c>
      <c r="DC59" s="54"/>
      <c r="DD59" s="54"/>
      <c r="DE59" s="54"/>
      <c r="DF59" s="54"/>
      <c r="DG59" s="54"/>
      <c r="DH59" s="54">
        <v>15</v>
      </c>
      <c r="DI59" s="54" t="s">
        <v>4154</v>
      </c>
      <c r="DJ59" s="54">
        <v>2</v>
      </c>
      <c r="DK59" s="54">
        <v>1</v>
      </c>
      <c r="DL59" s="54" t="s">
        <v>4173</v>
      </c>
      <c r="DM59" s="54">
        <v>252</v>
      </c>
      <c r="DN59" s="54">
        <v>1</v>
      </c>
      <c r="DO59" s="54" t="s">
        <v>4286</v>
      </c>
      <c r="DP59" s="54">
        <v>35</v>
      </c>
      <c r="DQ59" s="54"/>
      <c r="DR59" s="54"/>
      <c r="DS59" s="54"/>
      <c r="DT59" s="54"/>
      <c r="DU59" s="54"/>
      <c r="DV59" s="54"/>
      <c r="DW59" s="54"/>
      <c r="DX59" s="54"/>
      <c r="DY59" s="54"/>
      <c r="DZ59" s="54"/>
      <c r="EA59" s="54"/>
      <c r="EB59" s="54"/>
      <c r="EC59" s="54"/>
      <c r="ED59" s="54"/>
      <c r="EE59" s="54"/>
      <c r="EF59" s="54" t="s">
        <v>699</v>
      </c>
      <c r="EG59" s="54" t="s">
        <v>699</v>
      </c>
      <c r="EH59" s="54">
        <v>0</v>
      </c>
      <c r="EI59" s="54"/>
      <c r="EJ59" s="54"/>
      <c r="EK59" s="54"/>
      <c r="EL59" s="54">
        <v>1</v>
      </c>
      <c r="EM59" s="54" t="s">
        <v>4619</v>
      </c>
      <c r="EN59" s="54">
        <v>26</v>
      </c>
      <c r="EO59" s="54"/>
      <c r="EP59" s="54" t="s">
        <v>4672</v>
      </c>
      <c r="EQ59" s="54"/>
      <c r="ER59" s="54"/>
      <c r="ES59" s="54"/>
      <c r="ET59" s="54"/>
      <c r="EU59" s="54"/>
      <c r="EV59" s="54"/>
      <c r="EW59" s="54"/>
      <c r="EX59" s="54"/>
      <c r="EY59" s="54"/>
      <c r="EZ59" s="54"/>
      <c r="FA59" s="54"/>
      <c r="FB59" s="54"/>
      <c r="FC59" s="54"/>
      <c r="FD59" s="54" t="s">
        <v>699</v>
      </c>
      <c r="FE59" s="54" t="s">
        <v>699</v>
      </c>
      <c r="FF59" s="54">
        <v>0</v>
      </c>
      <c r="FG59" s="54"/>
      <c r="FH59" s="54"/>
      <c r="FI59" s="54"/>
      <c r="FJ59" s="54"/>
      <c r="FK59" s="54"/>
      <c r="FL59" s="54"/>
      <c r="FM59" s="54"/>
      <c r="FN59" s="54"/>
      <c r="FO59" s="54"/>
      <c r="FP59" s="54"/>
      <c r="FQ59" s="54"/>
      <c r="FR59" s="54"/>
      <c r="FS59" s="54"/>
      <c r="FT59" s="54" t="s">
        <v>699</v>
      </c>
      <c r="FU59" s="54" t="s">
        <v>4949</v>
      </c>
      <c r="FV59" s="54" t="s">
        <v>5186</v>
      </c>
      <c r="FW59" s="54"/>
      <c r="FX59" s="54"/>
      <c r="FY59" s="54" t="s">
        <v>5420</v>
      </c>
      <c r="FZ59" s="54"/>
      <c r="GA59" s="54" t="s">
        <v>699</v>
      </c>
      <c r="GB59" s="54"/>
      <c r="GC59" s="54" t="s">
        <v>5668</v>
      </c>
      <c r="GD59" s="54">
        <v>1</v>
      </c>
      <c r="GE59" s="54">
        <v>9</v>
      </c>
      <c r="GF59" s="54" t="s">
        <v>5813</v>
      </c>
      <c r="GG59" s="54" t="s">
        <v>6153</v>
      </c>
      <c r="GH59" s="54" t="s">
        <v>6472</v>
      </c>
      <c r="GI59" s="54" t="s">
        <v>6817</v>
      </c>
      <c r="GJ59" s="54" t="s">
        <v>7157</v>
      </c>
      <c r="GK59" s="54" t="s">
        <v>7240</v>
      </c>
      <c r="GL59" s="54" t="s">
        <v>7337</v>
      </c>
      <c r="GM59" s="54" t="s">
        <v>7435</v>
      </c>
    </row>
    <row r="60" spans="3:195" ht="30" customHeight="1" x14ac:dyDescent="0.2">
      <c r="C60" s="102" t="s">
        <v>11156</v>
      </c>
      <c r="D60" s="102" t="s">
        <v>11218</v>
      </c>
      <c r="E60" s="54" t="s">
        <v>37</v>
      </c>
      <c r="F60" s="54" t="s">
        <v>11175</v>
      </c>
      <c r="G60" s="54" t="s">
        <v>83</v>
      </c>
      <c r="H60" s="54" t="s">
        <v>91</v>
      </c>
      <c r="I60" s="54" t="s">
        <v>450</v>
      </c>
      <c r="J60" s="54" t="s">
        <v>700</v>
      </c>
      <c r="K60" s="54">
        <v>2022</v>
      </c>
      <c r="L60" s="54" t="s">
        <v>760</v>
      </c>
      <c r="M60" s="54" t="s">
        <v>936</v>
      </c>
      <c r="N60" s="54"/>
      <c r="O60" s="54" t="s">
        <v>1019</v>
      </c>
      <c r="P60" s="54" t="s">
        <v>1301</v>
      </c>
      <c r="Q60" s="54" t="s">
        <v>1519</v>
      </c>
      <c r="R60" s="54" t="s">
        <v>1768</v>
      </c>
      <c r="S60" s="54" t="s">
        <v>1959</v>
      </c>
      <c r="T60" s="54" t="s">
        <v>2246</v>
      </c>
      <c r="U60" s="54" t="s">
        <v>2447</v>
      </c>
      <c r="V60" s="54" t="s">
        <v>2529</v>
      </c>
      <c r="W60" s="54"/>
      <c r="X60" s="54"/>
      <c r="Y60" s="54"/>
      <c r="Z60" s="54" t="s">
        <v>2606</v>
      </c>
      <c r="AA60" s="54" t="s">
        <v>2978</v>
      </c>
      <c r="AB60" s="54" t="s">
        <v>3138</v>
      </c>
      <c r="AC60" s="54" t="s">
        <v>3146</v>
      </c>
      <c r="AD60" s="55">
        <v>0.95100000000000007</v>
      </c>
      <c r="AE60" s="55"/>
      <c r="AF60" s="55"/>
      <c r="AG60" s="55"/>
      <c r="AH60" s="55">
        <v>0.89900000000000002</v>
      </c>
      <c r="AI60" s="55">
        <v>94.53</v>
      </c>
      <c r="AJ60" s="55">
        <v>0.05</v>
      </c>
      <c r="AK60" s="55">
        <v>0</v>
      </c>
      <c r="AL60" s="55">
        <v>0</v>
      </c>
      <c r="AM60" s="55">
        <v>0</v>
      </c>
      <c r="AN60" s="55">
        <v>0</v>
      </c>
      <c r="AO60" s="55">
        <v>5.1999999999999998E-2</v>
      </c>
      <c r="AP60" s="55">
        <v>5.47</v>
      </c>
      <c r="AQ60" s="55"/>
      <c r="AR60" s="55"/>
      <c r="AS60" s="55"/>
      <c r="AT60" s="55"/>
      <c r="AU60" s="55"/>
      <c r="AV60" s="55">
        <v>1</v>
      </c>
      <c r="AW60" s="54" t="s">
        <v>3386</v>
      </c>
      <c r="AX60" s="54" t="s">
        <v>3504</v>
      </c>
      <c r="AY60" s="55">
        <v>0</v>
      </c>
      <c r="AZ60" s="55">
        <v>2</v>
      </c>
      <c r="BA60" s="55">
        <v>0.12</v>
      </c>
      <c r="BB60" s="56">
        <v>5</v>
      </c>
      <c r="BC60" s="56">
        <v>3</v>
      </c>
      <c r="BD60" s="56">
        <v>3</v>
      </c>
      <c r="BE60" s="56">
        <v>0</v>
      </c>
      <c r="BF60" s="56">
        <v>0</v>
      </c>
      <c r="BG60" s="56">
        <v>0</v>
      </c>
      <c r="BH60" s="56">
        <v>0</v>
      </c>
      <c r="BI60" s="56">
        <v>0</v>
      </c>
      <c r="BJ60" s="56">
        <v>0</v>
      </c>
      <c r="BK60" s="56">
        <v>0</v>
      </c>
      <c r="BL60" s="56">
        <v>0</v>
      </c>
      <c r="BM60" s="56">
        <v>0</v>
      </c>
      <c r="BN60" s="56">
        <v>2</v>
      </c>
      <c r="BO60" s="56">
        <v>1</v>
      </c>
      <c r="BP60" s="56">
        <v>0</v>
      </c>
      <c r="BQ60" s="56">
        <v>0</v>
      </c>
      <c r="BR60" s="56">
        <v>0</v>
      </c>
      <c r="BS60" s="56">
        <v>0</v>
      </c>
      <c r="BT60" s="56">
        <v>0</v>
      </c>
      <c r="BU60" s="56">
        <v>0</v>
      </c>
      <c r="BV60" s="56">
        <v>0</v>
      </c>
      <c r="BW60" s="56">
        <v>0</v>
      </c>
      <c r="BX60" s="56">
        <v>0</v>
      </c>
      <c r="BY60" s="56">
        <v>0</v>
      </c>
      <c r="BZ60" s="56">
        <v>0</v>
      </c>
      <c r="CA60" s="56">
        <v>0</v>
      </c>
      <c r="CB60" s="56">
        <v>0</v>
      </c>
      <c r="CC60" s="56">
        <v>0</v>
      </c>
      <c r="CD60" s="56">
        <v>0</v>
      </c>
      <c r="CE60" s="56">
        <v>0</v>
      </c>
      <c r="CF60" s="56">
        <v>0</v>
      </c>
      <c r="CG60" s="56">
        <v>0</v>
      </c>
      <c r="CH60" s="56">
        <v>0</v>
      </c>
      <c r="CI60" s="56">
        <v>0</v>
      </c>
      <c r="CJ60" s="56">
        <v>0</v>
      </c>
      <c r="CK60" s="56">
        <v>0</v>
      </c>
      <c r="CL60" s="56">
        <v>0</v>
      </c>
      <c r="CM60" s="56">
        <v>0</v>
      </c>
      <c r="CN60" s="56">
        <v>0</v>
      </c>
      <c r="CO60" s="56">
        <v>0</v>
      </c>
      <c r="CP60" s="70">
        <v>0</v>
      </c>
      <c r="CQ60" s="56">
        <v>0</v>
      </c>
      <c r="CR60" s="56">
        <v>0</v>
      </c>
      <c r="CS60" s="56"/>
      <c r="CT60" s="56">
        <v>0</v>
      </c>
      <c r="CU60" s="56">
        <v>3</v>
      </c>
      <c r="CV60" s="56">
        <v>0</v>
      </c>
      <c r="CW60" s="55">
        <v>0.42899999999999999</v>
      </c>
      <c r="CX60" s="54" t="s">
        <v>3613</v>
      </c>
      <c r="CY60" s="54"/>
      <c r="CZ60" s="54">
        <v>0</v>
      </c>
      <c r="DA60" s="54" t="s">
        <v>3948</v>
      </c>
      <c r="DB60" s="55">
        <v>50.951999999999998</v>
      </c>
      <c r="DC60" s="54"/>
      <c r="DD60" s="54"/>
      <c r="DE60" s="54"/>
      <c r="DF60" s="54"/>
      <c r="DG60" s="54"/>
      <c r="DH60" s="54">
        <v>0</v>
      </c>
      <c r="DI60" s="54" t="s">
        <v>699</v>
      </c>
      <c r="DJ60" s="54">
        <v>1</v>
      </c>
      <c r="DK60" s="54">
        <v>1</v>
      </c>
      <c r="DL60" s="54" t="s">
        <v>4174</v>
      </c>
      <c r="DM60" s="54">
        <v>174</v>
      </c>
      <c r="DN60" s="54">
        <v>1</v>
      </c>
      <c r="DO60" s="54" t="s">
        <v>4287</v>
      </c>
      <c r="DP60" s="54">
        <v>174</v>
      </c>
      <c r="DQ60" s="54"/>
      <c r="DR60" s="54"/>
      <c r="DS60" s="54"/>
      <c r="DT60" s="54"/>
      <c r="DU60" s="54"/>
      <c r="DV60" s="54"/>
      <c r="DW60" s="54">
        <v>1</v>
      </c>
      <c r="DX60" s="54" t="s">
        <v>4457</v>
      </c>
      <c r="DY60" s="54">
        <v>50</v>
      </c>
      <c r="DZ60" s="54"/>
      <c r="EA60" s="54"/>
      <c r="EB60" s="54"/>
      <c r="EC60" s="54"/>
      <c r="ED60" s="54"/>
      <c r="EE60" s="54"/>
      <c r="EF60" s="54" t="s">
        <v>699</v>
      </c>
      <c r="EG60" s="54" t="s">
        <v>699</v>
      </c>
      <c r="EH60" s="54">
        <v>0</v>
      </c>
      <c r="EI60" s="54"/>
      <c r="EJ60" s="54"/>
      <c r="EK60" s="54"/>
      <c r="EL60" s="54">
        <v>1</v>
      </c>
      <c r="EM60" s="54" t="s">
        <v>4620</v>
      </c>
      <c r="EN60" s="54">
        <v>174</v>
      </c>
      <c r="EO60" s="54"/>
      <c r="EP60" s="54"/>
      <c r="EQ60" s="54"/>
      <c r="ER60" s="54"/>
      <c r="ES60" s="54"/>
      <c r="ET60" s="54"/>
      <c r="EU60" s="54"/>
      <c r="EV60" s="54"/>
      <c r="EW60" s="54"/>
      <c r="EX60" s="54">
        <v>1</v>
      </c>
      <c r="EY60" s="54" t="s">
        <v>4695</v>
      </c>
      <c r="EZ60" s="54">
        <v>9</v>
      </c>
      <c r="FA60" s="54"/>
      <c r="FB60" s="54"/>
      <c r="FC60" s="54"/>
      <c r="FD60" s="54" t="s">
        <v>699</v>
      </c>
      <c r="FE60" s="54" t="s">
        <v>699</v>
      </c>
      <c r="FF60" s="54">
        <v>0</v>
      </c>
      <c r="FG60" s="54"/>
      <c r="FH60" s="54"/>
      <c r="FI60" s="54"/>
      <c r="FJ60" s="54"/>
      <c r="FK60" s="54"/>
      <c r="FL60" s="54"/>
      <c r="FM60" s="54"/>
      <c r="FN60" s="54"/>
      <c r="FO60" s="54"/>
      <c r="FP60" s="54"/>
      <c r="FQ60" s="54"/>
      <c r="FR60" s="54"/>
      <c r="FS60" s="54"/>
      <c r="FT60" s="54" t="s">
        <v>699</v>
      </c>
      <c r="FU60" s="54" t="s">
        <v>4950</v>
      </c>
      <c r="FV60" s="54" t="s">
        <v>5187</v>
      </c>
      <c r="FW60" s="54" t="s">
        <v>5350</v>
      </c>
      <c r="FX60" s="54" t="s">
        <v>5394</v>
      </c>
      <c r="FY60" s="54" t="s">
        <v>5421</v>
      </c>
      <c r="FZ60" s="54"/>
      <c r="GA60" s="54" t="s">
        <v>699</v>
      </c>
      <c r="GB60" s="54"/>
      <c r="GC60" s="54" t="s">
        <v>5669</v>
      </c>
      <c r="GD60" s="54">
        <v>2</v>
      </c>
      <c r="GE60" s="54">
        <v>20</v>
      </c>
      <c r="GF60" s="54" t="s">
        <v>5814</v>
      </c>
      <c r="GG60" s="54" t="s">
        <v>6154</v>
      </c>
      <c r="GH60" s="54" t="s">
        <v>6473</v>
      </c>
      <c r="GI60" s="54" t="s">
        <v>6818</v>
      </c>
      <c r="GJ60" s="54" t="s">
        <v>7157</v>
      </c>
      <c r="GK60" s="54" t="s">
        <v>7240</v>
      </c>
      <c r="GL60" s="54" t="s">
        <v>7337</v>
      </c>
      <c r="GM60" s="54" t="s">
        <v>7435</v>
      </c>
    </row>
    <row r="61" spans="3:195" ht="30" customHeight="1" x14ac:dyDescent="0.2">
      <c r="C61" s="102" t="s">
        <v>11156</v>
      </c>
      <c r="D61" s="102" t="s">
        <v>11218</v>
      </c>
      <c r="E61" s="54" t="s">
        <v>37</v>
      </c>
      <c r="F61" s="54" t="s">
        <v>11175</v>
      </c>
      <c r="G61" s="54" t="s">
        <v>82</v>
      </c>
      <c r="H61" s="54" t="s">
        <v>92</v>
      </c>
      <c r="I61" s="54" t="s">
        <v>451</v>
      </c>
      <c r="J61" s="54" t="s">
        <v>699</v>
      </c>
      <c r="K61" s="54">
        <v>2022</v>
      </c>
      <c r="L61" s="54" t="s">
        <v>761</v>
      </c>
      <c r="M61" s="54" t="s">
        <v>937</v>
      </c>
      <c r="N61" s="54"/>
      <c r="O61" s="54" t="s">
        <v>1020</v>
      </c>
      <c r="P61" s="54" t="s">
        <v>1302</v>
      </c>
      <c r="Q61" s="54" t="s">
        <v>699</v>
      </c>
      <c r="R61" s="54" t="s">
        <v>1369</v>
      </c>
      <c r="S61" s="54" t="s">
        <v>1960</v>
      </c>
      <c r="T61" s="54" t="s">
        <v>2247</v>
      </c>
      <c r="U61" s="54" t="s">
        <v>2448</v>
      </c>
      <c r="V61" s="54" t="s">
        <v>2530</v>
      </c>
      <c r="W61" s="54"/>
      <c r="X61" s="54"/>
      <c r="Y61" s="54"/>
      <c r="Z61" s="54" t="s">
        <v>2607</v>
      </c>
      <c r="AA61" s="54" t="s">
        <v>2607</v>
      </c>
      <c r="AB61" s="54" t="s">
        <v>3139</v>
      </c>
      <c r="AC61" s="54" t="s">
        <v>3147</v>
      </c>
      <c r="AD61" s="55">
        <v>0.98299999999999998</v>
      </c>
      <c r="AE61" s="55"/>
      <c r="AF61" s="55"/>
      <c r="AG61" s="55"/>
      <c r="AH61" s="55">
        <v>0.98299999999999998</v>
      </c>
      <c r="AI61" s="55">
        <v>100</v>
      </c>
      <c r="AJ61" s="55">
        <v>0.52</v>
      </c>
      <c r="AK61" s="55">
        <v>0</v>
      </c>
      <c r="AL61" s="55">
        <v>0</v>
      </c>
      <c r="AM61" s="55">
        <v>0</v>
      </c>
      <c r="AN61" s="55">
        <v>0</v>
      </c>
      <c r="AO61" s="55">
        <v>0</v>
      </c>
      <c r="AP61" s="55">
        <v>0</v>
      </c>
      <c r="AQ61" s="55"/>
      <c r="AR61" s="55"/>
      <c r="AS61" s="55"/>
      <c r="AT61" s="55"/>
      <c r="AU61" s="55"/>
      <c r="AV61" s="55"/>
      <c r="AW61" s="54"/>
      <c r="AX61" s="54"/>
      <c r="AY61" s="55"/>
      <c r="AZ61" s="55">
        <v>1</v>
      </c>
      <c r="BA61" s="55">
        <v>0.38</v>
      </c>
      <c r="BB61" s="56">
        <v>2</v>
      </c>
      <c r="BC61" s="56">
        <v>2</v>
      </c>
      <c r="BD61" s="56">
        <v>2</v>
      </c>
      <c r="BE61" s="56">
        <v>0</v>
      </c>
      <c r="BF61" s="56">
        <v>0</v>
      </c>
      <c r="BG61" s="56">
        <v>0</v>
      </c>
      <c r="BH61" s="56">
        <v>0</v>
      </c>
      <c r="BI61" s="56">
        <v>0</v>
      </c>
      <c r="BJ61" s="56">
        <v>0</v>
      </c>
      <c r="BK61" s="56">
        <v>0</v>
      </c>
      <c r="BL61" s="56">
        <v>0</v>
      </c>
      <c r="BM61" s="56">
        <v>0</v>
      </c>
      <c r="BN61" s="56">
        <v>1</v>
      </c>
      <c r="BO61" s="56">
        <v>0</v>
      </c>
      <c r="BP61" s="56">
        <v>0</v>
      </c>
      <c r="BQ61" s="56">
        <v>0</v>
      </c>
      <c r="BR61" s="56">
        <v>0</v>
      </c>
      <c r="BS61" s="56">
        <v>1</v>
      </c>
      <c r="BT61" s="56">
        <v>0</v>
      </c>
      <c r="BU61" s="56">
        <v>0</v>
      </c>
      <c r="BV61" s="56">
        <v>0</v>
      </c>
      <c r="BW61" s="56">
        <v>0</v>
      </c>
      <c r="BX61" s="56">
        <v>0</v>
      </c>
      <c r="BY61" s="56">
        <v>0</v>
      </c>
      <c r="BZ61" s="56">
        <v>0</v>
      </c>
      <c r="CA61" s="56">
        <v>0</v>
      </c>
      <c r="CB61" s="56">
        <v>0</v>
      </c>
      <c r="CC61" s="56">
        <v>0</v>
      </c>
      <c r="CD61" s="56">
        <v>0</v>
      </c>
      <c r="CE61" s="56">
        <v>0</v>
      </c>
      <c r="CF61" s="56">
        <v>0</v>
      </c>
      <c r="CG61" s="56">
        <v>0</v>
      </c>
      <c r="CH61" s="56">
        <v>0</v>
      </c>
      <c r="CI61" s="56">
        <v>0</v>
      </c>
      <c r="CJ61" s="56">
        <v>0</v>
      </c>
      <c r="CK61" s="56">
        <v>0</v>
      </c>
      <c r="CL61" s="56">
        <v>0</v>
      </c>
      <c r="CM61" s="56">
        <v>0</v>
      </c>
      <c r="CN61" s="56">
        <v>0</v>
      </c>
      <c r="CO61" s="56">
        <v>0</v>
      </c>
      <c r="CP61" s="70">
        <v>0</v>
      </c>
      <c r="CQ61" s="56">
        <v>0</v>
      </c>
      <c r="CR61" s="56">
        <v>0</v>
      </c>
      <c r="CS61" s="56"/>
      <c r="CT61" s="56">
        <v>0</v>
      </c>
      <c r="CU61" s="56">
        <v>2</v>
      </c>
      <c r="CV61" s="56">
        <v>0</v>
      </c>
      <c r="CW61" s="55">
        <v>4</v>
      </c>
      <c r="CX61" s="54" t="s">
        <v>699</v>
      </c>
      <c r="CY61" s="54"/>
      <c r="CZ61" s="54">
        <v>5.0999999999999996</v>
      </c>
      <c r="DA61" s="54" t="s">
        <v>3949</v>
      </c>
      <c r="DB61" s="55">
        <v>78.494</v>
      </c>
      <c r="DC61" s="54"/>
      <c r="DD61" s="54"/>
      <c r="DE61" s="54"/>
      <c r="DF61" s="54"/>
      <c r="DG61" s="54"/>
      <c r="DH61" s="54">
        <v>0</v>
      </c>
      <c r="DI61" s="54" t="s">
        <v>699</v>
      </c>
      <c r="DJ61" s="54">
        <v>0</v>
      </c>
      <c r="DK61" s="54"/>
      <c r="DL61" s="54"/>
      <c r="DM61" s="54"/>
      <c r="DN61" s="54"/>
      <c r="DO61" s="54"/>
      <c r="DP61" s="54"/>
      <c r="DQ61" s="54">
        <v>1</v>
      </c>
      <c r="DR61" s="54" t="s">
        <v>4420</v>
      </c>
      <c r="DS61" s="54">
        <v>44</v>
      </c>
      <c r="DT61" s="54"/>
      <c r="DU61" s="54"/>
      <c r="DV61" s="54"/>
      <c r="DW61" s="54"/>
      <c r="DX61" s="54"/>
      <c r="DY61" s="54"/>
      <c r="DZ61" s="54"/>
      <c r="EA61" s="54"/>
      <c r="EB61" s="54"/>
      <c r="EC61" s="54"/>
      <c r="ED61" s="54"/>
      <c r="EE61" s="54"/>
      <c r="EF61" s="54" t="s">
        <v>699</v>
      </c>
      <c r="EG61" s="54" t="s">
        <v>699</v>
      </c>
      <c r="EH61" s="54">
        <v>0</v>
      </c>
      <c r="EI61" s="54"/>
      <c r="EJ61" s="54"/>
      <c r="EK61" s="54"/>
      <c r="EL61" s="54"/>
      <c r="EM61" s="54"/>
      <c r="EN61" s="54"/>
      <c r="EO61" s="54">
        <v>1</v>
      </c>
      <c r="EP61" s="54" t="s">
        <v>4420</v>
      </c>
      <c r="EQ61" s="54">
        <v>44</v>
      </c>
      <c r="ER61" s="54"/>
      <c r="ES61" s="54"/>
      <c r="ET61" s="54"/>
      <c r="EU61" s="54"/>
      <c r="EV61" s="54"/>
      <c r="EW61" s="54"/>
      <c r="EX61" s="54"/>
      <c r="EY61" s="54"/>
      <c r="EZ61" s="54"/>
      <c r="FA61" s="54"/>
      <c r="FB61" s="54"/>
      <c r="FC61" s="54"/>
      <c r="FD61" s="54" t="s">
        <v>699</v>
      </c>
      <c r="FE61" s="54" t="s">
        <v>699</v>
      </c>
      <c r="FF61" s="54">
        <v>0</v>
      </c>
      <c r="FG61" s="54"/>
      <c r="FH61" s="54"/>
      <c r="FI61" s="54"/>
      <c r="FJ61" s="54"/>
      <c r="FK61" s="54"/>
      <c r="FL61" s="54"/>
      <c r="FM61" s="54"/>
      <c r="FN61" s="54"/>
      <c r="FO61" s="54"/>
      <c r="FP61" s="54"/>
      <c r="FQ61" s="54"/>
      <c r="FR61" s="54"/>
      <c r="FS61" s="54"/>
      <c r="FT61" s="54" t="s">
        <v>699</v>
      </c>
      <c r="FU61" s="54" t="s">
        <v>4951</v>
      </c>
      <c r="FV61" s="54" t="s">
        <v>5186</v>
      </c>
      <c r="FW61" s="54"/>
      <c r="FX61" s="54" t="s">
        <v>1369</v>
      </c>
      <c r="FY61" s="54" t="s">
        <v>699</v>
      </c>
      <c r="FZ61" s="54"/>
      <c r="GA61" s="54" t="s">
        <v>699</v>
      </c>
      <c r="GB61" s="54"/>
      <c r="GC61" s="54" t="s">
        <v>5625</v>
      </c>
      <c r="GD61" s="54">
        <v>0</v>
      </c>
      <c r="GE61" s="54">
        <v>0</v>
      </c>
      <c r="GF61" s="54" t="s">
        <v>5815</v>
      </c>
      <c r="GG61" s="54" t="s">
        <v>6155</v>
      </c>
      <c r="GH61" s="54" t="s">
        <v>6474</v>
      </c>
      <c r="GI61" s="54" t="s">
        <v>6819</v>
      </c>
      <c r="GJ61" s="54" t="s">
        <v>7157</v>
      </c>
      <c r="GK61" s="54" t="s">
        <v>7240</v>
      </c>
      <c r="GL61" s="54" t="s">
        <v>7337</v>
      </c>
      <c r="GM61" s="54" t="s">
        <v>7435</v>
      </c>
    </row>
    <row r="62" spans="3:195" ht="30" customHeight="1" x14ac:dyDescent="0.2">
      <c r="C62" s="102" t="s">
        <v>11155</v>
      </c>
      <c r="D62" s="102" t="s">
        <v>11217</v>
      </c>
      <c r="E62" s="46" t="s">
        <v>69</v>
      </c>
      <c r="F62" s="45" t="s">
        <v>11174</v>
      </c>
      <c r="G62" s="46"/>
      <c r="H62" s="46"/>
      <c r="I62" s="46" t="s">
        <v>7753</v>
      </c>
      <c r="J62" s="46" t="s">
        <v>7856</v>
      </c>
      <c r="K62" s="46">
        <v>2010</v>
      </c>
      <c r="L62" s="47">
        <v>44621</v>
      </c>
      <c r="M62" s="47">
        <v>45291</v>
      </c>
      <c r="N62" s="46" t="s">
        <v>7973</v>
      </c>
      <c r="O62" s="46" t="s">
        <v>8089</v>
      </c>
      <c r="P62" s="46" t="s">
        <v>8201</v>
      </c>
      <c r="Q62" s="46" t="s">
        <v>8322</v>
      </c>
      <c r="R62" s="46" t="s">
        <v>699</v>
      </c>
      <c r="S62" s="45"/>
      <c r="T62" s="46" t="s">
        <v>699</v>
      </c>
      <c r="U62" s="45"/>
      <c r="V62" s="46" t="s">
        <v>699</v>
      </c>
      <c r="W62" s="45"/>
      <c r="X62" s="46" t="s">
        <v>699</v>
      </c>
      <c r="Y62" s="45"/>
      <c r="Z62" s="46" t="s">
        <v>8809</v>
      </c>
      <c r="AA62" s="46" t="s">
        <v>8809</v>
      </c>
      <c r="AB62" s="46" t="s">
        <v>3138</v>
      </c>
      <c r="AC62" s="46" t="s">
        <v>8929</v>
      </c>
      <c r="AD62" s="48">
        <f>SUM(AE62,AH62,AK62,AM62,AO62,AQ62)</f>
        <v>494.52499999999998</v>
      </c>
      <c r="AE62" s="48">
        <v>355.65</v>
      </c>
      <c r="AF62" s="49">
        <v>71.92</v>
      </c>
      <c r="AG62" s="49">
        <v>0.37</v>
      </c>
      <c r="AH62" s="48">
        <v>75.691000000000003</v>
      </c>
      <c r="AI62" s="49">
        <v>15.31</v>
      </c>
      <c r="AJ62" s="49"/>
      <c r="AK62" s="49">
        <v>0</v>
      </c>
      <c r="AL62" s="49">
        <v>0</v>
      </c>
      <c r="AM62" s="49">
        <v>0</v>
      </c>
      <c r="AN62" s="49">
        <v>0</v>
      </c>
      <c r="AO62" s="49">
        <v>63.183999999999997</v>
      </c>
      <c r="AP62" s="49">
        <v>12.78</v>
      </c>
      <c r="AQ62" s="49">
        <v>0</v>
      </c>
      <c r="AR62" s="49">
        <v>0</v>
      </c>
      <c r="AS62" s="46" t="s">
        <v>699</v>
      </c>
      <c r="AT62" s="46" t="s">
        <v>594</v>
      </c>
      <c r="AU62" s="46" t="s">
        <v>594</v>
      </c>
      <c r="AV62" s="45"/>
      <c r="AW62" s="45"/>
      <c r="AX62" s="45"/>
      <c r="AY62" s="49"/>
      <c r="AZ62" s="49">
        <v>387.48700000000002</v>
      </c>
      <c r="BA62" s="49">
        <v>0.39</v>
      </c>
      <c r="BB62" s="50">
        <v>442</v>
      </c>
      <c r="BC62" s="50">
        <v>442</v>
      </c>
      <c r="BD62" s="50">
        <v>353</v>
      </c>
      <c r="BE62" s="50">
        <v>14</v>
      </c>
      <c r="BF62" s="50">
        <v>71</v>
      </c>
      <c r="BG62" s="50">
        <v>13</v>
      </c>
      <c r="BH62" s="50">
        <v>3</v>
      </c>
      <c r="BI62" s="50">
        <v>0</v>
      </c>
      <c r="BJ62" s="50">
        <v>13</v>
      </c>
      <c r="BK62" s="50">
        <v>8</v>
      </c>
      <c r="BL62" s="50">
        <v>18</v>
      </c>
      <c r="BM62" s="50">
        <v>16</v>
      </c>
      <c r="BN62" s="50">
        <v>104</v>
      </c>
      <c r="BO62" s="50">
        <v>26</v>
      </c>
      <c r="BP62" s="50">
        <v>20</v>
      </c>
      <c r="BQ62" s="50">
        <v>6</v>
      </c>
      <c r="BR62" s="50">
        <v>1</v>
      </c>
      <c r="BS62" s="50">
        <v>0</v>
      </c>
      <c r="BT62" s="50">
        <v>0</v>
      </c>
      <c r="BU62" s="50">
        <v>0</v>
      </c>
      <c r="BV62" s="50">
        <v>0</v>
      </c>
      <c r="BW62" s="50">
        <v>0</v>
      </c>
      <c r="BX62" s="50">
        <v>0</v>
      </c>
      <c r="BY62" s="50"/>
      <c r="BZ62" s="50"/>
      <c r="CA62" s="50"/>
      <c r="CB62" s="50"/>
      <c r="CC62" s="50"/>
      <c r="CD62" s="50"/>
      <c r="CE62" s="50"/>
      <c r="CF62" s="50"/>
      <c r="CG62" s="50"/>
      <c r="CH62" s="50"/>
      <c r="CI62" s="50"/>
      <c r="CJ62" s="50"/>
      <c r="CK62" s="50"/>
      <c r="CL62" s="50"/>
      <c r="CM62" s="50"/>
      <c r="CN62" s="50">
        <v>0</v>
      </c>
      <c r="CO62" s="50">
        <v>0</v>
      </c>
      <c r="CP62" s="48">
        <v>0</v>
      </c>
      <c r="CQ62" s="50">
        <v>0</v>
      </c>
      <c r="CR62" s="50">
        <v>0</v>
      </c>
      <c r="CS62" s="51"/>
      <c r="CT62" s="50">
        <v>0</v>
      </c>
      <c r="CU62" s="50">
        <v>313</v>
      </c>
      <c r="CV62" s="52">
        <f>SUM(BE62:BX62)+SUM(CO62:CT62)-CU62</f>
        <v>0</v>
      </c>
      <c r="CW62" s="49">
        <v>872000</v>
      </c>
      <c r="CX62" s="46" t="s">
        <v>9351</v>
      </c>
      <c r="CY62" s="46" t="s">
        <v>9408</v>
      </c>
      <c r="CZ62" s="49">
        <v>76.63</v>
      </c>
      <c r="DA62" s="53" t="s">
        <v>9465</v>
      </c>
      <c r="DB62" s="49">
        <v>1138000</v>
      </c>
      <c r="DC62" s="49"/>
      <c r="DD62" s="45"/>
      <c r="DE62" s="45"/>
      <c r="DF62" s="45"/>
      <c r="DG62" s="45"/>
      <c r="DH62" s="45"/>
      <c r="DI62" s="45"/>
      <c r="DJ62" s="46">
        <v>1</v>
      </c>
      <c r="DK62" s="46">
        <v>1</v>
      </c>
      <c r="DL62" s="46" t="s">
        <v>9627</v>
      </c>
      <c r="DM62" s="46">
        <v>20000</v>
      </c>
      <c r="DN62" s="46">
        <v>1</v>
      </c>
      <c r="DO62" s="46" t="s">
        <v>9627</v>
      </c>
      <c r="DP62" s="46">
        <v>74000</v>
      </c>
      <c r="DQ62" s="46">
        <v>1</v>
      </c>
      <c r="DR62" s="46" t="s">
        <v>9728</v>
      </c>
      <c r="DS62" s="46">
        <v>5000</v>
      </c>
      <c r="DT62" s="46">
        <v>1</v>
      </c>
      <c r="DU62" s="46" t="s">
        <v>9627</v>
      </c>
      <c r="DV62" s="46">
        <v>1000</v>
      </c>
      <c r="DW62" s="45"/>
      <c r="DX62" s="45"/>
      <c r="DY62" s="45"/>
      <c r="DZ62" s="45"/>
      <c r="EA62" s="45"/>
      <c r="EB62" s="45"/>
      <c r="EC62" s="45"/>
      <c r="ED62" s="45"/>
      <c r="EE62" s="45"/>
      <c r="EF62" s="45"/>
      <c r="EG62" s="45"/>
      <c r="EH62" s="45"/>
      <c r="EI62" s="45"/>
      <c r="EJ62" s="45"/>
      <c r="EK62" s="45"/>
      <c r="EL62" s="46">
        <v>1</v>
      </c>
      <c r="EM62" s="46" t="s">
        <v>9627</v>
      </c>
      <c r="EN62" s="46">
        <v>95000</v>
      </c>
      <c r="EO62" s="46">
        <v>1</v>
      </c>
      <c r="EP62" s="46" t="s">
        <v>9728</v>
      </c>
      <c r="EQ62" s="46">
        <v>5000</v>
      </c>
      <c r="ER62" s="45"/>
      <c r="ES62" s="45"/>
      <c r="ET62" s="45"/>
      <c r="EU62" s="45"/>
      <c r="EV62" s="45"/>
      <c r="EW62" s="45"/>
      <c r="EX62" s="45"/>
      <c r="EY62" s="45"/>
      <c r="EZ62" s="45"/>
      <c r="FA62" s="45"/>
      <c r="FB62" s="45"/>
      <c r="FC62" s="45"/>
      <c r="FD62" s="45"/>
      <c r="FE62" s="45"/>
      <c r="FF62" s="45"/>
      <c r="FG62" s="46">
        <v>100</v>
      </c>
      <c r="FH62" s="45"/>
      <c r="FI62" s="46">
        <v>157</v>
      </c>
      <c r="FJ62" s="46">
        <v>23</v>
      </c>
      <c r="FK62" s="46">
        <v>115</v>
      </c>
      <c r="FL62" s="46">
        <v>0</v>
      </c>
      <c r="FM62" s="46">
        <v>15</v>
      </c>
      <c r="FN62" s="46">
        <v>4</v>
      </c>
      <c r="FO62" s="46">
        <v>0</v>
      </c>
      <c r="FP62" s="46">
        <v>0</v>
      </c>
      <c r="FQ62" s="46">
        <v>0</v>
      </c>
      <c r="FR62" s="45"/>
      <c r="FS62" s="45"/>
      <c r="FT62" s="45"/>
      <c r="FU62" s="53" t="s">
        <v>10202</v>
      </c>
      <c r="FV62" s="46" t="s">
        <v>10289</v>
      </c>
      <c r="FW62" s="53" t="s">
        <v>10338</v>
      </c>
      <c r="FX62" s="46" t="s">
        <v>10392</v>
      </c>
      <c r="FY62" s="46" t="s">
        <v>10472</v>
      </c>
      <c r="FZ62" s="45"/>
      <c r="GA62" s="46" t="s">
        <v>594</v>
      </c>
      <c r="GB62" s="45"/>
      <c r="GC62" s="46" t="s">
        <v>10651</v>
      </c>
      <c r="GD62" s="46">
        <v>5</v>
      </c>
      <c r="GE62" s="46">
        <v>700</v>
      </c>
      <c r="GF62" s="46" t="s">
        <v>10743</v>
      </c>
      <c r="GG62" s="46" t="s">
        <v>10853</v>
      </c>
      <c r="GH62" s="46" t="s">
        <v>11081</v>
      </c>
      <c r="GI62" s="46" t="s">
        <v>10961</v>
      </c>
      <c r="GJ62" s="46" t="s">
        <v>25</v>
      </c>
      <c r="GK62" s="46" t="s">
        <v>7317</v>
      </c>
      <c r="GL62" s="46" t="s">
        <v>11081</v>
      </c>
      <c r="GM62" s="46" t="s">
        <v>7489</v>
      </c>
    </row>
    <row r="63" spans="3:195" ht="30" customHeight="1" x14ac:dyDescent="0.2">
      <c r="C63" s="102" t="s">
        <v>11155</v>
      </c>
      <c r="D63" s="102" t="s">
        <v>11217</v>
      </c>
      <c r="E63" s="46" t="s">
        <v>69</v>
      </c>
      <c r="F63" s="45" t="s">
        <v>11174</v>
      </c>
      <c r="G63" s="46"/>
      <c r="H63" s="46"/>
      <c r="I63" s="46" t="s">
        <v>7754</v>
      </c>
      <c r="J63" s="46" t="s">
        <v>686</v>
      </c>
      <c r="K63" s="46">
        <v>2014</v>
      </c>
      <c r="L63" s="47">
        <v>44767</v>
      </c>
      <c r="M63" s="47">
        <v>45291</v>
      </c>
      <c r="N63" s="46" t="s">
        <v>7974</v>
      </c>
      <c r="O63" s="46" t="s">
        <v>8090</v>
      </c>
      <c r="P63" s="46" t="s">
        <v>8202</v>
      </c>
      <c r="Q63" s="46" t="s">
        <v>8323</v>
      </c>
      <c r="R63" s="46" t="s">
        <v>699</v>
      </c>
      <c r="S63" s="45"/>
      <c r="T63" s="46" t="s">
        <v>699</v>
      </c>
      <c r="U63" s="45"/>
      <c r="V63" s="46" t="s">
        <v>699</v>
      </c>
      <c r="W63" s="45"/>
      <c r="X63" s="46" t="s">
        <v>8605</v>
      </c>
      <c r="Y63" s="46" t="s">
        <v>8692</v>
      </c>
      <c r="Z63" s="46" t="s">
        <v>8810</v>
      </c>
      <c r="AA63" s="46" t="s">
        <v>8810</v>
      </c>
      <c r="AB63" s="46" t="s">
        <v>3142</v>
      </c>
      <c r="AC63" s="46" t="s">
        <v>8973</v>
      </c>
      <c r="AD63" s="48">
        <f>SUM(AE63,AH63,AK63,AM63,AO63,AQ63)</f>
        <v>47.248000000000005</v>
      </c>
      <c r="AE63" s="48">
        <v>29.353000000000002</v>
      </c>
      <c r="AF63" s="49">
        <v>62.13</v>
      </c>
      <c r="AG63" s="49">
        <v>0.03</v>
      </c>
      <c r="AH63" s="48">
        <v>17.895</v>
      </c>
      <c r="AI63" s="49">
        <v>37.869999999999997</v>
      </c>
      <c r="AJ63" s="49"/>
      <c r="AK63" s="49">
        <v>0</v>
      </c>
      <c r="AL63" s="49">
        <v>0</v>
      </c>
      <c r="AM63" s="49">
        <v>0</v>
      </c>
      <c r="AN63" s="49">
        <v>0</v>
      </c>
      <c r="AO63" s="49">
        <v>0</v>
      </c>
      <c r="AP63" s="49">
        <v>0</v>
      </c>
      <c r="AQ63" s="49">
        <v>0</v>
      </c>
      <c r="AR63" s="49">
        <v>0</v>
      </c>
      <c r="AS63" s="46" t="s">
        <v>9049</v>
      </c>
      <c r="AT63" s="46" t="s">
        <v>594</v>
      </c>
      <c r="AU63" s="46" t="s">
        <v>594</v>
      </c>
      <c r="AV63" s="45"/>
      <c r="AW63" s="45"/>
      <c r="AX63" s="45"/>
      <c r="AY63" s="49"/>
      <c r="AZ63" s="49">
        <v>30</v>
      </c>
      <c r="BA63" s="49">
        <v>0.03</v>
      </c>
      <c r="BB63" s="50">
        <v>99</v>
      </c>
      <c r="BC63" s="50">
        <v>89</v>
      </c>
      <c r="BD63" s="50">
        <v>30</v>
      </c>
      <c r="BE63" s="50"/>
      <c r="BF63" s="50">
        <v>13</v>
      </c>
      <c r="BG63" s="50">
        <v>6</v>
      </c>
      <c r="BH63" s="50"/>
      <c r="BI63" s="50">
        <v>1</v>
      </c>
      <c r="BJ63" s="50">
        <v>1</v>
      </c>
      <c r="BK63" s="50">
        <v>1</v>
      </c>
      <c r="BL63" s="50">
        <v>3</v>
      </c>
      <c r="BM63" s="50"/>
      <c r="BN63" s="50"/>
      <c r="BO63" s="50"/>
      <c r="BP63" s="50">
        <v>4</v>
      </c>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v>0</v>
      </c>
      <c r="CO63" s="50"/>
      <c r="CP63" s="48"/>
      <c r="CQ63" s="50"/>
      <c r="CR63" s="50"/>
      <c r="CS63" s="50" t="s">
        <v>9246</v>
      </c>
      <c r="CT63" s="50">
        <v>1</v>
      </c>
      <c r="CU63" s="50">
        <v>30</v>
      </c>
      <c r="CV63" s="52">
        <f>SUM(BE63:BX63)+SUM(CO63:CT63)-CU63</f>
        <v>0</v>
      </c>
      <c r="CW63" s="49">
        <v>0</v>
      </c>
      <c r="CX63" s="46" t="s">
        <v>9352</v>
      </c>
      <c r="CY63" s="45"/>
      <c r="CZ63" s="49">
        <v>0</v>
      </c>
      <c r="DA63" s="53" t="s">
        <v>9465</v>
      </c>
      <c r="DB63" s="49">
        <v>1138000</v>
      </c>
      <c r="DC63" s="49"/>
      <c r="DD63" s="45"/>
      <c r="DE63" s="45"/>
      <c r="DF63" s="45"/>
      <c r="DG63" s="45"/>
      <c r="DH63" s="45"/>
      <c r="DI63" s="45"/>
      <c r="DJ63" s="46">
        <v>1</v>
      </c>
      <c r="DK63" s="45"/>
      <c r="DL63" s="45"/>
      <c r="DM63" s="45"/>
      <c r="DN63" s="46">
        <v>1</v>
      </c>
      <c r="DO63" s="46" t="s">
        <v>9695</v>
      </c>
      <c r="DP63" s="46">
        <v>225</v>
      </c>
      <c r="DQ63" s="45"/>
      <c r="DR63" s="45"/>
      <c r="DS63" s="45"/>
      <c r="DT63" s="45"/>
      <c r="DU63" s="45"/>
      <c r="DV63" s="45"/>
      <c r="DW63" s="45"/>
      <c r="DX63" s="45"/>
      <c r="DY63" s="45"/>
      <c r="DZ63" s="45"/>
      <c r="EA63" s="45"/>
      <c r="EB63" s="45"/>
      <c r="EC63" s="45"/>
      <c r="ED63" s="45"/>
      <c r="EE63" s="45"/>
      <c r="EF63" s="45"/>
      <c r="EG63" s="45"/>
      <c r="EH63" s="45"/>
      <c r="EI63" s="45"/>
      <c r="EJ63" s="45"/>
      <c r="EK63" s="45"/>
      <c r="EL63" s="45"/>
      <c r="EM63" s="45"/>
      <c r="EN63" s="45"/>
      <c r="EO63" s="45"/>
      <c r="EP63" s="45"/>
      <c r="EQ63" s="45"/>
      <c r="ER63" s="45"/>
      <c r="ES63" s="45"/>
      <c r="ET63" s="45"/>
      <c r="EU63" s="46">
        <v>1</v>
      </c>
      <c r="EV63" s="46" t="s">
        <v>9880</v>
      </c>
      <c r="EW63" s="46">
        <v>225</v>
      </c>
      <c r="EX63" s="45"/>
      <c r="EY63" s="45"/>
      <c r="EZ63" s="45"/>
      <c r="FA63" s="45"/>
      <c r="FB63" s="45"/>
      <c r="FC63" s="45"/>
      <c r="FD63" s="45"/>
      <c r="FE63" s="45"/>
      <c r="FF63" s="45"/>
      <c r="FG63" s="46">
        <v>0</v>
      </c>
      <c r="FH63" s="46" t="s">
        <v>10020</v>
      </c>
      <c r="FI63" s="46">
        <v>15</v>
      </c>
      <c r="FJ63" s="46">
        <v>0</v>
      </c>
      <c r="FK63" s="46">
        <v>9</v>
      </c>
      <c r="FL63" s="46">
        <v>0</v>
      </c>
      <c r="FM63" s="46">
        <v>4</v>
      </c>
      <c r="FN63" s="46">
        <v>2</v>
      </c>
      <c r="FO63" s="46">
        <v>0</v>
      </c>
      <c r="FP63" s="46">
        <v>0</v>
      </c>
      <c r="FQ63" s="46">
        <v>0</v>
      </c>
      <c r="FR63" s="46">
        <v>1</v>
      </c>
      <c r="FS63" s="53" t="s">
        <v>10068</v>
      </c>
      <c r="FT63" s="46" t="s">
        <v>10122</v>
      </c>
      <c r="FU63" s="53" t="s">
        <v>10203</v>
      </c>
      <c r="FV63" s="46" t="s">
        <v>10290</v>
      </c>
      <c r="FW63" s="53" t="s">
        <v>10339</v>
      </c>
      <c r="FX63" s="46" t="s">
        <v>10393</v>
      </c>
      <c r="FY63" s="46" t="s">
        <v>10473</v>
      </c>
      <c r="FZ63" s="46" t="s">
        <v>10511</v>
      </c>
      <c r="GA63" s="46" t="s">
        <v>10553</v>
      </c>
      <c r="GB63" s="46" t="s">
        <v>10585</v>
      </c>
      <c r="GC63" s="46" t="s">
        <v>10652</v>
      </c>
      <c r="GD63" s="46">
        <v>1</v>
      </c>
      <c r="GE63" s="46">
        <v>48</v>
      </c>
      <c r="GF63" s="46" t="s">
        <v>25</v>
      </c>
      <c r="GG63" s="46" t="s">
        <v>7317</v>
      </c>
      <c r="GH63" s="46" t="s">
        <v>11081</v>
      </c>
      <c r="GI63" s="46" t="s">
        <v>7489</v>
      </c>
      <c r="GJ63" s="46" t="s">
        <v>25</v>
      </c>
      <c r="GK63" s="46" t="s">
        <v>7317</v>
      </c>
      <c r="GL63" s="46" t="s">
        <v>11081</v>
      </c>
      <c r="GM63" s="46" t="s">
        <v>7489</v>
      </c>
    </row>
    <row r="64" spans="3:195" ht="30" customHeight="1" x14ac:dyDescent="0.2">
      <c r="C64" s="102" t="s">
        <v>11156</v>
      </c>
      <c r="D64" s="102" t="s">
        <v>11217</v>
      </c>
      <c r="E64" s="54" t="s">
        <v>69</v>
      </c>
      <c r="F64" s="54" t="s">
        <v>11175</v>
      </c>
      <c r="G64" s="54" t="s">
        <v>82</v>
      </c>
      <c r="H64" s="54" t="s">
        <v>333</v>
      </c>
      <c r="I64" s="54" t="s">
        <v>636</v>
      </c>
      <c r="J64" s="54" t="s">
        <v>743</v>
      </c>
      <c r="K64" s="54">
        <v>2023</v>
      </c>
      <c r="L64" s="54" t="s">
        <v>895</v>
      </c>
      <c r="M64" s="54" t="s">
        <v>954</v>
      </c>
      <c r="N64" s="54"/>
      <c r="O64" s="54" t="s">
        <v>1189</v>
      </c>
      <c r="P64" s="54" t="s">
        <v>1418</v>
      </c>
      <c r="Q64" s="54" t="s">
        <v>1706</v>
      </c>
      <c r="R64" s="54" t="s">
        <v>1905</v>
      </c>
      <c r="S64" s="54" t="s">
        <v>2148</v>
      </c>
      <c r="T64" s="54" t="s">
        <v>2375</v>
      </c>
      <c r="U64" s="54" t="s">
        <v>2502</v>
      </c>
      <c r="V64" s="54" t="s">
        <v>2579</v>
      </c>
      <c r="W64" s="54"/>
      <c r="X64" s="54"/>
      <c r="Y64" s="54"/>
      <c r="Z64" s="54" t="s">
        <v>2844</v>
      </c>
      <c r="AA64" s="54" t="s">
        <v>2844</v>
      </c>
      <c r="AB64" s="54" t="s">
        <v>3140</v>
      </c>
      <c r="AC64" s="54" t="s">
        <v>3283</v>
      </c>
      <c r="AD64" s="55">
        <v>0.84</v>
      </c>
      <c r="AE64" s="55"/>
      <c r="AF64" s="55"/>
      <c r="AG64" s="55"/>
      <c r="AH64" s="55">
        <v>0.75</v>
      </c>
      <c r="AI64" s="55">
        <v>89.29</v>
      </c>
      <c r="AJ64" s="55">
        <v>0.04</v>
      </c>
      <c r="AK64" s="55">
        <v>0</v>
      </c>
      <c r="AL64" s="55">
        <v>0</v>
      </c>
      <c r="AM64" s="55">
        <v>0</v>
      </c>
      <c r="AN64" s="55">
        <v>0</v>
      </c>
      <c r="AO64" s="55">
        <v>0.09</v>
      </c>
      <c r="AP64" s="55">
        <v>10.71</v>
      </c>
      <c r="AQ64" s="55"/>
      <c r="AR64" s="55"/>
      <c r="AS64" s="55"/>
      <c r="AT64" s="55"/>
      <c r="AU64" s="55"/>
      <c r="AV64" s="55"/>
      <c r="AW64" s="54"/>
      <c r="AX64" s="54"/>
      <c r="AY64" s="55"/>
      <c r="AZ64" s="55">
        <v>1.2</v>
      </c>
      <c r="BA64" s="55">
        <v>0.05</v>
      </c>
      <c r="BB64" s="56">
        <v>9</v>
      </c>
      <c r="BC64" s="56">
        <v>4</v>
      </c>
      <c r="BD64" s="56">
        <v>3</v>
      </c>
      <c r="BE64" s="56"/>
      <c r="BF64" s="56"/>
      <c r="BG64" s="56">
        <v>3</v>
      </c>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v>0</v>
      </c>
      <c r="CO64" s="56"/>
      <c r="CP64" s="70"/>
      <c r="CQ64" s="56"/>
      <c r="CR64" s="56"/>
      <c r="CS64" s="56" t="s">
        <v>3594</v>
      </c>
      <c r="CT64" s="56">
        <v>1</v>
      </c>
      <c r="CU64" s="56">
        <v>4</v>
      </c>
      <c r="CV64" s="56">
        <v>0</v>
      </c>
      <c r="CW64" s="55">
        <v>0</v>
      </c>
      <c r="CX64" s="54" t="s">
        <v>3798</v>
      </c>
      <c r="CY64" s="54"/>
      <c r="CZ64" s="54">
        <v>0</v>
      </c>
      <c r="DA64" s="54" t="s">
        <v>4040</v>
      </c>
      <c r="DB64" s="55">
        <v>65300</v>
      </c>
      <c r="DC64" s="54"/>
      <c r="DD64" s="54"/>
      <c r="DE64" s="54"/>
      <c r="DF64" s="54"/>
      <c r="DG64" s="54"/>
      <c r="DH64" s="54"/>
      <c r="DI64" s="54"/>
      <c r="DJ64" s="54">
        <v>2</v>
      </c>
      <c r="DK64" s="54">
        <v>1</v>
      </c>
      <c r="DL64" s="54" t="s">
        <v>4235</v>
      </c>
      <c r="DM64" s="54">
        <v>1316</v>
      </c>
      <c r="DN64" s="54">
        <v>1</v>
      </c>
      <c r="DO64" s="54" t="s">
        <v>4373</v>
      </c>
      <c r="DP64" s="54">
        <v>0</v>
      </c>
      <c r="DQ64" s="54"/>
      <c r="DR64" s="54"/>
      <c r="DS64" s="54"/>
      <c r="DT64" s="54"/>
      <c r="DU64" s="54"/>
      <c r="DV64" s="54"/>
      <c r="DW64" s="54"/>
      <c r="DX64" s="54"/>
      <c r="DY64" s="54"/>
      <c r="DZ64" s="54"/>
      <c r="EA64" s="54"/>
      <c r="EB64" s="54"/>
      <c r="EC64" s="54"/>
      <c r="ED64" s="54"/>
      <c r="EE64" s="54"/>
      <c r="EF64" s="54"/>
      <c r="EG64" s="54"/>
      <c r="EH64" s="54"/>
      <c r="EI64" s="54"/>
      <c r="EJ64" s="54"/>
      <c r="EK64" s="54"/>
      <c r="EL64" s="54"/>
      <c r="EM64" s="54"/>
      <c r="EN64" s="54"/>
      <c r="EO64" s="54"/>
      <c r="EP64" s="54"/>
      <c r="EQ64" s="54"/>
      <c r="ER64" s="54"/>
      <c r="ES64" s="54"/>
      <c r="ET64" s="54"/>
      <c r="EU64" s="54"/>
      <c r="EV64" s="54"/>
      <c r="EW64" s="54"/>
      <c r="EX64" s="54"/>
      <c r="EY64" s="54"/>
      <c r="EZ64" s="54"/>
      <c r="FA64" s="54">
        <v>1</v>
      </c>
      <c r="FB64" s="54" t="s">
        <v>4811</v>
      </c>
      <c r="FC64" s="54">
        <v>9</v>
      </c>
      <c r="FD64" s="54"/>
      <c r="FE64" s="54"/>
      <c r="FF64" s="54"/>
      <c r="FG64" s="54"/>
      <c r="FH64" s="54"/>
      <c r="FI64" s="54"/>
      <c r="FJ64" s="54"/>
      <c r="FK64" s="54"/>
      <c r="FL64" s="54"/>
      <c r="FM64" s="54"/>
      <c r="FN64" s="54"/>
      <c r="FO64" s="54"/>
      <c r="FP64" s="54"/>
      <c r="FQ64" s="54"/>
      <c r="FR64" s="54">
        <v>1</v>
      </c>
      <c r="FS64" s="54" t="s">
        <v>4905</v>
      </c>
      <c r="FT64" s="54" t="s">
        <v>4933</v>
      </c>
      <c r="FU64" s="54" t="s">
        <v>5094</v>
      </c>
      <c r="FV64" s="54" t="s">
        <v>5284</v>
      </c>
      <c r="FW64" s="54" t="s">
        <v>5094</v>
      </c>
      <c r="FX64" s="54"/>
      <c r="FY64" s="54" t="s">
        <v>5535</v>
      </c>
      <c r="FZ64" s="54"/>
      <c r="GA64" s="54"/>
      <c r="GB64" s="54"/>
      <c r="GC64" s="54" t="s">
        <v>5751</v>
      </c>
      <c r="GD64" s="54">
        <v>0</v>
      </c>
      <c r="GE64" s="54">
        <v>0</v>
      </c>
      <c r="GF64" s="54" t="s">
        <v>6040</v>
      </c>
      <c r="GG64" s="54" t="s">
        <v>6380</v>
      </c>
      <c r="GH64" s="54" t="s">
        <v>6703</v>
      </c>
      <c r="GI64" s="54" t="s">
        <v>7047</v>
      </c>
      <c r="GJ64" s="54" t="s">
        <v>25</v>
      </c>
      <c r="GK64" s="54" t="s">
        <v>7317</v>
      </c>
      <c r="GL64" s="54" t="s">
        <v>7413</v>
      </c>
      <c r="GM64" s="54" t="s">
        <v>7489</v>
      </c>
    </row>
    <row r="65" spans="3:195" ht="30" customHeight="1" x14ac:dyDescent="0.2">
      <c r="C65" s="102" t="s">
        <v>11181</v>
      </c>
      <c r="D65" s="102" t="s">
        <v>11217</v>
      </c>
      <c r="E65" s="54" t="s">
        <v>69</v>
      </c>
      <c r="F65" s="54" t="s">
        <v>11175</v>
      </c>
      <c r="G65" s="54" t="s">
        <v>82</v>
      </c>
      <c r="H65" s="54" t="s">
        <v>338</v>
      </c>
      <c r="I65" s="54" t="s">
        <v>641</v>
      </c>
      <c r="J65" s="54" t="s">
        <v>745</v>
      </c>
      <c r="K65" s="54">
        <v>2023</v>
      </c>
      <c r="L65" s="54" t="s">
        <v>791</v>
      </c>
      <c r="M65" s="54" t="s">
        <v>936</v>
      </c>
      <c r="N65" s="54"/>
      <c r="O65" s="54" t="s">
        <v>1193</v>
      </c>
      <c r="P65" s="54" t="s">
        <v>1421</v>
      </c>
      <c r="Q65" s="54" t="s">
        <v>699</v>
      </c>
      <c r="R65" s="54"/>
      <c r="S65" s="54" t="s">
        <v>2153</v>
      </c>
      <c r="T65" s="54" t="s">
        <v>2379</v>
      </c>
      <c r="U65" s="54" t="s">
        <v>699</v>
      </c>
      <c r="V65" s="54"/>
      <c r="W65" s="54"/>
      <c r="X65" s="54"/>
      <c r="Y65" s="54"/>
      <c r="Z65" s="54" t="s">
        <v>2849</v>
      </c>
      <c r="AA65" s="54" t="s">
        <v>2849</v>
      </c>
      <c r="AB65" s="54" t="s">
        <v>3138</v>
      </c>
      <c r="AC65" s="54" t="s">
        <v>3287</v>
      </c>
      <c r="AD65" s="55">
        <v>71</v>
      </c>
      <c r="AE65" s="55"/>
      <c r="AF65" s="55"/>
      <c r="AG65" s="55"/>
      <c r="AH65" s="55">
        <v>49.768000000000001</v>
      </c>
      <c r="AI65" s="55">
        <v>70.099999999999994</v>
      </c>
      <c r="AJ65" s="55">
        <v>0.24</v>
      </c>
      <c r="AK65" s="55">
        <v>0</v>
      </c>
      <c r="AL65" s="55">
        <v>0</v>
      </c>
      <c r="AM65" s="55">
        <v>21.231999999999999</v>
      </c>
      <c r="AN65" s="55">
        <v>29.9</v>
      </c>
      <c r="AO65" s="55">
        <v>0</v>
      </c>
      <c r="AP65" s="55">
        <v>0</v>
      </c>
      <c r="AQ65" s="55"/>
      <c r="AR65" s="55"/>
      <c r="AS65" s="55"/>
      <c r="AT65" s="55"/>
      <c r="AU65" s="55"/>
      <c r="AV65" s="55"/>
      <c r="AW65" s="54"/>
      <c r="AX65" s="54"/>
      <c r="AY65" s="55"/>
      <c r="AZ65" s="55">
        <v>25</v>
      </c>
      <c r="BA65" s="55">
        <v>0.1</v>
      </c>
      <c r="BB65" s="56">
        <v>210</v>
      </c>
      <c r="BC65" s="56">
        <v>210</v>
      </c>
      <c r="BD65" s="56">
        <v>122</v>
      </c>
      <c r="BE65" s="56"/>
      <c r="BF65" s="56"/>
      <c r="BG65" s="56"/>
      <c r="BH65" s="56"/>
      <c r="BI65" s="56"/>
      <c r="BJ65" s="56"/>
      <c r="BK65" s="56"/>
      <c r="BL65" s="56"/>
      <c r="BM65" s="56"/>
      <c r="BN65" s="56"/>
      <c r="BO65" s="56"/>
      <c r="BP65" s="56">
        <v>57</v>
      </c>
      <c r="BQ65" s="56"/>
      <c r="BR65" s="56"/>
      <c r="BS65" s="56">
        <v>65</v>
      </c>
      <c r="BT65" s="56"/>
      <c r="BU65" s="56"/>
      <c r="BV65" s="56"/>
      <c r="BW65" s="56"/>
      <c r="BX65" s="56"/>
      <c r="BY65" s="56"/>
      <c r="BZ65" s="56"/>
      <c r="CA65" s="56"/>
      <c r="CB65" s="56"/>
      <c r="CC65" s="56"/>
      <c r="CD65" s="56"/>
      <c r="CE65" s="56"/>
      <c r="CF65" s="56"/>
      <c r="CG65" s="56"/>
      <c r="CH65" s="56"/>
      <c r="CI65" s="56"/>
      <c r="CJ65" s="56"/>
      <c r="CK65" s="56"/>
      <c r="CL65" s="56"/>
      <c r="CM65" s="56"/>
      <c r="CN65" s="56">
        <v>0</v>
      </c>
      <c r="CO65" s="56"/>
      <c r="CP65" s="70"/>
      <c r="CQ65" s="56"/>
      <c r="CR65" s="56"/>
      <c r="CS65" s="56"/>
      <c r="CT65" s="56"/>
      <c r="CU65" s="56">
        <v>122</v>
      </c>
      <c r="CV65" s="56">
        <v>0</v>
      </c>
      <c r="CW65" s="55">
        <v>3952.0909999999999</v>
      </c>
      <c r="CX65" s="54" t="s">
        <v>3803</v>
      </c>
      <c r="CY65" s="54"/>
      <c r="CZ65" s="54">
        <v>100</v>
      </c>
      <c r="DA65" s="54" t="s">
        <v>4044</v>
      </c>
      <c r="DB65" s="55">
        <v>496.94099999999997</v>
      </c>
      <c r="DC65" s="54"/>
      <c r="DD65" s="54"/>
      <c r="DE65" s="54"/>
      <c r="DF65" s="54"/>
      <c r="DG65" s="54"/>
      <c r="DH65" s="54"/>
      <c r="DI65" s="54"/>
      <c r="DJ65" s="54">
        <v>1</v>
      </c>
      <c r="DK65" s="54"/>
      <c r="DL65" s="54" t="s">
        <v>4237</v>
      </c>
      <c r="DM65" s="54"/>
      <c r="DN65" s="54"/>
      <c r="DO65" s="54" t="s">
        <v>4290</v>
      </c>
      <c r="DP65" s="54"/>
      <c r="DQ65" s="54"/>
      <c r="DR65" s="54" t="s">
        <v>4443</v>
      </c>
      <c r="DS65" s="54"/>
      <c r="DT65" s="54"/>
      <c r="DU65" s="54"/>
      <c r="DV65" s="54"/>
      <c r="DW65" s="54"/>
      <c r="DX65" s="54"/>
      <c r="DY65" s="54"/>
      <c r="DZ65" s="54"/>
      <c r="EA65" s="54"/>
      <c r="EB65" s="54"/>
      <c r="EC65" s="54"/>
      <c r="ED65" s="54"/>
      <c r="EE65" s="54"/>
      <c r="EF65" s="54"/>
      <c r="EG65" s="54"/>
      <c r="EH65" s="54"/>
      <c r="EI65" s="54">
        <v>1</v>
      </c>
      <c r="EJ65" s="54" t="s">
        <v>4598</v>
      </c>
      <c r="EK65" s="54">
        <v>15000</v>
      </c>
      <c r="EL65" s="54"/>
      <c r="EM65" s="54"/>
      <c r="EN65" s="54"/>
      <c r="EO65" s="54"/>
      <c r="EP65" s="54"/>
      <c r="EQ65" s="54"/>
      <c r="ER65" s="54"/>
      <c r="ES65" s="54"/>
      <c r="ET65" s="54"/>
      <c r="EU65" s="54"/>
      <c r="EV65" s="54"/>
      <c r="EW65" s="54"/>
      <c r="EX65" s="54"/>
      <c r="EY65" s="54"/>
      <c r="EZ65" s="54"/>
      <c r="FA65" s="54">
        <v>1</v>
      </c>
      <c r="FB65" s="54" t="s">
        <v>4814</v>
      </c>
      <c r="FC65" s="54">
        <v>8</v>
      </c>
      <c r="FD65" s="54"/>
      <c r="FE65" s="54"/>
      <c r="FF65" s="54"/>
      <c r="FG65" s="54"/>
      <c r="FH65" s="54"/>
      <c r="FI65" s="54"/>
      <c r="FJ65" s="54"/>
      <c r="FK65" s="54"/>
      <c r="FL65" s="54"/>
      <c r="FM65" s="54"/>
      <c r="FN65" s="54"/>
      <c r="FO65" s="54"/>
      <c r="FP65" s="54"/>
      <c r="FQ65" s="54"/>
      <c r="FR65" s="54"/>
      <c r="FS65" s="54"/>
      <c r="FT65" s="54"/>
      <c r="FU65" s="54" t="s">
        <v>699</v>
      </c>
      <c r="FV65" s="54" t="s">
        <v>5289</v>
      </c>
      <c r="FW65" s="54" t="s">
        <v>5377</v>
      </c>
      <c r="FX65" s="54"/>
      <c r="FY65" s="54" t="s">
        <v>5539</v>
      </c>
      <c r="FZ65" s="54"/>
      <c r="GA65" s="54"/>
      <c r="GB65" s="54"/>
      <c r="GC65" s="54" t="s">
        <v>5754</v>
      </c>
      <c r="GD65" s="54">
        <v>6</v>
      </c>
      <c r="GE65" s="54">
        <v>1650</v>
      </c>
      <c r="GF65" s="54" t="s">
        <v>6044</v>
      </c>
      <c r="GG65" s="54" t="s">
        <v>6384</v>
      </c>
      <c r="GH65" s="54" t="s">
        <v>6707</v>
      </c>
      <c r="GI65" s="54" t="s">
        <v>7051</v>
      </c>
      <c r="GJ65" s="54" t="s">
        <v>25</v>
      </c>
      <c r="GK65" s="54" t="s">
        <v>7317</v>
      </c>
      <c r="GL65" s="54" t="s">
        <v>7413</v>
      </c>
      <c r="GM65" s="54" t="s">
        <v>7489</v>
      </c>
    </row>
    <row r="66" spans="3:195" ht="30" customHeight="1" x14ac:dyDescent="0.2">
      <c r="C66" s="102" t="s">
        <v>11157</v>
      </c>
      <c r="D66" s="102" t="s">
        <v>11217</v>
      </c>
      <c r="E66" s="54" t="s">
        <v>69</v>
      </c>
      <c r="F66" s="54" t="s">
        <v>11175</v>
      </c>
      <c r="G66" s="54" t="s">
        <v>82</v>
      </c>
      <c r="H66" s="54" t="s">
        <v>338</v>
      </c>
      <c r="I66" s="54" t="s">
        <v>643</v>
      </c>
      <c r="J66" s="54"/>
      <c r="K66" s="54">
        <v>2023</v>
      </c>
      <c r="L66" s="54" t="s">
        <v>785</v>
      </c>
      <c r="M66" s="54" t="s">
        <v>961</v>
      </c>
      <c r="N66" s="54"/>
      <c r="O66" s="54" t="s">
        <v>1194</v>
      </c>
      <c r="P66" s="54" t="s">
        <v>1422</v>
      </c>
      <c r="Q66" s="54" t="s">
        <v>699</v>
      </c>
      <c r="R66" s="54"/>
      <c r="S66" s="54" t="s">
        <v>2155</v>
      </c>
      <c r="T66" s="54" t="s">
        <v>2381</v>
      </c>
      <c r="U66" s="54" t="s">
        <v>699</v>
      </c>
      <c r="V66" s="54"/>
      <c r="W66" s="54"/>
      <c r="X66" s="54"/>
      <c r="Y66" s="54"/>
      <c r="Z66" s="54" t="s">
        <v>2849</v>
      </c>
      <c r="AA66" s="54" t="s">
        <v>3081</v>
      </c>
      <c r="AB66" s="54" t="s">
        <v>3138</v>
      </c>
      <c r="AC66" s="54" t="s">
        <v>3287</v>
      </c>
      <c r="AD66" s="55">
        <v>5.3369999999999997</v>
      </c>
      <c r="AE66" s="55"/>
      <c r="AF66" s="55"/>
      <c r="AG66" s="55"/>
      <c r="AH66" s="55">
        <v>4.4859999999999998</v>
      </c>
      <c r="AI66" s="55">
        <v>84.05</v>
      </c>
      <c r="AJ66" s="55">
        <v>0.02</v>
      </c>
      <c r="AK66" s="55">
        <v>0.52700000000000002</v>
      </c>
      <c r="AL66" s="55">
        <v>9.8699999999999992</v>
      </c>
      <c r="AM66" s="55">
        <v>0.32400000000000001</v>
      </c>
      <c r="AN66" s="55">
        <v>6.07</v>
      </c>
      <c r="AO66" s="55">
        <v>0</v>
      </c>
      <c r="AP66" s="55">
        <v>0</v>
      </c>
      <c r="AQ66" s="55"/>
      <c r="AR66" s="55"/>
      <c r="AS66" s="55"/>
      <c r="AT66" s="55"/>
      <c r="AU66" s="55"/>
      <c r="AV66" s="55"/>
      <c r="AW66" s="54"/>
      <c r="AX66" s="54"/>
      <c r="AY66" s="55"/>
      <c r="AZ66" s="55">
        <v>5.4640000000000004</v>
      </c>
      <c r="BA66" s="55">
        <v>0.02</v>
      </c>
      <c r="BB66" s="56">
        <v>21</v>
      </c>
      <c r="BC66" s="56">
        <v>18</v>
      </c>
      <c r="BD66" s="56">
        <v>17</v>
      </c>
      <c r="BE66" s="56"/>
      <c r="BF66" s="56"/>
      <c r="BG66" s="56"/>
      <c r="BH66" s="56"/>
      <c r="BI66" s="56"/>
      <c r="BJ66" s="56"/>
      <c r="BK66" s="56"/>
      <c r="BL66" s="56"/>
      <c r="BM66" s="56"/>
      <c r="BN66" s="56">
        <v>5</v>
      </c>
      <c r="BO66" s="56">
        <v>12</v>
      </c>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v>0</v>
      </c>
      <c r="CO66" s="56"/>
      <c r="CP66" s="70"/>
      <c r="CQ66" s="56"/>
      <c r="CR66" s="56"/>
      <c r="CS66" s="56"/>
      <c r="CT66" s="56"/>
      <c r="CU66" s="56">
        <v>17</v>
      </c>
      <c r="CV66" s="56">
        <v>0</v>
      </c>
      <c r="CW66" s="55">
        <v>11.343999999999999</v>
      </c>
      <c r="CX66" s="54" t="s">
        <v>3805</v>
      </c>
      <c r="CY66" s="54" t="s">
        <v>3935</v>
      </c>
      <c r="CZ66" s="54">
        <v>2.2799999999999998</v>
      </c>
      <c r="DA66" s="54" t="s">
        <v>4044</v>
      </c>
      <c r="DB66" s="55">
        <v>496.94099999999997</v>
      </c>
      <c r="DC66" s="54"/>
      <c r="DD66" s="54"/>
      <c r="DE66" s="54"/>
      <c r="DF66" s="54"/>
      <c r="DG66" s="54"/>
      <c r="DH66" s="54"/>
      <c r="DI66" s="54"/>
      <c r="DJ66" s="54">
        <v>5</v>
      </c>
      <c r="DK66" s="54">
        <v>1</v>
      </c>
      <c r="DL66" s="54" t="s">
        <v>4239</v>
      </c>
      <c r="DM66" s="54">
        <v>553</v>
      </c>
      <c r="DN66" s="54">
        <v>1</v>
      </c>
      <c r="DO66" s="54" t="s">
        <v>4376</v>
      </c>
      <c r="DP66" s="54">
        <v>2387</v>
      </c>
      <c r="DQ66" s="54">
        <v>1</v>
      </c>
      <c r="DR66" s="54" t="s">
        <v>4444</v>
      </c>
      <c r="DS66" s="54">
        <v>159</v>
      </c>
      <c r="DT66" s="54"/>
      <c r="DU66" s="54"/>
      <c r="DV66" s="54"/>
      <c r="DW66" s="54"/>
      <c r="DX66" s="54"/>
      <c r="DY66" s="54"/>
      <c r="DZ66" s="54"/>
      <c r="EA66" s="54"/>
      <c r="EB66" s="54"/>
      <c r="EC66" s="54"/>
      <c r="ED66" s="54"/>
      <c r="EE66" s="54"/>
      <c r="EF66" s="54"/>
      <c r="EG66" s="54"/>
      <c r="EH66" s="54"/>
      <c r="EI66" s="54"/>
      <c r="EJ66" s="54"/>
      <c r="EK66" s="54"/>
      <c r="EL66" s="54"/>
      <c r="EM66" s="54"/>
      <c r="EN66" s="54"/>
      <c r="EO66" s="54"/>
      <c r="EP66" s="54"/>
      <c r="EQ66" s="54"/>
      <c r="ER66" s="54"/>
      <c r="ES66" s="54"/>
      <c r="ET66" s="54"/>
      <c r="EU66" s="54"/>
      <c r="EV66" s="54"/>
      <c r="EW66" s="54"/>
      <c r="EX66" s="54"/>
      <c r="EY66" s="54"/>
      <c r="EZ66" s="54"/>
      <c r="FA66" s="54">
        <v>1</v>
      </c>
      <c r="FB66" s="54" t="s">
        <v>4715</v>
      </c>
      <c r="FC66" s="54">
        <v>11</v>
      </c>
      <c r="FD66" s="54"/>
      <c r="FE66" s="54"/>
      <c r="FF66" s="54"/>
      <c r="FG66" s="54"/>
      <c r="FH66" s="54"/>
      <c r="FI66" s="54"/>
      <c r="FJ66" s="54"/>
      <c r="FK66" s="54"/>
      <c r="FL66" s="54"/>
      <c r="FM66" s="54"/>
      <c r="FN66" s="54"/>
      <c r="FO66" s="54"/>
      <c r="FP66" s="54"/>
      <c r="FQ66" s="54"/>
      <c r="FR66" s="54"/>
      <c r="FS66" s="54"/>
      <c r="FT66" s="54"/>
      <c r="FU66" s="54" t="s">
        <v>699</v>
      </c>
      <c r="FV66" s="54" t="s">
        <v>5291</v>
      </c>
      <c r="FW66" s="54"/>
      <c r="FX66" s="54"/>
      <c r="FY66" s="54" t="s">
        <v>5541</v>
      </c>
      <c r="FZ66" s="54"/>
      <c r="GA66" s="54"/>
      <c r="GB66" s="54"/>
      <c r="GC66" s="54" t="s">
        <v>5755</v>
      </c>
      <c r="GD66" s="54">
        <v>10</v>
      </c>
      <c r="GE66" s="54">
        <v>109</v>
      </c>
      <c r="GF66" s="54" t="s">
        <v>6044</v>
      </c>
      <c r="GG66" s="54" t="s">
        <v>6384</v>
      </c>
      <c r="GH66" s="54" t="s">
        <v>6707</v>
      </c>
      <c r="GI66" s="54" t="s">
        <v>7051</v>
      </c>
      <c r="GJ66" s="54" t="s">
        <v>25</v>
      </c>
      <c r="GK66" s="54" t="s">
        <v>7317</v>
      </c>
      <c r="GL66" s="54" t="s">
        <v>7413</v>
      </c>
      <c r="GM66" s="54" t="s">
        <v>7489</v>
      </c>
    </row>
    <row r="67" spans="3:195" ht="30" customHeight="1" x14ac:dyDescent="0.2">
      <c r="C67" s="102" t="s">
        <v>11156</v>
      </c>
      <c r="D67" s="102" t="s">
        <v>11217</v>
      </c>
      <c r="E67" s="54" t="s">
        <v>69</v>
      </c>
      <c r="F67" s="54" t="s">
        <v>11175</v>
      </c>
      <c r="G67" s="54" t="s">
        <v>85</v>
      </c>
      <c r="H67" s="54" t="s">
        <v>347</v>
      </c>
      <c r="I67" s="54" t="s">
        <v>650</v>
      </c>
      <c r="J67" s="54"/>
      <c r="K67" s="54">
        <v>2023</v>
      </c>
      <c r="L67" s="54" t="s">
        <v>900</v>
      </c>
      <c r="M67" s="54" t="s">
        <v>883</v>
      </c>
      <c r="N67" s="54"/>
      <c r="O67" s="54" t="s">
        <v>1200</v>
      </c>
      <c r="P67" s="54" t="s">
        <v>1427</v>
      </c>
      <c r="Q67" s="54" t="s">
        <v>1719</v>
      </c>
      <c r="R67" s="54" t="s">
        <v>1916</v>
      </c>
      <c r="S67" s="54"/>
      <c r="T67" s="54"/>
      <c r="U67" s="54"/>
      <c r="V67" s="54"/>
      <c r="W67" s="54"/>
      <c r="X67" s="54"/>
      <c r="Y67" s="54"/>
      <c r="Z67" s="54" t="s">
        <v>2858</v>
      </c>
      <c r="AA67" s="54" t="s">
        <v>2858</v>
      </c>
      <c r="AB67" s="54" t="s">
        <v>3142</v>
      </c>
      <c r="AC67" s="54" t="s">
        <v>2858</v>
      </c>
      <c r="AD67" s="55">
        <v>0.43100000000000005</v>
      </c>
      <c r="AE67" s="55"/>
      <c r="AF67" s="55"/>
      <c r="AG67" s="55"/>
      <c r="AH67" s="55">
        <v>0.40300000000000002</v>
      </c>
      <c r="AI67" s="55">
        <v>93.5</v>
      </c>
      <c r="AJ67" s="55">
        <v>4.01</v>
      </c>
      <c r="AK67" s="55">
        <v>0</v>
      </c>
      <c r="AL67" s="55">
        <v>0</v>
      </c>
      <c r="AM67" s="55">
        <v>0</v>
      </c>
      <c r="AN67" s="55">
        <v>0</v>
      </c>
      <c r="AO67" s="55">
        <v>2.8000000000000001E-2</v>
      </c>
      <c r="AP67" s="55">
        <v>6.5</v>
      </c>
      <c r="AQ67" s="55"/>
      <c r="AR67" s="55"/>
      <c r="AS67" s="55"/>
      <c r="AT67" s="55"/>
      <c r="AU67" s="55"/>
      <c r="AV67" s="55"/>
      <c r="AW67" s="54"/>
      <c r="AX67" s="54"/>
      <c r="AY67" s="55"/>
      <c r="AZ67" s="55">
        <v>0</v>
      </c>
      <c r="BA67" s="55">
        <v>0</v>
      </c>
      <c r="BB67" s="56">
        <v>2</v>
      </c>
      <c r="BC67" s="56">
        <v>2</v>
      </c>
      <c r="BD67" s="56">
        <v>2</v>
      </c>
      <c r="BE67" s="56"/>
      <c r="BF67" s="56"/>
      <c r="BG67" s="56"/>
      <c r="BH67" s="56">
        <v>1</v>
      </c>
      <c r="BI67" s="56"/>
      <c r="BJ67" s="56"/>
      <c r="BK67" s="56"/>
      <c r="BL67" s="56"/>
      <c r="BM67" s="56">
        <v>1</v>
      </c>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v>0</v>
      </c>
      <c r="CO67" s="56"/>
      <c r="CP67" s="70"/>
      <c r="CQ67" s="56"/>
      <c r="CR67" s="56"/>
      <c r="CS67" s="56"/>
      <c r="CT67" s="56"/>
      <c r="CU67" s="56">
        <v>2</v>
      </c>
      <c r="CV67" s="56">
        <v>0</v>
      </c>
      <c r="CW67" s="55">
        <v>0</v>
      </c>
      <c r="CX67" s="54" t="s">
        <v>3798</v>
      </c>
      <c r="CY67" s="54"/>
      <c r="CZ67" s="54">
        <v>0</v>
      </c>
      <c r="DA67" s="54" t="s">
        <v>4049</v>
      </c>
      <c r="DB67" s="55">
        <v>0.52</v>
      </c>
      <c r="DC67" s="54"/>
      <c r="DD67" s="54"/>
      <c r="DE67" s="54"/>
      <c r="DF67" s="54"/>
      <c r="DG67" s="54"/>
      <c r="DH67" s="54"/>
      <c r="DI67" s="54"/>
      <c r="DJ67" s="54">
        <v>3</v>
      </c>
      <c r="DK67" s="54">
        <v>1</v>
      </c>
      <c r="DL67" s="54" t="s">
        <v>594</v>
      </c>
      <c r="DM67" s="54">
        <v>137</v>
      </c>
      <c r="DN67" s="54">
        <v>1</v>
      </c>
      <c r="DO67" s="54" t="s">
        <v>594</v>
      </c>
      <c r="DP67" s="54">
        <v>97</v>
      </c>
      <c r="DQ67" s="54"/>
      <c r="DR67" s="54"/>
      <c r="DS67" s="54"/>
      <c r="DT67" s="54"/>
      <c r="DU67" s="54"/>
      <c r="DV67" s="54"/>
      <c r="DW67" s="54"/>
      <c r="DX67" s="54"/>
      <c r="DY67" s="54"/>
      <c r="DZ67" s="54"/>
      <c r="EA67" s="54"/>
      <c r="EB67" s="54"/>
      <c r="EC67" s="54"/>
      <c r="ED67" s="54"/>
      <c r="EE67" s="54"/>
      <c r="EF67" s="54"/>
      <c r="EG67" s="54"/>
      <c r="EH67" s="54"/>
      <c r="EI67" s="54"/>
      <c r="EJ67" s="54"/>
      <c r="EK67" s="54"/>
      <c r="EL67" s="54"/>
      <c r="EM67" s="54"/>
      <c r="EN67" s="54"/>
      <c r="EO67" s="54"/>
      <c r="EP67" s="54"/>
      <c r="EQ67" s="54"/>
      <c r="ER67" s="54"/>
      <c r="ES67" s="54"/>
      <c r="ET67" s="54"/>
      <c r="EU67" s="54"/>
      <c r="EV67" s="54"/>
      <c r="EW67" s="54"/>
      <c r="EX67" s="54"/>
      <c r="EY67" s="54"/>
      <c r="EZ67" s="54"/>
      <c r="FA67" s="54"/>
      <c r="FB67" s="54"/>
      <c r="FC67" s="54"/>
      <c r="FD67" s="54"/>
      <c r="FE67" s="54"/>
      <c r="FF67" s="54"/>
      <c r="FG67" s="54"/>
      <c r="FH67" s="54"/>
      <c r="FI67" s="54"/>
      <c r="FJ67" s="54"/>
      <c r="FK67" s="54"/>
      <c r="FL67" s="54"/>
      <c r="FM67" s="54"/>
      <c r="FN67" s="54"/>
      <c r="FO67" s="54"/>
      <c r="FP67" s="54"/>
      <c r="FQ67" s="54"/>
      <c r="FR67" s="54"/>
      <c r="FS67" s="54"/>
      <c r="FT67" s="54"/>
      <c r="FU67" s="54" t="s">
        <v>5102</v>
      </c>
      <c r="FV67" s="54"/>
      <c r="FW67" s="54"/>
      <c r="FX67" s="54"/>
      <c r="FY67" s="54"/>
      <c r="FZ67" s="54"/>
      <c r="GA67" s="54"/>
      <c r="GB67" s="54"/>
      <c r="GC67" s="54" t="s">
        <v>5760</v>
      </c>
      <c r="GD67" s="54">
        <v>5</v>
      </c>
      <c r="GE67" s="54">
        <v>3</v>
      </c>
      <c r="GF67" s="54" t="s">
        <v>6053</v>
      </c>
      <c r="GG67" s="54" t="s">
        <v>6392</v>
      </c>
      <c r="GH67" s="54" t="s">
        <v>6716</v>
      </c>
      <c r="GI67" s="54" t="s">
        <v>7060</v>
      </c>
      <c r="GJ67" s="54" t="s">
        <v>25</v>
      </c>
      <c r="GK67" s="54" t="s">
        <v>7317</v>
      </c>
      <c r="GL67" s="54" t="s">
        <v>7413</v>
      </c>
      <c r="GM67" s="54" t="s">
        <v>7489</v>
      </c>
    </row>
    <row r="68" spans="3:195" ht="30" customHeight="1" x14ac:dyDescent="0.2">
      <c r="C68" s="102" t="s">
        <v>11156</v>
      </c>
      <c r="D68" s="102" t="s">
        <v>11217</v>
      </c>
      <c r="E68" s="54" t="s">
        <v>69</v>
      </c>
      <c r="F68" s="54" t="s">
        <v>11175</v>
      </c>
      <c r="G68" s="54" t="s">
        <v>86</v>
      </c>
      <c r="H68" s="54" t="s">
        <v>348</v>
      </c>
      <c r="I68" s="54" t="s">
        <v>651</v>
      </c>
      <c r="J68" s="54"/>
      <c r="K68" s="54">
        <v>2023</v>
      </c>
      <c r="L68" s="54" t="s">
        <v>777</v>
      </c>
      <c r="M68" s="54" t="s">
        <v>975</v>
      </c>
      <c r="N68" s="54"/>
      <c r="O68" s="54" t="s">
        <v>1201</v>
      </c>
      <c r="P68" s="54"/>
      <c r="Q68" s="54" t="s">
        <v>1720</v>
      </c>
      <c r="R68" s="54" t="s">
        <v>1917</v>
      </c>
      <c r="S68" s="54"/>
      <c r="T68" s="54"/>
      <c r="U68" s="54"/>
      <c r="V68" s="54"/>
      <c r="W68" s="54"/>
      <c r="X68" s="54"/>
      <c r="Y68" s="54"/>
      <c r="Z68" s="54" t="s">
        <v>2859</v>
      </c>
      <c r="AA68" s="54" t="s">
        <v>2859</v>
      </c>
      <c r="AB68" s="54" t="s">
        <v>3142</v>
      </c>
      <c r="AC68" s="54" t="s">
        <v>3293</v>
      </c>
      <c r="AD68" s="55">
        <v>0.2</v>
      </c>
      <c r="AE68" s="55"/>
      <c r="AF68" s="55"/>
      <c r="AG68" s="55"/>
      <c r="AH68" s="55">
        <v>0.2</v>
      </c>
      <c r="AI68" s="55">
        <v>100</v>
      </c>
      <c r="AJ68" s="55">
        <v>0.11</v>
      </c>
      <c r="AK68" s="55">
        <v>0</v>
      </c>
      <c r="AL68" s="55">
        <v>0</v>
      </c>
      <c r="AM68" s="55">
        <v>0</v>
      </c>
      <c r="AN68" s="55">
        <v>0</v>
      </c>
      <c r="AO68" s="55">
        <v>0</v>
      </c>
      <c r="AP68" s="55">
        <v>0</v>
      </c>
      <c r="AQ68" s="55"/>
      <c r="AR68" s="55"/>
      <c r="AS68" s="55"/>
      <c r="AT68" s="55"/>
      <c r="AU68" s="55"/>
      <c r="AV68" s="55"/>
      <c r="AW68" s="54"/>
      <c r="AX68" s="54"/>
      <c r="AY68" s="55"/>
      <c r="AZ68" s="55">
        <v>0</v>
      </c>
      <c r="BA68" s="55">
        <v>0</v>
      </c>
      <c r="BB68" s="56">
        <v>1</v>
      </c>
      <c r="BC68" s="56">
        <v>1</v>
      </c>
      <c r="BD68" s="56">
        <v>1</v>
      </c>
      <c r="BE68" s="56"/>
      <c r="BF68" s="56"/>
      <c r="BG68" s="56"/>
      <c r="BH68" s="56"/>
      <c r="BI68" s="56"/>
      <c r="BJ68" s="56"/>
      <c r="BK68" s="56"/>
      <c r="BL68" s="56"/>
      <c r="BM68" s="56"/>
      <c r="BN68" s="56">
        <v>1</v>
      </c>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v>0</v>
      </c>
      <c r="CO68" s="56"/>
      <c r="CP68" s="70"/>
      <c r="CQ68" s="56"/>
      <c r="CR68" s="56"/>
      <c r="CS68" s="56"/>
      <c r="CT68" s="56"/>
      <c r="CU68" s="56">
        <v>1</v>
      </c>
      <c r="CV68" s="56">
        <v>0</v>
      </c>
      <c r="CW68" s="55">
        <v>0</v>
      </c>
      <c r="CX68" s="54" t="s">
        <v>3798</v>
      </c>
      <c r="CY68" s="54"/>
      <c r="CZ68" s="54">
        <v>0</v>
      </c>
      <c r="DA68" s="54" t="s">
        <v>4049</v>
      </c>
      <c r="DB68" s="55">
        <v>10.785</v>
      </c>
      <c r="DC68" s="54"/>
      <c r="DD68" s="54"/>
      <c r="DE68" s="54"/>
      <c r="DF68" s="54"/>
      <c r="DG68" s="54"/>
      <c r="DH68" s="54"/>
      <c r="DI68" s="54"/>
      <c r="DJ68" s="54">
        <v>1</v>
      </c>
      <c r="DK68" s="54"/>
      <c r="DL68" s="54"/>
      <c r="DM68" s="54"/>
      <c r="DN68" s="54"/>
      <c r="DO68" s="54"/>
      <c r="DP68" s="54"/>
      <c r="DQ68" s="54"/>
      <c r="DR68" s="54"/>
      <c r="DS68" s="54"/>
      <c r="DT68" s="54"/>
      <c r="DU68" s="54"/>
      <c r="DV68" s="54"/>
      <c r="DW68" s="54"/>
      <c r="DX68" s="54"/>
      <c r="DY68" s="54"/>
      <c r="DZ68" s="54"/>
      <c r="EA68" s="54"/>
      <c r="EB68" s="54"/>
      <c r="EC68" s="54"/>
      <c r="ED68" s="54"/>
      <c r="EE68" s="54"/>
      <c r="EF68" s="54"/>
      <c r="EG68" s="54"/>
      <c r="EH68" s="54"/>
      <c r="EI68" s="54"/>
      <c r="EJ68" s="54"/>
      <c r="EK68" s="54"/>
      <c r="EL68" s="54"/>
      <c r="EM68" s="54"/>
      <c r="EN68" s="54"/>
      <c r="EO68" s="54"/>
      <c r="EP68" s="54"/>
      <c r="EQ68" s="54"/>
      <c r="ER68" s="54"/>
      <c r="ES68" s="54"/>
      <c r="ET68" s="54"/>
      <c r="EU68" s="54"/>
      <c r="EV68" s="54"/>
      <c r="EW68" s="54"/>
      <c r="EX68" s="54"/>
      <c r="EY68" s="54"/>
      <c r="EZ68" s="54"/>
      <c r="FA68" s="54"/>
      <c r="FB68" s="54"/>
      <c r="FC68" s="54"/>
      <c r="FD68" s="54"/>
      <c r="FE68" s="54"/>
      <c r="FF68" s="54"/>
      <c r="FG68" s="54"/>
      <c r="FH68" s="54"/>
      <c r="FI68" s="54"/>
      <c r="FJ68" s="54"/>
      <c r="FK68" s="54"/>
      <c r="FL68" s="54"/>
      <c r="FM68" s="54"/>
      <c r="FN68" s="54"/>
      <c r="FO68" s="54"/>
      <c r="FP68" s="54"/>
      <c r="FQ68" s="54"/>
      <c r="FR68" s="54"/>
      <c r="FS68" s="54"/>
      <c r="FT68" s="54"/>
      <c r="FU68" s="54"/>
      <c r="FV68" s="54"/>
      <c r="FW68" s="54"/>
      <c r="FX68" s="54"/>
      <c r="FY68" s="54"/>
      <c r="FZ68" s="54"/>
      <c r="GA68" s="54"/>
      <c r="GB68" s="54"/>
      <c r="GC68" s="54" t="s">
        <v>5760</v>
      </c>
      <c r="GD68" s="54">
        <v>5</v>
      </c>
      <c r="GE68" s="54">
        <v>3</v>
      </c>
      <c r="GF68" s="54" t="s">
        <v>6054</v>
      </c>
      <c r="GG68" s="54" t="s">
        <v>6393</v>
      </c>
      <c r="GH68" s="54" t="s">
        <v>6717</v>
      </c>
      <c r="GI68" s="54" t="s">
        <v>7061</v>
      </c>
      <c r="GJ68" s="54" t="s">
        <v>25</v>
      </c>
      <c r="GK68" s="54" t="s">
        <v>7317</v>
      </c>
      <c r="GL68" s="54" t="s">
        <v>7413</v>
      </c>
      <c r="GM68" s="54" t="s">
        <v>7489</v>
      </c>
    </row>
    <row r="69" spans="3:195" ht="30" customHeight="1" x14ac:dyDescent="0.2">
      <c r="C69" s="102" t="s">
        <v>11156</v>
      </c>
      <c r="D69" s="102" t="s">
        <v>11217</v>
      </c>
      <c r="E69" s="54" t="s">
        <v>69</v>
      </c>
      <c r="F69" s="54" t="s">
        <v>11175</v>
      </c>
      <c r="G69" s="54" t="s">
        <v>85</v>
      </c>
      <c r="H69" s="54" t="s">
        <v>350</v>
      </c>
      <c r="I69" s="54" t="s">
        <v>652</v>
      </c>
      <c r="J69" s="54"/>
      <c r="K69" s="54">
        <v>2023</v>
      </c>
      <c r="L69" s="54" t="s">
        <v>874</v>
      </c>
      <c r="M69" s="54" t="s">
        <v>937</v>
      </c>
      <c r="N69" s="54"/>
      <c r="O69" s="54" t="s">
        <v>1203</v>
      </c>
      <c r="P69" s="54" t="s">
        <v>1429</v>
      </c>
      <c r="Q69" s="54" t="s">
        <v>1721</v>
      </c>
      <c r="R69" s="54" t="s">
        <v>1918</v>
      </c>
      <c r="S69" s="54"/>
      <c r="T69" s="54"/>
      <c r="U69" s="54"/>
      <c r="V69" s="54"/>
      <c r="W69" s="54"/>
      <c r="X69" s="54"/>
      <c r="Y69" s="54"/>
      <c r="Z69" s="54" t="s">
        <v>2861</v>
      </c>
      <c r="AA69" s="54" t="s">
        <v>2861</v>
      </c>
      <c r="AB69" s="54" t="s">
        <v>3142</v>
      </c>
      <c r="AC69" s="54" t="s">
        <v>2861</v>
      </c>
      <c r="AD69" s="55">
        <v>0.372</v>
      </c>
      <c r="AE69" s="55"/>
      <c r="AF69" s="55"/>
      <c r="AG69" s="55"/>
      <c r="AH69" s="55">
        <v>0.2</v>
      </c>
      <c r="AI69" s="55">
        <v>53.76</v>
      </c>
      <c r="AJ69" s="55">
        <v>5.93</v>
      </c>
      <c r="AK69" s="55">
        <v>3.6999999999999998E-2</v>
      </c>
      <c r="AL69" s="55">
        <v>9.9499999999999993</v>
      </c>
      <c r="AM69" s="55">
        <v>0.13500000000000001</v>
      </c>
      <c r="AN69" s="55">
        <v>36.29</v>
      </c>
      <c r="AO69" s="55">
        <v>0</v>
      </c>
      <c r="AP69" s="55">
        <v>0</v>
      </c>
      <c r="AQ69" s="55"/>
      <c r="AR69" s="55"/>
      <c r="AS69" s="55"/>
      <c r="AT69" s="55"/>
      <c r="AU69" s="55"/>
      <c r="AV69" s="55"/>
      <c r="AW69" s="54"/>
      <c r="AX69" s="54"/>
      <c r="AY69" s="55"/>
      <c r="AZ69" s="55">
        <v>0</v>
      </c>
      <c r="BA69" s="55">
        <v>0</v>
      </c>
      <c r="BB69" s="56">
        <v>1</v>
      </c>
      <c r="BC69" s="56">
        <v>1</v>
      </c>
      <c r="BD69" s="56">
        <v>1</v>
      </c>
      <c r="BE69" s="56"/>
      <c r="BF69" s="56"/>
      <c r="BG69" s="56"/>
      <c r="BH69" s="56"/>
      <c r="BI69" s="56"/>
      <c r="BJ69" s="56"/>
      <c r="BK69" s="56"/>
      <c r="BL69" s="56"/>
      <c r="BM69" s="56"/>
      <c r="BN69" s="56"/>
      <c r="BO69" s="56">
        <v>1</v>
      </c>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v>0</v>
      </c>
      <c r="CO69" s="56"/>
      <c r="CP69" s="70"/>
      <c r="CQ69" s="56"/>
      <c r="CR69" s="56"/>
      <c r="CS69" s="56"/>
      <c r="CT69" s="56"/>
      <c r="CU69" s="56">
        <v>1</v>
      </c>
      <c r="CV69" s="56">
        <v>0</v>
      </c>
      <c r="CW69" s="55">
        <v>0</v>
      </c>
      <c r="CX69" s="54" t="s">
        <v>3798</v>
      </c>
      <c r="CY69" s="54"/>
      <c r="CZ69" s="54">
        <v>0</v>
      </c>
      <c r="DA69" s="54" t="s">
        <v>4049</v>
      </c>
      <c r="DB69" s="55">
        <v>0.95099999999999996</v>
      </c>
      <c r="DC69" s="54"/>
      <c r="DD69" s="54"/>
      <c r="DE69" s="54"/>
      <c r="DF69" s="54"/>
      <c r="DG69" s="54"/>
      <c r="DH69" s="54"/>
      <c r="DI69" s="54"/>
      <c r="DJ69" s="54">
        <v>2</v>
      </c>
      <c r="DK69" s="54">
        <v>1</v>
      </c>
      <c r="DL69" s="54" t="s">
        <v>4202</v>
      </c>
      <c r="DM69" s="54">
        <v>496</v>
      </c>
      <c r="DN69" s="54">
        <v>1</v>
      </c>
      <c r="DO69" s="54" t="s">
        <v>4180</v>
      </c>
      <c r="DP69" s="54">
        <v>10</v>
      </c>
      <c r="DQ69" s="54"/>
      <c r="DR69" s="54"/>
      <c r="DS69" s="54"/>
      <c r="DT69" s="54"/>
      <c r="DU69" s="54"/>
      <c r="DV69" s="54"/>
      <c r="DW69" s="54"/>
      <c r="DX69" s="54"/>
      <c r="DY69" s="54"/>
      <c r="DZ69" s="54"/>
      <c r="EA69" s="54"/>
      <c r="EB69" s="54"/>
      <c r="EC69" s="54"/>
      <c r="ED69" s="54"/>
      <c r="EE69" s="54"/>
      <c r="EF69" s="54"/>
      <c r="EG69" s="54"/>
      <c r="EH69" s="54"/>
      <c r="EI69" s="54"/>
      <c r="EJ69" s="54"/>
      <c r="EK69" s="54"/>
      <c r="EL69" s="54">
        <v>1</v>
      </c>
      <c r="EM69" s="54" t="s">
        <v>4449</v>
      </c>
      <c r="EN69" s="54">
        <v>496</v>
      </c>
      <c r="EO69" s="54"/>
      <c r="EP69" s="54"/>
      <c r="EQ69" s="54"/>
      <c r="ER69" s="54"/>
      <c r="ES69" s="54"/>
      <c r="ET69" s="54"/>
      <c r="EU69" s="54"/>
      <c r="EV69" s="54"/>
      <c r="EW69" s="54"/>
      <c r="EX69" s="54"/>
      <c r="EY69" s="54"/>
      <c r="EZ69" s="54"/>
      <c r="FA69" s="54"/>
      <c r="FB69" s="54"/>
      <c r="FC69" s="54"/>
      <c r="FD69" s="54"/>
      <c r="FE69" s="54"/>
      <c r="FF69" s="54"/>
      <c r="FG69" s="54"/>
      <c r="FH69" s="54"/>
      <c r="FI69" s="54"/>
      <c r="FJ69" s="54"/>
      <c r="FK69" s="54"/>
      <c r="FL69" s="54"/>
      <c r="FM69" s="54"/>
      <c r="FN69" s="54"/>
      <c r="FO69" s="54"/>
      <c r="FP69" s="54"/>
      <c r="FQ69" s="54"/>
      <c r="FR69" s="54"/>
      <c r="FS69" s="54"/>
      <c r="FT69" s="54"/>
      <c r="FU69" s="54" t="s">
        <v>5104</v>
      </c>
      <c r="FV69" s="54" t="s">
        <v>5299</v>
      </c>
      <c r="FW69" s="54"/>
      <c r="FX69" s="54"/>
      <c r="FY69" s="54"/>
      <c r="FZ69" s="54"/>
      <c r="GA69" s="54"/>
      <c r="GB69" s="54"/>
      <c r="GC69" s="54" t="s">
        <v>5760</v>
      </c>
      <c r="GD69" s="54">
        <v>5</v>
      </c>
      <c r="GE69" s="54">
        <v>3</v>
      </c>
      <c r="GF69" s="54" t="s">
        <v>6056</v>
      </c>
      <c r="GG69" s="54" t="s">
        <v>6394</v>
      </c>
      <c r="GH69" s="54" t="s">
        <v>6719</v>
      </c>
      <c r="GI69" s="54" t="s">
        <v>7063</v>
      </c>
      <c r="GJ69" s="54" t="s">
        <v>25</v>
      </c>
      <c r="GK69" s="54" t="s">
        <v>7317</v>
      </c>
      <c r="GL69" s="54" t="s">
        <v>7413</v>
      </c>
      <c r="GM69" s="54" t="s">
        <v>7489</v>
      </c>
    </row>
    <row r="70" spans="3:195" ht="30" customHeight="1" x14ac:dyDescent="0.2">
      <c r="C70" s="102" t="s">
        <v>11156</v>
      </c>
      <c r="D70" s="102" t="s">
        <v>11217</v>
      </c>
      <c r="E70" s="54" t="s">
        <v>69</v>
      </c>
      <c r="F70" s="54" t="s">
        <v>11175</v>
      </c>
      <c r="G70" s="54" t="s">
        <v>85</v>
      </c>
      <c r="H70" s="54" t="s">
        <v>352</v>
      </c>
      <c r="I70" s="54" t="s">
        <v>654</v>
      </c>
      <c r="J70" s="54"/>
      <c r="K70" s="54">
        <v>2023</v>
      </c>
      <c r="L70" s="54" t="s">
        <v>902</v>
      </c>
      <c r="M70" s="54" t="s">
        <v>1002</v>
      </c>
      <c r="N70" s="54"/>
      <c r="O70" s="54" t="s">
        <v>1205</v>
      </c>
      <c r="P70" s="54" t="s">
        <v>1430</v>
      </c>
      <c r="Q70" s="54" t="s">
        <v>1723</v>
      </c>
      <c r="R70" s="54" t="s">
        <v>1920</v>
      </c>
      <c r="S70" s="54"/>
      <c r="T70" s="54"/>
      <c r="U70" s="54"/>
      <c r="V70" s="54"/>
      <c r="W70" s="54"/>
      <c r="X70" s="54"/>
      <c r="Y70" s="54"/>
      <c r="Z70" s="54" t="s">
        <v>2863</v>
      </c>
      <c r="AA70" s="54" t="s">
        <v>2863</v>
      </c>
      <c r="AB70" s="54" t="s">
        <v>3142</v>
      </c>
      <c r="AC70" s="54" t="s">
        <v>2863</v>
      </c>
      <c r="AD70" s="55">
        <v>0.26200000000000001</v>
      </c>
      <c r="AE70" s="55"/>
      <c r="AF70" s="55"/>
      <c r="AG70" s="55"/>
      <c r="AH70" s="55">
        <v>0.23899999999999999</v>
      </c>
      <c r="AI70" s="55">
        <v>91.22</v>
      </c>
      <c r="AJ70" s="55">
        <v>3.3</v>
      </c>
      <c r="AK70" s="55">
        <v>0</v>
      </c>
      <c r="AL70" s="55">
        <v>0</v>
      </c>
      <c r="AM70" s="55">
        <v>0</v>
      </c>
      <c r="AN70" s="55">
        <v>0</v>
      </c>
      <c r="AO70" s="55">
        <v>2.3E-2</v>
      </c>
      <c r="AP70" s="55">
        <v>8.7799999999999994</v>
      </c>
      <c r="AQ70" s="55"/>
      <c r="AR70" s="55"/>
      <c r="AS70" s="55"/>
      <c r="AT70" s="55"/>
      <c r="AU70" s="55"/>
      <c r="AV70" s="55">
        <v>1</v>
      </c>
      <c r="AW70" s="54" t="s">
        <v>3462</v>
      </c>
      <c r="AX70" s="54"/>
      <c r="AY70" s="55">
        <v>0</v>
      </c>
      <c r="AZ70" s="55">
        <v>0</v>
      </c>
      <c r="BA70" s="55">
        <v>0</v>
      </c>
      <c r="BB70" s="56">
        <v>1</v>
      </c>
      <c r="BC70" s="56">
        <v>1</v>
      </c>
      <c r="BD70" s="56">
        <v>1</v>
      </c>
      <c r="BE70" s="56"/>
      <c r="BF70" s="56">
        <v>1</v>
      </c>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v>0</v>
      </c>
      <c r="CO70" s="56"/>
      <c r="CP70" s="70"/>
      <c r="CQ70" s="56"/>
      <c r="CR70" s="56"/>
      <c r="CS70" s="56"/>
      <c r="CT70" s="56"/>
      <c r="CU70" s="56">
        <v>1</v>
      </c>
      <c r="CV70" s="56">
        <v>0</v>
      </c>
      <c r="CW70" s="55">
        <v>0</v>
      </c>
      <c r="CX70" s="54" t="s">
        <v>3798</v>
      </c>
      <c r="CY70" s="54"/>
      <c r="CZ70" s="54">
        <v>0</v>
      </c>
      <c r="DA70" s="54" t="s">
        <v>4049</v>
      </c>
      <c r="DB70" s="55">
        <v>0.76</v>
      </c>
      <c r="DC70" s="54"/>
      <c r="DD70" s="54"/>
      <c r="DE70" s="54"/>
      <c r="DF70" s="54"/>
      <c r="DG70" s="54"/>
      <c r="DH70" s="54"/>
      <c r="DI70" s="54"/>
      <c r="DJ70" s="54">
        <v>1</v>
      </c>
      <c r="DK70" s="54">
        <v>1</v>
      </c>
      <c r="DL70" s="54" t="s">
        <v>4187</v>
      </c>
      <c r="DM70" s="54">
        <v>30</v>
      </c>
      <c r="DN70" s="54"/>
      <c r="DO70" s="54"/>
      <c r="DP70" s="54"/>
      <c r="DQ70" s="54"/>
      <c r="DR70" s="54"/>
      <c r="DS70" s="54"/>
      <c r="DT70" s="54"/>
      <c r="DU70" s="54"/>
      <c r="DV70" s="54"/>
      <c r="DW70" s="54"/>
      <c r="DX70" s="54"/>
      <c r="DY70" s="54"/>
      <c r="DZ70" s="54"/>
      <c r="EA70" s="54"/>
      <c r="EB70" s="54"/>
      <c r="EC70" s="54"/>
      <c r="ED70" s="54"/>
      <c r="EE70" s="54"/>
      <c r="EF70" s="54"/>
      <c r="EG70" s="54"/>
      <c r="EH70" s="54"/>
      <c r="EI70" s="54"/>
      <c r="EJ70" s="54"/>
      <c r="EK70" s="54"/>
      <c r="EL70" s="54"/>
      <c r="EM70" s="54"/>
      <c r="EN70" s="54"/>
      <c r="EO70" s="54"/>
      <c r="EP70" s="54"/>
      <c r="EQ70" s="54"/>
      <c r="ER70" s="54"/>
      <c r="ES70" s="54"/>
      <c r="ET70" s="54"/>
      <c r="EU70" s="54"/>
      <c r="EV70" s="54"/>
      <c r="EW70" s="54"/>
      <c r="EX70" s="54"/>
      <c r="EY70" s="54"/>
      <c r="EZ70" s="54"/>
      <c r="FA70" s="54"/>
      <c r="FB70" s="54"/>
      <c r="FC70" s="54"/>
      <c r="FD70" s="54"/>
      <c r="FE70" s="54"/>
      <c r="FF70" s="54"/>
      <c r="FG70" s="54"/>
      <c r="FH70" s="54"/>
      <c r="FI70" s="54"/>
      <c r="FJ70" s="54"/>
      <c r="FK70" s="54"/>
      <c r="FL70" s="54"/>
      <c r="FM70" s="54"/>
      <c r="FN70" s="54"/>
      <c r="FO70" s="54"/>
      <c r="FP70" s="54"/>
      <c r="FQ70" s="54"/>
      <c r="FR70" s="54"/>
      <c r="FS70" s="54"/>
      <c r="FT70" s="54"/>
      <c r="FU70" s="54" t="s">
        <v>5106</v>
      </c>
      <c r="FV70" s="54"/>
      <c r="FW70" s="54"/>
      <c r="FX70" s="54"/>
      <c r="FY70" s="54"/>
      <c r="FZ70" s="54"/>
      <c r="GA70" s="54"/>
      <c r="GB70" s="54"/>
      <c r="GC70" s="54" t="s">
        <v>5760</v>
      </c>
      <c r="GD70" s="54">
        <v>5</v>
      </c>
      <c r="GE70" s="54">
        <v>3</v>
      </c>
      <c r="GF70" s="54" t="s">
        <v>6058</v>
      </c>
      <c r="GG70" s="54" t="s">
        <v>6396</v>
      </c>
      <c r="GH70" s="54" t="s">
        <v>6721</v>
      </c>
      <c r="GI70" s="54" t="s">
        <v>7065</v>
      </c>
      <c r="GJ70" s="54" t="s">
        <v>25</v>
      </c>
      <c r="GK70" s="54" t="s">
        <v>7317</v>
      </c>
      <c r="GL70" s="54" t="s">
        <v>7413</v>
      </c>
      <c r="GM70" s="54" t="s">
        <v>7489</v>
      </c>
    </row>
    <row r="71" spans="3:195" ht="30" customHeight="1" x14ac:dyDescent="0.2">
      <c r="C71" s="102" t="s">
        <v>11156</v>
      </c>
      <c r="D71" s="102" t="s">
        <v>11217</v>
      </c>
      <c r="E71" s="54" t="s">
        <v>69</v>
      </c>
      <c r="F71" s="54" t="s">
        <v>11175</v>
      </c>
      <c r="G71" s="54" t="s">
        <v>84</v>
      </c>
      <c r="H71" s="54" t="s">
        <v>353</v>
      </c>
      <c r="I71" s="54" t="s">
        <v>656</v>
      </c>
      <c r="J71" s="54"/>
      <c r="K71" s="54">
        <v>2023</v>
      </c>
      <c r="L71" s="54" t="s">
        <v>856</v>
      </c>
      <c r="M71" s="54" t="s">
        <v>797</v>
      </c>
      <c r="N71" s="54"/>
      <c r="O71" s="54" t="s">
        <v>1207</v>
      </c>
      <c r="P71" s="54" t="s">
        <v>1432</v>
      </c>
      <c r="Q71" s="54" t="s">
        <v>1724</v>
      </c>
      <c r="R71" s="54" t="s">
        <v>1921</v>
      </c>
      <c r="S71" s="54" t="s">
        <v>2164</v>
      </c>
      <c r="T71" s="54" t="s">
        <v>2387</v>
      </c>
      <c r="U71" s="54"/>
      <c r="V71" s="54"/>
      <c r="W71" s="54"/>
      <c r="X71" s="54"/>
      <c r="Y71" s="54"/>
      <c r="Z71" s="54" t="s">
        <v>2865</v>
      </c>
      <c r="AA71" s="54" t="s">
        <v>2865</v>
      </c>
      <c r="AB71" s="54" t="s">
        <v>3138</v>
      </c>
      <c r="AC71" s="54" t="s">
        <v>3296</v>
      </c>
      <c r="AD71" s="55">
        <v>0.34200000000000003</v>
      </c>
      <c r="AE71" s="55"/>
      <c r="AF71" s="55"/>
      <c r="AG71" s="55"/>
      <c r="AH71" s="55">
        <v>0.317</v>
      </c>
      <c r="AI71" s="55">
        <v>92.69</v>
      </c>
      <c r="AJ71" s="55">
        <v>0.04</v>
      </c>
      <c r="AK71" s="55">
        <v>2.5000000000000001E-2</v>
      </c>
      <c r="AL71" s="55">
        <v>7.31</v>
      </c>
      <c r="AM71" s="55">
        <v>0</v>
      </c>
      <c r="AN71" s="55">
        <v>0</v>
      </c>
      <c r="AO71" s="55">
        <v>0</v>
      </c>
      <c r="AP71" s="55">
        <v>0</v>
      </c>
      <c r="AQ71" s="55"/>
      <c r="AR71" s="55"/>
      <c r="AS71" s="55"/>
      <c r="AT71" s="55"/>
      <c r="AU71" s="55"/>
      <c r="AV71" s="55"/>
      <c r="AW71" s="54"/>
      <c r="AX71" s="54"/>
      <c r="AY71" s="55"/>
      <c r="AZ71" s="55">
        <v>0</v>
      </c>
      <c r="BA71" s="55">
        <v>0</v>
      </c>
      <c r="BB71" s="56">
        <v>2</v>
      </c>
      <c r="BC71" s="56">
        <v>2</v>
      </c>
      <c r="BD71" s="56">
        <v>2</v>
      </c>
      <c r="BE71" s="56"/>
      <c r="BF71" s="56"/>
      <c r="BG71" s="56"/>
      <c r="BH71" s="56"/>
      <c r="BI71" s="56"/>
      <c r="BJ71" s="56"/>
      <c r="BK71" s="56"/>
      <c r="BL71" s="56">
        <v>2</v>
      </c>
      <c r="BM71" s="56"/>
      <c r="BN71" s="56"/>
      <c r="BO71" s="56"/>
      <c r="BP71" s="56"/>
      <c r="BQ71" s="56"/>
      <c r="BR71" s="56"/>
      <c r="BS71" s="56"/>
      <c r="BT71" s="56"/>
      <c r="BU71" s="56"/>
      <c r="BV71" s="56"/>
      <c r="BW71" s="56"/>
      <c r="BX71" s="56"/>
      <c r="BY71" s="56"/>
      <c r="BZ71" s="56"/>
      <c r="CA71" s="56"/>
      <c r="CB71" s="56"/>
      <c r="CC71" s="56"/>
      <c r="CD71" s="56"/>
      <c r="CE71" s="56"/>
      <c r="CF71" s="56"/>
      <c r="CG71" s="56"/>
      <c r="CH71" s="56"/>
      <c r="CI71" s="56"/>
      <c r="CJ71" s="56"/>
      <c r="CK71" s="56"/>
      <c r="CL71" s="56"/>
      <c r="CM71" s="56"/>
      <c r="CN71" s="56">
        <v>0</v>
      </c>
      <c r="CO71" s="56"/>
      <c r="CP71" s="70"/>
      <c r="CQ71" s="56"/>
      <c r="CR71" s="56"/>
      <c r="CS71" s="56"/>
      <c r="CT71" s="56"/>
      <c r="CU71" s="56">
        <v>2</v>
      </c>
      <c r="CV71" s="56">
        <v>0</v>
      </c>
      <c r="CW71" s="55">
        <v>0</v>
      </c>
      <c r="CX71" s="54" t="s">
        <v>3798</v>
      </c>
      <c r="CY71" s="54"/>
      <c r="CZ71" s="54">
        <v>0</v>
      </c>
      <c r="DA71" s="54" t="s">
        <v>4049</v>
      </c>
      <c r="DB71" s="55">
        <v>15.709</v>
      </c>
      <c r="DC71" s="54"/>
      <c r="DD71" s="54"/>
      <c r="DE71" s="54"/>
      <c r="DF71" s="54"/>
      <c r="DG71" s="54"/>
      <c r="DH71" s="54"/>
      <c r="DI71" s="54"/>
      <c r="DJ71" s="54">
        <v>3</v>
      </c>
      <c r="DK71" s="54">
        <v>1</v>
      </c>
      <c r="DL71" s="54" t="s">
        <v>4202</v>
      </c>
      <c r="DM71" s="54">
        <v>79</v>
      </c>
      <c r="DN71" s="54"/>
      <c r="DO71" s="54"/>
      <c r="DP71" s="54"/>
      <c r="DQ71" s="54"/>
      <c r="DR71" s="54"/>
      <c r="DS71" s="54"/>
      <c r="DT71" s="54"/>
      <c r="DU71" s="54"/>
      <c r="DV71" s="54"/>
      <c r="DW71" s="54"/>
      <c r="DX71" s="54"/>
      <c r="DY71" s="54"/>
      <c r="DZ71" s="54"/>
      <c r="EA71" s="54"/>
      <c r="EB71" s="54"/>
      <c r="EC71" s="54"/>
      <c r="ED71" s="54"/>
      <c r="EE71" s="54"/>
      <c r="EF71" s="54"/>
      <c r="EG71" s="54"/>
      <c r="EH71" s="54"/>
      <c r="EI71" s="54"/>
      <c r="EJ71" s="54"/>
      <c r="EK71" s="54"/>
      <c r="EL71" s="54"/>
      <c r="EM71" s="54"/>
      <c r="EN71" s="54"/>
      <c r="EO71" s="54"/>
      <c r="EP71" s="54"/>
      <c r="EQ71" s="54"/>
      <c r="ER71" s="54"/>
      <c r="ES71" s="54"/>
      <c r="ET71" s="54"/>
      <c r="EU71" s="54"/>
      <c r="EV71" s="54"/>
      <c r="EW71" s="54"/>
      <c r="EX71" s="54"/>
      <c r="EY71" s="54"/>
      <c r="EZ71" s="54"/>
      <c r="FA71" s="54"/>
      <c r="FB71" s="54"/>
      <c r="FC71" s="54"/>
      <c r="FD71" s="54" t="s">
        <v>4850</v>
      </c>
      <c r="FE71" s="54" t="s">
        <v>4850</v>
      </c>
      <c r="FF71" s="54">
        <v>59</v>
      </c>
      <c r="FG71" s="54"/>
      <c r="FH71" s="54"/>
      <c r="FI71" s="54"/>
      <c r="FJ71" s="54"/>
      <c r="FK71" s="54"/>
      <c r="FL71" s="54"/>
      <c r="FM71" s="54"/>
      <c r="FN71" s="54"/>
      <c r="FO71" s="54"/>
      <c r="FP71" s="54"/>
      <c r="FQ71" s="54"/>
      <c r="FR71" s="54"/>
      <c r="FS71" s="54"/>
      <c r="FT71" s="54"/>
      <c r="FU71" s="54"/>
      <c r="FV71" s="54"/>
      <c r="FW71" s="54"/>
      <c r="FX71" s="54"/>
      <c r="FY71" s="54"/>
      <c r="FZ71" s="54"/>
      <c r="GA71" s="54"/>
      <c r="GB71" s="54"/>
      <c r="GC71" s="54" t="s">
        <v>5760</v>
      </c>
      <c r="GD71" s="54">
        <v>5</v>
      </c>
      <c r="GE71" s="54">
        <v>3</v>
      </c>
      <c r="GF71" s="54" t="s">
        <v>6060</v>
      </c>
      <c r="GG71" s="54" t="s">
        <v>6397</v>
      </c>
      <c r="GH71" s="54" t="s">
        <v>6723</v>
      </c>
      <c r="GI71" s="54" t="s">
        <v>7067</v>
      </c>
      <c r="GJ71" s="54" t="s">
        <v>25</v>
      </c>
      <c r="GK71" s="54" t="s">
        <v>7317</v>
      </c>
      <c r="GL71" s="54" t="s">
        <v>7413</v>
      </c>
      <c r="GM71" s="54" t="s">
        <v>7489</v>
      </c>
    </row>
    <row r="72" spans="3:195" ht="30" customHeight="1" x14ac:dyDescent="0.2">
      <c r="C72" s="102" t="s">
        <v>11156</v>
      </c>
      <c r="D72" s="102" t="s">
        <v>11217</v>
      </c>
      <c r="E72" s="54" t="s">
        <v>69</v>
      </c>
      <c r="F72" s="54" t="s">
        <v>11175</v>
      </c>
      <c r="G72" s="54" t="s">
        <v>85</v>
      </c>
      <c r="H72" s="54" t="s">
        <v>357</v>
      </c>
      <c r="I72" s="54" t="s">
        <v>658</v>
      </c>
      <c r="J72" s="54"/>
      <c r="K72" s="54">
        <v>2023</v>
      </c>
      <c r="L72" s="54" t="s">
        <v>815</v>
      </c>
      <c r="M72" s="54" t="s">
        <v>942</v>
      </c>
      <c r="N72" s="54"/>
      <c r="O72" s="54" t="s">
        <v>1211</v>
      </c>
      <c r="P72" s="54"/>
      <c r="Q72" s="54" t="s">
        <v>1728</v>
      </c>
      <c r="R72" s="54" t="s">
        <v>1925</v>
      </c>
      <c r="S72" s="54"/>
      <c r="T72" s="54"/>
      <c r="U72" s="54"/>
      <c r="V72" s="54"/>
      <c r="W72" s="54"/>
      <c r="X72" s="54"/>
      <c r="Y72" s="54"/>
      <c r="Z72" s="54" t="s">
        <v>2869</v>
      </c>
      <c r="AA72" s="54" t="s">
        <v>3092</v>
      </c>
      <c r="AB72" s="54" t="s">
        <v>3142</v>
      </c>
      <c r="AC72" s="54" t="s">
        <v>3092</v>
      </c>
      <c r="AD72" s="55">
        <v>0.24299999999999999</v>
      </c>
      <c r="AE72" s="55"/>
      <c r="AF72" s="55"/>
      <c r="AG72" s="55"/>
      <c r="AH72" s="55">
        <v>0.2</v>
      </c>
      <c r="AI72" s="55">
        <v>82.3</v>
      </c>
      <c r="AJ72" s="55">
        <v>4.47</v>
      </c>
      <c r="AK72" s="55">
        <v>0</v>
      </c>
      <c r="AL72" s="55">
        <v>0</v>
      </c>
      <c r="AM72" s="55">
        <v>0</v>
      </c>
      <c r="AN72" s="55">
        <v>0</v>
      </c>
      <c r="AO72" s="55">
        <v>4.2999999999999997E-2</v>
      </c>
      <c r="AP72" s="55">
        <v>17.7</v>
      </c>
      <c r="AQ72" s="55"/>
      <c r="AR72" s="55"/>
      <c r="AS72" s="55"/>
      <c r="AT72" s="55"/>
      <c r="AU72" s="55"/>
      <c r="AV72" s="55"/>
      <c r="AW72" s="54"/>
      <c r="AX72" s="54"/>
      <c r="AY72" s="55"/>
      <c r="AZ72" s="55">
        <v>0</v>
      </c>
      <c r="BA72" s="55">
        <v>0</v>
      </c>
      <c r="BB72" s="56">
        <v>1</v>
      </c>
      <c r="BC72" s="56">
        <v>1</v>
      </c>
      <c r="BD72" s="56">
        <v>1</v>
      </c>
      <c r="BE72" s="56"/>
      <c r="BF72" s="56"/>
      <c r="BG72" s="56"/>
      <c r="BH72" s="56"/>
      <c r="BI72" s="56"/>
      <c r="BJ72" s="56">
        <v>1</v>
      </c>
      <c r="BK72" s="56"/>
      <c r="BL72" s="56"/>
      <c r="BM72" s="56"/>
      <c r="BN72" s="56"/>
      <c r="BO72" s="56"/>
      <c r="BP72" s="56"/>
      <c r="BQ72" s="56"/>
      <c r="BR72" s="56"/>
      <c r="BS72" s="56"/>
      <c r="BT72" s="56"/>
      <c r="BU72" s="56"/>
      <c r="BV72" s="56"/>
      <c r="BW72" s="56"/>
      <c r="BX72" s="56"/>
      <c r="BY72" s="56"/>
      <c r="BZ72" s="56"/>
      <c r="CA72" s="56"/>
      <c r="CB72" s="56"/>
      <c r="CC72" s="56"/>
      <c r="CD72" s="56"/>
      <c r="CE72" s="56"/>
      <c r="CF72" s="56"/>
      <c r="CG72" s="56"/>
      <c r="CH72" s="56"/>
      <c r="CI72" s="56"/>
      <c r="CJ72" s="56"/>
      <c r="CK72" s="56"/>
      <c r="CL72" s="56"/>
      <c r="CM72" s="56"/>
      <c r="CN72" s="56">
        <v>0</v>
      </c>
      <c r="CO72" s="56"/>
      <c r="CP72" s="70"/>
      <c r="CQ72" s="56"/>
      <c r="CR72" s="56"/>
      <c r="CS72" s="56"/>
      <c r="CT72" s="56"/>
      <c r="CU72" s="56">
        <v>1</v>
      </c>
      <c r="CV72" s="56">
        <v>0</v>
      </c>
      <c r="CW72" s="55">
        <v>0</v>
      </c>
      <c r="CX72" s="54" t="s">
        <v>3798</v>
      </c>
      <c r="CY72" s="54"/>
      <c r="CZ72" s="54">
        <v>0</v>
      </c>
      <c r="DA72" s="54" t="s">
        <v>4049</v>
      </c>
      <c r="DB72" s="55">
        <v>0.4</v>
      </c>
      <c r="DC72" s="54"/>
      <c r="DD72" s="54"/>
      <c r="DE72" s="54"/>
      <c r="DF72" s="54"/>
      <c r="DG72" s="54"/>
      <c r="DH72" s="54"/>
      <c r="DI72" s="54"/>
      <c r="DJ72" s="54">
        <v>1</v>
      </c>
      <c r="DK72" s="54">
        <v>1</v>
      </c>
      <c r="DL72" s="54" t="s">
        <v>4247</v>
      </c>
      <c r="DM72" s="54">
        <v>294</v>
      </c>
      <c r="DN72" s="54">
        <v>1</v>
      </c>
      <c r="DO72" s="54" t="s">
        <v>4384</v>
      </c>
      <c r="DP72" s="54">
        <v>203</v>
      </c>
      <c r="DQ72" s="54"/>
      <c r="DR72" s="54"/>
      <c r="DS72" s="54"/>
      <c r="DT72" s="54"/>
      <c r="DU72" s="54"/>
      <c r="DV72" s="54"/>
      <c r="DW72" s="54"/>
      <c r="DX72" s="54"/>
      <c r="DY72" s="54"/>
      <c r="DZ72" s="54"/>
      <c r="EA72" s="54"/>
      <c r="EB72" s="54"/>
      <c r="EC72" s="54"/>
      <c r="ED72" s="54"/>
      <c r="EE72" s="54"/>
      <c r="EF72" s="54"/>
      <c r="EG72" s="54"/>
      <c r="EH72" s="54"/>
      <c r="EI72" s="54"/>
      <c r="EJ72" s="54"/>
      <c r="EK72" s="54"/>
      <c r="EL72" s="54">
        <v>1</v>
      </c>
      <c r="EM72" s="54" t="s">
        <v>4657</v>
      </c>
      <c r="EN72" s="54">
        <v>198</v>
      </c>
      <c r="EO72" s="54"/>
      <c r="EP72" s="54"/>
      <c r="EQ72" s="54"/>
      <c r="ER72" s="54"/>
      <c r="ES72" s="54"/>
      <c r="ET72" s="54"/>
      <c r="EU72" s="54"/>
      <c r="EV72" s="54"/>
      <c r="EW72" s="54"/>
      <c r="EX72" s="54"/>
      <c r="EY72" s="54"/>
      <c r="EZ72" s="54"/>
      <c r="FA72" s="54"/>
      <c r="FB72" s="54"/>
      <c r="FC72" s="54"/>
      <c r="FD72" s="54"/>
      <c r="FE72" s="54"/>
      <c r="FF72" s="54"/>
      <c r="FG72" s="54"/>
      <c r="FH72" s="54"/>
      <c r="FI72" s="54"/>
      <c r="FJ72" s="54"/>
      <c r="FK72" s="54"/>
      <c r="FL72" s="54"/>
      <c r="FM72" s="54"/>
      <c r="FN72" s="54"/>
      <c r="FO72" s="54"/>
      <c r="FP72" s="54"/>
      <c r="FQ72" s="54"/>
      <c r="FR72" s="54"/>
      <c r="FS72" s="54"/>
      <c r="FT72" s="54"/>
      <c r="FU72" s="54" t="s">
        <v>5111</v>
      </c>
      <c r="FV72" s="54"/>
      <c r="FW72" s="54"/>
      <c r="FX72" s="54"/>
      <c r="FY72" s="54"/>
      <c r="FZ72" s="54"/>
      <c r="GA72" s="54"/>
      <c r="GB72" s="54"/>
      <c r="GC72" s="54" t="s">
        <v>5760</v>
      </c>
      <c r="GD72" s="54">
        <v>5</v>
      </c>
      <c r="GE72" s="54">
        <v>3</v>
      </c>
      <c r="GF72" s="54" t="s">
        <v>6063</v>
      </c>
      <c r="GG72" s="54" t="s">
        <v>6400</v>
      </c>
      <c r="GH72" s="54" t="s">
        <v>6726</v>
      </c>
      <c r="GI72" s="54" t="s">
        <v>7070</v>
      </c>
      <c r="GJ72" s="54" t="s">
        <v>25</v>
      </c>
      <c r="GK72" s="54" t="s">
        <v>7317</v>
      </c>
      <c r="GL72" s="54" t="s">
        <v>7413</v>
      </c>
      <c r="GM72" s="54" t="s">
        <v>7489</v>
      </c>
    </row>
    <row r="73" spans="3:195" ht="30" customHeight="1" x14ac:dyDescent="0.2">
      <c r="C73" s="102" t="s">
        <v>11156</v>
      </c>
      <c r="D73" s="102" t="s">
        <v>11217</v>
      </c>
      <c r="E73" s="54" t="s">
        <v>69</v>
      </c>
      <c r="F73" s="54" t="s">
        <v>11175</v>
      </c>
      <c r="G73" s="54" t="s">
        <v>85</v>
      </c>
      <c r="H73" s="54" t="s">
        <v>358</v>
      </c>
      <c r="I73" s="54" t="s">
        <v>659</v>
      </c>
      <c r="J73" s="54"/>
      <c r="K73" s="54">
        <v>2023</v>
      </c>
      <c r="L73" s="54" t="s">
        <v>874</v>
      </c>
      <c r="M73" s="54" t="s">
        <v>779</v>
      </c>
      <c r="N73" s="54"/>
      <c r="O73" s="54" t="s">
        <v>1212</v>
      </c>
      <c r="P73" s="54" t="s">
        <v>1436</v>
      </c>
      <c r="Q73" s="54" t="s">
        <v>1729</v>
      </c>
      <c r="R73" s="54" t="s">
        <v>1926</v>
      </c>
      <c r="S73" s="54"/>
      <c r="T73" s="54"/>
      <c r="U73" s="54"/>
      <c r="V73" s="54"/>
      <c r="W73" s="54"/>
      <c r="X73" s="54"/>
      <c r="Y73" s="54"/>
      <c r="Z73" s="54" t="s">
        <v>2870</v>
      </c>
      <c r="AA73" s="54" t="s">
        <v>2870</v>
      </c>
      <c r="AB73" s="54" t="s">
        <v>3142</v>
      </c>
      <c r="AC73" s="54" t="s">
        <v>2870</v>
      </c>
      <c r="AD73" s="55">
        <v>0.35</v>
      </c>
      <c r="AE73" s="55"/>
      <c r="AF73" s="55"/>
      <c r="AG73" s="55"/>
      <c r="AH73" s="55">
        <v>0.316</v>
      </c>
      <c r="AI73" s="55">
        <v>90.29</v>
      </c>
      <c r="AJ73" s="55">
        <v>6.28</v>
      </c>
      <c r="AK73" s="55">
        <v>0</v>
      </c>
      <c r="AL73" s="55">
        <v>0</v>
      </c>
      <c r="AM73" s="55">
        <v>0</v>
      </c>
      <c r="AN73" s="55">
        <v>0</v>
      </c>
      <c r="AO73" s="55">
        <v>3.4000000000000002E-2</v>
      </c>
      <c r="AP73" s="55">
        <v>9.7100000000000009</v>
      </c>
      <c r="AQ73" s="55"/>
      <c r="AR73" s="55"/>
      <c r="AS73" s="55"/>
      <c r="AT73" s="55"/>
      <c r="AU73" s="55"/>
      <c r="AV73" s="55"/>
      <c r="AW73" s="54"/>
      <c r="AX73" s="54"/>
      <c r="AY73" s="55"/>
      <c r="AZ73" s="55">
        <v>0</v>
      </c>
      <c r="BA73" s="55">
        <v>0</v>
      </c>
      <c r="BB73" s="56">
        <v>1</v>
      </c>
      <c r="BC73" s="56">
        <v>1</v>
      </c>
      <c r="BD73" s="56">
        <v>1</v>
      </c>
      <c r="BE73" s="56"/>
      <c r="BF73" s="56"/>
      <c r="BG73" s="56"/>
      <c r="BH73" s="56"/>
      <c r="BI73" s="56"/>
      <c r="BJ73" s="56"/>
      <c r="BK73" s="56"/>
      <c r="BL73" s="56"/>
      <c r="BM73" s="56"/>
      <c r="BN73" s="56"/>
      <c r="BO73" s="56"/>
      <c r="BP73" s="56">
        <v>1</v>
      </c>
      <c r="BQ73" s="56"/>
      <c r="BR73" s="56"/>
      <c r="BS73" s="56"/>
      <c r="BT73" s="56"/>
      <c r="BU73" s="56"/>
      <c r="BV73" s="56"/>
      <c r="BW73" s="56"/>
      <c r="BX73" s="56"/>
      <c r="BY73" s="56"/>
      <c r="BZ73" s="56"/>
      <c r="CA73" s="56"/>
      <c r="CB73" s="56"/>
      <c r="CC73" s="56"/>
      <c r="CD73" s="56"/>
      <c r="CE73" s="56"/>
      <c r="CF73" s="56"/>
      <c r="CG73" s="56"/>
      <c r="CH73" s="56"/>
      <c r="CI73" s="56"/>
      <c r="CJ73" s="56"/>
      <c r="CK73" s="56"/>
      <c r="CL73" s="56"/>
      <c r="CM73" s="56"/>
      <c r="CN73" s="56">
        <v>0</v>
      </c>
      <c r="CO73" s="56"/>
      <c r="CP73" s="70"/>
      <c r="CQ73" s="56"/>
      <c r="CR73" s="56"/>
      <c r="CS73" s="56"/>
      <c r="CT73" s="56"/>
      <c r="CU73" s="56">
        <v>1</v>
      </c>
      <c r="CV73" s="56">
        <v>0</v>
      </c>
      <c r="CW73" s="55">
        <v>0</v>
      </c>
      <c r="CX73" s="54" t="s">
        <v>3798</v>
      </c>
      <c r="CY73" s="54"/>
      <c r="CZ73" s="54">
        <v>0</v>
      </c>
      <c r="DA73" s="54" t="s">
        <v>4049</v>
      </c>
      <c r="DB73" s="55">
        <v>0.19700000000000001</v>
      </c>
      <c r="DC73" s="54"/>
      <c r="DD73" s="54"/>
      <c r="DE73" s="54"/>
      <c r="DF73" s="54"/>
      <c r="DG73" s="54"/>
      <c r="DH73" s="54"/>
      <c r="DI73" s="54"/>
      <c r="DJ73" s="54">
        <v>1</v>
      </c>
      <c r="DK73" s="54">
        <v>1</v>
      </c>
      <c r="DL73" s="54" t="s">
        <v>4202</v>
      </c>
      <c r="DM73" s="54">
        <v>59</v>
      </c>
      <c r="DN73" s="54">
        <v>1</v>
      </c>
      <c r="DO73" s="54" t="s">
        <v>4180</v>
      </c>
      <c r="DP73" s="54">
        <v>10</v>
      </c>
      <c r="DQ73" s="54"/>
      <c r="DR73" s="54"/>
      <c r="DS73" s="54"/>
      <c r="DT73" s="54"/>
      <c r="DU73" s="54"/>
      <c r="DV73" s="54"/>
      <c r="DW73" s="54"/>
      <c r="DX73" s="54"/>
      <c r="DY73" s="54"/>
      <c r="DZ73" s="54"/>
      <c r="EA73" s="54"/>
      <c r="EB73" s="54"/>
      <c r="EC73" s="54"/>
      <c r="ED73" s="54"/>
      <c r="EE73" s="54"/>
      <c r="EF73" s="54"/>
      <c r="EG73" s="54"/>
      <c r="EH73" s="54"/>
      <c r="EI73" s="54"/>
      <c r="EJ73" s="54"/>
      <c r="EK73" s="54"/>
      <c r="EL73" s="54">
        <v>1</v>
      </c>
      <c r="EM73" s="54" t="s">
        <v>4449</v>
      </c>
      <c r="EN73" s="54">
        <v>59</v>
      </c>
      <c r="EO73" s="54"/>
      <c r="EP73" s="54"/>
      <c r="EQ73" s="54"/>
      <c r="ER73" s="54"/>
      <c r="ES73" s="54"/>
      <c r="ET73" s="54"/>
      <c r="EU73" s="54"/>
      <c r="EV73" s="54"/>
      <c r="EW73" s="54"/>
      <c r="EX73" s="54"/>
      <c r="EY73" s="54"/>
      <c r="EZ73" s="54"/>
      <c r="FA73" s="54"/>
      <c r="FB73" s="54"/>
      <c r="FC73" s="54"/>
      <c r="FD73" s="54"/>
      <c r="FE73" s="54"/>
      <c r="FF73" s="54"/>
      <c r="FG73" s="54"/>
      <c r="FH73" s="54"/>
      <c r="FI73" s="54"/>
      <c r="FJ73" s="54"/>
      <c r="FK73" s="54"/>
      <c r="FL73" s="54"/>
      <c r="FM73" s="54"/>
      <c r="FN73" s="54"/>
      <c r="FO73" s="54"/>
      <c r="FP73" s="54"/>
      <c r="FQ73" s="54"/>
      <c r="FR73" s="54"/>
      <c r="FS73" s="54"/>
      <c r="FT73" s="54"/>
      <c r="FU73" s="54"/>
      <c r="FV73" s="54"/>
      <c r="FW73" s="54"/>
      <c r="FX73" s="54"/>
      <c r="FY73" s="54"/>
      <c r="FZ73" s="54"/>
      <c r="GA73" s="54"/>
      <c r="GB73" s="54"/>
      <c r="GC73" s="54" t="s">
        <v>5760</v>
      </c>
      <c r="GD73" s="54">
        <v>5</v>
      </c>
      <c r="GE73" s="54">
        <v>3</v>
      </c>
      <c r="GF73" s="54" t="s">
        <v>6064</v>
      </c>
      <c r="GG73" s="54" t="s">
        <v>6401</v>
      </c>
      <c r="GH73" s="54" t="s">
        <v>6727</v>
      </c>
      <c r="GI73" s="54" t="s">
        <v>7071</v>
      </c>
      <c r="GJ73" s="54" t="s">
        <v>25</v>
      </c>
      <c r="GK73" s="54" t="s">
        <v>7317</v>
      </c>
      <c r="GL73" s="54" t="s">
        <v>7413</v>
      </c>
      <c r="GM73" s="54" t="s">
        <v>7489</v>
      </c>
    </row>
    <row r="74" spans="3:195" ht="30" customHeight="1" x14ac:dyDescent="0.2">
      <c r="C74" s="102" t="s">
        <v>11156</v>
      </c>
      <c r="D74" s="102" t="s">
        <v>11217</v>
      </c>
      <c r="E74" s="54" t="s">
        <v>69</v>
      </c>
      <c r="F74" s="54" t="s">
        <v>11175</v>
      </c>
      <c r="G74" s="54" t="s">
        <v>85</v>
      </c>
      <c r="H74" s="54" t="s">
        <v>360</v>
      </c>
      <c r="I74" s="54" t="s">
        <v>660</v>
      </c>
      <c r="J74" s="54"/>
      <c r="K74" s="54">
        <v>2023</v>
      </c>
      <c r="L74" s="54" t="s">
        <v>799</v>
      </c>
      <c r="M74" s="54" t="s">
        <v>952</v>
      </c>
      <c r="N74" s="54"/>
      <c r="O74" s="54" t="s">
        <v>1214</v>
      </c>
      <c r="P74" s="54" t="s">
        <v>1438</v>
      </c>
      <c r="Q74" s="54" t="s">
        <v>1731</v>
      </c>
      <c r="R74" s="54" t="s">
        <v>1928</v>
      </c>
      <c r="S74" s="54"/>
      <c r="T74" s="54"/>
      <c r="U74" s="54"/>
      <c r="V74" s="54"/>
      <c r="W74" s="54"/>
      <c r="X74" s="54"/>
      <c r="Y74" s="54"/>
      <c r="Z74" s="54" t="s">
        <v>2872</v>
      </c>
      <c r="AA74" s="54" t="s">
        <v>2872</v>
      </c>
      <c r="AB74" s="54" t="s">
        <v>3142</v>
      </c>
      <c r="AC74" s="54" t="s">
        <v>2872</v>
      </c>
      <c r="AD74" s="55">
        <v>0.44900000000000001</v>
      </c>
      <c r="AE74" s="55"/>
      <c r="AF74" s="55"/>
      <c r="AG74" s="55"/>
      <c r="AH74" s="55">
        <v>0.4</v>
      </c>
      <c r="AI74" s="55">
        <v>89.09</v>
      </c>
      <c r="AJ74" s="55">
        <v>9.64</v>
      </c>
      <c r="AK74" s="55">
        <v>1.0999999999999999E-2</v>
      </c>
      <c r="AL74" s="55">
        <v>2.4500000000000002</v>
      </c>
      <c r="AM74" s="55">
        <v>3.7999999999999999E-2</v>
      </c>
      <c r="AN74" s="55">
        <v>8.4600000000000009</v>
      </c>
      <c r="AO74" s="55">
        <v>0</v>
      </c>
      <c r="AP74" s="55">
        <v>0</v>
      </c>
      <c r="AQ74" s="55"/>
      <c r="AR74" s="55"/>
      <c r="AS74" s="55"/>
      <c r="AT74" s="55"/>
      <c r="AU74" s="55"/>
      <c r="AV74" s="55">
        <v>1</v>
      </c>
      <c r="AW74" s="54" t="s">
        <v>3468</v>
      </c>
      <c r="AX74" s="54"/>
      <c r="AY74" s="55">
        <v>8.9999999999999993E-3</v>
      </c>
      <c r="AZ74" s="55">
        <v>0</v>
      </c>
      <c r="BA74" s="55">
        <v>0</v>
      </c>
      <c r="BB74" s="56">
        <v>2</v>
      </c>
      <c r="BC74" s="56">
        <v>2</v>
      </c>
      <c r="BD74" s="56">
        <v>2</v>
      </c>
      <c r="BE74" s="56"/>
      <c r="BF74" s="56"/>
      <c r="BG74" s="56"/>
      <c r="BH74" s="56"/>
      <c r="BI74" s="56"/>
      <c r="BJ74" s="56"/>
      <c r="BK74" s="56"/>
      <c r="BL74" s="56"/>
      <c r="BM74" s="56"/>
      <c r="BN74" s="56">
        <v>1</v>
      </c>
      <c r="BO74" s="56"/>
      <c r="BP74" s="56">
        <v>1</v>
      </c>
      <c r="BQ74" s="56"/>
      <c r="BR74" s="56"/>
      <c r="BS74" s="56"/>
      <c r="BT74" s="56"/>
      <c r="BU74" s="56"/>
      <c r="BV74" s="56"/>
      <c r="BW74" s="56"/>
      <c r="BX74" s="56"/>
      <c r="BY74" s="56"/>
      <c r="BZ74" s="56"/>
      <c r="CA74" s="56"/>
      <c r="CB74" s="56"/>
      <c r="CC74" s="56"/>
      <c r="CD74" s="56"/>
      <c r="CE74" s="56"/>
      <c r="CF74" s="56"/>
      <c r="CG74" s="56"/>
      <c r="CH74" s="56"/>
      <c r="CI74" s="56"/>
      <c r="CJ74" s="56"/>
      <c r="CK74" s="56"/>
      <c r="CL74" s="56"/>
      <c r="CM74" s="56"/>
      <c r="CN74" s="56">
        <v>0</v>
      </c>
      <c r="CO74" s="56"/>
      <c r="CP74" s="70"/>
      <c r="CQ74" s="56"/>
      <c r="CR74" s="56"/>
      <c r="CS74" s="56"/>
      <c r="CT74" s="56"/>
      <c r="CU74" s="56">
        <v>2</v>
      </c>
      <c r="CV74" s="56">
        <v>0</v>
      </c>
      <c r="CW74" s="55">
        <v>0</v>
      </c>
      <c r="CX74" s="54" t="s">
        <v>3798</v>
      </c>
      <c r="CY74" s="54"/>
      <c r="CZ74" s="54">
        <v>0</v>
      </c>
      <c r="DA74" s="54" t="s">
        <v>4049</v>
      </c>
      <c r="DB74" s="55">
        <v>0.7</v>
      </c>
      <c r="DC74" s="54"/>
      <c r="DD74" s="54"/>
      <c r="DE74" s="54"/>
      <c r="DF74" s="54"/>
      <c r="DG74" s="54"/>
      <c r="DH74" s="54"/>
      <c r="DI74" s="54"/>
      <c r="DJ74" s="54">
        <v>3</v>
      </c>
      <c r="DK74" s="54"/>
      <c r="DL74" s="54"/>
      <c r="DM74" s="54"/>
      <c r="DN74" s="54">
        <v>1</v>
      </c>
      <c r="DO74" s="54" t="s">
        <v>4180</v>
      </c>
      <c r="DP74" s="54">
        <v>10</v>
      </c>
      <c r="DQ74" s="54"/>
      <c r="DR74" s="54"/>
      <c r="DS74" s="54"/>
      <c r="DT74" s="54"/>
      <c r="DU74" s="54"/>
      <c r="DV74" s="54"/>
      <c r="DW74" s="54"/>
      <c r="DX74" s="54"/>
      <c r="DY74" s="54"/>
      <c r="DZ74" s="54"/>
      <c r="EA74" s="54"/>
      <c r="EB74" s="54"/>
      <c r="EC74" s="54"/>
      <c r="ED74" s="54"/>
      <c r="EE74" s="54"/>
      <c r="EF74" s="54"/>
      <c r="EG74" s="54"/>
      <c r="EH74" s="54"/>
      <c r="EI74" s="54"/>
      <c r="EJ74" s="54"/>
      <c r="EK74" s="54"/>
      <c r="EL74" s="54"/>
      <c r="EM74" s="54"/>
      <c r="EN74" s="54"/>
      <c r="EO74" s="54">
        <v>1</v>
      </c>
      <c r="EP74" s="54" t="s">
        <v>4449</v>
      </c>
      <c r="EQ74" s="54">
        <v>258</v>
      </c>
      <c r="ER74" s="54"/>
      <c r="ES74" s="54"/>
      <c r="ET74" s="54"/>
      <c r="EU74" s="54"/>
      <c r="EV74" s="54"/>
      <c r="EW74" s="54"/>
      <c r="EX74" s="54"/>
      <c r="EY74" s="54"/>
      <c r="EZ74" s="54"/>
      <c r="FA74" s="54"/>
      <c r="FB74" s="54"/>
      <c r="FC74" s="54"/>
      <c r="FD74" s="54"/>
      <c r="FE74" s="54"/>
      <c r="FF74" s="54"/>
      <c r="FG74" s="54"/>
      <c r="FH74" s="54"/>
      <c r="FI74" s="54"/>
      <c r="FJ74" s="54"/>
      <c r="FK74" s="54"/>
      <c r="FL74" s="54"/>
      <c r="FM74" s="54"/>
      <c r="FN74" s="54"/>
      <c r="FO74" s="54"/>
      <c r="FP74" s="54"/>
      <c r="FQ74" s="54"/>
      <c r="FR74" s="54"/>
      <c r="FS74" s="54"/>
      <c r="FT74" s="54"/>
      <c r="FU74" s="54" t="s">
        <v>5113</v>
      </c>
      <c r="FV74" s="54" t="s">
        <v>5304</v>
      </c>
      <c r="FW74" s="54"/>
      <c r="FX74" s="54"/>
      <c r="FY74" s="54"/>
      <c r="FZ74" s="54"/>
      <c r="GA74" s="54"/>
      <c r="GB74" s="54"/>
      <c r="GC74" s="54" t="s">
        <v>5760</v>
      </c>
      <c r="GD74" s="54">
        <v>5</v>
      </c>
      <c r="GE74" s="54">
        <v>3</v>
      </c>
      <c r="GF74" s="54" t="s">
        <v>6066</v>
      </c>
      <c r="GG74" s="54" t="s">
        <v>6403</v>
      </c>
      <c r="GH74" s="54" t="s">
        <v>6729</v>
      </c>
      <c r="GI74" s="54" t="s">
        <v>7073</v>
      </c>
      <c r="GJ74" s="54" t="s">
        <v>25</v>
      </c>
      <c r="GK74" s="54" t="s">
        <v>7317</v>
      </c>
      <c r="GL74" s="54" t="s">
        <v>7413</v>
      </c>
      <c r="GM74" s="54" t="s">
        <v>7489</v>
      </c>
    </row>
    <row r="75" spans="3:195" ht="30" customHeight="1" x14ac:dyDescent="0.2">
      <c r="C75" s="102" t="s">
        <v>11156</v>
      </c>
      <c r="D75" s="102" t="s">
        <v>11217</v>
      </c>
      <c r="E75" s="54" t="s">
        <v>69</v>
      </c>
      <c r="F75" s="54" t="s">
        <v>11175</v>
      </c>
      <c r="G75" s="54" t="s">
        <v>85</v>
      </c>
      <c r="H75" s="54" t="s">
        <v>363</v>
      </c>
      <c r="I75" s="54" t="s">
        <v>661</v>
      </c>
      <c r="J75" s="54"/>
      <c r="K75" s="54">
        <v>2023</v>
      </c>
      <c r="L75" s="54" t="s">
        <v>799</v>
      </c>
      <c r="M75" s="54" t="s">
        <v>979</v>
      </c>
      <c r="N75" s="54"/>
      <c r="O75" s="54" t="s">
        <v>1217</v>
      </c>
      <c r="P75" s="54" t="s">
        <v>1441</v>
      </c>
      <c r="Q75" s="54" t="s">
        <v>1734</v>
      </c>
      <c r="R75" s="54" t="s">
        <v>1931</v>
      </c>
      <c r="S75" s="54"/>
      <c r="T75" s="54"/>
      <c r="U75" s="54"/>
      <c r="V75" s="54"/>
      <c r="W75" s="54"/>
      <c r="X75" s="54"/>
      <c r="Y75" s="54"/>
      <c r="Z75" s="54" t="s">
        <v>2875</v>
      </c>
      <c r="AA75" s="54" t="s">
        <v>2875</v>
      </c>
      <c r="AB75" s="54" t="s">
        <v>3142</v>
      </c>
      <c r="AC75" s="54" t="s">
        <v>3302</v>
      </c>
      <c r="AD75" s="55">
        <v>0.24500000000000002</v>
      </c>
      <c r="AE75" s="55"/>
      <c r="AF75" s="55"/>
      <c r="AG75" s="55"/>
      <c r="AH75" s="55">
        <v>0.2</v>
      </c>
      <c r="AI75" s="55">
        <v>81.63</v>
      </c>
      <c r="AJ75" s="55">
        <v>4.18</v>
      </c>
      <c r="AK75" s="55">
        <v>3.4000000000000002E-2</v>
      </c>
      <c r="AL75" s="55">
        <v>13.88</v>
      </c>
      <c r="AM75" s="55">
        <v>1.0999999999999999E-2</v>
      </c>
      <c r="AN75" s="55">
        <v>4.49</v>
      </c>
      <c r="AO75" s="55">
        <v>0</v>
      </c>
      <c r="AP75" s="55">
        <v>0</v>
      </c>
      <c r="AQ75" s="55"/>
      <c r="AR75" s="55"/>
      <c r="AS75" s="55"/>
      <c r="AT75" s="55"/>
      <c r="AU75" s="55"/>
      <c r="AV75" s="55"/>
      <c r="AW75" s="54"/>
      <c r="AX75" s="54"/>
      <c r="AY75" s="55"/>
      <c r="AZ75" s="55">
        <v>0</v>
      </c>
      <c r="BA75" s="55">
        <v>0</v>
      </c>
      <c r="BB75" s="56">
        <v>1</v>
      </c>
      <c r="BC75" s="56">
        <v>1</v>
      </c>
      <c r="BD75" s="56">
        <v>1</v>
      </c>
      <c r="BE75" s="56"/>
      <c r="BF75" s="56"/>
      <c r="BG75" s="56"/>
      <c r="BH75" s="56"/>
      <c r="BI75" s="56"/>
      <c r="BJ75" s="56"/>
      <c r="BK75" s="56"/>
      <c r="BL75" s="56"/>
      <c r="BM75" s="56">
        <v>1</v>
      </c>
      <c r="BN75" s="56"/>
      <c r="BO75" s="56"/>
      <c r="BP75" s="56"/>
      <c r="BQ75" s="56"/>
      <c r="BR75" s="56"/>
      <c r="BS75" s="56"/>
      <c r="BT75" s="56"/>
      <c r="BU75" s="56"/>
      <c r="BV75" s="56"/>
      <c r="BW75" s="56"/>
      <c r="BX75" s="56"/>
      <c r="BY75" s="56"/>
      <c r="BZ75" s="56"/>
      <c r="CA75" s="56"/>
      <c r="CB75" s="56"/>
      <c r="CC75" s="56"/>
      <c r="CD75" s="56"/>
      <c r="CE75" s="56"/>
      <c r="CF75" s="56"/>
      <c r="CG75" s="56"/>
      <c r="CH75" s="56"/>
      <c r="CI75" s="56"/>
      <c r="CJ75" s="56"/>
      <c r="CK75" s="56"/>
      <c r="CL75" s="56"/>
      <c r="CM75" s="56"/>
      <c r="CN75" s="56">
        <v>0</v>
      </c>
      <c r="CO75" s="56"/>
      <c r="CP75" s="70"/>
      <c r="CQ75" s="56"/>
      <c r="CR75" s="56"/>
      <c r="CS75" s="56"/>
      <c r="CT75" s="56"/>
      <c r="CU75" s="56">
        <v>1</v>
      </c>
      <c r="CV75" s="56">
        <v>0</v>
      </c>
      <c r="CW75" s="55">
        <v>0</v>
      </c>
      <c r="CX75" s="54" t="s">
        <v>3798</v>
      </c>
      <c r="CY75" s="54"/>
      <c r="CZ75" s="54">
        <v>0</v>
      </c>
      <c r="DA75" s="54" t="s">
        <v>4049</v>
      </c>
      <c r="DB75" s="55">
        <v>0.6</v>
      </c>
      <c r="DC75" s="54"/>
      <c r="DD75" s="54"/>
      <c r="DE75" s="54"/>
      <c r="DF75" s="54"/>
      <c r="DG75" s="54"/>
      <c r="DH75" s="54"/>
      <c r="DI75" s="54"/>
      <c r="DJ75" s="54">
        <v>1</v>
      </c>
      <c r="DK75" s="54">
        <v>1</v>
      </c>
      <c r="DL75" s="54" t="s">
        <v>4202</v>
      </c>
      <c r="DM75" s="54">
        <v>336</v>
      </c>
      <c r="DN75" s="54">
        <v>1</v>
      </c>
      <c r="DO75" s="54" t="s">
        <v>4388</v>
      </c>
      <c r="DP75" s="54">
        <v>10</v>
      </c>
      <c r="DQ75" s="54"/>
      <c r="DR75" s="54"/>
      <c r="DS75" s="54"/>
      <c r="DT75" s="54"/>
      <c r="DU75" s="54"/>
      <c r="DV75" s="54"/>
      <c r="DW75" s="54"/>
      <c r="DX75" s="54"/>
      <c r="DY75" s="54"/>
      <c r="DZ75" s="54"/>
      <c r="EA75" s="54"/>
      <c r="EB75" s="54"/>
      <c r="EC75" s="54"/>
      <c r="ED75" s="54"/>
      <c r="EE75" s="54"/>
      <c r="EF75" s="54"/>
      <c r="EG75" s="54"/>
      <c r="EH75" s="54"/>
      <c r="EI75" s="54"/>
      <c r="EJ75" s="54"/>
      <c r="EK75" s="54"/>
      <c r="EL75" s="54"/>
      <c r="EM75" s="54"/>
      <c r="EN75" s="54"/>
      <c r="EO75" s="54">
        <v>1</v>
      </c>
      <c r="EP75" s="54" t="s">
        <v>4302</v>
      </c>
      <c r="EQ75" s="54">
        <v>336</v>
      </c>
      <c r="ER75" s="54"/>
      <c r="ES75" s="54"/>
      <c r="ET75" s="54"/>
      <c r="EU75" s="54"/>
      <c r="EV75" s="54"/>
      <c r="EW75" s="54"/>
      <c r="EX75" s="54"/>
      <c r="EY75" s="54"/>
      <c r="EZ75" s="54"/>
      <c r="FA75" s="54"/>
      <c r="FB75" s="54"/>
      <c r="FC75" s="54"/>
      <c r="FD75" s="54"/>
      <c r="FE75" s="54"/>
      <c r="FF75" s="54"/>
      <c r="FG75" s="54"/>
      <c r="FH75" s="54"/>
      <c r="FI75" s="54"/>
      <c r="FJ75" s="54"/>
      <c r="FK75" s="54"/>
      <c r="FL75" s="54"/>
      <c r="FM75" s="54"/>
      <c r="FN75" s="54"/>
      <c r="FO75" s="54"/>
      <c r="FP75" s="54"/>
      <c r="FQ75" s="54"/>
      <c r="FR75" s="54"/>
      <c r="FS75" s="54"/>
      <c r="FT75" s="54"/>
      <c r="FU75" s="54" t="s">
        <v>5115</v>
      </c>
      <c r="FV75" s="54"/>
      <c r="FW75" s="54"/>
      <c r="FX75" s="54"/>
      <c r="FY75" s="54" t="s">
        <v>5556</v>
      </c>
      <c r="FZ75" s="54"/>
      <c r="GA75" s="54"/>
      <c r="GB75" s="54"/>
      <c r="GC75" s="54" t="s">
        <v>5760</v>
      </c>
      <c r="GD75" s="54">
        <v>5</v>
      </c>
      <c r="GE75" s="54">
        <v>3</v>
      </c>
      <c r="GF75" s="54" t="s">
        <v>6068</v>
      </c>
      <c r="GG75" s="54" t="s">
        <v>6404</v>
      </c>
      <c r="GH75" s="54" t="s">
        <v>6731</v>
      </c>
      <c r="GI75" s="54" t="s">
        <v>7075</v>
      </c>
      <c r="GJ75" s="54" t="s">
        <v>25</v>
      </c>
      <c r="GK75" s="54" t="s">
        <v>7317</v>
      </c>
      <c r="GL75" s="54" t="s">
        <v>7413</v>
      </c>
      <c r="GM75" s="54" t="s">
        <v>7489</v>
      </c>
    </row>
    <row r="76" spans="3:195" ht="30" customHeight="1" x14ac:dyDescent="0.2">
      <c r="C76" s="102" t="s">
        <v>11083</v>
      </c>
      <c r="D76" s="102" t="s">
        <v>11214</v>
      </c>
      <c r="E76" s="46" t="s">
        <v>7643</v>
      </c>
      <c r="F76" s="45" t="s">
        <v>11174</v>
      </c>
      <c r="G76" s="46"/>
      <c r="H76" s="46"/>
      <c r="I76" s="46" t="s">
        <v>7738</v>
      </c>
      <c r="J76" s="46" t="s">
        <v>7843</v>
      </c>
      <c r="K76" s="46">
        <v>2017</v>
      </c>
      <c r="L76" s="47">
        <v>44927</v>
      </c>
      <c r="M76" s="47">
        <v>45291</v>
      </c>
      <c r="N76" s="46" t="s">
        <v>7951</v>
      </c>
      <c r="O76" s="45"/>
      <c r="P76" s="46" t="s">
        <v>7951</v>
      </c>
      <c r="Q76" s="45"/>
      <c r="R76" s="46" t="s">
        <v>594</v>
      </c>
      <c r="S76" s="45"/>
      <c r="T76" s="46" t="s">
        <v>594</v>
      </c>
      <c r="U76" s="45"/>
      <c r="V76" s="46" t="s">
        <v>594</v>
      </c>
      <c r="W76" s="45"/>
      <c r="X76" s="46" t="s">
        <v>594</v>
      </c>
      <c r="Y76" s="45"/>
      <c r="Z76" s="46" t="s">
        <v>8790</v>
      </c>
      <c r="AA76" s="46" t="s">
        <v>8790</v>
      </c>
      <c r="AB76" s="46" t="s">
        <v>3138</v>
      </c>
      <c r="AC76" s="46" t="s">
        <v>8954</v>
      </c>
      <c r="AD76" s="48">
        <f>SUM(AE76,AH76,AK76,AM76,AO76,AQ76)</f>
        <v>251.274</v>
      </c>
      <c r="AE76" s="48">
        <v>1.867</v>
      </c>
      <c r="AF76" s="49">
        <v>0.74</v>
      </c>
      <c r="AG76" s="49">
        <v>3.0000000000000001E-3</v>
      </c>
      <c r="AH76" s="48">
        <v>63.457000000000001</v>
      </c>
      <c r="AI76" s="49">
        <v>25.25</v>
      </c>
      <c r="AJ76" s="49"/>
      <c r="AK76" s="49">
        <v>1.103</v>
      </c>
      <c r="AL76" s="49">
        <v>0.44</v>
      </c>
      <c r="AM76" s="49">
        <v>0</v>
      </c>
      <c r="AN76" s="49">
        <v>0</v>
      </c>
      <c r="AO76" s="49">
        <v>0</v>
      </c>
      <c r="AP76" s="49">
        <v>0</v>
      </c>
      <c r="AQ76" s="49">
        <v>184.84700000000001</v>
      </c>
      <c r="AR76" s="49">
        <v>73.56</v>
      </c>
      <c r="AS76" s="46" t="s">
        <v>9039</v>
      </c>
      <c r="AT76" s="46" t="s">
        <v>9060</v>
      </c>
      <c r="AU76" s="46" t="s">
        <v>8790</v>
      </c>
      <c r="AV76" s="45"/>
      <c r="AW76" s="46" t="s">
        <v>3403</v>
      </c>
      <c r="AX76" s="45"/>
      <c r="AY76" s="49">
        <v>0</v>
      </c>
      <c r="AZ76" s="49">
        <v>1.5820000000000001</v>
      </c>
      <c r="BA76" s="49">
        <v>3.0000000000000001E-3</v>
      </c>
      <c r="BB76" s="50">
        <v>70</v>
      </c>
      <c r="BC76" s="50">
        <v>70</v>
      </c>
      <c r="BD76" s="50">
        <v>70</v>
      </c>
      <c r="BE76" s="50">
        <v>0</v>
      </c>
      <c r="BF76" s="50">
        <v>0</v>
      </c>
      <c r="BG76" s="50">
        <v>0</v>
      </c>
      <c r="BH76" s="50">
        <v>0</v>
      </c>
      <c r="BI76" s="50">
        <v>0</v>
      </c>
      <c r="BJ76" s="50">
        <v>0</v>
      </c>
      <c r="BK76" s="50">
        <v>0</v>
      </c>
      <c r="BL76" s="50">
        <v>0</v>
      </c>
      <c r="BM76" s="50">
        <v>0</v>
      </c>
      <c r="BN76" s="50">
        <v>44</v>
      </c>
      <c r="BO76" s="50">
        <v>0</v>
      </c>
      <c r="BP76" s="50">
        <v>26</v>
      </c>
      <c r="BQ76" s="50">
        <v>0</v>
      </c>
      <c r="BR76" s="50">
        <v>0</v>
      </c>
      <c r="BS76" s="50">
        <v>0</v>
      </c>
      <c r="BT76" s="50">
        <v>0</v>
      </c>
      <c r="BU76" s="50">
        <v>0</v>
      </c>
      <c r="BV76" s="50">
        <v>0</v>
      </c>
      <c r="BW76" s="50">
        <v>0</v>
      </c>
      <c r="BX76" s="50">
        <v>0</v>
      </c>
      <c r="BY76" s="50"/>
      <c r="BZ76" s="50"/>
      <c r="CA76" s="50"/>
      <c r="CB76" s="50"/>
      <c r="CC76" s="50"/>
      <c r="CD76" s="50"/>
      <c r="CE76" s="50"/>
      <c r="CF76" s="50"/>
      <c r="CG76" s="50"/>
      <c r="CH76" s="50"/>
      <c r="CI76" s="50"/>
      <c r="CJ76" s="50"/>
      <c r="CK76" s="50"/>
      <c r="CL76" s="50"/>
      <c r="CM76" s="50"/>
      <c r="CN76" s="50"/>
      <c r="CO76" s="50">
        <v>0</v>
      </c>
      <c r="CP76" s="48">
        <v>0</v>
      </c>
      <c r="CQ76" s="50">
        <v>0</v>
      </c>
      <c r="CR76" s="50">
        <v>0</v>
      </c>
      <c r="CS76" s="51"/>
      <c r="CT76" s="50"/>
      <c r="CU76" s="50">
        <v>70</v>
      </c>
      <c r="CV76" s="52">
        <f>SUM(BE76:BX76)+SUM(CO76:CT76)-CU76</f>
        <v>0</v>
      </c>
      <c r="CW76" s="49">
        <v>498.35199999999998</v>
      </c>
      <c r="CX76" s="46" t="s">
        <v>9334</v>
      </c>
      <c r="CY76" s="45"/>
      <c r="CZ76" s="49">
        <v>87.14</v>
      </c>
      <c r="DA76" s="46" t="s">
        <v>9454</v>
      </c>
      <c r="DB76" s="49">
        <v>571.9</v>
      </c>
      <c r="DC76" s="49"/>
      <c r="DD76" s="45"/>
      <c r="DE76" s="45"/>
      <c r="DF76" s="45"/>
      <c r="DG76" s="45"/>
      <c r="DH76" s="45"/>
      <c r="DI76" s="45"/>
      <c r="DJ76" s="46">
        <v>2</v>
      </c>
      <c r="DK76" s="46">
        <v>1</v>
      </c>
      <c r="DL76" s="46" t="s">
        <v>9334</v>
      </c>
      <c r="DM76" s="46">
        <v>9247</v>
      </c>
      <c r="DN76" s="45"/>
      <c r="DO76" s="45"/>
      <c r="DP76" s="45"/>
      <c r="DQ76" s="45"/>
      <c r="DR76" s="45"/>
      <c r="DS76" s="45"/>
      <c r="DT76" s="45"/>
      <c r="DU76" s="45"/>
      <c r="DV76" s="45"/>
      <c r="DW76" s="45"/>
      <c r="DX76" s="45"/>
      <c r="DY76" s="45"/>
      <c r="DZ76" s="45"/>
      <c r="EA76" s="45"/>
      <c r="EB76" s="45"/>
      <c r="EC76" s="45"/>
      <c r="ED76" s="45"/>
      <c r="EE76" s="45"/>
      <c r="EF76" s="46" t="s">
        <v>9782</v>
      </c>
      <c r="EG76" s="46" t="s">
        <v>9334</v>
      </c>
      <c r="EH76" s="46">
        <v>1294</v>
      </c>
      <c r="EI76" s="46">
        <v>1</v>
      </c>
      <c r="EJ76" s="53" t="s">
        <v>9829</v>
      </c>
      <c r="EK76" s="46">
        <v>76241</v>
      </c>
      <c r="EL76" s="45"/>
      <c r="EM76" s="45"/>
      <c r="EN76" s="45"/>
      <c r="EO76" s="45"/>
      <c r="EP76" s="45"/>
      <c r="EQ76" s="45"/>
      <c r="ER76" s="45"/>
      <c r="ES76" s="45"/>
      <c r="ET76" s="45"/>
      <c r="EU76" s="45"/>
      <c r="EV76" s="45"/>
      <c r="EW76" s="45"/>
      <c r="EX76" s="45"/>
      <c r="EY76" s="45"/>
      <c r="EZ76" s="45"/>
      <c r="FA76" s="45"/>
      <c r="FB76" s="45"/>
      <c r="FC76" s="45"/>
      <c r="FD76" s="45"/>
      <c r="FE76" s="45"/>
      <c r="FF76" s="45"/>
      <c r="FG76" s="46">
        <v>100</v>
      </c>
      <c r="FH76" s="45"/>
      <c r="FI76" s="46">
        <v>28</v>
      </c>
      <c r="FJ76" s="46">
        <v>0</v>
      </c>
      <c r="FK76" s="46">
        <v>0</v>
      </c>
      <c r="FL76" s="46">
        <v>0</v>
      </c>
      <c r="FM76" s="46">
        <v>0</v>
      </c>
      <c r="FN76" s="46">
        <v>0</v>
      </c>
      <c r="FO76" s="46">
        <v>0</v>
      </c>
      <c r="FP76" s="46">
        <v>0</v>
      </c>
      <c r="FQ76" s="46">
        <v>0</v>
      </c>
      <c r="FR76" s="45"/>
      <c r="FS76" s="45"/>
      <c r="FT76" s="45"/>
      <c r="FU76" s="53" t="s">
        <v>10186</v>
      </c>
      <c r="FV76" s="45"/>
      <c r="FW76" s="45"/>
      <c r="FX76" s="45"/>
      <c r="FY76" s="46" t="s">
        <v>10463</v>
      </c>
      <c r="FZ76" s="45"/>
      <c r="GA76" s="45"/>
      <c r="GB76" s="45"/>
      <c r="GC76" s="46" t="s">
        <v>594</v>
      </c>
      <c r="GD76" s="46">
        <v>0</v>
      </c>
      <c r="GE76" s="45"/>
      <c r="GF76" s="46" t="s">
        <v>10726</v>
      </c>
      <c r="GG76" s="46" t="s">
        <v>10832</v>
      </c>
      <c r="GH76" s="46" t="s">
        <v>11081</v>
      </c>
      <c r="GI76" s="46" t="s">
        <v>10943</v>
      </c>
      <c r="GJ76" s="46" t="s">
        <v>7611</v>
      </c>
      <c r="GK76" s="46" t="s">
        <v>11031</v>
      </c>
      <c r="GL76" s="46" t="s">
        <v>11081</v>
      </c>
      <c r="GM76" s="46" t="s">
        <v>11069</v>
      </c>
    </row>
    <row r="77" spans="3:195" ht="30" customHeight="1" x14ac:dyDescent="0.2">
      <c r="C77" s="102" t="s">
        <v>11178</v>
      </c>
      <c r="D77" s="102" t="s">
        <v>11214</v>
      </c>
      <c r="E77" s="46" t="s">
        <v>7643</v>
      </c>
      <c r="F77" s="45" t="s">
        <v>11174</v>
      </c>
      <c r="G77" s="46"/>
      <c r="H77" s="46"/>
      <c r="I77" s="46" t="s">
        <v>531</v>
      </c>
      <c r="J77" s="46" t="s">
        <v>7657</v>
      </c>
      <c r="K77" s="46">
        <v>2020</v>
      </c>
      <c r="L77" s="47">
        <v>45051</v>
      </c>
      <c r="M77" s="47">
        <v>45291</v>
      </c>
      <c r="N77" s="46" t="s">
        <v>7954</v>
      </c>
      <c r="O77" s="45"/>
      <c r="P77" s="46" t="s">
        <v>7954</v>
      </c>
      <c r="Q77" s="45"/>
      <c r="R77" s="45"/>
      <c r="S77" s="45"/>
      <c r="T77" s="45"/>
      <c r="U77" s="45"/>
      <c r="V77" s="45"/>
      <c r="W77" s="45"/>
      <c r="X77" s="45"/>
      <c r="Y77" s="45"/>
      <c r="Z77" s="46" t="s">
        <v>8793</v>
      </c>
      <c r="AA77" s="46" t="s">
        <v>8793</v>
      </c>
      <c r="AB77" s="46" t="s">
        <v>3138</v>
      </c>
      <c r="AC77" s="46" t="s">
        <v>8957</v>
      </c>
      <c r="AD77" s="48">
        <f>SUM(AE77,AH77,AK77,AM77,AO77,AQ77)</f>
        <v>4.6279999999999992</v>
      </c>
      <c r="AE77" s="48">
        <v>2.1999999999999999E-2</v>
      </c>
      <c r="AF77" s="49">
        <v>0.48</v>
      </c>
      <c r="AG77" s="49">
        <v>0</v>
      </c>
      <c r="AH77" s="48">
        <v>2.0499999999999998</v>
      </c>
      <c r="AI77" s="49">
        <v>44.3</v>
      </c>
      <c r="AJ77" s="49"/>
      <c r="AK77" s="49">
        <v>0.42899999999999999</v>
      </c>
      <c r="AL77" s="49">
        <v>9.27</v>
      </c>
      <c r="AM77" s="49">
        <v>0</v>
      </c>
      <c r="AN77" s="49">
        <v>0</v>
      </c>
      <c r="AO77" s="49">
        <v>0</v>
      </c>
      <c r="AP77" s="49">
        <v>0</v>
      </c>
      <c r="AQ77" s="49">
        <v>2.1269999999999998</v>
      </c>
      <c r="AR77" s="49">
        <v>45.96</v>
      </c>
      <c r="AS77" s="46" t="s">
        <v>699</v>
      </c>
      <c r="AT77" s="46" t="s">
        <v>9061</v>
      </c>
      <c r="AU77" s="46" t="s">
        <v>8793</v>
      </c>
      <c r="AV77" s="46">
        <v>1</v>
      </c>
      <c r="AW77" s="46" t="s">
        <v>9121</v>
      </c>
      <c r="AX77" s="46" t="s">
        <v>9193</v>
      </c>
      <c r="AY77" s="49">
        <v>0.31850000000000001</v>
      </c>
      <c r="AZ77" s="49">
        <v>0.02</v>
      </c>
      <c r="BA77" s="49">
        <v>0</v>
      </c>
      <c r="BB77" s="50">
        <v>41</v>
      </c>
      <c r="BC77" s="50">
        <v>41</v>
      </c>
      <c r="BD77" s="50">
        <v>10</v>
      </c>
      <c r="BE77" s="50">
        <v>1</v>
      </c>
      <c r="BF77" s="50">
        <v>0</v>
      </c>
      <c r="BG77" s="50">
        <v>4</v>
      </c>
      <c r="BH77" s="50">
        <v>0</v>
      </c>
      <c r="BI77" s="50">
        <v>0</v>
      </c>
      <c r="BJ77" s="50">
        <v>0</v>
      </c>
      <c r="BK77" s="50">
        <v>1</v>
      </c>
      <c r="BL77" s="50">
        <v>0</v>
      </c>
      <c r="BM77" s="50">
        <v>0</v>
      </c>
      <c r="BN77" s="50">
        <v>0</v>
      </c>
      <c r="BO77" s="50">
        <v>0</v>
      </c>
      <c r="BP77" s="50">
        <v>0</v>
      </c>
      <c r="BQ77" s="50">
        <v>0</v>
      </c>
      <c r="BR77" s="50">
        <v>4</v>
      </c>
      <c r="BS77" s="50">
        <v>0</v>
      </c>
      <c r="BT77" s="50">
        <v>0</v>
      </c>
      <c r="BU77" s="50">
        <v>0</v>
      </c>
      <c r="BV77" s="50">
        <v>0</v>
      </c>
      <c r="BW77" s="50">
        <v>0</v>
      </c>
      <c r="BX77" s="50">
        <v>0</v>
      </c>
      <c r="BY77" s="50">
        <v>5.6449999999999996</v>
      </c>
      <c r="BZ77" s="50"/>
      <c r="CA77" s="50"/>
      <c r="CB77" s="50"/>
      <c r="CC77" s="50"/>
      <c r="CD77" s="50"/>
      <c r="CE77" s="50"/>
      <c r="CF77" s="50"/>
      <c r="CG77" s="50"/>
      <c r="CH77" s="50"/>
      <c r="CI77" s="50"/>
      <c r="CJ77" s="50"/>
      <c r="CK77" s="50"/>
      <c r="CL77" s="50"/>
      <c r="CM77" s="50"/>
      <c r="CN77" s="50">
        <v>0</v>
      </c>
      <c r="CO77" s="50">
        <v>0</v>
      </c>
      <c r="CP77" s="48">
        <v>0</v>
      </c>
      <c r="CQ77" s="50">
        <v>0</v>
      </c>
      <c r="CR77" s="50">
        <v>0</v>
      </c>
      <c r="CS77" s="51"/>
      <c r="CT77" s="50"/>
      <c r="CU77" s="50">
        <v>10</v>
      </c>
      <c r="CV77" s="52">
        <f>SUM(BE77:BX77)+SUM(CO77:CT77)-CU77</f>
        <v>0</v>
      </c>
      <c r="CW77" s="49">
        <v>5.6449999999999996</v>
      </c>
      <c r="CX77" s="46" t="s">
        <v>9334</v>
      </c>
      <c r="CY77" s="45"/>
      <c r="CZ77" s="49">
        <v>0.99</v>
      </c>
      <c r="DA77" s="46" t="s">
        <v>9457</v>
      </c>
      <c r="DB77" s="49">
        <v>571.9</v>
      </c>
      <c r="DC77" s="49"/>
      <c r="DD77" s="45"/>
      <c r="DE77" s="45"/>
      <c r="DF77" s="45"/>
      <c r="DG77" s="45"/>
      <c r="DH77" s="45"/>
      <c r="DI77" s="45"/>
      <c r="DJ77" s="46">
        <v>1</v>
      </c>
      <c r="DK77" s="45"/>
      <c r="DL77" s="45"/>
      <c r="DM77" s="45"/>
      <c r="DN77" s="46">
        <v>1</v>
      </c>
      <c r="DO77" s="46" t="s">
        <v>9687</v>
      </c>
      <c r="DP77" s="46">
        <v>2450</v>
      </c>
      <c r="DQ77" s="45"/>
      <c r="DR77" s="45"/>
      <c r="DS77" s="45"/>
      <c r="DT77" s="45"/>
      <c r="DU77" s="45"/>
      <c r="DV77" s="45"/>
      <c r="DW77" s="45"/>
      <c r="DX77" s="45"/>
      <c r="DY77" s="45"/>
      <c r="DZ77" s="45"/>
      <c r="EA77" s="45"/>
      <c r="EB77" s="45"/>
      <c r="EC77" s="45"/>
      <c r="ED77" s="45"/>
      <c r="EE77" s="45"/>
      <c r="EF77" s="45"/>
      <c r="EG77" s="45"/>
      <c r="EH77" s="45"/>
      <c r="EI77" s="45"/>
      <c r="EJ77" s="45"/>
      <c r="EK77" s="45"/>
      <c r="EL77" s="46">
        <v>1</v>
      </c>
      <c r="EM77" s="46" t="s">
        <v>9687</v>
      </c>
      <c r="EN77" s="46">
        <v>2300</v>
      </c>
      <c r="EO77" s="45"/>
      <c r="EP77" s="45"/>
      <c r="EQ77" s="45"/>
      <c r="ER77" s="45"/>
      <c r="ES77" s="45"/>
      <c r="ET77" s="45"/>
      <c r="EU77" s="45"/>
      <c r="EV77" s="45"/>
      <c r="EW77" s="45"/>
      <c r="EX77" s="45"/>
      <c r="EY77" s="45"/>
      <c r="EZ77" s="45"/>
      <c r="FA77" s="45"/>
      <c r="FB77" s="45"/>
      <c r="FC77" s="45"/>
      <c r="FD77" s="45"/>
      <c r="FE77" s="45"/>
      <c r="FF77" s="45"/>
      <c r="FG77" s="46">
        <v>90</v>
      </c>
      <c r="FH77" s="46" t="s">
        <v>10012</v>
      </c>
      <c r="FI77" s="46">
        <v>10</v>
      </c>
      <c r="FJ77" s="46">
        <v>0</v>
      </c>
      <c r="FK77" s="46">
        <v>0</v>
      </c>
      <c r="FL77" s="46">
        <v>0</v>
      </c>
      <c r="FM77" s="46">
        <v>0</v>
      </c>
      <c r="FN77" s="46">
        <v>0</v>
      </c>
      <c r="FO77" s="46">
        <v>0</v>
      </c>
      <c r="FP77" s="46">
        <v>0</v>
      </c>
      <c r="FQ77" s="46">
        <v>0</v>
      </c>
      <c r="FR77" s="45"/>
      <c r="FS77" s="45"/>
      <c r="FT77" s="45"/>
      <c r="FU77" s="53" t="s">
        <v>10189</v>
      </c>
      <c r="FV77" s="45"/>
      <c r="FW77" s="45"/>
      <c r="FX77" s="45"/>
      <c r="FY77" s="45"/>
      <c r="FZ77" s="45"/>
      <c r="GA77" s="45"/>
      <c r="GB77" s="45"/>
      <c r="GC77" s="46" t="s">
        <v>594</v>
      </c>
      <c r="GD77" s="46">
        <v>0</v>
      </c>
      <c r="GE77" s="45"/>
      <c r="GF77" s="46" t="s">
        <v>10728</v>
      </c>
      <c r="GG77" s="46" t="s">
        <v>10835</v>
      </c>
      <c r="GH77" s="46" t="s">
        <v>11081</v>
      </c>
      <c r="GI77" s="46" t="s">
        <v>10946</v>
      </c>
      <c r="GJ77" s="46" t="s">
        <v>7611</v>
      </c>
      <c r="GK77" s="46" t="s">
        <v>11031</v>
      </c>
      <c r="GL77" s="46" t="s">
        <v>11081</v>
      </c>
      <c r="GM77" s="46" t="s">
        <v>11069</v>
      </c>
    </row>
    <row r="78" spans="3:195" ht="30" customHeight="1" x14ac:dyDescent="0.2">
      <c r="C78" s="102" t="s">
        <v>11154</v>
      </c>
      <c r="D78" s="102" t="s">
        <v>11214</v>
      </c>
      <c r="E78" s="46" t="s">
        <v>7643</v>
      </c>
      <c r="F78" s="45" t="s">
        <v>11174</v>
      </c>
      <c r="G78" s="46"/>
      <c r="H78" s="46"/>
      <c r="I78" s="46" t="s">
        <v>7742</v>
      </c>
      <c r="J78" s="46" t="s">
        <v>7845</v>
      </c>
      <c r="K78" s="46">
        <v>2017</v>
      </c>
      <c r="L78" s="47">
        <v>45231</v>
      </c>
      <c r="M78" s="47">
        <v>45289</v>
      </c>
      <c r="N78" s="46" t="s">
        <v>7957</v>
      </c>
      <c r="O78" s="45"/>
      <c r="P78" s="46" t="s">
        <v>7957</v>
      </c>
      <c r="Q78" s="45"/>
      <c r="R78" s="45"/>
      <c r="S78" s="45"/>
      <c r="T78" s="45"/>
      <c r="U78" s="45"/>
      <c r="V78" s="45"/>
      <c r="W78" s="45"/>
      <c r="X78" s="46" t="s">
        <v>8593</v>
      </c>
      <c r="Y78" s="45"/>
      <c r="Z78" s="46" t="s">
        <v>8796</v>
      </c>
      <c r="AA78" s="46" t="s">
        <v>8796</v>
      </c>
      <c r="AB78" s="46" t="s">
        <v>3138</v>
      </c>
      <c r="AC78" s="46" t="s">
        <v>8954</v>
      </c>
      <c r="AD78" s="48">
        <f>SUM(AE78,AH78,AK78,AM78,AO78,AQ78)</f>
        <v>180</v>
      </c>
      <c r="AE78" s="48">
        <v>90</v>
      </c>
      <c r="AF78" s="49">
        <v>50</v>
      </c>
      <c r="AG78" s="49">
        <v>0.16</v>
      </c>
      <c r="AH78" s="48">
        <v>90</v>
      </c>
      <c r="AI78" s="49">
        <v>50</v>
      </c>
      <c r="AJ78" s="49"/>
      <c r="AK78" s="49">
        <v>0</v>
      </c>
      <c r="AL78" s="49">
        <v>0</v>
      </c>
      <c r="AM78" s="49">
        <v>0</v>
      </c>
      <c r="AN78" s="49">
        <v>0</v>
      </c>
      <c r="AO78" s="49">
        <v>0</v>
      </c>
      <c r="AP78" s="49">
        <v>0</v>
      </c>
      <c r="AQ78" s="49">
        <v>0</v>
      </c>
      <c r="AR78" s="49">
        <v>0</v>
      </c>
      <c r="AS78" s="46" t="s">
        <v>1624</v>
      </c>
      <c r="AT78" s="46" t="s">
        <v>594</v>
      </c>
      <c r="AU78" s="46" t="s">
        <v>594</v>
      </c>
      <c r="AV78" s="45"/>
      <c r="AW78" s="45"/>
      <c r="AX78" s="45"/>
      <c r="AY78" s="49"/>
      <c r="AZ78" s="49">
        <v>100</v>
      </c>
      <c r="BA78" s="49">
        <v>0.19</v>
      </c>
      <c r="BB78" s="50">
        <v>71</v>
      </c>
      <c r="BC78" s="50">
        <v>71</v>
      </c>
      <c r="BD78" s="50">
        <v>51</v>
      </c>
      <c r="BE78" s="50">
        <v>0</v>
      </c>
      <c r="BF78" s="50">
        <v>51</v>
      </c>
      <c r="BG78" s="50">
        <v>0</v>
      </c>
      <c r="BH78" s="50">
        <v>0</v>
      </c>
      <c r="BI78" s="50">
        <v>0</v>
      </c>
      <c r="BJ78" s="50">
        <v>0</v>
      </c>
      <c r="BK78" s="50">
        <v>0</v>
      </c>
      <c r="BL78" s="50">
        <v>0</v>
      </c>
      <c r="BM78" s="50">
        <v>0</v>
      </c>
      <c r="BN78" s="50">
        <v>0</v>
      </c>
      <c r="BO78" s="50">
        <v>0</v>
      </c>
      <c r="BP78" s="50">
        <v>0</v>
      </c>
      <c r="BQ78" s="50">
        <v>0</v>
      </c>
      <c r="BR78" s="50">
        <v>0</v>
      </c>
      <c r="BS78" s="50">
        <v>0</v>
      </c>
      <c r="BT78" s="50">
        <v>0</v>
      </c>
      <c r="BU78" s="50">
        <v>0</v>
      </c>
      <c r="BV78" s="50">
        <v>0</v>
      </c>
      <c r="BW78" s="50">
        <v>0</v>
      </c>
      <c r="BX78" s="50">
        <v>0</v>
      </c>
      <c r="BY78" s="50"/>
      <c r="BZ78" s="50"/>
      <c r="CA78" s="50"/>
      <c r="CB78" s="50"/>
      <c r="CC78" s="50"/>
      <c r="CD78" s="50"/>
      <c r="CE78" s="50"/>
      <c r="CF78" s="50"/>
      <c r="CG78" s="50"/>
      <c r="CH78" s="50"/>
      <c r="CI78" s="50"/>
      <c r="CJ78" s="50"/>
      <c r="CK78" s="50"/>
      <c r="CL78" s="50"/>
      <c r="CM78" s="50"/>
      <c r="CN78" s="50"/>
      <c r="CO78" s="50">
        <v>0</v>
      </c>
      <c r="CP78" s="48">
        <v>0</v>
      </c>
      <c r="CQ78" s="50">
        <v>0</v>
      </c>
      <c r="CR78" s="50">
        <v>0</v>
      </c>
      <c r="CS78" s="51"/>
      <c r="CT78" s="50"/>
      <c r="CU78" s="50">
        <v>51</v>
      </c>
      <c r="CV78" s="52">
        <f>SUM(BE78:BX78)+SUM(CO78:CT78)-CU78</f>
        <v>0</v>
      </c>
      <c r="CW78" s="49">
        <v>4.3789999999999996</v>
      </c>
      <c r="CX78" s="46" t="s">
        <v>9339</v>
      </c>
      <c r="CY78" s="45"/>
      <c r="CZ78" s="49">
        <v>0.77</v>
      </c>
      <c r="DA78" s="53" t="s">
        <v>9459</v>
      </c>
      <c r="DB78" s="49">
        <v>571.9</v>
      </c>
      <c r="DC78" s="49"/>
      <c r="DD78" s="45"/>
      <c r="DE78" s="45"/>
      <c r="DF78" s="45"/>
      <c r="DG78" s="45"/>
      <c r="DH78" s="45"/>
      <c r="DI78" s="45"/>
      <c r="DJ78" s="46">
        <v>2</v>
      </c>
      <c r="DK78" s="46">
        <v>1</v>
      </c>
      <c r="DL78" s="46" t="s">
        <v>9620</v>
      </c>
      <c r="DM78" s="46">
        <v>11860</v>
      </c>
      <c r="DN78" s="45"/>
      <c r="DO78" s="45"/>
      <c r="DP78" s="45"/>
      <c r="DQ78" s="45"/>
      <c r="DR78" s="45"/>
      <c r="DS78" s="45"/>
      <c r="DT78" s="45"/>
      <c r="DU78" s="45"/>
      <c r="DV78" s="45"/>
      <c r="DW78" s="45"/>
      <c r="DX78" s="45"/>
      <c r="DY78" s="45"/>
      <c r="DZ78" s="45"/>
      <c r="EA78" s="45"/>
      <c r="EB78" s="45"/>
      <c r="EC78" s="45"/>
      <c r="ED78" s="45"/>
      <c r="EE78" s="45"/>
      <c r="EF78" s="45"/>
      <c r="EG78" s="45"/>
      <c r="EH78" s="45"/>
      <c r="EI78" s="45"/>
      <c r="EJ78" s="45"/>
      <c r="EK78" s="45"/>
      <c r="EL78" s="46">
        <v>1</v>
      </c>
      <c r="EM78" s="46" t="s">
        <v>9867</v>
      </c>
      <c r="EN78" s="46">
        <v>12261</v>
      </c>
      <c r="EO78" s="45"/>
      <c r="EP78" s="45"/>
      <c r="EQ78" s="45"/>
      <c r="ER78" s="45"/>
      <c r="ES78" s="45"/>
      <c r="ET78" s="45"/>
      <c r="EU78" s="45"/>
      <c r="EV78" s="45"/>
      <c r="EW78" s="45"/>
      <c r="EX78" s="45"/>
      <c r="EY78" s="45"/>
      <c r="EZ78" s="45"/>
      <c r="FA78" s="45"/>
      <c r="FB78" s="45"/>
      <c r="FC78" s="45"/>
      <c r="FD78" s="45"/>
      <c r="FE78" s="45"/>
      <c r="FF78" s="45"/>
      <c r="FG78" s="46">
        <v>100</v>
      </c>
      <c r="FH78" s="46" t="s">
        <v>594</v>
      </c>
      <c r="FI78" s="46">
        <v>29</v>
      </c>
      <c r="FJ78" s="46">
        <v>25</v>
      </c>
      <c r="FK78" s="46">
        <v>0</v>
      </c>
      <c r="FL78" s="46">
        <v>0</v>
      </c>
      <c r="FM78" s="46">
        <v>0</v>
      </c>
      <c r="FN78" s="46">
        <v>4</v>
      </c>
      <c r="FO78" s="46">
        <v>0</v>
      </c>
      <c r="FP78" s="46">
        <v>0</v>
      </c>
      <c r="FQ78" s="46">
        <v>0</v>
      </c>
      <c r="FR78" s="45"/>
      <c r="FS78" s="45"/>
      <c r="FT78" s="45"/>
      <c r="FU78" s="53" t="s">
        <v>10192</v>
      </c>
      <c r="FV78" s="45"/>
      <c r="FW78" s="45"/>
      <c r="FX78" s="45"/>
      <c r="FY78" s="46" t="s">
        <v>10464</v>
      </c>
      <c r="FZ78" s="45"/>
      <c r="GA78" s="45"/>
      <c r="GB78" s="45"/>
      <c r="GC78" s="46" t="s">
        <v>594</v>
      </c>
      <c r="GD78" s="46">
        <v>0</v>
      </c>
      <c r="GE78" s="45"/>
      <c r="GF78" s="46" t="s">
        <v>10730</v>
      </c>
      <c r="GG78" s="46" t="s">
        <v>10837</v>
      </c>
      <c r="GH78" s="46" t="s">
        <v>11081</v>
      </c>
      <c r="GI78" s="46" t="s">
        <v>10948</v>
      </c>
      <c r="GJ78" s="46" t="s">
        <v>7611</v>
      </c>
      <c r="GK78" s="46" t="s">
        <v>11031</v>
      </c>
      <c r="GL78" s="46" t="s">
        <v>11081</v>
      </c>
      <c r="GM78" s="46" t="s">
        <v>11069</v>
      </c>
    </row>
    <row r="79" spans="3:195" ht="30" customHeight="1" x14ac:dyDescent="0.2">
      <c r="C79" s="102" t="s">
        <v>11155</v>
      </c>
      <c r="D79" s="102" t="s">
        <v>11214</v>
      </c>
      <c r="E79" s="46" t="s">
        <v>7643</v>
      </c>
      <c r="F79" s="45" t="s">
        <v>11174</v>
      </c>
      <c r="G79" s="46"/>
      <c r="H79" s="46"/>
      <c r="I79" s="46" t="s">
        <v>7742</v>
      </c>
      <c r="J79" s="46" t="s">
        <v>7846</v>
      </c>
      <c r="K79" s="46">
        <v>2015</v>
      </c>
      <c r="L79" s="47">
        <v>44927</v>
      </c>
      <c r="M79" s="47">
        <v>45275</v>
      </c>
      <c r="N79" s="46" t="s">
        <v>7960</v>
      </c>
      <c r="O79" s="45"/>
      <c r="P79" s="46" t="s">
        <v>8190</v>
      </c>
      <c r="Q79" s="45"/>
      <c r="R79" s="45"/>
      <c r="S79" s="45"/>
      <c r="T79" s="45"/>
      <c r="U79" s="45"/>
      <c r="V79" s="45"/>
      <c r="W79" s="45"/>
      <c r="X79" s="46" t="s">
        <v>8595</v>
      </c>
      <c r="Y79" s="45"/>
      <c r="Z79" s="46" t="s">
        <v>8799</v>
      </c>
      <c r="AA79" s="46" t="s">
        <v>8799</v>
      </c>
      <c r="AB79" s="46" t="s">
        <v>3138</v>
      </c>
      <c r="AC79" s="46" t="s">
        <v>8930</v>
      </c>
      <c r="AD79" s="48">
        <f>SUM(AE79,AH79,AK79,AM79,AO79,AQ79)</f>
        <v>185</v>
      </c>
      <c r="AE79" s="48">
        <v>89.7</v>
      </c>
      <c r="AF79" s="49">
        <v>48.49</v>
      </c>
      <c r="AG79" s="49">
        <v>0.16</v>
      </c>
      <c r="AH79" s="48">
        <v>81.599999999999994</v>
      </c>
      <c r="AI79" s="49">
        <v>44.11</v>
      </c>
      <c r="AJ79" s="49"/>
      <c r="AK79" s="49">
        <v>13.7</v>
      </c>
      <c r="AL79" s="49">
        <v>7.41</v>
      </c>
      <c r="AM79" s="49">
        <v>0</v>
      </c>
      <c r="AN79" s="49">
        <v>0</v>
      </c>
      <c r="AO79" s="49">
        <v>0</v>
      </c>
      <c r="AP79" s="49">
        <v>0</v>
      </c>
      <c r="AQ79" s="49">
        <v>0</v>
      </c>
      <c r="AR79" s="49">
        <v>0</v>
      </c>
      <c r="AS79" s="46" t="s">
        <v>9043</v>
      </c>
      <c r="AT79" s="46" t="s">
        <v>594</v>
      </c>
      <c r="AU79" s="46" t="s">
        <v>594</v>
      </c>
      <c r="AV79" s="45"/>
      <c r="AW79" s="46" t="s">
        <v>594</v>
      </c>
      <c r="AX79" s="45"/>
      <c r="AY79" s="49">
        <v>0</v>
      </c>
      <c r="AZ79" s="49">
        <v>100</v>
      </c>
      <c r="BA79" s="49">
        <v>0.19</v>
      </c>
      <c r="BB79" s="50">
        <v>320</v>
      </c>
      <c r="BC79" s="50">
        <v>320</v>
      </c>
      <c r="BD79" s="50">
        <v>139</v>
      </c>
      <c r="BE79" s="50">
        <v>19</v>
      </c>
      <c r="BF79" s="50">
        <v>0</v>
      </c>
      <c r="BG79" s="50">
        <v>20</v>
      </c>
      <c r="BH79" s="50">
        <v>0</v>
      </c>
      <c r="BI79" s="50">
        <v>0</v>
      </c>
      <c r="BJ79" s="50">
        <v>0</v>
      </c>
      <c r="BK79" s="50">
        <v>39</v>
      </c>
      <c r="BL79" s="50">
        <v>9</v>
      </c>
      <c r="BM79" s="50">
        <v>8</v>
      </c>
      <c r="BN79" s="50">
        <v>44</v>
      </c>
      <c r="BO79" s="50">
        <v>0</v>
      </c>
      <c r="BP79" s="50">
        <v>0</v>
      </c>
      <c r="BQ79" s="50">
        <v>0</v>
      </c>
      <c r="BR79" s="50">
        <v>0</v>
      </c>
      <c r="BS79" s="50">
        <v>0</v>
      </c>
      <c r="BT79" s="50">
        <v>0</v>
      </c>
      <c r="BU79" s="50">
        <v>0</v>
      </c>
      <c r="BV79" s="50">
        <v>0</v>
      </c>
      <c r="BW79" s="50">
        <v>0</v>
      </c>
      <c r="BX79" s="50">
        <v>0</v>
      </c>
      <c r="BY79" s="50"/>
      <c r="BZ79" s="50"/>
      <c r="CA79" s="50"/>
      <c r="CB79" s="50"/>
      <c r="CC79" s="50"/>
      <c r="CD79" s="50"/>
      <c r="CE79" s="50"/>
      <c r="CF79" s="50"/>
      <c r="CG79" s="50"/>
      <c r="CH79" s="50"/>
      <c r="CI79" s="50"/>
      <c r="CJ79" s="50"/>
      <c r="CK79" s="50"/>
      <c r="CL79" s="50"/>
      <c r="CM79" s="50"/>
      <c r="CN79" s="50">
        <v>0</v>
      </c>
      <c r="CO79" s="50">
        <v>0</v>
      </c>
      <c r="CP79" s="48">
        <v>0</v>
      </c>
      <c r="CQ79" s="50">
        <v>0</v>
      </c>
      <c r="CR79" s="50">
        <v>0</v>
      </c>
      <c r="CS79" s="51"/>
      <c r="CT79" s="50"/>
      <c r="CU79" s="50">
        <v>139</v>
      </c>
      <c r="CV79" s="52">
        <f>SUM(BE79:BX79)+SUM(CO79:CT79)-CU79</f>
        <v>0</v>
      </c>
      <c r="CW79" s="49">
        <v>449.5</v>
      </c>
      <c r="CX79" s="46" t="s">
        <v>9339</v>
      </c>
      <c r="CY79" s="45"/>
      <c r="CZ79" s="49">
        <v>78.599999999999994</v>
      </c>
      <c r="DA79" s="53" t="s">
        <v>9459</v>
      </c>
      <c r="DB79" s="49">
        <v>571.9</v>
      </c>
      <c r="DC79" s="49"/>
      <c r="DD79" s="45"/>
      <c r="DE79" s="45"/>
      <c r="DF79" s="45"/>
      <c r="DG79" s="45"/>
      <c r="DH79" s="45"/>
      <c r="DI79" s="45"/>
      <c r="DJ79" s="46">
        <v>1</v>
      </c>
      <c r="DK79" s="46">
        <v>1</v>
      </c>
      <c r="DL79" s="46" t="s">
        <v>9622</v>
      </c>
      <c r="DM79" s="46">
        <v>2000</v>
      </c>
      <c r="DN79" s="46">
        <v>1</v>
      </c>
      <c r="DO79" s="46" t="s">
        <v>9691</v>
      </c>
      <c r="DP79" s="46">
        <v>10000</v>
      </c>
      <c r="DQ79" s="45"/>
      <c r="DR79" s="45"/>
      <c r="DS79" s="45"/>
      <c r="DT79" s="45"/>
      <c r="DU79" s="45"/>
      <c r="DV79" s="45"/>
      <c r="DW79" s="45"/>
      <c r="DX79" s="45"/>
      <c r="DY79" s="45"/>
      <c r="DZ79" s="45"/>
      <c r="EA79" s="45"/>
      <c r="EB79" s="45"/>
      <c r="EC79" s="45"/>
      <c r="ED79" s="45"/>
      <c r="EE79" s="45"/>
      <c r="EF79" s="45"/>
      <c r="EG79" s="45"/>
      <c r="EH79" s="45"/>
      <c r="EI79" s="46">
        <v>1</v>
      </c>
      <c r="EJ79" s="46" t="s">
        <v>9831</v>
      </c>
      <c r="EK79" s="46">
        <v>500</v>
      </c>
      <c r="EL79" s="46">
        <v>1</v>
      </c>
      <c r="EM79" s="46" t="s">
        <v>9869</v>
      </c>
      <c r="EN79" s="46">
        <v>8000</v>
      </c>
      <c r="EO79" s="45"/>
      <c r="EP79" s="45"/>
      <c r="EQ79" s="45"/>
      <c r="ER79" s="45"/>
      <c r="ES79" s="45"/>
      <c r="ET79" s="45"/>
      <c r="EU79" s="45"/>
      <c r="EV79" s="45"/>
      <c r="EW79" s="45"/>
      <c r="EX79" s="46">
        <v>1</v>
      </c>
      <c r="EY79" s="46" t="s">
        <v>4818</v>
      </c>
      <c r="EZ79" s="46">
        <v>23</v>
      </c>
      <c r="FA79" s="45"/>
      <c r="FB79" s="45"/>
      <c r="FC79" s="45"/>
      <c r="FD79" s="45"/>
      <c r="FE79" s="45"/>
      <c r="FF79" s="45"/>
      <c r="FG79" s="46">
        <v>100</v>
      </c>
      <c r="FH79" s="46" t="s">
        <v>594</v>
      </c>
      <c r="FI79" s="46">
        <v>80</v>
      </c>
      <c r="FJ79" s="46">
        <v>0</v>
      </c>
      <c r="FK79" s="46">
        <v>0</v>
      </c>
      <c r="FL79" s="46">
        <v>0</v>
      </c>
      <c r="FM79" s="46">
        <v>0</v>
      </c>
      <c r="FN79" s="46">
        <v>0</v>
      </c>
      <c r="FO79" s="46">
        <v>0</v>
      </c>
      <c r="FP79" s="46">
        <v>0</v>
      </c>
      <c r="FQ79" s="46">
        <v>0</v>
      </c>
      <c r="FR79" s="45"/>
      <c r="FS79" s="45"/>
      <c r="FT79" s="46" t="s">
        <v>594</v>
      </c>
      <c r="FU79" s="53" t="s">
        <v>10194</v>
      </c>
      <c r="FV79" s="45"/>
      <c r="FW79" s="45"/>
      <c r="FX79" s="45"/>
      <c r="FY79" s="46" t="s">
        <v>10466</v>
      </c>
      <c r="FZ79" s="45"/>
      <c r="GA79" s="45"/>
      <c r="GB79" s="45"/>
      <c r="GC79" s="46" t="s">
        <v>10646</v>
      </c>
      <c r="GD79" s="46">
        <v>0</v>
      </c>
      <c r="GE79" s="45"/>
      <c r="GF79" s="46" t="s">
        <v>10731</v>
      </c>
      <c r="GG79" s="46" t="s">
        <v>10840</v>
      </c>
      <c r="GH79" s="46" t="s">
        <v>11081</v>
      </c>
      <c r="GI79" s="46" t="s">
        <v>10951</v>
      </c>
      <c r="GJ79" s="46" t="s">
        <v>7611</v>
      </c>
      <c r="GK79" s="46" t="s">
        <v>11031</v>
      </c>
      <c r="GL79" s="46" t="s">
        <v>11081</v>
      </c>
      <c r="GM79" s="46" t="s">
        <v>11069</v>
      </c>
    </row>
    <row r="80" spans="3:195" ht="30" customHeight="1" x14ac:dyDescent="0.2">
      <c r="C80" s="102" t="s">
        <v>11155</v>
      </c>
      <c r="D80" s="102" t="s">
        <v>11212</v>
      </c>
      <c r="E80" s="46" t="s">
        <v>44</v>
      </c>
      <c r="F80" s="45" t="s">
        <v>11174</v>
      </c>
      <c r="G80" s="46"/>
      <c r="H80" s="46"/>
      <c r="I80" s="46" t="s">
        <v>7669</v>
      </c>
      <c r="J80" s="45"/>
      <c r="K80" s="46">
        <v>2020</v>
      </c>
      <c r="L80" s="47">
        <v>44937</v>
      </c>
      <c r="M80" s="47">
        <v>45289</v>
      </c>
      <c r="N80" s="46" t="s">
        <v>7885</v>
      </c>
      <c r="O80" s="46" t="s">
        <v>8018</v>
      </c>
      <c r="P80" s="46" t="s">
        <v>8126</v>
      </c>
      <c r="Q80" s="46" t="s">
        <v>8245</v>
      </c>
      <c r="R80" s="45"/>
      <c r="S80" s="45"/>
      <c r="T80" s="45"/>
      <c r="U80" s="45"/>
      <c r="V80" s="46" t="s">
        <v>8476</v>
      </c>
      <c r="W80" s="46" t="s">
        <v>8502</v>
      </c>
      <c r="X80" s="46" t="s">
        <v>8546</v>
      </c>
      <c r="Y80" s="46" t="s">
        <v>8638</v>
      </c>
      <c r="Z80" s="46" t="s">
        <v>8727</v>
      </c>
      <c r="AA80" s="46" t="s">
        <v>8843</v>
      </c>
      <c r="AB80" s="46" t="s">
        <v>3141</v>
      </c>
      <c r="AC80" s="46" t="s">
        <v>8892</v>
      </c>
      <c r="AD80" s="48">
        <f>SUM(AE80,AH80,AK80,AM80,AO80,AQ80)</f>
        <v>500</v>
      </c>
      <c r="AE80" s="48">
        <v>500</v>
      </c>
      <c r="AF80" s="49">
        <v>100</v>
      </c>
      <c r="AG80" s="49">
        <v>0.09</v>
      </c>
      <c r="AH80" s="48">
        <v>0</v>
      </c>
      <c r="AI80" s="49">
        <v>0</v>
      </c>
      <c r="AJ80" s="49"/>
      <c r="AK80" s="49">
        <v>0</v>
      </c>
      <c r="AL80" s="49">
        <v>0</v>
      </c>
      <c r="AM80" s="49">
        <v>0</v>
      </c>
      <c r="AN80" s="49">
        <v>0</v>
      </c>
      <c r="AO80" s="49">
        <v>0</v>
      </c>
      <c r="AP80" s="49">
        <v>0</v>
      </c>
      <c r="AQ80" s="49">
        <v>0</v>
      </c>
      <c r="AR80" s="49">
        <v>0</v>
      </c>
      <c r="AS80" s="46" t="s">
        <v>594</v>
      </c>
      <c r="AT80" s="46" t="s">
        <v>594</v>
      </c>
      <c r="AU80" s="46" t="s">
        <v>594</v>
      </c>
      <c r="AV80" s="46">
        <v>1</v>
      </c>
      <c r="AW80" s="46" t="s">
        <v>9079</v>
      </c>
      <c r="AX80" s="46" t="s">
        <v>9149</v>
      </c>
      <c r="AY80" s="49">
        <v>0</v>
      </c>
      <c r="AZ80" s="49">
        <v>1000</v>
      </c>
      <c r="BA80" s="49">
        <v>0.2</v>
      </c>
      <c r="BB80" s="50">
        <v>0</v>
      </c>
      <c r="BC80" s="50">
        <v>567</v>
      </c>
      <c r="BD80" s="50">
        <v>138</v>
      </c>
      <c r="BE80" s="50">
        <v>1</v>
      </c>
      <c r="BF80" s="50">
        <v>46</v>
      </c>
      <c r="BG80" s="50">
        <v>5</v>
      </c>
      <c r="BH80" s="50">
        <v>0</v>
      </c>
      <c r="BI80" s="50">
        <v>0</v>
      </c>
      <c r="BJ80" s="50">
        <v>41</v>
      </c>
      <c r="BK80" s="50">
        <v>0</v>
      </c>
      <c r="BL80" s="50">
        <v>0</v>
      </c>
      <c r="BM80" s="50">
        <v>114</v>
      </c>
      <c r="BN80" s="50">
        <v>0</v>
      </c>
      <c r="BO80" s="50">
        <v>88</v>
      </c>
      <c r="BP80" s="50">
        <v>193</v>
      </c>
      <c r="BQ80" s="50">
        <v>73</v>
      </c>
      <c r="BR80" s="50">
        <v>0</v>
      </c>
      <c r="BS80" s="50">
        <v>0</v>
      </c>
      <c r="BT80" s="50">
        <v>0</v>
      </c>
      <c r="BU80" s="50">
        <v>0</v>
      </c>
      <c r="BV80" s="50">
        <v>0</v>
      </c>
      <c r="BW80" s="50">
        <v>0</v>
      </c>
      <c r="BX80" s="50">
        <v>0</v>
      </c>
      <c r="BY80" s="50"/>
      <c r="BZ80" s="50"/>
      <c r="CA80" s="50"/>
      <c r="CB80" s="50"/>
      <c r="CC80" s="50"/>
      <c r="CD80" s="50"/>
      <c r="CE80" s="50"/>
      <c r="CF80" s="50"/>
      <c r="CG80" s="50"/>
      <c r="CH80" s="50"/>
      <c r="CI80" s="50"/>
      <c r="CJ80" s="50"/>
      <c r="CK80" s="50"/>
      <c r="CL80" s="50"/>
      <c r="CM80" s="50"/>
      <c r="CN80" s="50">
        <v>0</v>
      </c>
      <c r="CO80" s="50">
        <v>0</v>
      </c>
      <c r="CP80" s="48">
        <v>0</v>
      </c>
      <c r="CQ80" s="50">
        <v>0</v>
      </c>
      <c r="CR80" s="50">
        <v>0</v>
      </c>
      <c r="CS80" s="50" t="s">
        <v>9227</v>
      </c>
      <c r="CT80" s="50">
        <v>6</v>
      </c>
      <c r="CU80" s="50">
        <v>567</v>
      </c>
      <c r="CV80" s="52">
        <f>SUM(BE80:BX80)+SUM(CO80:CT80)-CU80</f>
        <v>0</v>
      </c>
      <c r="CW80" s="49">
        <v>286.56900000000002</v>
      </c>
      <c r="CX80" s="46" t="s">
        <v>9268</v>
      </c>
      <c r="CY80" s="45"/>
      <c r="CZ80" s="49">
        <v>4.92</v>
      </c>
      <c r="DA80" s="53" t="s">
        <v>3972</v>
      </c>
      <c r="DB80" s="49">
        <v>5819.3450000000003</v>
      </c>
      <c r="DC80" s="49">
        <v>1</v>
      </c>
      <c r="DD80" s="46" t="s">
        <v>9483</v>
      </c>
      <c r="DE80" s="46" t="s">
        <v>9511</v>
      </c>
      <c r="DF80" s="46" t="s">
        <v>9552</v>
      </c>
      <c r="DG80" s="46">
        <v>4</v>
      </c>
      <c r="DH80" s="46">
        <v>0</v>
      </c>
      <c r="DI80" s="45"/>
      <c r="DJ80" s="46">
        <v>3</v>
      </c>
      <c r="DK80" s="46">
        <v>1</v>
      </c>
      <c r="DL80" s="46" t="s">
        <v>9591</v>
      </c>
      <c r="DM80" s="46">
        <v>578334</v>
      </c>
      <c r="DN80" s="46">
        <v>1</v>
      </c>
      <c r="DO80" s="46" t="s">
        <v>9649</v>
      </c>
      <c r="DP80" s="46">
        <v>142098</v>
      </c>
      <c r="DQ80" s="46">
        <v>1</v>
      </c>
      <c r="DR80" s="46" t="s">
        <v>9712</v>
      </c>
      <c r="DS80" s="46">
        <v>5917</v>
      </c>
      <c r="DT80" s="45"/>
      <c r="DU80" s="45"/>
      <c r="DV80" s="45"/>
      <c r="DW80" s="45"/>
      <c r="DX80" s="45"/>
      <c r="DY80" s="45"/>
      <c r="DZ80" s="45"/>
      <c r="EA80" s="45"/>
      <c r="EB80" s="45"/>
      <c r="EC80" s="45"/>
      <c r="ED80" s="45"/>
      <c r="EE80" s="45"/>
      <c r="EF80" s="45"/>
      <c r="EG80" s="45"/>
      <c r="EH80" s="45"/>
      <c r="EI80" s="45"/>
      <c r="EJ80" s="45"/>
      <c r="EK80" s="45"/>
      <c r="EL80" s="45"/>
      <c r="EM80" s="45"/>
      <c r="EN80" s="45"/>
      <c r="EO80" s="45"/>
      <c r="EP80" s="45"/>
      <c r="EQ80" s="45"/>
      <c r="ER80" s="45"/>
      <c r="ES80" s="45"/>
      <c r="ET80" s="45"/>
      <c r="EU80" s="45"/>
      <c r="EV80" s="45"/>
      <c r="EW80" s="45"/>
      <c r="EX80" s="46">
        <v>1</v>
      </c>
      <c r="EY80" s="46" t="s">
        <v>4701</v>
      </c>
      <c r="EZ80" s="46">
        <v>11</v>
      </c>
      <c r="FA80" s="45"/>
      <c r="FB80" s="45"/>
      <c r="FC80" s="45"/>
      <c r="FD80" s="45"/>
      <c r="FE80" s="45"/>
      <c r="FF80" s="45"/>
      <c r="FG80" s="46">
        <v>66</v>
      </c>
      <c r="FH80" s="46" t="s">
        <v>9977</v>
      </c>
      <c r="FI80" s="46">
        <v>280</v>
      </c>
      <c r="FJ80" s="46">
        <v>0</v>
      </c>
      <c r="FK80" s="46">
        <v>19</v>
      </c>
      <c r="FL80" s="46">
        <v>261</v>
      </c>
      <c r="FM80" s="46">
        <v>0</v>
      </c>
      <c r="FN80" s="46">
        <v>0</v>
      </c>
      <c r="FO80" s="46">
        <v>0</v>
      </c>
      <c r="FP80" s="46">
        <v>0</v>
      </c>
      <c r="FQ80" s="46">
        <v>0</v>
      </c>
      <c r="FR80" s="45"/>
      <c r="FS80" s="45"/>
      <c r="FT80" s="45"/>
      <c r="FU80" s="53" t="s">
        <v>10146</v>
      </c>
      <c r="FV80" s="45"/>
      <c r="FW80" s="45"/>
      <c r="FX80" s="45"/>
      <c r="FY80" s="45"/>
      <c r="FZ80" s="45"/>
      <c r="GA80" s="45"/>
      <c r="GB80" s="45"/>
      <c r="GC80" s="46" t="s">
        <v>10599</v>
      </c>
      <c r="GD80" s="46">
        <v>22</v>
      </c>
      <c r="GE80" s="45"/>
      <c r="GF80" s="46" t="s">
        <v>10683</v>
      </c>
      <c r="GG80" s="46" t="s">
        <v>10776</v>
      </c>
      <c r="GH80" s="46" t="s">
        <v>11081</v>
      </c>
      <c r="GI80" s="46" t="s">
        <v>10888</v>
      </c>
      <c r="GJ80" s="46" t="s">
        <v>10987</v>
      </c>
      <c r="GK80" s="46" t="s">
        <v>11008</v>
      </c>
      <c r="GL80" s="46" t="s">
        <v>11081</v>
      </c>
      <c r="GM80" s="45"/>
    </row>
    <row r="81" spans="3:195" ht="30" customHeight="1" x14ac:dyDescent="0.2">
      <c r="C81" s="102" t="s">
        <v>11156</v>
      </c>
      <c r="D81" s="102" t="s">
        <v>11212</v>
      </c>
      <c r="E81" s="54" t="s">
        <v>44</v>
      </c>
      <c r="F81" s="54" t="s">
        <v>11175</v>
      </c>
      <c r="G81" s="54" t="s">
        <v>82</v>
      </c>
      <c r="H81" s="54" t="s">
        <v>124</v>
      </c>
      <c r="I81" s="54" t="s">
        <v>482</v>
      </c>
      <c r="J81" s="54"/>
      <c r="K81" s="54">
        <v>2021</v>
      </c>
      <c r="L81" s="54" t="s">
        <v>790</v>
      </c>
      <c r="M81" s="54" t="s">
        <v>936</v>
      </c>
      <c r="N81" s="54"/>
      <c r="O81" s="54" t="s">
        <v>1048</v>
      </c>
      <c r="P81" s="54"/>
      <c r="Q81" s="54" t="s">
        <v>482</v>
      </c>
      <c r="R81" s="54" t="s">
        <v>1782</v>
      </c>
      <c r="S81" s="54" t="s">
        <v>1984</v>
      </c>
      <c r="T81" s="54"/>
      <c r="U81" s="54" t="s">
        <v>2457</v>
      </c>
      <c r="V81" s="54"/>
      <c r="W81" s="54"/>
      <c r="X81" s="54"/>
      <c r="Y81" s="54"/>
      <c r="Z81" s="54" t="s">
        <v>2639</v>
      </c>
      <c r="AA81" s="54" t="s">
        <v>2994</v>
      </c>
      <c r="AB81" s="54"/>
      <c r="AC81" s="54" t="s">
        <v>3175</v>
      </c>
      <c r="AD81" s="55">
        <v>1.34</v>
      </c>
      <c r="AE81" s="55"/>
      <c r="AF81" s="55"/>
      <c r="AG81" s="55"/>
      <c r="AH81" s="55">
        <v>1.3</v>
      </c>
      <c r="AI81" s="55">
        <v>97.01</v>
      </c>
      <c r="AJ81" s="55">
        <v>0.02</v>
      </c>
      <c r="AK81" s="55">
        <v>0.04</v>
      </c>
      <c r="AL81" s="55">
        <v>2.99</v>
      </c>
      <c r="AM81" s="55">
        <v>0</v>
      </c>
      <c r="AN81" s="55">
        <v>0</v>
      </c>
      <c r="AO81" s="55">
        <v>0</v>
      </c>
      <c r="AP81" s="55">
        <v>0</v>
      </c>
      <c r="AQ81" s="55"/>
      <c r="AR81" s="55"/>
      <c r="AS81" s="55"/>
      <c r="AT81" s="55"/>
      <c r="AU81" s="55"/>
      <c r="AV81" s="55"/>
      <c r="AW81" s="54"/>
      <c r="AX81" s="54"/>
      <c r="AY81" s="55"/>
      <c r="AZ81" s="55">
        <v>3.4</v>
      </c>
      <c r="BA81" s="55">
        <v>0.08</v>
      </c>
      <c r="BB81" s="56">
        <v>4</v>
      </c>
      <c r="BC81" s="56">
        <v>4</v>
      </c>
      <c r="BD81" s="56">
        <v>4</v>
      </c>
      <c r="BE81" s="56"/>
      <c r="BF81" s="56"/>
      <c r="BG81" s="56"/>
      <c r="BH81" s="56"/>
      <c r="BI81" s="56"/>
      <c r="BJ81" s="56"/>
      <c r="BK81" s="56"/>
      <c r="BL81" s="56"/>
      <c r="BM81" s="56"/>
      <c r="BN81" s="56"/>
      <c r="BO81" s="56">
        <v>4</v>
      </c>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v>0</v>
      </c>
      <c r="CO81" s="56"/>
      <c r="CP81" s="70"/>
      <c r="CQ81" s="56"/>
      <c r="CR81" s="56"/>
      <c r="CS81" s="56"/>
      <c r="CT81" s="56"/>
      <c r="CU81" s="56">
        <v>4</v>
      </c>
      <c r="CV81" s="56">
        <v>0</v>
      </c>
      <c r="CW81" s="55">
        <v>5.2009999999999996</v>
      </c>
      <c r="CX81" s="54" t="s">
        <v>3646</v>
      </c>
      <c r="CY81" s="54"/>
      <c r="CZ81" s="54">
        <v>2.5499999999999998</v>
      </c>
      <c r="DA81" s="54" t="s">
        <v>3959</v>
      </c>
      <c r="DB81" s="55">
        <v>203.66800000000001</v>
      </c>
      <c r="DC81" s="54"/>
      <c r="DD81" s="54"/>
      <c r="DE81" s="54"/>
      <c r="DF81" s="54"/>
      <c r="DG81" s="54"/>
      <c r="DH81" s="54"/>
      <c r="DI81" s="54"/>
      <c r="DJ81" s="54"/>
      <c r="DK81" s="54">
        <v>1</v>
      </c>
      <c r="DL81" s="54" t="s">
        <v>4187</v>
      </c>
      <c r="DM81" s="54">
        <v>840</v>
      </c>
      <c r="DN81" s="54"/>
      <c r="DO81" s="54"/>
      <c r="DP81" s="54"/>
      <c r="DQ81" s="54">
        <v>1</v>
      </c>
      <c r="DR81" s="54" t="s">
        <v>4288</v>
      </c>
      <c r="DS81" s="54">
        <v>45</v>
      </c>
      <c r="DT81" s="54"/>
      <c r="DU81" s="54"/>
      <c r="DV81" s="54"/>
      <c r="DW81" s="54"/>
      <c r="DX81" s="54"/>
      <c r="DY81" s="54"/>
      <c r="DZ81" s="54"/>
      <c r="EA81" s="54"/>
      <c r="EB81" s="54"/>
      <c r="EC81" s="54"/>
      <c r="ED81" s="54"/>
      <c r="EE81" s="54"/>
      <c r="EF81" s="54"/>
      <c r="EG81" s="54"/>
      <c r="EH81" s="54"/>
      <c r="EI81" s="54"/>
      <c r="EJ81" s="54"/>
      <c r="EK81" s="54"/>
      <c r="EL81" s="54"/>
      <c r="EM81" s="54"/>
      <c r="EN81" s="54"/>
      <c r="EO81" s="54">
        <v>1</v>
      </c>
      <c r="EP81" s="54" t="s">
        <v>4288</v>
      </c>
      <c r="EQ81" s="54">
        <v>126</v>
      </c>
      <c r="ER81" s="54"/>
      <c r="ES81" s="54"/>
      <c r="ET81" s="54"/>
      <c r="EU81" s="54"/>
      <c r="EV81" s="54"/>
      <c r="EW81" s="54"/>
      <c r="EX81" s="54"/>
      <c r="EY81" s="54"/>
      <c r="EZ81" s="54"/>
      <c r="FA81" s="54">
        <v>1</v>
      </c>
      <c r="FB81" s="54" t="s">
        <v>4770</v>
      </c>
      <c r="FC81" s="54">
        <v>9</v>
      </c>
      <c r="FD81" s="54"/>
      <c r="FE81" s="54"/>
      <c r="FF81" s="54"/>
      <c r="FG81" s="54"/>
      <c r="FH81" s="54"/>
      <c r="FI81" s="54"/>
      <c r="FJ81" s="54"/>
      <c r="FK81" s="54"/>
      <c r="FL81" s="54"/>
      <c r="FM81" s="54"/>
      <c r="FN81" s="54"/>
      <c r="FO81" s="54"/>
      <c r="FP81" s="54"/>
      <c r="FQ81" s="54"/>
      <c r="FR81" s="54"/>
      <c r="FS81" s="54"/>
      <c r="FT81" s="54"/>
      <c r="FU81" s="54"/>
      <c r="FV81" s="54"/>
      <c r="FW81" s="54"/>
      <c r="FX81" s="54"/>
      <c r="FY81" s="54"/>
      <c r="FZ81" s="54"/>
      <c r="GA81" s="54"/>
      <c r="GB81" s="54"/>
      <c r="GC81" s="54" t="s">
        <v>5681</v>
      </c>
      <c r="GD81" s="54">
        <v>3</v>
      </c>
      <c r="GE81" s="54">
        <v>180</v>
      </c>
      <c r="GF81" s="54" t="s">
        <v>5847</v>
      </c>
      <c r="GG81" s="54" t="s">
        <v>6187</v>
      </c>
      <c r="GH81" s="54" t="s">
        <v>6506</v>
      </c>
      <c r="GI81" s="54" t="s">
        <v>6851</v>
      </c>
      <c r="GJ81" s="54" t="s">
        <v>7160</v>
      </c>
      <c r="GK81" s="54" t="s">
        <v>7251</v>
      </c>
      <c r="GL81" s="54" t="s">
        <v>7344</v>
      </c>
      <c r="GM81" s="54"/>
    </row>
    <row r="82" spans="3:195" ht="30" customHeight="1" x14ac:dyDescent="0.2">
      <c r="C82" s="102" t="s">
        <v>11187</v>
      </c>
      <c r="D82" s="102" t="s">
        <v>11212</v>
      </c>
      <c r="E82" s="54" t="s">
        <v>44</v>
      </c>
      <c r="F82" s="54" t="s">
        <v>11175</v>
      </c>
      <c r="G82" s="54" t="s">
        <v>85</v>
      </c>
      <c r="H82" s="54" t="s">
        <v>126</v>
      </c>
      <c r="I82" s="54" t="s">
        <v>462</v>
      </c>
      <c r="J82" s="54" t="s">
        <v>462</v>
      </c>
      <c r="K82" s="54">
        <v>2020</v>
      </c>
      <c r="L82" s="54" t="s">
        <v>792</v>
      </c>
      <c r="M82" s="54" t="s">
        <v>950</v>
      </c>
      <c r="N82" s="54"/>
      <c r="O82" s="54"/>
      <c r="P82" s="54"/>
      <c r="Q82" s="54" t="s">
        <v>1541</v>
      </c>
      <c r="R82" s="54" t="s">
        <v>1784</v>
      </c>
      <c r="S82" s="54"/>
      <c r="T82" s="54"/>
      <c r="U82" s="54"/>
      <c r="V82" s="54"/>
      <c r="W82" s="54"/>
      <c r="X82" s="54"/>
      <c r="Y82" s="54"/>
      <c r="Z82" s="54" t="s">
        <v>2641</v>
      </c>
      <c r="AA82" s="54" t="s">
        <v>2641</v>
      </c>
      <c r="AB82" s="54" t="s">
        <v>3141</v>
      </c>
      <c r="AC82" s="54" t="s">
        <v>2641</v>
      </c>
      <c r="AD82" s="55">
        <v>3.2829999999999999</v>
      </c>
      <c r="AE82" s="55"/>
      <c r="AF82" s="55"/>
      <c r="AG82" s="55"/>
      <c r="AH82" s="55">
        <v>3.2829999999999999</v>
      </c>
      <c r="AI82" s="55">
        <v>100</v>
      </c>
      <c r="AJ82" s="55">
        <v>7.3</v>
      </c>
      <c r="AK82" s="55">
        <v>0</v>
      </c>
      <c r="AL82" s="55">
        <v>0</v>
      </c>
      <c r="AM82" s="55">
        <v>0</v>
      </c>
      <c r="AN82" s="55">
        <v>0</v>
      </c>
      <c r="AO82" s="55">
        <v>0</v>
      </c>
      <c r="AP82" s="55">
        <v>0</v>
      </c>
      <c r="AQ82" s="55"/>
      <c r="AR82" s="55"/>
      <c r="AS82" s="55"/>
      <c r="AT82" s="55"/>
      <c r="AU82" s="55"/>
      <c r="AV82" s="55"/>
      <c r="AW82" s="54"/>
      <c r="AX82" s="54"/>
      <c r="AY82" s="55"/>
      <c r="AZ82" s="55">
        <v>5.508</v>
      </c>
      <c r="BA82" s="55">
        <v>8.4</v>
      </c>
      <c r="BB82" s="56">
        <v>4</v>
      </c>
      <c r="BC82" s="56">
        <v>4</v>
      </c>
      <c r="BD82" s="56">
        <v>3</v>
      </c>
      <c r="BE82" s="56"/>
      <c r="BF82" s="56"/>
      <c r="BG82" s="56"/>
      <c r="BH82" s="56"/>
      <c r="BI82" s="56"/>
      <c r="BJ82" s="56">
        <v>2</v>
      </c>
      <c r="BK82" s="56"/>
      <c r="BL82" s="56"/>
      <c r="BM82" s="56"/>
      <c r="BN82" s="56"/>
      <c r="BO82" s="56"/>
      <c r="BP82" s="56"/>
      <c r="BQ82" s="56">
        <v>2</v>
      </c>
      <c r="BR82" s="56"/>
      <c r="BS82" s="56"/>
      <c r="BT82" s="56"/>
      <c r="BU82" s="56"/>
      <c r="BV82" s="56"/>
      <c r="BW82" s="56"/>
      <c r="BX82" s="56"/>
      <c r="BY82" s="56"/>
      <c r="BZ82" s="56"/>
      <c r="CA82" s="56"/>
      <c r="CB82" s="56"/>
      <c r="CC82" s="56"/>
      <c r="CD82" s="56"/>
      <c r="CE82" s="56"/>
      <c r="CF82" s="56"/>
      <c r="CG82" s="56"/>
      <c r="CH82" s="56"/>
      <c r="CI82" s="56"/>
      <c r="CJ82" s="56"/>
      <c r="CK82" s="56"/>
      <c r="CL82" s="56"/>
      <c r="CM82" s="56"/>
      <c r="CN82" s="56">
        <v>0</v>
      </c>
      <c r="CO82" s="56"/>
      <c r="CP82" s="70"/>
      <c r="CQ82" s="56"/>
      <c r="CR82" s="56"/>
      <c r="CS82" s="56"/>
      <c r="CT82" s="56"/>
      <c r="CU82" s="56">
        <v>4</v>
      </c>
      <c r="CV82" s="56">
        <v>0</v>
      </c>
      <c r="CW82" s="55">
        <v>4.8650000000000002</v>
      </c>
      <c r="CX82" s="54" t="s">
        <v>3648</v>
      </c>
      <c r="CY82" s="54"/>
      <c r="CZ82" s="54">
        <v>100</v>
      </c>
      <c r="DA82" s="54" t="s">
        <v>3959</v>
      </c>
      <c r="DB82" s="55">
        <v>4.8650000000000002</v>
      </c>
      <c r="DC82" s="54"/>
      <c r="DD82" s="54"/>
      <c r="DE82" s="54"/>
      <c r="DF82" s="54"/>
      <c r="DG82" s="54"/>
      <c r="DH82" s="54"/>
      <c r="DI82" s="54"/>
      <c r="DJ82" s="54"/>
      <c r="DK82" s="54">
        <v>1</v>
      </c>
      <c r="DL82" s="54" t="s">
        <v>4187</v>
      </c>
      <c r="DM82" s="54">
        <v>4044</v>
      </c>
      <c r="DN82" s="54">
        <v>1</v>
      </c>
      <c r="DO82" s="54" t="s">
        <v>4300</v>
      </c>
      <c r="DP82" s="54">
        <v>13</v>
      </c>
      <c r="DQ82" s="54"/>
      <c r="DR82" s="54"/>
      <c r="DS82" s="54"/>
      <c r="DT82" s="54"/>
      <c r="DU82" s="54"/>
      <c r="DV82" s="54"/>
      <c r="DW82" s="54"/>
      <c r="DX82" s="54"/>
      <c r="DY82" s="54"/>
      <c r="DZ82" s="54"/>
      <c r="EA82" s="54"/>
      <c r="EB82" s="54"/>
      <c r="EC82" s="54"/>
      <c r="ED82" s="54"/>
      <c r="EE82" s="54"/>
      <c r="EF82" s="54"/>
      <c r="EG82" s="54"/>
      <c r="EH82" s="54"/>
      <c r="EI82" s="54"/>
      <c r="EJ82" s="54"/>
      <c r="EK82" s="54"/>
      <c r="EL82" s="54">
        <v>1</v>
      </c>
      <c r="EM82" s="54" t="s">
        <v>4288</v>
      </c>
      <c r="EN82" s="54">
        <v>168</v>
      </c>
      <c r="EO82" s="54"/>
      <c r="EP82" s="54"/>
      <c r="EQ82" s="54"/>
      <c r="ER82" s="54"/>
      <c r="ES82" s="54"/>
      <c r="ET82" s="54"/>
      <c r="EU82" s="54"/>
      <c r="EV82" s="54"/>
      <c r="EW82" s="54"/>
      <c r="EX82" s="54">
        <v>1</v>
      </c>
      <c r="EY82" s="54" t="s">
        <v>4700</v>
      </c>
      <c r="EZ82" s="54">
        <v>11</v>
      </c>
      <c r="FA82" s="54"/>
      <c r="FB82" s="54"/>
      <c r="FC82" s="54"/>
      <c r="FD82" s="54"/>
      <c r="FE82" s="54"/>
      <c r="FF82" s="54"/>
      <c r="FG82" s="54"/>
      <c r="FH82" s="54"/>
      <c r="FI82" s="54"/>
      <c r="FJ82" s="54"/>
      <c r="FK82" s="54"/>
      <c r="FL82" s="54"/>
      <c r="FM82" s="54"/>
      <c r="FN82" s="54"/>
      <c r="FO82" s="54"/>
      <c r="FP82" s="54"/>
      <c r="FQ82" s="54"/>
      <c r="FR82" s="54"/>
      <c r="FS82" s="54"/>
      <c r="FT82" s="54"/>
      <c r="FU82" s="54" t="s">
        <v>4976</v>
      </c>
      <c r="FV82" s="54"/>
      <c r="FW82" s="54"/>
      <c r="FX82" s="54"/>
      <c r="FY82" s="54" t="s">
        <v>5444</v>
      </c>
      <c r="FZ82" s="54"/>
      <c r="GA82" s="54"/>
      <c r="GB82" s="54"/>
      <c r="GC82" s="54"/>
      <c r="GD82" s="54"/>
      <c r="GE82" s="54"/>
      <c r="GF82" s="54" t="s">
        <v>5849</v>
      </c>
      <c r="GG82" s="54" t="s">
        <v>6189</v>
      </c>
      <c r="GH82" s="54" t="s">
        <v>6508</v>
      </c>
      <c r="GI82" s="54" t="s">
        <v>6853</v>
      </c>
      <c r="GJ82" s="54" t="s">
        <v>5849</v>
      </c>
      <c r="GK82" s="54" t="s">
        <v>6189</v>
      </c>
      <c r="GL82" s="54" t="s">
        <v>6508</v>
      </c>
      <c r="GM82" s="54" t="s">
        <v>6853</v>
      </c>
    </row>
    <row r="83" spans="3:195" ht="30" customHeight="1" x14ac:dyDescent="0.2">
      <c r="C83" s="102" t="s">
        <v>11156</v>
      </c>
      <c r="D83" s="102" t="s">
        <v>11212</v>
      </c>
      <c r="E83" s="54" t="s">
        <v>44</v>
      </c>
      <c r="F83" s="54" t="s">
        <v>11175</v>
      </c>
      <c r="G83" s="54" t="s">
        <v>85</v>
      </c>
      <c r="H83" s="54" t="s">
        <v>127</v>
      </c>
      <c r="I83" s="54" t="s">
        <v>462</v>
      </c>
      <c r="J83" s="54" t="s">
        <v>462</v>
      </c>
      <c r="K83" s="54">
        <v>2023</v>
      </c>
      <c r="L83" s="54" t="s">
        <v>793</v>
      </c>
      <c r="M83" s="54" t="s">
        <v>951</v>
      </c>
      <c r="N83" s="54"/>
      <c r="O83" s="54"/>
      <c r="P83" s="54"/>
      <c r="Q83" s="54" t="s">
        <v>1542</v>
      </c>
      <c r="R83" s="54"/>
      <c r="S83" s="54"/>
      <c r="T83" s="54"/>
      <c r="U83" s="54"/>
      <c r="V83" s="54"/>
      <c r="W83" s="54"/>
      <c r="X83" s="54"/>
      <c r="Y83" s="54"/>
      <c r="Z83" s="54" t="s">
        <v>2642</v>
      </c>
      <c r="AA83" s="54" t="s">
        <v>2642</v>
      </c>
      <c r="AB83" s="54"/>
      <c r="AC83" s="54" t="s">
        <v>2642</v>
      </c>
      <c r="AD83" s="55">
        <v>0.216</v>
      </c>
      <c r="AE83" s="55"/>
      <c r="AF83" s="55"/>
      <c r="AG83" s="55"/>
      <c r="AH83" s="55">
        <v>0.216</v>
      </c>
      <c r="AI83" s="55">
        <v>100</v>
      </c>
      <c r="AJ83" s="55">
        <v>0.13</v>
      </c>
      <c r="AK83" s="55">
        <v>0</v>
      </c>
      <c r="AL83" s="55">
        <v>0</v>
      </c>
      <c r="AM83" s="55">
        <v>0</v>
      </c>
      <c r="AN83" s="55">
        <v>0</v>
      </c>
      <c r="AO83" s="55">
        <v>0</v>
      </c>
      <c r="AP83" s="55">
        <v>0</v>
      </c>
      <c r="AQ83" s="55"/>
      <c r="AR83" s="55"/>
      <c r="AS83" s="55"/>
      <c r="AT83" s="55"/>
      <c r="AU83" s="55"/>
      <c r="AV83" s="55"/>
      <c r="AW83" s="54"/>
      <c r="AX83" s="54"/>
      <c r="AY83" s="55"/>
      <c r="AZ83" s="55">
        <v>1.7</v>
      </c>
      <c r="BA83" s="55">
        <v>1</v>
      </c>
      <c r="BB83" s="56">
        <v>5</v>
      </c>
      <c r="BC83" s="56">
        <v>3</v>
      </c>
      <c r="BD83" s="56">
        <v>3</v>
      </c>
      <c r="BE83" s="56"/>
      <c r="BF83" s="56">
        <v>1</v>
      </c>
      <c r="BG83" s="56"/>
      <c r="BH83" s="56"/>
      <c r="BI83" s="56"/>
      <c r="BJ83" s="56"/>
      <c r="BK83" s="56"/>
      <c r="BL83" s="56"/>
      <c r="BM83" s="56"/>
      <c r="BN83" s="56"/>
      <c r="BO83" s="56"/>
      <c r="BP83" s="56">
        <v>2</v>
      </c>
      <c r="BQ83" s="56"/>
      <c r="BR83" s="56"/>
      <c r="BS83" s="56"/>
      <c r="BT83" s="56"/>
      <c r="BU83" s="56"/>
      <c r="BV83" s="56"/>
      <c r="BW83" s="56"/>
      <c r="BX83" s="56"/>
      <c r="BY83" s="56"/>
      <c r="BZ83" s="56"/>
      <c r="CA83" s="56"/>
      <c r="CB83" s="56"/>
      <c r="CC83" s="56"/>
      <c r="CD83" s="56"/>
      <c r="CE83" s="56"/>
      <c r="CF83" s="56"/>
      <c r="CG83" s="56"/>
      <c r="CH83" s="56"/>
      <c r="CI83" s="56"/>
      <c r="CJ83" s="56"/>
      <c r="CK83" s="56"/>
      <c r="CL83" s="56"/>
      <c r="CM83" s="56"/>
      <c r="CN83" s="56">
        <v>0</v>
      </c>
      <c r="CO83" s="56"/>
      <c r="CP83" s="70"/>
      <c r="CQ83" s="56"/>
      <c r="CR83" s="56"/>
      <c r="CS83" s="56"/>
      <c r="CT83" s="56"/>
      <c r="CU83" s="56">
        <v>3</v>
      </c>
      <c r="CV83" s="56">
        <v>0</v>
      </c>
      <c r="CW83" s="55">
        <v>4.0510000000000002</v>
      </c>
      <c r="CX83" s="54" t="s">
        <v>3648</v>
      </c>
      <c r="CY83" s="54"/>
      <c r="CZ83" s="54">
        <v>23.83</v>
      </c>
      <c r="DA83" s="54"/>
      <c r="DB83" s="55">
        <v>16.997</v>
      </c>
      <c r="DC83" s="54"/>
      <c r="DD83" s="54"/>
      <c r="DE83" s="54"/>
      <c r="DF83" s="54"/>
      <c r="DG83" s="54"/>
      <c r="DH83" s="54"/>
      <c r="DI83" s="54"/>
      <c r="DJ83" s="54"/>
      <c r="DK83" s="54">
        <v>1</v>
      </c>
      <c r="DL83" s="54" t="s">
        <v>4187</v>
      </c>
      <c r="DM83" s="54">
        <v>3274</v>
      </c>
      <c r="DN83" s="54">
        <v>1</v>
      </c>
      <c r="DO83" s="54" t="s">
        <v>4301</v>
      </c>
      <c r="DP83" s="54">
        <v>132</v>
      </c>
      <c r="DQ83" s="54">
        <v>1</v>
      </c>
      <c r="DR83" s="54" t="s">
        <v>4425</v>
      </c>
      <c r="DS83" s="54">
        <v>11</v>
      </c>
      <c r="DT83" s="54"/>
      <c r="DU83" s="54"/>
      <c r="DV83" s="54"/>
      <c r="DW83" s="54"/>
      <c r="DX83" s="54"/>
      <c r="DY83" s="54"/>
      <c r="DZ83" s="54"/>
      <c r="EA83" s="54"/>
      <c r="EB83" s="54"/>
      <c r="EC83" s="54"/>
      <c r="ED83" s="54"/>
      <c r="EE83" s="54"/>
      <c r="EF83" s="54"/>
      <c r="EG83" s="54"/>
      <c r="EH83" s="54"/>
      <c r="EI83" s="54"/>
      <c r="EJ83" s="54"/>
      <c r="EK83" s="54"/>
      <c r="EL83" s="54">
        <v>1</v>
      </c>
      <c r="EM83" s="54" t="s">
        <v>4288</v>
      </c>
      <c r="EN83" s="54">
        <v>132</v>
      </c>
      <c r="EO83" s="54"/>
      <c r="EP83" s="54"/>
      <c r="EQ83" s="54"/>
      <c r="ER83" s="54"/>
      <c r="ES83" s="54"/>
      <c r="ET83" s="54"/>
      <c r="EU83" s="54"/>
      <c r="EV83" s="54"/>
      <c r="EW83" s="54"/>
      <c r="EX83" s="54">
        <v>1</v>
      </c>
      <c r="EY83" s="54" t="s">
        <v>4701</v>
      </c>
      <c r="EZ83" s="54">
        <v>11</v>
      </c>
      <c r="FA83" s="54"/>
      <c r="FB83" s="54"/>
      <c r="FC83" s="54"/>
      <c r="FD83" s="54"/>
      <c r="FE83" s="54"/>
      <c r="FF83" s="54"/>
      <c r="FG83" s="54"/>
      <c r="FH83" s="54"/>
      <c r="FI83" s="54"/>
      <c r="FJ83" s="54"/>
      <c r="FK83" s="54"/>
      <c r="FL83" s="54"/>
      <c r="FM83" s="54"/>
      <c r="FN83" s="54"/>
      <c r="FO83" s="54"/>
      <c r="FP83" s="54"/>
      <c r="FQ83" s="54"/>
      <c r="FR83" s="54"/>
      <c r="FS83" s="54"/>
      <c r="FT83" s="54"/>
      <c r="FU83" s="54"/>
      <c r="FV83" s="54"/>
      <c r="FW83" s="54"/>
      <c r="FX83" s="54"/>
      <c r="FY83" s="54" t="s">
        <v>5445</v>
      </c>
      <c r="FZ83" s="54"/>
      <c r="GA83" s="54"/>
      <c r="GB83" s="54"/>
      <c r="GC83" s="54"/>
      <c r="GD83" s="54"/>
      <c r="GE83" s="54"/>
      <c r="GF83" s="54" t="s">
        <v>5850</v>
      </c>
      <c r="GG83" s="54" t="s">
        <v>6190</v>
      </c>
      <c r="GH83" s="54" t="s">
        <v>6509</v>
      </c>
      <c r="GI83" s="54" t="s">
        <v>6854</v>
      </c>
      <c r="GJ83" s="54" t="s">
        <v>5850</v>
      </c>
      <c r="GK83" s="54" t="s">
        <v>6190</v>
      </c>
      <c r="GL83" s="54" t="s">
        <v>6509</v>
      </c>
      <c r="GM83" s="54" t="s">
        <v>6854</v>
      </c>
    </row>
    <row r="84" spans="3:195" ht="30" customHeight="1" x14ac:dyDescent="0.2">
      <c r="C84" s="102" t="s">
        <v>11156</v>
      </c>
      <c r="D84" s="102" t="s">
        <v>11212</v>
      </c>
      <c r="E84" s="54" t="s">
        <v>44</v>
      </c>
      <c r="F84" s="54" t="s">
        <v>11175</v>
      </c>
      <c r="G84" s="54" t="s">
        <v>86</v>
      </c>
      <c r="H84" s="54" t="s">
        <v>131</v>
      </c>
      <c r="I84" s="54" t="s">
        <v>485</v>
      </c>
      <c r="J84" s="54" t="s">
        <v>485</v>
      </c>
      <c r="K84" s="54">
        <v>2022</v>
      </c>
      <c r="L84" s="54" t="s">
        <v>796</v>
      </c>
      <c r="M84" s="54" t="s">
        <v>955</v>
      </c>
      <c r="N84" s="54"/>
      <c r="O84" s="54"/>
      <c r="P84" s="54"/>
      <c r="Q84" s="54" t="s">
        <v>1546</v>
      </c>
      <c r="R84" s="54"/>
      <c r="S84" s="54" t="s">
        <v>1546</v>
      </c>
      <c r="T84" s="54"/>
      <c r="U84" s="54"/>
      <c r="V84" s="54"/>
      <c r="W84" s="54"/>
      <c r="X84" s="54"/>
      <c r="Y84" s="54"/>
      <c r="Z84" s="54" t="s">
        <v>2646</v>
      </c>
      <c r="AA84" s="54" t="s">
        <v>2646</v>
      </c>
      <c r="AB84" s="54"/>
      <c r="AC84" s="54" t="s">
        <v>2646</v>
      </c>
      <c r="AD84" s="55">
        <v>8.5540000000000003</v>
      </c>
      <c r="AE84" s="55"/>
      <c r="AF84" s="55"/>
      <c r="AG84" s="55"/>
      <c r="AH84" s="55">
        <v>8.5540000000000003</v>
      </c>
      <c r="AI84" s="55">
        <v>100</v>
      </c>
      <c r="AJ84" s="55">
        <v>1.07</v>
      </c>
      <c r="AK84" s="55">
        <v>0</v>
      </c>
      <c r="AL84" s="55">
        <v>0</v>
      </c>
      <c r="AM84" s="55">
        <v>0</v>
      </c>
      <c r="AN84" s="55">
        <v>0</v>
      </c>
      <c r="AO84" s="55">
        <v>0</v>
      </c>
      <c r="AP84" s="55">
        <v>0</v>
      </c>
      <c r="AQ84" s="55"/>
      <c r="AR84" s="55"/>
      <c r="AS84" s="55"/>
      <c r="AT84" s="55"/>
      <c r="AU84" s="55"/>
      <c r="AV84" s="55"/>
      <c r="AW84" s="54"/>
      <c r="AX84" s="54"/>
      <c r="AY84" s="55"/>
      <c r="AZ84" s="55">
        <v>0</v>
      </c>
      <c r="BA84" s="55">
        <v>0</v>
      </c>
      <c r="BB84" s="56">
        <v>6</v>
      </c>
      <c r="BC84" s="56">
        <v>6</v>
      </c>
      <c r="BD84" s="56">
        <v>6</v>
      </c>
      <c r="BE84" s="56"/>
      <c r="BF84" s="56">
        <v>3</v>
      </c>
      <c r="BG84" s="56"/>
      <c r="BH84" s="56"/>
      <c r="BI84" s="56"/>
      <c r="BJ84" s="56"/>
      <c r="BK84" s="56"/>
      <c r="BL84" s="56"/>
      <c r="BM84" s="56"/>
      <c r="BN84" s="56">
        <v>1</v>
      </c>
      <c r="BO84" s="56">
        <v>2</v>
      </c>
      <c r="BP84" s="56"/>
      <c r="BQ84" s="56"/>
      <c r="BR84" s="56"/>
      <c r="BS84" s="56"/>
      <c r="BT84" s="56"/>
      <c r="BU84" s="56"/>
      <c r="BV84" s="56"/>
      <c r="BW84" s="56"/>
      <c r="BX84" s="56"/>
      <c r="BY84" s="56"/>
      <c r="BZ84" s="56"/>
      <c r="CA84" s="56"/>
      <c r="CB84" s="56"/>
      <c r="CC84" s="56"/>
      <c r="CD84" s="56"/>
      <c r="CE84" s="56"/>
      <c r="CF84" s="56"/>
      <c r="CG84" s="56"/>
      <c r="CH84" s="56"/>
      <c r="CI84" s="56"/>
      <c r="CJ84" s="56"/>
      <c r="CK84" s="56"/>
      <c r="CL84" s="56"/>
      <c r="CM84" s="56"/>
      <c r="CN84" s="56">
        <v>0</v>
      </c>
      <c r="CO84" s="56"/>
      <c r="CP84" s="70"/>
      <c r="CQ84" s="56"/>
      <c r="CR84" s="56"/>
      <c r="CS84" s="56"/>
      <c r="CT84" s="56"/>
      <c r="CU84" s="56">
        <v>6</v>
      </c>
      <c r="CV84" s="56">
        <v>0</v>
      </c>
      <c r="CW84" s="55">
        <v>40</v>
      </c>
      <c r="CX84" s="54" t="s">
        <v>3652</v>
      </c>
      <c r="CY84" s="54"/>
      <c r="CZ84" s="54">
        <v>72.599999999999994</v>
      </c>
      <c r="DA84" s="54" t="s">
        <v>3963</v>
      </c>
      <c r="DB84" s="55">
        <v>55.1</v>
      </c>
      <c r="DC84" s="54"/>
      <c r="DD84" s="54"/>
      <c r="DE84" s="54"/>
      <c r="DF84" s="54"/>
      <c r="DG84" s="54"/>
      <c r="DH84" s="54"/>
      <c r="DI84" s="54"/>
      <c r="DJ84" s="54">
        <v>3</v>
      </c>
      <c r="DK84" s="54"/>
      <c r="DL84" s="54"/>
      <c r="DM84" s="54"/>
      <c r="DN84" s="54">
        <v>1</v>
      </c>
      <c r="DO84" s="54" t="s">
        <v>4301</v>
      </c>
      <c r="DP84" s="54">
        <v>150</v>
      </c>
      <c r="DQ84" s="54">
        <v>1</v>
      </c>
      <c r="DR84" s="54" t="s">
        <v>4301</v>
      </c>
      <c r="DS84" s="54">
        <v>60</v>
      </c>
      <c r="DT84" s="54"/>
      <c r="DU84" s="54"/>
      <c r="DV84" s="54"/>
      <c r="DW84" s="54"/>
      <c r="DX84" s="54"/>
      <c r="DY84" s="54"/>
      <c r="DZ84" s="54"/>
      <c r="EA84" s="54"/>
      <c r="EB84" s="54"/>
      <c r="EC84" s="54"/>
      <c r="ED84" s="54"/>
      <c r="EE84" s="54"/>
      <c r="EF84" s="54"/>
      <c r="EG84" s="54"/>
      <c r="EH84" s="54"/>
      <c r="EI84" s="54"/>
      <c r="EJ84" s="54"/>
      <c r="EK84" s="54"/>
      <c r="EL84" s="54">
        <v>1</v>
      </c>
      <c r="EM84" s="54" t="s">
        <v>4301</v>
      </c>
      <c r="EN84" s="54">
        <v>100</v>
      </c>
      <c r="EO84" s="54"/>
      <c r="EP84" s="54"/>
      <c r="EQ84" s="54"/>
      <c r="ER84" s="54"/>
      <c r="ES84" s="54"/>
      <c r="ET84" s="54"/>
      <c r="EU84" s="54"/>
      <c r="EV84" s="54"/>
      <c r="EW84" s="54"/>
      <c r="EX84" s="54"/>
      <c r="EY84" s="54"/>
      <c r="EZ84" s="54"/>
      <c r="FA84" s="54"/>
      <c r="FB84" s="54"/>
      <c r="FC84" s="54"/>
      <c r="FD84" s="54"/>
      <c r="FE84" s="54"/>
      <c r="FF84" s="54"/>
      <c r="FG84" s="54"/>
      <c r="FH84" s="54"/>
      <c r="FI84" s="54"/>
      <c r="FJ84" s="54"/>
      <c r="FK84" s="54"/>
      <c r="FL84" s="54"/>
      <c r="FM84" s="54"/>
      <c r="FN84" s="54"/>
      <c r="FO84" s="54"/>
      <c r="FP84" s="54"/>
      <c r="FQ84" s="54"/>
      <c r="FR84" s="54"/>
      <c r="FS84" s="54"/>
      <c r="FT84" s="54"/>
      <c r="FU84" s="54"/>
      <c r="FV84" s="54"/>
      <c r="FW84" s="54"/>
      <c r="FX84" s="54"/>
      <c r="FY84" s="54" t="s">
        <v>5448</v>
      </c>
      <c r="FZ84" s="54"/>
      <c r="GA84" s="54"/>
      <c r="GB84" s="54"/>
      <c r="GC84" s="54" t="s">
        <v>5685</v>
      </c>
      <c r="GD84" s="54">
        <v>1</v>
      </c>
      <c r="GE84" s="54">
        <v>5</v>
      </c>
      <c r="GF84" s="54" t="s">
        <v>5854</v>
      </c>
      <c r="GG84" s="54" t="s">
        <v>6194</v>
      </c>
      <c r="GH84" s="54" t="s">
        <v>6513</v>
      </c>
      <c r="GI84" s="54" t="s">
        <v>6858</v>
      </c>
      <c r="GJ84" s="54" t="s">
        <v>7162</v>
      </c>
      <c r="GK84" s="54" t="s">
        <v>7253</v>
      </c>
      <c r="GL84" s="54" t="s">
        <v>7346</v>
      </c>
      <c r="GM84" s="54" t="s">
        <v>7443</v>
      </c>
    </row>
    <row r="85" spans="3:195" ht="30" customHeight="1" x14ac:dyDescent="0.2">
      <c r="C85" s="102" t="s">
        <v>11156</v>
      </c>
      <c r="D85" s="102" t="s">
        <v>11212</v>
      </c>
      <c r="E85" s="54" t="s">
        <v>44</v>
      </c>
      <c r="F85" s="54" t="s">
        <v>11175</v>
      </c>
      <c r="G85" s="54" t="s">
        <v>85</v>
      </c>
      <c r="H85" s="54" t="s">
        <v>133</v>
      </c>
      <c r="I85" s="54" t="s">
        <v>486</v>
      </c>
      <c r="J85" s="54" t="s">
        <v>486</v>
      </c>
      <c r="K85" s="54">
        <v>2020</v>
      </c>
      <c r="L85" s="54" t="s">
        <v>798</v>
      </c>
      <c r="M85" s="54" t="s">
        <v>955</v>
      </c>
      <c r="N85" s="54"/>
      <c r="O85" s="54"/>
      <c r="P85" s="54"/>
      <c r="Q85" s="54" t="s">
        <v>1548</v>
      </c>
      <c r="R85" s="54" t="s">
        <v>1789</v>
      </c>
      <c r="S85" s="54" t="s">
        <v>1989</v>
      </c>
      <c r="T85" s="54" t="s">
        <v>2268</v>
      </c>
      <c r="U85" s="54"/>
      <c r="V85" s="54"/>
      <c r="W85" s="54"/>
      <c r="X85" s="54"/>
      <c r="Y85" s="54"/>
      <c r="Z85" s="54" t="s">
        <v>2648</v>
      </c>
      <c r="AA85" s="54" t="s">
        <v>2648</v>
      </c>
      <c r="AB85" s="54"/>
      <c r="AC85" s="54" t="s">
        <v>2648</v>
      </c>
      <c r="AD85" s="55">
        <v>0.42</v>
      </c>
      <c r="AE85" s="55"/>
      <c r="AF85" s="55"/>
      <c r="AG85" s="55"/>
      <c r="AH85" s="55">
        <v>0.42</v>
      </c>
      <c r="AI85" s="55">
        <v>100</v>
      </c>
      <c r="AJ85" s="55">
        <v>10</v>
      </c>
      <c r="AK85" s="55">
        <v>0</v>
      </c>
      <c r="AL85" s="55">
        <v>0</v>
      </c>
      <c r="AM85" s="55">
        <v>0</v>
      </c>
      <c r="AN85" s="55">
        <v>0</v>
      </c>
      <c r="AO85" s="55">
        <v>0</v>
      </c>
      <c r="AP85" s="55">
        <v>0</v>
      </c>
      <c r="AQ85" s="55"/>
      <c r="AR85" s="55"/>
      <c r="AS85" s="55"/>
      <c r="AT85" s="55"/>
      <c r="AU85" s="55"/>
      <c r="AV85" s="55">
        <v>1</v>
      </c>
      <c r="AW85" s="54" t="s">
        <v>3392</v>
      </c>
      <c r="AX85" s="54"/>
      <c r="AY85" s="55">
        <v>0</v>
      </c>
      <c r="AZ85" s="55">
        <v>0.5</v>
      </c>
      <c r="BA85" s="55">
        <v>2.2000000000000002</v>
      </c>
      <c r="BB85" s="56">
        <v>7</v>
      </c>
      <c r="BC85" s="56">
        <v>7</v>
      </c>
      <c r="BD85" s="56">
        <v>1</v>
      </c>
      <c r="BE85" s="56"/>
      <c r="BF85" s="56">
        <v>1</v>
      </c>
      <c r="BG85" s="56">
        <v>3</v>
      </c>
      <c r="BH85" s="56"/>
      <c r="BI85" s="56"/>
      <c r="BJ85" s="56"/>
      <c r="BK85" s="56"/>
      <c r="BL85" s="56"/>
      <c r="BM85" s="56"/>
      <c r="BN85" s="56">
        <v>1</v>
      </c>
      <c r="BO85" s="56">
        <v>2</v>
      </c>
      <c r="BP85" s="56"/>
      <c r="BQ85" s="56"/>
      <c r="BR85" s="56"/>
      <c r="BS85" s="56"/>
      <c r="BT85" s="56"/>
      <c r="BU85" s="56"/>
      <c r="BV85" s="56">
        <v>1</v>
      </c>
      <c r="BW85" s="56"/>
      <c r="BX85" s="56"/>
      <c r="BY85" s="56"/>
      <c r="BZ85" s="56"/>
      <c r="CA85" s="56"/>
      <c r="CB85" s="56"/>
      <c r="CC85" s="56"/>
      <c r="CD85" s="56"/>
      <c r="CE85" s="56"/>
      <c r="CF85" s="56"/>
      <c r="CG85" s="56"/>
      <c r="CH85" s="56"/>
      <c r="CI85" s="56"/>
      <c r="CJ85" s="56"/>
      <c r="CK85" s="56"/>
      <c r="CL85" s="56"/>
      <c r="CM85" s="56"/>
      <c r="CN85" s="56">
        <v>0</v>
      </c>
      <c r="CO85" s="56"/>
      <c r="CP85" s="70"/>
      <c r="CQ85" s="56"/>
      <c r="CR85" s="56"/>
      <c r="CS85" s="56"/>
      <c r="CT85" s="56"/>
      <c r="CU85" s="56">
        <v>8</v>
      </c>
      <c r="CV85" s="56">
        <v>0</v>
      </c>
      <c r="CW85" s="55">
        <v>0.35</v>
      </c>
      <c r="CX85" s="54" t="s">
        <v>3654</v>
      </c>
      <c r="CY85" s="54"/>
      <c r="CZ85" s="54">
        <v>14.03</v>
      </c>
      <c r="DA85" s="54" t="s">
        <v>3965</v>
      </c>
      <c r="DB85" s="55">
        <v>2.4940000000000002</v>
      </c>
      <c r="DC85" s="54"/>
      <c r="DD85" s="54"/>
      <c r="DE85" s="54"/>
      <c r="DF85" s="54"/>
      <c r="DG85" s="54"/>
      <c r="DH85" s="54"/>
      <c r="DI85" s="54"/>
      <c r="DJ85" s="54">
        <v>1</v>
      </c>
      <c r="DK85" s="54">
        <v>1</v>
      </c>
      <c r="DL85" s="54" t="s">
        <v>4187</v>
      </c>
      <c r="DM85" s="54">
        <v>350</v>
      </c>
      <c r="DN85" s="54">
        <v>1</v>
      </c>
      <c r="DO85" s="54" t="s">
        <v>4303</v>
      </c>
      <c r="DP85" s="54">
        <v>12</v>
      </c>
      <c r="DQ85" s="54"/>
      <c r="DR85" s="54"/>
      <c r="DS85" s="54"/>
      <c r="DT85" s="54"/>
      <c r="DU85" s="54"/>
      <c r="DV85" s="54"/>
      <c r="DW85" s="54"/>
      <c r="DX85" s="54"/>
      <c r="DY85" s="54"/>
      <c r="DZ85" s="54"/>
      <c r="EA85" s="54"/>
      <c r="EB85" s="54"/>
      <c r="EC85" s="54"/>
      <c r="ED85" s="54"/>
      <c r="EE85" s="54"/>
      <c r="EF85" s="54"/>
      <c r="EG85" s="54"/>
      <c r="EH85" s="54"/>
      <c r="EI85" s="54"/>
      <c r="EJ85" s="54"/>
      <c r="EK85" s="54"/>
      <c r="EL85" s="54">
        <v>1</v>
      </c>
      <c r="EM85" s="54" t="s">
        <v>4303</v>
      </c>
      <c r="EN85" s="54">
        <v>12</v>
      </c>
      <c r="EO85" s="54">
        <v>1</v>
      </c>
      <c r="EP85" s="54" t="s">
        <v>4303</v>
      </c>
      <c r="EQ85" s="54">
        <v>12</v>
      </c>
      <c r="ER85" s="54"/>
      <c r="ES85" s="54"/>
      <c r="ET85" s="54"/>
      <c r="EU85" s="54"/>
      <c r="EV85" s="54"/>
      <c r="EW85" s="54"/>
      <c r="EX85" s="54"/>
      <c r="EY85" s="54"/>
      <c r="EZ85" s="54"/>
      <c r="FA85" s="54"/>
      <c r="FB85" s="54"/>
      <c r="FC85" s="54"/>
      <c r="FD85" s="54"/>
      <c r="FE85" s="54"/>
      <c r="FF85" s="54"/>
      <c r="FG85" s="54"/>
      <c r="FH85" s="54"/>
      <c r="FI85" s="54"/>
      <c r="FJ85" s="54"/>
      <c r="FK85" s="54"/>
      <c r="FL85" s="54"/>
      <c r="FM85" s="54"/>
      <c r="FN85" s="54"/>
      <c r="FO85" s="54"/>
      <c r="FP85" s="54"/>
      <c r="FQ85" s="54"/>
      <c r="FR85" s="54"/>
      <c r="FS85" s="54"/>
      <c r="FT85" s="54"/>
      <c r="FU85" s="54"/>
      <c r="FV85" s="54"/>
      <c r="FW85" s="54"/>
      <c r="FX85" s="54"/>
      <c r="FY85" s="54"/>
      <c r="FZ85" s="54"/>
      <c r="GA85" s="54"/>
      <c r="GB85" s="54"/>
      <c r="GC85" s="54"/>
      <c r="GD85" s="54"/>
      <c r="GE85" s="54"/>
      <c r="GF85" s="54" t="s">
        <v>5856</v>
      </c>
      <c r="GG85" s="54" t="s">
        <v>6196</v>
      </c>
      <c r="GH85" s="54" t="s">
        <v>6515</v>
      </c>
      <c r="GI85" s="54" t="s">
        <v>6860</v>
      </c>
      <c r="GJ85" s="54" t="s">
        <v>7163</v>
      </c>
      <c r="GK85" s="54" t="s">
        <v>7255</v>
      </c>
      <c r="GL85" s="54" t="s">
        <v>7348</v>
      </c>
      <c r="GM85" s="54" t="s">
        <v>7445</v>
      </c>
    </row>
    <row r="86" spans="3:195" ht="30" customHeight="1" x14ac:dyDescent="0.2">
      <c r="C86" s="102" t="s">
        <v>11156</v>
      </c>
      <c r="D86" s="102" t="s">
        <v>11212</v>
      </c>
      <c r="E86" s="54" t="s">
        <v>44</v>
      </c>
      <c r="F86" s="54" t="s">
        <v>11175</v>
      </c>
      <c r="G86" s="54" t="s">
        <v>85</v>
      </c>
      <c r="H86" s="54" t="s">
        <v>135</v>
      </c>
      <c r="I86" s="54" t="s">
        <v>488</v>
      </c>
      <c r="J86" s="54"/>
      <c r="K86" s="54">
        <v>2019</v>
      </c>
      <c r="L86" s="54" t="s">
        <v>800</v>
      </c>
      <c r="M86" s="54" t="s">
        <v>774</v>
      </c>
      <c r="N86" s="54"/>
      <c r="O86" s="54" t="s">
        <v>1055</v>
      </c>
      <c r="P86" s="54"/>
      <c r="Q86" s="54" t="s">
        <v>1550</v>
      </c>
      <c r="R86" s="54"/>
      <c r="S86" s="54"/>
      <c r="T86" s="54"/>
      <c r="U86" s="54"/>
      <c r="V86" s="54"/>
      <c r="W86" s="54"/>
      <c r="X86" s="54"/>
      <c r="Y86" s="54"/>
      <c r="Z86" s="54" t="s">
        <v>2650</v>
      </c>
      <c r="AA86" s="54" t="s">
        <v>2997</v>
      </c>
      <c r="AB86" s="54" t="s">
        <v>3138</v>
      </c>
      <c r="AC86" s="54" t="s">
        <v>3180</v>
      </c>
      <c r="AD86" s="55">
        <v>4.9029999999999996</v>
      </c>
      <c r="AE86" s="55"/>
      <c r="AF86" s="55"/>
      <c r="AG86" s="55"/>
      <c r="AH86" s="55">
        <v>4.8029999999999999</v>
      </c>
      <c r="AI86" s="55">
        <v>97.96</v>
      </c>
      <c r="AJ86" s="55">
        <v>30</v>
      </c>
      <c r="AK86" s="55">
        <v>0</v>
      </c>
      <c r="AL86" s="55">
        <v>0</v>
      </c>
      <c r="AM86" s="55">
        <v>0.1</v>
      </c>
      <c r="AN86" s="55">
        <v>2.04</v>
      </c>
      <c r="AO86" s="55">
        <v>0</v>
      </c>
      <c r="AP86" s="55">
        <v>0</v>
      </c>
      <c r="AQ86" s="55"/>
      <c r="AR86" s="55"/>
      <c r="AS86" s="55"/>
      <c r="AT86" s="55"/>
      <c r="AU86" s="55"/>
      <c r="AV86" s="55"/>
      <c r="AW86" s="54"/>
      <c r="AX86" s="54"/>
      <c r="AY86" s="55"/>
      <c r="AZ86" s="55">
        <v>7</v>
      </c>
      <c r="BA86" s="55">
        <v>13</v>
      </c>
      <c r="BB86" s="56">
        <v>13</v>
      </c>
      <c r="BC86" s="56">
        <v>5</v>
      </c>
      <c r="BD86" s="56">
        <v>2</v>
      </c>
      <c r="BE86" s="56"/>
      <c r="BF86" s="56">
        <v>2</v>
      </c>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c r="CF86" s="56"/>
      <c r="CG86" s="56"/>
      <c r="CH86" s="56"/>
      <c r="CI86" s="56"/>
      <c r="CJ86" s="56"/>
      <c r="CK86" s="56"/>
      <c r="CL86" s="56"/>
      <c r="CM86" s="56"/>
      <c r="CN86" s="56">
        <v>0</v>
      </c>
      <c r="CO86" s="56"/>
      <c r="CP86" s="70"/>
      <c r="CQ86" s="56"/>
      <c r="CR86" s="56"/>
      <c r="CS86" s="56"/>
      <c r="CT86" s="56"/>
      <c r="CU86" s="56">
        <v>2</v>
      </c>
      <c r="CV86" s="56">
        <v>0</v>
      </c>
      <c r="CW86" s="55">
        <v>6.2</v>
      </c>
      <c r="CX86" s="54" t="s">
        <v>3656</v>
      </c>
      <c r="CY86" s="54"/>
      <c r="CZ86" s="54">
        <v>100</v>
      </c>
      <c r="DA86" s="54" t="s">
        <v>3966</v>
      </c>
      <c r="DB86" s="55">
        <v>6.2</v>
      </c>
      <c r="DC86" s="54"/>
      <c r="DD86" s="54"/>
      <c r="DE86" s="54"/>
      <c r="DF86" s="54"/>
      <c r="DG86" s="54"/>
      <c r="DH86" s="54"/>
      <c r="DI86" s="54"/>
      <c r="DJ86" s="54"/>
      <c r="DK86" s="54">
        <v>1</v>
      </c>
      <c r="DL86" s="54" t="s">
        <v>4187</v>
      </c>
      <c r="DM86" s="54">
        <v>138</v>
      </c>
      <c r="DN86" s="54">
        <v>1</v>
      </c>
      <c r="DO86" s="54" t="s">
        <v>4301</v>
      </c>
      <c r="DP86" s="54">
        <v>138</v>
      </c>
      <c r="DQ86" s="54">
        <v>1</v>
      </c>
      <c r="DR86" s="54" t="s">
        <v>4301</v>
      </c>
      <c r="DS86" s="54">
        <v>138</v>
      </c>
      <c r="DT86" s="54"/>
      <c r="DU86" s="54"/>
      <c r="DV86" s="54"/>
      <c r="DW86" s="54"/>
      <c r="DX86" s="54"/>
      <c r="DY86" s="54"/>
      <c r="DZ86" s="54"/>
      <c r="EA86" s="54"/>
      <c r="EB86" s="54"/>
      <c r="EC86" s="54"/>
      <c r="ED86" s="54"/>
      <c r="EE86" s="54"/>
      <c r="EF86" s="54"/>
      <c r="EG86" s="54"/>
      <c r="EH86" s="54"/>
      <c r="EI86" s="54"/>
      <c r="EJ86" s="54"/>
      <c r="EK86" s="54"/>
      <c r="EL86" s="54">
        <v>1</v>
      </c>
      <c r="EM86" s="54" t="s">
        <v>4288</v>
      </c>
      <c r="EN86" s="54">
        <v>138</v>
      </c>
      <c r="EO86" s="54"/>
      <c r="EP86" s="54"/>
      <c r="EQ86" s="54"/>
      <c r="ER86" s="54"/>
      <c r="ES86" s="54"/>
      <c r="ET86" s="54"/>
      <c r="EU86" s="54"/>
      <c r="EV86" s="54"/>
      <c r="EW86" s="54"/>
      <c r="EX86" s="54"/>
      <c r="EY86" s="54"/>
      <c r="EZ86" s="54"/>
      <c r="FA86" s="54"/>
      <c r="FB86" s="54"/>
      <c r="FC86" s="54"/>
      <c r="FD86" s="54"/>
      <c r="FE86" s="54"/>
      <c r="FF86" s="54"/>
      <c r="FG86" s="54"/>
      <c r="FH86" s="54"/>
      <c r="FI86" s="54"/>
      <c r="FJ86" s="54"/>
      <c r="FK86" s="54"/>
      <c r="FL86" s="54"/>
      <c r="FM86" s="54"/>
      <c r="FN86" s="54"/>
      <c r="FO86" s="54"/>
      <c r="FP86" s="54"/>
      <c r="FQ86" s="54"/>
      <c r="FR86" s="54"/>
      <c r="FS86" s="54"/>
      <c r="FT86" s="54"/>
      <c r="FU86" s="54" t="s">
        <v>4979</v>
      </c>
      <c r="FV86" s="54"/>
      <c r="FW86" s="54"/>
      <c r="FX86" s="54"/>
      <c r="FY86" s="54"/>
      <c r="FZ86" s="54"/>
      <c r="GA86" s="54"/>
      <c r="GB86" s="54"/>
      <c r="GC86" s="54" t="s">
        <v>5686</v>
      </c>
      <c r="GD86" s="54">
        <v>4</v>
      </c>
      <c r="GE86" s="54">
        <v>225</v>
      </c>
      <c r="GF86" s="54" t="s">
        <v>5858</v>
      </c>
      <c r="GG86" s="54" t="s">
        <v>6198</v>
      </c>
      <c r="GH86" s="54" t="s">
        <v>6517</v>
      </c>
      <c r="GI86" s="54" t="s">
        <v>6862</v>
      </c>
      <c r="GJ86" s="54" t="s">
        <v>7164</v>
      </c>
      <c r="GK86" s="54" t="s">
        <v>7256</v>
      </c>
      <c r="GL86" s="54" t="s">
        <v>7349</v>
      </c>
      <c r="GM86" s="54" t="s">
        <v>6862</v>
      </c>
    </row>
    <row r="87" spans="3:195" ht="30" customHeight="1" x14ac:dyDescent="0.2">
      <c r="C87" s="102" t="s">
        <v>11156</v>
      </c>
      <c r="D87" s="102" t="s">
        <v>11212</v>
      </c>
      <c r="E87" s="54" t="s">
        <v>44</v>
      </c>
      <c r="F87" s="54" t="s">
        <v>11175</v>
      </c>
      <c r="G87" s="54" t="s">
        <v>85</v>
      </c>
      <c r="H87" s="54" t="s">
        <v>136</v>
      </c>
      <c r="I87" s="54" t="s">
        <v>488</v>
      </c>
      <c r="J87" s="54"/>
      <c r="K87" s="54">
        <v>2020</v>
      </c>
      <c r="L87" s="54" t="s">
        <v>801</v>
      </c>
      <c r="M87" s="54" t="s">
        <v>957</v>
      </c>
      <c r="N87" s="54"/>
      <c r="O87" s="54"/>
      <c r="P87" s="54"/>
      <c r="Q87" s="54" t="s">
        <v>1551</v>
      </c>
      <c r="R87" s="54"/>
      <c r="S87" s="54" t="s">
        <v>1991</v>
      </c>
      <c r="T87" s="54"/>
      <c r="U87" s="54"/>
      <c r="V87" s="54"/>
      <c r="W87" s="54"/>
      <c r="X87" s="54"/>
      <c r="Y87" s="54"/>
      <c r="Z87" s="54" t="s">
        <v>2651</v>
      </c>
      <c r="AA87" s="54" t="s">
        <v>2651</v>
      </c>
      <c r="AB87" s="54"/>
      <c r="AC87" s="54" t="s">
        <v>2651</v>
      </c>
      <c r="AD87" s="55">
        <v>0.28199999999999997</v>
      </c>
      <c r="AE87" s="55"/>
      <c r="AF87" s="55"/>
      <c r="AG87" s="55"/>
      <c r="AH87" s="55">
        <v>0.28199999999999997</v>
      </c>
      <c r="AI87" s="55">
        <v>100</v>
      </c>
      <c r="AJ87" s="55">
        <v>0.66</v>
      </c>
      <c r="AK87" s="55">
        <v>0</v>
      </c>
      <c r="AL87" s="55">
        <v>0</v>
      </c>
      <c r="AM87" s="55">
        <v>0</v>
      </c>
      <c r="AN87" s="55">
        <v>0</v>
      </c>
      <c r="AO87" s="55">
        <v>0</v>
      </c>
      <c r="AP87" s="55">
        <v>0</v>
      </c>
      <c r="AQ87" s="55"/>
      <c r="AR87" s="55"/>
      <c r="AS87" s="55"/>
      <c r="AT87" s="55"/>
      <c r="AU87" s="55"/>
      <c r="AV87" s="55">
        <v>1</v>
      </c>
      <c r="AW87" s="54" t="s">
        <v>3394</v>
      </c>
      <c r="AX87" s="54"/>
      <c r="AY87" s="55">
        <v>0</v>
      </c>
      <c r="AZ87" s="55">
        <v>2.5659999999999998</v>
      </c>
      <c r="BA87" s="55">
        <v>5</v>
      </c>
      <c r="BB87" s="56">
        <v>1</v>
      </c>
      <c r="BC87" s="56">
        <v>1</v>
      </c>
      <c r="BD87" s="56">
        <v>1</v>
      </c>
      <c r="BE87" s="56"/>
      <c r="BF87" s="56"/>
      <c r="BG87" s="56">
        <v>1</v>
      </c>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v>0</v>
      </c>
      <c r="CO87" s="56"/>
      <c r="CP87" s="70"/>
      <c r="CQ87" s="56"/>
      <c r="CR87" s="56"/>
      <c r="CS87" s="56"/>
      <c r="CT87" s="56"/>
      <c r="CU87" s="56">
        <v>1</v>
      </c>
      <c r="CV87" s="56">
        <v>0</v>
      </c>
      <c r="CW87" s="55">
        <v>4.8000000000000001E-2</v>
      </c>
      <c r="CX87" s="54" t="s">
        <v>3657</v>
      </c>
      <c r="CY87" s="54"/>
      <c r="CZ87" s="54">
        <v>1.17</v>
      </c>
      <c r="DA87" s="54" t="s">
        <v>3967</v>
      </c>
      <c r="DB87" s="55">
        <v>4.1050000000000004</v>
      </c>
      <c r="DC87" s="54"/>
      <c r="DD87" s="54"/>
      <c r="DE87" s="54"/>
      <c r="DF87" s="54"/>
      <c r="DG87" s="54"/>
      <c r="DH87" s="54"/>
      <c r="DI87" s="54"/>
      <c r="DJ87" s="54">
        <v>3</v>
      </c>
      <c r="DK87" s="54"/>
      <c r="DL87" s="54"/>
      <c r="DM87" s="54"/>
      <c r="DN87" s="54">
        <v>1</v>
      </c>
      <c r="DO87" s="54" t="s">
        <v>4305</v>
      </c>
      <c r="DP87" s="54">
        <v>9</v>
      </c>
      <c r="DQ87" s="54">
        <v>1</v>
      </c>
      <c r="DR87" s="54" t="s">
        <v>4305</v>
      </c>
      <c r="DS87" s="54">
        <v>9</v>
      </c>
      <c r="DT87" s="54"/>
      <c r="DU87" s="54"/>
      <c r="DV87" s="54"/>
      <c r="DW87" s="54"/>
      <c r="DX87" s="54"/>
      <c r="DY87" s="54"/>
      <c r="DZ87" s="54"/>
      <c r="EA87" s="54"/>
      <c r="EB87" s="54"/>
      <c r="EC87" s="54"/>
      <c r="ED87" s="54"/>
      <c r="EE87" s="54"/>
      <c r="EF87" s="54"/>
      <c r="EG87" s="54"/>
      <c r="EH87" s="54"/>
      <c r="EI87" s="54"/>
      <c r="EJ87" s="54"/>
      <c r="EK87" s="54"/>
      <c r="EL87" s="54">
        <v>1</v>
      </c>
      <c r="EM87" s="54" t="s">
        <v>4288</v>
      </c>
      <c r="EN87" s="54">
        <v>35</v>
      </c>
      <c r="EO87" s="54"/>
      <c r="EP87" s="54"/>
      <c r="EQ87" s="54"/>
      <c r="ER87" s="54"/>
      <c r="ES87" s="54"/>
      <c r="ET87" s="54"/>
      <c r="EU87" s="54"/>
      <c r="EV87" s="54"/>
      <c r="EW87" s="54"/>
      <c r="EX87" s="54"/>
      <c r="EY87" s="54"/>
      <c r="EZ87" s="54"/>
      <c r="FA87" s="54"/>
      <c r="FB87" s="54"/>
      <c r="FC87" s="54"/>
      <c r="FD87" s="54"/>
      <c r="FE87" s="54"/>
      <c r="FF87" s="54"/>
      <c r="FG87" s="54"/>
      <c r="FH87" s="54"/>
      <c r="FI87" s="54"/>
      <c r="FJ87" s="54"/>
      <c r="FK87" s="54"/>
      <c r="FL87" s="54"/>
      <c r="FM87" s="54"/>
      <c r="FN87" s="54"/>
      <c r="FO87" s="54"/>
      <c r="FP87" s="54"/>
      <c r="FQ87" s="54"/>
      <c r="FR87" s="54"/>
      <c r="FS87" s="54"/>
      <c r="FT87" s="54"/>
      <c r="FU87" s="54"/>
      <c r="FV87" s="54"/>
      <c r="FW87" s="54"/>
      <c r="FX87" s="54"/>
      <c r="FY87" s="54" t="s">
        <v>5449</v>
      </c>
      <c r="FZ87" s="54"/>
      <c r="GA87" s="54"/>
      <c r="GB87" s="54"/>
      <c r="GC87" s="54"/>
      <c r="GD87" s="54"/>
      <c r="GE87" s="54"/>
      <c r="GF87" s="54" t="s">
        <v>5859</v>
      </c>
      <c r="GG87" s="54" t="s">
        <v>6199</v>
      </c>
      <c r="GH87" s="54" t="s">
        <v>6518</v>
      </c>
      <c r="GI87" s="54" t="s">
        <v>6863</v>
      </c>
      <c r="GJ87" s="54" t="s">
        <v>7165</v>
      </c>
      <c r="GK87" s="54" t="s">
        <v>7257</v>
      </c>
      <c r="GL87" s="54" t="s">
        <v>7350</v>
      </c>
      <c r="GM87" s="54" t="s">
        <v>6863</v>
      </c>
    </row>
    <row r="88" spans="3:195" ht="30" customHeight="1" x14ac:dyDescent="0.2">
      <c r="C88" s="102" t="s">
        <v>11156</v>
      </c>
      <c r="D88" s="102" t="s">
        <v>11212</v>
      </c>
      <c r="E88" s="54" t="s">
        <v>44</v>
      </c>
      <c r="F88" s="54" t="s">
        <v>11175</v>
      </c>
      <c r="G88" s="54" t="s">
        <v>85</v>
      </c>
      <c r="H88" s="54" t="s">
        <v>137</v>
      </c>
      <c r="I88" s="54" t="s">
        <v>488</v>
      </c>
      <c r="J88" s="54"/>
      <c r="K88" s="54">
        <v>2023</v>
      </c>
      <c r="L88" s="54" t="s">
        <v>774</v>
      </c>
      <c r="M88" s="54" t="s">
        <v>948</v>
      </c>
      <c r="N88" s="54"/>
      <c r="O88" s="54" t="s">
        <v>1056</v>
      </c>
      <c r="P88" s="54"/>
      <c r="Q88" s="54" t="s">
        <v>1552</v>
      </c>
      <c r="R88" s="54"/>
      <c r="S88" s="54" t="s">
        <v>1992</v>
      </c>
      <c r="T88" s="54"/>
      <c r="U88" s="54"/>
      <c r="V88" s="54"/>
      <c r="W88" s="54"/>
      <c r="X88" s="54"/>
      <c r="Y88" s="54"/>
      <c r="Z88" s="54" t="s">
        <v>2652</v>
      </c>
      <c r="AA88" s="54" t="s">
        <v>2652</v>
      </c>
      <c r="AB88" s="54"/>
      <c r="AC88" s="54" t="s">
        <v>2652</v>
      </c>
      <c r="AD88" s="55">
        <v>3.5999999999999997E-2</v>
      </c>
      <c r="AE88" s="55"/>
      <c r="AF88" s="55"/>
      <c r="AG88" s="55"/>
      <c r="AH88" s="55">
        <v>3.5999999999999997E-2</v>
      </c>
      <c r="AI88" s="55">
        <v>100</v>
      </c>
      <c r="AJ88" s="55">
        <v>0.12</v>
      </c>
      <c r="AK88" s="55">
        <v>0</v>
      </c>
      <c r="AL88" s="55">
        <v>0</v>
      </c>
      <c r="AM88" s="55">
        <v>0</v>
      </c>
      <c r="AN88" s="55">
        <v>0</v>
      </c>
      <c r="AO88" s="55">
        <v>0</v>
      </c>
      <c r="AP88" s="55">
        <v>0</v>
      </c>
      <c r="AQ88" s="55"/>
      <c r="AR88" s="55"/>
      <c r="AS88" s="55"/>
      <c r="AT88" s="55"/>
      <c r="AU88" s="55"/>
      <c r="AV88" s="55"/>
      <c r="AW88" s="54"/>
      <c r="AX88" s="54"/>
      <c r="AY88" s="55"/>
      <c r="AZ88" s="55">
        <v>0.4</v>
      </c>
      <c r="BA88" s="55">
        <v>5</v>
      </c>
      <c r="BB88" s="56">
        <v>2</v>
      </c>
      <c r="BC88" s="56">
        <v>1</v>
      </c>
      <c r="BD88" s="56">
        <v>1</v>
      </c>
      <c r="BE88" s="56"/>
      <c r="BF88" s="56"/>
      <c r="BG88" s="56">
        <v>1</v>
      </c>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v>0</v>
      </c>
      <c r="CO88" s="56"/>
      <c r="CP88" s="70"/>
      <c r="CQ88" s="56"/>
      <c r="CR88" s="56"/>
      <c r="CS88" s="56"/>
      <c r="CT88" s="56"/>
      <c r="CU88" s="56">
        <v>1</v>
      </c>
      <c r="CV88" s="56">
        <v>0</v>
      </c>
      <c r="CW88" s="55">
        <v>0.38</v>
      </c>
      <c r="CX88" s="54" t="s">
        <v>3658</v>
      </c>
      <c r="CY88" s="54"/>
      <c r="CZ88" s="54">
        <v>7.43</v>
      </c>
      <c r="DA88" s="54" t="s">
        <v>3968</v>
      </c>
      <c r="DB88" s="55">
        <v>5.1120000000000001</v>
      </c>
      <c r="DC88" s="54"/>
      <c r="DD88" s="54"/>
      <c r="DE88" s="54"/>
      <c r="DF88" s="54"/>
      <c r="DG88" s="54"/>
      <c r="DH88" s="54"/>
      <c r="DI88" s="54"/>
      <c r="DJ88" s="54"/>
      <c r="DK88" s="54">
        <v>1</v>
      </c>
      <c r="DL88" s="54" t="s">
        <v>4187</v>
      </c>
      <c r="DM88" s="54">
        <v>198</v>
      </c>
      <c r="DN88" s="54">
        <v>1</v>
      </c>
      <c r="DO88" s="54" t="s">
        <v>4301</v>
      </c>
      <c r="DP88" s="54">
        <v>10</v>
      </c>
      <c r="DQ88" s="54">
        <v>1</v>
      </c>
      <c r="DR88" s="54" t="s">
        <v>4288</v>
      </c>
      <c r="DS88" s="54">
        <v>10</v>
      </c>
      <c r="DT88" s="54"/>
      <c r="DU88" s="54"/>
      <c r="DV88" s="54"/>
      <c r="DW88" s="54"/>
      <c r="DX88" s="54"/>
      <c r="DY88" s="54"/>
      <c r="DZ88" s="54"/>
      <c r="EA88" s="54"/>
      <c r="EB88" s="54"/>
      <c r="EC88" s="54"/>
      <c r="ED88" s="54"/>
      <c r="EE88" s="54"/>
      <c r="EF88" s="54"/>
      <c r="EG88" s="54"/>
      <c r="EH88" s="54"/>
      <c r="EI88" s="54"/>
      <c r="EJ88" s="54"/>
      <c r="EK88" s="54"/>
      <c r="EL88" s="54">
        <v>1</v>
      </c>
      <c r="EM88" s="54" t="s">
        <v>4288</v>
      </c>
      <c r="EN88" s="54">
        <v>70</v>
      </c>
      <c r="EO88" s="54"/>
      <c r="EP88" s="54"/>
      <c r="EQ88" s="54"/>
      <c r="ER88" s="54"/>
      <c r="ES88" s="54"/>
      <c r="ET88" s="54"/>
      <c r="EU88" s="54"/>
      <c r="EV88" s="54"/>
      <c r="EW88" s="54"/>
      <c r="EX88" s="54"/>
      <c r="EY88" s="54"/>
      <c r="EZ88" s="54"/>
      <c r="FA88" s="54"/>
      <c r="FB88" s="54"/>
      <c r="FC88" s="54"/>
      <c r="FD88" s="54"/>
      <c r="FE88" s="54"/>
      <c r="FF88" s="54"/>
      <c r="FG88" s="54"/>
      <c r="FH88" s="54"/>
      <c r="FI88" s="54"/>
      <c r="FJ88" s="54"/>
      <c r="FK88" s="54"/>
      <c r="FL88" s="54"/>
      <c r="FM88" s="54"/>
      <c r="FN88" s="54"/>
      <c r="FO88" s="54"/>
      <c r="FP88" s="54"/>
      <c r="FQ88" s="54"/>
      <c r="FR88" s="54"/>
      <c r="FS88" s="54"/>
      <c r="FT88" s="54"/>
      <c r="FU88" s="54"/>
      <c r="FV88" s="54"/>
      <c r="FW88" s="54"/>
      <c r="FX88" s="54"/>
      <c r="FY88" s="54" t="s">
        <v>5448</v>
      </c>
      <c r="FZ88" s="54"/>
      <c r="GA88" s="54"/>
      <c r="GB88" s="54"/>
      <c r="GC88" s="54"/>
      <c r="GD88" s="54"/>
      <c r="GE88" s="54"/>
      <c r="GF88" s="54" t="s">
        <v>5860</v>
      </c>
      <c r="GG88" s="54" t="s">
        <v>6200</v>
      </c>
      <c r="GH88" s="54" t="s">
        <v>6519</v>
      </c>
      <c r="GI88" s="54" t="s">
        <v>6864</v>
      </c>
      <c r="GJ88" s="54" t="s">
        <v>7166</v>
      </c>
      <c r="GK88" s="54" t="s">
        <v>7258</v>
      </c>
      <c r="GL88" s="54" t="s">
        <v>7351</v>
      </c>
      <c r="GM88" s="54" t="s">
        <v>6864</v>
      </c>
    </row>
    <row r="89" spans="3:195" ht="30" customHeight="1" x14ac:dyDescent="0.2">
      <c r="C89" s="102" t="s">
        <v>11156</v>
      </c>
      <c r="D89" s="102" t="s">
        <v>11212</v>
      </c>
      <c r="E89" s="54" t="s">
        <v>44</v>
      </c>
      <c r="F89" s="54" t="s">
        <v>11175</v>
      </c>
      <c r="G89" s="54" t="s">
        <v>85</v>
      </c>
      <c r="H89" s="54" t="s">
        <v>142</v>
      </c>
      <c r="I89" s="54" t="s">
        <v>485</v>
      </c>
      <c r="J89" s="54"/>
      <c r="K89" s="54">
        <v>2023</v>
      </c>
      <c r="L89" s="54" t="s">
        <v>805</v>
      </c>
      <c r="M89" s="54" t="s">
        <v>936</v>
      </c>
      <c r="N89" s="54"/>
      <c r="O89" s="54"/>
      <c r="P89" s="54"/>
      <c r="Q89" s="54" t="s">
        <v>1555</v>
      </c>
      <c r="R89" s="54" t="s">
        <v>1794</v>
      </c>
      <c r="S89" s="54" t="s">
        <v>1997</v>
      </c>
      <c r="T89" s="54" t="s">
        <v>2274</v>
      </c>
      <c r="U89" s="54"/>
      <c r="V89" s="54"/>
      <c r="W89" s="54"/>
      <c r="X89" s="54"/>
      <c r="Y89" s="54"/>
      <c r="Z89" s="54" t="s">
        <v>2657</v>
      </c>
      <c r="AA89" s="54" t="s">
        <v>2657</v>
      </c>
      <c r="AB89" s="54" t="s">
        <v>3138</v>
      </c>
      <c r="AC89" s="54" t="s">
        <v>2657</v>
      </c>
      <c r="AD89" s="55">
        <v>1.099</v>
      </c>
      <c r="AE89" s="55"/>
      <c r="AF89" s="55"/>
      <c r="AG89" s="55"/>
      <c r="AH89" s="55">
        <v>1.099</v>
      </c>
      <c r="AI89" s="55">
        <v>100</v>
      </c>
      <c r="AJ89" s="55">
        <v>2.9</v>
      </c>
      <c r="AK89" s="55">
        <v>0</v>
      </c>
      <c r="AL89" s="55">
        <v>0</v>
      </c>
      <c r="AM89" s="55">
        <v>0</v>
      </c>
      <c r="AN89" s="55">
        <v>0</v>
      </c>
      <c r="AO89" s="55">
        <v>0</v>
      </c>
      <c r="AP89" s="55">
        <v>0</v>
      </c>
      <c r="AQ89" s="55"/>
      <c r="AR89" s="55"/>
      <c r="AS89" s="55"/>
      <c r="AT89" s="55"/>
      <c r="AU89" s="55"/>
      <c r="AV89" s="55">
        <v>1</v>
      </c>
      <c r="AW89" s="54" t="s">
        <v>3396</v>
      </c>
      <c r="AX89" s="54"/>
      <c r="AY89" s="55">
        <v>0</v>
      </c>
      <c r="AZ89" s="55">
        <v>1.615</v>
      </c>
      <c r="BA89" s="55">
        <v>5</v>
      </c>
      <c r="BB89" s="56">
        <v>5</v>
      </c>
      <c r="BC89" s="56">
        <v>5</v>
      </c>
      <c r="BD89" s="56">
        <v>5</v>
      </c>
      <c r="BE89" s="56"/>
      <c r="BF89" s="56">
        <v>3</v>
      </c>
      <c r="BG89" s="56">
        <v>2</v>
      </c>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v>0</v>
      </c>
      <c r="CO89" s="56"/>
      <c r="CP89" s="70"/>
      <c r="CQ89" s="56"/>
      <c r="CR89" s="56"/>
      <c r="CS89" s="56"/>
      <c r="CT89" s="56"/>
      <c r="CU89" s="56">
        <v>5</v>
      </c>
      <c r="CV89" s="56">
        <v>0</v>
      </c>
      <c r="CW89" s="55">
        <v>5.0540000000000003</v>
      </c>
      <c r="CX89" s="54" t="s">
        <v>3663</v>
      </c>
      <c r="CY89" s="54"/>
      <c r="CZ89" s="54">
        <v>79.77</v>
      </c>
      <c r="DA89" s="54" t="s">
        <v>3967</v>
      </c>
      <c r="DB89" s="55">
        <v>6.3360000000000003</v>
      </c>
      <c r="DC89" s="54"/>
      <c r="DD89" s="54"/>
      <c r="DE89" s="54"/>
      <c r="DF89" s="54"/>
      <c r="DG89" s="54"/>
      <c r="DH89" s="54"/>
      <c r="DI89" s="54"/>
      <c r="DJ89" s="54">
        <v>4</v>
      </c>
      <c r="DK89" s="54">
        <v>1</v>
      </c>
      <c r="DL89" s="54" t="s">
        <v>4188</v>
      </c>
      <c r="DM89" s="54">
        <v>130</v>
      </c>
      <c r="DN89" s="54">
        <v>1</v>
      </c>
      <c r="DO89" s="54" t="s">
        <v>4188</v>
      </c>
      <c r="DP89" s="54">
        <v>50</v>
      </c>
      <c r="DQ89" s="54"/>
      <c r="DR89" s="54" t="s">
        <v>4301</v>
      </c>
      <c r="DS89" s="54"/>
      <c r="DT89" s="54"/>
      <c r="DU89" s="54"/>
      <c r="DV89" s="54"/>
      <c r="DW89" s="54"/>
      <c r="DX89" s="54"/>
      <c r="DY89" s="54"/>
      <c r="DZ89" s="54"/>
      <c r="EA89" s="54"/>
      <c r="EB89" s="54"/>
      <c r="EC89" s="54"/>
      <c r="ED89" s="54"/>
      <c r="EE89" s="54"/>
      <c r="EF89" s="54"/>
      <c r="EG89" s="54"/>
      <c r="EH89" s="54"/>
      <c r="EI89" s="54"/>
      <c r="EJ89" s="54"/>
      <c r="EK89" s="54"/>
      <c r="EL89" s="54">
        <v>1</v>
      </c>
      <c r="EM89" s="54" t="s">
        <v>4288</v>
      </c>
      <c r="EN89" s="54">
        <v>114</v>
      </c>
      <c r="EO89" s="54"/>
      <c r="EP89" s="54"/>
      <c r="EQ89" s="54"/>
      <c r="ER89" s="54"/>
      <c r="ES89" s="54"/>
      <c r="ET89" s="54"/>
      <c r="EU89" s="54"/>
      <c r="EV89" s="54"/>
      <c r="EW89" s="54"/>
      <c r="EX89" s="54"/>
      <c r="EY89" s="54"/>
      <c r="EZ89" s="54"/>
      <c r="FA89" s="54"/>
      <c r="FB89" s="54"/>
      <c r="FC89" s="54"/>
      <c r="FD89" s="54"/>
      <c r="FE89" s="54"/>
      <c r="FF89" s="54"/>
      <c r="FG89" s="54"/>
      <c r="FH89" s="54"/>
      <c r="FI89" s="54"/>
      <c r="FJ89" s="54"/>
      <c r="FK89" s="54"/>
      <c r="FL89" s="54"/>
      <c r="FM89" s="54"/>
      <c r="FN89" s="54"/>
      <c r="FO89" s="54"/>
      <c r="FP89" s="54"/>
      <c r="FQ89" s="54"/>
      <c r="FR89" s="54"/>
      <c r="FS89" s="54"/>
      <c r="FT89" s="54"/>
      <c r="FU89" s="54" t="s">
        <v>4981</v>
      </c>
      <c r="FV89" s="54"/>
      <c r="FW89" s="54"/>
      <c r="FX89" s="54"/>
      <c r="FY89" s="54" t="s">
        <v>5452</v>
      </c>
      <c r="FZ89" s="54"/>
      <c r="GA89" s="54"/>
      <c r="GB89" s="54"/>
      <c r="GC89" s="54"/>
      <c r="GD89" s="54"/>
      <c r="GE89" s="54"/>
      <c r="GF89" s="54" t="s">
        <v>5865</v>
      </c>
      <c r="GG89" s="54" t="s">
        <v>6205</v>
      </c>
      <c r="GH89" s="54" t="s">
        <v>6524</v>
      </c>
      <c r="GI89" s="54" t="s">
        <v>6869</v>
      </c>
      <c r="GJ89" s="54" t="s">
        <v>7168</v>
      </c>
      <c r="GK89" s="54" t="s">
        <v>7260</v>
      </c>
      <c r="GL89" s="54" t="s">
        <v>6524</v>
      </c>
      <c r="GM89" s="54" t="s">
        <v>6869</v>
      </c>
    </row>
    <row r="90" spans="3:195" ht="30" customHeight="1" x14ac:dyDescent="0.2">
      <c r="C90" s="102" t="s">
        <v>11156</v>
      </c>
      <c r="D90" s="102" t="s">
        <v>11212</v>
      </c>
      <c r="E90" s="54" t="s">
        <v>44</v>
      </c>
      <c r="F90" s="54" t="s">
        <v>11175</v>
      </c>
      <c r="G90" s="54" t="s">
        <v>85</v>
      </c>
      <c r="H90" s="54" t="s">
        <v>143</v>
      </c>
      <c r="I90" s="54" t="s">
        <v>492</v>
      </c>
      <c r="J90" s="54" t="s">
        <v>492</v>
      </c>
      <c r="K90" s="54">
        <v>2020</v>
      </c>
      <c r="L90" s="54" t="s">
        <v>798</v>
      </c>
      <c r="M90" s="54" t="s">
        <v>955</v>
      </c>
      <c r="N90" s="54"/>
      <c r="O90" s="54"/>
      <c r="P90" s="54"/>
      <c r="Q90" s="54" t="s">
        <v>1556</v>
      </c>
      <c r="R90" s="54"/>
      <c r="S90" s="54" t="s">
        <v>1998</v>
      </c>
      <c r="T90" s="54"/>
      <c r="U90" s="54"/>
      <c r="V90" s="54"/>
      <c r="W90" s="54"/>
      <c r="X90" s="54"/>
      <c r="Y90" s="54"/>
      <c r="Z90" s="54" t="s">
        <v>2658</v>
      </c>
      <c r="AA90" s="54" t="s">
        <v>2658</v>
      </c>
      <c r="AB90" s="54"/>
      <c r="AC90" s="54" t="s">
        <v>2658</v>
      </c>
      <c r="AD90" s="55">
        <v>4.181</v>
      </c>
      <c r="AE90" s="55"/>
      <c r="AF90" s="55"/>
      <c r="AG90" s="55"/>
      <c r="AH90" s="55">
        <v>4.181</v>
      </c>
      <c r="AI90" s="55">
        <v>100</v>
      </c>
      <c r="AJ90" s="55">
        <v>12.1</v>
      </c>
      <c r="AK90" s="55">
        <v>0</v>
      </c>
      <c r="AL90" s="55">
        <v>0</v>
      </c>
      <c r="AM90" s="55">
        <v>0</v>
      </c>
      <c r="AN90" s="55">
        <v>0</v>
      </c>
      <c r="AO90" s="55">
        <v>0</v>
      </c>
      <c r="AP90" s="55">
        <v>0</v>
      </c>
      <c r="AQ90" s="55"/>
      <c r="AR90" s="55"/>
      <c r="AS90" s="55"/>
      <c r="AT90" s="55"/>
      <c r="AU90" s="55"/>
      <c r="AV90" s="55">
        <v>1</v>
      </c>
      <c r="AW90" s="54" t="s">
        <v>3397</v>
      </c>
      <c r="AX90" s="54"/>
      <c r="AY90" s="55">
        <v>0</v>
      </c>
      <c r="AZ90" s="55">
        <v>1.8</v>
      </c>
      <c r="BA90" s="55">
        <v>5</v>
      </c>
      <c r="BB90" s="56">
        <v>6</v>
      </c>
      <c r="BC90" s="56">
        <v>6</v>
      </c>
      <c r="BD90" s="56">
        <v>6</v>
      </c>
      <c r="BE90" s="56"/>
      <c r="BF90" s="56">
        <v>3</v>
      </c>
      <c r="BG90" s="56">
        <v>1</v>
      </c>
      <c r="BH90" s="56"/>
      <c r="BI90" s="56"/>
      <c r="BJ90" s="56"/>
      <c r="BK90" s="56"/>
      <c r="BL90" s="56"/>
      <c r="BM90" s="56"/>
      <c r="BN90" s="56"/>
      <c r="BO90" s="56">
        <v>1</v>
      </c>
      <c r="BP90" s="56">
        <v>1</v>
      </c>
      <c r="BQ90" s="56"/>
      <c r="BR90" s="56"/>
      <c r="BS90" s="56"/>
      <c r="BT90" s="56"/>
      <c r="BU90" s="56"/>
      <c r="BV90" s="56"/>
      <c r="BW90" s="56"/>
      <c r="BX90" s="56"/>
      <c r="BY90" s="56"/>
      <c r="BZ90" s="56"/>
      <c r="CA90" s="56"/>
      <c r="CB90" s="56"/>
      <c r="CC90" s="56"/>
      <c r="CD90" s="56"/>
      <c r="CE90" s="56"/>
      <c r="CF90" s="56"/>
      <c r="CG90" s="56"/>
      <c r="CH90" s="56"/>
      <c r="CI90" s="56"/>
      <c r="CJ90" s="56"/>
      <c r="CK90" s="56"/>
      <c r="CL90" s="56"/>
      <c r="CM90" s="56"/>
      <c r="CN90" s="56">
        <v>0</v>
      </c>
      <c r="CO90" s="56"/>
      <c r="CP90" s="70"/>
      <c r="CQ90" s="56"/>
      <c r="CR90" s="56"/>
      <c r="CS90" s="56"/>
      <c r="CT90" s="56"/>
      <c r="CU90" s="56">
        <v>6</v>
      </c>
      <c r="CV90" s="56">
        <v>0</v>
      </c>
      <c r="CW90" s="55">
        <v>3.0649999999999999</v>
      </c>
      <c r="CX90" s="54" t="s">
        <v>3664</v>
      </c>
      <c r="CY90" s="54"/>
      <c r="CZ90" s="54">
        <v>76.34</v>
      </c>
      <c r="DA90" s="54" t="s">
        <v>3967</v>
      </c>
      <c r="DB90" s="55">
        <v>4.0149999999999997</v>
      </c>
      <c r="DC90" s="54"/>
      <c r="DD90" s="54"/>
      <c r="DE90" s="54"/>
      <c r="DF90" s="54"/>
      <c r="DG90" s="54"/>
      <c r="DH90" s="54"/>
      <c r="DI90" s="54"/>
      <c r="DJ90" s="54">
        <v>4</v>
      </c>
      <c r="DK90" s="54">
        <v>1</v>
      </c>
      <c r="DL90" s="54" t="s">
        <v>4187</v>
      </c>
      <c r="DM90" s="54">
        <v>581</v>
      </c>
      <c r="DN90" s="54">
        <v>1</v>
      </c>
      <c r="DO90" s="54" t="s">
        <v>4308</v>
      </c>
      <c r="DP90" s="54">
        <v>30</v>
      </c>
      <c r="DQ90" s="54">
        <v>1</v>
      </c>
      <c r="DR90" s="54" t="s">
        <v>4308</v>
      </c>
      <c r="DS90" s="54">
        <v>30</v>
      </c>
      <c r="DT90" s="54"/>
      <c r="DU90" s="54"/>
      <c r="DV90" s="54"/>
      <c r="DW90" s="54"/>
      <c r="DX90" s="54"/>
      <c r="DY90" s="54"/>
      <c r="DZ90" s="54"/>
      <c r="EA90" s="54"/>
      <c r="EB90" s="54"/>
      <c r="EC90" s="54"/>
      <c r="ED90" s="54"/>
      <c r="EE90" s="54"/>
      <c r="EF90" s="54"/>
      <c r="EG90" s="54"/>
      <c r="EH90" s="54"/>
      <c r="EI90" s="54"/>
      <c r="EJ90" s="54"/>
      <c r="EK90" s="54"/>
      <c r="EL90" s="54">
        <v>1</v>
      </c>
      <c r="EM90" s="54" t="s">
        <v>4188</v>
      </c>
      <c r="EN90" s="54">
        <v>114</v>
      </c>
      <c r="EO90" s="54"/>
      <c r="EP90" s="54"/>
      <c r="EQ90" s="54"/>
      <c r="ER90" s="54"/>
      <c r="ES90" s="54"/>
      <c r="ET90" s="54"/>
      <c r="EU90" s="54"/>
      <c r="EV90" s="54"/>
      <c r="EW90" s="54"/>
      <c r="EX90" s="54"/>
      <c r="EY90" s="54"/>
      <c r="EZ90" s="54"/>
      <c r="FA90" s="54"/>
      <c r="FB90" s="54"/>
      <c r="FC90" s="54"/>
      <c r="FD90" s="54"/>
      <c r="FE90" s="54"/>
      <c r="FF90" s="54"/>
      <c r="FG90" s="54"/>
      <c r="FH90" s="54"/>
      <c r="FI90" s="54"/>
      <c r="FJ90" s="54"/>
      <c r="FK90" s="54"/>
      <c r="FL90" s="54"/>
      <c r="FM90" s="54"/>
      <c r="FN90" s="54"/>
      <c r="FO90" s="54"/>
      <c r="FP90" s="54"/>
      <c r="FQ90" s="54"/>
      <c r="FR90" s="54"/>
      <c r="FS90" s="54"/>
      <c r="FT90" s="54"/>
      <c r="FU90" s="54"/>
      <c r="FV90" s="54"/>
      <c r="FW90" s="54"/>
      <c r="FX90" s="54"/>
      <c r="FY90" s="54" t="s">
        <v>5448</v>
      </c>
      <c r="FZ90" s="54"/>
      <c r="GA90" s="54"/>
      <c r="GB90" s="54"/>
      <c r="GC90" s="54" t="s">
        <v>5685</v>
      </c>
      <c r="GD90" s="54">
        <v>1</v>
      </c>
      <c r="GE90" s="54">
        <v>2</v>
      </c>
      <c r="GF90" s="54" t="s">
        <v>5866</v>
      </c>
      <c r="GG90" s="54" t="s">
        <v>6206</v>
      </c>
      <c r="GH90" s="54" t="s">
        <v>6525</v>
      </c>
      <c r="GI90" s="54" t="s">
        <v>6870</v>
      </c>
      <c r="GJ90" s="54" t="s">
        <v>7169</v>
      </c>
      <c r="GK90" s="54" t="s">
        <v>7261</v>
      </c>
      <c r="GL90" s="54" t="s">
        <v>7352</v>
      </c>
      <c r="GM90" s="54" t="s">
        <v>7447</v>
      </c>
    </row>
    <row r="91" spans="3:195" ht="30" customHeight="1" x14ac:dyDescent="0.2">
      <c r="C91" s="102" t="s">
        <v>11156</v>
      </c>
      <c r="D91" s="102" t="s">
        <v>11212</v>
      </c>
      <c r="E91" s="54" t="s">
        <v>44</v>
      </c>
      <c r="F91" s="54" t="s">
        <v>11175</v>
      </c>
      <c r="G91" s="54" t="s">
        <v>85</v>
      </c>
      <c r="H91" s="54" t="s">
        <v>144</v>
      </c>
      <c r="I91" s="54" t="s">
        <v>492</v>
      </c>
      <c r="J91" s="54" t="s">
        <v>492</v>
      </c>
      <c r="K91" s="54">
        <v>2023</v>
      </c>
      <c r="L91" s="54" t="s">
        <v>806</v>
      </c>
      <c r="M91" s="54" t="s">
        <v>960</v>
      </c>
      <c r="N91" s="54"/>
      <c r="O91" s="54"/>
      <c r="P91" s="54"/>
      <c r="Q91" s="54"/>
      <c r="R91" s="54"/>
      <c r="S91" s="54" t="s">
        <v>1999</v>
      </c>
      <c r="T91" s="54"/>
      <c r="U91" s="54"/>
      <c r="V91" s="54"/>
      <c r="W91" s="54"/>
      <c r="X91" s="54"/>
      <c r="Y91" s="54"/>
      <c r="Z91" s="54" t="s">
        <v>2659</v>
      </c>
      <c r="AA91" s="54" t="s">
        <v>2659</v>
      </c>
      <c r="AB91" s="54"/>
      <c r="AC91" s="54" t="s">
        <v>3184</v>
      </c>
      <c r="AD91" s="55">
        <v>7.0000000000000007E-2</v>
      </c>
      <c r="AE91" s="55"/>
      <c r="AF91" s="55"/>
      <c r="AG91" s="55"/>
      <c r="AH91" s="55">
        <v>7.0000000000000007E-2</v>
      </c>
      <c r="AI91" s="55">
        <v>100</v>
      </c>
      <c r="AJ91" s="55">
        <v>0.7</v>
      </c>
      <c r="AK91" s="55">
        <v>0</v>
      </c>
      <c r="AL91" s="55">
        <v>0</v>
      </c>
      <c r="AM91" s="55">
        <v>0</v>
      </c>
      <c r="AN91" s="55">
        <v>0</v>
      </c>
      <c r="AO91" s="55">
        <v>0</v>
      </c>
      <c r="AP91" s="55">
        <v>0</v>
      </c>
      <c r="AQ91" s="55"/>
      <c r="AR91" s="55"/>
      <c r="AS91" s="55"/>
      <c r="AT91" s="55"/>
      <c r="AU91" s="55"/>
      <c r="AV91" s="55"/>
      <c r="AW91" s="54"/>
      <c r="AX91" s="54"/>
      <c r="AY91" s="55"/>
      <c r="AZ91" s="55">
        <v>0.2</v>
      </c>
      <c r="BA91" s="55">
        <v>1.04</v>
      </c>
      <c r="BB91" s="56">
        <v>3</v>
      </c>
      <c r="BC91" s="56">
        <v>2</v>
      </c>
      <c r="BD91" s="56">
        <v>2</v>
      </c>
      <c r="BE91" s="56"/>
      <c r="BF91" s="56"/>
      <c r="BG91" s="56">
        <v>1</v>
      </c>
      <c r="BH91" s="56"/>
      <c r="BI91" s="56"/>
      <c r="BJ91" s="56"/>
      <c r="BK91" s="56"/>
      <c r="BL91" s="56"/>
      <c r="BM91" s="56"/>
      <c r="BN91" s="56"/>
      <c r="BO91" s="56"/>
      <c r="BP91" s="56"/>
      <c r="BQ91" s="56"/>
      <c r="BR91" s="56"/>
      <c r="BS91" s="56"/>
      <c r="BT91" s="56"/>
      <c r="BU91" s="56"/>
      <c r="BV91" s="56"/>
      <c r="BW91" s="56"/>
      <c r="BX91" s="56"/>
      <c r="BY91" s="56"/>
      <c r="BZ91" s="56"/>
      <c r="CA91" s="56"/>
      <c r="CB91" s="56"/>
      <c r="CC91" s="56"/>
      <c r="CD91" s="56"/>
      <c r="CE91" s="56"/>
      <c r="CF91" s="56"/>
      <c r="CG91" s="56"/>
      <c r="CH91" s="56"/>
      <c r="CI91" s="56"/>
      <c r="CJ91" s="56"/>
      <c r="CK91" s="56"/>
      <c r="CL91" s="56"/>
      <c r="CM91" s="56"/>
      <c r="CN91" s="56">
        <v>0</v>
      </c>
      <c r="CO91" s="56"/>
      <c r="CP91" s="70"/>
      <c r="CQ91" s="56"/>
      <c r="CR91" s="56"/>
      <c r="CS91" s="56"/>
      <c r="CT91" s="56"/>
      <c r="CU91" s="56">
        <v>1</v>
      </c>
      <c r="CV91" s="56">
        <v>0</v>
      </c>
      <c r="CW91" s="55">
        <v>0.2</v>
      </c>
      <c r="CX91" s="54" t="s">
        <v>3665</v>
      </c>
      <c r="CY91" s="54"/>
      <c r="CZ91" s="54">
        <v>4.74</v>
      </c>
      <c r="DA91" s="54" t="s">
        <v>3971</v>
      </c>
      <c r="DB91" s="55">
        <v>4.2190000000000003</v>
      </c>
      <c r="DC91" s="54"/>
      <c r="DD91" s="54"/>
      <c r="DE91" s="54"/>
      <c r="DF91" s="54"/>
      <c r="DG91" s="54"/>
      <c r="DH91" s="54"/>
      <c r="DI91" s="54"/>
      <c r="DJ91" s="54"/>
      <c r="DK91" s="54">
        <v>1</v>
      </c>
      <c r="DL91" s="54" t="s">
        <v>4187</v>
      </c>
      <c r="DM91" s="54">
        <v>75</v>
      </c>
      <c r="DN91" s="54"/>
      <c r="DO91" s="54"/>
      <c r="DP91" s="54"/>
      <c r="DQ91" s="54"/>
      <c r="DR91" s="54"/>
      <c r="DS91" s="54"/>
      <c r="DT91" s="54"/>
      <c r="DU91" s="54"/>
      <c r="DV91" s="54"/>
      <c r="DW91" s="54"/>
      <c r="DX91" s="54"/>
      <c r="DY91" s="54"/>
      <c r="DZ91" s="54"/>
      <c r="EA91" s="54"/>
      <c r="EB91" s="54"/>
      <c r="EC91" s="54"/>
      <c r="ED91" s="54"/>
      <c r="EE91" s="54"/>
      <c r="EF91" s="54"/>
      <c r="EG91" s="54"/>
      <c r="EH91" s="54"/>
      <c r="EI91" s="54"/>
      <c r="EJ91" s="54"/>
      <c r="EK91" s="54"/>
      <c r="EL91" s="54">
        <v>1</v>
      </c>
      <c r="EM91" s="54" t="s">
        <v>4628</v>
      </c>
      <c r="EN91" s="54">
        <v>52</v>
      </c>
      <c r="EO91" s="54"/>
      <c r="EP91" s="54"/>
      <c r="EQ91" s="54"/>
      <c r="ER91" s="54"/>
      <c r="ES91" s="54"/>
      <c r="ET91" s="54"/>
      <c r="EU91" s="54"/>
      <c r="EV91" s="54"/>
      <c r="EW91" s="54"/>
      <c r="EX91" s="54"/>
      <c r="EY91" s="54"/>
      <c r="EZ91" s="54"/>
      <c r="FA91" s="54"/>
      <c r="FB91" s="54"/>
      <c r="FC91" s="54"/>
      <c r="FD91" s="54"/>
      <c r="FE91" s="54"/>
      <c r="FF91" s="54"/>
      <c r="FG91" s="54"/>
      <c r="FH91" s="54"/>
      <c r="FI91" s="54"/>
      <c r="FJ91" s="54"/>
      <c r="FK91" s="54"/>
      <c r="FL91" s="54"/>
      <c r="FM91" s="54"/>
      <c r="FN91" s="54"/>
      <c r="FO91" s="54"/>
      <c r="FP91" s="54"/>
      <c r="FQ91" s="54"/>
      <c r="FR91" s="54"/>
      <c r="FS91" s="54"/>
      <c r="FT91" s="54"/>
      <c r="FU91" s="54" t="s">
        <v>4982</v>
      </c>
      <c r="FV91" s="54"/>
      <c r="FW91" s="54"/>
      <c r="FX91" s="54"/>
      <c r="FY91" s="54"/>
      <c r="FZ91" s="54"/>
      <c r="GA91" s="54"/>
      <c r="GB91" s="54"/>
      <c r="GC91" s="54"/>
      <c r="GD91" s="54"/>
      <c r="GE91" s="54"/>
      <c r="GF91" s="54" t="s">
        <v>5867</v>
      </c>
      <c r="GG91" s="54" t="s">
        <v>6207</v>
      </c>
      <c r="GH91" s="54" t="s">
        <v>6526</v>
      </c>
      <c r="GI91" s="54" t="s">
        <v>6871</v>
      </c>
      <c r="GJ91" s="54" t="s">
        <v>7170</v>
      </c>
      <c r="GK91" s="54" t="s">
        <v>7262</v>
      </c>
      <c r="GL91" s="54" t="s">
        <v>7353</v>
      </c>
      <c r="GM91" s="54" t="s">
        <v>6871</v>
      </c>
    </row>
    <row r="92" spans="3:195" ht="30" customHeight="1" x14ac:dyDescent="0.2">
      <c r="C92" s="102" t="s">
        <v>11156</v>
      </c>
      <c r="D92" s="102" t="s">
        <v>11212</v>
      </c>
      <c r="E92" s="54" t="s">
        <v>44</v>
      </c>
      <c r="F92" s="54" t="s">
        <v>11175</v>
      </c>
      <c r="G92" s="54" t="s">
        <v>85</v>
      </c>
      <c r="H92" s="54" t="s">
        <v>145</v>
      </c>
      <c r="I92" s="54" t="s">
        <v>462</v>
      </c>
      <c r="J92" s="54"/>
      <c r="K92" s="54">
        <v>2023</v>
      </c>
      <c r="L92" s="54" t="s">
        <v>774</v>
      </c>
      <c r="M92" s="54" t="s">
        <v>961</v>
      </c>
      <c r="N92" s="54"/>
      <c r="O92" s="54" t="s">
        <v>1062</v>
      </c>
      <c r="P92" s="54"/>
      <c r="Q92" s="54" t="s">
        <v>1557</v>
      </c>
      <c r="R92" s="54"/>
      <c r="S92" s="54" t="s">
        <v>2001</v>
      </c>
      <c r="T92" s="54"/>
      <c r="U92" s="54"/>
      <c r="V92" s="54"/>
      <c r="W92" s="54"/>
      <c r="X92" s="54"/>
      <c r="Y92" s="54"/>
      <c r="Z92" s="54" t="s">
        <v>2661</v>
      </c>
      <c r="AA92" s="54" t="s">
        <v>2661</v>
      </c>
      <c r="AB92" s="54"/>
      <c r="AC92" s="54" t="s">
        <v>2661</v>
      </c>
      <c r="AD92" s="55">
        <v>0.70599999999999996</v>
      </c>
      <c r="AE92" s="55"/>
      <c r="AF92" s="55"/>
      <c r="AG92" s="55"/>
      <c r="AH92" s="55">
        <v>0.70599999999999996</v>
      </c>
      <c r="AI92" s="55">
        <v>100</v>
      </c>
      <c r="AJ92" s="55">
        <v>4.4000000000000004</v>
      </c>
      <c r="AK92" s="55">
        <v>0</v>
      </c>
      <c r="AL92" s="55">
        <v>0</v>
      </c>
      <c r="AM92" s="55">
        <v>0</v>
      </c>
      <c r="AN92" s="55">
        <v>0</v>
      </c>
      <c r="AO92" s="55">
        <v>0</v>
      </c>
      <c r="AP92" s="55">
        <v>0</v>
      </c>
      <c r="AQ92" s="55"/>
      <c r="AR92" s="55"/>
      <c r="AS92" s="55"/>
      <c r="AT92" s="55"/>
      <c r="AU92" s="55"/>
      <c r="AV92" s="55"/>
      <c r="AW92" s="54"/>
      <c r="AX92" s="54"/>
      <c r="AY92" s="55"/>
      <c r="AZ92" s="55">
        <v>0.54400000000000004</v>
      </c>
      <c r="BA92" s="55">
        <v>5</v>
      </c>
      <c r="BB92" s="56">
        <v>3</v>
      </c>
      <c r="BC92" s="56">
        <v>3</v>
      </c>
      <c r="BD92" s="56">
        <v>3</v>
      </c>
      <c r="BE92" s="56"/>
      <c r="BF92" s="56">
        <v>2</v>
      </c>
      <c r="BG92" s="56">
        <v>1</v>
      </c>
      <c r="BH92" s="56"/>
      <c r="BI92" s="56"/>
      <c r="BJ92" s="56"/>
      <c r="BK92" s="56"/>
      <c r="BL92" s="56"/>
      <c r="BM92" s="56"/>
      <c r="BN92" s="56"/>
      <c r="BO92" s="56"/>
      <c r="BP92" s="56"/>
      <c r="BQ92" s="56"/>
      <c r="BR92" s="56"/>
      <c r="BS92" s="56"/>
      <c r="BT92" s="56"/>
      <c r="BU92" s="56"/>
      <c r="BV92" s="56"/>
      <c r="BW92" s="56"/>
      <c r="BX92" s="56"/>
      <c r="BY92" s="56"/>
      <c r="BZ92" s="56"/>
      <c r="CA92" s="56"/>
      <c r="CB92" s="56"/>
      <c r="CC92" s="56"/>
      <c r="CD92" s="56"/>
      <c r="CE92" s="56"/>
      <c r="CF92" s="56"/>
      <c r="CG92" s="56"/>
      <c r="CH92" s="56"/>
      <c r="CI92" s="56"/>
      <c r="CJ92" s="56"/>
      <c r="CK92" s="56"/>
      <c r="CL92" s="56"/>
      <c r="CM92" s="56"/>
      <c r="CN92" s="56">
        <v>0</v>
      </c>
      <c r="CO92" s="56"/>
      <c r="CP92" s="70"/>
      <c r="CQ92" s="56"/>
      <c r="CR92" s="56"/>
      <c r="CS92" s="56"/>
      <c r="CT92" s="56"/>
      <c r="CU92" s="56">
        <v>3</v>
      </c>
      <c r="CV92" s="56">
        <v>0</v>
      </c>
      <c r="CW92" s="55">
        <v>5.0380000000000003</v>
      </c>
      <c r="CX92" s="54" t="s">
        <v>3667</v>
      </c>
      <c r="CY92" s="54"/>
      <c r="CZ92" s="54">
        <v>100</v>
      </c>
      <c r="DA92" s="54" t="s">
        <v>3972</v>
      </c>
      <c r="DB92" s="55">
        <v>5.0380000000000003</v>
      </c>
      <c r="DC92" s="54"/>
      <c r="DD92" s="54"/>
      <c r="DE92" s="54"/>
      <c r="DF92" s="54"/>
      <c r="DG92" s="54"/>
      <c r="DH92" s="54"/>
      <c r="DI92" s="54"/>
      <c r="DJ92" s="54">
        <v>2</v>
      </c>
      <c r="DK92" s="54">
        <v>1</v>
      </c>
      <c r="DL92" s="54" t="s">
        <v>4187</v>
      </c>
      <c r="DM92" s="54">
        <v>2760</v>
      </c>
      <c r="DN92" s="54">
        <v>1</v>
      </c>
      <c r="DO92" s="54" t="s">
        <v>4301</v>
      </c>
      <c r="DP92" s="54">
        <v>370</v>
      </c>
      <c r="DQ92" s="54">
        <v>1</v>
      </c>
      <c r="DR92" s="54" t="s">
        <v>4426</v>
      </c>
      <c r="DS92" s="54">
        <v>780</v>
      </c>
      <c r="DT92" s="54"/>
      <c r="DU92" s="54"/>
      <c r="DV92" s="54"/>
      <c r="DW92" s="54"/>
      <c r="DX92" s="54"/>
      <c r="DY92" s="54"/>
      <c r="DZ92" s="54"/>
      <c r="EA92" s="54"/>
      <c r="EB92" s="54"/>
      <c r="EC92" s="54"/>
      <c r="ED92" s="54"/>
      <c r="EE92" s="54"/>
      <c r="EF92" s="54"/>
      <c r="EG92" s="54"/>
      <c r="EH92" s="54"/>
      <c r="EI92" s="54"/>
      <c r="EJ92" s="54"/>
      <c r="EK92" s="54"/>
      <c r="EL92" s="54">
        <v>1</v>
      </c>
      <c r="EM92" s="54" t="s">
        <v>4187</v>
      </c>
      <c r="EN92" s="54">
        <v>2460</v>
      </c>
      <c r="EO92" s="54"/>
      <c r="EP92" s="54"/>
      <c r="EQ92" s="54"/>
      <c r="ER92" s="54"/>
      <c r="ES92" s="54"/>
      <c r="ET92" s="54"/>
      <c r="EU92" s="54"/>
      <c r="EV92" s="54"/>
      <c r="EW92" s="54"/>
      <c r="EX92" s="54"/>
      <c r="EY92" s="54"/>
      <c r="EZ92" s="54"/>
      <c r="FA92" s="54"/>
      <c r="FB92" s="54"/>
      <c r="FC92" s="54"/>
      <c r="FD92" s="54"/>
      <c r="FE92" s="54"/>
      <c r="FF92" s="54"/>
      <c r="FG92" s="54"/>
      <c r="FH92" s="54"/>
      <c r="FI92" s="54"/>
      <c r="FJ92" s="54"/>
      <c r="FK92" s="54"/>
      <c r="FL92" s="54"/>
      <c r="FM92" s="54"/>
      <c r="FN92" s="54"/>
      <c r="FO92" s="54"/>
      <c r="FP92" s="54"/>
      <c r="FQ92" s="54"/>
      <c r="FR92" s="54"/>
      <c r="FS92" s="54"/>
      <c r="FT92" s="54"/>
      <c r="FU92" s="54" t="s">
        <v>4983</v>
      </c>
      <c r="FV92" s="54"/>
      <c r="FW92" s="54"/>
      <c r="FX92" s="54"/>
      <c r="FY92" s="54"/>
      <c r="FZ92" s="54"/>
      <c r="GA92" s="54"/>
      <c r="GB92" s="54"/>
      <c r="GC92" s="54" t="s">
        <v>5688</v>
      </c>
      <c r="GD92" s="54">
        <v>3</v>
      </c>
      <c r="GE92" s="54">
        <v>7</v>
      </c>
      <c r="GF92" s="54" t="s">
        <v>5868</v>
      </c>
      <c r="GG92" s="54" t="s">
        <v>6208</v>
      </c>
      <c r="GH92" s="54" t="s">
        <v>6527</v>
      </c>
      <c r="GI92" s="54" t="s">
        <v>6872</v>
      </c>
      <c r="GJ92" s="54" t="s">
        <v>7171</v>
      </c>
      <c r="GK92" s="54" t="s">
        <v>7263</v>
      </c>
      <c r="GL92" s="54" t="s">
        <v>7354</v>
      </c>
      <c r="GM92" s="54" t="s">
        <v>6872</v>
      </c>
    </row>
    <row r="93" spans="3:195" ht="30" customHeight="1" x14ac:dyDescent="0.2">
      <c r="C93" s="102" t="s">
        <v>11156</v>
      </c>
      <c r="D93" s="102" t="s">
        <v>11212</v>
      </c>
      <c r="E93" s="54" t="s">
        <v>44</v>
      </c>
      <c r="F93" s="54" t="s">
        <v>11175</v>
      </c>
      <c r="G93" s="54" t="s">
        <v>85</v>
      </c>
      <c r="H93" s="54" t="s">
        <v>146</v>
      </c>
      <c r="I93" s="54" t="s">
        <v>462</v>
      </c>
      <c r="J93" s="54"/>
      <c r="K93" s="54">
        <v>2023</v>
      </c>
      <c r="L93" s="54" t="s">
        <v>808</v>
      </c>
      <c r="M93" s="54" t="s">
        <v>940</v>
      </c>
      <c r="N93" s="54"/>
      <c r="O93" s="54" t="s">
        <v>1063</v>
      </c>
      <c r="P93" s="54"/>
      <c r="Q93" s="54" t="s">
        <v>1558</v>
      </c>
      <c r="R93" s="54"/>
      <c r="S93" s="54" t="s">
        <v>2002</v>
      </c>
      <c r="T93" s="54"/>
      <c r="U93" s="54"/>
      <c r="V93" s="54"/>
      <c r="W93" s="54"/>
      <c r="X93" s="54"/>
      <c r="Y93" s="54"/>
      <c r="Z93" s="54" t="s">
        <v>2662</v>
      </c>
      <c r="AA93" s="54" t="s">
        <v>2662</v>
      </c>
      <c r="AB93" s="54"/>
      <c r="AC93" s="54" t="s">
        <v>2662</v>
      </c>
      <c r="AD93" s="55">
        <v>2.0099999999999998</v>
      </c>
      <c r="AE93" s="55"/>
      <c r="AF93" s="55"/>
      <c r="AG93" s="55"/>
      <c r="AH93" s="55">
        <v>2.0099999999999998</v>
      </c>
      <c r="AI93" s="55">
        <v>100</v>
      </c>
      <c r="AJ93" s="55">
        <v>6.4</v>
      </c>
      <c r="AK93" s="55">
        <v>0</v>
      </c>
      <c r="AL93" s="55">
        <v>0</v>
      </c>
      <c r="AM93" s="55">
        <v>0</v>
      </c>
      <c r="AN93" s="55">
        <v>0</v>
      </c>
      <c r="AO93" s="55">
        <v>0</v>
      </c>
      <c r="AP93" s="55">
        <v>0</v>
      </c>
      <c r="AQ93" s="55"/>
      <c r="AR93" s="55"/>
      <c r="AS93" s="55"/>
      <c r="AT93" s="55"/>
      <c r="AU93" s="55"/>
      <c r="AV93" s="55"/>
      <c r="AW93" s="54"/>
      <c r="AX93" s="54"/>
      <c r="AY93" s="55"/>
      <c r="AZ93" s="55">
        <v>0.3</v>
      </c>
      <c r="BA93" s="55">
        <v>0.4</v>
      </c>
      <c r="BB93" s="56">
        <v>3</v>
      </c>
      <c r="BC93" s="56">
        <v>2</v>
      </c>
      <c r="BD93" s="56">
        <v>2</v>
      </c>
      <c r="BE93" s="56"/>
      <c r="BF93" s="56">
        <v>1</v>
      </c>
      <c r="BG93" s="56"/>
      <c r="BH93" s="56"/>
      <c r="BI93" s="56"/>
      <c r="BJ93" s="56"/>
      <c r="BK93" s="56"/>
      <c r="BL93" s="56"/>
      <c r="BM93" s="56"/>
      <c r="BN93" s="56"/>
      <c r="BO93" s="56"/>
      <c r="BP93" s="56"/>
      <c r="BQ93" s="56">
        <v>1</v>
      </c>
      <c r="BR93" s="56"/>
      <c r="BS93" s="56"/>
      <c r="BT93" s="56"/>
      <c r="BU93" s="56"/>
      <c r="BV93" s="56"/>
      <c r="BW93" s="56"/>
      <c r="BX93" s="56"/>
      <c r="BY93" s="56"/>
      <c r="BZ93" s="56"/>
      <c r="CA93" s="56"/>
      <c r="CB93" s="56"/>
      <c r="CC93" s="56"/>
      <c r="CD93" s="56"/>
      <c r="CE93" s="56"/>
      <c r="CF93" s="56"/>
      <c r="CG93" s="56"/>
      <c r="CH93" s="56"/>
      <c r="CI93" s="56"/>
      <c r="CJ93" s="56"/>
      <c r="CK93" s="56"/>
      <c r="CL93" s="56"/>
      <c r="CM93" s="56"/>
      <c r="CN93" s="56">
        <v>0</v>
      </c>
      <c r="CO93" s="56"/>
      <c r="CP93" s="70"/>
      <c r="CQ93" s="56"/>
      <c r="CR93" s="56"/>
      <c r="CS93" s="56"/>
      <c r="CT93" s="56">
        <v>1</v>
      </c>
      <c r="CU93" s="56">
        <v>3</v>
      </c>
      <c r="CV93" s="56">
        <v>0</v>
      </c>
      <c r="CW93" s="55">
        <v>1.8</v>
      </c>
      <c r="CX93" s="54" t="s">
        <v>3658</v>
      </c>
      <c r="CY93" s="54"/>
      <c r="CZ93" s="54">
        <v>100</v>
      </c>
      <c r="DA93" s="54" t="s">
        <v>3973</v>
      </c>
      <c r="DB93" s="55">
        <v>1.8</v>
      </c>
      <c r="DC93" s="54"/>
      <c r="DD93" s="54"/>
      <c r="DE93" s="54"/>
      <c r="DF93" s="54"/>
      <c r="DG93" s="54"/>
      <c r="DH93" s="54"/>
      <c r="DI93" s="54"/>
      <c r="DJ93" s="54"/>
      <c r="DK93" s="54"/>
      <c r="DL93" s="54"/>
      <c r="DM93" s="54"/>
      <c r="DN93" s="54">
        <v>1</v>
      </c>
      <c r="DO93" s="54" t="s">
        <v>4301</v>
      </c>
      <c r="DP93" s="54">
        <v>295</v>
      </c>
      <c r="DQ93" s="54">
        <v>1</v>
      </c>
      <c r="DR93" s="54" t="s">
        <v>4288</v>
      </c>
      <c r="DS93" s="54">
        <v>13</v>
      </c>
      <c r="DT93" s="54"/>
      <c r="DU93" s="54"/>
      <c r="DV93" s="54"/>
      <c r="DW93" s="54"/>
      <c r="DX93" s="54"/>
      <c r="DY93" s="54"/>
      <c r="DZ93" s="54"/>
      <c r="EA93" s="54"/>
      <c r="EB93" s="54"/>
      <c r="EC93" s="54"/>
      <c r="ED93" s="54"/>
      <c r="EE93" s="54"/>
      <c r="EF93" s="54"/>
      <c r="EG93" s="54"/>
      <c r="EH93" s="54"/>
      <c r="EI93" s="54"/>
      <c r="EJ93" s="54"/>
      <c r="EK93" s="54"/>
      <c r="EL93" s="54">
        <v>1</v>
      </c>
      <c r="EM93" s="54" t="s">
        <v>4288</v>
      </c>
      <c r="EN93" s="54">
        <v>295</v>
      </c>
      <c r="EO93" s="54"/>
      <c r="EP93" s="54"/>
      <c r="EQ93" s="54"/>
      <c r="ER93" s="54"/>
      <c r="ES93" s="54"/>
      <c r="ET93" s="54"/>
      <c r="EU93" s="54"/>
      <c r="EV93" s="54"/>
      <c r="EW93" s="54"/>
      <c r="EX93" s="54"/>
      <c r="EY93" s="54"/>
      <c r="EZ93" s="54"/>
      <c r="FA93" s="54"/>
      <c r="FB93" s="54"/>
      <c r="FC93" s="54"/>
      <c r="FD93" s="54"/>
      <c r="FE93" s="54"/>
      <c r="FF93" s="54"/>
      <c r="FG93" s="54"/>
      <c r="FH93" s="54"/>
      <c r="FI93" s="54"/>
      <c r="FJ93" s="54"/>
      <c r="FK93" s="54"/>
      <c r="FL93" s="54"/>
      <c r="FM93" s="54"/>
      <c r="FN93" s="54"/>
      <c r="FO93" s="54"/>
      <c r="FP93" s="54"/>
      <c r="FQ93" s="54"/>
      <c r="FR93" s="54"/>
      <c r="FS93" s="54"/>
      <c r="FT93" s="54"/>
      <c r="FU93" s="54"/>
      <c r="FV93" s="54"/>
      <c r="FW93" s="54"/>
      <c r="FX93" s="54"/>
      <c r="FY93" s="54"/>
      <c r="FZ93" s="54"/>
      <c r="GA93" s="54"/>
      <c r="GB93" s="54"/>
      <c r="GC93" s="54" t="s">
        <v>5688</v>
      </c>
      <c r="GD93" s="54">
        <v>3</v>
      </c>
      <c r="GE93" s="54">
        <v>5</v>
      </c>
      <c r="GF93" s="54" t="s">
        <v>5869</v>
      </c>
      <c r="GG93" s="54" t="s">
        <v>6209</v>
      </c>
      <c r="GH93" s="54" t="s">
        <v>6528</v>
      </c>
      <c r="GI93" s="54" t="s">
        <v>6873</v>
      </c>
      <c r="GJ93" s="54" t="s">
        <v>7172</v>
      </c>
      <c r="GK93" s="54" t="s">
        <v>7264</v>
      </c>
      <c r="GL93" s="54" t="s">
        <v>7355</v>
      </c>
      <c r="GM93" s="54" t="s">
        <v>6873</v>
      </c>
    </row>
    <row r="94" spans="3:195" ht="30" customHeight="1" x14ac:dyDescent="0.2">
      <c r="C94" s="102" t="s">
        <v>11156</v>
      </c>
      <c r="D94" s="102" t="s">
        <v>11212</v>
      </c>
      <c r="E94" s="54" t="s">
        <v>44</v>
      </c>
      <c r="F94" s="54" t="s">
        <v>11175</v>
      </c>
      <c r="G94" s="54" t="s">
        <v>85</v>
      </c>
      <c r="H94" s="54" t="s">
        <v>147</v>
      </c>
      <c r="I94" s="54" t="s">
        <v>494</v>
      </c>
      <c r="J94" s="54" t="s">
        <v>494</v>
      </c>
      <c r="K94" s="54">
        <v>2023</v>
      </c>
      <c r="L94" s="54" t="s">
        <v>771</v>
      </c>
      <c r="M94" s="54" t="s">
        <v>936</v>
      </c>
      <c r="N94" s="54"/>
      <c r="O94" s="54" t="s">
        <v>1064</v>
      </c>
      <c r="P94" s="54"/>
      <c r="Q94" s="54" t="s">
        <v>1559</v>
      </c>
      <c r="R94" s="54"/>
      <c r="S94" s="54" t="s">
        <v>2003</v>
      </c>
      <c r="T94" s="54"/>
      <c r="U94" s="54"/>
      <c r="V94" s="54"/>
      <c r="W94" s="54"/>
      <c r="X94" s="54"/>
      <c r="Y94" s="54"/>
      <c r="Z94" s="54" t="s">
        <v>2663</v>
      </c>
      <c r="AA94" s="54" t="s">
        <v>2663</v>
      </c>
      <c r="AB94" s="54"/>
      <c r="AC94" s="54" t="s">
        <v>2663</v>
      </c>
      <c r="AD94" s="55">
        <v>6.1</v>
      </c>
      <c r="AE94" s="55"/>
      <c r="AF94" s="55"/>
      <c r="AG94" s="55"/>
      <c r="AH94" s="55">
        <v>6.1</v>
      </c>
      <c r="AI94" s="55">
        <v>100</v>
      </c>
      <c r="AJ94" s="55">
        <v>3.2</v>
      </c>
      <c r="AK94" s="55">
        <v>0</v>
      </c>
      <c r="AL94" s="55">
        <v>0</v>
      </c>
      <c r="AM94" s="55">
        <v>0</v>
      </c>
      <c r="AN94" s="55">
        <v>0</v>
      </c>
      <c r="AO94" s="55">
        <v>0</v>
      </c>
      <c r="AP94" s="55">
        <v>0</v>
      </c>
      <c r="AQ94" s="55"/>
      <c r="AR94" s="55"/>
      <c r="AS94" s="55"/>
      <c r="AT94" s="55"/>
      <c r="AU94" s="55"/>
      <c r="AV94" s="55"/>
      <c r="AW94" s="54"/>
      <c r="AX94" s="54"/>
      <c r="AY94" s="55"/>
      <c r="AZ94" s="55">
        <v>5</v>
      </c>
      <c r="BA94" s="55">
        <v>0.9</v>
      </c>
      <c r="BB94" s="56">
        <v>1</v>
      </c>
      <c r="BC94" s="56">
        <v>1</v>
      </c>
      <c r="BD94" s="56">
        <v>1</v>
      </c>
      <c r="BE94" s="56"/>
      <c r="BF94" s="56"/>
      <c r="BG94" s="56">
        <v>1</v>
      </c>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v>0</v>
      </c>
      <c r="CO94" s="56"/>
      <c r="CP94" s="70"/>
      <c r="CQ94" s="56"/>
      <c r="CR94" s="56"/>
      <c r="CS94" s="56"/>
      <c r="CT94" s="56"/>
      <c r="CU94" s="56">
        <v>1</v>
      </c>
      <c r="CV94" s="56">
        <v>0</v>
      </c>
      <c r="CW94" s="55">
        <v>1</v>
      </c>
      <c r="CX94" s="54" t="s">
        <v>3668</v>
      </c>
      <c r="CY94" s="54"/>
      <c r="CZ94" s="54">
        <v>4.83</v>
      </c>
      <c r="DA94" s="54" t="s">
        <v>3972</v>
      </c>
      <c r="DB94" s="55">
        <v>20.715</v>
      </c>
      <c r="DC94" s="54"/>
      <c r="DD94" s="54"/>
      <c r="DE94" s="54"/>
      <c r="DF94" s="54"/>
      <c r="DG94" s="54"/>
      <c r="DH94" s="54"/>
      <c r="DI94" s="54"/>
      <c r="DJ94" s="54"/>
      <c r="DK94" s="54"/>
      <c r="DL94" s="54"/>
      <c r="DM94" s="54"/>
      <c r="DN94" s="54"/>
      <c r="DO94" s="54"/>
      <c r="DP94" s="54"/>
      <c r="DQ94" s="54">
        <v>1</v>
      </c>
      <c r="DR94" s="54" t="s">
        <v>4288</v>
      </c>
      <c r="DS94" s="54">
        <v>20</v>
      </c>
      <c r="DT94" s="54"/>
      <c r="DU94" s="54"/>
      <c r="DV94" s="54"/>
      <c r="DW94" s="54"/>
      <c r="DX94" s="54"/>
      <c r="DY94" s="54"/>
      <c r="DZ94" s="54"/>
      <c r="EA94" s="54"/>
      <c r="EB94" s="54"/>
      <c r="EC94" s="54"/>
      <c r="ED94" s="54"/>
      <c r="EE94" s="54"/>
      <c r="EF94" s="54"/>
      <c r="EG94" s="54"/>
      <c r="EH94" s="54"/>
      <c r="EI94" s="54"/>
      <c r="EJ94" s="54"/>
      <c r="EK94" s="54"/>
      <c r="EL94" s="54">
        <v>1</v>
      </c>
      <c r="EM94" s="54" t="s">
        <v>4288</v>
      </c>
      <c r="EN94" s="54">
        <v>20</v>
      </c>
      <c r="EO94" s="54"/>
      <c r="EP94" s="54"/>
      <c r="EQ94" s="54"/>
      <c r="ER94" s="54"/>
      <c r="ES94" s="54"/>
      <c r="ET94" s="54"/>
      <c r="EU94" s="54"/>
      <c r="EV94" s="54"/>
      <c r="EW94" s="54"/>
      <c r="EX94" s="54"/>
      <c r="EY94" s="54"/>
      <c r="EZ94" s="54"/>
      <c r="FA94" s="54"/>
      <c r="FB94" s="54"/>
      <c r="FC94" s="54"/>
      <c r="FD94" s="54"/>
      <c r="FE94" s="54"/>
      <c r="FF94" s="54"/>
      <c r="FG94" s="54"/>
      <c r="FH94" s="54"/>
      <c r="FI94" s="54"/>
      <c r="FJ94" s="54"/>
      <c r="FK94" s="54"/>
      <c r="FL94" s="54"/>
      <c r="FM94" s="54"/>
      <c r="FN94" s="54"/>
      <c r="FO94" s="54"/>
      <c r="FP94" s="54"/>
      <c r="FQ94" s="54"/>
      <c r="FR94" s="54"/>
      <c r="FS94" s="54"/>
      <c r="FT94" s="54"/>
      <c r="FU94" s="54"/>
      <c r="FV94" s="54"/>
      <c r="FW94" s="54"/>
      <c r="FX94" s="54"/>
      <c r="FY94" s="54"/>
      <c r="FZ94" s="54"/>
      <c r="GA94" s="54"/>
      <c r="GB94" s="54"/>
      <c r="GC94" s="54"/>
      <c r="GD94" s="54"/>
      <c r="GE94" s="54"/>
      <c r="GF94" s="54" t="s">
        <v>5870</v>
      </c>
      <c r="GG94" s="54" t="s">
        <v>6210</v>
      </c>
      <c r="GH94" s="54" t="s">
        <v>6529</v>
      </c>
      <c r="GI94" s="54" t="s">
        <v>6874</v>
      </c>
      <c r="GJ94" s="54" t="s">
        <v>5870</v>
      </c>
      <c r="GK94" s="54" t="s">
        <v>6210</v>
      </c>
      <c r="GL94" s="54" t="s">
        <v>6529</v>
      </c>
      <c r="GM94" s="54" t="s">
        <v>6874</v>
      </c>
    </row>
    <row r="95" spans="3:195" ht="30" customHeight="1" x14ac:dyDescent="0.2">
      <c r="C95" s="102" t="s">
        <v>11156</v>
      </c>
      <c r="D95" s="102" t="s">
        <v>11212</v>
      </c>
      <c r="E95" s="54" t="s">
        <v>44</v>
      </c>
      <c r="F95" s="54" t="s">
        <v>11175</v>
      </c>
      <c r="G95" s="54" t="s">
        <v>85</v>
      </c>
      <c r="H95" s="54" t="s">
        <v>148</v>
      </c>
      <c r="I95" s="54" t="s">
        <v>462</v>
      </c>
      <c r="J95" s="54"/>
      <c r="K95" s="54">
        <v>2023</v>
      </c>
      <c r="L95" s="54" t="s">
        <v>787</v>
      </c>
      <c r="M95" s="54" t="s">
        <v>961</v>
      </c>
      <c r="N95" s="54"/>
      <c r="O95" s="54" t="s">
        <v>1065</v>
      </c>
      <c r="P95" s="54"/>
      <c r="Q95" s="54" t="s">
        <v>1560</v>
      </c>
      <c r="R95" s="54"/>
      <c r="S95" s="54" t="s">
        <v>2004</v>
      </c>
      <c r="T95" s="54"/>
      <c r="U95" s="54"/>
      <c r="V95" s="54"/>
      <c r="W95" s="54"/>
      <c r="X95" s="54"/>
      <c r="Y95" s="54"/>
      <c r="Z95" s="54" t="s">
        <v>2664</v>
      </c>
      <c r="AA95" s="54" t="s">
        <v>2664</v>
      </c>
      <c r="AB95" s="54"/>
      <c r="AC95" s="54" t="s">
        <v>2664</v>
      </c>
      <c r="AD95" s="55">
        <v>1.643</v>
      </c>
      <c r="AE95" s="55"/>
      <c r="AF95" s="55"/>
      <c r="AG95" s="55"/>
      <c r="AH95" s="55">
        <v>1.643</v>
      </c>
      <c r="AI95" s="55">
        <v>100</v>
      </c>
      <c r="AJ95" s="55">
        <v>2.4</v>
      </c>
      <c r="AK95" s="55">
        <v>0</v>
      </c>
      <c r="AL95" s="55">
        <v>0</v>
      </c>
      <c r="AM95" s="55">
        <v>0</v>
      </c>
      <c r="AN95" s="55">
        <v>0</v>
      </c>
      <c r="AO95" s="55">
        <v>0</v>
      </c>
      <c r="AP95" s="55">
        <v>0</v>
      </c>
      <c r="AQ95" s="55"/>
      <c r="AR95" s="55"/>
      <c r="AS95" s="55"/>
      <c r="AT95" s="55"/>
      <c r="AU95" s="55"/>
      <c r="AV95" s="55"/>
      <c r="AW95" s="54"/>
      <c r="AX95" s="54"/>
      <c r="AY95" s="55"/>
      <c r="AZ95" s="55">
        <v>0.76300000000000001</v>
      </c>
      <c r="BA95" s="55">
        <v>5</v>
      </c>
      <c r="BB95" s="56">
        <v>2</v>
      </c>
      <c r="BC95" s="56">
        <v>2</v>
      </c>
      <c r="BD95" s="56">
        <v>2</v>
      </c>
      <c r="BE95" s="56"/>
      <c r="BF95" s="56">
        <v>2</v>
      </c>
      <c r="BG95" s="56"/>
      <c r="BH95" s="56"/>
      <c r="BI95" s="56"/>
      <c r="BJ95" s="56"/>
      <c r="BK95" s="56"/>
      <c r="BL95" s="56"/>
      <c r="BM95" s="56"/>
      <c r="BN95" s="56"/>
      <c r="BO95" s="56"/>
      <c r="BP95" s="56"/>
      <c r="BQ95" s="56"/>
      <c r="BR95" s="56"/>
      <c r="BS95" s="56"/>
      <c r="BT95" s="56"/>
      <c r="BU95" s="56"/>
      <c r="BV95" s="56"/>
      <c r="BW95" s="56"/>
      <c r="BX95" s="56"/>
      <c r="BY95" s="56"/>
      <c r="BZ95" s="56"/>
      <c r="CA95" s="56"/>
      <c r="CB95" s="56"/>
      <c r="CC95" s="56"/>
      <c r="CD95" s="56"/>
      <c r="CE95" s="56"/>
      <c r="CF95" s="56"/>
      <c r="CG95" s="56"/>
      <c r="CH95" s="56"/>
      <c r="CI95" s="56"/>
      <c r="CJ95" s="56"/>
      <c r="CK95" s="56"/>
      <c r="CL95" s="56"/>
      <c r="CM95" s="56"/>
      <c r="CN95" s="56">
        <v>0</v>
      </c>
      <c r="CO95" s="56"/>
      <c r="CP95" s="70"/>
      <c r="CQ95" s="56"/>
      <c r="CR95" s="56"/>
      <c r="CS95" s="56"/>
      <c r="CT95" s="56"/>
      <c r="CU95" s="56">
        <v>2</v>
      </c>
      <c r="CV95" s="56">
        <v>0</v>
      </c>
      <c r="CW95" s="55">
        <v>1.1379999999999999</v>
      </c>
      <c r="CX95" s="54" t="s">
        <v>3668</v>
      </c>
      <c r="CY95" s="54"/>
      <c r="CZ95" s="54">
        <v>100</v>
      </c>
      <c r="DA95" s="54" t="s">
        <v>3972</v>
      </c>
      <c r="DB95" s="55">
        <v>1.1379999999999999</v>
      </c>
      <c r="DC95" s="54"/>
      <c r="DD95" s="54"/>
      <c r="DE95" s="54"/>
      <c r="DF95" s="54"/>
      <c r="DG95" s="54"/>
      <c r="DH95" s="54"/>
      <c r="DI95" s="54"/>
      <c r="DJ95" s="54">
        <v>2</v>
      </c>
      <c r="DK95" s="54">
        <v>1</v>
      </c>
      <c r="DL95" s="54" t="s">
        <v>4187</v>
      </c>
      <c r="DM95" s="54">
        <v>626</v>
      </c>
      <c r="DN95" s="54">
        <v>1</v>
      </c>
      <c r="DO95" s="54" t="s">
        <v>4301</v>
      </c>
      <c r="DP95" s="54">
        <v>260</v>
      </c>
      <c r="DQ95" s="54">
        <v>1</v>
      </c>
      <c r="DR95" s="54" t="s">
        <v>4426</v>
      </c>
      <c r="DS95" s="54">
        <v>366</v>
      </c>
      <c r="DT95" s="54"/>
      <c r="DU95" s="54"/>
      <c r="DV95" s="54"/>
      <c r="DW95" s="54"/>
      <c r="DX95" s="54"/>
      <c r="DY95" s="54"/>
      <c r="DZ95" s="54"/>
      <c r="EA95" s="54"/>
      <c r="EB95" s="54"/>
      <c r="EC95" s="54"/>
      <c r="ED95" s="54"/>
      <c r="EE95" s="54"/>
      <c r="EF95" s="54"/>
      <c r="EG95" s="54"/>
      <c r="EH95" s="54"/>
      <c r="EI95" s="54"/>
      <c r="EJ95" s="54"/>
      <c r="EK95" s="54"/>
      <c r="EL95" s="54">
        <v>1</v>
      </c>
      <c r="EM95" s="54" t="s">
        <v>4187</v>
      </c>
      <c r="EN95" s="54">
        <v>626</v>
      </c>
      <c r="EO95" s="54"/>
      <c r="EP95" s="54"/>
      <c r="EQ95" s="54"/>
      <c r="ER95" s="54"/>
      <c r="ES95" s="54"/>
      <c r="ET95" s="54"/>
      <c r="EU95" s="54"/>
      <c r="EV95" s="54"/>
      <c r="EW95" s="54"/>
      <c r="EX95" s="54"/>
      <c r="EY95" s="54"/>
      <c r="EZ95" s="54"/>
      <c r="FA95" s="54"/>
      <c r="FB95" s="54"/>
      <c r="FC95" s="54"/>
      <c r="FD95" s="54"/>
      <c r="FE95" s="54"/>
      <c r="FF95" s="54"/>
      <c r="FG95" s="54"/>
      <c r="FH95" s="54"/>
      <c r="FI95" s="54"/>
      <c r="FJ95" s="54"/>
      <c r="FK95" s="54"/>
      <c r="FL95" s="54"/>
      <c r="FM95" s="54"/>
      <c r="FN95" s="54"/>
      <c r="FO95" s="54"/>
      <c r="FP95" s="54"/>
      <c r="FQ95" s="54"/>
      <c r="FR95" s="54"/>
      <c r="FS95" s="54"/>
      <c r="FT95" s="54"/>
      <c r="FU95" s="54" t="s">
        <v>4984</v>
      </c>
      <c r="FV95" s="54"/>
      <c r="FW95" s="54"/>
      <c r="FX95" s="54"/>
      <c r="FY95" s="54"/>
      <c r="FZ95" s="54"/>
      <c r="GA95" s="54"/>
      <c r="GB95" s="54"/>
      <c r="GC95" s="54" t="s">
        <v>5688</v>
      </c>
      <c r="GD95" s="54">
        <v>3</v>
      </c>
      <c r="GE95" s="54">
        <v>4</v>
      </c>
      <c r="GF95" s="54" t="s">
        <v>5871</v>
      </c>
      <c r="GG95" s="54" t="s">
        <v>6211</v>
      </c>
      <c r="GH95" s="54" t="s">
        <v>6530</v>
      </c>
      <c r="GI95" s="54" t="s">
        <v>6875</v>
      </c>
      <c r="GJ95" s="54" t="s">
        <v>7173</v>
      </c>
      <c r="GK95" s="54" t="s">
        <v>7265</v>
      </c>
      <c r="GL95" s="54" t="s">
        <v>7356</v>
      </c>
      <c r="GM95" s="54" t="s">
        <v>6875</v>
      </c>
    </row>
    <row r="96" spans="3:195" ht="30" customHeight="1" x14ac:dyDescent="0.2">
      <c r="C96" s="102" t="s">
        <v>11156</v>
      </c>
      <c r="D96" s="102" t="s">
        <v>11212</v>
      </c>
      <c r="E96" s="54" t="s">
        <v>44</v>
      </c>
      <c r="F96" s="54" t="s">
        <v>11175</v>
      </c>
      <c r="G96" s="54" t="s">
        <v>85</v>
      </c>
      <c r="H96" s="54" t="s">
        <v>153</v>
      </c>
      <c r="I96" s="54" t="s">
        <v>501</v>
      </c>
      <c r="J96" s="54" t="s">
        <v>710</v>
      </c>
      <c r="K96" s="54">
        <v>2023</v>
      </c>
      <c r="L96" s="54" t="s">
        <v>813</v>
      </c>
      <c r="M96" s="54" t="s">
        <v>942</v>
      </c>
      <c r="N96" s="54"/>
      <c r="O96" s="54"/>
      <c r="P96" s="54"/>
      <c r="Q96" s="54" t="s">
        <v>1563</v>
      </c>
      <c r="R96" s="54" t="s">
        <v>1798</v>
      </c>
      <c r="S96" s="54"/>
      <c r="T96" s="54"/>
      <c r="U96" s="54"/>
      <c r="V96" s="54"/>
      <c r="W96" s="54"/>
      <c r="X96" s="54"/>
      <c r="Y96" s="54"/>
      <c r="Z96" s="54" t="s">
        <v>2669</v>
      </c>
      <c r="AA96" s="54" t="s">
        <v>2669</v>
      </c>
      <c r="AB96" s="54" t="s">
        <v>3140</v>
      </c>
      <c r="AC96" s="54" t="s">
        <v>3192</v>
      </c>
      <c r="AD96" s="55">
        <v>8.5000000000000006E-2</v>
      </c>
      <c r="AE96" s="55"/>
      <c r="AF96" s="55"/>
      <c r="AG96" s="55"/>
      <c r="AH96" s="55">
        <v>8.5000000000000006E-2</v>
      </c>
      <c r="AI96" s="55">
        <v>100</v>
      </c>
      <c r="AJ96" s="55">
        <v>0.21</v>
      </c>
      <c r="AK96" s="55">
        <v>0</v>
      </c>
      <c r="AL96" s="55">
        <v>0</v>
      </c>
      <c r="AM96" s="55">
        <v>0</v>
      </c>
      <c r="AN96" s="55">
        <v>0</v>
      </c>
      <c r="AO96" s="55">
        <v>0</v>
      </c>
      <c r="AP96" s="55">
        <v>0</v>
      </c>
      <c r="AQ96" s="55"/>
      <c r="AR96" s="55"/>
      <c r="AS96" s="55"/>
      <c r="AT96" s="55"/>
      <c r="AU96" s="55"/>
      <c r="AV96" s="55"/>
      <c r="AW96" s="54"/>
      <c r="AX96" s="54"/>
      <c r="AY96" s="55"/>
      <c r="AZ96" s="55">
        <v>0.105</v>
      </c>
      <c r="BA96" s="55">
        <v>0.26</v>
      </c>
      <c r="BB96" s="56">
        <v>4</v>
      </c>
      <c r="BC96" s="56">
        <v>4</v>
      </c>
      <c r="BD96" s="56">
        <v>4</v>
      </c>
      <c r="BE96" s="56"/>
      <c r="BF96" s="56"/>
      <c r="BG96" s="56">
        <v>1</v>
      </c>
      <c r="BH96" s="56"/>
      <c r="BI96" s="56"/>
      <c r="BJ96" s="56"/>
      <c r="BK96" s="56"/>
      <c r="BL96" s="56"/>
      <c r="BM96" s="56">
        <v>2</v>
      </c>
      <c r="BN96" s="56"/>
      <c r="BO96" s="56"/>
      <c r="BP96" s="56"/>
      <c r="BQ96" s="56"/>
      <c r="BR96" s="56"/>
      <c r="BS96" s="56"/>
      <c r="BT96" s="56"/>
      <c r="BU96" s="56"/>
      <c r="BV96" s="56"/>
      <c r="BW96" s="56"/>
      <c r="BX96" s="56"/>
      <c r="BY96" s="56"/>
      <c r="BZ96" s="56"/>
      <c r="CA96" s="56"/>
      <c r="CB96" s="56"/>
      <c r="CC96" s="56"/>
      <c r="CD96" s="56"/>
      <c r="CE96" s="56"/>
      <c r="CF96" s="56"/>
      <c r="CG96" s="56"/>
      <c r="CH96" s="56"/>
      <c r="CI96" s="56"/>
      <c r="CJ96" s="56"/>
      <c r="CK96" s="56"/>
      <c r="CL96" s="56"/>
      <c r="CM96" s="56"/>
      <c r="CN96" s="56">
        <v>0</v>
      </c>
      <c r="CO96" s="56"/>
      <c r="CP96" s="70"/>
      <c r="CQ96" s="56"/>
      <c r="CR96" s="56"/>
      <c r="CS96" s="56" t="s">
        <v>3582</v>
      </c>
      <c r="CT96" s="56">
        <v>1</v>
      </c>
      <c r="CU96" s="56">
        <v>4</v>
      </c>
      <c r="CV96" s="56">
        <v>0</v>
      </c>
      <c r="CW96" s="55">
        <v>0.90900000000000003</v>
      </c>
      <c r="CX96" s="54" t="s">
        <v>3674</v>
      </c>
      <c r="CY96" s="54"/>
      <c r="CZ96" s="54">
        <v>13.44</v>
      </c>
      <c r="DA96" s="54" t="s">
        <v>3972</v>
      </c>
      <c r="DB96" s="55">
        <v>6.7629999999999999</v>
      </c>
      <c r="DC96" s="54"/>
      <c r="DD96" s="54"/>
      <c r="DE96" s="54"/>
      <c r="DF96" s="54"/>
      <c r="DG96" s="54"/>
      <c r="DH96" s="54"/>
      <c r="DI96" s="54"/>
      <c r="DJ96" s="54"/>
      <c r="DK96" s="54">
        <v>1</v>
      </c>
      <c r="DL96" s="54" t="s">
        <v>4187</v>
      </c>
      <c r="DM96" s="54">
        <v>909</v>
      </c>
      <c r="DN96" s="54">
        <v>1</v>
      </c>
      <c r="DO96" s="54" t="s">
        <v>4301</v>
      </c>
      <c r="DP96" s="54">
        <v>30</v>
      </c>
      <c r="DQ96" s="54"/>
      <c r="DR96" s="54"/>
      <c r="DS96" s="54"/>
      <c r="DT96" s="54"/>
      <c r="DU96" s="54"/>
      <c r="DV96" s="54"/>
      <c r="DW96" s="54"/>
      <c r="DX96" s="54"/>
      <c r="DY96" s="54"/>
      <c r="DZ96" s="54"/>
      <c r="EA96" s="54"/>
      <c r="EB96" s="54"/>
      <c r="EC96" s="54"/>
      <c r="ED96" s="54"/>
      <c r="EE96" s="54"/>
      <c r="EF96" s="54"/>
      <c r="EG96" s="54"/>
      <c r="EH96" s="54"/>
      <c r="EI96" s="54"/>
      <c r="EJ96" s="54"/>
      <c r="EK96" s="54"/>
      <c r="EL96" s="54">
        <v>1</v>
      </c>
      <c r="EM96" s="54" t="s">
        <v>4629</v>
      </c>
      <c r="EN96" s="54">
        <v>909</v>
      </c>
      <c r="EO96" s="54"/>
      <c r="EP96" s="54"/>
      <c r="EQ96" s="54"/>
      <c r="ER96" s="54"/>
      <c r="ES96" s="54"/>
      <c r="ET96" s="54"/>
      <c r="EU96" s="54"/>
      <c r="EV96" s="54"/>
      <c r="EW96" s="54"/>
      <c r="EX96" s="54"/>
      <c r="EY96" s="54"/>
      <c r="EZ96" s="54"/>
      <c r="FA96" s="54"/>
      <c r="FB96" s="54"/>
      <c r="FC96" s="54"/>
      <c r="FD96" s="54"/>
      <c r="FE96" s="54"/>
      <c r="FF96" s="54"/>
      <c r="FG96" s="54"/>
      <c r="FH96" s="54"/>
      <c r="FI96" s="54"/>
      <c r="FJ96" s="54"/>
      <c r="FK96" s="54"/>
      <c r="FL96" s="54"/>
      <c r="FM96" s="54"/>
      <c r="FN96" s="54"/>
      <c r="FO96" s="54"/>
      <c r="FP96" s="54"/>
      <c r="FQ96" s="54"/>
      <c r="FR96" s="54"/>
      <c r="FS96" s="54"/>
      <c r="FT96" s="54"/>
      <c r="FU96" s="54" t="s">
        <v>4989</v>
      </c>
      <c r="FV96" s="54"/>
      <c r="FW96" s="54"/>
      <c r="FX96" s="54"/>
      <c r="FY96" s="54" t="s">
        <v>5456</v>
      </c>
      <c r="FZ96" s="54"/>
      <c r="GA96" s="54"/>
      <c r="GB96" s="54"/>
      <c r="GC96" s="54"/>
      <c r="GD96" s="54"/>
      <c r="GE96" s="54"/>
      <c r="GF96" s="54" t="s">
        <v>5876</v>
      </c>
      <c r="GG96" s="54" t="s">
        <v>6217</v>
      </c>
      <c r="GH96" s="54" t="s">
        <v>6535</v>
      </c>
      <c r="GI96" s="54" t="s">
        <v>6880</v>
      </c>
      <c r="GJ96" s="54" t="s">
        <v>7177</v>
      </c>
      <c r="GK96" s="54" t="s">
        <v>7269</v>
      </c>
      <c r="GL96" s="54" t="s">
        <v>7360</v>
      </c>
      <c r="GM96" s="54" t="s">
        <v>6880</v>
      </c>
    </row>
    <row r="97" spans="3:195" ht="30" customHeight="1" x14ac:dyDescent="0.2">
      <c r="C97" s="102" t="s">
        <v>11156</v>
      </c>
      <c r="D97" s="102" t="s">
        <v>11212</v>
      </c>
      <c r="E97" s="54" t="s">
        <v>44</v>
      </c>
      <c r="F97" s="54" t="s">
        <v>11175</v>
      </c>
      <c r="G97" s="54" t="s">
        <v>84</v>
      </c>
      <c r="H97" s="54" t="s">
        <v>154</v>
      </c>
      <c r="I97" s="54" t="s">
        <v>502</v>
      </c>
      <c r="J97" s="54"/>
      <c r="K97" s="54">
        <v>2021</v>
      </c>
      <c r="L97" s="54" t="s">
        <v>771</v>
      </c>
      <c r="M97" s="54" t="s">
        <v>936</v>
      </c>
      <c r="N97" s="54"/>
      <c r="O97" s="54" t="s">
        <v>1072</v>
      </c>
      <c r="P97" s="54"/>
      <c r="Q97" s="54" t="s">
        <v>1564</v>
      </c>
      <c r="R97" s="54"/>
      <c r="S97" s="54" t="s">
        <v>2010</v>
      </c>
      <c r="T97" s="54"/>
      <c r="U97" s="54"/>
      <c r="V97" s="54"/>
      <c r="W97" s="54"/>
      <c r="X97" s="54"/>
      <c r="Y97" s="54"/>
      <c r="Z97" s="54" t="s">
        <v>2670</v>
      </c>
      <c r="AA97" s="54" t="s">
        <v>2670</v>
      </c>
      <c r="AB97" s="54"/>
      <c r="AC97" s="54" t="s">
        <v>2670</v>
      </c>
      <c r="AD97" s="55">
        <v>1.1479999999999999</v>
      </c>
      <c r="AE97" s="55"/>
      <c r="AF97" s="55"/>
      <c r="AG97" s="55"/>
      <c r="AH97" s="55">
        <v>1</v>
      </c>
      <c r="AI97" s="55">
        <v>87.11</v>
      </c>
      <c r="AJ97" s="55">
        <v>0.04</v>
      </c>
      <c r="AK97" s="55">
        <v>0</v>
      </c>
      <c r="AL97" s="55">
        <v>0</v>
      </c>
      <c r="AM97" s="55">
        <v>0.14799999999999999</v>
      </c>
      <c r="AN97" s="55">
        <v>12.89</v>
      </c>
      <c r="AO97" s="55">
        <v>0</v>
      </c>
      <c r="AP97" s="55">
        <v>0</v>
      </c>
      <c r="AQ97" s="55"/>
      <c r="AR97" s="55"/>
      <c r="AS97" s="55"/>
      <c r="AT97" s="55"/>
      <c r="AU97" s="55"/>
      <c r="AV97" s="55">
        <v>1</v>
      </c>
      <c r="AW97" s="54" t="s">
        <v>3402</v>
      </c>
      <c r="AX97" s="54"/>
      <c r="AY97" s="55">
        <v>0</v>
      </c>
      <c r="AZ97" s="55">
        <v>1</v>
      </c>
      <c r="BA97" s="55">
        <v>0.03</v>
      </c>
      <c r="BB97" s="56">
        <v>1</v>
      </c>
      <c r="BC97" s="56">
        <v>1</v>
      </c>
      <c r="BD97" s="56">
        <v>1</v>
      </c>
      <c r="BE97" s="56"/>
      <c r="BF97" s="56"/>
      <c r="BG97" s="56"/>
      <c r="BH97" s="56"/>
      <c r="BI97" s="56"/>
      <c r="BJ97" s="56"/>
      <c r="BK97" s="56"/>
      <c r="BL97" s="56"/>
      <c r="BM97" s="56"/>
      <c r="BN97" s="56">
        <v>1</v>
      </c>
      <c r="BO97" s="56"/>
      <c r="BP97" s="56"/>
      <c r="BQ97" s="56"/>
      <c r="BR97" s="56"/>
      <c r="BS97" s="56"/>
      <c r="BT97" s="56"/>
      <c r="BU97" s="56"/>
      <c r="BV97" s="56"/>
      <c r="BW97" s="56"/>
      <c r="BX97" s="56"/>
      <c r="BY97" s="56"/>
      <c r="BZ97" s="56"/>
      <c r="CA97" s="56"/>
      <c r="CB97" s="56"/>
      <c r="CC97" s="56"/>
      <c r="CD97" s="56"/>
      <c r="CE97" s="56"/>
      <c r="CF97" s="56"/>
      <c r="CG97" s="56"/>
      <c r="CH97" s="56"/>
      <c r="CI97" s="56"/>
      <c r="CJ97" s="56"/>
      <c r="CK97" s="56"/>
      <c r="CL97" s="56"/>
      <c r="CM97" s="56"/>
      <c r="CN97" s="56">
        <v>0</v>
      </c>
      <c r="CO97" s="56"/>
      <c r="CP97" s="70"/>
      <c r="CQ97" s="56"/>
      <c r="CR97" s="56"/>
      <c r="CS97" s="56"/>
      <c r="CT97" s="56"/>
      <c r="CU97" s="56">
        <v>1</v>
      </c>
      <c r="CV97" s="56">
        <v>0</v>
      </c>
      <c r="CW97" s="55">
        <v>1.05</v>
      </c>
      <c r="CX97" s="54" t="s">
        <v>3675</v>
      </c>
      <c r="CY97" s="54"/>
      <c r="CZ97" s="54">
        <v>34.340000000000003</v>
      </c>
      <c r="DA97" s="54" t="s">
        <v>3977</v>
      </c>
      <c r="DB97" s="55">
        <v>3.0579999999999998</v>
      </c>
      <c r="DC97" s="54"/>
      <c r="DD97" s="54"/>
      <c r="DE97" s="54"/>
      <c r="DF97" s="54"/>
      <c r="DG97" s="54"/>
      <c r="DH97" s="54"/>
      <c r="DI97" s="54"/>
      <c r="DJ97" s="54"/>
      <c r="DK97" s="54">
        <v>1</v>
      </c>
      <c r="DL97" s="54" t="s">
        <v>4187</v>
      </c>
      <c r="DM97" s="54">
        <v>595</v>
      </c>
      <c r="DN97" s="54">
        <v>1</v>
      </c>
      <c r="DO97" s="54" t="s">
        <v>4301</v>
      </c>
      <c r="DP97" s="54">
        <v>20</v>
      </c>
      <c r="DQ97" s="54"/>
      <c r="DR97" s="54"/>
      <c r="DS97" s="54"/>
      <c r="DT97" s="54"/>
      <c r="DU97" s="54"/>
      <c r="DV97" s="54"/>
      <c r="DW97" s="54"/>
      <c r="DX97" s="54"/>
      <c r="DY97" s="54"/>
      <c r="DZ97" s="54"/>
      <c r="EA97" s="54"/>
      <c r="EB97" s="54"/>
      <c r="EC97" s="54"/>
      <c r="ED97" s="54"/>
      <c r="EE97" s="54"/>
      <c r="EF97" s="54"/>
      <c r="EG97" s="54"/>
      <c r="EH97" s="54"/>
      <c r="EI97" s="54"/>
      <c r="EJ97" s="54"/>
      <c r="EK97" s="54"/>
      <c r="EL97" s="54"/>
      <c r="EM97" s="54"/>
      <c r="EN97" s="54"/>
      <c r="EO97" s="54">
        <v>1</v>
      </c>
      <c r="EP97" s="54" t="s">
        <v>4288</v>
      </c>
      <c r="EQ97" s="54">
        <v>20</v>
      </c>
      <c r="ER97" s="54"/>
      <c r="ES97" s="54"/>
      <c r="ET97" s="54"/>
      <c r="EU97" s="54"/>
      <c r="EV97" s="54"/>
      <c r="EW97" s="54"/>
      <c r="EX97" s="54"/>
      <c r="EY97" s="54"/>
      <c r="EZ97" s="54"/>
      <c r="FA97" s="54">
        <v>1</v>
      </c>
      <c r="FB97" s="54" t="s">
        <v>4288</v>
      </c>
      <c r="FC97" s="54">
        <v>20</v>
      </c>
      <c r="FD97" s="54"/>
      <c r="FE97" s="54"/>
      <c r="FF97" s="54"/>
      <c r="FG97" s="54"/>
      <c r="FH97" s="54"/>
      <c r="FI97" s="54"/>
      <c r="FJ97" s="54"/>
      <c r="FK97" s="54"/>
      <c r="FL97" s="54"/>
      <c r="FM97" s="54"/>
      <c r="FN97" s="54"/>
      <c r="FO97" s="54"/>
      <c r="FP97" s="54"/>
      <c r="FQ97" s="54"/>
      <c r="FR97" s="54"/>
      <c r="FS97" s="54"/>
      <c r="FT97" s="54"/>
      <c r="FU97" s="54"/>
      <c r="FV97" s="54" t="s">
        <v>5218</v>
      </c>
      <c r="FW97" s="54"/>
      <c r="FX97" s="54"/>
      <c r="FY97" s="54"/>
      <c r="FZ97" s="54"/>
      <c r="GA97" s="54"/>
      <c r="GB97" s="54"/>
      <c r="GC97" s="54"/>
      <c r="GD97" s="54"/>
      <c r="GE97" s="54"/>
      <c r="GF97" s="54" t="s">
        <v>5877</v>
      </c>
      <c r="GG97" s="54" t="s">
        <v>6218</v>
      </c>
      <c r="GH97" s="54" t="s">
        <v>6536</v>
      </c>
      <c r="GI97" s="54" t="s">
        <v>6881</v>
      </c>
      <c r="GJ97" s="54" t="s">
        <v>5877</v>
      </c>
      <c r="GK97" s="54" t="s">
        <v>6218</v>
      </c>
      <c r="GL97" s="54" t="s">
        <v>6536</v>
      </c>
      <c r="GM97" s="54" t="s">
        <v>6881</v>
      </c>
    </row>
    <row r="98" spans="3:195" ht="30" customHeight="1" x14ac:dyDescent="0.2">
      <c r="C98" s="102" t="s">
        <v>11156</v>
      </c>
      <c r="D98" s="102" t="s">
        <v>11212</v>
      </c>
      <c r="E98" s="54" t="s">
        <v>44</v>
      </c>
      <c r="F98" s="54" t="s">
        <v>11175</v>
      </c>
      <c r="G98" s="54" t="s">
        <v>85</v>
      </c>
      <c r="H98" s="54" t="s">
        <v>155</v>
      </c>
      <c r="I98" s="54" t="s">
        <v>503</v>
      </c>
      <c r="J98" s="54"/>
      <c r="K98" s="54">
        <v>2023</v>
      </c>
      <c r="L98" s="54" t="s">
        <v>814</v>
      </c>
      <c r="M98" s="54" t="s">
        <v>959</v>
      </c>
      <c r="N98" s="54"/>
      <c r="O98" s="54" t="s">
        <v>1073</v>
      </c>
      <c r="P98" s="54" t="s">
        <v>1338</v>
      </c>
      <c r="Q98" s="54" t="s">
        <v>1565</v>
      </c>
      <c r="R98" s="54" t="s">
        <v>1799</v>
      </c>
      <c r="S98" s="54" t="s">
        <v>1073</v>
      </c>
      <c r="T98" s="54" t="s">
        <v>2281</v>
      </c>
      <c r="U98" s="54" t="s">
        <v>2465</v>
      </c>
      <c r="V98" s="54" t="s">
        <v>2543</v>
      </c>
      <c r="W98" s="54"/>
      <c r="X98" s="54"/>
      <c r="Y98" s="54"/>
      <c r="Z98" s="54" t="s">
        <v>2671</v>
      </c>
      <c r="AA98" s="54" t="s">
        <v>2671</v>
      </c>
      <c r="AB98" s="54"/>
      <c r="AC98" s="54" t="s">
        <v>2671</v>
      </c>
      <c r="AD98" s="55">
        <v>0.1</v>
      </c>
      <c r="AE98" s="55"/>
      <c r="AF98" s="55"/>
      <c r="AG98" s="55"/>
      <c r="AH98" s="55">
        <v>0.1</v>
      </c>
      <c r="AI98" s="55">
        <v>100</v>
      </c>
      <c r="AJ98" s="55">
        <v>0.31</v>
      </c>
      <c r="AK98" s="55">
        <v>0</v>
      </c>
      <c r="AL98" s="55">
        <v>0</v>
      </c>
      <c r="AM98" s="55">
        <v>0</v>
      </c>
      <c r="AN98" s="55">
        <v>0</v>
      </c>
      <c r="AO98" s="55">
        <v>0</v>
      </c>
      <c r="AP98" s="55">
        <v>0</v>
      </c>
      <c r="AQ98" s="55"/>
      <c r="AR98" s="55"/>
      <c r="AS98" s="55"/>
      <c r="AT98" s="55"/>
      <c r="AU98" s="55"/>
      <c r="AV98" s="55"/>
      <c r="AW98" s="54"/>
      <c r="AX98" s="54"/>
      <c r="AY98" s="55"/>
      <c r="AZ98" s="55">
        <v>5.7000000000000002E-2</v>
      </c>
      <c r="BA98" s="55">
        <v>0.17</v>
      </c>
      <c r="BB98" s="56">
        <v>1</v>
      </c>
      <c r="BC98" s="56">
        <v>1</v>
      </c>
      <c r="BD98" s="56">
        <v>1</v>
      </c>
      <c r="BE98" s="56"/>
      <c r="BF98" s="56"/>
      <c r="BG98" s="56"/>
      <c r="BH98" s="56"/>
      <c r="BI98" s="56"/>
      <c r="BJ98" s="56"/>
      <c r="BK98" s="56"/>
      <c r="BL98" s="56"/>
      <c r="BM98" s="56"/>
      <c r="BN98" s="56"/>
      <c r="BO98" s="56"/>
      <c r="BP98" s="56">
        <v>1</v>
      </c>
      <c r="BQ98" s="56"/>
      <c r="BR98" s="56"/>
      <c r="BS98" s="56"/>
      <c r="BT98" s="56"/>
      <c r="BU98" s="56"/>
      <c r="BV98" s="56"/>
      <c r="BW98" s="56"/>
      <c r="BX98" s="56"/>
      <c r="BY98" s="56"/>
      <c r="BZ98" s="56"/>
      <c r="CA98" s="56"/>
      <c r="CB98" s="56"/>
      <c r="CC98" s="56"/>
      <c r="CD98" s="56"/>
      <c r="CE98" s="56"/>
      <c r="CF98" s="56"/>
      <c r="CG98" s="56"/>
      <c r="CH98" s="56"/>
      <c r="CI98" s="56"/>
      <c r="CJ98" s="56"/>
      <c r="CK98" s="56"/>
      <c r="CL98" s="56"/>
      <c r="CM98" s="56"/>
      <c r="CN98" s="56">
        <v>0</v>
      </c>
      <c r="CO98" s="56"/>
      <c r="CP98" s="70"/>
      <c r="CQ98" s="56"/>
      <c r="CR98" s="56"/>
      <c r="CS98" s="56"/>
      <c r="CT98" s="56"/>
      <c r="CU98" s="56">
        <v>1</v>
      </c>
      <c r="CV98" s="56">
        <v>0</v>
      </c>
      <c r="CW98" s="55">
        <v>4.2309999999999999</v>
      </c>
      <c r="CX98" s="54" t="s">
        <v>3676</v>
      </c>
      <c r="CY98" s="54"/>
      <c r="CZ98" s="54">
        <v>100</v>
      </c>
      <c r="DA98" s="54" t="s">
        <v>3978</v>
      </c>
      <c r="DB98" s="55">
        <v>4.2309999999999999</v>
      </c>
      <c r="DC98" s="54"/>
      <c r="DD98" s="54"/>
      <c r="DE98" s="54"/>
      <c r="DF98" s="54"/>
      <c r="DG98" s="54"/>
      <c r="DH98" s="54"/>
      <c r="DI98" s="54"/>
      <c r="DJ98" s="54">
        <v>2</v>
      </c>
      <c r="DK98" s="54"/>
      <c r="DL98" s="54"/>
      <c r="DM98" s="54"/>
      <c r="DN98" s="54"/>
      <c r="DO98" s="54"/>
      <c r="DP98" s="54"/>
      <c r="DQ98" s="54">
        <v>1</v>
      </c>
      <c r="DR98" s="54" t="s">
        <v>4288</v>
      </c>
      <c r="DS98" s="54">
        <v>1231</v>
      </c>
      <c r="DT98" s="54"/>
      <c r="DU98" s="54"/>
      <c r="DV98" s="54"/>
      <c r="DW98" s="54"/>
      <c r="DX98" s="54"/>
      <c r="DY98" s="54"/>
      <c r="DZ98" s="54"/>
      <c r="EA98" s="54"/>
      <c r="EB98" s="54"/>
      <c r="EC98" s="54"/>
      <c r="ED98" s="54"/>
      <c r="EE98" s="54"/>
      <c r="EF98" s="54"/>
      <c r="EG98" s="54"/>
      <c r="EH98" s="54"/>
      <c r="EI98" s="54"/>
      <c r="EJ98" s="54"/>
      <c r="EK98" s="54"/>
      <c r="EL98" s="54"/>
      <c r="EM98" s="54"/>
      <c r="EN98" s="54"/>
      <c r="EO98" s="54">
        <v>1</v>
      </c>
      <c r="EP98" s="54" t="s">
        <v>4288</v>
      </c>
      <c r="EQ98" s="54">
        <v>1231</v>
      </c>
      <c r="ER98" s="54"/>
      <c r="ES98" s="54"/>
      <c r="ET98" s="54"/>
      <c r="EU98" s="54"/>
      <c r="EV98" s="54"/>
      <c r="EW98" s="54"/>
      <c r="EX98" s="54"/>
      <c r="EY98" s="54"/>
      <c r="EZ98" s="54"/>
      <c r="FA98" s="54"/>
      <c r="FB98" s="54"/>
      <c r="FC98" s="54"/>
      <c r="FD98" s="54"/>
      <c r="FE98" s="54"/>
      <c r="FF98" s="54"/>
      <c r="FG98" s="54"/>
      <c r="FH98" s="54"/>
      <c r="FI98" s="54"/>
      <c r="FJ98" s="54"/>
      <c r="FK98" s="54"/>
      <c r="FL98" s="54"/>
      <c r="FM98" s="54"/>
      <c r="FN98" s="54"/>
      <c r="FO98" s="54"/>
      <c r="FP98" s="54"/>
      <c r="FQ98" s="54"/>
      <c r="FR98" s="54"/>
      <c r="FS98" s="54"/>
      <c r="FT98" s="54"/>
      <c r="FU98" s="54" t="s">
        <v>4990</v>
      </c>
      <c r="FV98" s="54" t="s">
        <v>5219</v>
      </c>
      <c r="FW98" s="54"/>
      <c r="FX98" s="54"/>
      <c r="FY98" s="54" t="s">
        <v>5457</v>
      </c>
      <c r="FZ98" s="54"/>
      <c r="GA98" s="54" t="s">
        <v>4990</v>
      </c>
      <c r="GB98" s="54"/>
      <c r="GC98" s="54"/>
      <c r="GD98" s="54"/>
      <c r="GE98" s="54"/>
      <c r="GF98" s="54" t="s">
        <v>5878</v>
      </c>
      <c r="GG98" s="54" t="s">
        <v>6219</v>
      </c>
      <c r="GH98" s="54" t="s">
        <v>6537</v>
      </c>
      <c r="GI98" s="54" t="s">
        <v>6882</v>
      </c>
      <c r="GJ98" s="54" t="s">
        <v>5878</v>
      </c>
      <c r="GK98" s="54" t="s">
        <v>6219</v>
      </c>
      <c r="GL98" s="54" t="s">
        <v>7361</v>
      </c>
      <c r="GM98" s="54" t="s">
        <v>6882</v>
      </c>
    </row>
    <row r="99" spans="3:195" ht="30" customHeight="1" x14ac:dyDescent="0.2">
      <c r="C99" s="102" t="s">
        <v>11156</v>
      </c>
      <c r="D99" s="102" t="s">
        <v>11212</v>
      </c>
      <c r="E99" s="54" t="s">
        <v>44</v>
      </c>
      <c r="F99" s="54" t="s">
        <v>11175</v>
      </c>
      <c r="G99" s="54" t="s">
        <v>85</v>
      </c>
      <c r="H99" s="54" t="s">
        <v>156</v>
      </c>
      <c r="I99" s="54" t="s">
        <v>504</v>
      </c>
      <c r="J99" s="54"/>
      <c r="K99" s="54">
        <v>2021</v>
      </c>
      <c r="L99" s="54" t="s">
        <v>815</v>
      </c>
      <c r="M99" s="54" t="s">
        <v>963</v>
      </c>
      <c r="N99" s="54"/>
      <c r="O99" s="54"/>
      <c r="P99" s="54"/>
      <c r="Q99" s="54"/>
      <c r="R99" s="54"/>
      <c r="S99" s="54" t="s">
        <v>2011</v>
      </c>
      <c r="T99" s="54"/>
      <c r="U99" s="54"/>
      <c r="V99" s="54"/>
      <c r="W99" s="54"/>
      <c r="X99" s="54"/>
      <c r="Y99" s="54"/>
      <c r="Z99" s="54" t="s">
        <v>2672</v>
      </c>
      <c r="AA99" s="54" t="s">
        <v>2672</v>
      </c>
      <c r="AB99" s="54"/>
      <c r="AC99" s="54" t="s">
        <v>2672</v>
      </c>
      <c r="AD99" s="55">
        <v>1.0629999999999999</v>
      </c>
      <c r="AE99" s="55"/>
      <c r="AF99" s="55"/>
      <c r="AG99" s="55"/>
      <c r="AH99" s="55">
        <v>1.0589999999999999</v>
      </c>
      <c r="AI99" s="55">
        <v>99.62</v>
      </c>
      <c r="AJ99" s="55">
        <v>6.1</v>
      </c>
      <c r="AK99" s="55">
        <v>0</v>
      </c>
      <c r="AL99" s="55">
        <v>0</v>
      </c>
      <c r="AM99" s="55">
        <v>0</v>
      </c>
      <c r="AN99" s="55">
        <v>0</v>
      </c>
      <c r="AO99" s="55">
        <v>4.0000000000000001E-3</v>
      </c>
      <c r="AP99" s="55">
        <v>0.38</v>
      </c>
      <c r="AQ99" s="55"/>
      <c r="AR99" s="55"/>
      <c r="AS99" s="55"/>
      <c r="AT99" s="55"/>
      <c r="AU99" s="55"/>
      <c r="AV99" s="55"/>
      <c r="AW99" s="54"/>
      <c r="AX99" s="54"/>
      <c r="AY99" s="55"/>
      <c r="AZ99" s="55">
        <v>0.6</v>
      </c>
      <c r="BA99" s="55">
        <v>3.3</v>
      </c>
      <c r="BB99" s="56">
        <v>1</v>
      </c>
      <c r="BC99" s="56">
        <v>1</v>
      </c>
      <c r="BD99" s="56">
        <v>1</v>
      </c>
      <c r="BE99" s="56"/>
      <c r="BF99" s="56">
        <v>1</v>
      </c>
      <c r="BG99" s="56"/>
      <c r="BH99" s="56"/>
      <c r="BI99" s="56"/>
      <c r="BJ99" s="56"/>
      <c r="BK99" s="56"/>
      <c r="BL99" s="56"/>
      <c r="BM99" s="56"/>
      <c r="BN99" s="56"/>
      <c r="BO99" s="56"/>
      <c r="BP99" s="56"/>
      <c r="BQ99" s="56"/>
      <c r="BR99" s="56"/>
      <c r="BS99" s="56"/>
      <c r="BT99" s="56"/>
      <c r="BU99" s="56"/>
      <c r="BV99" s="56"/>
      <c r="BW99" s="56"/>
      <c r="BX99" s="56"/>
      <c r="BY99" s="56"/>
      <c r="BZ99" s="56"/>
      <c r="CA99" s="56"/>
      <c r="CB99" s="56"/>
      <c r="CC99" s="56"/>
      <c r="CD99" s="56"/>
      <c r="CE99" s="56"/>
      <c r="CF99" s="56"/>
      <c r="CG99" s="56"/>
      <c r="CH99" s="56"/>
      <c r="CI99" s="56"/>
      <c r="CJ99" s="56"/>
      <c r="CK99" s="56"/>
      <c r="CL99" s="56"/>
      <c r="CM99" s="56"/>
      <c r="CN99" s="56">
        <v>0</v>
      </c>
      <c r="CO99" s="56"/>
      <c r="CP99" s="70"/>
      <c r="CQ99" s="56"/>
      <c r="CR99" s="56"/>
      <c r="CS99" s="56"/>
      <c r="CT99" s="56"/>
      <c r="CU99" s="56">
        <v>1</v>
      </c>
      <c r="CV99" s="56">
        <v>0</v>
      </c>
      <c r="CW99" s="55">
        <v>1.29</v>
      </c>
      <c r="CX99" s="54" t="s">
        <v>3677</v>
      </c>
      <c r="CY99" s="54"/>
      <c r="CZ99" s="54">
        <v>37.81</v>
      </c>
      <c r="DA99" s="54" t="s">
        <v>3968</v>
      </c>
      <c r="DB99" s="55">
        <v>3.4119999999999999</v>
      </c>
      <c r="DC99" s="54"/>
      <c r="DD99" s="54"/>
      <c r="DE99" s="54"/>
      <c r="DF99" s="54"/>
      <c r="DG99" s="54"/>
      <c r="DH99" s="54"/>
      <c r="DI99" s="54"/>
      <c r="DJ99" s="54"/>
      <c r="DK99" s="54"/>
      <c r="DL99" s="54"/>
      <c r="DM99" s="54"/>
      <c r="DN99" s="54">
        <v>1</v>
      </c>
      <c r="DO99" s="54" t="s">
        <v>4301</v>
      </c>
      <c r="DP99" s="54">
        <v>20</v>
      </c>
      <c r="DQ99" s="54">
        <v>1</v>
      </c>
      <c r="DR99" s="54" t="s">
        <v>4288</v>
      </c>
      <c r="DS99" s="54">
        <v>20</v>
      </c>
      <c r="DT99" s="54"/>
      <c r="DU99" s="54"/>
      <c r="DV99" s="54"/>
      <c r="DW99" s="54"/>
      <c r="DX99" s="54"/>
      <c r="DY99" s="54"/>
      <c r="DZ99" s="54"/>
      <c r="EA99" s="54"/>
      <c r="EB99" s="54"/>
      <c r="EC99" s="54"/>
      <c r="ED99" s="54"/>
      <c r="EE99" s="54"/>
      <c r="EF99" s="54"/>
      <c r="EG99" s="54"/>
      <c r="EH99" s="54"/>
      <c r="EI99" s="54"/>
      <c r="EJ99" s="54"/>
      <c r="EK99" s="54"/>
      <c r="EL99" s="54"/>
      <c r="EM99" s="54"/>
      <c r="EN99" s="54"/>
      <c r="EO99" s="54">
        <v>1</v>
      </c>
      <c r="EP99" s="54" t="s">
        <v>4288</v>
      </c>
      <c r="EQ99" s="54">
        <v>20</v>
      </c>
      <c r="ER99" s="54"/>
      <c r="ES99" s="54"/>
      <c r="ET99" s="54"/>
      <c r="EU99" s="54"/>
      <c r="EV99" s="54"/>
      <c r="EW99" s="54"/>
      <c r="EX99" s="54"/>
      <c r="EY99" s="54"/>
      <c r="EZ99" s="54"/>
      <c r="FA99" s="54"/>
      <c r="FB99" s="54"/>
      <c r="FC99" s="54"/>
      <c r="FD99" s="54"/>
      <c r="FE99" s="54"/>
      <c r="FF99" s="54"/>
      <c r="FG99" s="54"/>
      <c r="FH99" s="54"/>
      <c r="FI99" s="54"/>
      <c r="FJ99" s="54"/>
      <c r="FK99" s="54"/>
      <c r="FL99" s="54"/>
      <c r="FM99" s="54"/>
      <c r="FN99" s="54"/>
      <c r="FO99" s="54"/>
      <c r="FP99" s="54"/>
      <c r="FQ99" s="54"/>
      <c r="FR99" s="54"/>
      <c r="FS99" s="54"/>
      <c r="FT99" s="54"/>
      <c r="FU99" s="54" t="s">
        <v>4991</v>
      </c>
      <c r="FV99" s="54"/>
      <c r="FW99" s="54"/>
      <c r="FX99" s="54"/>
      <c r="FY99" s="54" t="s">
        <v>5458</v>
      </c>
      <c r="FZ99" s="54"/>
      <c r="GA99" s="54"/>
      <c r="GB99" s="54"/>
      <c r="GC99" s="54"/>
      <c r="GD99" s="54"/>
      <c r="GE99" s="54"/>
      <c r="GF99" s="54" t="s">
        <v>5879</v>
      </c>
      <c r="GG99" s="54" t="s">
        <v>6220</v>
      </c>
      <c r="GH99" s="54" t="s">
        <v>6538</v>
      </c>
      <c r="GI99" s="54" t="s">
        <v>6883</v>
      </c>
      <c r="GJ99" s="54" t="s">
        <v>5879</v>
      </c>
      <c r="GK99" s="54" t="s">
        <v>6220</v>
      </c>
      <c r="GL99" s="54" t="s">
        <v>6538</v>
      </c>
      <c r="GM99" s="54" t="s">
        <v>6883</v>
      </c>
    </row>
    <row r="100" spans="3:195" ht="30" customHeight="1" x14ac:dyDescent="0.2">
      <c r="C100" s="102" t="s">
        <v>11156</v>
      </c>
      <c r="D100" s="102" t="s">
        <v>11212</v>
      </c>
      <c r="E100" s="54" t="s">
        <v>44</v>
      </c>
      <c r="F100" s="54" t="s">
        <v>11175</v>
      </c>
      <c r="G100" s="54" t="s">
        <v>86</v>
      </c>
      <c r="H100" s="54" t="s">
        <v>157</v>
      </c>
      <c r="I100" s="54" t="s">
        <v>505</v>
      </c>
      <c r="J100" s="54"/>
      <c r="K100" s="54">
        <v>2021</v>
      </c>
      <c r="L100" s="54" t="s">
        <v>771</v>
      </c>
      <c r="M100" s="54" t="s">
        <v>936</v>
      </c>
      <c r="N100" s="54"/>
      <c r="O100" s="54" t="s">
        <v>1074</v>
      </c>
      <c r="P100" s="54"/>
      <c r="Q100" s="54" t="s">
        <v>1566</v>
      </c>
      <c r="R100" s="54"/>
      <c r="S100" s="54" t="s">
        <v>505</v>
      </c>
      <c r="T100" s="54"/>
      <c r="U100" s="54"/>
      <c r="V100" s="54"/>
      <c r="W100" s="54"/>
      <c r="X100" s="54"/>
      <c r="Y100" s="54"/>
      <c r="Z100" s="54" t="s">
        <v>2673</v>
      </c>
      <c r="AA100" s="54" t="s">
        <v>2673</v>
      </c>
      <c r="AB100" s="54"/>
      <c r="AC100" s="54" t="s">
        <v>2673</v>
      </c>
      <c r="AD100" s="55">
        <v>0.2</v>
      </c>
      <c r="AE100" s="55"/>
      <c r="AF100" s="55"/>
      <c r="AG100" s="55"/>
      <c r="AH100" s="55">
        <v>0.2</v>
      </c>
      <c r="AI100" s="55">
        <v>100</v>
      </c>
      <c r="AJ100" s="55">
        <v>0.04</v>
      </c>
      <c r="AK100" s="55">
        <v>0</v>
      </c>
      <c r="AL100" s="55">
        <v>0</v>
      </c>
      <c r="AM100" s="55">
        <v>0</v>
      </c>
      <c r="AN100" s="55">
        <v>0</v>
      </c>
      <c r="AO100" s="55">
        <v>0</v>
      </c>
      <c r="AP100" s="55">
        <v>0</v>
      </c>
      <c r="AQ100" s="55"/>
      <c r="AR100" s="55"/>
      <c r="AS100" s="55"/>
      <c r="AT100" s="55"/>
      <c r="AU100" s="55"/>
      <c r="AV100" s="55">
        <v>1</v>
      </c>
      <c r="AW100" s="54" t="s">
        <v>3403</v>
      </c>
      <c r="AX100" s="54"/>
      <c r="AY100" s="55">
        <v>0</v>
      </c>
      <c r="AZ100" s="55">
        <v>0.1</v>
      </c>
      <c r="BA100" s="55">
        <v>0.02</v>
      </c>
      <c r="BB100" s="56">
        <v>2</v>
      </c>
      <c r="BC100" s="56">
        <v>1</v>
      </c>
      <c r="BD100" s="56">
        <v>1</v>
      </c>
      <c r="BE100" s="56"/>
      <c r="BF100" s="56"/>
      <c r="BG100" s="56"/>
      <c r="BH100" s="56"/>
      <c r="BI100" s="56"/>
      <c r="BJ100" s="56"/>
      <c r="BK100" s="56"/>
      <c r="BL100" s="56"/>
      <c r="BM100" s="56"/>
      <c r="BN100" s="56">
        <v>1</v>
      </c>
      <c r="BO100" s="56"/>
      <c r="BP100" s="56"/>
      <c r="BQ100" s="56"/>
      <c r="BR100" s="56"/>
      <c r="BS100" s="56"/>
      <c r="BT100" s="56"/>
      <c r="BU100" s="56"/>
      <c r="BV100" s="56"/>
      <c r="BW100" s="56"/>
      <c r="BX100" s="56"/>
      <c r="BY100" s="56"/>
      <c r="BZ100" s="56"/>
      <c r="CA100" s="56"/>
      <c r="CB100" s="56"/>
      <c r="CC100" s="56"/>
      <c r="CD100" s="56"/>
      <c r="CE100" s="56"/>
      <c r="CF100" s="56"/>
      <c r="CG100" s="56"/>
      <c r="CH100" s="56"/>
      <c r="CI100" s="56"/>
      <c r="CJ100" s="56"/>
      <c r="CK100" s="56"/>
      <c r="CL100" s="56"/>
      <c r="CM100" s="56"/>
      <c r="CN100" s="56">
        <v>0</v>
      </c>
      <c r="CO100" s="56"/>
      <c r="CP100" s="70"/>
      <c r="CQ100" s="56"/>
      <c r="CR100" s="56"/>
      <c r="CS100" s="56"/>
      <c r="CT100" s="56"/>
      <c r="CU100" s="56">
        <v>1</v>
      </c>
      <c r="CV100" s="56">
        <v>0</v>
      </c>
      <c r="CW100" s="55">
        <v>10</v>
      </c>
      <c r="CX100" s="54" t="s">
        <v>3675</v>
      </c>
      <c r="CY100" s="54"/>
      <c r="CZ100" s="54">
        <v>23.15</v>
      </c>
      <c r="DA100" s="54" t="s">
        <v>3979</v>
      </c>
      <c r="DB100" s="55">
        <v>43.204999999999998</v>
      </c>
      <c r="DC100" s="54"/>
      <c r="DD100" s="54"/>
      <c r="DE100" s="54"/>
      <c r="DF100" s="54"/>
      <c r="DG100" s="54"/>
      <c r="DH100" s="54"/>
      <c r="DI100" s="54"/>
      <c r="DJ100" s="54"/>
      <c r="DK100" s="54"/>
      <c r="DL100" s="54"/>
      <c r="DM100" s="54"/>
      <c r="DN100" s="54"/>
      <c r="DO100" s="54"/>
      <c r="DP100" s="54"/>
      <c r="DQ100" s="54">
        <v>1</v>
      </c>
      <c r="DR100" s="54" t="s">
        <v>4288</v>
      </c>
      <c r="DS100" s="54">
        <v>20</v>
      </c>
      <c r="DT100" s="54"/>
      <c r="DU100" s="54"/>
      <c r="DV100" s="54"/>
      <c r="DW100" s="54"/>
      <c r="DX100" s="54"/>
      <c r="DY100" s="54"/>
      <c r="DZ100" s="54"/>
      <c r="EA100" s="54"/>
      <c r="EB100" s="54"/>
      <c r="EC100" s="54"/>
      <c r="ED100" s="54"/>
      <c r="EE100" s="54"/>
      <c r="EF100" s="54"/>
      <c r="EG100" s="54"/>
      <c r="EH100" s="54"/>
      <c r="EI100" s="54"/>
      <c r="EJ100" s="54"/>
      <c r="EK100" s="54"/>
      <c r="EL100" s="54"/>
      <c r="EM100" s="54"/>
      <c r="EN100" s="54"/>
      <c r="EO100" s="54"/>
      <c r="EP100" s="54"/>
      <c r="EQ100" s="54"/>
      <c r="ER100" s="54"/>
      <c r="ES100" s="54"/>
      <c r="ET100" s="54"/>
      <c r="EU100" s="54"/>
      <c r="EV100" s="54"/>
      <c r="EW100" s="54"/>
      <c r="EX100" s="54"/>
      <c r="EY100" s="54"/>
      <c r="EZ100" s="54"/>
      <c r="FA100" s="54">
        <v>1</v>
      </c>
      <c r="FB100" s="54" t="s">
        <v>4770</v>
      </c>
      <c r="FC100" s="54">
        <v>9</v>
      </c>
      <c r="FD100" s="54"/>
      <c r="FE100" s="54"/>
      <c r="FF100" s="54"/>
      <c r="FG100" s="54"/>
      <c r="FH100" s="54"/>
      <c r="FI100" s="54"/>
      <c r="FJ100" s="54"/>
      <c r="FK100" s="54"/>
      <c r="FL100" s="54"/>
      <c r="FM100" s="54"/>
      <c r="FN100" s="54"/>
      <c r="FO100" s="54"/>
      <c r="FP100" s="54"/>
      <c r="FQ100" s="54"/>
      <c r="FR100" s="54"/>
      <c r="FS100" s="54"/>
      <c r="FT100" s="54"/>
      <c r="FU100" s="54"/>
      <c r="FV100" s="54" t="s">
        <v>5220</v>
      </c>
      <c r="FW100" s="54"/>
      <c r="FX100" s="54"/>
      <c r="FY100" s="54"/>
      <c r="FZ100" s="54"/>
      <c r="GA100" s="54"/>
      <c r="GB100" s="54"/>
      <c r="GC100" s="54"/>
      <c r="GD100" s="54"/>
      <c r="GE100" s="54"/>
      <c r="GF100" s="54" t="s">
        <v>5880</v>
      </c>
      <c r="GG100" s="54" t="s">
        <v>6221</v>
      </c>
      <c r="GH100" s="54" t="s">
        <v>6539</v>
      </c>
      <c r="GI100" s="54" t="s">
        <v>6884</v>
      </c>
      <c r="GJ100" s="54" t="s">
        <v>5880</v>
      </c>
      <c r="GK100" s="54" t="s">
        <v>6221</v>
      </c>
      <c r="GL100" s="54" t="s">
        <v>6539</v>
      </c>
      <c r="GM100" s="54" t="s">
        <v>6884</v>
      </c>
    </row>
    <row r="101" spans="3:195" ht="30" customHeight="1" x14ac:dyDescent="0.2">
      <c r="C101" s="102" t="s">
        <v>11156</v>
      </c>
      <c r="D101" s="102" t="s">
        <v>11212</v>
      </c>
      <c r="E101" s="54" t="s">
        <v>44</v>
      </c>
      <c r="F101" s="54" t="s">
        <v>11175</v>
      </c>
      <c r="G101" s="54" t="s">
        <v>85</v>
      </c>
      <c r="H101" s="54" t="s">
        <v>158</v>
      </c>
      <c r="I101" s="54" t="s">
        <v>506</v>
      </c>
      <c r="J101" s="54"/>
      <c r="K101" s="54">
        <v>2020</v>
      </c>
      <c r="L101" s="54" t="s">
        <v>771</v>
      </c>
      <c r="M101" s="54" t="s">
        <v>936</v>
      </c>
      <c r="N101" s="54"/>
      <c r="O101" s="54" t="s">
        <v>1075</v>
      </c>
      <c r="P101" s="54"/>
      <c r="Q101" s="54" t="s">
        <v>1567</v>
      </c>
      <c r="R101" s="54"/>
      <c r="S101" s="54" t="s">
        <v>2012</v>
      </c>
      <c r="T101" s="54"/>
      <c r="U101" s="54"/>
      <c r="V101" s="54"/>
      <c r="W101" s="54"/>
      <c r="X101" s="54"/>
      <c r="Y101" s="54"/>
      <c r="Z101" s="54" t="s">
        <v>2674</v>
      </c>
      <c r="AA101" s="54" t="s">
        <v>2674</v>
      </c>
      <c r="AB101" s="54" t="s">
        <v>3142</v>
      </c>
      <c r="AC101" s="54" t="s">
        <v>2674</v>
      </c>
      <c r="AD101" s="55">
        <v>4.3999999999999997E-2</v>
      </c>
      <c r="AE101" s="55"/>
      <c r="AF101" s="55"/>
      <c r="AG101" s="55"/>
      <c r="AH101" s="55">
        <v>4.3999999999999997E-2</v>
      </c>
      <c r="AI101" s="55">
        <v>100</v>
      </c>
      <c r="AJ101" s="55">
        <v>0.04</v>
      </c>
      <c r="AK101" s="55">
        <v>0</v>
      </c>
      <c r="AL101" s="55">
        <v>0</v>
      </c>
      <c r="AM101" s="55">
        <v>0</v>
      </c>
      <c r="AN101" s="55">
        <v>0</v>
      </c>
      <c r="AO101" s="55">
        <v>0</v>
      </c>
      <c r="AP101" s="55">
        <v>0</v>
      </c>
      <c r="AQ101" s="55"/>
      <c r="AR101" s="55"/>
      <c r="AS101" s="55"/>
      <c r="AT101" s="55"/>
      <c r="AU101" s="55"/>
      <c r="AV101" s="55">
        <v>1</v>
      </c>
      <c r="AW101" s="54" t="s">
        <v>3396</v>
      </c>
      <c r="AX101" s="54"/>
      <c r="AY101" s="55">
        <v>0</v>
      </c>
      <c r="AZ101" s="55">
        <v>4.3999999999999997E-2</v>
      </c>
      <c r="BA101" s="55">
        <v>0.1</v>
      </c>
      <c r="BB101" s="56">
        <v>2</v>
      </c>
      <c r="BC101" s="56">
        <v>1</v>
      </c>
      <c r="BD101" s="56">
        <v>1</v>
      </c>
      <c r="BE101" s="56"/>
      <c r="BF101" s="56"/>
      <c r="BG101" s="56"/>
      <c r="BH101" s="56"/>
      <c r="BI101" s="56"/>
      <c r="BJ101" s="56"/>
      <c r="BK101" s="56"/>
      <c r="BL101" s="56"/>
      <c r="BM101" s="56"/>
      <c r="BN101" s="56">
        <v>1</v>
      </c>
      <c r="BO101" s="56"/>
      <c r="BP101" s="56"/>
      <c r="BQ101" s="56"/>
      <c r="BR101" s="56"/>
      <c r="BS101" s="56"/>
      <c r="BT101" s="56"/>
      <c r="BU101" s="56"/>
      <c r="BV101" s="56"/>
      <c r="BW101" s="56"/>
      <c r="BX101" s="56"/>
      <c r="BY101" s="56"/>
      <c r="BZ101" s="56"/>
      <c r="CA101" s="56"/>
      <c r="CB101" s="56"/>
      <c r="CC101" s="56"/>
      <c r="CD101" s="56"/>
      <c r="CE101" s="56"/>
      <c r="CF101" s="56"/>
      <c r="CG101" s="56"/>
      <c r="CH101" s="56"/>
      <c r="CI101" s="56"/>
      <c r="CJ101" s="56"/>
      <c r="CK101" s="56"/>
      <c r="CL101" s="56"/>
      <c r="CM101" s="56"/>
      <c r="CN101" s="56">
        <v>0</v>
      </c>
      <c r="CO101" s="56"/>
      <c r="CP101" s="70"/>
      <c r="CQ101" s="56"/>
      <c r="CR101" s="56"/>
      <c r="CS101" s="56"/>
      <c r="CT101" s="56"/>
      <c r="CU101" s="56">
        <v>1</v>
      </c>
      <c r="CV101" s="56">
        <v>0</v>
      </c>
      <c r="CW101" s="55">
        <v>13.387</v>
      </c>
      <c r="CX101" s="54" t="s">
        <v>3675</v>
      </c>
      <c r="CY101" s="54"/>
      <c r="CZ101" s="54">
        <v>100</v>
      </c>
      <c r="DA101" s="54" t="s">
        <v>3972</v>
      </c>
      <c r="DB101" s="55">
        <v>13.387</v>
      </c>
      <c r="DC101" s="54"/>
      <c r="DD101" s="54"/>
      <c r="DE101" s="54"/>
      <c r="DF101" s="54"/>
      <c r="DG101" s="54"/>
      <c r="DH101" s="54"/>
      <c r="DI101" s="54"/>
      <c r="DJ101" s="54"/>
      <c r="DK101" s="54"/>
      <c r="DL101" s="54"/>
      <c r="DM101" s="54"/>
      <c r="DN101" s="54"/>
      <c r="DO101" s="54"/>
      <c r="DP101" s="54"/>
      <c r="DQ101" s="54">
        <v>1</v>
      </c>
      <c r="DR101" s="54" t="s">
        <v>4288</v>
      </c>
      <c r="DS101" s="54">
        <v>9</v>
      </c>
      <c r="DT101" s="54"/>
      <c r="DU101" s="54"/>
      <c r="DV101" s="54"/>
      <c r="DW101" s="54"/>
      <c r="DX101" s="54"/>
      <c r="DY101" s="54"/>
      <c r="DZ101" s="54"/>
      <c r="EA101" s="54"/>
      <c r="EB101" s="54"/>
      <c r="EC101" s="54"/>
      <c r="ED101" s="54"/>
      <c r="EE101" s="54"/>
      <c r="EF101" s="54"/>
      <c r="EG101" s="54"/>
      <c r="EH101" s="54"/>
      <c r="EI101" s="54"/>
      <c r="EJ101" s="54"/>
      <c r="EK101" s="54"/>
      <c r="EL101" s="54"/>
      <c r="EM101" s="54"/>
      <c r="EN101" s="54"/>
      <c r="EO101" s="54"/>
      <c r="EP101" s="54"/>
      <c r="EQ101" s="54"/>
      <c r="ER101" s="54"/>
      <c r="ES101" s="54"/>
      <c r="ET101" s="54"/>
      <c r="EU101" s="54"/>
      <c r="EV101" s="54"/>
      <c r="EW101" s="54"/>
      <c r="EX101" s="54"/>
      <c r="EY101" s="54"/>
      <c r="EZ101" s="54"/>
      <c r="FA101" s="54">
        <v>1</v>
      </c>
      <c r="FB101" s="54" t="s">
        <v>4288</v>
      </c>
      <c r="FC101" s="54">
        <v>9</v>
      </c>
      <c r="FD101" s="54"/>
      <c r="FE101" s="54"/>
      <c r="FF101" s="54"/>
      <c r="FG101" s="54"/>
      <c r="FH101" s="54"/>
      <c r="FI101" s="54"/>
      <c r="FJ101" s="54"/>
      <c r="FK101" s="54"/>
      <c r="FL101" s="54"/>
      <c r="FM101" s="54"/>
      <c r="FN101" s="54"/>
      <c r="FO101" s="54"/>
      <c r="FP101" s="54"/>
      <c r="FQ101" s="54"/>
      <c r="FR101" s="54"/>
      <c r="FS101" s="54"/>
      <c r="FT101" s="54"/>
      <c r="FU101" s="54"/>
      <c r="FV101" s="54" t="s">
        <v>5221</v>
      </c>
      <c r="FW101" s="54"/>
      <c r="FX101" s="54"/>
      <c r="FY101" s="54"/>
      <c r="FZ101" s="54"/>
      <c r="GA101" s="54"/>
      <c r="GB101" s="54"/>
      <c r="GC101" s="54"/>
      <c r="GD101" s="54"/>
      <c r="GE101" s="54"/>
      <c r="GF101" s="54" t="s">
        <v>5877</v>
      </c>
      <c r="GG101" s="54" t="s">
        <v>6218</v>
      </c>
      <c r="GH101" s="54" t="s">
        <v>6536</v>
      </c>
      <c r="GI101" s="54" t="s">
        <v>6881</v>
      </c>
      <c r="GJ101" s="54" t="s">
        <v>5877</v>
      </c>
      <c r="GK101" s="54" t="s">
        <v>6218</v>
      </c>
      <c r="GL101" s="54" t="s">
        <v>6536</v>
      </c>
      <c r="GM101" s="54" t="s">
        <v>6881</v>
      </c>
    </row>
    <row r="102" spans="3:195" ht="30" customHeight="1" x14ac:dyDescent="0.2">
      <c r="C102" s="102" t="s">
        <v>11156</v>
      </c>
      <c r="D102" s="102" t="s">
        <v>11212</v>
      </c>
      <c r="E102" s="54" t="s">
        <v>44</v>
      </c>
      <c r="F102" s="54" t="s">
        <v>11175</v>
      </c>
      <c r="G102" s="54" t="s">
        <v>85</v>
      </c>
      <c r="H102" s="54" t="s">
        <v>159</v>
      </c>
      <c r="I102" s="54" t="s">
        <v>507</v>
      </c>
      <c r="J102" s="54"/>
      <c r="K102" s="54">
        <v>2020</v>
      </c>
      <c r="L102" s="54" t="s">
        <v>771</v>
      </c>
      <c r="M102" s="54" t="s">
        <v>936</v>
      </c>
      <c r="N102" s="54"/>
      <c r="O102" s="54" t="s">
        <v>1076</v>
      </c>
      <c r="P102" s="54"/>
      <c r="Q102" s="54" t="s">
        <v>1568</v>
      </c>
      <c r="R102" s="54"/>
      <c r="S102" s="54" t="s">
        <v>2013</v>
      </c>
      <c r="T102" s="54"/>
      <c r="U102" s="54"/>
      <c r="V102" s="54"/>
      <c r="W102" s="54"/>
      <c r="X102" s="54"/>
      <c r="Y102" s="54"/>
      <c r="Z102" s="54" t="s">
        <v>2675</v>
      </c>
      <c r="AA102" s="54" t="s">
        <v>2675</v>
      </c>
      <c r="AB102" s="54" t="s">
        <v>3142</v>
      </c>
      <c r="AC102" s="54" t="s">
        <v>2675</v>
      </c>
      <c r="AD102" s="55">
        <v>0.27700000000000002</v>
      </c>
      <c r="AE102" s="55"/>
      <c r="AF102" s="55"/>
      <c r="AG102" s="55"/>
      <c r="AH102" s="55">
        <v>0.27700000000000002</v>
      </c>
      <c r="AI102" s="55">
        <v>100</v>
      </c>
      <c r="AJ102" s="55">
        <v>0.01</v>
      </c>
      <c r="AK102" s="55">
        <v>0</v>
      </c>
      <c r="AL102" s="55">
        <v>0</v>
      </c>
      <c r="AM102" s="55">
        <v>0</v>
      </c>
      <c r="AN102" s="55">
        <v>0</v>
      </c>
      <c r="AO102" s="55">
        <v>0</v>
      </c>
      <c r="AP102" s="55">
        <v>0</v>
      </c>
      <c r="AQ102" s="55"/>
      <c r="AR102" s="55"/>
      <c r="AS102" s="55"/>
      <c r="AT102" s="55"/>
      <c r="AU102" s="55"/>
      <c r="AV102" s="55">
        <v>1</v>
      </c>
      <c r="AW102" s="54" t="s">
        <v>3404</v>
      </c>
      <c r="AX102" s="54"/>
      <c r="AY102" s="55">
        <v>0</v>
      </c>
      <c r="AZ102" s="55">
        <v>0.02</v>
      </c>
      <c r="BA102" s="55">
        <v>7.0000000000000007E-2</v>
      </c>
      <c r="BB102" s="56">
        <v>3</v>
      </c>
      <c r="BC102" s="56">
        <v>3</v>
      </c>
      <c r="BD102" s="56">
        <v>3</v>
      </c>
      <c r="BE102" s="56"/>
      <c r="BF102" s="56"/>
      <c r="BG102" s="56"/>
      <c r="BH102" s="56"/>
      <c r="BI102" s="56"/>
      <c r="BJ102" s="56"/>
      <c r="BK102" s="56"/>
      <c r="BL102" s="56"/>
      <c r="BM102" s="56"/>
      <c r="BN102" s="56"/>
      <c r="BO102" s="56"/>
      <c r="BP102" s="56">
        <v>1</v>
      </c>
      <c r="BQ102" s="56"/>
      <c r="BR102" s="56"/>
      <c r="BS102" s="56"/>
      <c r="BT102" s="56"/>
      <c r="BU102" s="56"/>
      <c r="BV102" s="56"/>
      <c r="BW102" s="56"/>
      <c r="BX102" s="56"/>
      <c r="BY102" s="56"/>
      <c r="BZ102" s="56"/>
      <c r="CA102" s="56"/>
      <c r="CB102" s="56"/>
      <c r="CC102" s="56"/>
      <c r="CD102" s="56"/>
      <c r="CE102" s="56"/>
      <c r="CF102" s="56"/>
      <c r="CG102" s="56"/>
      <c r="CH102" s="56"/>
      <c r="CI102" s="56"/>
      <c r="CJ102" s="56"/>
      <c r="CK102" s="56"/>
      <c r="CL102" s="56"/>
      <c r="CM102" s="56"/>
      <c r="CN102" s="56">
        <v>0</v>
      </c>
      <c r="CO102" s="56"/>
      <c r="CP102" s="70"/>
      <c r="CQ102" s="56"/>
      <c r="CR102" s="56"/>
      <c r="CS102" s="56"/>
      <c r="CT102" s="56"/>
      <c r="CU102" s="56">
        <v>1</v>
      </c>
      <c r="CV102" s="56">
        <v>0</v>
      </c>
      <c r="CW102" s="55">
        <v>1.046</v>
      </c>
      <c r="CX102" s="54" t="s">
        <v>3675</v>
      </c>
      <c r="CY102" s="54"/>
      <c r="CZ102" s="54">
        <v>42.82</v>
      </c>
      <c r="DA102" s="54" t="s">
        <v>3972</v>
      </c>
      <c r="DB102" s="55">
        <v>2.4430000000000001</v>
      </c>
      <c r="DC102" s="54"/>
      <c r="DD102" s="54"/>
      <c r="DE102" s="54"/>
      <c r="DF102" s="54"/>
      <c r="DG102" s="54"/>
      <c r="DH102" s="54"/>
      <c r="DI102" s="54"/>
      <c r="DJ102" s="54">
        <v>1</v>
      </c>
      <c r="DK102" s="54"/>
      <c r="DL102" s="54"/>
      <c r="DM102" s="54"/>
      <c r="DN102" s="54">
        <v>1</v>
      </c>
      <c r="DO102" s="54" t="s">
        <v>4313</v>
      </c>
      <c r="DP102" s="54">
        <v>7</v>
      </c>
      <c r="DQ102" s="54"/>
      <c r="DR102" s="54"/>
      <c r="DS102" s="54"/>
      <c r="DT102" s="54"/>
      <c r="DU102" s="54"/>
      <c r="DV102" s="54"/>
      <c r="DW102" s="54"/>
      <c r="DX102" s="54"/>
      <c r="DY102" s="54"/>
      <c r="DZ102" s="54"/>
      <c r="EA102" s="54"/>
      <c r="EB102" s="54"/>
      <c r="EC102" s="54"/>
      <c r="ED102" s="54"/>
      <c r="EE102" s="54"/>
      <c r="EF102" s="54"/>
      <c r="EG102" s="54"/>
      <c r="EH102" s="54"/>
      <c r="EI102" s="54"/>
      <c r="EJ102" s="54"/>
      <c r="EK102" s="54"/>
      <c r="EL102" s="54"/>
      <c r="EM102" s="54"/>
      <c r="EN102" s="54"/>
      <c r="EO102" s="54"/>
      <c r="EP102" s="54"/>
      <c r="EQ102" s="54"/>
      <c r="ER102" s="54"/>
      <c r="ES102" s="54"/>
      <c r="ET102" s="54"/>
      <c r="EU102" s="54"/>
      <c r="EV102" s="54"/>
      <c r="EW102" s="54"/>
      <c r="EX102" s="54"/>
      <c r="EY102" s="54"/>
      <c r="EZ102" s="54"/>
      <c r="FA102" s="54">
        <v>1</v>
      </c>
      <c r="FB102" s="54" t="s">
        <v>4773</v>
      </c>
      <c r="FC102" s="54">
        <v>9</v>
      </c>
      <c r="FD102" s="54"/>
      <c r="FE102" s="54"/>
      <c r="FF102" s="54"/>
      <c r="FG102" s="54"/>
      <c r="FH102" s="54"/>
      <c r="FI102" s="54"/>
      <c r="FJ102" s="54"/>
      <c r="FK102" s="54"/>
      <c r="FL102" s="54"/>
      <c r="FM102" s="54"/>
      <c r="FN102" s="54"/>
      <c r="FO102" s="54"/>
      <c r="FP102" s="54"/>
      <c r="FQ102" s="54"/>
      <c r="FR102" s="54"/>
      <c r="FS102" s="54"/>
      <c r="FT102" s="54"/>
      <c r="FU102" s="54" t="s">
        <v>4992</v>
      </c>
      <c r="FV102" s="54"/>
      <c r="FW102" s="54"/>
      <c r="FX102" s="54"/>
      <c r="FY102" s="54"/>
      <c r="FZ102" s="54"/>
      <c r="GA102" s="54"/>
      <c r="GB102" s="54"/>
      <c r="GC102" s="54"/>
      <c r="GD102" s="54"/>
      <c r="GE102" s="54"/>
      <c r="GF102" s="54" t="s">
        <v>5881</v>
      </c>
      <c r="GG102" s="54" t="s">
        <v>6222</v>
      </c>
      <c r="GH102" s="54" t="s">
        <v>6540</v>
      </c>
      <c r="GI102" s="54" t="s">
        <v>6885</v>
      </c>
      <c r="GJ102" s="54" t="s">
        <v>7178</v>
      </c>
      <c r="GK102" s="54" t="s">
        <v>6218</v>
      </c>
      <c r="GL102" s="54" t="s">
        <v>6536</v>
      </c>
      <c r="GM102" s="54" t="s">
        <v>6881</v>
      </c>
    </row>
    <row r="103" spans="3:195" ht="30" customHeight="1" x14ac:dyDescent="0.2">
      <c r="C103" s="102" t="s">
        <v>11156</v>
      </c>
      <c r="D103" s="102" t="s">
        <v>11212</v>
      </c>
      <c r="E103" s="54" t="s">
        <v>44</v>
      </c>
      <c r="F103" s="54" t="s">
        <v>11175</v>
      </c>
      <c r="G103" s="54" t="s">
        <v>85</v>
      </c>
      <c r="H103" s="54" t="s">
        <v>160</v>
      </c>
      <c r="I103" s="54" t="s">
        <v>508</v>
      </c>
      <c r="J103" s="54"/>
      <c r="K103" s="54">
        <v>2020</v>
      </c>
      <c r="L103" s="54" t="s">
        <v>771</v>
      </c>
      <c r="M103" s="54" t="s">
        <v>936</v>
      </c>
      <c r="N103" s="54"/>
      <c r="O103" s="54" t="s">
        <v>1077</v>
      </c>
      <c r="P103" s="54" t="s">
        <v>1339</v>
      </c>
      <c r="Q103" s="54" t="s">
        <v>1569</v>
      </c>
      <c r="R103" s="54" t="s">
        <v>1800</v>
      </c>
      <c r="S103" s="54" t="s">
        <v>2014</v>
      </c>
      <c r="T103" s="54" t="s">
        <v>2282</v>
      </c>
      <c r="U103" s="54"/>
      <c r="V103" s="54"/>
      <c r="W103" s="54"/>
      <c r="X103" s="54"/>
      <c r="Y103" s="54"/>
      <c r="Z103" s="54" t="s">
        <v>2676</v>
      </c>
      <c r="AA103" s="54" t="s">
        <v>2676</v>
      </c>
      <c r="AB103" s="54" t="s">
        <v>3142</v>
      </c>
      <c r="AC103" s="54" t="s">
        <v>2676</v>
      </c>
      <c r="AD103" s="55">
        <v>2.3E-2</v>
      </c>
      <c r="AE103" s="55"/>
      <c r="AF103" s="55"/>
      <c r="AG103" s="55"/>
      <c r="AH103" s="55">
        <v>2.3E-2</v>
      </c>
      <c r="AI103" s="55">
        <v>100</v>
      </c>
      <c r="AJ103" s="55">
        <v>0.1</v>
      </c>
      <c r="AK103" s="55">
        <v>0</v>
      </c>
      <c r="AL103" s="55">
        <v>0</v>
      </c>
      <c r="AM103" s="55">
        <v>0</v>
      </c>
      <c r="AN103" s="55">
        <v>0</v>
      </c>
      <c r="AO103" s="55">
        <v>0</v>
      </c>
      <c r="AP103" s="55">
        <v>0</v>
      </c>
      <c r="AQ103" s="55"/>
      <c r="AR103" s="55"/>
      <c r="AS103" s="55"/>
      <c r="AT103" s="55"/>
      <c r="AU103" s="55"/>
      <c r="AV103" s="55">
        <v>1</v>
      </c>
      <c r="AW103" s="54" t="s">
        <v>3402</v>
      </c>
      <c r="AX103" s="54"/>
      <c r="AY103" s="55">
        <v>0</v>
      </c>
      <c r="AZ103" s="55">
        <v>0</v>
      </c>
      <c r="BA103" s="55">
        <v>0</v>
      </c>
      <c r="BB103" s="56">
        <v>2</v>
      </c>
      <c r="BC103" s="56">
        <v>1</v>
      </c>
      <c r="BD103" s="56">
        <v>1</v>
      </c>
      <c r="BE103" s="56"/>
      <c r="BF103" s="56"/>
      <c r="BG103" s="56"/>
      <c r="BH103" s="56"/>
      <c r="BI103" s="56"/>
      <c r="BJ103" s="56"/>
      <c r="BK103" s="56"/>
      <c r="BL103" s="56"/>
      <c r="BM103" s="56"/>
      <c r="BN103" s="56"/>
      <c r="BO103" s="56"/>
      <c r="BP103" s="56"/>
      <c r="BQ103" s="56">
        <v>1</v>
      </c>
      <c r="BR103" s="56"/>
      <c r="BS103" s="56"/>
      <c r="BT103" s="56"/>
      <c r="BU103" s="56"/>
      <c r="BV103" s="56"/>
      <c r="BW103" s="56"/>
      <c r="BX103" s="56"/>
      <c r="BY103" s="56"/>
      <c r="BZ103" s="56"/>
      <c r="CA103" s="56"/>
      <c r="CB103" s="56"/>
      <c r="CC103" s="56"/>
      <c r="CD103" s="56"/>
      <c r="CE103" s="56"/>
      <c r="CF103" s="56"/>
      <c r="CG103" s="56"/>
      <c r="CH103" s="56"/>
      <c r="CI103" s="56"/>
      <c r="CJ103" s="56"/>
      <c r="CK103" s="56"/>
      <c r="CL103" s="56"/>
      <c r="CM103" s="56"/>
      <c r="CN103" s="56">
        <v>0</v>
      </c>
      <c r="CO103" s="56"/>
      <c r="CP103" s="70"/>
      <c r="CQ103" s="56"/>
      <c r="CR103" s="56"/>
      <c r="CS103" s="56"/>
      <c r="CT103" s="56"/>
      <c r="CU103" s="56">
        <v>1</v>
      </c>
      <c r="CV103" s="56">
        <v>0</v>
      </c>
      <c r="CW103" s="55">
        <v>3.3460000000000001</v>
      </c>
      <c r="CX103" s="54" t="s">
        <v>3675</v>
      </c>
      <c r="CY103" s="54"/>
      <c r="CZ103" s="54">
        <v>100</v>
      </c>
      <c r="DA103" s="54" t="s">
        <v>3972</v>
      </c>
      <c r="DB103" s="55">
        <v>3.3460000000000001</v>
      </c>
      <c r="DC103" s="54"/>
      <c r="DD103" s="54"/>
      <c r="DE103" s="54"/>
      <c r="DF103" s="54"/>
      <c r="DG103" s="54"/>
      <c r="DH103" s="54"/>
      <c r="DI103" s="54"/>
      <c r="DJ103" s="54"/>
      <c r="DK103" s="54"/>
      <c r="DL103" s="54"/>
      <c r="DM103" s="54"/>
      <c r="DN103" s="54"/>
      <c r="DO103" s="54"/>
      <c r="DP103" s="54"/>
      <c r="DQ103" s="54">
        <v>1</v>
      </c>
      <c r="DR103" s="54" t="s">
        <v>4288</v>
      </c>
      <c r="DS103" s="54">
        <v>9</v>
      </c>
      <c r="DT103" s="54"/>
      <c r="DU103" s="54"/>
      <c r="DV103" s="54"/>
      <c r="DW103" s="54"/>
      <c r="DX103" s="54"/>
      <c r="DY103" s="54"/>
      <c r="DZ103" s="54"/>
      <c r="EA103" s="54"/>
      <c r="EB103" s="54"/>
      <c r="EC103" s="54"/>
      <c r="ED103" s="54"/>
      <c r="EE103" s="54"/>
      <c r="EF103" s="54"/>
      <c r="EG103" s="54"/>
      <c r="EH103" s="54"/>
      <c r="EI103" s="54"/>
      <c r="EJ103" s="54"/>
      <c r="EK103" s="54"/>
      <c r="EL103" s="54"/>
      <c r="EM103" s="54"/>
      <c r="EN103" s="54"/>
      <c r="EO103" s="54"/>
      <c r="EP103" s="54"/>
      <c r="EQ103" s="54"/>
      <c r="ER103" s="54"/>
      <c r="ES103" s="54"/>
      <c r="ET103" s="54"/>
      <c r="EU103" s="54"/>
      <c r="EV103" s="54"/>
      <c r="EW103" s="54"/>
      <c r="EX103" s="54"/>
      <c r="EY103" s="54"/>
      <c r="EZ103" s="54"/>
      <c r="FA103" s="54">
        <v>1</v>
      </c>
      <c r="FB103" s="54" t="s">
        <v>4288</v>
      </c>
      <c r="FC103" s="54">
        <v>7</v>
      </c>
      <c r="FD103" s="54"/>
      <c r="FE103" s="54"/>
      <c r="FF103" s="54"/>
      <c r="FG103" s="54"/>
      <c r="FH103" s="54"/>
      <c r="FI103" s="54"/>
      <c r="FJ103" s="54"/>
      <c r="FK103" s="54"/>
      <c r="FL103" s="54"/>
      <c r="FM103" s="54"/>
      <c r="FN103" s="54"/>
      <c r="FO103" s="54"/>
      <c r="FP103" s="54"/>
      <c r="FQ103" s="54"/>
      <c r="FR103" s="54"/>
      <c r="FS103" s="54"/>
      <c r="FT103" s="54"/>
      <c r="FU103" s="54" t="s">
        <v>4993</v>
      </c>
      <c r="FV103" s="54"/>
      <c r="FW103" s="54"/>
      <c r="FX103" s="54"/>
      <c r="FY103" s="54"/>
      <c r="FZ103" s="54"/>
      <c r="GA103" s="54"/>
      <c r="GB103" s="54"/>
      <c r="GC103" s="54"/>
      <c r="GD103" s="54"/>
      <c r="GE103" s="54"/>
      <c r="GF103" s="54" t="s">
        <v>5877</v>
      </c>
      <c r="GG103" s="54" t="s">
        <v>6218</v>
      </c>
      <c r="GH103" s="54" t="s">
        <v>6536</v>
      </c>
      <c r="GI103" s="54" t="s">
        <v>6881</v>
      </c>
      <c r="GJ103" s="54" t="s">
        <v>5877</v>
      </c>
      <c r="GK103" s="54" t="s">
        <v>6218</v>
      </c>
      <c r="GL103" s="54" t="s">
        <v>6536</v>
      </c>
      <c r="GM103" s="54" t="s">
        <v>6881</v>
      </c>
    </row>
    <row r="104" spans="3:195" ht="30" customHeight="1" x14ac:dyDescent="0.2">
      <c r="C104" s="102" t="s">
        <v>11156</v>
      </c>
      <c r="D104" s="102" t="s">
        <v>11212</v>
      </c>
      <c r="E104" s="54" t="s">
        <v>44</v>
      </c>
      <c r="F104" s="54" t="s">
        <v>11175</v>
      </c>
      <c r="G104" s="54" t="s">
        <v>85</v>
      </c>
      <c r="H104" s="54" t="s">
        <v>161</v>
      </c>
      <c r="I104" s="54" t="s">
        <v>502</v>
      </c>
      <c r="J104" s="54"/>
      <c r="K104" s="54">
        <v>2023</v>
      </c>
      <c r="L104" s="54" t="s">
        <v>816</v>
      </c>
      <c r="M104" s="54" t="s">
        <v>787</v>
      </c>
      <c r="N104" s="54"/>
      <c r="O104" s="54"/>
      <c r="P104" s="54"/>
      <c r="Q104" s="54" t="s">
        <v>1570</v>
      </c>
      <c r="R104" s="54"/>
      <c r="S104" s="54" t="s">
        <v>2015</v>
      </c>
      <c r="T104" s="54"/>
      <c r="U104" s="54"/>
      <c r="V104" s="54"/>
      <c r="W104" s="54"/>
      <c r="X104" s="54"/>
      <c r="Y104" s="54"/>
      <c r="Z104" s="54" t="s">
        <v>2677</v>
      </c>
      <c r="AA104" s="54" t="s">
        <v>2677</v>
      </c>
      <c r="AB104" s="54" t="s">
        <v>3142</v>
      </c>
      <c r="AC104" s="54" t="s">
        <v>2677</v>
      </c>
      <c r="AD104" s="55">
        <v>0.59899999999999998</v>
      </c>
      <c r="AE104" s="55"/>
      <c r="AF104" s="55"/>
      <c r="AG104" s="55"/>
      <c r="AH104" s="55">
        <v>0.56899999999999995</v>
      </c>
      <c r="AI104" s="55">
        <v>94.99</v>
      </c>
      <c r="AJ104" s="55">
        <v>1.7</v>
      </c>
      <c r="AK104" s="55">
        <v>0</v>
      </c>
      <c r="AL104" s="55">
        <v>0</v>
      </c>
      <c r="AM104" s="55">
        <v>0.03</v>
      </c>
      <c r="AN104" s="55">
        <v>5.01</v>
      </c>
      <c r="AO104" s="55">
        <v>0</v>
      </c>
      <c r="AP104" s="55">
        <v>0</v>
      </c>
      <c r="AQ104" s="55"/>
      <c r="AR104" s="55"/>
      <c r="AS104" s="55"/>
      <c r="AT104" s="55"/>
      <c r="AU104" s="55"/>
      <c r="AV104" s="55">
        <v>1</v>
      </c>
      <c r="AW104" s="54" t="s">
        <v>3402</v>
      </c>
      <c r="AX104" s="54"/>
      <c r="AY104" s="55">
        <v>0</v>
      </c>
      <c r="AZ104" s="55">
        <v>2.4</v>
      </c>
      <c r="BA104" s="55">
        <v>6.8</v>
      </c>
      <c r="BB104" s="56">
        <v>5</v>
      </c>
      <c r="BC104" s="56">
        <v>4</v>
      </c>
      <c r="BD104" s="56">
        <v>4</v>
      </c>
      <c r="BE104" s="56"/>
      <c r="BF104" s="56">
        <v>2</v>
      </c>
      <c r="BG104" s="56"/>
      <c r="BH104" s="56"/>
      <c r="BI104" s="56"/>
      <c r="BJ104" s="56"/>
      <c r="BK104" s="56"/>
      <c r="BL104" s="56"/>
      <c r="BM104" s="56">
        <v>1</v>
      </c>
      <c r="BN104" s="56"/>
      <c r="BO104" s="56"/>
      <c r="BP104" s="56"/>
      <c r="BQ104" s="56">
        <v>1</v>
      </c>
      <c r="BR104" s="56"/>
      <c r="BS104" s="56"/>
      <c r="BT104" s="56"/>
      <c r="BU104" s="56"/>
      <c r="BV104" s="56"/>
      <c r="BW104" s="56"/>
      <c r="BX104" s="56"/>
      <c r="BY104" s="56"/>
      <c r="BZ104" s="56"/>
      <c r="CA104" s="56"/>
      <c r="CB104" s="56"/>
      <c r="CC104" s="56"/>
      <c r="CD104" s="56"/>
      <c r="CE104" s="56"/>
      <c r="CF104" s="56"/>
      <c r="CG104" s="56"/>
      <c r="CH104" s="56"/>
      <c r="CI104" s="56"/>
      <c r="CJ104" s="56"/>
      <c r="CK104" s="56"/>
      <c r="CL104" s="56"/>
      <c r="CM104" s="56"/>
      <c r="CN104" s="56">
        <v>0</v>
      </c>
      <c r="CO104" s="56"/>
      <c r="CP104" s="70"/>
      <c r="CQ104" s="56"/>
      <c r="CR104" s="56"/>
      <c r="CS104" s="56"/>
      <c r="CT104" s="56"/>
      <c r="CU104" s="56">
        <v>4</v>
      </c>
      <c r="CV104" s="56">
        <v>0</v>
      </c>
      <c r="CW104" s="55">
        <v>2.2999999999999998</v>
      </c>
      <c r="CX104" s="54" t="s">
        <v>3678</v>
      </c>
      <c r="CY104" s="54"/>
      <c r="CZ104" s="54">
        <v>18.850000000000001</v>
      </c>
      <c r="DA104" s="54" t="s">
        <v>3980</v>
      </c>
      <c r="DB104" s="55">
        <v>12.2</v>
      </c>
      <c r="DC104" s="54"/>
      <c r="DD104" s="54"/>
      <c r="DE104" s="54"/>
      <c r="DF104" s="54"/>
      <c r="DG104" s="54"/>
      <c r="DH104" s="54"/>
      <c r="DI104" s="54"/>
      <c r="DJ104" s="54"/>
      <c r="DK104" s="54">
        <v>1</v>
      </c>
      <c r="DL104" s="54" t="s">
        <v>4193</v>
      </c>
      <c r="DM104" s="54">
        <v>101</v>
      </c>
      <c r="DN104" s="54">
        <v>1</v>
      </c>
      <c r="DO104" s="54" t="s">
        <v>4290</v>
      </c>
      <c r="DP104" s="54">
        <v>8</v>
      </c>
      <c r="DQ104" s="54">
        <v>1</v>
      </c>
      <c r="DR104" s="54" t="s">
        <v>4428</v>
      </c>
      <c r="DS104" s="54">
        <v>101</v>
      </c>
      <c r="DT104" s="54"/>
      <c r="DU104" s="54"/>
      <c r="DV104" s="54"/>
      <c r="DW104" s="54"/>
      <c r="DX104" s="54"/>
      <c r="DY104" s="54"/>
      <c r="DZ104" s="54">
        <v>1</v>
      </c>
      <c r="EA104" s="54" t="s">
        <v>4471</v>
      </c>
      <c r="EB104" s="54">
        <v>2</v>
      </c>
      <c r="EC104" s="54">
        <v>1</v>
      </c>
      <c r="ED104" s="54" t="s">
        <v>4500</v>
      </c>
      <c r="EE104" s="54">
        <v>8</v>
      </c>
      <c r="EF104" s="54"/>
      <c r="EG104" s="54"/>
      <c r="EH104" s="54"/>
      <c r="EI104" s="54"/>
      <c r="EJ104" s="54"/>
      <c r="EK104" s="54"/>
      <c r="EL104" s="54">
        <v>1</v>
      </c>
      <c r="EM104" s="54" t="s">
        <v>4288</v>
      </c>
      <c r="EN104" s="54">
        <v>8</v>
      </c>
      <c r="EO104" s="54"/>
      <c r="EP104" s="54"/>
      <c r="EQ104" s="54"/>
      <c r="ER104" s="54"/>
      <c r="ES104" s="54"/>
      <c r="ET104" s="54"/>
      <c r="EU104" s="54"/>
      <c r="EV104" s="54"/>
      <c r="EW104" s="54"/>
      <c r="EX104" s="54">
        <v>1</v>
      </c>
      <c r="EY104" s="54" t="s">
        <v>4705</v>
      </c>
      <c r="EZ104" s="54">
        <v>7</v>
      </c>
      <c r="FA104" s="54"/>
      <c r="FB104" s="54"/>
      <c r="FC104" s="54"/>
      <c r="FD104" s="54"/>
      <c r="FE104" s="54"/>
      <c r="FF104" s="54"/>
      <c r="FG104" s="54"/>
      <c r="FH104" s="54"/>
      <c r="FI104" s="54"/>
      <c r="FJ104" s="54"/>
      <c r="FK104" s="54"/>
      <c r="FL104" s="54"/>
      <c r="FM104" s="54"/>
      <c r="FN104" s="54"/>
      <c r="FO104" s="54"/>
      <c r="FP104" s="54"/>
      <c r="FQ104" s="54"/>
      <c r="FR104" s="54"/>
      <c r="FS104" s="54"/>
      <c r="FT104" s="54"/>
      <c r="FU104" s="54" t="s">
        <v>4994</v>
      </c>
      <c r="FV104" s="54" t="s">
        <v>5222</v>
      </c>
      <c r="FW104" s="54"/>
      <c r="FX104" s="54"/>
      <c r="FY104" s="54" t="s">
        <v>5459</v>
      </c>
      <c r="FZ104" s="54"/>
      <c r="GA104" s="54"/>
      <c r="GB104" s="54"/>
      <c r="GC104" s="54"/>
      <c r="GD104" s="54"/>
      <c r="GE104" s="54"/>
      <c r="GF104" s="54" t="s">
        <v>5882</v>
      </c>
      <c r="GG104" s="54" t="s">
        <v>6223</v>
      </c>
      <c r="GH104" s="54" t="s">
        <v>6541</v>
      </c>
      <c r="GI104" s="54" t="s">
        <v>6886</v>
      </c>
      <c r="GJ104" s="54" t="s">
        <v>7179</v>
      </c>
      <c r="GK104" s="54" t="s">
        <v>7270</v>
      </c>
      <c r="GL104" s="54" t="s">
        <v>7362</v>
      </c>
      <c r="GM104" s="54" t="s">
        <v>6886</v>
      </c>
    </row>
    <row r="105" spans="3:195" ht="30" customHeight="1" x14ac:dyDescent="0.2">
      <c r="C105" s="102" t="s">
        <v>11156</v>
      </c>
      <c r="D105" s="102" t="s">
        <v>11212</v>
      </c>
      <c r="E105" s="54" t="s">
        <v>44</v>
      </c>
      <c r="F105" s="54" t="s">
        <v>11175</v>
      </c>
      <c r="G105" s="54" t="s">
        <v>85</v>
      </c>
      <c r="H105" s="54" t="s">
        <v>162</v>
      </c>
      <c r="I105" s="54" t="s">
        <v>509</v>
      </c>
      <c r="J105" s="54"/>
      <c r="K105" s="54">
        <v>2021</v>
      </c>
      <c r="L105" s="54" t="s">
        <v>817</v>
      </c>
      <c r="M105" s="54" t="s">
        <v>964</v>
      </c>
      <c r="N105" s="54"/>
      <c r="O105" s="54"/>
      <c r="P105" s="54"/>
      <c r="Q105" s="54" t="s">
        <v>1571</v>
      </c>
      <c r="R105" s="54" t="s">
        <v>1801</v>
      </c>
      <c r="S105" s="54"/>
      <c r="T105" s="54"/>
      <c r="U105" s="54"/>
      <c r="V105" s="54"/>
      <c r="W105" s="54"/>
      <c r="X105" s="54"/>
      <c r="Y105" s="54"/>
      <c r="Z105" s="54" t="s">
        <v>2678</v>
      </c>
      <c r="AA105" s="54" t="s">
        <v>2678</v>
      </c>
      <c r="AB105" s="54"/>
      <c r="AC105" s="54" t="s">
        <v>3193</v>
      </c>
      <c r="AD105" s="55">
        <v>1.4</v>
      </c>
      <c r="AE105" s="55"/>
      <c r="AF105" s="55"/>
      <c r="AG105" s="55"/>
      <c r="AH105" s="55">
        <v>1.4</v>
      </c>
      <c r="AI105" s="55">
        <v>100</v>
      </c>
      <c r="AJ105" s="55">
        <v>3.08</v>
      </c>
      <c r="AK105" s="55">
        <v>0</v>
      </c>
      <c r="AL105" s="55">
        <v>0</v>
      </c>
      <c r="AM105" s="55">
        <v>0</v>
      </c>
      <c r="AN105" s="55">
        <v>0</v>
      </c>
      <c r="AO105" s="55">
        <v>0</v>
      </c>
      <c r="AP105" s="55">
        <v>0</v>
      </c>
      <c r="AQ105" s="55"/>
      <c r="AR105" s="55"/>
      <c r="AS105" s="55"/>
      <c r="AT105" s="55"/>
      <c r="AU105" s="55"/>
      <c r="AV105" s="55">
        <v>1</v>
      </c>
      <c r="AW105" s="54" t="s">
        <v>3405</v>
      </c>
      <c r="AX105" s="54"/>
      <c r="AY105" s="55">
        <v>0</v>
      </c>
      <c r="AZ105" s="55">
        <v>3</v>
      </c>
      <c r="BA105" s="55">
        <v>6.93</v>
      </c>
      <c r="BB105" s="56">
        <v>3</v>
      </c>
      <c r="BC105" s="56">
        <v>3</v>
      </c>
      <c r="BD105" s="56">
        <v>3</v>
      </c>
      <c r="BE105" s="56"/>
      <c r="BF105" s="56">
        <v>1</v>
      </c>
      <c r="BG105" s="56"/>
      <c r="BH105" s="56"/>
      <c r="BI105" s="56"/>
      <c r="BJ105" s="56"/>
      <c r="BK105" s="56"/>
      <c r="BL105" s="56"/>
      <c r="BM105" s="56"/>
      <c r="BN105" s="56"/>
      <c r="BO105" s="56">
        <v>2</v>
      </c>
      <c r="BP105" s="56"/>
      <c r="BQ105" s="56"/>
      <c r="BR105" s="56"/>
      <c r="BS105" s="56"/>
      <c r="BT105" s="56"/>
      <c r="BU105" s="56"/>
      <c r="BV105" s="56"/>
      <c r="BW105" s="56"/>
      <c r="BX105" s="56"/>
      <c r="BY105" s="56"/>
      <c r="BZ105" s="56"/>
      <c r="CA105" s="56"/>
      <c r="CB105" s="56"/>
      <c r="CC105" s="56"/>
      <c r="CD105" s="56"/>
      <c r="CE105" s="56"/>
      <c r="CF105" s="56"/>
      <c r="CG105" s="56"/>
      <c r="CH105" s="56"/>
      <c r="CI105" s="56"/>
      <c r="CJ105" s="56"/>
      <c r="CK105" s="56"/>
      <c r="CL105" s="56"/>
      <c r="CM105" s="56"/>
      <c r="CN105" s="56">
        <v>0</v>
      </c>
      <c r="CO105" s="56"/>
      <c r="CP105" s="70"/>
      <c r="CQ105" s="56"/>
      <c r="CR105" s="56"/>
      <c r="CS105" s="56"/>
      <c r="CT105" s="56"/>
      <c r="CU105" s="56">
        <v>3</v>
      </c>
      <c r="CV105" s="56">
        <v>0</v>
      </c>
      <c r="CW105" s="55">
        <v>1.47</v>
      </c>
      <c r="CX105" s="54" t="s">
        <v>3679</v>
      </c>
      <c r="CY105" s="54"/>
      <c r="CZ105" s="54">
        <v>15.65</v>
      </c>
      <c r="DA105" s="54" t="s">
        <v>3972</v>
      </c>
      <c r="DB105" s="55">
        <v>9.3930000000000007</v>
      </c>
      <c r="DC105" s="54"/>
      <c r="DD105" s="54"/>
      <c r="DE105" s="54"/>
      <c r="DF105" s="54"/>
      <c r="DG105" s="54"/>
      <c r="DH105" s="54"/>
      <c r="DI105" s="54"/>
      <c r="DJ105" s="54"/>
      <c r="DK105" s="54"/>
      <c r="DL105" s="54"/>
      <c r="DM105" s="54"/>
      <c r="DN105" s="54"/>
      <c r="DO105" s="54"/>
      <c r="DP105" s="54"/>
      <c r="DQ105" s="54">
        <v>1</v>
      </c>
      <c r="DR105" s="54" t="s">
        <v>4429</v>
      </c>
      <c r="DS105" s="54">
        <v>230</v>
      </c>
      <c r="DT105" s="54"/>
      <c r="DU105" s="54"/>
      <c r="DV105" s="54"/>
      <c r="DW105" s="54"/>
      <c r="DX105" s="54"/>
      <c r="DY105" s="54"/>
      <c r="DZ105" s="54"/>
      <c r="EA105" s="54"/>
      <c r="EB105" s="54"/>
      <c r="EC105" s="54"/>
      <c r="ED105" s="54"/>
      <c r="EE105" s="54"/>
      <c r="EF105" s="54"/>
      <c r="EG105" s="54"/>
      <c r="EH105" s="54"/>
      <c r="EI105" s="54"/>
      <c r="EJ105" s="54"/>
      <c r="EK105" s="54"/>
      <c r="EL105" s="54"/>
      <c r="EM105" s="54"/>
      <c r="EN105" s="54"/>
      <c r="EO105" s="54"/>
      <c r="EP105" s="54"/>
      <c r="EQ105" s="54"/>
      <c r="ER105" s="54"/>
      <c r="ES105" s="54"/>
      <c r="ET105" s="54"/>
      <c r="EU105" s="54"/>
      <c r="EV105" s="54"/>
      <c r="EW105" s="54"/>
      <c r="EX105" s="54">
        <v>1</v>
      </c>
      <c r="EY105" s="54" t="s">
        <v>4706</v>
      </c>
      <c r="EZ105" s="54">
        <v>7</v>
      </c>
      <c r="FA105" s="54"/>
      <c r="FB105" s="54"/>
      <c r="FC105" s="54"/>
      <c r="FD105" s="54"/>
      <c r="FE105" s="54"/>
      <c r="FF105" s="54"/>
      <c r="FG105" s="54"/>
      <c r="FH105" s="54"/>
      <c r="FI105" s="54"/>
      <c r="FJ105" s="54"/>
      <c r="FK105" s="54"/>
      <c r="FL105" s="54"/>
      <c r="FM105" s="54"/>
      <c r="FN105" s="54"/>
      <c r="FO105" s="54"/>
      <c r="FP105" s="54"/>
      <c r="FQ105" s="54"/>
      <c r="FR105" s="54"/>
      <c r="FS105" s="54"/>
      <c r="FT105" s="54"/>
      <c r="FU105" s="54" t="s">
        <v>4995</v>
      </c>
      <c r="FV105" s="54"/>
      <c r="FW105" s="54"/>
      <c r="FX105" s="54"/>
      <c r="FY105" s="54"/>
      <c r="FZ105" s="54"/>
      <c r="GA105" s="54"/>
      <c r="GB105" s="54"/>
      <c r="GC105" s="54"/>
      <c r="GD105" s="54"/>
      <c r="GE105" s="54"/>
      <c r="GF105" s="54" t="s">
        <v>5883</v>
      </c>
      <c r="GG105" s="54" t="s">
        <v>6224</v>
      </c>
      <c r="GH105" s="54" t="s">
        <v>6542</v>
      </c>
      <c r="GI105" s="54" t="s">
        <v>6887</v>
      </c>
      <c r="GJ105" s="54" t="s">
        <v>7180</v>
      </c>
      <c r="GK105" s="54" t="s">
        <v>7271</v>
      </c>
      <c r="GL105" s="54" t="s">
        <v>7363</v>
      </c>
      <c r="GM105" s="54" t="s">
        <v>7451</v>
      </c>
    </row>
    <row r="106" spans="3:195" ht="30" customHeight="1" x14ac:dyDescent="0.2">
      <c r="C106" s="102" t="s">
        <v>11156</v>
      </c>
      <c r="D106" s="102" t="s">
        <v>11212</v>
      </c>
      <c r="E106" s="54" t="s">
        <v>44</v>
      </c>
      <c r="F106" s="54" t="s">
        <v>11175</v>
      </c>
      <c r="G106" s="54" t="s">
        <v>85</v>
      </c>
      <c r="H106" s="54" t="s">
        <v>163</v>
      </c>
      <c r="I106" s="54" t="s">
        <v>502</v>
      </c>
      <c r="J106" s="54"/>
      <c r="K106" s="54">
        <v>2023</v>
      </c>
      <c r="L106" s="54" t="s">
        <v>787</v>
      </c>
      <c r="M106" s="54" t="s">
        <v>965</v>
      </c>
      <c r="N106" s="54"/>
      <c r="O106" s="54"/>
      <c r="P106" s="54"/>
      <c r="Q106" s="54" t="s">
        <v>1572</v>
      </c>
      <c r="R106" s="54"/>
      <c r="S106" s="54" t="s">
        <v>2017</v>
      </c>
      <c r="T106" s="54"/>
      <c r="U106" s="54"/>
      <c r="V106" s="54"/>
      <c r="W106" s="54"/>
      <c r="X106" s="54"/>
      <c r="Y106" s="54"/>
      <c r="Z106" s="54" t="s">
        <v>2680</v>
      </c>
      <c r="AA106" s="54" t="s">
        <v>2680</v>
      </c>
      <c r="AB106" s="54"/>
      <c r="AC106" s="54" t="s">
        <v>2680</v>
      </c>
      <c r="AD106" s="55">
        <v>0.315</v>
      </c>
      <c r="AE106" s="55"/>
      <c r="AF106" s="55"/>
      <c r="AG106" s="55"/>
      <c r="AH106" s="55">
        <v>0.3</v>
      </c>
      <c r="AI106" s="55">
        <v>95.24</v>
      </c>
      <c r="AJ106" s="55">
        <v>0.47</v>
      </c>
      <c r="AK106" s="55">
        <v>1.4999999999999999E-2</v>
      </c>
      <c r="AL106" s="55">
        <v>4.76</v>
      </c>
      <c r="AM106" s="55">
        <v>0</v>
      </c>
      <c r="AN106" s="55">
        <v>0</v>
      </c>
      <c r="AO106" s="55">
        <v>0</v>
      </c>
      <c r="AP106" s="55">
        <v>0</v>
      </c>
      <c r="AQ106" s="55"/>
      <c r="AR106" s="55"/>
      <c r="AS106" s="55"/>
      <c r="AT106" s="55"/>
      <c r="AU106" s="55"/>
      <c r="AV106" s="55">
        <v>1</v>
      </c>
      <c r="AW106" s="54" t="s">
        <v>3406</v>
      </c>
      <c r="AX106" s="54"/>
      <c r="AY106" s="55">
        <v>0.15</v>
      </c>
      <c r="AZ106" s="55">
        <v>0.32500000000000001</v>
      </c>
      <c r="BA106" s="55">
        <v>0.47</v>
      </c>
      <c r="BB106" s="56">
        <v>1</v>
      </c>
      <c r="BC106" s="56">
        <v>1</v>
      </c>
      <c r="BD106" s="56">
        <v>1</v>
      </c>
      <c r="BE106" s="56"/>
      <c r="BF106" s="56">
        <v>1</v>
      </c>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c r="CF106" s="56"/>
      <c r="CG106" s="56"/>
      <c r="CH106" s="56"/>
      <c r="CI106" s="56"/>
      <c r="CJ106" s="56"/>
      <c r="CK106" s="56"/>
      <c r="CL106" s="56"/>
      <c r="CM106" s="56"/>
      <c r="CN106" s="56">
        <v>0</v>
      </c>
      <c r="CO106" s="56"/>
      <c r="CP106" s="70"/>
      <c r="CQ106" s="56"/>
      <c r="CR106" s="56"/>
      <c r="CS106" s="56"/>
      <c r="CT106" s="56"/>
      <c r="CU106" s="56">
        <v>1</v>
      </c>
      <c r="CV106" s="56">
        <v>0</v>
      </c>
      <c r="CW106" s="55">
        <v>2.9</v>
      </c>
      <c r="CX106" s="54" t="s">
        <v>3648</v>
      </c>
      <c r="CY106" s="54"/>
      <c r="CZ106" s="54">
        <v>24.9</v>
      </c>
      <c r="DA106" s="54" t="s">
        <v>3972</v>
      </c>
      <c r="DB106" s="55">
        <v>11.648</v>
      </c>
      <c r="DC106" s="54"/>
      <c r="DD106" s="54"/>
      <c r="DE106" s="54"/>
      <c r="DF106" s="54"/>
      <c r="DG106" s="54"/>
      <c r="DH106" s="54"/>
      <c r="DI106" s="54"/>
      <c r="DJ106" s="54"/>
      <c r="DK106" s="54">
        <v>1</v>
      </c>
      <c r="DL106" s="54" t="s">
        <v>4187</v>
      </c>
      <c r="DM106" s="54">
        <v>35</v>
      </c>
      <c r="DN106" s="54">
        <v>1</v>
      </c>
      <c r="DO106" s="54" t="s">
        <v>4301</v>
      </c>
      <c r="DP106" s="54">
        <v>35</v>
      </c>
      <c r="DQ106" s="54"/>
      <c r="DR106" s="54"/>
      <c r="DS106" s="54"/>
      <c r="DT106" s="54"/>
      <c r="DU106" s="54"/>
      <c r="DV106" s="54"/>
      <c r="DW106" s="54"/>
      <c r="DX106" s="54"/>
      <c r="DY106" s="54"/>
      <c r="DZ106" s="54">
        <v>1</v>
      </c>
      <c r="EA106" s="54" t="s">
        <v>4472</v>
      </c>
      <c r="EB106" s="54">
        <v>0</v>
      </c>
      <c r="EC106" s="54">
        <v>1</v>
      </c>
      <c r="ED106" s="54" t="s">
        <v>4501</v>
      </c>
      <c r="EE106" s="54">
        <v>0</v>
      </c>
      <c r="EF106" s="54"/>
      <c r="EG106" s="54"/>
      <c r="EH106" s="54"/>
      <c r="EI106" s="54"/>
      <c r="EJ106" s="54"/>
      <c r="EK106" s="54"/>
      <c r="EL106" s="54">
        <v>1</v>
      </c>
      <c r="EM106" s="54" t="s">
        <v>4187</v>
      </c>
      <c r="EN106" s="54">
        <v>115</v>
      </c>
      <c r="EO106" s="54"/>
      <c r="EP106" s="54"/>
      <c r="EQ106" s="54"/>
      <c r="ER106" s="54"/>
      <c r="ES106" s="54"/>
      <c r="ET106" s="54"/>
      <c r="EU106" s="54"/>
      <c r="EV106" s="54"/>
      <c r="EW106" s="54"/>
      <c r="EX106" s="54"/>
      <c r="EY106" s="54"/>
      <c r="EZ106" s="54"/>
      <c r="FA106" s="54">
        <v>1</v>
      </c>
      <c r="FB106" s="54" t="s">
        <v>4770</v>
      </c>
      <c r="FC106" s="54">
        <v>6</v>
      </c>
      <c r="FD106" s="54"/>
      <c r="FE106" s="54"/>
      <c r="FF106" s="54"/>
      <c r="FG106" s="54"/>
      <c r="FH106" s="54"/>
      <c r="FI106" s="54"/>
      <c r="FJ106" s="54"/>
      <c r="FK106" s="54"/>
      <c r="FL106" s="54"/>
      <c r="FM106" s="54"/>
      <c r="FN106" s="54"/>
      <c r="FO106" s="54"/>
      <c r="FP106" s="54"/>
      <c r="FQ106" s="54"/>
      <c r="FR106" s="54">
        <v>1</v>
      </c>
      <c r="FS106" s="54" t="s">
        <v>4896</v>
      </c>
      <c r="FT106" s="54" t="s">
        <v>4918</v>
      </c>
      <c r="FU106" s="54" t="s">
        <v>4997</v>
      </c>
      <c r="FV106" s="54" t="s">
        <v>5224</v>
      </c>
      <c r="FW106" s="54" t="s">
        <v>4997</v>
      </c>
      <c r="FX106" s="54"/>
      <c r="FY106" s="54" t="s">
        <v>5461</v>
      </c>
      <c r="FZ106" s="54"/>
      <c r="GA106" s="54" t="s">
        <v>4997</v>
      </c>
      <c r="GB106" s="54"/>
      <c r="GC106" s="54" t="s">
        <v>5694</v>
      </c>
      <c r="GD106" s="54">
        <v>2</v>
      </c>
      <c r="GE106" s="54">
        <v>35</v>
      </c>
      <c r="GF106" s="54" t="s">
        <v>5885</v>
      </c>
      <c r="GG106" s="54" t="s">
        <v>6226</v>
      </c>
      <c r="GH106" s="54" t="s">
        <v>6544</v>
      </c>
      <c r="GI106" s="54" t="s">
        <v>6889</v>
      </c>
      <c r="GJ106" s="54" t="s">
        <v>7181</v>
      </c>
      <c r="GK106" s="54" t="s">
        <v>7272</v>
      </c>
      <c r="GL106" s="54" t="s">
        <v>7365</v>
      </c>
      <c r="GM106" s="54" t="s">
        <v>6889</v>
      </c>
    </row>
    <row r="107" spans="3:195" ht="30" customHeight="1" x14ac:dyDescent="0.2">
      <c r="C107" s="102" t="s">
        <v>11156</v>
      </c>
      <c r="D107" s="102" t="s">
        <v>11212</v>
      </c>
      <c r="E107" s="54" t="s">
        <v>44</v>
      </c>
      <c r="F107" s="54" t="s">
        <v>11175</v>
      </c>
      <c r="G107" s="54" t="s">
        <v>85</v>
      </c>
      <c r="H107" s="54" t="s">
        <v>164</v>
      </c>
      <c r="I107" s="54" t="s">
        <v>502</v>
      </c>
      <c r="J107" s="54" t="s">
        <v>578</v>
      </c>
      <c r="K107" s="54">
        <v>2020</v>
      </c>
      <c r="L107" s="54" t="s">
        <v>819</v>
      </c>
      <c r="M107" s="54" t="s">
        <v>966</v>
      </c>
      <c r="N107" s="54"/>
      <c r="O107" s="54"/>
      <c r="P107" s="54"/>
      <c r="Q107" s="54" t="s">
        <v>1573</v>
      </c>
      <c r="R107" s="54"/>
      <c r="S107" s="54" t="s">
        <v>2018</v>
      </c>
      <c r="T107" s="54"/>
      <c r="U107" s="54"/>
      <c r="V107" s="54"/>
      <c r="W107" s="54"/>
      <c r="X107" s="54"/>
      <c r="Y107" s="54"/>
      <c r="Z107" s="54" t="s">
        <v>2681</v>
      </c>
      <c r="AA107" s="54" t="s">
        <v>2681</v>
      </c>
      <c r="AB107" s="54"/>
      <c r="AC107" s="54" t="s">
        <v>2681</v>
      </c>
      <c r="AD107" s="55">
        <v>8.3000000000000004E-2</v>
      </c>
      <c r="AE107" s="55"/>
      <c r="AF107" s="55"/>
      <c r="AG107" s="55"/>
      <c r="AH107" s="55">
        <v>8.3000000000000004E-2</v>
      </c>
      <c r="AI107" s="55">
        <v>100</v>
      </c>
      <c r="AJ107" s="55">
        <v>0.02</v>
      </c>
      <c r="AK107" s="55">
        <v>0</v>
      </c>
      <c r="AL107" s="55">
        <v>0</v>
      </c>
      <c r="AM107" s="55">
        <v>0</v>
      </c>
      <c r="AN107" s="55">
        <v>0</v>
      </c>
      <c r="AO107" s="55">
        <v>0</v>
      </c>
      <c r="AP107" s="55">
        <v>0</v>
      </c>
      <c r="AQ107" s="55"/>
      <c r="AR107" s="55"/>
      <c r="AS107" s="55"/>
      <c r="AT107" s="55"/>
      <c r="AU107" s="55"/>
      <c r="AV107" s="55"/>
      <c r="AW107" s="54"/>
      <c r="AX107" s="54"/>
      <c r="AY107" s="55"/>
      <c r="AZ107" s="55">
        <v>1</v>
      </c>
      <c r="BA107" s="55">
        <v>1.7</v>
      </c>
      <c r="BB107" s="56">
        <v>1</v>
      </c>
      <c r="BC107" s="56">
        <v>1</v>
      </c>
      <c r="BD107" s="56">
        <v>1</v>
      </c>
      <c r="BE107" s="56"/>
      <c r="BF107" s="56">
        <v>1</v>
      </c>
      <c r="BG107" s="56"/>
      <c r="BH107" s="56"/>
      <c r="BI107" s="56"/>
      <c r="BJ107" s="56"/>
      <c r="BK107" s="56"/>
      <c r="BL107" s="56"/>
      <c r="BM107" s="56"/>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v>0</v>
      </c>
      <c r="CO107" s="56"/>
      <c r="CP107" s="70"/>
      <c r="CQ107" s="56"/>
      <c r="CR107" s="56"/>
      <c r="CS107" s="56"/>
      <c r="CT107" s="56"/>
      <c r="CU107" s="56">
        <v>1</v>
      </c>
      <c r="CV107" s="56">
        <v>0</v>
      </c>
      <c r="CW107" s="55">
        <v>10.3</v>
      </c>
      <c r="CX107" s="54" t="s">
        <v>3681</v>
      </c>
      <c r="CY107" s="54"/>
      <c r="CZ107" s="54">
        <v>100</v>
      </c>
      <c r="DA107" s="54" t="s">
        <v>3968</v>
      </c>
      <c r="DB107" s="55">
        <v>10.3</v>
      </c>
      <c r="DC107" s="54"/>
      <c r="DD107" s="54"/>
      <c r="DE107" s="54"/>
      <c r="DF107" s="54"/>
      <c r="DG107" s="54"/>
      <c r="DH107" s="54"/>
      <c r="DI107" s="54"/>
      <c r="DJ107" s="54"/>
      <c r="DK107" s="54">
        <v>1</v>
      </c>
      <c r="DL107" s="54" t="s">
        <v>4187</v>
      </c>
      <c r="DM107" s="54">
        <v>650</v>
      </c>
      <c r="DN107" s="54">
        <v>1</v>
      </c>
      <c r="DO107" s="54" t="s">
        <v>4301</v>
      </c>
      <c r="DP107" s="54">
        <v>650</v>
      </c>
      <c r="DQ107" s="54">
        <v>1</v>
      </c>
      <c r="DR107" s="54" t="s">
        <v>4301</v>
      </c>
      <c r="DS107" s="54">
        <v>12</v>
      </c>
      <c r="DT107" s="54"/>
      <c r="DU107" s="54"/>
      <c r="DV107" s="54"/>
      <c r="DW107" s="54"/>
      <c r="DX107" s="54"/>
      <c r="DY107" s="54"/>
      <c r="DZ107" s="54"/>
      <c r="EA107" s="54"/>
      <c r="EB107" s="54"/>
      <c r="EC107" s="54"/>
      <c r="ED107" s="54"/>
      <c r="EE107" s="54"/>
      <c r="EF107" s="54"/>
      <c r="EG107" s="54"/>
      <c r="EH107" s="54"/>
      <c r="EI107" s="54"/>
      <c r="EJ107" s="54"/>
      <c r="EK107" s="54"/>
      <c r="EL107" s="54">
        <v>1</v>
      </c>
      <c r="EM107" s="54" t="s">
        <v>4288</v>
      </c>
      <c r="EN107" s="54">
        <v>650</v>
      </c>
      <c r="EO107" s="54">
        <v>1</v>
      </c>
      <c r="EP107" s="54" t="s">
        <v>4660</v>
      </c>
      <c r="EQ107" s="54">
        <v>12</v>
      </c>
      <c r="ER107" s="54"/>
      <c r="ES107" s="54"/>
      <c r="ET107" s="54"/>
      <c r="EU107" s="54"/>
      <c r="EV107" s="54"/>
      <c r="EW107" s="54"/>
      <c r="EX107" s="54">
        <v>1</v>
      </c>
      <c r="EY107" s="54" t="s">
        <v>4180</v>
      </c>
      <c r="EZ107" s="54">
        <v>12</v>
      </c>
      <c r="FA107" s="54">
        <v>1</v>
      </c>
      <c r="FB107" s="54" t="s">
        <v>4288</v>
      </c>
      <c r="FC107" s="54">
        <v>5</v>
      </c>
      <c r="FD107" s="54"/>
      <c r="FE107" s="54"/>
      <c r="FF107" s="54"/>
      <c r="FG107" s="54"/>
      <c r="FH107" s="54"/>
      <c r="FI107" s="54"/>
      <c r="FJ107" s="54"/>
      <c r="FK107" s="54"/>
      <c r="FL107" s="54"/>
      <c r="FM107" s="54"/>
      <c r="FN107" s="54"/>
      <c r="FO107" s="54"/>
      <c r="FP107" s="54"/>
      <c r="FQ107" s="54"/>
      <c r="FR107" s="54"/>
      <c r="FS107" s="54"/>
      <c r="FT107" s="54"/>
      <c r="FU107" s="54" t="s">
        <v>4998</v>
      </c>
      <c r="FV107" s="54" t="s">
        <v>5225</v>
      </c>
      <c r="FW107" s="54"/>
      <c r="FX107" s="54"/>
      <c r="FY107" s="54"/>
      <c r="FZ107" s="54"/>
      <c r="GA107" s="54"/>
      <c r="GB107" s="54"/>
      <c r="GC107" s="54"/>
      <c r="GD107" s="54"/>
      <c r="GE107" s="54"/>
      <c r="GF107" s="54" t="s">
        <v>5886</v>
      </c>
      <c r="GG107" s="54" t="s">
        <v>6227</v>
      </c>
      <c r="GH107" s="54" t="s">
        <v>6545</v>
      </c>
      <c r="GI107" s="54" t="s">
        <v>6890</v>
      </c>
      <c r="GJ107" s="54" t="s">
        <v>7182</v>
      </c>
      <c r="GK107" s="54" t="s">
        <v>7273</v>
      </c>
      <c r="GL107" s="54" t="s">
        <v>7366</v>
      </c>
      <c r="GM107" s="54" t="s">
        <v>7452</v>
      </c>
    </row>
    <row r="108" spans="3:195" ht="30" customHeight="1" x14ac:dyDescent="0.2">
      <c r="C108" s="102" t="s">
        <v>11156</v>
      </c>
      <c r="D108" s="102" t="s">
        <v>11212</v>
      </c>
      <c r="E108" s="54" t="s">
        <v>44</v>
      </c>
      <c r="F108" s="54" t="s">
        <v>11175</v>
      </c>
      <c r="G108" s="54" t="s">
        <v>85</v>
      </c>
      <c r="H108" s="54" t="s">
        <v>165</v>
      </c>
      <c r="I108" s="54" t="s">
        <v>462</v>
      </c>
      <c r="J108" s="54" t="s">
        <v>462</v>
      </c>
      <c r="K108" s="54">
        <v>2023</v>
      </c>
      <c r="L108" s="54" t="s">
        <v>820</v>
      </c>
      <c r="M108" s="54" t="s">
        <v>936</v>
      </c>
      <c r="N108" s="54"/>
      <c r="O108" s="54"/>
      <c r="P108" s="54"/>
      <c r="Q108" s="54" t="s">
        <v>1574</v>
      </c>
      <c r="R108" s="54" t="s">
        <v>1803</v>
      </c>
      <c r="S108" s="54" t="s">
        <v>2019</v>
      </c>
      <c r="T108" s="54"/>
      <c r="U108" s="54"/>
      <c r="V108" s="54"/>
      <c r="W108" s="54"/>
      <c r="X108" s="54"/>
      <c r="Y108" s="54"/>
      <c r="Z108" s="54" t="s">
        <v>2682</v>
      </c>
      <c r="AA108" s="54" t="s">
        <v>2682</v>
      </c>
      <c r="AB108" s="54"/>
      <c r="AC108" s="54" t="s">
        <v>2682</v>
      </c>
      <c r="AD108" s="55">
        <v>1.323</v>
      </c>
      <c r="AE108" s="55"/>
      <c r="AF108" s="55"/>
      <c r="AG108" s="55"/>
      <c r="AH108" s="55">
        <v>1.3080000000000001</v>
      </c>
      <c r="AI108" s="55">
        <v>97.76</v>
      </c>
      <c r="AJ108" s="55">
        <v>1.1499999999999999</v>
      </c>
      <c r="AK108" s="55"/>
      <c r="AL108" s="55">
        <v>1.1200000000000001</v>
      </c>
      <c r="AM108" s="55">
        <v>0</v>
      </c>
      <c r="AN108" s="55">
        <v>0</v>
      </c>
      <c r="AO108" s="55">
        <v>1.4999999999999999E-2</v>
      </c>
      <c r="AP108" s="55">
        <v>1.1200000000000001</v>
      </c>
      <c r="AQ108" s="55"/>
      <c r="AR108" s="55"/>
      <c r="AS108" s="55"/>
      <c r="AT108" s="55"/>
      <c r="AU108" s="55"/>
      <c r="AV108" s="55">
        <v>1</v>
      </c>
      <c r="AW108" s="54" t="s">
        <v>3407</v>
      </c>
      <c r="AX108" s="54"/>
      <c r="AY108" s="55">
        <v>0</v>
      </c>
      <c r="AZ108" s="55">
        <v>1.5</v>
      </c>
      <c r="BA108" s="55">
        <v>2.2000000000000002</v>
      </c>
      <c r="BB108" s="56">
        <v>3</v>
      </c>
      <c r="BC108" s="56">
        <v>3</v>
      </c>
      <c r="BD108" s="56">
        <v>3</v>
      </c>
      <c r="BE108" s="56"/>
      <c r="BF108" s="56">
        <v>1</v>
      </c>
      <c r="BG108" s="56">
        <v>1</v>
      </c>
      <c r="BH108" s="56"/>
      <c r="BI108" s="56"/>
      <c r="BJ108" s="56"/>
      <c r="BK108" s="56"/>
      <c r="BL108" s="56"/>
      <c r="BM108" s="56"/>
      <c r="BN108" s="56"/>
      <c r="BO108" s="56">
        <v>1</v>
      </c>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v>0</v>
      </c>
      <c r="CO108" s="56"/>
      <c r="CP108" s="70"/>
      <c r="CQ108" s="56"/>
      <c r="CR108" s="56"/>
      <c r="CS108" s="56"/>
      <c r="CT108" s="56"/>
      <c r="CU108" s="56">
        <v>3</v>
      </c>
      <c r="CV108" s="56">
        <v>0</v>
      </c>
      <c r="CW108" s="55">
        <v>2.2000000000000002</v>
      </c>
      <c r="CX108" s="54" t="s">
        <v>3682</v>
      </c>
      <c r="CY108" s="54"/>
      <c r="CZ108" s="54">
        <v>17.579999999999998</v>
      </c>
      <c r="DA108" s="54" t="s">
        <v>3972</v>
      </c>
      <c r="DB108" s="55">
        <v>12.516</v>
      </c>
      <c r="DC108" s="54"/>
      <c r="DD108" s="54"/>
      <c r="DE108" s="54"/>
      <c r="DF108" s="54"/>
      <c r="DG108" s="54"/>
      <c r="DH108" s="54"/>
      <c r="DI108" s="54"/>
      <c r="DJ108" s="54">
        <v>1</v>
      </c>
      <c r="DK108" s="54">
        <v>1</v>
      </c>
      <c r="DL108" s="54" t="s">
        <v>4187</v>
      </c>
      <c r="DM108" s="54">
        <v>2192</v>
      </c>
      <c r="DN108" s="54">
        <v>1</v>
      </c>
      <c r="DO108" s="54" t="s">
        <v>4301</v>
      </c>
      <c r="DP108" s="54">
        <v>192</v>
      </c>
      <c r="DQ108" s="54"/>
      <c r="DR108" s="54"/>
      <c r="DS108" s="54"/>
      <c r="DT108" s="54"/>
      <c r="DU108" s="54"/>
      <c r="DV108" s="54"/>
      <c r="DW108" s="54"/>
      <c r="DX108" s="54"/>
      <c r="DY108" s="54"/>
      <c r="DZ108" s="54"/>
      <c r="EA108" s="54"/>
      <c r="EB108" s="54"/>
      <c r="EC108" s="54"/>
      <c r="ED108" s="54"/>
      <c r="EE108" s="54"/>
      <c r="EF108" s="54"/>
      <c r="EG108" s="54"/>
      <c r="EH108" s="54"/>
      <c r="EI108" s="54"/>
      <c r="EJ108" s="54"/>
      <c r="EK108" s="54"/>
      <c r="EL108" s="54"/>
      <c r="EM108" s="54"/>
      <c r="EN108" s="54"/>
      <c r="EO108" s="54"/>
      <c r="EP108" s="54"/>
      <c r="EQ108" s="54"/>
      <c r="ER108" s="54"/>
      <c r="ES108" s="54"/>
      <c r="ET108" s="54"/>
      <c r="EU108" s="54"/>
      <c r="EV108" s="54"/>
      <c r="EW108" s="54"/>
      <c r="EX108" s="54"/>
      <c r="EY108" s="54"/>
      <c r="EZ108" s="54"/>
      <c r="FA108" s="54">
        <v>1</v>
      </c>
      <c r="FB108" s="54" t="s">
        <v>4715</v>
      </c>
      <c r="FC108" s="54">
        <v>7</v>
      </c>
      <c r="FD108" s="54"/>
      <c r="FE108" s="54"/>
      <c r="FF108" s="54"/>
      <c r="FG108" s="54"/>
      <c r="FH108" s="54"/>
      <c r="FI108" s="54"/>
      <c r="FJ108" s="54"/>
      <c r="FK108" s="54"/>
      <c r="FL108" s="54"/>
      <c r="FM108" s="54"/>
      <c r="FN108" s="54"/>
      <c r="FO108" s="54"/>
      <c r="FP108" s="54"/>
      <c r="FQ108" s="54"/>
      <c r="FR108" s="54"/>
      <c r="FS108" s="54"/>
      <c r="FT108" s="54"/>
      <c r="FU108" s="54" t="s">
        <v>4999</v>
      </c>
      <c r="FV108" s="54"/>
      <c r="FW108" s="54"/>
      <c r="FX108" s="54"/>
      <c r="FY108" s="54" t="s">
        <v>5462</v>
      </c>
      <c r="FZ108" s="54"/>
      <c r="GA108" s="54"/>
      <c r="GB108" s="54"/>
      <c r="GC108" s="54"/>
      <c r="GD108" s="54"/>
      <c r="GE108" s="54"/>
      <c r="GF108" s="54" t="s">
        <v>5887</v>
      </c>
      <c r="GG108" s="54" t="s">
        <v>6228</v>
      </c>
      <c r="GH108" s="54" t="s">
        <v>6546</v>
      </c>
      <c r="GI108" s="54" t="s">
        <v>6891</v>
      </c>
      <c r="GJ108" s="54" t="s">
        <v>7183</v>
      </c>
      <c r="GK108" s="54" t="s">
        <v>7274</v>
      </c>
      <c r="GL108" s="54" t="s">
        <v>7367</v>
      </c>
      <c r="GM108" s="54" t="s">
        <v>7453</v>
      </c>
    </row>
    <row r="109" spans="3:195" ht="30" customHeight="1" x14ac:dyDescent="0.2">
      <c r="C109" s="102" t="s">
        <v>11156</v>
      </c>
      <c r="D109" s="102" t="s">
        <v>11212</v>
      </c>
      <c r="E109" s="54" t="s">
        <v>44</v>
      </c>
      <c r="F109" s="54" t="s">
        <v>11175</v>
      </c>
      <c r="G109" s="54" t="s">
        <v>85</v>
      </c>
      <c r="H109" s="54" t="s">
        <v>166</v>
      </c>
      <c r="I109" s="54" t="s">
        <v>502</v>
      </c>
      <c r="J109" s="54"/>
      <c r="K109" s="54">
        <v>2021</v>
      </c>
      <c r="L109" s="54" t="s">
        <v>821</v>
      </c>
      <c r="M109" s="54" t="s">
        <v>823</v>
      </c>
      <c r="N109" s="54"/>
      <c r="O109" s="54"/>
      <c r="P109" s="54"/>
      <c r="Q109" s="54" t="s">
        <v>1575</v>
      </c>
      <c r="R109" s="54"/>
      <c r="S109" s="54" t="s">
        <v>2020</v>
      </c>
      <c r="T109" s="54"/>
      <c r="U109" s="54"/>
      <c r="V109" s="54"/>
      <c r="W109" s="54"/>
      <c r="X109" s="54"/>
      <c r="Y109" s="54"/>
      <c r="Z109" s="54" t="s">
        <v>2683</v>
      </c>
      <c r="AA109" s="54" t="s">
        <v>2683</v>
      </c>
      <c r="AB109" s="54" t="s">
        <v>3140</v>
      </c>
      <c r="AC109" s="54" t="s">
        <v>2683</v>
      </c>
      <c r="AD109" s="55">
        <v>2.2000000000000002</v>
      </c>
      <c r="AE109" s="55"/>
      <c r="AF109" s="55"/>
      <c r="AG109" s="55"/>
      <c r="AH109" s="55">
        <v>2.2000000000000002</v>
      </c>
      <c r="AI109" s="55">
        <v>100</v>
      </c>
      <c r="AJ109" s="55">
        <v>4.4000000000000004</v>
      </c>
      <c r="AK109" s="55">
        <v>0</v>
      </c>
      <c r="AL109" s="55">
        <v>0</v>
      </c>
      <c r="AM109" s="55">
        <v>0</v>
      </c>
      <c r="AN109" s="55">
        <v>0</v>
      </c>
      <c r="AO109" s="55">
        <v>0</v>
      </c>
      <c r="AP109" s="55">
        <v>0</v>
      </c>
      <c r="AQ109" s="55"/>
      <c r="AR109" s="55"/>
      <c r="AS109" s="55"/>
      <c r="AT109" s="55"/>
      <c r="AU109" s="55"/>
      <c r="AV109" s="55">
        <v>1</v>
      </c>
      <c r="AW109" s="54" t="s">
        <v>3403</v>
      </c>
      <c r="AX109" s="54"/>
      <c r="AY109" s="55">
        <v>0</v>
      </c>
      <c r="AZ109" s="55">
        <v>2.6</v>
      </c>
      <c r="BA109" s="55">
        <v>4.5999999999999996</v>
      </c>
      <c r="BB109" s="56">
        <v>3</v>
      </c>
      <c r="BC109" s="56">
        <v>3</v>
      </c>
      <c r="BD109" s="56">
        <v>3</v>
      </c>
      <c r="BE109" s="56">
        <v>2</v>
      </c>
      <c r="BF109" s="56"/>
      <c r="BG109" s="56"/>
      <c r="BH109" s="56"/>
      <c r="BI109" s="56"/>
      <c r="BJ109" s="56"/>
      <c r="BK109" s="56"/>
      <c r="BL109" s="56"/>
      <c r="BM109" s="56"/>
      <c r="BN109" s="56"/>
      <c r="BO109" s="56"/>
      <c r="BP109" s="56"/>
      <c r="BQ109" s="56"/>
      <c r="BR109" s="56"/>
      <c r="BS109" s="56"/>
      <c r="BT109" s="56"/>
      <c r="BU109" s="56"/>
      <c r="BV109" s="56"/>
      <c r="BW109" s="56"/>
      <c r="BX109" s="56"/>
      <c r="BY109" s="56"/>
      <c r="BZ109" s="56"/>
      <c r="CA109" s="56"/>
      <c r="CB109" s="56"/>
      <c r="CC109" s="56"/>
      <c r="CD109" s="56"/>
      <c r="CE109" s="56"/>
      <c r="CF109" s="56"/>
      <c r="CG109" s="56"/>
      <c r="CH109" s="56"/>
      <c r="CI109" s="56"/>
      <c r="CJ109" s="56"/>
      <c r="CK109" s="56"/>
      <c r="CL109" s="56"/>
      <c r="CM109" s="56"/>
      <c r="CN109" s="56">
        <v>0</v>
      </c>
      <c r="CO109" s="56"/>
      <c r="CP109" s="70"/>
      <c r="CQ109" s="56"/>
      <c r="CR109" s="56"/>
      <c r="CS109" s="56"/>
      <c r="CT109" s="56"/>
      <c r="CU109" s="56">
        <v>2</v>
      </c>
      <c r="CV109" s="56">
        <v>0</v>
      </c>
      <c r="CW109" s="55">
        <v>4.8</v>
      </c>
      <c r="CX109" s="54" t="s">
        <v>3674</v>
      </c>
      <c r="CY109" s="54"/>
      <c r="CZ109" s="54">
        <v>49.77</v>
      </c>
      <c r="DA109" s="54" t="s">
        <v>3972</v>
      </c>
      <c r="DB109" s="55">
        <v>9.6449999999999996</v>
      </c>
      <c r="DC109" s="54"/>
      <c r="DD109" s="54"/>
      <c r="DE109" s="54"/>
      <c r="DF109" s="54"/>
      <c r="DG109" s="54"/>
      <c r="DH109" s="54"/>
      <c r="DI109" s="54"/>
      <c r="DJ109" s="54"/>
      <c r="DK109" s="54">
        <v>1</v>
      </c>
      <c r="DL109" s="54" t="s">
        <v>4194</v>
      </c>
      <c r="DM109" s="54">
        <v>10</v>
      </c>
      <c r="DN109" s="54">
        <v>1</v>
      </c>
      <c r="DO109" s="54" t="s">
        <v>4301</v>
      </c>
      <c r="DP109" s="54">
        <v>103</v>
      </c>
      <c r="DQ109" s="54">
        <v>1</v>
      </c>
      <c r="DR109" s="54" t="s">
        <v>4301</v>
      </c>
      <c r="DS109" s="54">
        <v>183</v>
      </c>
      <c r="DT109" s="54"/>
      <c r="DU109" s="54"/>
      <c r="DV109" s="54"/>
      <c r="DW109" s="54"/>
      <c r="DX109" s="54"/>
      <c r="DY109" s="54"/>
      <c r="DZ109" s="54"/>
      <c r="EA109" s="54"/>
      <c r="EB109" s="54"/>
      <c r="EC109" s="54"/>
      <c r="ED109" s="54"/>
      <c r="EE109" s="54"/>
      <c r="EF109" s="54"/>
      <c r="EG109" s="54"/>
      <c r="EH109" s="54"/>
      <c r="EI109" s="54"/>
      <c r="EJ109" s="54"/>
      <c r="EK109" s="54"/>
      <c r="EL109" s="54">
        <v>1</v>
      </c>
      <c r="EM109" s="54" t="s">
        <v>4288</v>
      </c>
      <c r="EN109" s="54">
        <v>103</v>
      </c>
      <c r="EO109" s="54">
        <v>1</v>
      </c>
      <c r="EP109" s="54" t="s">
        <v>4288</v>
      </c>
      <c r="EQ109" s="54">
        <v>183</v>
      </c>
      <c r="ER109" s="54"/>
      <c r="ES109" s="54"/>
      <c r="ET109" s="54"/>
      <c r="EU109" s="54"/>
      <c r="EV109" s="54"/>
      <c r="EW109" s="54"/>
      <c r="EX109" s="54"/>
      <c r="EY109" s="54"/>
      <c r="EZ109" s="54"/>
      <c r="FA109" s="54"/>
      <c r="FB109" s="54"/>
      <c r="FC109" s="54"/>
      <c r="FD109" s="54"/>
      <c r="FE109" s="54"/>
      <c r="FF109" s="54"/>
      <c r="FG109" s="54"/>
      <c r="FH109" s="54"/>
      <c r="FI109" s="54"/>
      <c r="FJ109" s="54"/>
      <c r="FK109" s="54"/>
      <c r="FL109" s="54"/>
      <c r="FM109" s="54"/>
      <c r="FN109" s="54"/>
      <c r="FO109" s="54"/>
      <c r="FP109" s="54"/>
      <c r="FQ109" s="54"/>
      <c r="FR109" s="54"/>
      <c r="FS109" s="54"/>
      <c r="FT109" s="54"/>
      <c r="FU109" s="54" t="s">
        <v>5000</v>
      </c>
      <c r="FV109" s="54"/>
      <c r="FW109" s="54" t="s">
        <v>5356</v>
      </c>
      <c r="FX109" s="54"/>
      <c r="FY109" s="54" t="s">
        <v>5463</v>
      </c>
      <c r="FZ109" s="54"/>
      <c r="GA109" s="54"/>
      <c r="GB109" s="54"/>
      <c r="GC109" s="54"/>
      <c r="GD109" s="54"/>
      <c r="GE109" s="54"/>
      <c r="GF109" s="54" t="s">
        <v>5888</v>
      </c>
      <c r="GG109" s="54" t="s">
        <v>6229</v>
      </c>
      <c r="GH109" s="54" t="s">
        <v>6547</v>
      </c>
      <c r="GI109" s="54" t="s">
        <v>6892</v>
      </c>
      <c r="GJ109" s="54" t="s">
        <v>7184</v>
      </c>
      <c r="GK109" s="54" t="s">
        <v>7275</v>
      </c>
      <c r="GL109" s="54" t="s">
        <v>7368</v>
      </c>
      <c r="GM109" s="54" t="s">
        <v>6892</v>
      </c>
    </row>
    <row r="110" spans="3:195" ht="30" customHeight="1" x14ac:dyDescent="0.2">
      <c r="C110" s="102" t="s">
        <v>11156</v>
      </c>
      <c r="D110" s="102" t="s">
        <v>11212</v>
      </c>
      <c r="E110" s="54" t="s">
        <v>44</v>
      </c>
      <c r="F110" s="54" t="s">
        <v>11175</v>
      </c>
      <c r="G110" s="54" t="s">
        <v>82</v>
      </c>
      <c r="H110" s="54" t="s">
        <v>167</v>
      </c>
      <c r="I110" s="54" t="s">
        <v>511</v>
      </c>
      <c r="J110" s="54" t="s">
        <v>449</v>
      </c>
      <c r="K110" s="54">
        <v>2021</v>
      </c>
      <c r="L110" s="54" t="s">
        <v>822</v>
      </c>
      <c r="M110" s="54" t="s">
        <v>967</v>
      </c>
      <c r="N110" s="54"/>
      <c r="O110" s="54"/>
      <c r="P110" s="54"/>
      <c r="Q110" s="54" t="s">
        <v>1576</v>
      </c>
      <c r="R110" s="54"/>
      <c r="S110" s="54" t="s">
        <v>2021</v>
      </c>
      <c r="T110" s="54"/>
      <c r="U110" s="54"/>
      <c r="V110" s="54"/>
      <c r="W110" s="54"/>
      <c r="X110" s="54"/>
      <c r="Y110" s="54"/>
      <c r="Z110" s="54" t="s">
        <v>2684</v>
      </c>
      <c r="AA110" s="54" t="s">
        <v>3003</v>
      </c>
      <c r="AB110" s="54"/>
      <c r="AC110" s="54" t="s">
        <v>3195</v>
      </c>
      <c r="AD110" s="55">
        <v>30.244</v>
      </c>
      <c r="AE110" s="55"/>
      <c r="AF110" s="55"/>
      <c r="AG110" s="55"/>
      <c r="AH110" s="55">
        <v>30.039000000000001</v>
      </c>
      <c r="AI110" s="55">
        <v>99.32</v>
      </c>
      <c r="AJ110" s="55">
        <v>0.04</v>
      </c>
      <c r="AK110" s="55">
        <v>0</v>
      </c>
      <c r="AL110" s="55">
        <v>0</v>
      </c>
      <c r="AM110" s="55">
        <v>0</v>
      </c>
      <c r="AN110" s="55">
        <v>0</v>
      </c>
      <c r="AO110" s="55">
        <v>0.20499999999999999</v>
      </c>
      <c r="AP110" s="55">
        <v>0.68</v>
      </c>
      <c r="AQ110" s="55"/>
      <c r="AR110" s="55"/>
      <c r="AS110" s="55"/>
      <c r="AT110" s="55"/>
      <c r="AU110" s="55"/>
      <c r="AV110" s="55">
        <v>1</v>
      </c>
      <c r="AW110" s="54" t="s">
        <v>3408</v>
      </c>
      <c r="AX110" s="54"/>
      <c r="AY110" s="55">
        <v>0</v>
      </c>
      <c r="AZ110" s="55">
        <v>50.177</v>
      </c>
      <c r="BA110" s="55">
        <v>0.06</v>
      </c>
      <c r="BB110" s="56">
        <v>34</v>
      </c>
      <c r="BC110" s="56">
        <v>34</v>
      </c>
      <c r="BD110" s="56">
        <v>14</v>
      </c>
      <c r="BE110" s="56"/>
      <c r="BF110" s="56">
        <v>1</v>
      </c>
      <c r="BG110" s="56">
        <v>2</v>
      </c>
      <c r="BH110" s="56"/>
      <c r="BI110" s="56"/>
      <c r="BJ110" s="56"/>
      <c r="BK110" s="56">
        <v>1</v>
      </c>
      <c r="BL110" s="56"/>
      <c r="BM110" s="56"/>
      <c r="BN110" s="56"/>
      <c r="BO110" s="56">
        <v>4</v>
      </c>
      <c r="BP110" s="56">
        <v>6</v>
      </c>
      <c r="BQ110" s="56"/>
      <c r="BR110" s="56"/>
      <c r="BS110" s="56"/>
      <c r="BT110" s="56"/>
      <c r="BU110" s="56"/>
      <c r="BV110" s="56"/>
      <c r="BW110" s="56"/>
      <c r="BX110" s="56"/>
      <c r="BY110" s="56"/>
      <c r="BZ110" s="56"/>
      <c r="CA110" s="56"/>
      <c r="CB110" s="56"/>
      <c r="CC110" s="56"/>
      <c r="CD110" s="56"/>
      <c r="CE110" s="56"/>
      <c r="CF110" s="56"/>
      <c r="CG110" s="56"/>
      <c r="CH110" s="56"/>
      <c r="CI110" s="56"/>
      <c r="CJ110" s="56"/>
      <c r="CK110" s="56"/>
      <c r="CL110" s="56"/>
      <c r="CM110" s="56"/>
      <c r="CN110" s="56">
        <v>0</v>
      </c>
      <c r="CO110" s="56"/>
      <c r="CP110" s="70"/>
      <c r="CQ110" s="56"/>
      <c r="CR110" s="56"/>
      <c r="CS110" s="56"/>
      <c r="CT110" s="56"/>
      <c r="CU110" s="56">
        <v>14</v>
      </c>
      <c r="CV110" s="56">
        <v>0</v>
      </c>
      <c r="CW110" s="55">
        <v>1204.9000000000001</v>
      </c>
      <c r="CX110" s="54" t="s">
        <v>3683</v>
      </c>
      <c r="CY110" s="54"/>
      <c r="CZ110" s="54">
        <v>100</v>
      </c>
      <c r="DA110" s="54" t="s">
        <v>3980</v>
      </c>
      <c r="DB110" s="55">
        <v>1204.9000000000001</v>
      </c>
      <c r="DC110" s="54"/>
      <c r="DD110" s="54"/>
      <c r="DE110" s="54"/>
      <c r="DF110" s="54"/>
      <c r="DG110" s="54"/>
      <c r="DH110" s="54"/>
      <c r="DI110" s="54"/>
      <c r="DJ110" s="54">
        <v>5</v>
      </c>
      <c r="DK110" s="54">
        <v>1</v>
      </c>
      <c r="DL110" s="54" t="s">
        <v>4195</v>
      </c>
      <c r="DM110" s="54">
        <v>180</v>
      </c>
      <c r="DN110" s="54"/>
      <c r="DO110" s="54"/>
      <c r="DP110" s="54"/>
      <c r="DQ110" s="54"/>
      <c r="DR110" s="54"/>
      <c r="DS110" s="54"/>
      <c r="DT110" s="54"/>
      <c r="DU110" s="54"/>
      <c r="DV110" s="54"/>
      <c r="DW110" s="54"/>
      <c r="DX110" s="54"/>
      <c r="DY110" s="54"/>
      <c r="DZ110" s="54"/>
      <c r="EA110" s="54"/>
      <c r="EB110" s="54"/>
      <c r="EC110" s="54"/>
      <c r="ED110" s="54"/>
      <c r="EE110" s="54"/>
      <c r="EF110" s="54"/>
      <c r="EG110" s="54"/>
      <c r="EH110" s="54"/>
      <c r="EI110" s="54">
        <v>1</v>
      </c>
      <c r="EJ110" s="54" t="s">
        <v>4585</v>
      </c>
      <c r="EK110" s="54">
        <v>2568</v>
      </c>
      <c r="EL110" s="54">
        <v>1</v>
      </c>
      <c r="EM110" s="54" t="s">
        <v>4195</v>
      </c>
      <c r="EN110" s="54">
        <v>2568</v>
      </c>
      <c r="EO110" s="54"/>
      <c r="EP110" s="54"/>
      <c r="EQ110" s="54"/>
      <c r="ER110" s="54"/>
      <c r="ES110" s="54"/>
      <c r="ET110" s="54"/>
      <c r="EU110" s="54"/>
      <c r="EV110" s="54"/>
      <c r="EW110" s="54"/>
      <c r="EX110" s="54"/>
      <c r="EY110" s="54"/>
      <c r="EZ110" s="54"/>
      <c r="FA110" s="54">
        <v>1</v>
      </c>
      <c r="FB110" s="54" t="s">
        <v>4288</v>
      </c>
      <c r="FC110" s="54">
        <v>17</v>
      </c>
      <c r="FD110" s="54"/>
      <c r="FE110" s="54"/>
      <c r="FF110" s="54"/>
      <c r="FG110" s="54"/>
      <c r="FH110" s="54"/>
      <c r="FI110" s="54"/>
      <c r="FJ110" s="54"/>
      <c r="FK110" s="54"/>
      <c r="FL110" s="54"/>
      <c r="FM110" s="54"/>
      <c r="FN110" s="54"/>
      <c r="FO110" s="54"/>
      <c r="FP110" s="54"/>
      <c r="FQ110" s="54"/>
      <c r="FR110" s="54"/>
      <c r="FS110" s="54"/>
      <c r="FT110" s="54"/>
      <c r="FU110" s="54" t="s">
        <v>5001</v>
      </c>
      <c r="FV110" s="54"/>
      <c r="FW110" s="54"/>
      <c r="FX110" s="54"/>
      <c r="FY110" s="54" t="s">
        <v>5464</v>
      </c>
      <c r="FZ110" s="54"/>
      <c r="GA110" s="54"/>
      <c r="GB110" s="54"/>
      <c r="GC110" s="54" t="s">
        <v>5695</v>
      </c>
      <c r="GD110" s="54">
        <v>45</v>
      </c>
      <c r="GE110" s="54">
        <v>1025</v>
      </c>
      <c r="GF110" s="54" t="s">
        <v>5889</v>
      </c>
      <c r="GG110" s="54" t="s">
        <v>6230</v>
      </c>
      <c r="GH110" s="54" t="s">
        <v>6548</v>
      </c>
      <c r="GI110" s="54" t="s">
        <v>6893</v>
      </c>
      <c r="GJ110" s="54" t="s">
        <v>7185</v>
      </c>
      <c r="GK110" s="54" t="s">
        <v>7276</v>
      </c>
      <c r="GL110" s="54" t="s">
        <v>7369</v>
      </c>
      <c r="GM110" s="54" t="s">
        <v>7454</v>
      </c>
    </row>
    <row r="111" spans="3:195" ht="30" customHeight="1" x14ac:dyDescent="0.2">
      <c r="C111" s="102" t="s">
        <v>11156</v>
      </c>
      <c r="D111" s="102" t="s">
        <v>11212</v>
      </c>
      <c r="E111" s="54" t="s">
        <v>44</v>
      </c>
      <c r="F111" s="54" t="s">
        <v>11175</v>
      </c>
      <c r="G111" s="54" t="s">
        <v>84</v>
      </c>
      <c r="H111" s="54" t="s">
        <v>168</v>
      </c>
      <c r="I111" s="54" t="s">
        <v>512</v>
      </c>
      <c r="J111" s="54"/>
      <c r="K111" s="54">
        <v>2018</v>
      </c>
      <c r="L111" s="54" t="s">
        <v>823</v>
      </c>
      <c r="M111" s="54" t="s">
        <v>936</v>
      </c>
      <c r="N111" s="54"/>
      <c r="O111" s="54"/>
      <c r="P111" s="54"/>
      <c r="Q111" s="54" t="s">
        <v>1577</v>
      </c>
      <c r="R111" s="54"/>
      <c r="S111" s="54" t="s">
        <v>2022</v>
      </c>
      <c r="T111" s="54"/>
      <c r="U111" s="54" t="s">
        <v>2466</v>
      </c>
      <c r="V111" s="54"/>
      <c r="W111" s="54"/>
      <c r="X111" s="54"/>
      <c r="Y111" s="54"/>
      <c r="Z111" s="54" t="s">
        <v>2685</v>
      </c>
      <c r="AA111" s="54" t="s">
        <v>2685</v>
      </c>
      <c r="AB111" s="54" t="s">
        <v>3142</v>
      </c>
      <c r="AC111" s="54" t="s">
        <v>3196</v>
      </c>
      <c r="AD111" s="55">
        <v>0.21</v>
      </c>
      <c r="AE111" s="55"/>
      <c r="AF111" s="55"/>
      <c r="AG111" s="55"/>
      <c r="AH111" s="55">
        <v>0.21</v>
      </c>
      <c r="AI111" s="55">
        <v>100</v>
      </c>
      <c r="AJ111" s="55">
        <v>0.02</v>
      </c>
      <c r="AK111" s="55">
        <v>0</v>
      </c>
      <c r="AL111" s="55">
        <v>0</v>
      </c>
      <c r="AM111" s="55">
        <v>0</v>
      </c>
      <c r="AN111" s="55">
        <v>0</v>
      </c>
      <c r="AO111" s="55">
        <v>0</v>
      </c>
      <c r="AP111" s="55">
        <v>0</v>
      </c>
      <c r="AQ111" s="55"/>
      <c r="AR111" s="55"/>
      <c r="AS111" s="55"/>
      <c r="AT111" s="55"/>
      <c r="AU111" s="55"/>
      <c r="AV111" s="55"/>
      <c r="AW111" s="54"/>
      <c r="AX111" s="54"/>
      <c r="AY111" s="55"/>
      <c r="AZ111" s="55">
        <v>0.35</v>
      </c>
      <c r="BA111" s="55">
        <v>0.02</v>
      </c>
      <c r="BB111" s="56">
        <v>3</v>
      </c>
      <c r="BC111" s="56">
        <v>3</v>
      </c>
      <c r="BD111" s="56">
        <v>3</v>
      </c>
      <c r="BE111" s="56"/>
      <c r="BF111" s="56"/>
      <c r="BG111" s="56"/>
      <c r="BH111" s="56"/>
      <c r="BI111" s="56"/>
      <c r="BJ111" s="56"/>
      <c r="BK111" s="56"/>
      <c r="BL111" s="56"/>
      <c r="BM111" s="56"/>
      <c r="BN111" s="56">
        <v>2</v>
      </c>
      <c r="BO111" s="56">
        <v>1</v>
      </c>
      <c r="BP111" s="56"/>
      <c r="BQ111" s="56"/>
      <c r="BR111" s="56"/>
      <c r="BS111" s="56"/>
      <c r="BT111" s="56"/>
      <c r="BU111" s="56"/>
      <c r="BV111" s="56"/>
      <c r="BW111" s="56"/>
      <c r="BX111" s="56"/>
      <c r="BY111" s="56"/>
      <c r="BZ111" s="56"/>
      <c r="CA111" s="56"/>
      <c r="CB111" s="56"/>
      <c r="CC111" s="56"/>
      <c r="CD111" s="56"/>
      <c r="CE111" s="56"/>
      <c r="CF111" s="56"/>
      <c r="CG111" s="56"/>
      <c r="CH111" s="56"/>
      <c r="CI111" s="56"/>
      <c r="CJ111" s="56"/>
      <c r="CK111" s="56"/>
      <c r="CL111" s="56"/>
      <c r="CM111" s="56"/>
      <c r="CN111" s="56">
        <v>0</v>
      </c>
      <c r="CO111" s="56"/>
      <c r="CP111" s="70"/>
      <c r="CQ111" s="56"/>
      <c r="CR111" s="56"/>
      <c r="CS111" s="56"/>
      <c r="CT111" s="56"/>
      <c r="CU111" s="56">
        <v>3</v>
      </c>
      <c r="CV111" s="56">
        <v>0</v>
      </c>
      <c r="CW111" s="55">
        <v>17.670000000000002</v>
      </c>
      <c r="CX111" s="54" t="s">
        <v>3674</v>
      </c>
      <c r="CY111" s="54"/>
      <c r="CZ111" s="54">
        <v>52.7</v>
      </c>
      <c r="DA111" s="54" t="s">
        <v>3972</v>
      </c>
      <c r="DB111" s="55">
        <v>33.530999999999999</v>
      </c>
      <c r="DC111" s="54"/>
      <c r="DD111" s="54"/>
      <c r="DE111" s="54"/>
      <c r="DF111" s="54"/>
      <c r="DG111" s="54"/>
      <c r="DH111" s="54"/>
      <c r="DI111" s="54"/>
      <c r="DJ111" s="54">
        <v>4</v>
      </c>
      <c r="DK111" s="54"/>
      <c r="DL111" s="54"/>
      <c r="DM111" s="54"/>
      <c r="DN111" s="54"/>
      <c r="DO111" s="54"/>
      <c r="DP111" s="54"/>
      <c r="DQ111" s="54"/>
      <c r="DR111" s="54"/>
      <c r="DS111" s="54"/>
      <c r="DT111" s="54"/>
      <c r="DU111" s="54"/>
      <c r="DV111" s="54"/>
      <c r="DW111" s="54"/>
      <c r="DX111" s="54"/>
      <c r="DY111" s="54"/>
      <c r="DZ111" s="54"/>
      <c r="EA111" s="54"/>
      <c r="EB111" s="54"/>
      <c r="EC111" s="54"/>
      <c r="ED111" s="54"/>
      <c r="EE111" s="54"/>
      <c r="EF111" s="54"/>
      <c r="EG111" s="54"/>
      <c r="EH111" s="54"/>
      <c r="EI111" s="54"/>
      <c r="EJ111" s="54"/>
      <c r="EK111" s="54"/>
      <c r="EL111" s="54"/>
      <c r="EM111" s="54"/>
      <c r="EN111" s="54"/>
      <c r="EO111" s="54"/>
      <c r="EP111" s="54"/>
      <c r="EQ111" s="54"/>
      <c r="ER111" s="54"/>
      <c r="ES111" s="54"/>
      <c r="ET111" s="54"/>
      <c r="EU111" s="54"/>
      <c r="EV111" s="54"/>
      <c r="EW111" s="54"/>
      <c r="EX111" s="54"/>
      <c r="EY111" s="54"/>
      <c r="EZ111" s="54"/>
      <c r="FA111" s="54"/>
      <c r="FB111" s="54"/>
      <c r="FC111" s="54"/>
      <c r="FD111" s="54"/>
      <c r="FE111" s="54"/>
      <c r="FF111" s="54"/>
      <c r="FG111" s="54"/>
      <c r="FH111" s="54"/>
      <c r="FI111" s="54"/>
      <c r="FJ111" s="54"/>
      <c r="FK111" s="54"/>
      <c r="FL111" s="54"/>
      <c r="FM111" s="54"/>
      <c r="FN111" s="54"/>
      <c r="FO111" s="54"/>
      <c r="FP111" s="54"/>
      <c r="FQ111" s="54"/>
      <c r="FR111" s="54"/>
      <c r="FS111" s="54"/>
      <c r="FT111" s="54"/>
      <c r="FU111" s="54"/>
      <c r="FV111" s="54"/>
      <c r="FW111" s="54"/>
      <c r="FX111" s="54"/>
      <c r="FY111" s="54"/>
      <c r="FZ111" s="54"/>
      <c r="GA111" s="54"/>
      <c r="GB111" s="54"/>
      <c r="GC111" s="54"/>
      <c r="GD111" s="54"/>
      <c r="GE111" s="54"/>
      <c r="GF111" s="54" t="s">
        <v>5890</v>
      </c>
      <c r="GG111" s="54" t="s">
        <v>6231</v>
      </c>
      <c r="GH111" s="54" t="s">
        <v>6549</v>
      </c>
      <c r="GI111" s="54" t="s">
        <v>6894</v>
      </c>
      <c r="GJ111" s="54" t="s">
        <v>7186</v>
      </c>
      <c r="GK111" s="54" t="s">
        <v>7277</v>
      </c>
      <c r="GL111" s="54" t="s">
        <v>7370</v>
      </c>
      <c r="GM111" s="54" t="s">
        <v>7455</v>
      </c>
    </row>
    <row r="112" spans="3:195" ht="30" customHeight="1" x14ac:dyDescent="0.2">
      <c r="C112" s="102" t="s">
        <v>11156</v>
      </c>
      <c r="D112" s="102" t="s">
        <v>11212</v>
      </c>
      <c r="E112" s="54" t="s">
        <v>44</v>
      </c>
      <c r="F112" s="54" t="s">
        <v>11175</v>
      </c>
      <c r="G112" s="54" t="s">
        <v>85</v>
      </c>
      <c r="H112" s="54" t="s">
        <v>169</v>
      </c>
      <c r="I112" s="54" t="s">
        <v>462</v>
      </c>
      <c r="J112" s="54" t="s">
        <v>462</v>
      </c>
      <c r="K112" s="54">
        <v>2021</v>
      </c>
      <c r="L112" s="54" t="s">
        <v>824</v>
      </c>
      <c r="M112" s="54" t="s">
        <v>968</v>
      </c>
      <c r="N112" s="54"/>
      <c r="O112" s="54"/>
      <c r="P112" s="54"/>
      <c r="Q112" s="54" t="s">
        <v>1578</v>
      </c>
      <c r="R112" s="54"/>
      <c r="S112" s="54" t="s">
        <v>2023</v>
      </c>
      <c r="T112" s="54"/>
      <c r="U112" s="54"/>
      <c r="V112" s="54"/>
      <c r="W112" s="54"/>
      <c r="X112" s="54"/>
      <c r="Y112" s="54"/>
      <c r="Z112" s="54" t="s">
        <v>2686</v>
      </c>
      <c r="AA112" s="54" t="s">
        <v>3004</v>
      </c>
      <c r="AB112" s="54"/>
      <c r="AC112" s="54" t="s">
        <v>3004</v>
      </c>
      <c r="AD112" s="55">
        <v>0.19800000000000001</v>
      </c>
      <c r="AE112" s="55"/>
      <c r="AF112" s="55"/>
      <c r="AG112" s="55"/>
      <c r="AH112" s="55">
        <v>0.19800000000000001</v>
      </c>
      <c r="AI112" s="55">
        <v>100</v>
      </c>
      <c r="AJ112" s="55">
        <v>0.8</v>
      </c>
      <c r="AK112" s="55">
        <v>0</v>
      </c>
      <c r="AL112" s="55">
        <v>0</v>
      </c>
      <c r="AM112" s="55">
        <v>0</v>
      </c>
      <c r="AN112" s="55">
        <v>0</v>
      </c>
      <c r="AO112" s="55">
        <v>0</v>
      </c>
      <c r="AP112" s="55">
        <v>0</v>
      </c>
      <c r="AQ112" s="55"/>
      <c r="AR112" s="55"/>
      <c r="AS112" s="55"/>
      <c r="AT112" s="55"/>
      <c r="AU112" s="55"/>
      <c r="AV112" s="55">
        <v>1</v>
      </c>
      <c r="AW112" s="54" t="s">
        <v>3396</v>
      </c>
      <c r="AX112" s="54"/>
      <c r="AY112" s="55">
        <v>0</v>
      </c>
      <c r="AZ112" s="55">
        <v>0.2</v>
      </c>
      <c r="BA112" s="55">
        <v>0.8</v>
      </c>
      <c r="BB112" s="56">
        <v>2</v>
      </c>
      <c r="BC112" s="56">
        <v>2</v>
      </c>
      <c r="BD112" s="56">
        <v>1</v>
      </c>
      <c r="BE112" s="56"/>
      <c r="BF112" s="56"/>
      <c r="BG112" s="56">
        <v>1</v>
      </c>
      <c r="BH112" s="56"/>
      <c r="BI112" s="56"/>
      <c r="BJ112" s="56"/>
      <c r="BK112" s="56"/>
      <c r="BL112" s="56"/>
      <c r="BM112" s="56"/>
      <c r="BN112" s="56"/>
      <c r="BO112" s="56"/>
      <c r="BP112" s="56"/>
      <c r="BQ112" s="56"/>
      <c r="BR112" s="56"/>
      <c r="BS112" s="56"/>
      <c r="BT112" s="56"/>
      <c r="BU112" s="56"/>
      <c r="BV112" s="56"/>
      <c r="BW112" s="56"/>
      <c r="BX112" s="56"/>
      <c r="BY112" s="56"/>
      <c r="BZ112" s="56"/>
      <c r="CA112" s="56"/>
      <c r="CB112" s="56"/>
      <c r="CC112" s="56"/>
      <c r="CD112" s="56"/>
      <c r="CE112" s="56"/>
      <c r="CF112" s="56"/>
      <c r="CG112" s="56"/>
      <c r="CH112" s="56"/>
      <c r="CI112" s="56"/>
      <c r="CJ112" s="56"/>
      <c r="CK112" s="56"/>
      <c r="CL112" s="56"/>
      <c r="CM112" s="56"/>
      <c r="CN112" s="56">
        <v>0</v>
      </c>
      <c r="CO112" s="56"/>
      <c r="CP112" s="70"/>
      <c r="CQ112" s="56"/>
      <c r="CR112" s="56"/>
      <c r="CS112" s="56"/>
      <c r="CT112" s="56"/>
      <c r="CU112" s="56">
        <v>1</v>
      </c>
      <c r="CV112" s="56">
        <v>0</v>
      </c>
      <c r="CW112" s="55">
        <v>3.8719999999999999</v>
      </c>
      <c r="CX112" s="54" t="s">
        <v>3684</v>
      </c>
      <c r="CY112" s="54"/>
      <c r="CZ112" s="54">
        <v>100</v>
      </c>
      <c r="DA112" s="54" t="s">
        <v>3982</v>
      </c>
      <c r="DB112" s="55">
        <v>3.8719999999999999</v>
      </c>
      <c r="DC112" s="54"/>
      <c r="DD112" s="54"/>
      <c r="DE112" s="54"/>
      <c r="DF112" s="54"/>
      <c r="DG112" s="54"/>
      <c r="DH112" s="54"/>
      <c r="DI112" s="54"/>
      <c r="DJ112" s="54"/>
      <c r="DK112" s="54">
        <v>1</v>
      </c>
      <c r="DL112" s="54" t="s">
        <v>4195</v>
      </c>
      <c r="DM112" s="54">
        <v>32</v>
      </c>
      <c r="DN112" s="54">
        <v>1</v>
      </c>
      <c r="DO112" s="54" t="s">
        <v>4291</v>
      </c>
      <c r="DP112" s="54">
        <v>120</v>
      </c>
      <c r="DQ112" s="54"/>
      <c r="DR112" s="54"/>
      <c r="DS112" s="54"/>
      <c r="DT112" s="54"/>
      <c r="DU112" s="54"/>
      <c r="DV112" s="54"/>
      <c r="DW112" s="54"/>
      <c r="DX112" s="54"/>
      <c r="DY112" s="54"/>
      <c r="DZ112" s="54"/>
      <c r="EA112" s="54"/>
      <c r="EB112" s="54"/>
      <c r="EC112" s="54"/>
      <c r="ED112" s="54"/>
      <c r="EE112" s="54"/>
      <c r="EF112" s="54"/>
      <c r="EG112" s="54"/>
      <c r="EH112" s="54"/>
      <c r="EI112" s="54"/>
      <c r="EJ112" s="54"/>
      <c r="EK112" s="54"/>
      <c r="EL112" s="54"/>
      <c r="EM112" s="54"/>
      <c r="EN112" s="54"/>
      <c r="EO112" s="54"/>
      <c r="EP112" s="54"/>
      <c r="EQ112" s="54"/>
      <c r="ER112" s="54"/>
      <c r="ES112" s="54"/>
      <c r="ET112" s="54"/>
      <c r="EU112" s="54"/>
      <c r="EV112" s="54"/>
      <c r="EW112" s="54"/>
      <c r="EX112" s="54"/>
      <c r="EY112" s="54"/>
      <c r="EZ112" s="54"/>
      <c r="FA112" s="54">
        <v>1</v>
      </c>
      <c r="FB112" s="54" t="s">
        <v>4770</v>
      </c>
      <c r="FC112" s="54">
        <v>5</v>
      </c>
      <c r="FD112" s="54"/>
      <c r="FE112" s="54"/>
      <c r="FF112" s="54"/>
      <c r="FG112" s="54"/>
      <c r="FH112" s="54"/>
      <c r="FI112" s="54"/>
      <c r="FJ112" s="54"/>
      <c r="FK112" s="54"/>
      <c r="FL112" s="54"/>
      <c r="FM112" s="54"/>
      <c r="FN112" s="54"/>
      <c r="FO112" s="54"/>
      <c r="FP112" s="54"/>
      <c r="FQ112" s="54"/>
      <c r="FR112" s="54"/>
      <c r="FS112" s="54"/>
      <c r="FT112" s="54"/>
      <c r="FU112" s="54" t="s">
        <v>5002</v>
      </c>
      <c r="FV112" s="54"/>
      <c r="FW112" s="54"/>
      <c r="FX112" s="54"/>
      <c r="FY112" s="54" t="s">
        <v>5465</v>
      </c>
      <c r="FZ112" s="54"/>
      <c r="GA112" s="54"/>
      <c r="GB112" s="54"/>
      <c r="GC112" s="54"/>
      <c r="GD112" s="54"/>
      <c r="GE112" s="54"/>
      <c r="GF112" s="54" t="s">
        <v>5891</v>
      </c>
      <c r="GG112" s="54" t="s">
        <v>6232</v>
      </c>
      <c r="GH112" s="54" t="s">
        <v>6550</v>
      </c>
      <c r="GI112" s="54" t="s">
        <v>6895</v>
      </c>
      <c r="GJ112" s="54" t="s">
        <v>5891</v>
      </c>
      <c r="GK112" s="54" t="s">
        <v>6232</v>
      </c>
      <c r="GL112" s="54" t="s">
        <v>6550</v>
      </c>
      <c r="GM112" s="54" t="s">
        <v>6895</v>
      </c>
    </row>
    <row r="113" spans="3:195" ht="30" customHeight="1" x14ac:dyDescent="0.2">
      <c r="C113" s="102" t="s">
        <v>11156</v>
      </c>
      <c r="D113" s="102" t="s">
        <v>11212</v>
      </c>
      <c r="E113" s="54" t="s">
        <v>44</v>
      </c>
      <c r="F113" s="54" t="s">
        <v>11175</v>
      </c>
      <c r="G113" s="54" t="s">
        <v>85</v>
      </c>
      <c r="H113" s="54" t="s">
        <v>170</v>
      </c>
      <c r="I113" s="54" t="s">
        <v>513</v>
      </c>
      <c r="J113" s="54"/>
      <c r="K113" s="54">
        <v>2021</v>
      </c>
      <c r="L113" s="54" t="s">
        <v>825</v>
      </c>
      <c r="M113" s="54" t="s">
        <v>967</v>
      </c>
      <c r="N113" s="54"/>
      <c r="O113" s="54"/>
      <c r="P113" s="54"/>
      <c r="Q113" s="54" t="s">
        <v>1579</v>
      </c>
      <c r="R113" s="54"/>
      <c r="S113" s="54" t="s">
        <v>2024</v>
      </c>
      <c r="T113" s="54"/>
      <c r="U113" s="54"/>
      <c r="V113" s="54"/>
      <c r="W113" s="54"/>
      <c r="X113" s="54"/>
      <c r="Y113" s="54"/>
      <c r="Z113" s="54" t="s">
        <v>2687</v>
      </c>
      <c r="AA113" s="54" t="s">
        <v>2687</v>
      </c>
      <c r="AB113" s="54"/>
      <c r="AC113" s="54" t="s">
        <v>2687</v>
      </c>
      <c r="AD113" s="55">
        <v>1.7529999999999999</v>
      </c>
      <c r="AE113" s="55"/>
      <c r="AF113" s="55"/>
      <c r="AG113" s="55"/>
      <c r="AH113" s="55">
        <v>1.7529999999999999</v>
      </c>
      <c r="AI113" s="55">
        <v>100</v>
      </c>
      <c r="AJ113" s="55">
        <v>10.79</v>
      </c>
      <c r="AK113" s="55">
        <v>0</v>
      </c>
      <c r="AL113" s="55">
        <v>0</v>
      </c>
      <c r="AM113" s="55">
        <v>0</v>
      </c>
      <c r="AN113" s="55">
        <v>0</v>
      </c>
      <c r="AO113" s="55">
        <v>0</v>
      </c>
      <c r="AP113" s="55">
        <v>0</v>
      </c>
      <c r="AQ113" s="55"/>
      <c r="AR113" s="55"/>
      <c r="AS113" s="55"/>
      <c r="AT113" s="55"/>
      <c r="AU113" s="55"/>
      <c r="AV113" s="55">
        <v>1</v>
      </c>
      <c r="AW113" s="54" t="s">
        <v>3396</v>
      </c>
      <c r="AX113" s="54"/>
      <c r="AY113" s="55">
        <v>0</v>
      </c>
      <c r="AZ113" s="55">
        <v>0.2</v>
      </c>
      <c r="BA113" s="55">
        <v>0.33</v>
      </c>
      <c r="BB113" s="56">
        <v>5</v>
      </c>
      <c r="BC113" s="56">
        <v>3</v>
      </c>
      <c r="BD113" s="56">
        <v>3</v>
      </c>
      <c r="BE113" s="56"/>
      <c r="BF113" s="56">
        <v>1</v>
      </c>
      <c r="BG113" s="56">
        <v>1</v>
      </c>
      <c r="BH113" s="56"/>
      <c r="BI113" s="56"/>
      <c r="BJ113" s="56"/>
      <c r="BK113" s="56"/>
      <c r="BL113" s="56"/>
      <c r="BM113" s="56"/>
      <c r="BN113" s="56"/>
      <c r="BO113" s="56"/>
      <c r="BP113" s="56">
        <v>1</v>
      </c>
      <c r="BQ113" s="56"/>
      <c r="BR113" s="56"/>
      <c r="BS113" s="56"/>
      <c r="BT113" s="56"/>
      <c r="BU113" s="56"/>
      <c r="BV113" s="56"/>
      <c r="BW113" s="56"/>
      <c r="BX113" s="56"/>
      <c r="BY113" s="56"/>
      <c r="BZ113" s="56"/>
      <c r="CA113" s="56"/>
      <c r="CB113" s="56"/>
      <c r="CC113" s="56"/>
      <c r="CD113" s="56"/>
      <c r="CE113" s="56"/>
      <c r="CF113" s="56"/>
      <c r="CG113" s="56"/>
      <c r="CH113" s="56"/>
      <c r="CI113" s="56"/>
      <c r="CJ113" s="56"/>
      <c r="CK113" s="56"/>
      <c r="CL113" s="56"/>
      <c r="CM113" s="56"/>
      <c r="CN113" s="56">
        <v>0</v>
      </c>
      <c r="CO113" s="56"/>
      <c r="CP113" s="70"/>
      <c r="CQ113" s="56"/>
      <c r="CR113" s="56"/>
      <c r="CS113" s="56"/>
      <c r="CT113" s="56"/>
      <c r="CU113" s="56">
        <v>3</v>
      </c>
      <c r="CV113" s="56">
        <v>0</v>
      </c>
      <c r="CW113" s="55">
        <v>3.625</v>
      </c>
      <c r="CX113" s="54" t="s">
        <v>3685</v>
      </c>
      <c r="CY113" s="54"/>
      <c r="CZ113" s="54">
        <v>43.57</v>
      </c>
      <c r="DA113" s="54" t="s">
        <v>3982</v>
      </c>
      <c r="DB113" s="55">
        <v>8.32</v>
      </c>
      <c r="DC113" s="54"/>
      <c r="DD113" s="54"/>
      <c r="DE113" s="54"/>
      <c r="DF113" s="54"/>
      <c r="DG113" s="54"/>
      <c r="DH113" s="54"/>
      <c r="DI113" s="54"/>
      <c r="DJ113" s="54">
        <v>3</v>
      </c>
      <c r="DK113" s="54">
        <v>1</v>
      </c>
      <c r="DL113" s="54" t="s">
        <v>4196</v>
      </c>
      <c r="DM113" s="54">
        <v>2025</v>
      </c>
      <c r="DN113" s="54">
        <v>1</v>
      </c>
      <c r="DO113" s="54" t="s">
        <v>4314</v>
      </c>
      <c r="DP113" s="54">
        <v>48</v>
      </c>
      <c r="DQ113" s="54">
        <v>1</v>
      </c>
      <c r="DR113" s="54" t="s">
        <v>4279</v>
      </c>
      <c r="DS113" s="54">
        <v>46</v>
      </c>
      <c r="DT113" s="54"/>
      <c r="DU113" s="54"/>
      <c r="DV113" s="54"/>
      <c r="DW113" s="54"/>
      <c r="DX113" s="54"/>
      <c r="DY113" s="54"/>
      <c r="DZ113" s="54"/>
      <c r="EA113" s="54"/>
      <c r="EB113" s="54"/>
      <c r="EC113" s="54">
        <v>1</v>
      </c>
      <c r="ED113" s="54" t="s">
        <v>4502</v>
      </c>
      <c r="EE113" s="54">
        <v>16</v>
      </c>
      <c r="EF113" s="54"/>
      <c r="EG113" s="54"/>
      <c r="EH113" s="54"/>
      <c r="EI113" s="54"/>
      <c r="EJ113" s="54"/>
      <c r="EK113" s="54"/>
      <c r="EL113" s="54">
        <v>1</v>
      </c>
      <c r="EM113" s="54" t="s">
        <v>4197</v>
      </c>
      <c r="EN113" s="54">
        <v>2025</v>
      </c>
      <c r="EO113" s="54"/>
      <c r="EP113" s="54"/>
      <c r="EQ113" s="54"/>
      <c r="ER113" s="54"/>
      <c r="ES113" s="54"/>
      <c r="ET113" s="54"/>
      <c r="EU113" s="54"/>
      <c r="EV113" s="54"/>
      <c r="EW113" s="54"/>
      <c r="EX113" s="54">
        <v>1</v>
      </c>
      <c r="EY113" s="54" t="s">
        <v>4180</v>
      </c>
      <c r="EZ113" s="54">
        <v>5</v>
      </c>
      <c r="FA113" s="54"/>
      <c r="FB113" s="54"/>
      <c r="FC113" s="54"/>
      <c r="FD113" s="54"/>
      <c r="FE113" s="54"/>
      <c r="FF113" s="54"/>
      <c r="FG113" s="54"/>
      <c r="FH113" s="54"/>
      <c r="FI113" s="54"/>
      <c r="FJ113" s="54"/>
      <c r="FK113" s="54"/>
      <c r="FL113" s="54"/>
      <c r="FM113" s="54"/>
      <c r="FN113" s="54"/>
      <c r="FO113" s="54"/>
      <c r="FP113" s="54"/>
      <c r="FQ113" s="54"/>
      <c r="FR113" s="54"/>
      <c r="FS113" s="54"/>
      <c r="FT113" s="54"/>
      <c r="FU113" s="54"/>
      <c r="FV113" s="54" t="s">
        <v>5226</v>
      </c>
      <c r="FW113" s="54"/>
      <c r="FX113" s="54"/>
      <c r="FY113" s="54" t="s">
        <v>5466</v>
      </c>
      <c r="FZ113" s="54"/>
      <c r="GA113" s="54" t="s">
        <v>5617</v>
      </c>
      <c r="GB113" s="54"/>
      <c r="GC113" s="54"/>
      <c r="GD113" s="54"/>
      <c r="GE113" s="54"/>
      <c r="GF113" s="54" t="s">
        <v>5892</v>
      </c>
      <c r="GG113" s="54" t="s">
        <v>6233</v>
      </c>
      <c r="GH113" s="54" t="s">
        <v>6551</v>
      </c>
      <c r="GI113" s="54" t="s">
        <v>6896</v>
      </c>
      <c r="GJ113" s="54" t="s">
        <v>5892</v>
      </c>
      <c r="GK113" s="54" t="s">
        <v>6233</v>
      </c>
      <c r="GL113" s="54" t="s">
        <v>6551</v>
      </c>
      <c r="GM113" s="54" t="s">
        <v>6896</v>
      </c>
    </row>
    <row r="114" spans="3:195" ht="30" customHeight="1" x14ac:dyDescent="0.2">
      <c r="C114" s="102" t="s">
        <v>11156</v>
      </c>
      <c r="D114" s="102" t="s">
        <v>11212</v>
      </c>
      <c r="E114" s="54" t="s">
        <v>44</v>
      </c>
      <c r="F114" s="54" t="s">
        <v>11175</v>
      </c>
      <c r="G114" s="54" t="s">
        <v>86</v>
      </c>
      <c r="H114" s="54" t="s">
        <v>171</v>
      </c>
      <c r="I114" s="54" t="s">
        <v>514</v>
      </c>
      <c r="J114" s="54"/>
      <c r="K114" s="54">
        <v>2022</v>
      </c>
      <c r="L114" s="54" t="s">
        <v>796</v>
      </c>
      <c r="M114" s="54" t="s">
        <v>936</v>
      </c>
      <c r="N114" s="54"/>
      <c r="O114" s="54"/>
      <c r="P114" s="54"/>
      <c r="Q114" s="54" t="s">
        <v>1580</v>
      </c>
      <c r="R114" s="54"/>
      <c r="S114" s="54" t="s">
        <v>2025</v>
      </c>
      <c r="T114" s="54"/>
      <c r="U114" s="54"/>
      <c r="V114" s="54"/>
      <c r="W114" s="54"/>
      <c r="X114" s="54"/>
      <c r="Y114" s="54"/>
      <c r="Z114" s="54" t="s">
        <v>171</v>
      </c>
      <c r="AA114" s="54" t="s">
        <v>171</v>
      </c>
      <c r="AB114" s="54"/>
      <c r="AC114" s="54" t="s">
        <v>171</v>
      </c>
      <c r="AD114" s="55">
        <v>0.95799999999999996</v>
      </c>
      <c r="AE114" s="55"/>
      <c r="AF114" s="55"/>
      <c r="AG114" s="55"/>
      <c r="AH114" s="55">
        <v>0.94799999999999995</v>
      </c>
      <c r="AI114" s="55">
        <v>98.96</v>
      </c>
      <c r="AJ114" s="55">
        <v>0.93</v>
      </c>
      <c r="AK114" s="55">
        <v>0.01</v>
      </c>
      <c r="AL114" s="55">
        <v>1.04</v>
      </c>
      <c r="AM114" s="55">
        <v>0</v>
      </c>
      <c r="AN114" s="55">
        <v>0</v>
      </c>
      <c r="AO114" s="55">
        <v>0</v>
      </c>
      <c r="AP114" s="55">
        <v>0</v>
      </c>
      <c r="AQ114" s="55"/>
      <c r="AR114" s="55"/>
      <c r="AS114" s="55"/>
      <c r="AT114" s="55"/>
      <c r="AU114" s="55"/>
      <c r="AV114" s="55"/>
      <c r="AW114" s="54"/>
      <c r="AX114" s="54"/>
      <c r="AY114" s="55"/>
      <c r="AZ114" s="55">
        <v>0</v>
      </c>
      <c r="BA114" s="55">
        <v>0</v>
      </c>
      <c r="BB114" s="56">
        <v>1</v>
      </c>
      <c r="BC114" s="56">
        <v>1</v>
      </c>
      <c r="BD114" s="56">
        <v>1</v>
      </c>
      <c r="BE114" s="56"/>
      <c r="BF114" s="56"/>
      <c r="BG114" s="56">
        <v>1</v>
      </c>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c r="CF114" s="56"/>
      <c r="CG114" s="56"/>
      <c r="CH114" s="56"/>
      <c r="CI114" s="56"/>
      <c r="CJ114" s="56"/>
      <c r="CK114" s="56"/>
      <c r="CL114" s="56"/>
      <c r="CM114" s="56"/>
      <c r="CN114" s="56">
        <v>0</v>
      </c>
      <c r="CO114" s="56"/>
      <c r="CP114" s="70"/>
      <c r="CQ114" s="56"/>
      <c r="CR114" s="56"/>
      <c r="CS114" s="56"/>
      <c r="CT114" s="56"/>
      <c r="CU114" s="56">
        <v>1</v>
      </c>
      <c r="CV114" s="56">
        <v>0</v>
      </c>
      <c r="CW114" s="55">
        <v>0.501</v>
      </c>
      <c r="CX114" s="54" t="s">
        <v>3677</v>
      </c>
      <c r="CY114" s="54"/>
      <c r="CZ114" s="54">
        <v>1.05</v>
      </c>
      <c r="DA114" s="54" t="s">
        <v>3982</v>
      </c>
      <c r="DB114" s="55">
        <v>47.851999999999997</v>
      </c>
      <c r="DC114" s="54"/>
      <c r="DD114" s="54"/>
      <c r="DE114" s="54"/>
      <c r="DF114" s="54"/>
      <c r="DG114" s="54"/>
      <c r="DH114" s="54"/>
      <c r="DI114" s="54"/>
      <c r="DJ114" s="54"/>
      <c r="DK114" s="54">
        <v>1</v>
      </c>
      <c r="DL114" s="54" t="s">
        <v>4197</v>
      </c>
      <c r="DM114" s="54">
        <v>81</v>
      </c>
      <c r="DN114" s="54">
        <v>1</v>
      </c>
      <c r="DO114" s="54" t="s">
        <v>4301</v>
      </c>
      <c r="DP114" s="54">
        <v>8</v>
      </c>
      <c r="DQ114" s="54"/>
      <c r="DR114" s="54"/>
      <c r="DS114" s="54"/>
      <c r="DT114" s="54"/>
      <c r="DU114" s="54"/>
      <c r="DV114" s="54"/>
      <c r="DW114" s="54"/>
      <c r="DX114" s="54"/>
      <c r="DY114" s="54"/>
      <c r="DZ114" s="54"/>
      <c r="EA114" s="54"/>
      <c r="EB114" s="54"/>
      <c r="EC114" s="54"/>
      <c r="ED114" s="54"/>
      <c r="EE114" s="54"/>
      <c r="EF114" s="54"/>
      <c r="EG114" s="54"/>
      <c r="EH114" s="54"/>
      <c r="EI114" s="54"/>
      <c r="EJ114" s="54"/>
      <c r="EK114" s="54"/>
      <c r="EL114" s="54">
        <v>1</v>
      </c>
      <c r="EM114" s="54" t="s">
        <v>4630</v>
      </c>
      <c r="EN114" s="54">
        <v>81</v>
      </c>
      <c r="EO114" s="54"/>
      <c r="EP114" s="54"/>
      <c r="EQ114" s="54"/>
      <c r="ER114" s="54"/>
      <c r="ES114" s="54"/>
      <c r="ET114" s="54"/>
      <c r="EU114" s="54"/>
      <c r="EV114" s="54"/>
      <c r="EW114" s="54"/>
      <c r="EX114" s="54"/>
      <c r="EY114" s="54"/>
      <c r="EZ114" s="54"/>
      <c r="FA114" s="54">
        <v>1</v>
      </c>
      <c r="FB114" s="54" t="s">
        <v>4774</v>
      </c>
      <c r="FC114" s="54">
        <v>8</v>
      </c>
      <c r="FD114" s="54"/>
      <c r="FE114" s="54"/>
      <c r="FF114" s="54"/>
      <c r="FG114" s="54"/>
      <c r="FH114" s="54"/>
      <c r="FI114" s="54"/>
      <c r="FJ114" s="54"/>
      <c r="FK114" s="54"/>
      <c r="FL114" s="54"/>
      <c r="FM114" s="54"/>
      <c r="FN114" s="54"/>
      <c r="FO114" s="54"/>
      <c r="FP114" s="54"/>
      <c r="FQ114" s="54"/>
      <c r="FR114" s="54"/>
      <c r="FS114" s="54"/>
      <c r="FT114" s="54"/>
      <c r="FU114" s="54"/>
      <c r="FV114" s="54"/>
      <c r="FW114" s="54"/>
      <c r="FX114" s="54"/>
      <c r="FY114" s="54"/>
      <c r="FZ114" s="54"/>
      <c r="GA114" s="54" t="s">
        <v>5617</v>
      </c>
      <c r="GB114" s="54"/>
      <c r="GC114" s="54"/>
      <c r="GD114" s="54"/>
      <c r="GE114" s="54"/>
      <c r="GF114" s="54" t="s">
        <v>5893</v>
      </c>
      <c r="GG114" s="54" t="s">
        <v>6234</v>
      </c>
      <c r="GH114" s="54" t="s">
        <v>6552</v>
      </c>
      <c r="GI114" s="54" t="s">
        <v>6897</v>
      </c>
      <c r="GJ114" s="54" t="s">
        <v>5893</v>
      </c>
      <c r="GK114" s="54" t="s">
        <v>6234</v>
      </c>
      <c r="GL114" s="54" t="s">
        <v>6552</v>
      </c>
      <c r="GM114" s="54" t="s">
        <v>6897</v>
      </c>
    </row>
    <row r="115" spans="3:195" ht="30" customHeight="1" x14ac:dyDescent="0.2">
      <c r="C115" s="102" t="s">
        <v>11156</v>
      </c>
      <c r="D115" s="102" t="s">
        <v>11212</v>
      </c>
      <c r="E115" s="54" t="s">
        <v>44</v>
      </c>
      <c r="F115" s="54" t="s">
        <v>11175</v>
      </c>
      <c r="G115" s="54" t="s">
        <v>85</v>
      </c>
      <c r="H115" s="54" t="s">
        <v>172</v>
      </c>
      <c r="I115" s="54" t="s">
        <v>462</v>
      </c>
      <c r="J115" s="54"/>
      <c r="K115" s="54">
        <v>2023</v>
      </c>
      <c r="L115" s="54" t="s">
        <v>826</v>
      </c>
      <c r="M115" s="54" t="s">
        <v>969</v>
      </c>
      <c r="N115" s="54"/>
      <c r="O115" s="54" t="s">
        <v>1079</v>
      </c>
      <c r="P115" s="54"/>
      <c r="Q115" s="54"/>
      <c r="R115" s="54"/>
      <c r="S115" s="54" t="s">
        <v>2026</v>
      </c>
      <c r="T115" s="54"/>
      <c r="U115" s="54"/>
      <c r="V115" s="54"/>
      <c r="W115" s="54"/>
      <c r="X115" s="54"/>
      <c r="Y115" s="54"/>
      <c r="Z115" s="54" t="s">
        <v>2688</v>
      </c>
      <c r="AA115" s="54" t="s">
        <v>2688</v>
      </c>
      <c r="AB115" s="54"/>
      <c r="AC115" s="54" t="s">
        <v>2688</v>
      </c>
      <c r="AD115" s="55">
        <v>0.14000000000000001</v>
      </c>
      <c r="AE115" s="55"/>
      <c r="AF115" s="55"/>
      <c r="AG115" s="55"/>
      <c r="AH115" s="55">
        <v>0.14000000000000001</v>
      </c>
      <c r="AI115" s="55">
        <v>100</v>
      </c>
      <c r="AJ115" s="55">
        <v>0.77</v>
      </c>
      <c r="AK115" s="55">
        <v>0</v>
      </c>
      <c r="AL115" s="55">
        <v>0</v>
      </c>
      <c r="AM115" s="55">
        <v>0</v>
      </c>
      <c r="AN115" s="55">
        <v>0</v>
      </c>
      <c r="AO115" s="55">
        <v>0</v>
      </c>
      <c r="AP115" s="55">
        <v>0</v>
      </c>
      <c r="AQ115" s="55"/>
      <c r="AR115" s="55"/>
      <c r="AS115" s="55"/>
      <c r="AT115" s="55"/>
      <c r="AU115" s="55"/>
      <c r="AV115" s="55">
        <v>1</v>
      </c>
      <c r="AW115" s="54" t="s">
        <v>3396</v>
      </c>
      <c r="AX115" s="54"/>
      <c r="AY115" s="55">
        <v>0</v>
      </c>
      <c r="AZ115" s="55">
        <v>0.05</v>
      </c>
      <c r="BA115" s="55">
        <v>0.23</v>
      </c>
      <c r="BB115" s="56">
        <v>3</v>
      </c>
      <c r="BC115" s="56">
        <v>2</v>
      </c>
      <c r="BD115" s="56">
        <v>1</v>
      </c>
      <c r="BE115" s="56"/>
      <c r="BF115" s="56"/>
      <c r="BG115" s="56">
        <v>2</v>
      </c>
      <c r="BH115" s="56"/>
      <c r="BI115" s="56"/>
      <c r="BJ115" s="56"/>
      <c r="BK115" s="56"/>
      <c r="BL115" s="56"/>
      <c r="BM115" s="56">
        <v>1</v>
      </c>
      <c r="BN115" s="56"/>
      <c r="BO115" s="56"/>
      <c r="BP115" s="56"/>
      <c r="BQ115" s="56"/>
      <c r="BR115" s="56"/>
      <c r="BS115" s="56"/>
      <c r="BT115" s="56"/>
      <c r="BU115" s="56"/>
      <c r="BV115" s="56"/>
      <c r="BW115" s="56"/>
      <c r="BX115" s="56"/>
      <c r="BY115" s="56"/>
      <c r="BZ115" s="56"/>
      <c r="CA115" s="56"/>
      <c r="CB115" s="56"/>
      <c r="CC115" s="56"/>
      <c r="CD115" s="56"/>
      <c r="CE115" s="56"/>
      <c r="CF115" s="56"/>
      <c r="CG115" s="56"/>
      <c r="CH115" s="56"/>
      <c r="CI115" s="56"/>
      <c r="CJ115" s="56"/>
      <c r="CK115" s="56"/>
      <c r="CL115" s="56"/>
      <c r="CM115" s="56"/>
      <c r="CN115" s="56">
        <v>0</v>
      </c>
      <c r="CO115" s="56"/>
      <c r="CP115" s="70"/>
      <c r="CQ115" s="56"/>
      <c r="CR115" s="56"/>
      <c r="CS115" s="56"/>
      <c r="CT115" s="56"/>
      <c r="CU115" s="56">
        <v>3</v>
      </c>
      <c r="CV115" s="56">
        <v>0</v>
      </c>
      <c r="CW115" s="55">
        <v>1.6</v>
      </c>
      <c r="CX115" s="54" t="s">
        <v>3686</v>
      </c>
      <c r="CY115" s="54"/>
      <c r="CZ115" s="54">
        <v>100</v>
      </c>
      <c r="DA115" s="54" t="s">
        <v>3968</v>
      </c>
      <c r="DB115" s="55">
        <v>1.6</v>
      </c>
      <c r="DC115" s="54"/>
      <c r="DD115" s="54"/>
      <c r="DE115" s="54"/>
      <c r="DF115" s="54"/>
      <c r="DG115" s="54"/>
      <c r="DH115" s="54"/>
      <c r="DI115" s="54"/>
      <c r="DJ115" s="54"/>
      <c r="DK115" s="54">
        <v>1</v>
      </c>
      <c r="DL115" s="54" t="s">
        <v>4187</v>
      </c>
      <c r="DM115" s="54">
        <v>228</v>
      </c>
      <c r="DN115" s="54">
        <v>1</v>
      </c>
      <c r="DO115" s="54" t="s">
        <v>4301</v>
      </c>
      <c r="DP115" s="54">
        <v>228</v>
      </c>
      <c r="DQ115" s="54"/>
      <c r="DR115" s="54"/>
      <c r="DS115" s="54"/>
      <c r="DT115" s="54"/>
      <c r="DU115" s="54"/>
      <c r="DV115" s="54"/>
      <c r="DW115" s="54"/>
      <c r="DX115" s="54"/>
      <c r="DY115" s="54"/>
      <c r="DZ115" s="54"/>
      <c r="EA115" s="54"/>
      <c r="EB115" s="54"/>
      <c r="EC115" s="54"/>
      <c r="ED115" s="54"/>
      <c r="EE115" s="54"/>
      <c r="EF115" s="54"/>
      <c r="EG115" s="54"/>
      <c r="EH115" s="54"/>
      <c r="EI115" s="54"/>
      <c r="EJ115" s="54"/>
      <c r="EK115" s="54"/>
      <c r="EL115" s="54">
        <v>1</v>
      </c>
      <c r="EM115" s="54" t="s">
        <v>4288</v>
      </c>
      <c r="EN115" s="54">
        <v>228</v>
      </c>
      <c r="EO115" s="54"/>
      <c r="EP115" s="54"/>
      <c r="EQ115" s="54"/>
      <c r="ER115" s="54"/>
      <c r="ES115" s="54"/>
      <c r="ET115" s="54"/>
      <c r="EU115" s="54"/>
      <c r="EV115" s="54"/>
      <c r="EW115" s="54"/>
      <c r="EX115" s="54"/>
      <c r="EY115" s="54"/>
      <c r="EZ115" s="54"/>
      <c r="FA115" s="54"/>
      <c r="FB115" s="54"/>
      <c r="FC115" s="54"/>
      <c r="FD115" s="54"/>
      <c r="FE115" s="54"/>
      <c r="FF115" s="54"/>
      <c r="FG115" s="54"/>
      <c r="FH115" s="54"/>
      <c r="FI115" s="54"/>
      <c r="FJ115" s="54"/>
      <c r="FK115" s="54"/>
      <c r="FL115" s="54"/>
      <c r="FM115" s="54"/>
      <c r="FN115" s="54"/>
      <c r="FO115" s="54"/>
      <c r="FP115" s="54"/>
      <c r="FQ115" s="54"/>
      <c r="FR115" s="54"/>
      <c r="FS115" s="54"/>
      <c r="FT115" s="54"/>
      <c r="FU115" s="54"/>
      <c r="FV115" s="54"/>
      <c r="FW115" s="54"/>
      <c r="FX115" s="54"/>
      <c r="FY115" s="54"/>
      <c r="FZ115" s="54"/>
      <c r="GA115" s="54"/>
      <c r="GB115" s="54"/>
      <c r="GC115" s="54"/>
      <c r="GD115" s="54"/>
      <c r="GE115" s="54"/>
      <c r="GF115" s="54" t="s">
        <v>5894</v>
      </c>
      <c r="GG115" s="54" t="s">
        <v>6235</v>
      </c>
      <c r="GH115" s="54" t="s">
        <v>6553</v>
      </c>
      <c r="GI115" s="54" t="s">
        <v>6898</v>
      </c>
      <c r="GJ115" s="54" t="s">
        <v>5894</v>
      </c>
      <c r="GK115" s="54" t="s">
        <v>6235</v>
      </c>
      <c r="GL115" s="54" t="s">
        <v>6553</v>
      </c>
      <c r="GM115" s="54" t="s">
        <v>6898</v>
      </c>
    </row>
    <row r="116" spans="3:195" ht="30" customHeight="1" x14ac:dyDescent="0.2">
      <c r="C116" s="102" t="s">
        <v>11156</v>
      </c>
      <c r="D116" s="102" t="s">
        <v>11212</v>
      </c>
      <c r="E116" s="54" t="s">
        <v>44</v>
      </c>
      <c r="F116" s="54" t="s">
        <v>11175</v>
      </c>
      <c r="G116" s="54" t="s">
        <v>85</v>
      </c>
      <c r="H116" s="54" t="s">
        <v>173</v>
      </c>
      <c r="I116" s="54" t="s">
        <v>462</v>
      </c>
      <c r="J116" s="54"/>
      <c r="K116" s="54">
        <v>2023</v>
      </c>
      <c r="L116" s="54" t="s">
        <v>827</v>
      </c>
      <c r="M116" s="54" t="s">
        <v>970</v>
      </c>
      <c r="N116" s="54"/>
      <c r="O116" s="54"/>
      <c r="P116" s="54"/>
      <c r="Q116" s="54" t="s">
        <v>1581</v>
      </c>
      <c r="R116" s="54"/>
      <c r="S116" s="54" t="s">
        <v>2027</v>
      </c>
      <c r="T116" s="54"/>
      <c r="U116" s="54"/>
      <c r="V116" s="54"/>
      <c r="W116" s="54"/>
      <c r="X116" s="54"/>
      <c r="Y116" s="54"/>
      <c r="Z116" s="54" t="s">
        <v>2689</v>
      </c>
      <c r="AA116" s="54" t="s">
        <v>2689</v>
      </c>
      <c r="AB116" s="54"/>
      <c r="AC116" s="54" t="s">
        <v>2689</v>
      </c>
      <c r="AD116" s="55">
        <v>0.22700000000000001</v>
      </c>
      <c r="AE116" s="55"/>
      <c r="AF116" s="55"/>
      <c r="AG116" s="55"/>
      <c r="AH116" s="55">
        <v>0.22700000000000001</v>
      </c>
      <c r="AI116" s="55">
        <v>100</v>
      </c>
      <c r="AJ116" s="55">
        <v>0.1</v>
      </c>
      <c r="AK116" s="55">
        <v>0</v>
      </c>
      <c r="AL116" s="55">
        <v>0</v>
      </c>
      <c r="AM116" s="55">
        <v>0</v>
      </c>
      <c r="AN116" s="55">
        <v>0</v>
      </c>
      <c r="AO116" s="55">
        <v>0</v>
      </c>
      <c r="AP116" s="55">
        <v>0</v>
      </c>
      <c r="AQ116" s="55"/>
      <c r="AR116" s="55"/>
      <c r="AS116" s="55"/>
      <c r="AT116" s="55"/>
      <c r="AU116" s="55"/>
      <c r="AV116" s="55"/>
      <c r="AW116" s="54"/>
      <c r="AX116" s="54"/>
      <c r="AY116" s="55"/>
      <c r="AZ116" s="55">
        <v>0.4</v>
      </c>
      <c r="BA116" s="55">
        <v>1.3</v>
      </c>
      <c r="BB116" s="56">
        <v>2</v>
      </c>
      <c r="BC116" s="56">
        <v>2</v>
      </c>
      <c r="BD116" s="56">
        <v>2</v>
      </c>
      <c r="BE116" s="56"/>
      <c r="BF116" s="56"/>
      <c r="BG116" s="56">
        <v>1</v>
      </c>
      <c r="BH116" s="56"/>
      <c r="BI116" s="56"/>
      <c r="BJ116" s="56"/>
      <c r="BK116" s="56"/>
      <c r="BL116" s="56"/>
      <c r="BM116" s="56"/>
      <c r="BN116" s="56"/>
      <c r="BO116" s="56">
        <v>1</v>
      </c>
      <c r="BP116" s="56"/>
      <c r="BQ116" s="56"/>
      <c r="BR116" s="56"/>
      <c r="BS116" s="56"/>
      <c r="BT116" s="56"/>
      <c r="BU116" s="56"/>
      <c r="BV116" s="56"/>
      <c r="BW116" s="56"/>
      <c r="BX116" s="56"/>
      <c r="BY116" s="56"/>
      <c r="BZ116" s="56"/>
      <c r="CA116" s="56"/>
      <c r="CB116" s="56"/>
      <c r="CC116" s="56"/>
      <c r="CD116" s="56"/>
      <c r="CE116" s="56"/>
      <c r="CF116" s="56"/>
      <c r="CG116" s="56"/>
      <c r="CH116" s="56"/>
      <c r="CI116" s="56"/>
      <c r="CJ116" s="56"/>
      <c r="CK116" s="56"/>
      <c r="CL116" s="56"/>
      <c r="CM116" s="56"/>
      <c r="CN116" s="56">
        <v>0</v>
      </c>
      <c r="CO116" s="56"/>
      <c r="CP116" s="70"/>
      <c r="CQ116" s="56"/>
      <c r="CR116" s="56"/>
      <c r="CS116" s="56"/>
      <c r="CT116" s="56"/>
      <c r="CU116" s="56">
        <v>2</v>
      </c>
      <c r="CV116" s="56">
        <v>0</v>
      </c>
      <c r="CW116" s="55">
        <v>2.8969999999999998</v>
      </c>
      <c r="CX116" s="54" t="s">
        <v>3687</v>
      </c>
      <c r="CY116" s="54"/>
      <c r="CZ116" s="54">
        <v>100</v>
      </c>
      <c r="DA116" s="54" t="s">
        <v>3972</v>
      </c>
      <c r="DB116" s="55">
        <v>2.8969999999999998</v>
      </c>
      <c r="DC116" s="54"/>
      <c r="DD116" s="54"/>
      <c r="DE116" s="54"/>
      <c r="DF116" s="54"/>
      <c r="DG116" s="54"/>
      <c r="DH116" s="54"/>
      <c r="DI116" s="54"/>
      <c r="DJ116" s="54"/>
      <c r="DK116" s="54">
        <v>1</v>
      </c>
      <c r="DL116" s="54" t="s">
        <v>4187</v>
      </c>
      <c r="DM116" s="54">
        <v>1382</v>
      </c>
      <c r="DN116" s="54">
        <v>1</v>
      </c>
      <c r="DO116" s="54" t="s">
        <v>4288</v>
      </c>
      <c r="DP116" s="54">
        <v>22</v>
      </c>
      <c r="DQ116" s="54">
        <v>1</v>
      </c>
      <c r="DR116" s="54" t="s">
        <v>4288</v>
      </c>
      <c r="DS116" s="54">
        <v>22</v>
      </c>
      <c r="DT116" s="54"/>
      <c r="DU116" s="54"/>
      <c r="DV116" s="54"/>
      <c r="DW116" s="54"/>
      <c r="DX116" s="54"/>
      <c r="DY116" s="54"/>
      <c r="DZ116" s="54"/>
      <c r="EA116" s="54"/>
      <c r="EB116" s="54"/>
      <c r="EC116" s="54"/>
      <c r="ED116" s="54"/>
      <c r="EE116" s="54"/>
      <c r="EF116" s="54"/>
      <c r="EG116" s="54"/>
      <c r="EH116" s="54"/>
      <c r="EI116" s="54"/>
      <c r="EJ116" s="54"/>
      <c r="EK116" s="54"/>
      <c r="EL116" s="54">
        <v>1</v>
      </c>
      <c r="EM116" s="54" t="s">
        <v>4288</v>
      </c>
      <c r="EN116" s="54">
        <v>22</v>
      </c>
      <c r="EO116" s="54"/>
      <c r="EP116" s="54"/>
      <c r="EQ116" s="54"/>
      <c r="ER116" s="54"/>
      <c r="ES116" s="54"/>
      <c r="ET116" s="54"/>
      <c r="EU116" s="54"/>
      <c r="EV116" s="54"/>
      <c r="EW116" s="54"/>
      <c r="EX116" s="54"/>
      <c r="EY116" s="54"/>
      <c r="EZ116" s="54"/>
      <c r="FA116" s="54"/>
      <c r="FB116" s="54"/>
      <c r="FC116" s="54"/>
      <c r="FD116" s="54"/>
      <c r="FE116" s="54"/>
      <c r="FF116" s="54"/>
      <c r="FG116" s="54"/>
      <c r="FH116" s="54"/>
      <c r="FI116" s="54"/>
      <c r="FJ116" s="54"/>
      <c r="FK116" s="54"/>
      <c r="FL116" s="54"/>
      <c r="FM116" s="54"/>
      <c r="FN116" s="54"/>
      <c r="FO116" s="54"/>
      <c r="FP116" s="54"/>
      <c r="FQ116" s="54"/>
      <c r="FR116" s="54"/>
      <c r="FS116" s="54"/>
      <c r="FT116" s="54"/>
      <c r="FU116" s="54"/>
      <c r="FV116" s="54"/>
      <c r="FW116" s="54"/>
      <c r="FX116" s="54"/>
      <c r="FY116" s="54" t="s">
        <v>5467</v>
      </c>
      <c r="FZ116" s="54"/>
      <c r="GA116" s="54"/>
      <c r="GB116" s="54"/>
      <c r="GC116" s="54"/>
      <c r="GD116" s="54"/>
      <c r="GE116" s="54"/>
      <c r="GF116" s="54" t="s">
        <v>5895</v>
      </c>
      <c r="GG116" s="54" t="s">
        <v>6236</v>
      </c>
      <c r="GH116" s="54" t="s">
        <v>6554</v>
      </c>
      <c r="GI116" s="54" t="s">
        <v>6899</v>
      </c>
      <c r="GJ116" s="54" t="s">
        <v>7187</v>
      </c>
      <c r="GK116" s="54" t="s">
        <v>6235</v>
      </c>
      <c r="GL116" s="54" t="s">
        <v>7371</v>
      </c>
      <c r="GM116" s="54" t="s">
        <v>6899</v>
      </c>
    </row>
    <row r="117" spans="3:195" ht="30" customHeight="1" x14ac:dyDescent="0.2">
      <c r="C117" s="102" t="s">
        <v>11156</v>
      </c>
      <c r="D117" s="102" t="s">
        <v>11212</v>
      </c>
      <c r="E117" s="54" t="s">
        <v>44</v>
      </c>
      <c r="F117" s="54" t="s">
        <v>11175</v>
      </c>
      <c r="G117" s="54" t="s">
        <v>85</v>
      </c>
      <c r="H117" s="54" t="s">
        <v>174</v>
      </c>
      <c r="I117" s="54" t="s">
        <v>462</v>
      </c>
      <c r="J117" s="54"/>
      <c r="K117" s="54">
        <v>2022</v>
      </c>
      <c r="L117" s="54" t="s">
        <v>828</v>
      </c>
      <c r="M117" s="54" t="s">
        <v>954</v>
      </c>
      <c r="N117" s="54"/>
      <c r="O117" s="54" t="s">
        <v>1080</v>
      </c>
      <c r="P117" s="54"/>
      <c r="Q117" s="54"/>
      <c r="R117" s="54"/>
      <c r="S117" s="54" t="s">
        <v>2028</v>
      </c>
      <c r="T117" s="54"/>
      <c r="U117" s="54"/>
      <c r="V117" s="54"/>
      <c r="W117" s="54"/>
      <c r="X117" s="54"/>
      <c r="Y117" s="54"/>
      <c r="Z117" s="54" t="s">
        <v>2690</v>
      </c>
      <c r="AA117" s="54" t="s">
        <v>2690</v>
      </c>
      <c r="AB117" s="54"/>
      <c r="AC117" s="54" t="s">
        <v>3197</v>
      </c>
      <c r="AD117" s="55">
        <v>4.5019999999999998</v>
      </c>
      <c r="AE117" s="55"/>
      <c r="AF117" s="55"/>
      <c r="AG117" s="55"/>
      <c r="AH117" s="55">
        <v>4.5019999999999998</v>
      </c>
      <c r="AI117" s="55">
        <v>100</v>
      </c>
      <c r="AJ117" s="55">
        <v>11.4</v>
      </c>
      <c r="AK117" s="55">
        <v>0</v>
      </c>
      <c r="AL117" s="55">
        <v>0</v>
      </c>
      <c r="AM117" s="55">
        <v>0</v>
      </c>
      <c r="AN117" s="55">
        <v>0</v>
      </c>
      <c r="AO117" s="55">
        <v>0</v>
      </c>
      <c r="AP117" s="55">
        <v>0</v>
      </c>
      <c r="AQ117" s="55"/>
      <c r="AR117" s="55"/>
      <c r="AS117" s="55"/>
      <c r="AT117" s="55"/>
      <c r="AU117" s="55"/>
      <c r="AV117" s="55">
        <v>1</v>
      </c>
      <c r="AW117" s="54" t="s">
        <v>3403</v>
      </c>
      <c r="AX117" s="54"/>
      <c r="AY117" s="55">
        <v>0</v>
      </c>
      <c r="AZ117" s="55">
        <v>0.93200000000000005</v>
      </c>
      <c r="BA117" s="55">
        <v>2.2999999999999998</v>
      </c>
      <c r="BB117" s="56">
        <v>3</v>
      </c>
      <c r="BC117" s="56">
        <v>3</v>
      </c>
      <c r="BD117" s="56">
        <v>1</v>
      </c>
      <c r="BE117" s="56"/>
      <c r="BF117" s="56"/>
      <c r="BG117" s="56"/>
      <c r="BH117" s="56"/>
      <c r="BI117" s="56"/>
      <c r="BJ117" s="56"/>
      <c r="BK117" s="56"/>
      <c r="BL117" s="56"/>
      <c r="BM117" s="56"/>
      <c r="BN117" s="56"/>
      <c r="BO117" s="56"/>
      <c r="BP117" s="56"/>
      <c r="BQ117" s="56">
        <v>1</v>
      </c>
      <c r="BR117" s="56"/>
      <c r="BS117" s="56"/>
      <c r="BT117" s="56"/>
      <c r="BU117" s="56"/>
      <c r="BV117" s="56"/>
      <c r="BW117" s="56"/>
      <c r="BX117" s="56"/>
      <c r="BY117" s="56"/>
      <c r="BZ117" s="56"/>
      <c r="CA117" s="56"/>
      <c r="CB117" s="56"/>
      <c r="CC117" s="56"/>
      <c r="CD117" s="56"/>
      <c r="CE117" s="56"/>
      <c r="CF117" s="56"/>
      <c r="CG117" s="56"/>
      <c r="CH117" s="56"/>
      <c r="CI117" s="56"/>
      <c r="CJ117" s="56"/>
      <c r="CK117" s="56"/>
      <c r="CL117" s="56"/>
      <c r="CM117" s="56"/>
      <c r="CN117" s="56">
        <v>0</v>
      </c>
      <c r="CO117" s="56"/>
      <c r="CP117" s="70"/>
      <c r="CQ117" s="56"/>
      <c r="CR117" s="56"/>
      <c r="CS117" s="56"/>
      <c r="CT117" s="56"/>
      <c r="CU117" s="56">
        <v>1</v>
      </c>
      <c r="CV117" s="56">
        <v>0</v>
      </c>
      <c r="CW117" s="55">
        <v>5.4</v>
      </c>
      <c r="CX117" s="54" t="s">
        <v>3688</v>
      </c>
      <c r="CY117" s="54"/>
      <c r="CZ117" s="54">
        <v>100</v>
      </c>
      <c r="DA117" s="54" t="s">
        <v>3965</v>
      </c>
      <c r="DB117" s="55">
        <v>5.4</v>
      </c>
      <c r="DC117" s="54"/>
      <c r="DD117" s="54"/>
      <c r="DE117" s="54"/>
      <c r="DF117" s="54"/>
      <c r="DG117" s="54"/>
      <c r="DH117" s="54"/>
      <c r="DI117" s="54"/>
      <c r="DJ117" s="54">
        <v>2</v>
      </c>
      <c r="DK117" s="54">
        <v>1</v>
      </c>
      <c r="DL117" s="54" t="s">
        <v>4187</v>
      </c>
      <c r="DM117" s="54">
        <v>2900</v>
      </c>
      <c r="DN117" s="54">
        <v>1</v>
      </c>
      <c r="DO117" s="54" t="s">
        <v>4301</v>
      </c>
      <c r="DP117" s="54">
        <v>250</v>
      </c>
      <c r="DQ117" s="54"/>
      <c r="DR117" s="54"/>
      <c r="DS117" s="54"/>
      <c r="DT117" s="54"/>
      <c r="DU117" s="54"/>
      <c r="DV117" s="54"/>
      <c r="DW117" s="54"/>
      <c r="DX117" s="54"/>
      <c r="DY117" s="54"/>
      <c r="DZ117" s="54"/>
      <c r="EA117" s="54"/>
      <c r="EB117" s="54"/>
      <c r="EC117" s="54"/>
      <c r="ED117" s="54"/>
      <c r="EE117" s="54"/>
      <c r="EF117" s="54"/>
      <c r="EG117" s="54"/>
      <c r="EH117" s="54"/>
      <c r="EI117" s="54"/>
      <c r="EJ117" s="54"/>
      <c r="EK117" s="54"/>
      <c r="EL117" s="54">
        <v>1</v>
      </c>
      <c r="EM117" s="54" t="s">
        <v>4288</v>
      </c>
      <c r="EN117" s="54">
        <v>250</v>
      </c>
      <c r="EO117" s="54"/>
      <c r="EP117" s="54"/>
      <c r="EQ117" s="54"/>
      <c r="ER117" s="54"/>
      <c r="ES117" s="54"/>
      <c r="ET117" s="54"/>
      <c r="EU117" s="54"/>
      <c r="EV117" s="54"/>
      <c r="EW117" s="54"/>
      <c r="EX117" s="54"/>
      <c r="EY117" s="54"/>
      <c r="EZ117" s="54"/>
      <c r="FA117" s="54"/>
      <c r="FB117" s="54"/>
      <c r="FC117" s="54"/>
      <c r="FD117" s="54"/>
      <c r="FE117" s="54"/>
      <c r="FF117" s="54"/>
      <c r="FG117" s="54"/>
      <c r="FH117" s="54"/>
      <c r="FI117" s="54"/>
      <c r="FJ117" s="54"/>
      <c r="FK117" s="54"/>
      <c r="FL117" s="54"/>
      <c r="FM117" s="54"/>
      <c r="FN117" s="54"/>
      <c r="FO117" s="54"/>
      <c r="FP117" s="54"/>
      <c r="FQ117" s="54"/>
      <c r="FR117" s="54"/>
      <c r="FS117" s="54"/>
      <c r="FT117" s="54"/>
      <c r="FU117" s="54" t="s">
        <v>5003</v>
      </c>
      <c r="FV117" s="54"/>
      <c r="FW117" s="54"/>
      <c r="FX117" s="54"/>
      <c r="FY117" s="54" t="s">
        <v>5468</v>
      </c>
      <c r="FZ117" s="54"/>
      <c r="GA117" s="54"/>
      <c r="GB117" s="54"/>
      <c r="GC117" s="54"/>
      <c r="GD117" s="54"/>
      <c r="GE117" s="54"/>
      <c r="GF117" s="54" t="s">
        <v>5896</v>
      </c>
      <c r="GG117" s="54" t="s">
        <v>6237</v>
      </c>
      <c r="GH117" s="54" t="s">
        <v>6555</v>
      </c>
      <c r="GI117" s="54" t="s">
        <v>6900</v>
      </c>
      <c r="GJ117" s="54" t="s">
        <v>5896</v>
      </c>
      <c r="GK117" s="54" t="s">
        <v>6237</v>
      </c>
      <c r="GL117" s="54" t="s">
        <v>6555</v>
      </c>
      <c r="GM117" s="54" t="s">
        <v>6900</v>
      </c>
    </row>
    <row r="118" spans="3:195" ht="30" customHeight="1" x14ac:dyDescent="0.2">
      <c r="C118" s="102" t="s">
        <v>11188</v>
      </c>
      <c r="D118" s="102" t="s">
        <v>11212</v>
      </c>
      <c r="E118" s="54" t="s">
        <v>44</v>
      </c>
      <c r="F118" s="54" t="s">
        <v>11175</v>
      </c>
      <c r="G118" s="54" t="s">
        <v>82</v>
      </c>
      <c r="H118" s="54" t="s">
        <v>175</v>
      </c>
      <c r="I118" s="54" t="s">
        <v>515</v>
      </c>
      <c r="J118" s="54" t="s">
        <v>712</v>
      </c>
      <c r="K118" s="54">
        <v>2010</v>
      </c>
      <c r="L118" s="54" t="s">
        <v>771</v>
      </c>
      <c r="M118" s="54" t="s">
        <v>936</v>
      </c>
      <c r="N118" s="54"/>
      <c r="O118" s="54"/>
      <c r="P118" s="54"/>
      <c r="Q118" s="54" t="s">
        <v>515</v>
      </c>
      <c r="R118" s="54"/>
      <c r="S118" s="54" t="s">
        <v>2029</v>
      </c>
      <c r="T118" s="54"/>
      <c r="U118" s="54"/>
      <c r="V118" s="54"/>
      <c r="W118" s="54"/>
      <c r="X118" s="54"/>
      <c r="Y118" s="54"/>
      <c r="Z118" s="54" t="s">
        <v>2691</v>
      </c>
      <c r="AA118" s="54" t="s">
        <v>3005</v>
      </c>
      <c r="AB118" s="54" t="s">
        <v>3138</v>
      </c>
      <c r="AC118" s="54" t="s">
        <v>3198</v>
      </c>
      <c r="AD118" s="55">
        <v>1455.94</v>
      </c>
      <c r="AE118" s="55"/>
      <c r="AF118" s="55"/>
      <c r="AG118" s="55"/>
      <c r="AH118" s="55">
        <v>1000.127</v>
      </c>
      <c r="AI118" s="55">
        <v>68.69</v>
      </c>
      <c r="AJ118" s="55">
        <v>7.82</v>
      </c>
      <c r="AK118" s="55">
        <v>41.670999999999999</v>
      </c>
      <c r="AL118" s="55">
        <v>2.86</v>
      </c>
      <c r="AM118" s="55">
        <v>414.12700000000001</v>
      </c>
      <c r="AN118" s="55">
        <v>28.44</v>
      </c>
      <c r="AO118" s="55">
        <v>1.4999999999999999E-2</v>
      </c>
      <c r="AP118" s="55">
        <v>0</v>
      </c>
      <c r="AQ118" s="55"/>
      <c r="AR118" s="55"/>
      <c r="AS118" s="55"/>
      <c r="AT118" s="55"/>
      <c r="AU118" s="55"/>
      <c r="AV118" s="55">
        <v>1</v>
      </c>
      <c r="AW118" s="54" t="s">
        <v>3409</v>
      </c>
      <c r="AX118" s="54"/>
      <c r="AY118" s="55">
        <v>0</v>
      </c>
      <c r="AZ118" s="55">
        <v>966.09699999999998</v>
      </c>
      <c r="BA118" s="55">
        <v>5</v>
      </c>
      <c r="BB118" s="56">
        <v>590</v>
      </c>
      <c r="BC118" s="56">
        <v>590</v>
      </c>
      <c r="BD118" s="56">
        <v>544</v>
      </c>
      <c r="BE118" s="56"/>
      <c r="BF118" s="56">
        <v>201</v>
      </c>
      <c r="BG118" s="56">
        <v>22</v>
      </c>
      <c r="BH118" s="56"/>
      <c r="BI118" s="56"/>
      <c r="BJ118" s="56"/>
      <c r="BK118" s="56">
        <v>24</v>
      </c>
      <c r="BL118" s="56">
        <v>45</v>
      </c>
      <c r="BM118" s="56">
        <v>27</v>
      </c>
      <c r="BN118" s="56">
        <v>13</v>
      </c>
      <c r="BO118" s="56">
        <v>49</v>
      </c>
      <c r="BP118" s="56">
        <v>108</v>
      </c>
      <c r="BQ118" s="56"/>
      <c r="BR118" s="56"/>
      <c r="BS118" s="56">
        <v>2</v>
      </c>
      <c r="BT118" s="56"/>
      <c r="BU118" s="56"/>
      <c r="BV118" s="56">
        <v>2</v>
      </c>
      <c r="BW118" s="56">
        <v>3</v>
      </c>
      <c r="BX118" s="56">
        <v>32</v>
      </c>
      <c r="BY118" s="56"/>
      <c r="BZ118" s="56"/>
      <c r="CA118" s="56"/>
      <c r="CB118" s="56"/>
      <c r="CC118" s="56"/>
      <c r="CD118" s="56"/>
      <c r="CE118" s="56"/>
      <c r="CF118" s="56"/>
      <c r="CG118" s="56"/>
      <c r="CH118" s="56"/>
      <c r="CI118" s="56"/>
      <c r="CJ118" s="56"/>
      <c r="CK118" s="56"/>
      <c r="CL118" s="56"/>
      <c r="CM118" s="56"/>
      <c r="CN118" s="56">
        <v>0</v>
      </c>
      <c r="CO118" s="56">
        <v>14</v>
      </c>
      <c r="CP118" s="70"/>
      <c r="CQ118" s="56"/>
      <c r="CR118" s="56">
        <v>2</v>
      </c>
      <c r="CS118" s="56"/>
      <c r="CT118" s="56"/>
      <c r="CU118" s="56">
        <v>544</v>
      </c>
      <c r="CV118" s="56">
        <v>0</v>
      </c>
      <c r="CW118" s="55">
        <v>64.611999999999995</v>
      </c>
      <c r="CX118" s="54" t="s">
        <v>3689</v>
      </c>
      <c r="CY118" s="54"/>
      <c r="CZ118" s="54">
        <v>18.91</v>
      </c>
      <c r="DA118" s="54" t="s">
        <v>3983</v>
      </c>
      <c r="DB118" s="55">
        <v>341.63499999999999</v>
      </c>
      <c r="DC118" s="54">
        <v>1</v>
      </c>
      <c r="DD118" s="54" t="s">
        <v>4089</v>
      </c>
      <c r="DE118" s="54" t="s">
        <v>4110</v>
      </c>
      <c r="DF118" s="54" t="s">
        <v>4138</v>
      </c>
      <c r="DG118" s="54">
        <v>3</v>
      </c>
      <c r="DH118" s="54">
        <v>25</v>
      </c>
      <c r="DI118" s="54"/>
      <c r="DJ118" s="54">
        <v>5</v>
      </c>
      <c r="DK118" s="54">
        <v>1</v>
      </c>
      <c r="DL118" s="54" t="s">
        <v>4198</v>
      </c>
      <c r="DM118" s="54">
        <v>327</v>
      </c>
      <c r="DN118" s="54">
        <v>1</v>
      </c>
      <c r="DO118" s="54" t="s">
        <v>4180</v>
      </c>
      <c r="DP118" s="54">
        <v>130</v>
      </c>
      <c r="DQ118" s="54">
        <v>1</v>
      </c>
      <c r="DR118" s="54" t="s">
        <v>4430</v>
      </c>
      <c r="DS118" s="54">
        <v>4</v>
      </c>
      <c r="DT118" s="54"/>
      <c r="DU118" s="54"/>
      <c r="DV118" s="54"/>
      <c r="DW118" s="54"/>
      <c r="DX118" s="54"/>
      <c r="DY118" s="54"/>
      <c r="DZ118" s="54"/>
      <c r="EA118" s="54"/>
      <c r="EB118" s="54"/>
      <c r="EC118" s="54"/>
      <c r="ED118" s="54"/>
      <c r="EE118" s="54"/>
      <c r="EF118" s="54"/>
      <c r="EG118" s="54"/>
      <c r="EH118" s="54"/>
      <c r="EI118" s="54">
        <v>1</v>
      </c>
      <c r="EJ118" s="54" t="s">
        <v>4586</v>
      </c>
      <c r="EK118" s="54">
        <v>12000</v>
      </c>
      <c r="EL118" s="54">
        <v>1</v>
      </c>
      <c r="EM118" s="54" t="s">
        <v>4631</v>
      </c>
      <c r="EN118" s="54">
        <v>530</v>
      </c>
      <c r="EO118" s="54"/>
      <c r="EP118" s="54"/>
      <c r="EQ118" s="54"/>
      <c r="ER118" s="54"/>
      <c r="ES118" s="54"/>
      <c r="ET118" s="54"/>
      <c r="EU118" s="54"/>
      <c r="EV118" s="54"/>
      <c r="EW118" s="54"/>
      <c r="EX118" s="54">
        <v>1</v>
      </c>
      <c r="EY118" s="54" t="s">
        <v>4180</v>
      </c>
      <c r="EZ118" s="54">
        <v>530</v>
      </c>
      <c r="FA118" s="54"/>
      <c r="FB118" s="54"/>
      <c r="FC118" s="54"/>
      <c r="FD118" s="54"/>
      <c r="FE118" s="54"/>
      <c r="FF118" s="54"/>
      <c r="FG118" s="54"/>
      <c r="FH118" s="54"/>
      <c r="FI118" s="54"/>
      <c r="FJ118" s="54"/>
      <c r="FK118" s="54"/>
      <c r="FL118" s="54"/>
      <c r="FM118" s="54"/>
      <c r="FN118" s="54"/>
      <c r="FO118" s="54"/>
      <c r="FP118" s="54"/>
      <c r="FQ118" s="54"/>
      <c r="FR118" s="54"/>
      <c r="FS118" s="54"/>
      <c r="FT118" s="54"/>
      <c r="FU118" s="54" t="s">
        <v>5004</v>
      </c>
      <c r="FV118" s="54" t="s">
        <v>5227</v>
      </c>
      <c r="FW118" s="54" t="s">
        <v>5357</v>
      </c>
      <c r="FX118" s="54"/>
      <c r="FY118" s="54" t="s">
        <v>5469</v>
      </c>
      <c r="FZ118" s="54"/>
      <c r="GA118" s="54" t="s">
        <v>5618</v>
      </c>
      <c r="GB118" s="54"/>
      <c r="GC118" s="54" t="s">
        <v>5696</v>
      </c>
      <c r="GD118" s="54">
        <v>38</v>
      </c>
      <c r="GE118" s="54">
        <v>8204</v>
      </c>
      <c r="GF118" s="54" t="s">
        <v>5897</v>
      </c>
      <c r="GG118" s="54" t="s">
        <v>6238</v>
      </c>
      <c r="GH118" s="54" t="s">
        <v>6556</v>
      </c>
      <c r="GI118" s="54" t="s">
        <v>6901</v>
      </c>
      <c r="GJ118" s="54" t="s">
        <v>7188</v>
      </c>
      <c r="GK118" s="54" t="s">
        <v>7278</v>
      </c>
      <c r="GL118" s="54" t="s">
        <v>7372</v>
      </c>
      <c r="GM118" s="54" t="s">
        <v>7456</v>
      </c>
    </row>
    <row r="119" spans="3:195" ht="30" customHeight="1" x14ac:dyDescent="0.2">
      <c r="C119" s="102" t="s">
        <v>11156</v>
      </c>
      <c r="D119" s="102" t="s">
        <v>11212</v>
      </c>
      <c r="E119" s="54" t="s">
        <v>44</v>
      </c>
      <c r="F119" s="54" t="s">
        <v>11175</v>
      </c>
      <c r="G119" s="54" t="s">
        <v>84</v>
      </c>
      <c r="H119" s="54" t="s">
        <v>185</v>
      </c>
      <c r="I119" s="54" t="s">
        <v>522</v>
      </c>
      <c r="J119" s="54"/>
      <c r="K119" s="54">
        <v>2021</v>
      </c>
      <c r="L119" s="54" t="s">
        <v>774</v>
      </c>
      <c r="M119" s="54" t="s">
        <v>941</v>
      </c>
      <c r="N119" s="54"/>
      <c r="O119" s="54"/>
      <c r="P119" s="54"/>
      <c r="Q119" s="54" t="s">
        <v>1589</v>
      </c>
      <c r="R119" s="54"/>
      <c r="S119" s="54"/>
      <c r="T119" s="54"/>
      <c r="U119" s="54"/>
      <c r="V119" s="54"/>
      <c r="W119" s="54"/>
      <c r="X119" s="54"/>
      <c r="Y119" s="54"/>
      <c r="Z119" s="54" t="s">
        <v>2701</v>
      </c>
      <c r="AA119" s="54" t="s">
        <v>3011</v>
      </c>
      <c r="AB119" s="54" t="s">
        <v>3138</v>
      </c>
      <c r="AC119" s="54" t="s">
        <v>3206</v>
      </c>
      <c r="AD119" s="55">
        <v>1.02</v>
      </c>
      <c r="AE119" s="55"/>
      <c r="AF119" s="55"/>
      <c r="AG119" s="55"/>
      <c r="AH119" s="55">
        <v>1</v>
      </c>
      <c r="AI119" s="55">
        <v>98.04</v>
      </c>
      <c r="AJ119" s="55">
        <v>0.03</v>
      </c>
      <c r="AK119" s="55">
        <v>0.01</v>
      </c>
      <c r="AL119" s="55">
        <v>0.98</v>
      </c>
      <c r="AM119" s="55">
        <v>0.01</v>
      </c>
      <c r="AN119" s="55">
        <v>0.98</v>
      </c>
      <c r="AO119" s="55">
        <v>0</v>
      </c>
      <c r="AP119" s="55">
        <v>0</v>
      </c>
      <c r="AQ119" s="55"/>
      <c r="AR119" s="55"/>
      <c r="AS119" s="55"/>
      <c r="AT119" s="55"/>
      <c r="AU119" s="55"/>
      <c r="AV119" s="55"/>
      <c r="AW119" s="54"/>
      <c r="AX119" s="54"/>
      <c r="AY119" s="55"/>
      <c r="AZ119" s="55">
        <v>1</v>
      </c>
      <c r="BA119" s="55">
        <v>0.03</v>
      </c>
      <c r="BB119" s="56">
        <v>1</v>
      </c>
      <c r="BC119" s="56">
        <v>1</v>
      </c>
      <c r="BD119" s="56">
        <v>1</v>
      </c>
      <c r="BE119" s="56"/>
      <c r="BF119" s="56"/>
      <c r="BG119" s="56"/>
      <c r="BH119" s="56"/>
      <c r="BI119" s="56"/>
      <c r="BJ119" s="56"/>
      <c r="BK119" s="56">
        <v>1</v>
      </c>
      <c r="BL119" s="56"/>
      <c r="BM119" s="56"/>
      <c r="BN119" s="56"/>
      <c r="BO119" s="56"/>
      <c r="BP119" s="56"/>
      <c r="BQ119" s="56"/>
      <c r="BR119" s="56"/>
      <c r="BS119" s="56"/>
      <c r="BT119" s="56"/>
      <c r="BU119" s="56"/>
      <c r="BV119" s="56"/>
      <c r="BW119" s="56"/>
      <c r="BX119" s="56"/>
      <c r="BY119" s="56"/>
      <c r="BZ119" s="56"/>
      <c r="CA119" s="56"/>
      <c r="CB119" s="56"/>
      <c r="CC119" s="56"/>
      <c r="CD119" s="56"/>
      <c r="CE119" s="56"/>
      <c r="CF119" s="56"/>
      <c r="CG119" s="56"/>
      <c r="CH119" s="56"/>
      <c r="CI119" s="56"/>
      <c r="CJ119" s="56"/>
      <c r="CK119" s="56"/>
      <c r="CL119" s="56"/>
      <c r="CM119" s="56"/>
      <c r="CN119" s="56">
        <v>0</v>
      </c>
      <c r="CO119" s="56"/>
      <c r="CP119" s="70"/>
      <c r="CQ119" s="56"/>
      <c r="CR119" s="56"/>
      <c r="CS119" s="56"/>
      <c r="CT119" s="56"/>
      <c r="CU119" s="56">
        <v>1</v>
      </c>
      <c r="CV119" s="56">
        <v>0</v>
      </c>
      <c r="CW119" s="55">
        <v>1.3380000000000001</v>
      </c>
      <c r="CX119" s="54" t="s">
        <v>3698</v>
      </c>
      <c r="CY119" s="54"/>
      <c r="CZ119" s="54">
        <v>1.0900000000000001</v>
      </c>
      <c r="DA119" s="54" t="s">
        <v>3972</v>
      </c>
      <c r="DB119" s="55">
        <v>122.54900000000001</v>
      </c>
      <c r="DC119" s="54"/>
      <c r="DD119" s="54"/>
      <c r="DE119" s="54"/>
      <c r="DF119" s="54"/>
      <c r="DG119" s="54"/>
      <c r="DH119" s="54"/>
      <c r="DI119" s="54"/>
      <c r="DJ119" s="54"/>
      <c r="DK119" s="54"/>
      <c r="DL119" s="54"/>
      <c r="DM119" s="54"/>
      <c r="DN119" s="54">
        <v>1</v>
      </c>
      <c r="DO119" s="54" t="s">
        <v>4301</v>
      </c>
      <c r="DP119" s="54">
        <v>10</v>
      </c>
      <c r="DQ119" s="54"/>
      <c r="DR119" s="54"/>
      <c r="DS119" s="54"/>
      <c r="DT119" s="54"/>
      <c r="DU119" s="54"/>
      <c r="DV119" s="54"/>
      <c r="DW119" s="54"/>
      <c r="DX119" s="54"/>
      <c r="DY119" s="54"/>
      <c r="DZ119" s="54"/>
      <c r="EA119" s="54"/>
      <c r="EB119" s="54"/>
      <c r="EC119" s="54"/>
      <c r="ED119" s="54"/>
      <c r="EE119" s="54"/>
      <c r="EF119" s="54"/>
      <c r="EG119" s="54"/>
      <c r="EH119" s="54"/>
      <c r="EI119" s="54"/>
      <c r="EJ119" s="54"/>
      <c r="EK119" s="54"/>
      <c r="EL119" s="54">
        <v>1</v>
      </c>
      <c r="EM119" s="54" t="s">
        <v>4288</v>
      </c>
      <c r="EN119" s="54">
        <v>10</v>
      </c>
      <c r="EO119" s="54"/>
      <c r="EP119" s="54"/>
      <c r="EQ119" s="54"/>
      <c r="ER119" s="54"/>
      <c r="ES119" s="54"/>
      <c r="ET119" s="54"/>
      <c r="EU119" s="54"/>
      <c r="EV119" s="54"/>
      <c r="EW119" s="54"/>
      <c r="EX119" s="54">
        <v>1</v>
      </c>
      <c r="EY119" s="54" t="s">
        <v>4180</v>
      </c>
      <c r="EZ119" s="54">
        <v>7</v>
      </c>
      <c r="FA119" s="54"/>
      <c r="FB119" s="54"/>
      <c r="FC119" s="54"/>
      <c r="FD119" s="54"/>
      <c r="FE119" s="54"/>
      <c r="FF119" s="54"/>
      <c r="FG119" s="54"/>
      <c r="FH119" s="54"/>
      <c r="FI119" s="54"/>
      <c r="FJ119" s="54"/>
      <c r="FK119" s="54"/>
      <c r="FL119" s="54"/>
      <c r="FM119" s="54"/>
      <c r="FN119" s="54"/>
      <c r="FO119" s="54"/>
      <c r="FP119" s="54"/>
      <c r="FQ119" s="54"/>
      <c r="FR119" s="54"/>
      <c r="FS119" s="54"/>
      <c r="FT119" s="54"/>
      <c r="FU119" s="54"/>
      <c r="FV119" s="54"/>
      <c r="FW119" s="54"/>
      <c r="FX119" s="54"/>
      <c r="FY119" s="54"/>
      <c r="FZ119" s="54"/>
      <c r="GA119" s="54"/>
      <c r="GB119" s="54"/>
      <c r="GC119" s="54"/>
      <c r="GD119" s="54"/>
      <c r="GE119" s="54"/>
      <c r="GF119" s="54" t="s">
        <v>5907</v>
      </c>
      <c r="GG119" s="54" t="s">
        <v>6248</v>
      </c>
      <c r="GH119" s="54" t="s">
        <v>6566</v>
      </c>
      <c r="GI119" s="54" t="s">
        <v>6911</v>
      </c>
      <c r="GJ119" s="54" t="s">
        <v>7191</v>
      </c>
      <c r="GK119" s="54" t="s">
        <v>6295</v>
      </c>
      <c r="GL119" s="54" t="s">
        <v>7377</v>
      </c>
      <c r="GM119" s="54" t="s">
        <v>7461</v>
      </c>
    </row>
    <row r="120" spans="3:195" ht="30" customHeight="1" x14ac:dyDescent="0.2">
      <c r="C120" s="102" t="s">
        <v>11156</v>
      </c>
      <c r="D120" s="102" t="s">
        <v>11212</v>
      </c>
      <c r="E120" s="54" t="s">
        <v>44</v>
      </c>
      <c r="F120" s="54" t="s">
        <v>11175</v>
      </c>
      <c r="G120" s="54" t="s">
        <v>85</v>
      </c>
      <c r="H120" s="54" t="s">
        <v>186</v>
      </c>
      <c r="I120" s="54" t="s">
        <v>502</v>
      </c>
      <c r="J120" s="54" t="s">
        <v>502</v>
      </c>
      <c r="K120" s="54">
        <v>2021</v>
      </c>
      <c r="L120" s="54" t="s">
        <v>780</v>
      </c>
      <c r="M120" s="54" t="s">
        <v>972</v>
      </c>
      <c r="N120" s="54"/>
      <c r="O120" s="54" t="s">
        <v>1090</v>
      </c>
      <c r="P120" s="54"/>
      <c r="Q120" s="54" t="s">
        <v>1590</v>
      </c>
      <c r="R120" s="54"/>
      <c r="S120" s="54" t="s">
        <v>2034</v>
      </c>
      <c r="T120" s="54"/>
      <c r="U120" s="54"/>
      <c r="V120" s="54"/>
      <c r="W120" s="54"/>
      <c r="X120" s="54"/>
      <c r="Y120" s="54"/>
      <c r="Z120" s="54" t="s">
        <v>2702</v>
      </c>
      <c r="AA120" s="54" t="s">
        <v>2702</v>
      </c>
      <c r="AB120" s="54" t="s">
        <v>3140</v>
      </c>
      <c r="AC120" s="54" t="s">
        <v>2702</v>
      </c>
      <c r="AD120" s="55">
        <v>0.01</v>
      </c>
      <c r="AE120" s="55"/>
      <c r="AF120" s="55"/>
      <c r="AG120" s="55"/>
      <c r="AH120" s="55">
        <v>0.01</v>
      </c>
      <c r="AI120" s="55">
        <v>100</v>
      </c>
      <c r="AJ120" s="55">
        <v>0.01</v>
      </c>
      <c r="AK120" s="55">
        <v>0</v>
      </c>
      <c r="AL120" s="55">
        <v>0</v>
      </c>
      <c r="AM120" s="55">
        <v>0</v>
      </c>
      <c r="AN120" s="55">
        <v>0</v>
      </c>
      <c r="AO120" s="55">
        <v>0</v>
      </c>
      <c r="AP120" s="55">
        <v>0</v>
      </c>
      <c r="AQ120" s="55"/>
      <c r="AR120" s="55"/>
      <c r="AS120" s="55"/>
      <c r="AT120" s="55"/>
      <c r="AU120" s="55"/>
      <c r="AV120" s="55"/>
      <c r="AW120" s="54"/>
      <c r="AX120" s="54"/>
      <c r="AY120" s="55"/>
      <c r="AZ120" s="55">
        <v>0.01</v>
      </c>
      <c r="BA120" s="55">
        <v>0.03</v>
      </c>
      <c r="BB120" s="56">
        <v>3</v>
      </c>
      <c r="BC120" s="56">
        <v>3</v>
      </c>
      <c r="BD120" s="56">
        <v>1</v>
      </c>
      <c r="BE120" s="56"/>
      <c r="BF120" s="56"/>
      <c r="BG120" s="56"/>
      <c r="BH120" s="56"/>
      <c r="BI120" s="56"/>
      <c r="BJ120" s="56"/>
      <c r="BK120" s="56"/>
      <c r="BL120" s="56"/>
      <c r="BM120" s="56"/>
      <c r="BN120" s="56"/>
      <c r="BO120" s="56"/>
      <c r="BP120" s="56">
        <v>1</v>
      </c>
      <c r="BQ120" s="56"/>
      <c r="BR120" s="56"/>
      <c r="BS120" s="56"/>
      <c r="BT120" s="56"/>
      <c r="BU120" s="56"/>
      <c r="BV120" s="56"/>
      <c r="BW120" s="56"/>
      <c r="BX120" s="56"/>
      <c r="BY120" s="56"/>
      <c r="BZ120" s="56"/>
      <c r="CA120" s="56"/>
      <c r="CB120" s="56"/>
      <c r="CC120" s="56"/>
      <c r="CD120" s="56"/>
      <c r="CE120" s="56"/>
      <c r="CF120" s="56"/>
      <c r="CG120" s="56"/>
      <c r="CH120" s="56"/>
      <c r="CI120" s="56"/>
      <c r="CJ120" s="56"/>
      <c r="CK120" s="56"/>
      <c r="CL120" s="56"/>
      <c r="CM120" s="56"/>
      <c r="CN120" s="56">
        <v>0</v>
      </c>
      <c r="CO120" s="56"/>
      <c r="CP120" s="70"/>
      <c r="CQ120" s="56"/>
      <c r="CR120" s="56"/>
      <c r="CS120" s="56"/>
      <c r="CT120" s="56"/>
      <c r="CU120" s="56">
        <v>1</v>
      </c>
      <c r="CV120" s="56">
        <v>0</v>
      </c>
      <c r="CW120" s="55">
        <v>0.23</v>
      </c>
      <c r="CX120" s="54" t="s">
        <v>3674</v>
      </c>
      <c r="CY120" s="54"/>
      <c r="CZ120" s="54">
        <v>3.76</v>
      </c>
      <c r="DA120" s="54" t="s">
        <v>3953</v>
      </c>
      <c r="DB120" s="55">
        <v>6.12</v>
      </c>
      <c r="DC120" s="54"/>
      <c r="DD120" s="54"/>
      <c r="DE120" s="54"/>
      <c r="DF120" s="54"/>
      <c r="DG120" s="54"/>
      <c r="DH120" s="54"/>
      <c r="DI120" s="54"/>
      <c r="DJ120" s="54"/>
      <c r="DK120" s="54">
        <v>1</v>
      </c>
      <c r="DL120" s="54" t="s">
        <v>4201</v>
      </c>
      <c r="DM120" s="54">
        <v>31</v>
      </c>
      <c r="DN120" s="54">
        <v>1</v>
      </c>
      <c r="DO120" s="54" t="s">
        <v>4180</v>
      </c>
      <c r="DP120" s="54">
        <v>11</v>
      </c>
      <c r="DQ120" s="54"/>
      <c r="DR120" s="54"/>
      <c r="DS120" s="54"/>
      <c r="DT120" s="54"/>
      <c r="DU120" s="54"/>
      <c r="DV120" s="54"/>
      <c r="DW120" s="54"/>
      <c r="DX120" s="54"/>
      <c r="DY120" s="54"/>
      <c r="DZ120" s="54"/>
      <c r="EA120" s="54"/>
      <c r="EB120" s="54"/>
      <c r="EC120" s="54"/>
      <c r="ED120" s="54"/>
      <c r="EE120" s="54"/>
      <c r="EF120" s="54"/>
      <c r="EG120" s="54"/>
      <c r="EH120" s="54"/>
      <c r="EI120" s="54"/>
      <c r="EJ120" s="54"/>
      <c r="EK120" s="54"/>
      <c r="EL120" s="54"/>
      <c r="EM120" s="54"/>
      <c r="EN120" s="54"/>
      <c r="EO120" s="54"/>
      <c r="EP120" s="54"/>
      <c r="EQ120" s="54"/>
      <c r="ER120" s="54"/>
      <c r="ES120" s="54"/>
      <c r="ET120" s="54"/>
      <c r="EU120" s="54"/>
      <c r="EV120" s="54"/>
      <c r="EW120" s="54"/>
      <c r="EX120" s="54"/>
      <c r="EY120" s="54"/>
      <c r="EZ120" s="54"/>
      <c r="FA120" s="54">
        <v>1</v>
      </c>
      <c r="FB120" s="54" t="s">
        <v>4288</v>
      </c>
      <c r="FC120" s="54">
        <v>8</v>
      </c>
      <c r="FD120" s="54"/>
      <c r="FE120" s="54"/>
      <c r="FF120" s="54"/>
      <c r="FG120" s="54"/>
      <c r="FH120" s="54"/>
      <c r="FI120" s="54"/>
      <c r="FJ120" s="54"/>
      <c r="FK120" s="54"/>
      <c r="FL120" s="54"/>
      <c r="FM120" s="54"/>
      <c r="FN120" s="54"/>
      <c r="FO120" s="54"/>
      <c r="FP120" s="54"/>
      <c r="FQ120" s="54"/>
      <c r="FR120" s="54"/>
      <c r="FS120" s="54"/>
      <c r="FT120" s="54"/>
      <c r="FU120" s="54" t="s">
        <v>5007</v>
      </c>
      <c r="FV120" s="54"/>
      <c r="FW120" s="54"/>
      <c r="FX120" s="54"/>
      <c r="FY120" s="54" t="s">
        <v>5475</v>
      </c>
      <c r="FZ120" s="54"/>
      <c r="GA120" s="54"/>
      <c r="GB120" s="54"/>
      <c r="GC120" s="54"/>
      <c r="GD120" s="54"/>
      <c r="GE120" s="54"/>
      <c r="GF120" s="54" t="s">
        <v>5908</v>
      </c>
      <c r="GG120" s="54" t="s">
        <v>6249</v>
      </c>
      <c r="GH120" s="54" t="s">
        <v>6567</v>
      </c>
      <c r="GI120" s="54" t="s">
        <v>6912</v>
      </c>
      <c r="GJ120" s="54" t="s">
        <v>7192</v>
      </c>
      <c r="GK120" s="54" t="s">
        <v>7283</v>
      </c>
      <c r="GL120" s="54" t="s">
        <v>7378</v>
      </c>
      <c r="GM120" s="54" t="s">
        <v>7462</v>
      </c>
    </row>
    <row r="121" spans="3:195" ht="30" customHeight="1" x14ac:dyDescent="0.2">
      <c r="C121" s="102" t="s">
        <v>11156</v>
      </c>
      <c r="D121" s="102" t="s">
        <v>11212</v>
      </c>
      <c r="E121" s="54" t="s">
        <v>44</v>
      </c>
      <c r="F121" s="54" t="s">
        <v>11175</v>
      </c>
      <c r="G121" s="54" t="s">
        <v>85</v>
      </c>
      <c r="H121" s="54" t="s">
        <v>187</v>
      </c>
      <c r="I121" s="54" t="s">
        <v>523</v>
      </c>
      <c r="J121" s="54"/>
      <c r="K121" s="54">
        <v>2023</v>
      </c>
      <c r="L121" s="54" t="s">
        <v>774</v>
      </c>
      <c r="M121" s="54" t="s">
        <v>937</v>
      </c>
      <c r="N121" s="54"/>
      <c r="O121" s="54"/>
      <c r="P121" s="54"/>
      <c r="Q121" s="54" t="s">
        <v>1591</v>
      </c>
      <c r="R121" s="54"/>
      <c r="S121" s="54" t="s">
        <v>2035</v>
      </c>
      <c r="T121" s="54"/>
      <c r="U121" s="54"/>
      <c r="V121" s="54"/>
      <c r="W121" s="54"/>
      <c r="X121" s="54"/>
      <c r="Y121" s="54"/>
      <c r="Z121" s="54" t="s">
        <v>2703</v>
      </c>
      <c r="AA121" s="54" t="s">
        <v>2703</v>
      </c>
      <c r="AB121" s="54"/>
      <c r="AC121" s="54" t="s">
        <v>2703</v>
      </c>
      <c r="AD121" s="55">
        <v>0.32</v>
      </c>
      <c r="AE121" s="55"/>
      <c r="AF121" s="55"/>
      <c r="AG121" s="55"/>
      <c r="AH121" s="55">
        <v>0.32</v>
      </c>
      <c r="AI121" s="55">
        <v>100</v>
      </c>
      <c r="AJ121" s="55">
        <v>1.19</v>
      </c>
      <c r="AK121" s="55">
        <v>0</v>
      </c>
      <c r="AL121" s="55">
        <v>0</v>
      </c>
      <c r="AM121" s="55">
        <v>0</v>
      </c>
      <c r="AN121" s="55">
        <v>0</v>
      </c>
      <c r="AO121" s="55">
        <v>0</v>
      </c>
      <c r="AP121" s="55">
        <v>0</v>
      </c>
      <c r="AQ121" s="55"/>
      <c r="AR121" s="55"/>
      <c r="AS121" s="55"/>
      <c r="AT121" s="55"/>
      <c r="AU121" s="55"/>
      <c r="AV121" s="55">
        <v>1</v>
      </c>
      <c r="AW121" s="54" t="s">
        <v>3411</v>
      </c>
      <c r="AX121" s="54"/>
      <c r="AY121" s="55">
        <v>0</v>
      </c>
      <c r="AZ121" s="55">
        <v>0.2</v>
      </c>
      <c r="BA121" s="55">
        <v>1</v>
      </c>
      <c r="BB121" s="56">
        <v>4</v>
      </c>
      <c r="BC121" s="56">
        <v>2</v>
      </c>
      <c r="BD121" s="56">
        <v>2</v>
      </c>
      <c r="BE121" s="56"/>
      <c r="BF121" s="56">
        <v>1</v>
      </c>
      <c r="BG121" s="56"/>
      <c r="BH121" s="56"/>
      <c r="BI121" s="56"/>
      <c r="BJ121" s="56"/>
      <c r="BK121" s="56"/>
      <c r="BL121" s="56"/>
      <c r="BM121" s="56"/>
      <c r="BN121" s="56"/>
      <c r="BO121" s="56"/>
      <c r="BP121" s="56"/>
      <c r="BQ121" s="56"/>
      <c r="BR121" s="56"/>
      <c r="BS121" s="56"/>
      <c r="BT121" s="56"/>
      <c r="BU121" s="56"/>
      <c r="BV121" s="56"/>
      <c r="BW121" s="56"/>
      <c r="BX121" s="56"/>
      <c r="BY121" s="56"/>
      <c r="BZ121" s="56"/>
      <c r="CA121" s="56"/>
      <c r="CB121" s="56"/>
      <c r="CC121" s="56"/>
      <c r="CD121" s="56"/>
      <c r="CE121" s="56"/>
      <c r="CF121" s="56"/>
      <c r="CG121" s="56"/>
      <c r="CH121" s="56"/>
      <c r="CI121" s="56"/>
      <c r="CJ121" s="56"/>
      <c r="CK121" s="56"/>
      <c r="CL121" s="56"/>
      <c r="CM121" s="56"/>
      <c r="CN121" s="56">
        <v>0</v>
      </c>
      <c r="CO121" s="56"/>
      <c r="CP121" s="70"/>
      <c r="CQ121" s="56"/>
      <c r="CR121" s="56"/>
      <c r="CS121" s="56"/>
      <c r="CT121" s="56"/>
      <c r="CU121" s="56">
        <v>1</v>
      </c>
      <c r="CV121" s="56">
        <v>0</v>
      </c>
      <c r="CW121" s="55">
        <v>0.25</v>
      </c>
      <c r="CX121" s="54" t="s">
        <v>3674</v>
      </c>
      <c r="CY121" s="54"/>
      <c r="CZ121" s="54">
        <v>9.99</v>
      </c>
      <c r="DA121" s="54" t="s">
        <v>3972</v>
      </c>
      <c r="DB121" s="55">
        <v>2.5019999999999998</v>
      </c>
      <c r="DC121" s="54"/>
      <c r="DD121" s="54"/>
      <c r="DE121" s="54"/>
      <c r="DF121" s="54"/>
      <c r="DG121" s="54"/>
      <c r="DH121" s="54"/>
      <c r="DI121" s="54"/>
      <c r="DJ121" s="54"/>
      <c r="DK121" s="54"/>
      <c r="DL121" s="54"/>
      <c r="DM121" s="54"/>
      <c r="DN121" s="54">
        <v>1</v>
      </c>
      <c r="DO121" s="54" t="s">
        <v>4180</v>
      </c>
      <c r="DP121" s="54">
        <v>15</v>
      </c>
      <c r="DQ121" s="54">
        <v>1</v>
      </c>
      <c r="DR121" s="54" t="s">
        <v>4180</v>
      </c>
      <c r="DS121" s="54">
        <v>3</v>
      </c>
      <c r="DT121" s="54"/>
      <c r="DU121" s="54"/>
      <c r="DV121" s="54"/>
      <c r="DW121" s="54"/>
      <c r="DX121" s="54"/>
      <c r="DY121" s="54"/>
      <c r="DZ121" s="54"/>
      <c r="EA121" s="54"/>
      <c r="EB121" s="54"/>
      <c r="EC121" s="54"/>
      <c r="ED121" s="54"/>
      <c r="EE121" s="54"/>
      <c r="EF121" s="54"/>
      <c r="EG121" s="54"/>
      <c r="EH121" s="54"/>
      <c r="EI121" s="54"/>
      <c r="EJ121" s="54"/>
      <c r="EK121" s="54"/>
      <c r="EL121" s="54"/>
      <c r="EM121" s="54"/>
      <c r="EN121" s="54"/>
      <c r="EO121" s="54">
        <v>1</v>
      </c>
      <c r="EP121" s="54" t="s">
        <v>4675</v>
      </c>
      <c r="EQ121" s="54">
        <v>25</v>
      </c>
      <c r="ER121" s="54"/>
      <c r="ES121" s="54"/>
      <c r="ET121" s="54"/>
      <c r="EU121" s="54"/>
      <c r="EV121" s="54"/>
      <c r="EW121" s="54"/>
      <c r="EX121" s="54"/>
      <c r="EY121" s="54"/>
      <c r="EZ121" s="54"/>
      <c r="FA121" s="54"/>
      <c r="FB121" s="54"/>
      <c r="FC121" s="54"/>
      <c r="FD121" s="54"/>
      <c r="FE121" s="54"/>
      <c r="FF121" s="54"/>
      <c r="FG121" s="54"/>
      <c r="FH121" s="54"/>
      <c r="FI121" s="54"/>
      <c r="FJ121" s="54"/>
      <c r="FK121" s="54"/>
      <c r="FL121" s="54"/>
      <c r="FM121" s="54"/>
      <c r="FN121" s="54"/>
      <c r="FO121" s="54"/>
      <c r="FP121" s="54"/>
      <c r="FQ121" s="54"/>
      <c r="FR121" s="54"/>
      <c r="FS121" s="54"/>
      <c r="FT121" s="54"/>
      <c r="FU121" s="54" t="s">
        <v>5008</v>
      </c>
      <c r="FV121" s="54"/>
      <c r="FW121" s="54"/>
      <c r="FX121" s="54"/>
      <c r="FY121" s="54"/>
      <c r="FZ121" s="54"/>
      <c r="GA121" s="54"/>
      <c r="GB121" s="54"/>
      <c r="GC121" s="54"/>
      <c r="GD121" s="54"/>
      <c r="GE121" s="54"/>
      <c r="GF121" s="54" t="s">
        <v>5909</v>
      </c>
      <c r="GG121" s="54" t="s">
        <v>6250</v>
      </c>
      <c r="GH121" s="54" t="s">
        <v>6568</v>
      </c>
      <c r="GI121" s="54" t="s">
        <v>6913</v>
      </c>
      <c r="GJ121" s="54" t="s">
        <v>5909</v>
      </c>
      <c r="GK121" s="54" t="s">
        <v>6250</v>
      </c>
      <c r="GL121" s="54" t="s">
        <v>6568</v>
      </c>
      <c r="GM121" s="54" t="s">
        <v>6913</v>
      </c>
    </row>
    <row r="122" spans="3:195" ht="30" customHeight="1" x14ac:dyDescent="0.2">
      <c r="C122" s="102" t="s">
        <v>11156</v>
      </c>
      <c r="D122" s="102" t="s">
        <v>11212</v>
      </c>
      <c r="E122" s="54" t="s">
        <v>44</v>
      </c>
      <c r="F122" s="54" t="s">
        <v>11175</v>
      </c>
      <c r="G122" s="54" t="s">
        <v>85</v>
      </c>
      <c r="H122" s="54" t="s">
        <v>188</v>
      </c>
      <c r="I122" s="54" t="s">
        <v>524</v>
      </c>
      <c r="J122" s="54"/>
      <c r="K122" s="54">
        <v>2023</v>
      </c>
      <c r="L122" s="54" t="s">
        <v>823</v>
      </c>
      <c r="M122" s="54" t="s">
        <v>973</v>
      </c>
      <c r="N122" s="54"/>
      <c r="O122" s="54"/>
      <c r="P122" s="54"/>
      <c r="Q122" s="54" t="s">
        <v>1592</v>
      </c>
      <c r="R122" s="54"/>
      <c r="S122" s="54" t="s">
        <v>2036</v>
      </c>
      <c r="T122" s="54"/>
      <c r="U122" s="54"/>
      <c r="V122" s="54"/>
      <c r="W122" s="54"/>
      <c r="X122" s="54"/>
      <c r="Y122" s="54"/>
      <c r="Z122" s="54" t="s">
        <v>2704</v>
      </c>
      <c r="AA122" s="54" t="s">
        <v>3012</v>
      </c>
      <c r="AB122" s="54" t="s">
        <v>3138</v>
      </c>
      <c r="AC122" s="54" t="s">
        <v>3207</v>
      </c>
      <c r="AD122" s="55">
        <v>1.913</v>
      </c>
      <c r="AE122" s="55"/>
      <c r="AF122" s="55"/>
      <c r="AG122" s="55"/>
      <c r="AH122" s="55">
        <v>1.913</v>
      </c>
      <c r="AI122" s="55">
        <v>100</v>
      </c>
      <c r="AJ122" s="55">
        <v>7.25</v>
      </c>
      <c r="AK122" s="55">
        <v>0</v>
      </c>
      <c r="AL122" s="55">
        <v>0</v>
      </c>
      <c r="AM122" s="55">
        <v>0</v>
      </c>
      <c r="AN122" s="55">
        <v>0</v>
      </c>
      <c r="AO122" s="55">
        <v>0</v>
      </c>
      <c r="AP122" s="55">
        <v>0</v>
      </c>
      <c r="AQ122" s="55"/>
      <c r="AR122" s="55"/>
      <c r="AS122" s="55"/>
      <c r="AT122" s="55"/>
      <c r="AU122" s="55"/>
      <c r="AV122" s="55"/>
      <c r="AW122" s="54"/>
      <c r="AX122" s="54"/>
      <c r="AY122" s="55"/>
      <c r="AZ122" s="55">
        <v>0.1</v>
      </c>
      <c r="BA122" s="55">
        <v>0.5</v>
      </c>
      <c r="BB122" s="56">
        <v>1</v>
      </c>
      <c r="BC122" s="56">
        <v>1</v>
      </c>
      <c r="BD122" s="56">
        <v>1</v>
      </c>
      <c r="BE122" s="56"/>
      <c r="BF122" s="56"/>
      <c r="BG122" s="56"/>
      <c r="BH122" s="56"/>
      <c r="BI122" s="56"/>
      <c r="BJ122" s="56"/>
      <c r="BK122" s="56"/>
      <c r="BL122" s="56">
        <v>1</v>
      </c>
      <c r="BM122" s="56"/>
      <c r="BN122" s="56"/>
      <c r="BO122" s="56"/>
      <c r="BP122" s="56"/>
      <c r="BQ122" s="56"/>
      <c r="BR122" s="56"/>
      <c r="BS122" s="56"/>
      <c r="BT122" s="56"/>
      <c r="BU122" s="56"/>
      <c r="BV122" s="56"/>
      <c r="BW122" s="56"/>
      <c r="BX122" s="56"/>
      <c r="BY122" s="56"/>
      <c r="BZ122" s="56"/>
      <c r="CA122" s="56"/>
      <c r="CB122" s="56"/>
      <c r="CC122" s="56"/>
      <c r="CD122" s="56"/>
      <c r="CE122" s="56"/>
      <c r="CF122" s="56"/>
      <c r="CG122" s="56"/>
      <c r="CH122" s="56"/>
      <c r="CI122" s="56"/>
      <c r="CJ122" s="56"/>
      <c r="CK122" s="56"/>
      <c r="CL122" s="56"/>
      <c r="CM122" s="56"/>
      <c r="CN122" s="56">
        <v>0</v>
      </c>
      <c r="CO122" s="56"/>
      <c r="CP122" s="70"/>
      <c r="CQ122" s="56"/>
      <c r="CR122" s="56"/>
      <c r="CS122" s="56"/>
      <c r="CT122" s="56"/>
      <c r="CU122" s="56">
        <v>1</v>
      </c>
      <c r="CV122" s="56">
        <v>0</v>
      </c>
      <c r="CW122" s="55">
        <v>6.367</v>
      </c>
      <c r="CX122" s="54" t="s">
        <v>3674</v>
      </c>
      <c r="CY122" s="54"/>
      <c r="CZ122" s="54">
        <v>100</v>
      </c>
      <c r="DA122" s="54" t="s">
        <v>3968</v>
      </c>
      <c r="DB122" s="55">
        <v>6.367</v>
      </c>
      <c r="DC122" s="54"/>
      <c r="DD122" s="54"/>
      <c r="DE122" s="54"/>
      <c r="DF122" s="54"/>
      <c r="DG122" s="54"/>
      <c r="DH122" s="54"/>
      <c r="DI122" s="54"/>
      <c r="DJ122" s="54"/>
      <c r="DK122" s="54">
        <v>1</v>
      </c>
      <c r="DL122" s="54" t="s">
        <v>4187</v>
      </c>
      <c r="DM122" s="54">
        <v>396</v>
      </c>
      <c r="DN122" s="54">
        <v>1</v>
      </c>
      <c r="DO122" s="54" t="s">
        <v>4319</v>
      </c>
      <c r="DP122" s="54">
        <v>9</v>
      </c>
      <c r="DQ122" s="54"/>
      <c r="DR122" s="54"/>
      <c r="DS122" s="54"/>
      <c r="DT122" s="54"/>
      <c r="DU122" s="54"/>
      <c r="DV122" s="54"/>
      <c r="DW122" s="54"/>
      <c r="DX122" s="54"/>
      <c r="DY122" s="54"/>
      <c r="DZ122" s="54"/>
      <c r="EA122" s="54"/>
      <c r="EB122" s="54"/>
      <c r="EC122" s="54"/>
      <c r="ED122" s="54"/>
      <c r="EE122" s="54"/>
      <c r="EF122" s="54"/>
      <c r="EG122" s="54"/>
      <c r="EH122" s="54"/>
      <c r="EI122" s="54"/>
      <c r="EJ122" s="54"/>
      <c r="EK122" s="54"/>
      <c r="EL122" s="54">
        <v>1</v>
      </c>
      <c r="EM122" s="54" t="s">
        <v>4195</v>
      </c>
      <c r="EN122" s="54">
        <v>396</v>
      </c>
      <c r="EO122" s="54"/>
      <c r="EP122" s="54"/>
      <c r="EQ122" s="54"/>
      <c r="ER122" s="54"/>
      <c r="ES122" s="54"/>
      <c r="ET122" s="54"/>
      <c r="EU122" s="54"/>
      <c r="EV122" s="54"/>
      <c r="EW122" s="54"/>
      <c r="EX122" s="54"/>
      <c r="EY122" s="54"/>
      <c r="EZ122" s="54"/>
      <c r="FA122" s="54"/>
      <c r="FB122" s="54"/>
      <c r="FC122" s="54"/>
      <c r="FD122" s="54"/>
      <c r="FE122" s="54"/>
      <c r="FF122" s="54"/>
      <c r="FG122" s="54"/>
      <c r="FH122" s="54"/>
      <c r="FI122" s="54"/>
      <c r="FJ122" s="54"/>
      <c r="FK122" s="54"/>
      <c r="FL122" s="54"/>
      <c r="FM122" s="54"/>
      <c r="FN122" s="54"/>
      <c r="FO122" s="54"/>
      <c r="FP122" s="54"/>
      <c r="FQ122" s="54"/>
      <c r="FR122" s="54"/>
      <c r="FS122" s="54"/>
      <c r="FT122" s="54"/>
      <c r="FU122" s="54"/>
      <c r="FV122" s="54"/>
      <c r="FW122" s="54"/>
      <c r="FX122" s="54"/>
      <c r="FY122" s="54"/>
      <c r="FZ122" s="54"/>
      <c r="GA122" s="54"/>
      <c r="GB122" s="54"/>
      <c r="GC122" s="54"/>
      <c r="GD122" s="54"/>
      <c r="GE122" s="54"/>
      <c r="GF122" s="54" t="s">
        <v>5910</v>
      </c>
      <c r="GG122" s="54" t="s">
        <v>6251</v>
      </c>
      <c r="GH122" s="54" t="s">
        <v>6569</v>
      </c>
      <c r="GI122" s="54" t="s">
        <v>6914</v>
      </c>
      <c r="GJ122" s="54" t="s">
        <v>7193</v>
      </c>
      <c r="GK122" s="54" t="s">
        <v>7284</v>
      </c>
      <c r="GL122" s="54" t="s">
        <v>7379</v>
      </c>
      <c r="GM122" s="54" t="s">
        <v>6914</v>
      </c>
    </row>
    <row r="123" spans="3:195" ht="30" customHeight="1" x14ac:dyDescent="0.2">
      <c r="C123" s="102" t="s">
        <v>11156</v>
      </c>
      <c r="D123" s="102" t="s">
        <v>11212</v>
      </c>
      <c r="E123" s="54" t="s">
        <v>44</v>
      </c>
      <c r="F123" s="54" t="s">
        <v>11175</v>
      </c>
      <c r="G123" s="54" t="s">
        <v>86</v>
      </c>
      <c r="H123" s="54" t="s">
        <v>190</v>
      </c>
      <c r="I123" s="54" t="s">
        <v>526</v>
      </c>
      <c r="J123" s="54" t="s">
        <v>624</v>
      </c>
      <c r="K123" s="54">
        <v>2021</v>
      </c>
      <c r="L123" s="54" t="s">
        <v>834</v>
      </c>
      <c r="M123" s="54" t="s">
        <v>974</v>
      </c>
      <c r="N123" s="54"/>
      <c r="O123" s="54"/>
      <c r="P123" s="54"/>
      <c r="Q123" s="54" t="s">
        <v>1594</v>
      </c>
      <c r="R123" s="54"/>
      <c r="S123" s="54"/>
      <c r="T123" s="54"/>
      <c r="U123" s="54"/>
      <c r="V123" s="54"/>
      <c r="W123" s="54"/>
      <c r="X123" s="54"/>
      <c r="Y123" s="54"/>
      <c r="Z123" s="54" t="s">
        <v>2705</v>
      </c>
      <c r="AA123" s="54" t="s">
        <v>2705</v>
      </c>
      <c r="AB123" s="54"/>
      <c r="AC123" s="54" t="s">
        <v>2705</v>
      </c>
      <c r="AD123" s="55">
        <v>2.7919999999999998</v>
      </c>
      <c r="AE123" s="55"/>
      <c r="AF123" s="55"/>
      <c r="AG123" s="55"/>
      <c r="AH123" s="55">
        <v>2.7919999999999998</v>
      </c>
      <c r="AI123" s="55">
        <v>100</v>
      </c>
      <c r="AJ123" s="55">
        <v>0.32</v>
      </c>
      <c r="AK123" s="55">
        <v>0</v>
      </c>
      <c r="AL123" s="55">
        <v>0</v>
      </c>
      <c r="AM123" s="55">
        <v>0</v>
      </c>
      <c r="AN123" s="55">
        <v>0</v>
      </c>
      <c r="AO123" s="55">
        <v>0</v>
      </c>
      <c r="AP123" s="55">
        <v>0</v>
      </c>
      <c r="AQ123" s="55"/>
      <c r="AR123" s="55"/>
      <c r="AS123" s="55"/>
      <c r="AT123" s="55"/>
      <c r="AU123" s="55"/>
      <c r="AV123" s="55"/>
      <c r="AW123" s="54"/>
      <c r="AX123" s="54"/>
      <c r="AY123" s="55"/>
      <c r="AZ123" s="55">
        <v>3</v>
      </c>
      <c r="BA123" s="55">
        <v>0.37</v>
      </c>
      <c r="BB123" s="56">
        <v>1</v>
      </c>
      <c r="BC123" s="56">
        <v>1</v>
      </c>
      <c r="BD123" s="56">
        <v>1</v>
      </c>
      <c r="BE123" s="56"/>
      <c r="BF123" s="56"/>
      <c r="BG123" s="56"/>
      <c r="BH123" s="56"/>
      <c r="BI123" s="56"/>
      <c r="BJ123" s="56"/>
      <c r="BK123" s="56"/>
      <c r="BL123" s="56"/>
      <c r="BM123" s="56">
        <v>1</v>
      </c>
      <c r="BN123" s="56"/>
      <c r="BO123" s="56"/>
      <c r="BP123" s="56"/>
      <c r="BQ123" s="56"/>
      <c r="BR123" s="56"/>
      <c r="BS123" s="56"/>
      <c r="BT123" s="56"/>
      <c r="BU123" s="56"/>
      <c r="BV123" s="56"/>
      <c r="BW123" s="56"/>
      <c r="BX123" s="56"/>
      <c r="BY123" s="56"/>
      <c r="BZ123" s="56"/>
      <c r="CA123" s="56"/>
      <c r="CB123" s="56"/>
      <c r="CC123" s="56"/>
      <c r="CD123" s="56"/>
      <c r="CE123" s="56"/>
      <c r="CF123" s="56"/>
      <c r="CG123" s="56"/>
      <c r="CH123" s="56"/>
      <c r="CI123" s="56"/>
      <c r="CJ123" s="56"/>
      <c r="CK123" s="56"/>
      <c r="CL123" s="56"/>
      <c r="CM123" s="56"/>
      <c r="CN123" s="56">
        <v>0</v>
      </c>
      <c r="CO123" s="56"/>
      <c r="CP123" s="70"/>
      <c r="CQ123" s="56"/>
      <c r="CR123" s="56"/>
      <c r="CS123" s="56"/>
      <c r="CT123" s="56"/>
      <c r="CU123" s="56">
        <v>1</v>
      </c>
      <c r="CV123" s="56">
        <v>0</v>
      </c>
      <c r="CW123" s="55">
        <v>0.115</v>
      </c>
      <c r="CX123" s="54" t="s">
        <v>3674</v>
      </c>
      <c r="CY123" s="54"/>
      <c r="CZ123" s="54">
        <v>0.19</v>
      </c>
      <c r="DA123" s="54" t="s">
        <v>3972</v>
      </c>
      <c r="DB123" s="55">
        <v>61.448999999999998</v>
      </c>
      <c r="DC123" s="54"/>
      <c r="DD123" s="54"/>
      <c r="DE123" s="54"/>
      <c r="DF123" s="54"/>
      <c r="DG123" s="54"/>
      <c r="DH123" s="54"/>
      <c r="DI123" s="54"/>
      <c r="DJ123" s="54"/>
      <c r="DK123" s="54"/>
      <c r="DL123" s="54"/>
      <c r="DM123" s="54"/>
      <c r="DN123" s="54"/>
      <c r="DO123" s="54"/>
      <c r="DP123" s="54"/>
      <c r="DQ123" s="54">
        <v>1</v>
      </c>
      <c r="DR123" s="54" t="s">
        <v>4432</v>
      </c>
      <c r="DS123" s="54">
        <v>35</v>
      </c>
      <c r="DT123" s="54"/>
      <c r="DU123" s="54"/>
      <c r="DV123" s="54"/>
      <c r="DW123" s="54"/>
      <c r="DX123" s="54"/>
      <c r="DY123" s="54"/>
      <c r="DZ123" s="54"/>
      <c r="EA123" s="54"/>
      <c r="EB123" s="54"/>
      <c r="EC123" s="54"/>
      <c r="ED123" s="54"/>
      <c r="EE123" s="54"/>
      <c r="EF123" s="54"/>
      <c r="EG123" s="54"/>
      <c r="EH123" s="54"/>
      <c r="EI123" s="54"/>
      <c r="EJ123" s="54"/>
      <c r="EK123" s="54"/>
      <c r="EL123" s="54"/>
      <c r="EM123" s="54"/>
      <c r="EN123" s="54"/>
      <c r="EO123" s="54"/>
      <c r="EP123" s="54"/>
      <c r="EQ123" s="54"/>
      <c r="ER123" s="54"/>
      <c r="ES123" s="54"/>
      <c r="ET123" s="54"/>
      <c r="EU123" s="54"/>
      <c r="EV123" s="54"/>
      <c r="EW123" s="54"/>
      <c r="EX123" s="54">
        <v>1</v>
      </c>
      <c r="EY123" s="54" t="s">
        <v>4708</v>
      </c>
      <c r="EZ123" s="54">
        <v>11</v>
      </c>
      <c r="FA123" s="54"/>
      <c r="FB123" s="54"/>
      <c r="FC123" s="54"/>
      <c r="FD123" s="54"/>
      <c r="FE123" s="54"/>
      <c r="FF123" s="54"/>
      <c r="FG123" s="54"/>
      <c r="FH123" s="54"/>
      <c r="FI123" s="54"/>
      <c r="FJ123" s="54"/>
      <c r="FK123" s="54"/>
      <c r="FL123" s="54"/>
      <c r="FM123" s="54"/>
      <c r="FN123" s="54"/>
      <c r="FO123" s="54"/>
      <c r="FP123" s="54"/>
      <c r="FQ123" s="54"/>
      <c r="FR123" s="54"/>
      <c r="FS123" s="54"/>
      <c r="FT123" s="54"/>
      <c r="FU123" s="54"/>
      <c r="FV123" s="54" t="s">
        <v>5233</v>
      </c>
      <c r="FW123" s="54"/>
      <c r="FX123" s="54"/>
      <c r="FY123" s="54"/>
      <c r="FZ123" s="54"/>
      <c r="GA123" s="54"/>
      <c r="GB123" s="54"/>
      <c r="GC123" s="54"/>
      <c r="GD123" s="54"/>
      <c r="GE123" s="54"/>
      <c r="GF123" s="54" t="s">
        <v>5912</v>
      </c>
      <c r="GG123" s="54" t="s">
        <v>6253</v>
      </c>
      <c r="GH123" s="54" t="s">
        <v>6571</v>
      </c>
      <c r="GI123" s="54" t="s">
        <v>6916</v>
      </c>
      <c r="GJ123" s="54" t="s">
        <v>7194</v>
      </c>
      <c r="GK123" s="54" t="s">
        <v>7285</v>
      </c>
      <c r="GL123" s="54" t="s">
        <v>7380</v>
      </c>
      <c r="GM123" s="54" t="s">
        <v>7463</v>
      </c>
    </row>
    <row r="124" spans="3:195" ht="30" customHeight="1" x14ac:dyDescent="0.2">
      <c r="C124" s="102" t="s">
        <v>11156</v>
      </c>
      <c r="D124" s="102" t="s">
        <v>11212</v>
      </c>
      <c r="E124" s="54" t="s">
        <v>44</v>
      </c>
      <c r="F124" s="54" t="s">
        <v>11175</v>
      </c>
      <c r="G124" s="54" t="s">
        <v>85</v>
      </c>
      <c r="H124" s="54" t="s">
        <v>191</v>
      </c>
      <c r="I124" s="54" t="s">
        <v>526</v>
      </c>
      <c r="J124" s="54" t="s">
        <v>624</v>
      </c>
      <c r="K124" s="54">
        <v>2022</v>
      </c>
      <c r="L124" s="54" t="s">
        <v>771</v>
      </c>
      <c r="M124" s="54" t="s">
        <v>936</v>
      </c>
      <c r="N124" s="54"/>
      <c r="O124" s="54" t="s">
        <v>1091</v>
      </c>
      <c r="P124" s="54"/>
      <c r="Q124" s="54" t="s">
        <v>1595</v>
      </c>
      <c r="R124" s="54"/>
      <c r="S124" s="54"/>
      <c r="T124" s="54"/>
      <c r="U124" s="54"/>
      <c r="V124" s="54"/>
      <c r="W124" s="54"/>
      <c r="X124" s="54"/>
      <c r="Y124" s="54"/>
      <c r="Z124" s="54" t="s">
        <v>2706</v>
      </c>
      <c r="AA124" s="54" t="s">
        <v>2706</v>
      </c>
      <c r="AB124" s="54"/>
      <c r="AC124" s="54" t="s">
        <v>2706</v>
      </c>
      <c r="AD124" s="55">
        <v>0.46600000000000003</v>
      </c>
      <c r="AE124" s="55"/>
      <c r="AF124" s="55"/>
      <c r="AG124" s="55"/>
      <c r="AH124" s="55">
        <v>0.46600000000000003</v>
      </c>
      <c r="AI124" s="55">
        <v>100</v>
      </c>
      <c r="AJ124" s="55">
        <v>1.24</v>
      </c>
      <c r="AK124" s="55">
        <v>0</v>
      </c>
      <c r="AL124" s="55">
        <v>0</v>
      </c>
      <c r="AM124" s="55">
        <v>0</v>
      </c>
      <c r="AN124" s="55">
        <v>0</v>
      </c>
      <c r="AO124" s="55">
        <v>0</v>
      </c>
      <c r="AP124" s="55">
        <v>0</v>
      </c>
      <c r="AQ124" s="55"/>
      <c r="AR124" s="55"/>
      <c r="AS124" s="55"/>
      <c r="AT124" s="55"/>
      <c r="AU124" s="55"/>
      <c r="AV124" s="55">
        <v>1</v>
      </c>
      <c r="AW124" s="54" t="s">
        <v>3412</v>
      </c>
      <c r="AX124" s="54"/>
      <c r="AY124" s="55">
        <v>0</v>
      </c>
      <c r="AZ124" s="55">
        <v>0.56999999999999995</v>
      </c>
      <c r="BA124" s="55">
        <v>1.6</v>
      </c>
      <c r="BB124" s="56">
        <v>4</v>
      </c>
      <c r="BC124" s="56">
        <v>4</v>
      </c>
      <c r="BD124" s="56">
        <v>3</v>
      </c>
      <c r="BE124" s="56"/>
      <c r="BF124" s="56"/>
      <c r="BG124" s="56"/>
      <c r="BH124" s="56"/>
      <c r="BI124" s="56"/>
      <c r="BJ124" s="56"/>
      <c r="BK124" s="56"/>
      <c r="BL124" s="56"/>
      <c r="BM124" s="56"/>
      <c r="BN124" s="56"/>
      <c r="BO124" s="56">
        <v>1</v>
      </c>
      <c r="BP124" s="56">
        <v>2</v>
      </c>
      <c r="BQ124" s="56"/>
      <c r="BR124" s="56"/>
      <c r="BS124" s="56"/>
      <c r="BT124" s="56"/>
      <c r="BU124" s="56"/>
      <c r="BV124" s="56"/>
      <c r="BW124" s="56"/>
      <c r="BX124" s="56"/>
      <c r="BY124" s="56"/>
      <c r="BZ124" s="56"/>
      <c r="CA124" s="56"/>
      <c r="CB124" s="56"/>
      <c r="CC124" s="56"/>
      <c r="CD124" s="56"/>
      <c r="CE124" s="56"/>
      <c r="CF124" s="56"/>
      <c r="CG124" s="56"/>
      <c r="CH124" s="56"/>
      <c r="CI124" s="56"/>
      <c r="CJ124" s="56"/>
      <c r="CK124" s="56"/>
      <c r="CL124" s="56"/>
      <c r="CM124" s="56"/>
      <c r="CN124" s="56">
        <v>0</v>
      </c>
      <c r="CO124" s="56"/>
      <c r="CP124" s="70"/>
      <c r="CQ124" s="56"/>
      <c r="CR124" s="56"/>
      <c r="CS124" s="56"/>
      <c r="CT124" s="56"/>
      <c r="CU124" s="56">
        <v>3</v>
      </c>
      <c r="CV124" s="56">
        <v>0</v>
      </c>
      <c r="CW124" s="55">
        <v>1.3</v>
      </c>
      <c r="CX124" s="54" t="s">
        <v>3700</v>
      </c>
      <c r="CY124" s="54"/>
      <c r="CZ124" s="54">
        <v>59.99</v>
      </c>
      <c r="DA124" s="54" t="s">
        <v>3972</v>
      </c>
      <c r="DB124" s="55">
        <v>2.1669999999999998</v>
      </c>
      <c r="DC124" s="54"/>
      <c r="DD124" s="54"/>
      <c r="DE124" s="54"/>
      <c r="DF124" s="54"/>
      <c r="DG124" s="54"/>
      <c r="DH124" s="54"/>
      <c r="DI124" s="54"/>
      <c r="DJ124" s="54">
        <v>1</v>
      </c>
      <c r="DK124" s="54"/>
      <c r="DL124" s="54"/>
      <c r="DM124" s="54"/>
      <c r="DN124" s="54">
        <v>1</v>
      </c>
      <c r="DO124" s="54" t="s">
        <v>4321</v>
      </c>
      <c r="DP124" s="54">
        <v>47</v>
      </c>
      <c r="DQ124" s="54"/>
      <c r="DR124" s="54"/>
      <c r="DS124" s="54"/>
      <c r="DT124" s="54"/>
      <c r="DU124" s="54"/>
      <c r="DV124" s="54"/>
      <c r="DW124" s="54"/>
      <c r="DX124" s="54"/>
      <c r="DY124" s="54"/>
      <c r="DZ124" s="54"/>
      <c r="EA124" s="54"/>
      <c r="EB124" s="54"/>
      <c r="EC124" s="54"/>
      <c r="ED124" s="54"/>
      <c r="EE124" s="54"/>
      <c r="EF124" s="54"/>
      <c r="EG124" s="54"/>
      <c r="EH124" s="54"/>
      <c r="EI124" s="54"/>
      <c r="EJ124" s="54"/>
      <c r="EK124" s="54"/>
      <c r="EL124" s="54">
        <v>1</v>
      </c>
      <c r="EM124" s="54" t="s">
        <v>4633</v>
      </c>
      <c r="EN124" s="54">
        <v>156</v>
      </c>
      <c r="EO124" s="54"/>
      <c r="EP124" s="54"/>
      <c r="EQ124" s="54"/>
      <c r="ER124" s="54"/>
      <c r="ES124" s="54"/>
      <c r="ET124" s="54"/>
      <c r="EU124" s="54"/>
      <c r="EV124" s="54"/>
      <c r="EW124" s="54"/>
      <c r="EX124" s="54"/>
      <c r="EY124" s="54"/>
      <c r="EZ124" s="54"/>
      <c r="FA124" s="54"/>
      <c r="FB124" s="54"/>
      <c r="FC124" s="54"/>
      <c r="FD124" s="54"/>
      <c r="FE124" s="54"/>
      <c r="FF124" s="54"/>
      <c r="FG124" s="54"/>
      <c r="FH124" s="54"/>
      <c r="FI124" s="54"/>
      <c r="FJ124" s="54"/>
      <c r="FK124" s="54"/>
      <c r="FL124" s="54"/>
      <c r="FM124" s="54"/>
      <c r="FN124" s="54"/>
      <c r="FO124" s="54"/>
      <c r="FP124" s="54"/>
      <c r="FQ124" s="54"/>
      <c r="FR124" s="54"/>
      <c r="FS124" s="54"/>
      <c r="FT124" s="54"/>
      <c r="FU124" s="54" t="s">
        <v>5009</v>
      </c>
      <c r="FV124" s="54" t="s">
        <v>5234</v>
      </c>
      <c r="FW124" s="54"/>
      <c r="FX124" s="54"/>
      <c r="FY124" s="54" t="s">
        <v>5476</v>
      </c>
      <c r="FZ124" s="54"/>
      <c r="GA124" s="54"/>
      <c r="GB124" s="54"/>
      <c r="GC124" s="54"/>
      <c r="GD124" s="54"/>
      <c r="GE124" s="54"/>
      <c r="GF124" s="54" t="s">
        <v>5913</v>
      </c>
      <c r="GG124" s="54" t="s">
        <v>6254</v>
      </c>
      <c r="GH124" s="54" t="s">
        <v>6572</v>
      </c>
      <c r="GI124" s="54" t="s">
        <v>6917</v>
      </c>
      <c r="GJ124" s="54" t="s">
        <v>7195</v>
      </c>
      <c r="GK124" s="54" t="s">
        <v>7286</v>
      </c>
      <c r="GL124" s="54" t="s">
        <v>6572</v>
      </c>
      <c r="GM124" s="54" t="s">
        <v>6917</v>
      </c>
    </row>
    <row r="125" spans="3:195" ht="30" customHeight="1" x14ac:dyDescent="0.2">
      <c r="C125" s="102" t="s">
        <v>11156</v>
      </c>
      <c r="D125" s="102" t="s">
        <v>11212</v>
      </c>
      <c r="E125" s="54" t="s">
        <v>44</v>
      </c>
      <c r="F125" s="54" t="s">
        <v>11175</v>
      </c>
      <c r="G125" s="54" t="s">
        <v>85</v>
      </c>
      <c r="H125" s="54" t="s">
        <v>192</v>
      </c>
      <c r="I125" s="54" t="s">
        <v>526</v>
      </c>
      <c r="J125" s="54" t="s">
        <v>624</v>
      </c>
      <c r="K125" s="54">
        <v>2022</v>
      </c>
      <c r="L125" s="54" t="s">
        <v>824</v>
      </c>
      <c r="M125" s="54" t="s">
        <v>808</v>
      </c>
      <c r="N125" s="54"/>
      <c r="O125" s="54" t="s">
        <v>1092</v>
      </c>
      <c r="P125" s="54"/>
      <c r="Q125" s="54" t="s">
        <v>1596</v>
      </c>
      <c r="R125" s="54"/>
      <c r="S125" s="54"/>
      <c r="T125" s="54"/>
      <c r="U125" s="54"/>
      <c r="V125" s="54"/>
      <c r="W125" s="54"/>
      <c r="X125" s="54"/>
      <c r="Y125" s="54"/>
      <c r="Z125" s="54" t="s">
        <v>2707</v>
      </c>
      <c r="AA125" s="54" t="s">
        <v>2707</v>
      </c>
      <c r="AB125" s="54" t="s">
        <v>3142</v>
      </c>
      <c r="AC125" s="54" t="s">
        <v>2707</v>
      </c>
      <c r="AD125" s="55">
        <v>0.23599999999999999</v>
      </c>
      <c r="AE125" s="55"/>
      <c r="AF125" s="55"/>
      <c r="AG125" s="55"/>
      <c r="AH125" s="55">
        <v>0.23599999999999999</v>
      </c>
      <c r="AI125" s="55">
        <v>100</v>
      </c>
      <c r="AJ125" s="55">
        <v>0.41</v>
      </c>
      <c r="AK125" s="55">
        <v>0</v>
      </c>
      <c r="AL125" s="55">
        <v>0</v>
      </c>
      <c r="AM125" s="55">
        <v>0</v>
      </c>
      <c r="AN125" s="55">
        <v>0</v>
      </c>
      <c r="AO125" s="55">
        <v>0</v>
      </c>
      <c r="AP125" s="55">
        <v>0</v>
      </c>
      <c r="AQ125" s="55"/>
      <c r="AR125" s="55"/>
      <c r="AS125" s="55"/>
      <c r="AT125" s="55"/>
      <c r="AU125" s="55"/>
      <c r="AV125" s="55">
        <v>1</v>
      </c>
      <c r="AW125" s="54" t="s">
        <v>3413</v>
      </c>
      <c r="AX125" s="54"/>
      <c r="AY125" s="55">
        <v>0</v>
      </c>
      <c r="AZ125" s="55">
        <v>0.98</v>
      </c>
      <c r="BA125" s="55">
        <v>0.76</v>
      </c>
      <c r="BB125" s="56">
        <v>3</v>
      </c>
      <c r="BC125" s="56">
        <v>3</v>
      </c>
      <c r="BD125" s="56">
        <v>1</v>
      </c>
      <c r="BE125" s="56"/>
      <c r="BF125" s="56"/>
      <c r="BG125" s="56"/>
      <c r="BH125" s="56"/>
      <c r="BI125" s="56"/>
      <c r="BJ125" s="56"/>
      <c r="BK125" s="56"/>
      <c r="BL125" s="56"/>
      <c r="BM125" s="56"/>
      <c r="BN125" s="56"/>
      <c r="BO125" s="56">
        <v>1</v>
      </c>
      <c r="BP125" s="56"/>
      <c r="BQ125" s="56"/>
      <c r="BR125" s="56"/>
      <c r="BS125" s="56"/>
      <c r="BT125" s="56"/>
      <c r="BU125" s="56"/>
      <c r="BV125" s="56"/>
      <c r="BW125" s="56"/>
      <c r="BX125" s="56"/>
      <c r="BY125" s="56"/>
      <c r="BZ125" s="56"/>
      <c r="CA125" s="56"/>
      <c r="CB125" s="56"/>
      <c r="CC125" s="56"/>
      <c r="CD125" s="56"/>
      <c r="CE125" s="56"/>
      <c r="CF125" s="56"/>
      <c r="CG125" s="56"/>
      <c r="CH125" s="56"/>
      <c r="CI125" s="56"/>
      <c r="CJ125" s="56"/>
      <c r="CK125" s="56"/>
      <c r="CL125" s="56"/>
      <c r="CM125" s="56"/>
      <c r="CN125" s="56">
        <v>0</v>
      </c>
      <c r="CO125" s="56"/>
      <c r="CP125" s="70"/>
      <c r="CQ125" s="56"/>
      <c r="CR125" s="56"/>
      <c r="CS125" s="56"/>
      <c r="CT125" s="56"/>
      <c r="CU125" s="56">
        <v>1</v>
      </c>
      <c r="CV125" s="56">
        <v>0</v>
      </c>
      <c r="CW125" s="55">
        <v>1.599</v>
      </c>
      <c r="CX125" s="54" t="s">
        <v>3674</v>
      </c>
      <c r="CY125" s="54"/>
      <c r="CZ125" s="54">
        <v>27</v>
      </c>
      <c r="DA125" s="54" t="s">
        <v>3972</v>
      </c>
      <c r="DB125" s="55">
        <v>5.923</v>
      </c>
      <c r="DC125" s="54"/>
      <c r="DD125" s="54"/>
      <c r="DE125" s="54"/>
      <c r="DF125" s="54"/>
      <c r="DG125" s="54"/>
      <c r="DH125" s="54"/>
      <c r="DI125" s="54"/>
      <c r="DJ125" s="54"/>
      <c r="DK125" s="54">
        <v>1</v>
      </c>
      <c r="DL125" s="54" t="s">
        <v>4202</v>
      </c>
      <c r="DM125" s="54">
        <v>825</v>
      </c>
      <c r="DN125" s="54">
        <v>1</v>
      </c>
      <c r="DO125" s="54" t="s">
        <v>4301</v>
      </c>
      <c r="DP125" s="54">
        <v>20</v>
      </c>
      <c r="DQ125" s="54">
        <v>1</v>
      </c>
      <c r="DR125" s="54" t="s">
        <v>4202</v>
      </c>
      <c r="DS125" s="54">
        <v>825</v>
      </c>
      <c r="DT125" s="54"/>
      <c r="DU125" s="54"/>
      <c r="DV125" s="54"/>
      <c r="DW125" s="54"/>
      <c r="DX125" s="54"/>
      <c r="DY125" s="54"/>
      <c r="DZ125" s="54"/>
      <c r="EA125" s="54"/>
      <c r="EB125" s="54"/>
      <c r="EC125" s="54"/>
      <c r="ED125" s="54"/>
      <c r="EE125" s="54"/>
      <c r="EF125" s="54"/>
      <c r="EG125" s="54"/>
      <c r="EH125" s="54"/>
      <c r="EI125" s="54"/>
      <c r="EJ125" s="54"/>
      <c r="EK125" s="54"/>
      <c r="EL125" s="54">
        <v>1</v>
      </c>
      <c r="EM125" s="54" t="s">
        <v>4291</v>
      </c>
      <c r="EN125" s="54">
        <v>20</v>
      </c>
      <c r="EO125" s="54"/>
      <c r="EP125" s="54"/>
      <c r="EQ125" s="54"/>
      <c r="ER125" s="54"/>
      <c r="ES125" s="54"/>
      <c r="ET125" s="54"/>
      <c r="EU125" s="54"/>
      <c r="EV125" s="54"/>
      <c r="EW125" s="54"/>
      <c r="EX125" s="54"/>
      <c r="EY125" s="54"/>
      <c r="EZ125" s="54"/>
      <c r="FA125" s="54">
        <v>1</v>
      </c>
      <c r="FB125" s="54" t="s">
        <v>4715</v>
      </c>
      <c r="FC125" s="54">
        <v>5</v>
      </c>
      <c r="FD125" s="54"/>
      <c r="FE125" s="54"/>
      <c r="FF125" s="54"/>
      <c r="FG125" s="54"/>
      <c r="FH125" s="54"/>
      <c r="FI125" s="54"/>
      <c r="FJ125" s="54"/>
      <c r="FK125" s="54"/>
      <c r="FL125" s="54"/>
      <c r="FM125" s="54"/>
      <c r="FN125" s="54"/>
      <c r="FO125" s="54"/>
      <c r="FP125" s="54"/>
      <c r="FQ125" s="54"/>
      <c r="FR125" s="54"/>
      <c r="FS125" s="54"/>
      <c r="FT125" s="54"/>
      <c r="FU125" s="54"/>
      <c r="FV125" s="54"/>
      <c r="FW125" s="54"/>
      <c r="FX125" s="54"/>
      <c r="FY125" s="54"/>
      <c r="FZ125" s="54"/>
      <c r="GA125" s="54"/>
      <c r="GB125" s="54"/>
      <c r="GC125" s="54"/>
      <c r="GD125" s="54"/>
      <c r="GE125" s="54"/>
      <c r="GF125" s="54" t="s">
        <v>5914</v>
      </c>
      <c r="GG125" s="54" t="s">
        <v>6255</v>
      </c>
      <c r="GH125" s="54" t="s">
        <v>6573</v>
      </c>
      <c r="GI125" s="54" t="s">
        <v>6918</v>
      </c>
      <c r="GJ125" s="54" t="s">
        <v>7196</v>
      </c>
      <c r="GK125" s="54" t="s">
        <v>7287</v>
      </c>
      <c r="GL125" s="54" t="s">
        <v>7381</v>
      </c>
      <c r="GM125" s="54" t="s">
        <v>7464</v>
      </c>
    </row>
    <row r="126" spans="3:195" ht="30" customHeight="1" x14ac:dyDescent="0.2">
      <c r="C126" s="102" t="s">
        <v>11156</v>
      </c>
      <c r="D126" s="102" t="s">
        <v>11212</v>
      </c>
      <c r="E126" s="54" t="s">
        <v>44</v>
      </c>
      <c r="F126" s="54" t="s">
        <v>11175</v>
      </c>
      <c r="G126" s="54" t="s">
        <v>85</v>
      </c>
      <c r="H126" s="54" t="s">
        <v>193</v>
      </c>
      <c r="I126" s="54" t="s">
        <v>526</v>
      </c>
      <c r="J126" s="54" t="s">
        <v>624</v>
      </c>
      <c r="K126" s="54">
        <v>2020</v>
      </c>
      <c r="L126" s="54" t="s">
        <v>781</v>
      </c>
      <c r="M126" s="54" t="s">
        <v>900</v>
      </c>
      <c r="N126" s="54"/>
      <c r="O126" s="54" t="s">
        <v>1093</v>
      </c>
      <c r="P126" s="54"/>
      <c r="Q126" s="54" t="s">
        <v>1597</v>
      </c>
      <c r="R126" s="54"/>
      <c r="S126" s="54"/>
      <c r="T126" s="54"/>
      <c r="U126" s="54"/>
      <c r="V126" s="54"/>
      <c r="W126" s="54"/>
      <c r="X126" s="54"/>
      <c r="Y126" s="54"/>
      <c r="Z126" s="54" t="s">
        <v>2708</v>
      </c>
      <c r="AA126" s="54" t="s">
        <v>3013</v>
      </c>
      <c r="AB126" s="54" t="s">
        <v>3142</v>
      </c>
      <c r="AC126" s="54" t="s">
        <v>3013</v>
      </c>
      <c r="AD126" s="55">
        <v>0.36799999999999999</v>
      </c>
      <c r="AE126" s="55"/>
      <c r="AF126" s="55"/>
      <c r="AG126" s="55"/>
      <c r="AH126" s="55">
        <v>0.36799999999999999</v>
      </c>
      <c r="AI126" s="55">
        <v>100</v>
      </c>
      <c r="AJ126" s="55">
        <v>2</v>
      </c>
      <c r="AK126" s="55">
        <v>0</v>
      </c>
      <c r="AL126" s="55">
        <v>0</v>
      </c>
      <c r="AM126" s="55">
        <v>0</v>
      </c>
      <c r="AN126" s="55">
        <v>0</v>
      </c>
      <c r="AO126" s="55">
        <v>0</v>
      </c>
      <c r="AP126" s="55">
        <v>0</v>
      </c>
      <c r="AQ126" s="55"/>
      <c r="AR126" s="55"/>
      <c r="AS126" s="55"/>
      <c r="AT126" s="55"/>
      <c r="AU126" s="55"/>
      <c r="AV126" s="55"/>
      <c r="AW126" s="54"/>
      <c r="AX126" s="54"/>
      <c r="AY126" s="55"/>
      <c r="AZ126" s="55">
        <v>0.15</v>
      </c>
      <c r="BA126" s="55">
        <v>1.1000000000000001</v>
      </c>
      <c r="BB126" s="56">
        <v>3</v>
      </c>
      <c r="BC126" s="56">
        <v>3</v>
      </c>
      <c r="BD126" s="56">
        <v>3</v>
      </c>
      <c r="BE126" s="56"/>
      <c r="BF126" s="56"/>
      <c r="BG126" s="56"/>
      <c r="BH126" s="56"/>
      <c r="BI126" s="56"/>
      <c r="BJ126" s="56"/>
      <c r="BK126" s="56"/>
      <c r="BL126" s="56"/>
      <c r="BM126" s="56"/>
      <c r="BN126" s="56"/>
      <c r="BO126" s="56"/>
      <c r="BP126" s="56">
        <v>3</v>
      </c>
      <c r="BQ126" s="56"/>
      <c r="BR126" s="56"/>
      <c r="BS126" s="56"/>
      <c r="BT126" s="56"/>
      <c r="BU126" s="56"/>
      <c r="BV126" s="56"/>
      <c r="BW126" s="56"/>
      <c r="BX126" s="56"/>
      <c r="BY126" s="56"/>
      <c r="BZ126" s="56"/>
      <c r="CA126" s="56"/>
      <c r="CB126" s="56"/>
      <c r="CC126" s="56"/>
      <c r="CD126" s="56"/>
      <c r="CE126" s="56"/>
      <c r="CF126" s="56"/>
      <c r="CG126" s="56"/>
      <c r="CH126" s="56"/>
      <c r="CI126" s="56"/>
      <c r="CJ126" s="56"/>
      <c r="CK126" s="56"/>
      <c r="CL126" s="56"/>
      <c r="CM126" s="56"/>
      <c r="CN126" s="56">
        <v>0</v>
      </c>
      <c r="CO126" s="56"/>
      <c r="CP126" s="70"/>
      <c r="CQ126" s="56"/>
      <c r="CR126" s="56"/>
      <c r="CS126" s="56"/>
      <c r="CT126" s="56"/>
      <c r="CU126" s="56">
        <v>3</v>
      </c>
      <c r="CV126" s="56">
        <v>0</v>
      </c>
      <c r="CW126" s="55">
        <v>1.1000000000000001</v>
      </c>
      <c r="CX126" s="54" t="s">
        <v>3701</v>
      </c>
      <c r="CY126" s="54"/>
      <c r="CZ126" s="54">
        <v>78.010000000000005</v>
      </c>
      <c r="DA126" s="54" t="s">
        <v>3972</v>
      </c>
      <c r="DB126" s="55">
        <v>1.41</v>
      </c>
      <c r="DC126" s="54"/>
      <c r="DD126" s="54"/>
      <c r="DE126" s="54"/>
      <c r="DF126" s="54"/>
      <c r="DG126" s="54"/>
      <c r="DH126" s="54"/>
      <c r="DI126" s="54"/>
      <c r="DJ126" s="54"/>
      <c r="DK126" s="54"/>
      <c r="DL126" s="54"/>
      <c r="DM126" s="54"/>
      <c r="DN126" s="54"/>
      <c r="DO126" s="54"/>
      <c r="DP126" s="54"/>
      <c r="DQ126" s="54"/>
      <c r="DR126" s="54"/>
      <c r="DS126" s="54"/>
      <c r="DT126" s="54"/>
      <c r="DU126" s="54"/>
      <c r="DV126" s="54"/>
      <c r="DW126" s="54"/>
      <c r="DX126" s="54"/>
      <c r="DY126" s="54"/>
      <c r="DZ126" s="54">
        <v>1</v>
      </c>
      <c r="EA126" s="54" t="s">
        <v>4473</v>
      </c>
      <c r="EB126" s="54">
        <v>179</v>
      </c>
      <c r="EC126" s="54"/>
      <c r="ED126" s="54"/>
      <c r="EE126" s="54"/>
      <c r="EF126" s="54"/>
      <c r="EG126" s="54"/>
      <c r="EH126" s="54"/>
      <c r="EI126" s="54"/>
      <c r="EJ126" s="54"/>
      <c r="EK126" s="54"/>
      <c r="EL126" s="54"/>
      <c r="EM126" s="54"/>
      <c r="EN126" s="54"/>
      <c r="EO126" s="54">
        <v>1</v>
      </c>
      <c r="EP126" s="54" t="s">
        <v>4676</v>
      </c>
      <c r="EQ126" s="54">
        <v>23</v>
      </c>
      <c r="ER126" s="54"/>
      <c r="ES126" s="54"/>
      <c r="ET126" s="54"/>
      <c r="EU126" s="54"/>
      <c r="EV126" s="54"/>
      <c r="EW126" s="54"/>
      <c r="EX126" s="54"/>
      <c r="EY126" s="54"/>
      <c r="EZ126" s="54"/>
      <c r="FA126" s="54"/>
      <c r="FB126" s="54"/>
      <c r="FC126" s="54"/>
      <c r="FD126" s="54"/>
      <c r="FE126" s="54"/>
      <c r="FF126" s="54"/>
      <c r="FG126" s="54"/>
      <c r="FH126" s="54"/>
      <c r="FI126" s="54"/>
      <c r="FJ126" s="54"/>
      <c r="FK126" s="54"/>
      <c r="FL126" s="54"/>
      <c r="FM126" s="54"/>
      <c r="FN126" s="54"/>
      <c r="FO126" s="54"/>
      <c r="FP126" s="54"/>
      <c r="FQ126" s="54"/>
      <c r="FR126" s="54"/>
      <c r="FS126" s="54"/>
      <c r="FT126" s="54"/>
      <c r="FU126" s="54" t="s">
        <v>5010</v>
      </c>
      <c r="FV126" s="54"/>
      <c r="FW126" s="54" t="s">
        <v>5358</v>
      </c>
      <c r="FX126" s="54"/>
      <c r="FY126" s="54"/>
      <c r="FZ126" s="54"/>
      <c r="GA126" s="54"/>
      <c r="GB126" s="54"/>
      <c r="GC126" s="54"/>
      <c r="GD126" s="54"/>
      <c r="GE126" s="54"/>
      <c r="GF126" s="54" t="s">
        <v>5915</v>
      </c>
      <c r="GG126" s="54" t="s">
        <v>6256</v>
      </c>
      <c r="GH126" s="54" t="s">
        <v>6574</v>
      </c>
      <c r="GI126" s="54" t="s">
        <v>6919</v>
      </c>
      <c r="GJ126" s="54" t="s">
        <v>7197</v>
      </c>
      <c r="GK126" s="54" t="s">
        <v>7286</v>
      </c>
      <c r="GL126" s="54" t="s">
        <v>7382</v>
      </c>
      <c r="GM126" s="54" t="s">
        <v>6919</v>
      </c>
    </row>
    <row r="127" spans="3:195" ht="30" customHeight="1" x14ac:dyDescent="0.2">
      <c r="C127" s="102" t="s">
        <v>11156</v>
      </c>
      <c r="D127" s="102" t="s">
        <v>11212</v>
      </c>
      <c r="E127" s="54" t="s">
        <v>44</v>
      </c>
      <c r="F127" s="54" t="s">
        <v>11175</v>
      </c>
      <c r="G127" s="54" t="s">
        <v>85</v>
      </c>
      <c r="H127" s="54" t="s">
        <v>195</v>
      </c>
      <c r="I127" s="54" t="s">
        <v>526</v>
      </c>
      <c r="J127" s="54" t="s">
        <v>624</v>
      </c>
      <c r="K127" s="54">
        <v>2023</v>
      </c>
      <c r="L127" s="54" t="s">
        <v>836</v>
      </c>
      <c r="M127" s="54" t="s">
        <v>976</v>
      </c>
      <c r="N127" s="54"/>
      <c r="O127" s="54"/>
      <c r="P127" s="54"/>
      <c r="Q127" s="54" t="s">
        <v>1599</v>
      </c>
      <c r="R127" s="54"/>
      <c r="S127" s="54"/>
      <c r="T127" s="54"/>
      <c r="U127" s="54"/>
      <c r="V127" s="54"/>
      <c r="W127" s="54"/>
      <c r="X127" s="54"/>
      <c r="Y127" s="54"/>
      <c r="Z127" s="54" t="s">
        <v>2710</v>
      </c>
      <c r="AA127" s="54" t="s">
        <v>2710</v>
      </c>
      <c r="AB127" s="54" t="s">
        <v>3142</v>
      </c>
      <c r="AC127" s="54" t="s">
        <v>2710</v>
      </c>
      <c r="AD127" s="55">
        <v>0.3</v>
      </c>
      <c r="AE127" s="55"/>
      <c r="AF127" s="55"/>
      <c r="AG127" s="55"/>
      <c r="AH127" s="55">
        <v>0.3</v>
      </c>
      <c r="AI127" s="55">
        <v>100</v>
      </c>
      <c r="AJ127" s="55">
        <v>1</v>
      </c>
      <c r="AK127" s="55">
        <v>0</v>
      </c>
      <c r="AL127" s="55">
        <v>0</v>
      </c>
      <c r="AM127" s="55">
        <v>0</v>
      </c>
      <c r="AN127" s="55">
        <v>0</v>
      </c>
      <c r="AO127" s="55">
        <v>0</v>
      </c>
      <c r="AP127" s="55">
        <v>0</v>
      </c>
      <c r="AQ127" s="55"/>
      <c r="AR127" s="55"/>
      <c r="AS127" s="55"/>
      <c r="AT127" s="55"/>
      <c r="AU127" s="55"/>
      <c r="AV127" s="55"/>
      <c r="AW127" s="54"/>
      <c r="AX127" s="54"/>
      <c r="AY127" s="55"/>
      <c r="AZ127" s="55">
        <v>0.3</v>
      </c>
      <c r="BA127" s="55">
        <v>2</v>
      </c>
      <c r="BB127" s="56">
        <v>3</v>
      </c>
      <c r="BC127" s="56">
        <v>3</v>
      </c>
      <c r="BD127" s="56">
        <v>2</v>
      </c>
      <c r="BE127" s="56"/>
      <c r="BF127" s="56"/>
      <c r="BG127" s="56"/>
      <c r="BH127" s="56"/>
      <c r="BI127" s="56"/>
      <c r="BJ127" s="56"/>
      <c r="BK127" s="56"/>
      <c r="BL127" s="56"/>
      <c r="BM127" s="56"/>
      <c r="BN127" s="56"/>
      <c r="BO127" s="56"/>
      <c r="BP127" s="56">
        <v>1</v>
      </c>
      <c r="BQ127" s="56"/>
      <c r="BR127" s="56"/>
      <c r="BS127" s="56"/>
      <c r="BT127" s="56"/>
      <c r="BU127" s="56"/>
      <c r="BV127" s="56"/>
      <c r="BW127" s="56"/>
      <c r="BX127" s="56"/>
      <c r="BY127" s="56"/>
      <c r="BZ127" s="56"/>
      <c r="CA127" s="56"/>
      <c r="CB127" s="56"/>
      <c r="CC127" s="56"/>
      <c r="CD127" s="56"/>
      <c r="CE127" s="56"/>
      <c r="CF127" s="56"/>
      <c r="CG127" s="56"/>
      <c r="CH127" s="56"/>
      <c r="CI127" s="56"/>
      <c r="CJ127" s="56"/>
      <c r="CK127" s="56"/>
      <c r="CL127" s="56"/>
      <c r="CM127" s="56"/>
      <c r="CN127" s="56">
        <v>0</v>
      </c>
      <c r="CO127" s="56"/>
      <c r="CP127" s="70"/>
      <c r="CQ127" s="56"/>
      <c r="CR127" s="56"/>
      <c r="CS127" s="56"/>
      <c r="CT127" s="56"/>
      <c r="CU127" s="56">
        <v>1</v>
      </c>
      <c r="CV127" s="56">
        <v>0</v>
      </c>
      <c r="CW127" s="55">
        <v>1.796</v>
      </c>
      <c r="CX127" s="54" t="s">
        <v>3686</v>
      </c>
      <c r="CY127" s="54"/>
      <c r="CZ127" s="54">
        <v>100</v>
      </c>
      <c r="DA127" s="54" t="s">
        <v>3990</v>
      </c>
      <c r="DB127" s="55">
        <v>1.796</v>
      </c>
      <c r="DC127" s="54"/>
      <c r="DD127" s="54"/>
      <c r="DE127" s="54"/>
      <c r="DF127" s="54"/>
      <c r="DG127" s="54"/>
      <c r="DH127" s="54"/>
      <c r="DI127" s="54"/>
      <c r="DJ127" s="54">
        <v>1</v>
      </c>
      <c r="DK127" s="54">
        <v>1</v>
      </c>
      <c r="DL127" s="54" t="s">
        <v>4187</v>
      </c>
      <c r="DM127" s="54">
        <v>670</v>
      </c>
      <c r="DN127" s="54">
        <v>1</v>
      </c>
      <c r="DO127" s="54" t="s">
        <v>4323</v>
      </c>
      <c r="DP127" s="54">
        <v>10</v>
      </c>
      <c r="DQ127" s="54"/>
      <c r="DR127" s="54"/>
      <c r="DS127" s="54"/>
      <c r="DT127" s="54"/>
      <c r="DU127" s="54"/>
      <c r="DV127" s="54"/>
      <c r="DW127" s="54"/>
      <c r="DX127" s="54"/>
      <c r="DY127" s="54"/>
      <c r="DZ127" s="54"/>
      <c r="EA127" s="54"/>
      <c r="EB127" s="54"/>
      <c r="EC127" s="54"/>
      <c r="ED127" s="54"/>
      <c r="EE127" s="54"/>
      <c r="EF127" s="54"/>
      <c r="EG127" s="54"/>
      <c r="EH127" s="54"/>
      <c r="EI127" s="54"/>
      <c r="EJ127" s="54"/>
      <c r="EK127" s="54"/>
      <c r="EL127" s="54">
        <v>1</v>
      </c>
      <c r="EM127" s="54" t="s">
        <v>4634</v>
      </c>
      <c r="EN127" s="54">
        <v>80</v>
      </c>
      <c r="EO127" s="54"/>
      <c r="EP127" s="54"/>
      <c r="EQ127" s="54"/>
      <c r="ER127" s="54"/>
      <c r="ES127" s="54"/>
      <c r="ET127" s="54"/>
      <c r="EU127" s="54"/>
      <c r="EV127" s="54"/>
      <c r="EW127" s="54"/>
      <c r="EX127" s="54"/>
      <c r="EY127" s="54"/>
      <c r="EZ127" s="54"/>
      <c r="FA127" s="54"/>
      <c r="FB127" s="54"/>
      <c r="FC127" s="54"/>
      <c r="FD127" s="54"/>
      <c r="FE127" s="54"/>
      <c r="FF127" s="54"/>
      <c r="FG127" s="54"/>
      <c r="FH127" s="54"/>
      <c r="FI127" s="54"/>
      <c r="FJ127" s="54"/>
      <c r="FK127" s="54"/>
      <c r="FL127" s="54"/>
      <c r="FM127" s="54"/>
      <c r="FN127" s="54"/>
      <c r="FO127" s="54"/>
      <c r="FP127" s="54"/>
      <c r="FQ127" s="54"/>
      <c r="FR127" s="54"/>
      <c r="FS127" s="54"/>
      <c r="FT127" s="54"/>
      <c r="FU127" s="54" t="s">
        <v>5012</v>
      </c>
      <c r="FV127" s="54" t="s">
        <v>5236</v>
      </c>
      <c r="FW127" s="54"/>
      <c r="FX127" s="54"/>
      <c r="FY127" s="54" t="s">
        <v>5478</v>
      </c>
      <c r="FZ127" s="54"/>
      <c r="GA127" s="54" t="s">
        <v>5620</v>
      </c>
      <c r="GB127" s="54"/>
      <c r="GC127" s="54"/>
      <c r="GD127" s="54"/>
      <c r="GE127" s="54"/>
      <c r="GF127" s="54" t="s">
        <v>5917</v>
      </c>
      <c r="GG127" s="54" t="s">
        <v>6250</v>
      </c>
      <c r="GH127" s="54" t="s">
        <v>6576</v>
      </c>
      <c r="GI127" s="54" t="s">
        <v>6921</v>
      </c>
      <c r="GJ127" s="54" t="s">
        <v>7199</v>
      </c>
      <c r="GK127" s="54" t="s">
        <v>6267</v>
      </c>
      <c r="GL127" s="54" t="s">
        <v>6576</v>
      </c>
      <c r="GM127" s="54" t="s">
        <v>6921</v>
      </c>
    </row>
    <row r="128" spans="3:195" ht="30" customHeight="1" x14ac:dyDescent="0.2">
      <c r="C128" s="102" t="s">
        <v>11156</v>
      </c>
      <c r="D128" s="102" t="s">
        <v>11212</v>
      </c>
      <c r="E128" s="54" t="s">
        <v>44</v>
      </c>
      <c r="F128" s="54" t="s">
        <v>11175</v>
      </c>
      <c r="G128" s="54" t="s">
        <v>85</v>
      </c>
      <c r="H128" s="54" t="s">
        <v>196</v>
      </c>
      <c r="I128" s="54" t="s">
        <v>526</v>
      </c>
      <c r="J128" s="54" t="s">
        <v>624</v>
      </c>
      <c r="K128" s="54">
        <v>2023</v>
      </c>
      <c r="L128" s="54" t="s">
        <v>787</v>
      </c>
      <c r="M128" s="54" t="s">
        <v>936</v>
      </c>
      <c r="N128" s="54"/>
      <c r="O128" s="54" t="s">
        <v>1094</v>
      </c>
      <c r="P128" s="54"/>
      <c r="Q128" s="54" t="s">
        <v>1600</v>
      </c>
      <c r="R128" s="54"/>
      <c r="S128" s="54"/>
      <c r="T128" s="54"/>
      <c r="U128" s="54"/>
      <c r="V128" s="54"/>
      <c r="W128" s="54"/>
      <c r="X128" s="54"/>
      <c r="Y128" s="54"/>
      <c r="Z128" s="54" t="s">
        <v>2711</v>
      </c>
      <c r="AA128" s="54" t="s">
        <v>2711</v>
      </c>
      <c r="AB128" s="54"/>
      <c r="AC128" s="54" t="s">
        <v>2711</v>
      </c>
      <c r="AD128" s="55">
        <v>0.19</v>
      </c>
      <c r="AE128" s="55"/>
      <c r="AF128" s="55"/>
      <c r="AG128" s="55"/>
      <c r="AH128" s="55">
        <v>0.19</v>
      </c>
      <c r="AI128" s="55">
        <v>100</v>
      </c>
      <c r="AJ128" s="55">
        <v>0.5</v>
      </c>
      <c r="AK128" s="55">
        <v>0</v>
      </c>
      <c r="AL128" s="55">
        <v>0</v>
      </c>
      <c r="AM128" s="55">
        <v>0</v>
      </c>
      <c r="AN128" s="55">
        <v>0</v>
      </c>
      <c r="AO128" s="55">
        <v>0</v>
      </c>
      <c r="AP128" s="55">
        <v>0</v>
      </c>
      <c r="AQ128" s="55"/>
      <c r="AR128" s="55"/>
      <c r="AS128" s="55"/>
      <c r="AT128" s="55"/>
      <c r="AU128" s="55"/>
      <c r="AV128" s="55">
        <v>1</v>
      </c>
      <c r="AW128" s="54" t="s">
        <v>3415</v>
      </c>
      <c r="AX128" s="54"/>
      <c r="AY128" s="55">
        <v>0</v>
      </c>
      <c r="AZ128" s="55">
        <v>0.06</v>
      </c>
      <c r="BA128" s="55">
        <v>0.17</v>
      </c>
      <c r="BB128" s="56">
        <v>2</v>
      </c>
      <c r="BC128" s="56">
        <v>2</v>
      </c>
      <c r="BD128" s="56">
        <v>2</v>
      </c>
      <c r="BE128" s="56"/>
      <c r="BF128" s="56"/>
      <c r="BG128" s="56">
        <v>1</v>
      </c>
      <c r="BH128" s="56"/>
      <c r="BI128" s="56"/>
      <c r="BJ128" s="56"/>
      <c r="BK128" s="56"/>
      <c r="BL128" s="56"/>
      <c r="BM128" s="56"/>
      <c r="BN128" s="56"/>
      <c r="BO128" s="56"/>
      <c r="BP128" s="56">
        <v>1</v>
      </c>
      <c r="BQ128" s="56"/>
      <c r="BR128" s="56"/>
      <c r="BS128" s="56"/>
      <c r="BT128" s="56"/>
      <c r="BU128" s="56"/>
      <c r="BV128" s="56"/>
      <c r="BW128" s="56"/>
      <c r="BX128" s="56"/>
      <c r="BY128" s="56"/>
      <c r="BZ128" s="56"/>
      <c r="CA128" s="56"/>
      <c r="CB128" s="56"/>
      <c r="CC128" s="56"/>
      <c r="CD128" s="56"/>
      <c r="CE128" s="56"/>
      <c r="CF128" s="56"/>
      <c r="CG128" s="56"/>
      <c r="CH128" s="56"/>
      <c r="CI128" s="56"/>
      <c r="CJ128" s="56"/>
      <c r="CK128" s="56"/>
      <c r="CL128" s="56"/>
      <c r="CM128" s="56"/>
      <c r="CN128" s="56">
        <v>0</v>
      </c>
      <c r="CO128" s="56"/>
      <c r="CP128" s="70"/>
      <c r="CQ128" s="56"/>
      <c r="CR128" s="56"/>
      <c r="CS128" s="56"/>
      <c r="CT128" s="56"/>
      <c r="CU128" s="56">
        <v>2</v>
      </c>
      <c r="CV128" s="56">
        <v>0</v>
      </c>
      <c r="CW128" s="55">
        <v>2.194</v>
      </c>
      <c r="CX128" s="54" t="s">
        <v>3703</v>
      </c>
      <c r="CY128" s="54"/>
      <c r="CZ128" s="54">
        <v>79.44</v>
      </c>
      <c r="DA128" s="54" t="s">
        <v>3972</v>
      </c>
      <c r="DB128" s="55">
        <v>2.762</v>
      </c>
      <c r="DC128" s="54"/>
      <c r="DD128" s="54"/>
      <c r="DE128" s="54"/>
      <c r="DF128" s="54"/>
      <c r="DG128" s="54"/>
      <c r="DH128" s="54"/>
      <c r="DI128" s="54"/>
      <c r="DJ128" s="54">
        <v>3</v>
      </c>
      <c r="DK128" s="54"/>
      <c r="DL128" s="54"/>
      <c r="DM128" s="54"/>
      <c r="DN128" s="54">
        <v>1</v>
      </c>
      <c r="DO128" s="54" t="s">
        <v>4301</v>
      </c>
      <c r="DP128" s="54">
        <v>25</v>
      </c>
      <c r="DQ128" s="54"/>
      <c r="DR128" s="54"/>
      <c r="DS128" s="54"/>
      <c r="DT128" s="54"/>
      <c r="DU128" s="54"/>
      <c r="DV128" s="54"/>
      <c r="DW128" s="54"/>
      <c r="DX128" s="54"/>
      <c r="DY128" s="54"/>
      <c r="DZ128" s="54"/>
      <c r="EA128" s="54"/>
      <c r="EB128" s="54"/>
      <c r="EC128" s="54"/>
      <c r="ED128" s="54"/>
      <c r="EE128" s="54"/>
      <c r="EF128" s="54"/>
      <c r="EG128" s="54"/>
      <c r="EH128" s="54"/>
      <c r="EI128" s="54"/>
      <c r="EJ128" s="54"/>
      <c r="EK128" s="54"/>
      <c r="EL128" s="54">
        <v>1</v>
      </c>
      <c r="EM128" s="54" t="s">
        <v>4635</v>
      </c>
      <c r="EN128" s="54">
        <v>853</v>
      </c>
      <c r="EO128" s="54"/>
      <c r="EP128" s="54"/>
      <c r="EQ128" s="54"/>
      <c r="ER128" s="54"/>
      <c r="ES128" s="54"/>
      <c r="ET128" s="54"/>
      <c r="EU128" s="54"/>
      <c r="EV128" s="54"/>
      <c r="EW128" s="54"/>
      <c r="EX128" s="54"/>
      <c r="EY128" s="54"/>
      <c r="EZ128" s="54"/>
      <c r="FA128" s="54"/>
      <c r="FB128" s="54"/>
      <c r="FC128" s="54"/>
      <c r="FD128" s="54"/>
      <c r="FE128" s="54"/>
      <c r="FF128" s="54"/>
      <c r="FG128" s="54"/>
      <c r="FH128" s="54"/>
      <c r="FI128" s="54"/>
      <c r="FJ128" s="54"/>
      <c r="FK128" s="54"/>
      <c r="FL128" s="54"/>
      <c r="FM128" s="54"/>
      <c r="FN128" s="54"/>
      <c r="FO128" s="54"/>
      <c r="FP128" s="54"/>
      <c r="FQ128" s="54"/>
      <c r="FR128" s="54"/>
      <c r="FS128" s="54"/>
      <c r="FT128" s="54"/>
      <c r="FU128" s="54" t="s">
        <v>5013</v>
      </c>
      <c r="FV128" s="54" t="s">
        <v>5237</v>
      </c>
      <c r="FW128" s="54"/>
      <c r="FX128" s="54"/>
      <c r="FY128" s="54" t="s">
        <v>5479</v>
      </c>
      <c r="FZ128" s="54"/>
      <c r="GA128" s="54"/>
      <c r="GB128" s="54"/>
      <c r="GC128" s="54"/>
      <c r="GD128" s="54"/>
      <c r="GE128" s="54"/>
      <c r="GF128" s="54" t="s">
        <v>5918</v>
      </c>
      <c r="GG128" s="54" t="s">
        <v>6250</v>
      </c>
      <c r="GH128" s="54" t="s">
        <v>6577</v>
      </c>
      <c r="GI128" s="54" t="s">
        <v>6922</v>
      </c>
      <c r="GJ128" s="54" t="s">
        <v>7200</v>
      </c>
      <c r="GK128" s="54" t="s">
        <v>6220</v>
      </c>
      <c r="GL128" s="54" t="s">
        <v>6577</v>
      </c>
      <c r="GM128" s="54" t="s">
        <v>6922</v>
      </c>
    </row>
    <row r="129" spans="3:195" ht="30" customHeight="1" x14ac:dyDescent="0.2">
      <c r="C129" s="102" t="s">
        <v>11188</v>
      </c>
      <c r="D129" s="102" t="s">
        <v>11212</v>
      </c>
      <c r="E129" s="54" t="s">
        <v>44</v>
      </c>
      <c r="F129" s="54" t="s">
        <v>11175</v>
      </c>
      <c r="G129" s="54" t="s">
        <v>82</v>
      </c>
      <c r="H129" s="54" t="s">
        <v>197</v>
      </c>
      <c r="I129" s="54" t="s">
        <v>449</v>
      </c>
      <c r="J129" s="54" t="s">
        <v>462</v>
      </c>
      <c r="K129" s="54">
        <v>2020</v>
      </c>
      <c r="L129" s="54" t="s">
        <v>837</v>
      </c>
      <c r="M129" s="54" t="s">
        <v>941</v>
      </c>
      <c r="N129" s="54"/>
      <c r="O129" s="54" t="s">
        <v>1095</v>
      </c>
      <c r="P129" s="54"/>
      <c r="Q129" s="54" t="s">
        <v>1601</v>
      </c>
      <c r="R129" s="54"/>
      <c r="S129" s="54" t="s">
        <v>2039</v>
      </c>
      <c r="T129" s="54"/>
      <c r="U129" s="54" t="s">
        <v>2469</v>
      </c>
      <c r="V129" s="54"/>
      <c r="W129" s="54"/>
      <c r="X129" s="54"/>
      <c r="Y129" s="54"/>
      <c r="Z129" s="54" t="s">
        <v>2712</v>
      </c>
      <c r="AA129" s="54" t="s">
        <v>3015</v>
      </c>
      <c r="AB129" s="54" t="s">
        <v>3140</v>
      </c>
      <c r="AC129" s="54" t="s">
        <v>3209</v>
      </c>
      <c r="AD129" s="55">
        <v>4111.8999999999996</v>
      </c>
      <c r="AE129" s="55"/>
      <c r="AF129" s="55"/>
      <c r="AG129" s="55"/>
      <c r="AH129" s="55">
        <v>2172.4</v>
      </c>
      <c r="AI129" s="55">
        <v>52.83</v>
      </c>
      <c r="AJ129" s="55">
        <v>13.8</v>
      </c>
      <c r="AK129" s="55">
        <v>0</v>
      </c>
      <c r="AL129" s="55">
        <v>0</v>
      </c>
      <c r="AM129" s="55">
        <v>1929.5</v>
      </c>
      <c r="AN129" s="55">
        <v>46.92</v>
      </c>
      <c r="AO129" s="55">
        <v>10</v>
      </c>
      <c r="AP129" s="55">
        <v>0.24</v>
      </c>
      <c r="AQ129" s="55"/>
      <c r="AR129" s="55"/>
      <c r="AS129" s="55"/>
      <c r="AT129" s="55"/>
      <c r="AU129" s="55"/>
      <c r="AV129" s="55">
        <v>1</v>
      </c>
      <c r="AW129" s="54" t="s">
        <v>11168</v>
      </c>
      <c r="AX129" s="54"/>
      <c r="AY129" s="55">
        <v>0</v>
      </c>
      <c r="AZ129" s="55">
        <v>275</v>
      </c>
      <c r="BA129" s="55">
        <v>2</v>
      </c>
      <c r="BB129" s="56">
        <v>839</v>
      </c>
      <c r="BC129" s="56">
        <v>763</v>
      </c>
      <c r="BD129" s="56">
        <v>719</v>
      </c>
      <c r="BE129" s="56"/>
      <c r="BF129" s="56">
        <v>256</v>
      </c>
      <c r="BG129" s="56">
        <v>25</v>
      </c>
      <c r="BH129" s="56"/>
      <c r="BI129" s="56"/>
      <c r="BJ129" s="56">
        <v>2</v>
      </c>
      <c r="BK129" s="56">
        <v>1</v>
      </c>
      <c r="BL129" s="56"/>
      <c r="BM129" s="56">
        <v>2</v>
      </c>
      <c r="BN129" s="56"/>
      <c r="BO129" s="56">
        <v>102</v>
      </c>
      <c r="BP129" s="56">
        <v>41</v>
      </c>
      <c r="BQ129" s="56"/>
      <c r="BR129" s="56"/>
      <c r="BS129" s="56"/>
      <c r="BT129" s="56"/>
      <c r="BU129" s="56">
        <v>1</v>
      </c>
      <c r="BV129" s="56"/>
      <c r="BW129" s="56"/>
      <c r="BX129" s="56">
        <v>15</v>
      </c>
      <c r="BY129" s="56"/>
      <c r="BZ129" s="56"/>
      <c r="CA129" s="56"/>
      <c r="CB129" s="56"/>
      <c r="CC129" s="56"/>
      <c r="CD129" s="56"/>
      <c r="CE129" s="56"/>
      <c r="CF129" s="56"/>
      <c r="CG129" s="56"/>
      <c r="CH129" s="56"/>
      <c r="CI129" s="56"/>
      <c r="CJ129" s="56"/>
      <c r="CK129" s="56"/>
      <c r="CL129" s="56"/>
      <c r="CM129" s="56"/>
      <c r="CN129" s="56">
        <v>0</v>
      </c>
      <c r="CO129" s="56">
        <v>13</v>
      </c>
      <c r="CP129" s="70"/>
      <c r="CQ129" s="56">
        <v>4</v>
      </c>
      <c r="CR129" s="56">
        <v>7</v>
      </c>
      <c r="CS129" s="56" t="s">
        <v>3583</v>
      </c>
      <c r="CT129" s="56">
        <v>250</v>
      </c>
      <c r="CU129" s="56">
        <v>719</v>
      </c>
      <c r="CV129" s="56">
        <v>0</v>
      </c>
      <c r="CW129" s="55">
        <v>561.79999999999995</v>
      </c>
      <c r="CX129" s="54" t="s">
        <v>3704</v>
      </c>
      <c r="CY129" s="54"/>
      <c r="CZ129" s="54">
        <v>100</v>
      </c>
      <c r="DA129" s="54" t="s">
        <v>3991</v>
      </c>
      <c r="DB129" s="55">
        <v>561.79999999999995</v>
      </c>
      <c r="DC129" s="54"/>
      <c r="DD129" s="54"/>
      <c r="DE129" s="54"/>
      <c r="DF129" s="54"/>
      <c r="DG129" s="54"/>
      <c r="DH129" s="54"/>
      <c r="DI129" s="54"/>
      <c r="DJ129" s="54"/>
      <c r="DK129" s="54">
        <v>1</v>
      </c>
      <c r="DL129" s="54" t="s">
        <v>4203</v>
      </c>
      <c r="DM129" s="54">
        <v>742</v>
      </c>
      <c r="DN129" s="54">
        <v>1</v>
      </c>
      <c r="DO129" s="54" t="s">
        <v>4324</v>
      </c>
      <c r="DP129" s="54">
        <v>17342</v>
      </c>
      <c r="DQ129" s="54">
        <v>1</v>
      </c>
      <c r="DR129" s="54" t="s">
        <v>4203</v>
      </c>
      <c r="DS129" s="54">
        <v>32158</v>
      </c>
      <c r="DT129" s="54"/>
      <c r="DU129" s="54"/>
      <c r="DV129" s="54"/>
      <c r="DW129" s="54">
        <v>1</v>
      </c>
      <c r="DX129" s="54" t="s">
        <v>4345</v>
      </c>
      <c r="DY129" s="54">
        <v>14300</v>
      </c>
      <c r="DZ129" s="54"/>
      <c r="EA129" s="54"/>
      <c r="EB129" s="54"/>
      <c r="EC129" s="54"/>
      <c r="ED129" s="54"/>
      <c r="EE129" s="54"/>
      <c r="EF129" s="54" t="s">
        <v>4522</v>
      </c>
      <c r="EG129" s="54" t="s">
        <v>4180</v>
      </c>
      <c r="EH129" s="54">
        <v>30</v>
      </c>
      <c r="EI129" s="54">
        <v>1</v>
      </c>
      <c r="EJ129" s="54" t="s">
        <v>4587</v>
      </c>
      <c r="EK129" s="54">
        <v>39957</v>
      </c>
      <c r="EL129" s="54"/>
      <c r="EM129" s="54"/>
      <c r="EN129" s="54"/>
      <c r="EO129" s="54"/>
      <c r="EP129" s="54"/>
      <c r="EQ129" s="54"/>
      <c r="ER129" s="54"/>
      <c r="ES129" s="54"/>
      <c r="ET129" s="54"/>
      <c r="EU129" s="54"/>
      <c r="EV129" s="54"/>
      <c r="EW129" s="54"/>
      <c r="EX129" s="54">
        <v>1</v>
      </c>
      <c r="EY129" s="54" t="s">
        <v>4709</v>
      </c>
      <c r="EZ129" s="54">
        <v>20</v>
      </c>
      <c r="FA129" s="54"/>
      <c r="FB129" s="54"/>
      <c r="FC129" s="54"/>
      <c r="FD129" s="54"/>
      <c r="FE129" s="54"/>
      <c r="FF129" s="54"/>
      <c r="FG129" s="54"/>
      <c r="FH129" s="54"/>
      <c r="FI129" s="54"/>
      <c r="FJ129" s="54"/>
      <c r="FK129" s="54"/>
      <c r="FL129" s="54"/>
      <c r="FM129" s="54"/>
      <c r="FN129" s="54"/>
      <c r="FO129" s="54"/>
      <c r="FP129" s="54"/>
      <c r="FQ129" s="54"/>
      <c r="FR129" s="54"/>
      <c r="FS129" s="54"/>
      <c r="FT129" s="54"/>
      <c r="FU129" s="54" t="s">
        <v>5014</v>
      </c>
      <c r="FV129" s="54" t="s">
        <v>5238</v>
      </c>
      <c r="FW129" s="54" t="s">
        <v>5360</v>
      </c>
      <c r="FX129" s="54"/>
      <c r="FY129" s="54" t="s">
        <v>5480</v>
      </c>
      <c r="FZ129" s="54"/>
      <c r="GA129" s="54"/>
      <c r="GB129" s="54"/>
      <c r="GC129" s="54" t="s">
        <v>5700</v>
      </c>
      <c r="GD129" s="54">
        <v>71</v>
      </c>
      <c r="GE129" s="54">
        <v>1770</v>
      </c>
      <c r="GF129" s="54" t="s">
        <v>5919</v>
      </c>
      <c r="GG129" s="54" t="s">
        <v>6258</v>
      </c>
      <c r="GH129" s="54" t="s">
        <v>6578</v>
      </c>
      <c r="GI129" s="54" t="s">
        <v>6923</v>
      </c>
      <c r="GJ129" s="54" t="s">
        <v>7201</v>
      </c>
      <c r="GK129" s="54" t="s">
        <v>7289</v>
      </c>
      <c r="GL129" s="54" t="s">
        <v>7384</v>
      </c>
      <c r="GM129" s="54" t="s">
        <v>7466</v>
      </c>
    </row>
    <row r="130" spans="3:195" ht="30" customHeight="1" x14ac:dyDescent="0.2">
      <c r="C130" s="102" t="s">
        <v>11156</v>
      </c>
      <c r="D130" s="102" t="s">
        <v>11212</v>
      </c>
      <c r="E130" s="54" t="s">
        <v>44</v>
      </c>
      <c r="F130" s="54" t="s">
        <v>11175</v>
      </c>
      <c r="G130" s="54" t="s">
        <v>84</v>
      </c>
      <c r="H130" s="54" t="s">
        <v>198</v>
      </c>
      <c r="I130" s="54" t="s">
        <v>528</v>
      </c>
      <c r="J130" s="54"/>
      <c r="K130" s="54">
        <v>2023</v>
      </c>
      <c r="L130" s="54" t="s">
        <v>788</v>
      </c>
      <c r="M130" s="54" t="s">
        <v>954</v>
      </c>
      <c r="N130" s="54"/>
      <c r="O130" s="54" t="s">
        <v>1096</v>
      </c>
      <c r="P130" s="54"/>
      <c r="Q130" s="54" t="s">
        <v>1602</v>
      </c>
      <c r="R130" s="54"/>
      <c r="S130" s="54"/>
      <c r="T130" s="54"/>
      <c r="U130" s="54"/>
      <c r="V130" s="54"/>
      <c r="W130" s="54"/>
      <c r="X130" s="54"/>
      <c r="Y130" s="54"/>
      <c r="Z130" s="54" t="s">
        <v>2713</v>
      </c>
      <c r="AA130" s="54" t="s">
        <v>3016</v>
      </c>
      <c r="AB130" s="54" t="s">
        <v>3142</v>
      </c>
      <c r="AC130" s="54" t="s">
        <v>3210</v>
      </c>
      <c r="AD130" s="55">
        <v>8.3209999999999997</v>
      </c>
      <c r="AE130" s="55"/>
      <c r="AF130" s="55"/>
      <c r="AG130" s="55"/>
      <c r="AH130" s="55">
        <v>8.1359999999999992</v>
      </c>
      <c r="AI130" s="55">
        <v>97.78</v>
      </c>
      <c r="AJ130" s="55">
        <v>8.4</v>
      </c>
      <c r="AK130" s="55">
        <v>0.06</v>
      </c>
      <c r="AL130" s="55">
        <v>0.72</v>
      </c>
      <c r="AM130" s="55">
        <v>0.125</v>
      </c>
      <c r="AN130" s="55">
        <v>1.5</v>
      </c>
      <c r="AO130" s="55">
        <v>0</v>
      </c>
      <c r="AP130" s="55">
        <v>0</v>
      </c>
      <c r="AQ130" s="55"/>
      <c r="AR130" s="55"/>
      <c r="AS130" s="55"/>
      <c r="AT130" s="55"/>
      <c r="AU130" s="55"/>
      <c r="AV130" s="55">
        <v>1</v>
      </c>
      <c r="AW130" s="54" t="s">
        <v>3403</v>
      </c>
      <c r="AX130" s="54"/>
      <c r="AY130" s="55">
        <v>0</v>
      </c>
      <c r="AZ130" s="55">
        <v>0</v>
      </c>
      <c r="BA130" s="55">
        <v>0</v>
      </c>
      <c r="BB130" s="56">
        <v>2</v>
      </c>
      <c r="BC130" s="56">
        <v>2</v>
      </c>
      <c r="BD130" s="56">
        <v>2</v>
      </c>
      <c r="BE130" s="56"/>
      <c r="BF130" s="56"/>
      <c r="BG130" s="56"/>
      <c r="BH130" s="56"/>
      <c r="BI130" s="56"/>
      <c r="BJ130" s="56"/>
      <c r="BK130" s="56"/>
      <c r="BL130" s="56"/>
      <c r="BM130" s="56"/>
      <c r="BN130" s="56"/>
      <c r="BO130" s="56">
        <v>1</v>
      </c>
      <c r="BP130" s="56">
        <v>1</v>
      </c>
      <c r="BQ130" s="56"/>
      <c r="BR130" s="56"/>
      <c r="BS130" s="56"/>
      <c r="BT130" s="56"/>
      <c r="BU130" s="56"/>
      <c r="BV130" s="56"/>
      <c r="BW130" s="56"/>
      <c r="BX130" s="56"/>
      <c r="BY130" s="56"/>
      <c r="BZ130" s="56"/>
      <c r="CA130" s="56"/>
      <c r="CB130" s="56"/>
      <c r="CC130" s="56"/>
      <c r="CD130" s="56"/>
      <c r="CE130" s="56"/>
      <c r="CF130" s="56"/>
      <c r="CG130" s="56"/>
      <c r="CH130" s="56"/>
      <c r="CI130" s="56"/>
      <c r="CJ130" s="56"/>
      <c r="CK130" s="56"/>
      <c r="CL130" s="56"/>
      <c r="CM130" s="56"/>
      <c r="CN130" s="56">
        <v>0</v>
      </c>
      <c r="CO130" s="56"/>
      <c r="CP130" s="70"/>
      <c r="CQ130" s="56"/>
      <c r="CR130" s="56"/>
      <c r="CS130" s="56"/>
      <c r="CT130" s="56"/>
      <c r="CU130" s="56">
        <v>2</v>
      </c>
      <c r="CV130" s="56">
        <v>0</v>
      </c>
      <c r="CW130" s="55">
        <v>3.3639999999999999</v>
      </c>
      <c r="CX130" s="54" t="s">
        <v>3674</v>
      </c>
      <c r="CY130" s="54"/>
      <c r="CZ130" s="54">
        <v>2.67</v>
      </c>
      <c r="DA130" s="54" t="s">
        <v>3972</v>
      </c>
      <c r="DB130" s="55">
        <v>125.83799999999999</v>
      </c>
      <c r="DC130" s="54"/>
      <c r="DD130" s="54"/>
      <c r="DE130" s="54"/>
      <c r="DF130" s="54"/>
      <c r="DG130" s="54"/>
      <c r="DH130" s="54"/>
      <c r="DI130" s="54"/>
      <c r="DJ130" s="54"/>
      <c r="DK130" s="54">
        <v>1</v>
      </c>
      <c r="DL130" s="54" t="s">
        <v>4187</v>
      </c>
      <c r="DM130" s="54">
        <v>4965</v>
      </c>
      <c r="DN130" s="54">
        <v>1</v>
      </c>
      <c r="DO130" s="54" t="s">
        <v>4325</v>
      </c>
      <c r="DP130" s="54">
        <v>19</v>
      </c>
      <c r="DQ130" s="54">
        <v>1</v>
      </c>
      <c r="DR130" s="54" t="s">
        <v>4301</v>
      </c>
      <c r="DS130" s="54">
        <v>19</v>
      </c>
      <c r="DT130" s="54"/>
      <c r="DU130" s="54"/>
      <c r="DV130" s="54"/>
      <c r="DW130" s="54"/>
      <c r="DX130" s="54"/>
      <c r="DY130" s="54"/>
      <c r="DZ130" s="54"/>
      <c r="EA130" s="54"/>
      <c r="EB130" s="54"/>
      <c r="EC130" s="54"/>
      <c r="ED130" s="54"/>
      <c r="EE130" s="54"/>
      <c r="EF130" s="54"/>
      <c r="EG130" s="54"/>
      <c r="EH130" s="54"/>
      <c r="EI130" s="54"/>
      <c r="EJ130" s="54"/>
      <c r="EK130" s="54"/>
      <c r="EL130" s="54">
        <v>1</v>
      </c>
      <c r="EM130" s="54" t="s">
        <v>4288</v>
      </c>
      <c r="EN130" s="54">
        <v>19</v>
      </c>
      <c r="EO130" s="54"/>
      <c r="EP130" s="54"/>
      <c r="EQ130" s="54"/>
      <c r="ER130" s="54"/>
      <c r="ES130" s="54"/>
      <c r="ET130" s="54"/>
      <c r="EU130" s="54"/>
      <c r="EV130" s="54"/>
      <c r="EW130" s="54"/>
      <c r="EX130" s="54">
        <v>1</v>
      </c>
      <c r="EY130" s="54" t="s">
        <v>4180</v>
      </c>
      <c r="EZ130" s="54">
        <v>18</v>
      </c>
      <c r="FA130" s="54"/>
      <c r="FB130" s="54"/>
      <c r="FC130" s="54"/>
      <c r="FD130" s="54"/>
      <c r="FE130" s="54"/>
      <c r="FF130" s="54"/>
      <c r="FG130" s="54"/>
      <c r="FH130" s="54"/>
      <c r="FI130" s="54"/>
      <c r="FJ130" s="54"/>
      <c r="FK130" s="54"/>
      <c r="FL130" s="54"/>
      <c r="FM130" s="54"/>
      <c r="FN130" s="54"/>
      <c r="FO130" s="54"/>
      <c r="FP130" s="54"/>
      <c r="FQ130" s="54"/>
      <c r="FR130" s="54"/>
      <c r="FS130" s="54"/>
      <c r="FT130" s="54"/>
      <c r="FU130" s="54"/>
      <c r="FV130" s="54"/>
      <c r="FW130" s="54"/>
      <c r="FX130" s="54"/>
      <c r="FY130" s="54" t="s">
        <v>5481</v>
      </c>
      <c r="FZ130" s="54"/>
      <c r="GA130" s="54" t="s">
        <v>5621</v>
      </c>
      <c r="GB130" s="54"/>
      <c r="GC130" s="54" t="s">
        <v>5701</v>
      </c>
      <c r="GD130" s="54">
        <v>1</v>
      </c>
      <c r="GE130" s="54">
        <v>20</v>
      </c>
      <c r="GF130" s="54" t="s">
        <v>5920</v>
      </c>
      <c r="GG130" s="54" t="s">
        <v>6259</v>
      </c>
      <c r="GH130" s="54" t="s">
        <v>6579</v>
      </c>
      <c r="GI130" s="54" t="s">
        <v>6924</v>
      </c>
      <c r="GJ130" s="54" t="s">
        <v>7202</v>
      </c>
      <c r="GK130" s="54" t="s">
        <v>7290</v>
      </c>
      <c r="GL130" s="54" t="s">
        <v>7385</v>
      </c>
      <c r="GM130" s="54" t="s">
        <v>7467</v>
      </c>
    </row>
    <row r="131" spans="3:195" ht="30" customHeight="1" x14ac:dyDescent="0.2">
      <c r="C131" s="102" t="s">
        <v>11156</v>
      </c>
      <c r="D131" s="102" t="s">
        <v>11212</v>
      </c>
      <c r="E131" s="54" t="s">
        <v>44</v>
      </c>
      <c r="F131" s="54" t="s">
        <v>11175</v>
      </c>
      <c r="G131" s="54" t="s">
        <v>85</v>
      </c>
      <c r="H131" s="54" t="s">
        <v>199</v>
      </c>
      <c r="I131" s="54" t="s">
        <v>528</v>
      </c>
      <c r="J131" s="54"/>
      <c r="K131" s="54">
        <v>2023</v>
      </c>
      <c r="L131" s="54" t="s">
        <v>771</v>
      </c>
      <c r="M131" s="54" t="s">
        <v>936</v>
      </c>
      <c r="N131" s="54"/>
      <c r="O131" s="54"/>
      <c r="P131" s="54"/>
      <c r="Q131" s="54"/>
      <c r="R131" s="54"/>
      <c r="S131" s="54" t="s">
        <v>2040</v>
      </c>
      <c r="T131" s="54"/>
      <c r="U131" s="54"/>
      <c r="V131" s="54"/>
      <c r="W131" s="54"/>
      <c r="X131" s="54"/>
      <c r="Y131" s="54"/>
      <c r="Z131" s="54" t="s">
        <v>2714</v>
      </c>
      <c r="AA131" s="54" t="s">
        <v>2714</v>
      </c>
      <c r="AB131" s="54"/>
      <c r="AC131" s="54" t="s">
        <v>2714</v>
      </c>
      <c r="AD131" s="55">
        <v>0.17899999999999999</v>
      </c>
      <c r="AE131" s="55"/>
      <c r="AF131" s="55"/>
      <c r="AG131" s="55"/>
      <c r="AH131" s="55">
        <v>0.17899999999999999</v>
      </c>
      <c r="AI131" s="55">
        <v>100</v>
      </c>
      <c r="AJ131" s="55">
        <v>0.36</v>
      </c>
      <c r="AK131" s="55">
        <v>0</v>
      </c>
      <c r="AL131" s="55">
        <v>0</v>
      </c>
      <c r="AM131" s="55">
        <v>0</v>
      </c>
      <c r="AN131" s="55">
        <v>0</v>
      </c>
      <c r="AO131" s="55">
        <v>0</v>
      </c>
      <c r="AP131" s="55">
        <v>0</v>
      </c>
      <c r="AQ131" s="55"/>
      <c r="AR131" s="55"/>
      <c r="AS131" s="55"/>
      <c r="AT131" s="55"/>
      <c r="AU131" s="55"/>
      <c r="AV131" s="55"/>
      <c r="AW131" s="54"/>
      <c r="AX131" s="54"/>
      <c r="AY131" s="55"/>
      <c r="AZ131" s="55">
        <v>0.2</v>
      </c>
      <c r="BA131" s="55">
        <v>1.28</v>
      </c>
      <c r="BB131" s="56">
        <v>1</v>
      </c>
      <c r="BC131" s="56">
        <v>1</v>
      </c>
      <c r="BD131" s="56">
        <v>1</v>
      </c>
      <c r="BE131" s="56"/>
      <c r="BF131" s="56"/>
      <c r="BG131" s="56"/>
      <c r="BH131" s="56"/>
      <c r="BI131" s="56"/>
      <c r="BJ131" s="56"/>
      <c r="BK131" s="56"/>
      <c r="BL131" s="56"/>
      <c r="BM131" s="56"/>
      <c r="BN131" s="56"/>
      <c r="BO131" s="56"/>
      <c r="BP131" s="56">
        <v>1</v>
      </c>
      <c r="BQ131" s="56"/>
      <c r="BR131" s="56"/>
      <c r="BS131" s="56"/>
      <c r="BT131" s="56"/>
      <c r="BU131" s="56"/>
      <c r="BV131" s="56"/>
      <c r="BW131" s="56"/>
      <c r="BX131" s="56"/>
      <c r="BY131" s="56"/>
      <c r="BZ131" s="56"/>
      <c r="CA131" s="56"/>
      <c r="CB131" s="56"/>
      <c r="CC131" s="56"/>
      <c r="CD131" s="56"/>
      <c r="CE131" s="56"/>
      <c r="CF131" s="56"/>
      <c r="CG131" s="56"/>
      <c r="CH131" s="56"/>
      <c r="CI131" s="56"/>
      <c r="CJ131" s="56"/>
      <c r="CK131" s="56"/>
      <c r="CL131" s="56"/>
      <c r="CM131" s="56"/>
      <c r="CN131" s="56">
        <v>0</v>
      </c>
      <c r="CO131" s="56"/>
      <c r="CP131" s="70"/>
      <c r="CQ131" s="56"/>
      <c r="CR131" s="56"/>
      <c r="CS131" s="56"/>
      <c r="CT131" s="56"/>
      <c r="CU131" s="56">
        <v>1</v>
      </c>
      <c r="CV131" s="56">
        <v>0</v>
      </c>
      <c r="CW131" s="55">
        <v>3.452</v>
      </c>
      <c r="CX131" s="54" t="s">
        <v>3686</v>
      </c>
      <c r="CY131" s="54"/>
      <c r="CZ131" s="54">
        <v>69.040000000000006</v>
      </c>
      <c r="DA131" s="54" t="s">
        <v>3967</v>
      </c>
      <c r="DB131" s="55">
        <v>5</v>
      </c>
      <c r="DC131" s="54"/>
      <c r="DD131" s="54"/>
      <c r="DE131" s="54"/>
      <c r="DF131" s="54"/>
      <c r="DG131" s="54"/>
      <c r="DH131" s="54"/>
      <c r="DI131" s="54"/>
      <c r="DJ131" s="54"/>
      <c r="DK131" s="54">
        <v>1</v>
      </c>
      <c r="DL131" s="54" t="s">
        <v>4187</v>
      </c>
      <c r="DM131" s="54">
        <v>10</v>
      </c>
      <c r="DN131" s="54">
        <v>1</v>
      </c>
      <c r="DO131" s="54" t="s">
        <v>4180</v>
      </c>
      <c r="DP131" s="54">
        <v>10</v>
      </c>
      <c r="DQ131" s="54">
        <v>1</v>
      </c>
      <c r="DR131" s="54" t="s">
        <v>4288</v>
      </c>
      <c r="DS131" s="54">
        <v>10</v>
      </c>
      <c r="DT131" s="54"/>
      <c r="DU131" s="54"/>
      <c r="DV131" s="54"/>
      <c r="DW131" s="54"/>
      <c r="DX131" s="54"/>
      <c r="DY131" s="54"/>
      <c r="DZ131" s="54"/>
      <c r="EA131" s="54"/>
      <c r="EB131" s="54"/>
      <c r="EC131" s="54"/>
      <c r="ED131" s="54"/>
      <c r="EE131" s="54"/>
      <c r="EF131" s="54"/>
      <c r="EG131" s="54"/>
      <c r="EH131" s="54"/>
      <c r="EI131" s="54"/>
      <c r="EJ131" s="54"/>
      <c r="EK131" s="54"/>
      <c r="EL131" s="54">
        <v>1</v>
      </c>
      <c r="EM131" s="54" t="s">
        <v>4288</v>
      </c>
      <c r="EN131" s="54">
        <v>10</v>
      </c>
      <c r="EO131" s="54"/>
      <c r="EP131" s="54"/>
      <c r="EQ131" s="54"/>
      <c r="ER131" s="54"/>
      <c r="ES131" s="54"/>
      <c r="ET131" s="54"/>
      <c r="EU131" s="54"/>
      <c r="EV131" s="54"/>
      <c r="EW131" s="54"/>
      <c r="EX131" s="54"/>
      <c r="EY131" s="54"/>
      <c r="EZ131" s="54"/>
      <c r="FA131" s="54"/>
      <c r="FB131" s="54"/>
      <c r="FC131" s="54"/>
      <c r="FD131" s="54"/>
      <c r="FE131" s="54"/>
      <c r="FF131" s="54"/>
      <c r="FG131" s="54"/>
      <c r="FH131" s="54"/>
      <c r="FI131" s="54"/>
      <c r="FJ131" s="54"/>
      <c r="FK131" s="54"/>
      <c r="FL131" s="54"/>
      <c r="FM131" s="54"/>
      <c r="FN131" s="54"/>
      <c r="FO131" s="54"/>
      <c r="FP131" s="54"/>
      <c r="FQ131" s="54"/>
      <c r="FR131" s="54"/>
      <c r="FS131" s="54"/>
      <c r="FT131" s="54"/>
      <c r="FU131" s="54"/>
      <c r="FV131" s="54"/>
      <c r="FW131" s="54"/>
      <c r="FX131" s="54"/>
      <c r="FY131" s="54"/>
      <c r="FZ131" s="54"/>
      <c r="GA131" s="54"/>
      <c r="GB131" s="54"/>
      <c r="GC131" s="54"/>
      <c r="GD131" s="54"/>
      <c r="GE131" s="54"/>
      <c r="GF131" s="54" t="s">
        <v>5921</v>
      </c>
      <c r="GG131" s="54" t="s">
        <v>6260</v>
      </c>
      <c r="GH131" s="54" t="s">
        <v>6580</v>
      </c>
      <c r="GI131" s="54" t="s">
        <v>6925</v>
      </c>
      <c r="GJ131" s="54" t="s">
        <v>5921</v>
      </c>
      <c r="GK131" s="54" t="s">
        <v>6260</v>
      </c>
      <c r="GL131" s="54" t="s">
        <v>6580</v>
      </c>
      <c r="GM131" s="54" t="s">
        <v>6925</v>
      </c>
    </row>
    <row r="132" spans="3:195" ht="30" customHeight="1" x14ac:dyDescent="0.2">
      <c r="C132" s="102" t="s">
        <v>11156</v>
      </c>
      <c r="D132" s="102" t="s">
        <v>11212</v>
      </c>
      <c r="E132" s="54" t="s">
        <v>44</v>
      </c>
      <c r="F132" s="54" t="s">
        <v>11175</v>
      </c>
      <c r="G132" s="54" t="s">
        <v>85</v>
      </c>
      <c r="H132" s="54" t="s">
        <v>200</v>
      </c>
      <c r="I132" s="54" t="s">
        <v>528</v>
      </c>
      <c r="J132" s="54"/>
      <c r="K132" s="54">
        <v>2023</v>
      </c>
      <c r="L132" s="54" t="s">
        <v>838</v>
      </c>
      <c r="M132" s="54" t="s">
        <v>977</v>
      </c>
      <c r="N132" s="54"/>
      <c r="O132" s="54" t="s">
        <v>1097</v>
      </c>
      <c r="P132" s="54"/>
      <c r="Q132" s="54" t="s">
        <v>1603</v>
      </c>
      <c r="R132" s="54"/>
      <c r="S132" s="54" t="s">
        <v>2041</v>
      </c>
      <c r="T132" s="54"/>
      <c r="U132" s="54"/>
      <c r="V132" s="54"/>
      <c r="W132" s="54"/>
      <c r="X132" s="54"/>
      <c r="Y132" s="54"/>
      <c r="Z132" s="54" t="s">
        <v>2715</v>
      </c>
      <c r="AA132" s="54" t="s">
        <v>2715</v>
      </c>
      <c r="AB132" s="54"/>
      <c r="AC132" s="54" t="s">
        <v>2715</v>
      </c>
      <c r="AD132" s="55">
        <v>0.75700000000000001</v>
      </c>
      <c r="AE132" s="55"/>
      <c r="AF132" s="55"/>
      <c r="AG132" s="55"/>
      <c r="AH132" s="55">
        <v>0.75700000000000001</v>
      </c>
      <c r="AI132" s="55">
        <v>100</v>
      </c>
      <c r="AJ132" s="55">
        <v>17.5</v>
      </c>
      <c r="AK132" s="55">
        <v>0</v>
      </c>
      <c r="AL132" s="55">
        <v>0</v>
      </c>
      <c r="AM132" s="55">
        <v>0</v>
      </c>
      <c r="AN132" s="55">
        <v>0</v>
      </c>
      <c r="AO132" s="55">
        <v>0</v>
      </c>
      <c r="AP132" s="55">
        <v>0</v>
      </c>
      <c r="AQ132" s="55"/>
      <c r="AR132" s="55"/>
      <c r="AS132" s="55"/>
      <c r="AT132" s="55"/>
      <c r="AU132" s="55"/>
      <c r="AV132" s="55"/>
      <c r="AW132" s="54"/>
      <c r="AX132" s="54"/>
      <c r="AY132" s="55"/>
      <c r="AZ132" s="55">
        <v>0</v>
      </c>
      <c r="BA132" s="55">
        <v>0</v>
      </c>
      <c r="BB132" s="56">
        <v>1</v>
      </c>
      <c r="BC132" s="56">
        <v>1</v>
      </c>
      <c r="BD132" s="56">
        <v>1</v>
      </c>
      <c r="BE132" s="56"/>
      <c r="BF132" s="56">
        <v>1</v>
      </c>
      <c r="BG132" s="56"/>
      <c r="BH132" s="56"/>
      <c r="BI132" s="56"/>
      <c r="BJ132" s="56"/>
      <c r="BK132" s="56"/>
      <c r="BL132" s="56"/>
      <c r="BM132" s="56"/>
      <c r="BN132" s="56"/>
      <c r="BO132" s="56"/>
      <c r="BP132" s="56"/>
      <c r="BQ132" s="56"/>
      <c r="BR132" s="56"/>
      <c r="BS132" s="56"/>
      <c r="BT132" s="56"/>
      <c r="BU132" s="56"/>
      <c r="BV132" s="56"/>
      <c r="BW132" s="56"/>
      <c r="BX132" s="56"/>
      <c r="BY132" s="56"/>
      <c r="BZ132" s="56"/>
      <c r="CA132" s="56"/>
      <c r="CB132" s="56"/>
      <c r="CC132" s="56"/>
      <c r="CD132" s="56"/>
      <c r="CE132" s="56"/>
      <c r="CF132" s="56"/>
      <c r="CG132" s="56"/>
      <c r="CH132" s="56"/>
      <c r="CI132" s="56"/>
      <c r="CJ132" s="56"/>
      <c r="CK132" s="56"/>
      <c r="CL132" s="56"/>
      <c r="CM132" s="56"/>
      <c r="CN132" s="56">
        <v>0</v>
      </c>
      <c r="CO132" s="56"/>
      <c r="CP132" s="70"/>
      <c r="CQ132" s="56"/>
      <c r="CR132" s="56"/>
      <c r="CS132" s="56"/>
      <c r="CT132" s="56"/>
      <c r="CU132" s="56">
        <v>1</v>
      </c>
      <c r="CV132" s="56">
        <v>0</v>
      </c>
      <c r="CW132" s="55">
        <v>1.7629999999999999</v>
      </c>
      <c r="CX132" s="54" t="s">
        <v>3674</v>
      </c>
      <c r="CY132" s="54"/>
      <c r="CZ132" s="54">
        <v>100</v>
      </c>
      <c r="DA132" s="54" t="s">
        <v>3992</v>
      </c>
      <c r="DB132" s="55">
        <v>1.7629999999999999</v>
      </c>
      <c r="DC132" s="54"/>
      <c r="DD132" s="54"/>
      <c r="DE132" s="54"/>
      <c r="DF132" s="54"/>
      <c r="DG132" s="54"/>
      <c r="DH132" s="54"/>
      <c r="DI132" s="54"/>
      <c r="DJ132" s="54">
        <v>4</v>
      </c>
      <c r="DK132" s="54">
        <v>1</v>
      </c>
      <c r="DL132" s="54" t="s">
        <v>4187</v>
      </c>
      <c r="DM132" s="54">
        <v>1100</v>
      </c>
      <c r="DN132" s="54">
        <v>1</v>
      </c>
      <c r="DO132" s="54" t="s">
        <v>4180</v>
      </c>
      <c r="DP132" s="54">
        <v>9</v>
      </c>
      <c r="DQ132" s="54">
        <v>1</v>
      </c>
      <c r="DR132" s="54" t="s">
        <v>4288</v>
      </c>
      <c r="DS132" s="54">
        <v>9</v>
      </c>
      <c r="DT132" s="54"/>
      <c r="DU132" s="54"/>
      <c r="DV132" s="54"/>
      <c r="DW132" s="54"/>
      <c r="DX132" s="54"/>
      <c r="DY132" s="54"/>
      <c r="DZ132" s="54"/>
      <c r="EA132" s="54"/>
      <c r="EB132" s="54"/>
      <c r="EC132" s="54"/>
      <c r="ED132" s="54"/>
      <c r="EE132" s="54"/>
      <c r="EF132" s="54"/>
      <c r="EG132" s="54"/>
      <c r="EH132" s="54"/>
      <c r="EI132" s="54"/>
      <c r="EJ132" s="54"/>
      <c r="EK132" s="54"/>
      <c r="EL132" s="54">
        <v>1</v>
      </c>
      <c r="EM132" s="54" t="s">
        <v>4288</v>
      </c>
      <c r="EN132" s="54">
        <v>9</v>
      </c>
      <c r="EO132" s="54"/>
      <c r="EP132" s="54"/>
      <c r="EQ132" s="54"/>
      <c r="ER132" s="54"/>
      <c r="ES132" s="54"/>
      <c r="ET132" s="54"/>
      <c r="EU132" s="54"/>
      <c r="EV132" s="54"/>
      <c r="EW132" s="54"/>
      <c r="EX132" s="54">
        <v>1</v>
      </c>
      <c r="EY132" s="54" t="s">
        <v>4180</v>
      </c>
      <c r="EZ132" s="54">
        <v>8</v>
      </c>
      <c r="FA132" s="54"/>
      <c r="FB132" s="54"/>
      <c r="FC132" s="54"/>
      <c r="FD132" s="54"/>
      <c r="FE132" s="54"/>
      <c r="FF132" s="54"/>
      <c r="FG132" s="54"/>
      <c r="FH132" s="54"/>
      <c r="FI132" s="54"/>
      <c r="FJ132" s="54"/>
      <c r="FK132" s="54"/>
      <c r="FL132" s="54"/>
      <c r="FM132" s="54"/>
      <c r="FN132" s="54"/>
      <c r="FO132" s="54"/>
      <c r="FP132" s="54"/>
      <c r="FQ132" s="54"/>
      <c r="FR132" s="54"/>
      <c r="FS132" s="54"/>
      <c r="FT132" s="54"/>
      <c r="FU132" s="54" t="s">
        <v>5015</v>
      </c>
      <c r="FV132" s="54"/>
      <c r="FW132" s="54"/>
      <c r="FX132" s="54"/>
      <c r="FY132" s="54" t="s">
        <v>5481</v>
      </c>
      <c r="FZ132" s="54"/>
      <c r="GA132" s="54" t="s">
        <v>5621</v>
      </c>
      <c r="GB132" s="54"/>
      <c r="GC132" s="54" t="s">
        <v>5702</v>
      </c>
      <c r="GD132" s="54">
        <v>3</v>
      </c>
      <c r="GE132" s="54">
        <v>9</v>
      </c>
      <c r="GF132" s="54" t="s">
        <v>5922</v>
      </c>
      <c r="GG132" s="54" t="s">
        <v>6261</v>
      </c>
      <c r="GH132" s="54" t="s">
        <v>6581</v>
      </c>
      <c r="GI132" s="54" t="s">
        <v>6926</v>
      </c>
      <c r="GJ132" s="54" t="s">
        <v>7203</v>
      </c>
      <c r="GK132" s="54" t="s">
        <v>6220</v>
      </c>
      <c r="GL132" s="54" t="s">
        <v>7386</v>
      </c>
      <c r="GM132" s="54" t="s">
        <v>6926</v>
      </c>
    </row>
    <row r="133" spans="3:195" ht="30" customHeight="1" x14ac:dyDescent="0.2">
      <c r="C133" s="102" t="s">
        <v>11156</v>
      </c>
      <c r="D133" s="102" t="s">
        <v>11212</v>
      </c>
      <c r="E133" s="54" t="s">
        <v>44</v>
      </c>
      <c r="F133" s="54" t="s">
        <v>11175</v>
      </c>
      <c r="G133" s="54" t="s">
        <v>85</v>
      </c>
      <c r="H133" s="54" t="s">
        <v>201</v>
      </c>
      <c r="I133" s="54" t="s">
        <v>528</v>
      </c>
      <c r="J133" s="54"/>
      <c r="K133" s="54">
        <v>2023</v>
      </c>
      <c r="L133" s="54" t="s">
        <v>839</v>
      </c>
      <c r="M133" s="54" t="s">
        <v>911</v>
      </c>
      <c r="N133" s="54"/>
      <c r="O133" s="54" t="s">
        <v>1098</v>
      </c>
      <c r="P133" s="54"/>
      <c r="Q133" s="54" t="s">
        <v>1604</v>
      </c>
      <c r="R133" s="54"/>
      <c r="S133" s="54" t="s">
        <v>2042</v>
      </c>
      <c r="T133" s="54"/>
      <c r="U133" s="54"/>
      <c r="V133" s="54"/>
      <c r="W133" s="54"/>
      <c r="X133" s="54"/>
      <c r="Y133" s="54"/>
      <c r="Z133" s="54" t="s">
        <v>2716</v>
      </c>
      <c r="AA133" s="54" t="s">
        <v>2716</v>
      </c>
      <c r="AB133" s="54" t="s">
        <v>3140</v>
      </c>
      <c r="AC133" s="54" t="s">
        <v>2716</v>
      </c>
      <c r="AD133" s="55">
        <v>1.9039999999999999</v>
      </c>
      <c r="AE133" s="55"/>
      <c r="AF133" s="55"/>
      <c r="AG133" s="55"/>
      <c r="AH133" s="55">
        <v>1.9039999999999999</v>
      </c>
      <c r="AI133" s="55">
        <v>100</v>
      </c>
      <c r="AJ133" s="55">
        <v>1.84</v>
      </c>
      <c r="AK133" s="55">
        <v>0</v>
      </c>
      <c r="AL133" s="55">
        <v>0</v>
      </c>
      <c r="AM133" s="55">
        <v>0</v>
      </c>
      <c r="AN133" s="55">
        <v>0</v>
      </c>
      <c r="AO133" s="55">
        <v>0</v>
      </c>
      <c r="AP133" s="55">
        <v>0</v>
      </c>
      <c r="AQ133" s="55"/>
      <c r="AR133" s="55"/>
      <c r="AS133" s="55"/>
      <c r="AT133" s="55"/>
      <c r="AU133" s="55"/>
      <c r="AV133" s="55"/>
      <c r="AW133" s="54"/>
      <c r="AX133" s="54"/>
      <c r="AY133" s="55"/>
      <c r="AZ133" s="55">
        <v>2.5</v>
      </c>
      <c r="BA133" s="55">
        <v>5</v>
      </c>
      <c r="BB133" s="56">
        <v>3</v>
      </c>
      <c r="BC133" s="56">
        <v>3</v>
      </c>
      <c r="BD133" s="56">
        <v>1</v>
      </c>
      <c r="BE133" s="56"/>
      <c r="BF133" s="56">
        <v>1</v>
      </c>
      <c r="BG133" s="56"/>
      <c r="BH133" s="56"/>
      <c r="BI133" s="56"/>
      <c r="BJ133" s="56"/>
      <c r="BK133" s="56"/>
      <c r="BL133" s="56"/>
      <c r="BM133" s="56"/>
      <c r="BN133" s="56"/>
      <c r="BO133" s="56"/>
      <c r="BP133" s="56"/>
      <c r="BQ133" s="56"/>
      <c r="BR133" s="56"/>
      <c r="BS133" s="56"/>
      <c r="BT133" s="56"/>
      <c r="BU133" s="56"/>
      <c r="BV133" s="56"/>
      <c r="BW133" s="56"/>
      <c r="BX133" s="56"/>
      <c r="BY133" s="56"/>
      <c r="BZ133" s="56"/>
      <c r="CA133" s="56"/>
      <c r="CB133" s="56"/>
      <c r="CC133" s="56"/>
      <c r="CD133" s="56"/>
      <c r="CE133" s="56"/>
      <c r="CF133" s="56"/>
      <c r="CG133" s="56"/>
      <c r="CH133" s="56"/>
      <c r="CI133" s="56"/>
      <c r="CJ133" s="56"/>
      <c r="CK133" s="56"/>
      <c r="CL133" s="56"/>
      <c r="CM133" s="56"/>
      <c r="CN133" s="56">
        <v>0</v>
      </c>
      <c r="CO133" s="56"/>
      <c r="CP133" s="70"/>
      <c r="CQ133" s="56"/>
      <c r="CR133" s="56"/>
      <c r="CS133" s="56"/>
      <c r="CT133" s="56"/>
      <c r="CU133" s="56">
        <v>1</v>
      </c>
      <c r="CV133" s="56">
        <v>0</v>
      </c>
      <c r="CW133" s="55">
        <v>5.6150000000000002</v>
      </c>
      <c r="CX133" s="54" t="s">
        <v>3674</v>
      </c>
      <c r="CY133" s="54"/>
      <c r="CZ133" s="54">
        <v>100</v>
      </c>
      <c r="DA133" s="54" t="s">
        <v>3993</v>
      </c>
      <c r="DB133" s="55">
        <v>5.6150000000000002</v>
      </c>
      <c r="DC133" s="54"/>
      <c r="DD133" s="54"/>
      <c r="DE133" s="54"/>
      <c r="DF133" s="54"/>
      <c r="DG133" s="54"/>
      <c r="DH133" s="54"/>
      <c r="DI133" s="54"/>
      <c r="DJ133" s="54"/>
      <c r="DK133" s="54">
        <v>1</v>
      </c>
      <c r="DL133" s="54" t="s">
        <v>4187</v>
      </c>
      <c r="DM133" s="54">
        <v>2776</v>
      </c>
      <c r="DN133" s="54">
        <v>1</v>
      </c>
      <c r="DO133" s="54" t="s">
        <v>4180</v>
      </c>
      <c r="DP133" s="54">
        <v>17</v>
      </c>
      <c r="DQ133" s="54"/>
      <c r="DR133" s="54"/>
      <c r="DS133" s="54"/>
      <c r="DT133" s="54"/>
      <c r="DU133" s="54"/>
      <c r="DV133" s="54"/>
      <c r="DW133" s="54"/>
      <c r="DX133" s="54"/>
      <c r="DY133" s="54"/>
      <c r="DZ133" s="54"/>
      <c r="EA133" s="54"/>
      <c r="EB133" s="54"/>
      <c r="EC133" s="54"/>
      <c r="ED133" s="54"/>
      <c r="EE133" s="54"/>
      <c r="EF133" s="54"/>
      <c r="EG133" s="54"/>
      <c r="EH133" s="54"/>
      <c r="EI133" s="54"/>
      <c r="EJ133" s="54"/>
      <c r="EK133" s="54"/>
      <c r="EL133" s="54"/>
      <c r="EM133" s="54"/>
      <c r="EN133" s="54"/>
      <c r="EO133" s="54"/>
      <c r="EP133" s="54"/>
      <c r="EQ133" s="54"/>
      <c r="ER133" s="54"/>
      <c r="ES133" s="54"/>
      <c r="ET133" s="54"/>
      <c r="EU133" s="54"/>
      <c r="EV133" s="54"/>
      <c r="EW133" s="54"/>
      <c r="EX133" s="54">
        <v>1</v>
      </c>
      <c r="EY133" s="54" t="s">
        <v>4710</v>
      </c>
      <c r="EZ133" s="54">
        <v>5</v>
      </c>
      <c r="FA133" s="54"/>
      <c r="FB133" s="54"/>
      <c r="FC133" s="54"/>
      <c r="FD133" s="54"/>
      <c r="FE133" s="54"/>
      <c r="FF133" s="54"/>
      <c r="FG133" s="54"/>
      <c r="FH133" s="54"/>
      <c r="FI133" s="54"/>
      <c r="FJ133" s="54"/>
      <c r="FK133" s="54"/>
      <c r="FL133" s="54"/>
      <c r="FM133" s="54"/>
      <c r="FN133" s="54"/>
      <c r="FO133" s="54"/>
      <c r="FP133" s="54"/>
      <c r="FQ133" s="54"/>
      <c r="FR133" s="54"/>
      <c r="FS133" s="54"/>
      <c r="FT133" s="54"/>
      <c r="FU133" s="54" t="s">
        <v>5016</v>
      </c>
      <c r="FV133" s="54"/>
      <c r="FW133" s="54"/>
      <c r="FX133" s="54"/>
      <c r="FY133" s="54"/>
      <c r="FZ133" s="54"/>
      <c r="GA133" s="54"/>
      <c r="GB133" s="54"/>
      <c r="GC133" s="54"/>
      <c r="GD133" s="54"/>
      <c r="GE133" s="54"/>
      <c r="GF133" s="54" t="s">
        <v>5923</v>
      </c>
      <c r="GG133" s="54" t="s">
        <v>6262</v>
      </c>
      <c r="GH133" s="54" t="s">
        <v>6582</v>
      </c>
      <c r="GI133" s="54" t="s">
        <v>6927</v>
      </c>
      <c r="GJ133" s="54" t="s">
        <v>5923</v>
      </c>
      <c r="GK133" s="54" t="s">
        <v>6262</v>
      </c>
      <c r="GL133" s="54" t="s">
        <v>6582</v>
      </c>
      <c r="GM133" s="54" t="s">
        <v>6927</v>
      </c>
    </row>
    <row r="134" spans="3:195" ht="30" customHeight="1" x14ac:dyDescent="0.2">
      <c r="C134" s="102" t="s">
        <v>11156</v>
      </c>
      <c r="D134" s="102" t="s">
        <v>11212</v>
      </c>
      <c r="E134" s="54" t="s">
        <v>44</v>
      </c>
      <c r="F134" s="54" t="s">
        <v>11175</v>
      </c>
      <c r="G134" s="54" t="s">
        <v>85</v>
      </c>
      <c r="H134" s="54" t="s">
        <v>202</v>
      </c>
      <c r="I134" s="54" t="s">
        <v>528</v>
      </c>
      <c r="J134" s="54"/>
      <c r="K134" s="54"/>
      <c r="L134" s="54" t="s">
        <v>830</v>
      </c>
      <c r="M134" s="54" t="s">
        <v>936</v>
      </c>
      <c r="N134" s="54"/>
      <c r="O134" s="54" t="s">
        <v>1099</v>
      </c>
      <c r="P134" s="54"/>
      <c r="Q134" s="54"/>
      <c r="R134" s="54"/>
      <c r="S134" s="54" t="s">
        <v>2043</v>
      </c>
      <c r="T134" s="54"/>
      <c r="U134" s="54"/>
      <c r="V134" s="54"/>
      <c r="W134" s="54"/>
      <c r="X134" s="54"/>
      <c r="Y134" s="54"/>
      <c r="Z134" s="54" t="s">
        <v>2717</v>
      </c>
      <c r="AA134" s="54" t="s">
        <v>2717</v>
      </c>
      <c r="AB134" s="54"/>
      <c r="AC134" s="54" t="s">
        <v>2717</v>
      </c>
      <c r="AD134" s="55">
        <v>0.9</v>
      </c>
      <c r="AE134" s="55"/>
      <c r="AF134" s="55"/>
      <c r="AG134" s="55"/>
      <c r="AH134" s="55">
        <v>0.9</v>
      </c>
      <c r="AI134" s="55">
        <v>100</v>
      </c>
      <c r="AJ134" s="55">
        <v>0.78</v>
      </c>
      <c r="AK134" s="55">
        <v>0</v>
      </c>
      <c r="AL134" s="55">
        <v>0</v>
      </c>
      <c r="AM134" s="55">
        <v>0</v>
      </c>
      <c r="AN134" s="55">
        <v>0</v>
      </c>
      <c r="AO134" s="55">
        <v>0</v>
      </c>
      <c r="AP134" s="55">
        <v>0</v>
      </c>
      <c r="AQ134" s="55"/>
      <c r="AR134" s="55"/>
      <c r="AS134" s="55"/>
      <c r="AT134" s="55"/>
      <c r="AU134" s="55"/>
      <c r="AV134" s="55"/>
      <c r="AW134" s="54"/>
      <c r="AX134" s="54"/>
      <c r="AY134" s="55"/>
      <c r="AZ134" s="55">
        <v>0</v>
      </c>
      <c r="BA134" s="55">
        <v>0</v>
      </c>
      <c r="BB134" s="56">
        <v>1</v>
      </c>
      <c r="BC134" s="56">
        <v>1</v>
      </c>
      <c r="BD134" s="56">
        <v>1</v>
      </c>
      <c r="BE134" s="56"/>
      <c r="BF134" s="56">
        <v>1</v>
      </c>
      <c r="BG134" s="56"/>
      <c r="BH134" s="56"/>
      <c r="BI134" s="56"/>
      <c r="BJ134" s="56"/>
      <c r="BK134" s="56"/>
      <c r="BL134" s="56"/>
      <c r="BM134" s="56"/>
      <c r="BN134" s="56"/>
      <c r="BO134" s="56"/>
      <c r="BP134" s="56"/>
      <c r="BQ134" s="56"/>
      <c r="BR134" s="56"/>
      <c r="BS134" s="56"/>
      <c r="BT134" s="56"/>
      <c r="BU134" s="56"/>
      <c r="BV134" s="56"/>
      <c r="BW134" s="56"/>
      <c r="BX134" s="56"/>
      <c r="BY134" s="56"/>
      <c r="BZ134" s="56"/>
      <c r="CA134" s="56"/>
      <c r="CB134" s="56"/>
      <c r="CC134" s="56"/>
      <c r="CD134" s="56"/>
      <c r="CE134" s="56"/>
      <c r="CF134" s="56"/>
      <c r="CG134" s="56"/>
      <c r="CH134" s="56"/>
      <c r="CI134" s="56"/>
      <c r="CJ134" s="56"/>
      <c r="CK134" s="56"/>
      <c r="CL134" s="56"/>
      <c r="CM134" s="56"/>
      <c r="CN134" s="56">
        <v>0</v>
      </c>
      <c r="CO134" s="56"/>
      <c r="CP134" s="70"/>
      <c r="CQ134" s="56"/>
      <c r="CR134" s="56"/>
      <c r="CS134" s="56"/>
      <c r="CT134" s="56"/>
      <c r="CU134" s="56">
        <v>1</v>
      </c>
      <c r="CV134" s="56">
        <v>0</v>
      </c>
      <c r="CW134" s="55">
        <v>1.7589999999999999</v>
      </c>
      <c r="CX134" s="54" t="s">
        <v>3674</v>
      </c>
      <c r="CY134" s="54"/>
      <c r="CZ134" s="54">
        <v>100</v>
      </c>
      <c r="DA134" s="54" t="s">
        <v>3968</v>
      </c>
      <c r="DB134" s="55">
        <v>1.7589999999999999</v>
      </c>
      <c r="DC134" s="54"/>
      <c r="DD134" s="54"/>
      <c r="DE134" s="54"/>
      <c r="DF134" s="54"/>
      <c r="DG134" s="54"/>
      <c r="DH134" s="54"/>
      <c r="DI134" s="54"/>
      <c r="DJ134" s="54"/>
      <c r="DK134" s="54">
        <v>1</v>
      </c>
      <c r="DL134" s="54" t="s">
        <v>4187</v>
      </c>
      <c r="DM134" s="54">
        <v>950</v>
      </c>
      <c r="DN134" s="54">
        <v>1</v>
      </c>
      <c r="DO134" s="54" t="s">
        <v>4180</v>
      </c>
      <c r="DP134" s="54">
        <v>8</v>
      </c>
      <c r="DQ134" s="54">
        <v>1</v>
      </c>
      <c r="DR134" s="54" t="s">
        <v>4288</v>
      </c>
      <c r="DS134" s="54">
        <v>8</v>
      </c>
      <c r="DT134" s="54"/>
      <c r="DU134" s="54"/>
      <c r="DV134" s="54"/>
      <c r="DW134" s="54"/>
      <c r="DX134" s="54"/>
      <c r="DY134" s="54"/>
      <c r="DZ134" s="54"/>
      <c r="EA134" s="54"/>
      <c r="EB134" s="54"/>
      <c r="EC134" s="54"/>
      <c r="ED134" s="54"/>
      <c r="EE134" s="54"/>
      <c r="EF134" s="54"/>
      <c r="EG134" s="54"/>
      <c r="EH134" s="54"/>
      <c r="EI134" s="54"/>
      <c r="EJ134" s="54"/>
      <c r="EK134" s="54"/>
      <c r="EL134" s="54"/>
      <c r="EM134" s="54"/>
      <c r="EN134" s="54"/>
      <c r="EO134" s="54"/>
      <c r="EP134" s="54"/>
      <c r="EQ134" s="54"/>
      <c r="ER134" s="54"/>
      <c r="ES134" s="54"/>
      <c r="ET134" s="54"/>
      <c r="EU134" s="54"/>
      <c r="EV134" s="54"/>
      <c r="EW134" s="54"/>
      <c r="EX134" s="54">
        <v>1</v>
      </c>
      <c r="EY134" s="54" t="s">
        <v>4701</v>
      </c>
      <c r="EZ134" s="54">
        <v>5</v>
      </c>
      <c r="FA134" s="54"/>
      <c r="FB134" s="54"/>
      <c r="FC134" s="54"/>
      <c r="FD134" s="54"/>
      <c r="FE134" s="54"/>
      <c r="FF134" s="54"/>
      <c r="FG134" s="54"/>
      <c r="FH134" s="54"/>
      <c r="FI134" s="54"/>
      <c r="FJ134" s="54"/>
      <c r="FK134" s="54"/>
      <c r="FL134" s="54"/>
      <c r="FM134" s="54"/>
      <c r="FN134" s="54"/>
      <c r="FO134" s="54"/>
      <c r="FP134" s="54"/>
      <c r="FQ134" s="54"/>
      <c r="FR134" s="54"/>
      <c r="FS134" s="54"/>
      <c r="FT134" s="54"/>
      <c r="FU134" s="54"/>
      <c r="FV134" s="54"/>
      <c r="FW134" s="54"/>
      <c r="FX134" s="54"/>
      <c r="FY134" s="54"/>
      <c r="FZ134" s="54"/>
      <c r="GA134" s="54"/>
      <c r="GB134" s="54"/>
      <c r="GC134" s="54"/>
      <c r="GD134" s="54"/>
      <c r="GE134" s="54"/>
      <c r="GF134" s="54" t="s">
        <v>5924</v>
      </c>
      <c r="GG134" s="54" t="s">
        <v>6263</v>
      </c>
      <c r="GH134" s="54" t="s">
        <v>6583</v>
      </c>
      <c r="GI134" s="54" t="s">
        <v>6928</v>
      </c>
      <c r="GJ134" s="54" t="s">
        <v>5924</v>
      </c>
      <c r="GK134" s="54" t="s">
        <v>6263</v>
      </c>
      <c r="GL134" s="54" t="s">
        <v>6583</v>
      </c>
      <c r="GM134" s="54" t="s">
        <v>6928</v>
      </c>
    </row>
    <row r="135" spans="3:195" ht="30" customHeight="1" x14ac:dyDescent="0.2">
      <c r="C135" s="102" t="s">
        <v>11156</v>
      </c>
      <c r="D135" s="102" t="s">
        <v>11212</v>
      </c>
      <c r="E135" s="54" t="s">
        <v>44</v>
      </c>
      <c r="F135" s="54" t="s">
        <v>11175</v>
      </c>
      <c r="G135" s="54" t="s">
        <v>85</v>
      </c>
      <c r="H135" s="54" t="s">
        <v>203</v>
      </c>
      <c r="I135" s="54" t="s">
        <v>528</v>
      </c>
      <c r="J135" s="54"/>
      <c r="K135" s="54">
        <v>2023</v>
      </c>
      <c r="L135" s="54" t="s">
        <v>813</v>
      </c>
      <c r="M135" s="54" t="s">
        <v>791</v>
      </c>
      <c r="N135" s="54"/>
      <c r="O135" s="54" t="s">
        <v>1100</v>
      </c>
      <c r="P135" s="54"/>
      <c r="Q135" s="54" t="s">
        <v>1605</v>
      </c>
      <c r="R135" s="54"/>
      <c r="S135" s="54" t="s">
        <v>2044</v>
      </c>
      <c r="T135" s="54"/>
      <c r="U135" s="54"/>
      <c r="V135" s="54"/>
      <c r="W135" s="54"/>
      <c r="X135" s="54"/>
      <c r="Y135" s="54"/>
      <c r="Z135" s="54" t="s">
        <v>2718</v>
      </c>
      <c r="AA135" s="54" t="s">
        <v>2718</v>
      </c>
      <c r="AB135" s="54"/>
      <c r="AC135" s="54" t="s">
        <v>2718</v>
      </c>
      <c r="AD135" s="55">
        <v>0.68500000000000005</v>
      </c>
      <c r="AE135" s="55"/>
      <c r="AF135" s="55"/>
      <c r="AG135" s="55"/>
      <c r="AH135" s="55">
        <v>0.68</v>
      </c>
      <c r="AI135" s="55">
        <v>99.27</v>
      </c>
      <c r="AJ135" s="55">
        <v>0.63</v>
      </c>
      <c r="AK135" s="55">
        <v>0</v>
      </c>
      <c r="AL135" s="55">
        <v>0</v>
      </c>
      <c r="AM135" s="55">
        <v>0</v>
      </c>
      <c r="AN135" s="55">
        <v>0</v>
      </c>
      <c r="AO135" s="55">
        <v>5.0000000000000001E-3</v>
      </c>
      <c r="AP135" s="55">
        <v>0.73</v>
      </c>
      <c r="AQ135" s="55"/>
      <c r="AR135" s="55"/>
      <c r="AS135" s="55"/>
      <c r="AT135" s="55"/>
      <c r="AU135" s="55"/>
      <c r="AV135" s="55"/>
      <c r="AW135" s="54"/>
      <c r="AX135" s="54"/>
      <c r="AY135" s="55"/>
      <c r="AZ135" s="55">
        <v>1</v>
      </c>
      <c r="BA135" s="55">
        <v>1.33</v>
      </c>
      <c r="BB135" s="56">
        <v>2</v>
      </c>
      <c r="BC135" s="56">
        <v>2</v>
      </c>
      <c r="BD135" s="56">
        <v>2</v>
      </c>
      <c r="BE135" s="56"/>
      <c r="BF135" s="56"/>
      <c r="BG135" s="56">
        <v>1</v>
      </c>
      <c r="BH135" s="56"/>
      <c r="BI135" s="56"/>
      <c r="BJ135" s="56"/>
      <c r="BK135" s="56"/>
      <c r="BL135" s="56"/>
      <c r="BM135" s="56"/>
      <c r="BN135" s="56"/>
      <c r="BO135" s="56">
        <v>1</v>
      </c>
      <c r="BP135" s="56"/>
      <c r="BQ135" s="56"/>
      <c r="BR135" s="56"/>
      <c r="BS135" s="56"/>
      <c r="BT135" s="56"/>
      <c r="BU135" s="56"/>
      <c r="BV135" s="56"/>
      <c r="BW135" s="56"/>
      <c r="BX135" s="56"/>
      <c r="BY135" s="56"/>
      <c r="BZ135" s="56"/>
      <c r="CA135" s="56"/>
      <c r="CB135" s="56"/>
      <c r="CC135" s="56"/>
      <c r="CD135" s="56"/>
      <c r="CE135" s="56"/>
      <c r="CF135" s="56"/>
      <c r="CG135" s="56"/>
      <c r="CH135" s="56"/>
      <c r="CI135" s="56"/>
      <c r="CJ135" s="56"/>
      <c r="CK135" s="56"/>
      <c r="CL135" s="56"/>
      <c r="CM135" s="56"/>
      <c r="CN135" s="56">
        <v>0</v>
      </c>
      <c r="CO135" s="56"/>
      <c r="CP135" s="70"/>
      <c r="CQ135" s="56"/>
      <c r="CR135" s="56"/>
      <c r="CS135" s="56"/>
      <c r="CT135" s="56"/>
      <c r="CU135" s="56">
        <v>2</v>
      </c>
      <c r="CV135" s="56">
        <v>0</v>
      </c>
      <c r="CW135" s="55">
        <v>2.669</v>
      </c>
      <c r="CX135" s="54" t="s">
        <v>3674</v>
      </c>
      <c r="CY135" s="54"/>
      <c r="CZ135" s="54">
        <v>50</v>
      </c>
      <c r="DA135" s="54" t="s">
        <v>3968</v>
      </c>
      <c r="DB135" s="55">
        <v>5.3380000000000001</v>
      </c>
      <c r="DC135" s="54"/>
      <c r="DD135" s="54"/>
      <c r="DE135" s="54"/>
      <c r="DF135" s="54"/>
      <c r="DG135" s="54"/>
      <c r="DH135" s="54"/>
      <c r="DI135" s="54"/>
      <c r="DJ135" s="54"/>
      <c r="DK135" s="54">
        <v>1</v>
      </c>
      <c r="DL135" s="54" t="s">
        <v>4187</v>
      </c>
      <c r="DM135" s="54">
        <v>365</v>
      </c>
      <c r="DN135" s="54"/>
      <c r="DO135" s="54"/>
      <c r="DP135" s="54"/>
      <c r="DQ135" s="54">
        <v>1</v>
      </c>
      <c r="DR135" s="54" t="s">
        <v>4313</v>
      </c>
      <c r="DS135" s="54">
        <v>10</v>
      </c>
      <c r="DT135" s="54"/>
      <c r="DU135" s="54"/>
      <c r="DV135" s="54"/>
      <c r="DW135" s="54"/>
      <c r="DX135" s="54"/>
      <c r="DY135" s="54"/>
      <c r="DZ135" s="54"/>
      <c r="EA135" s="54"/>
      <c r="EB135" s="54"/>
      <c r="EC135" s="54"/>
      <c r="ED135" s="54"/>
      <c r="EE135" s="54"/>
      <c r="EF135" s="54"/>
      <c r="EG135" s="54"/>
      <c r="EH135" s="54"/>
      <c r="EI135" s="54"/>
      <c r="EJ135" s="54"/>
      <c r="EK135" s="54"/>
      <c r="EL135" s="54"/>
      <c r="EM135" s="54"/>
      <c r="EN135" s="54"/>
      <c r="EO135" s="54"/>
      <c r="EP135" s="54"/>
      <c r="EQ135" s="54"/>
      <c r="ER135" s="54"/>
      <c r="ES135" s="54"/>
      <c r="ET135" s="54"/>
      <c r="EU135" s="54"/>
      <c r="EV135" s="54"/>
      <c r="EW135" s="54"/>
      <c r="EX135" s="54"/>
      <c r="EY135" s="54"/>
      <c r="EZ135" s="54"/>
      <c r="FA135" s="54">
        <v>1</v>
      </c>
      <c r="FB135" s="54" t="s">
        <v>4777</v>
      </c>
      <c r="FC135" s="54">
        <v>8</v>
      </c>
      <c r="FD135" s="54"/>
      <c r="FE135" s="54"/>
      <c r="FF135" s="54"/>
      <c r="FG135" s="54"/>
      <c r="FH135" s="54"/>
      <c r="FI135" s="54"/>
      <c r="FJ135" s="54"/>
      <c r="FK135" s="54"/>
      <c r="FL135" s="54"/>
      <c r="FM135" s="54"/>
      <c r="FN135" s="54"/>
      <c r="FO135" s="54"/>
      <c r="FP135" s="54"/>
      <c r="FQ135" s="54"/>
      <c r="FR135" s="54"/>
      <c r="FS135" s="54"/>
      <c r="FT135" s="54"/>
      <c r="FU135" s="54"/>
      <c r="FV135" s="54"/>
      <c r="FW135" s="54"/>
      <c r="FX135" s="54"/>
      <c r="FY135" s="54"/>
      <c r="FZ135" s="54"/>
      <c r="GA135" s="54"/>
      <c r="GB135" s="54"/>
      <c r="GC135" s="54"/>
      <c r="GD135" s="54"/>
      <c r="GE135" s="54"/>
      <c r="GF135" s="54" t="s">
        <v>5925</v>
      </c>
      <c r="GG135" s="54" t="s">
        <v>6220</v>
      </c>
      <c r="GH135" s="54" t="s">
        <v>6584</v>
      </c>
      <c r="GI135" s="54" t="s">
        <v>6929</v>
      </c>
      <c r="GJ135" s="54" t="s">
        <v>5925</v>
      </c>
      <c r="GK135" s="54" t="s">
        <v>6220</v>
      </c>
      <c r="GL135" s="54" t="s">
        <v>6584</v>
      </c>
      <c r="GM135" s="54" t="s">
        <v>6929</v>
      </c>
    </row>
    <row r="136" spans="3:195" ht="30" customHeight="1" x14ac:dyDescent="0.2">
      <c r="C136" s="102" t="s">
        <v>11156</v>
      </c>
      <c r="D136" s="102" t="s">
        <v>11212</v>
      </c>
      <c r="E136" s="54" t="s">
        <v>44</v>
      </c>
      <c r="F136" s="54" t="s">
        <v>11175</v>
      </c>
      <c r="G136" s="54" t="s">
        <v>85</v>
      </c>
      <c r="H136" s="54" t="s">
        <v>204</v>
      </c>
      <c r="I136" s="54" t="s">
        <v>528</v>
      </c>
      <c r="J136" s="54"/>
      <c r="K136" s="54">
        <v>2023</v>
      </c>
      <c r="L136" s="54" t="s">
        <v>840</v>
      </c>
      <c r="M136" s="54" t="s">
        <v>886</v>
      </c>
      <c r="N136" s="54"/>
      <c r="O136" s="54" t="s">
        <v>1101</v>
      </c>
      <c r="P136" s="54"/>
      <c r="Q136" s="54"/>
      <c r="R136" s="54"/>
      <c r="S136" s="54" t="s">
        <v>2045</v>
      </c>
      <c r="T136" s="54"/>
      <c r="U136" s="54"/>
      <c r="V136" s="54"/>
      <c r="W136" s="54"/>
      <c r="X136" s="54"/>
      <c r="Y136" s="54"/>
      <c r="Z136" s="54" t="s">
        <v>204</v>
      </c>
      <c r="AA136" s="54" t="s">
        <v>3017</v>
      </c>
      <c r="AB136" s="54"/>
      <c r="AC136" s="54" t="s">
        <v>3017</v>
      </c>
      <c r="AD136" s="55">
        <v>0.59899999999999998</v>
      </c>
      <c r="AE136" s="55"/>
      <c r="AF136" s="55"/>
      <c r="AG136" s="55"/>
      <c r="AH136" s="55">
        <v>0.59899999999999998</v>
      </c>
      <c r="AI136" s="55">
        <v>100</v>
      </c>
      <c r="AJ136" s="55">
        <v>1.2</v>
      </c>
      <c r="AK136" s="55">
        <v>0</v>
      </c>
      <c r="AL136" s="55">
        <v>0</v>
      </c>
      <c r="AM136" s="55">
        <v>0</v>
      </c>
      <c r="AN136" s="55">
        <v>0</v>
      </c>
      <c r="AO136" s="55">
        <v>0</v>
      </c>
      <c r="AP136" s="55">
        <v>0</v>
      </c>
      <c r="AQ136" s="55"/>
      <c r="AR136" s="55"/>
      <c r="AS136" s="55"/>
      <c r="AT136" s="55"/>
      <c r="AU136" s="55"/>
      <c r="AV136" s="55"/>
      <c r="AW136" s="54"/>
      <c r="AX136" s="54"/>
      <c r="AY136" s="55"/>
      <c r="AZ136" s="55">
        <v>0.3</v>
      </c>
      <c r="BA136" s="55">
        <v>0.4</v>
      </c>
      <c r="BB136" s="56">
        <v>2</v>
      </c>
      <c r="BC136" s="56">
        <v>2</v>
      </c>
      <c r="BD136" s="56">
        <v>1</v>
      </c>
      <c r="BE136" s="56"/>
      <c r="BF136" s="56"/>
      <c r="BG136" s="56"/>
      <c r="BH136" s="56"/>
      <c r="BI136" s="56"/>
      <c r="BJ136" s="56"/>
      <c r="BK136" s="56"/>
      <c r="BL136" s="56"/>
      <c r="BM136" s="56">
        <v>1</v>
      </c>
      <c r="BN136" s="56"/>
      <c r="BO136" s="56"/>
      <c r="BP136" s="56"/>
      <c r="BQ136" s="56"/>
      <c r="BR136" s="56"/>
      <c r="BS136" s="56"/>
      <c r="BT136" s="56"/>
      <c r="BU136" s="56"/>
      <c r="BV136" s="56"/>
      <c r="BW136" s="56"/>
      <c r="BX136" s="56"/>
      <c r="BY136" s="56"/>
      <c r="BZ136" s="56"/>
      <c r="CA136" s="56"/>
      <c r="CB136" s="56"/>
      <c r="CC136" s="56"/>
      <c r="CD136" s="56"/>
      <c r="CE136" s="56"/>
      <c r="CF136" s="56"/>
      <c r="CG136" s="56"/>
      <c r="CH136" s="56"/>
      <c r="CI136" s="56"/>
      <c r="CJ136" s="56"/>
      <c r="CK136" s="56"/>
      <c r="CL136" s="56"/>
      <c r="CM136" s="56"/>
      <c r="CN136" s="56">
        <v>0</v>
      </c>
      <c r="CO136" s="56"/>
      <c r="CP136" s="70"/>
      <c r="CQ136" s="56"/>
      <c r="CR136" s="56"/>
      <c r="CS136" s="56"/>
      <c r="CT136" s="56"/>
      <c r="CU136" s="56">
        <v>1</v>
      </c>
      <c r="CV136" s="56">
        <v>0</v>
      </c>
      <c r="CW136" s="55">
        <v>3.9020000000000001</v>
      </c>
      <c r="CX136" s="54" t="s">
        <v>3674</v>
      </c>
      <c r="CY136" s="54"/>
      <c r="CZ136" s="54">
        <v>61.94</v>
      </c>
      <c r="DA136" s="54" t="s">
        <v>3968</v>
      </c>
      <c r="DB136" s="55">
        <v>6.3</v>
      </c>
      <c r="DC136" s="54"/>
      <c r="DD136" s="54"/>
      <c r="DE136" s="54"/>
      <c r="DF136" s="54"/>
      <c r="DG136" s="54"/>
      <c r="DH136" s="54"/>
      <c r="DI136" s="54"/>
      <c r="DJ136" s="54"/>
      <c r="DK136" s="54">
        <v>1</v>
      </c>
      <c r="DL136" s="54" t="s">
        <v>4187</v>
      </c>
      <c r="DM136" s="54">
        <v>819</v>
      </c>
      <c r="DN136" s="54"/>
      <c r="DO136" s="54"/>
      <c r="DP136" s="54"/>
      <c r="DQ136" s="54">
        <v>1</v>
      </c>
      <c r="DR136" s="54" t="s">
        <v>4288</v>
      </c>
      <c r="DS136" s="54">
        <v>10</v>
      </c>
      <c r="DT136" s="54"/>
      <c r="DU136" s="54"/>
      <c r="DV136" s="54"/>
      <c r="DW136" s="54"/>
      <c r="DX136" s="54"/>
      <c r="DY136" s="54"/>
      <c r="DZ136" s="54"/>
      <c r="EA136" s="54"/>
      <c r="EB136" s="54"/>
      <c r="EC136" s="54"/>
      <c r="ED136" s="54"/>
      <c r="EE136" s="54"/>
      <c r="EF136" s="54"/>
      <c r="EG136" s="54"/>
      <c r="EH136" s="54"/>
      <c r="EI136" s="54"/>
      <c r="EJ136" s="54"/>
      <c r="EK136" s="54"/>
      <c r="EL136" s="54"/>
      <c r="EM136" s="54"/>
      <c r="EN136" s="54"/>
      <c r="EO136" s="54"/>
      <c r="EP136" s="54"/>
      <c r="EQ136" s="54"/>
      <c r="ER136" s="54"/>
      <c r="ES136" s="54"/>
      <c r="ET136" s="54"/>
      <c r="EU136" s="54"/>
      <c r="EV136" s="54"/>
      <c r="EW136" s="54"/>
      <c r="EX136" s="54"/>
      <c r="EY136" s="54"/>
      <c r="EZ136" s="54"/>
      <c r="FA136" s="54"/>
      <c r="FB136" s="54"/>
      <c r="FC136" s="54"/>
      <c r="FD136" s="54"/>
      <c r="FE136" s="54"/>
      <c r="FF136" s="54"/>
      <c r="FG136" s="54"/>
      <c r="FH136" s="54"/>
      <c r="FI136" s="54"/>
      <c r="FJ136" s="54"/>
      <c r="FK136" s="54"/>
      <c r="FL136" s="54"/>
      <c r="FM136" s="54"/>
      <c r="FN136" s="54"/>
      <c r="FO136" s="54"/>
      <c r="FP136" s="54"/>
      <c r="FQ136" s="54"/>
      <c r="FR136" s="54"/>
      <c r="FS136" s="54"/>
      <c r="FT136" s="54"/>
      <c r="FU136" s="54"/>
      <c r="FV136" s="54"/>
      <c r="FW136" s="54"/>
      <c r="FX136" s="54"/>
      <c r="FY136" s="54"/>
      <c r="FZ136" s="54"/>
      <c r="GA136" s="54"/>
      <c r="GB136" s="54"/>
      <c r="GC136" s="54"/>
      <c r="GD136" s="54"/>
      <c r="GE136" s="54"/>
      <c r="GF136" s="54" t="s">
        <v>5926</v>
      </c>
      <c r="GG136" s="54" t="s">
        <v>6264</v>
      </c>
      <c r="GH136" s="54" t="s">
        <v>6585</v>
      </c>
      <c r="GI136" s="54" t="s">
        <v>6930</v>
      </c>
      <c r="GJ136" s="54" t="s">
        <v>5926</v>
      </c>
      <c r="GK136" s="54" t="s">
        <v>6264</v>
      </c>
      <c r="GL136" s="54" t="s">
        <v>6585</v>
      </c>
      <c r="GM136" s="54" t="s">
        <v>6930</v>
      </c>
    </row>
    <row r="137" spans="3:195" ht="30" customHeight="1" x14ac:dyDescent="0.2">
      <c r="C137" s="102" t="s">
        <v>11156</v>
      </c>
      <c r="D137" s="102" t="s">
        <v>11212</v>
      </c>
      <c r="E137" s="54" t="s">
        <v>44</v>
      </c>
      <c r="F137" s="54" t="s">
        <v>11175</v>
      </c>
      <c r="G137" s="54" t="s">
        <v>85</v>
      </c>
      <c r="H137" s="54" t="s">
        <v>207</v>
      </c>
      <c r="I137" s="54" t="s">
        <v>531</v>
      </c>
      <c r="J137" s="54"/>
      <c r="K137" s="54">
        <v>2023</v>
      </c>
      <c r="L137" s="54" t="s">
        <v>771</v>
      </c>
      <c r="M137" s="54" t="s">
        <v>936</v>
      </c>
      <c r="N137" s="54"/>
      <c r="O137" s="54"/>
      <c r="P137" s="54"/>
      <c r="Q137" s="54" t="s">
        <v>1608</v>
      </c>
      <c r="R137" s="54"/>
      <c r="S137" s="54"/>
      <c r="T137" s="54"/>
      <c r="U137" s="54"/>
      <c r="V137" s="54"/>
      <c r="W137" s="54"/>
      <c r="X137" s="54"/>
      <c r="Y137" s="54"/>
      <c r="Z137" s="54" t="s">
        <v>2720</v>
      </c>
      <c r="AA137" s="54" t="s">
        <v>2720</v>
      </c>
      <c r="AB137" s="54"/>
      <c r="AC137" s="54" t="s">
        <v>2720</v>
      </c>
      <c r="AD137" s="55">
        <v>1.8</v>
      </c>
      <c r="AE137" s="55"/>
      <c r="AF137" s="55"/>
      <c r="AG137" s="55"/>
      <c r="AH137" s="55">
        <v>1.8</v>
      </c>
      <c r="AI137" s="55">
        <v>100</v>
      </c>
      <c r="AJ137" s="55">
        <v>11.3</v>
      </c>
      <c r="AK137" s="55">
        <v>0</v>
      </c>
      <c r="AL137" s="55">
        <v>0</v>
      </c>
      <c r="AM137" s="55">
        <v>0</v>
      </c>
      <c r="AN137" s="55">
        <v>0</v>
      </c>
      <c r="AO137" s="55">
        <v>0</v>
      </c>
      <c r="AP137" s="55">
        <v>0</v>
      </c>
      <c r="AQ137" s="55"/>
      <c r="AR137" s="55"/>
      <c r="AS137" s="55"/>
      <c r="AT137" s="55"/>
      <c r="AU137" s="55"/>
      <c r="AV137" s="55"/>
      <c r="AW137" s="54"/>
      <c r="AX137" s="54"/>
      <c r="AY137" s="55"/>
      <c r="AZ137" s="55">
        <v>0.76</v>
      </c>
      <c r="BA137" s="55">
        <v>5.8</v>
      </c>
      <c r="BB137" s="56">
        <v>5</v>
      </c>
      <c r="BC137" s="56">
        <v>5</v>
      </c>
      <c r="BD137" s="56">
        <v>5</v>
      </c>
      <c r="BE137" s="56">
        <v>1</v>
      </c>
      <c r="BF137" s="56"/>
      <c r="BG137" s="56">
        <v>1</v>
      </c>
      <c r="BH137" s="56"/>
      <c r="BI137" s="56"/>
      <c r="BJ137" s="56"/>
      <c r="BK137" s="56"/>
      <c r="BL137" s="56"/>
      <c r="BM137" s="56"/>
      <c r="BN137" s="56">
        <v>1</v>
      </c>
      <c r="BO137" s="56"/>
      <c r="BP137" s="56">
        <v>1</v>
      </c>
      <c r="BQ137" s="56"/>
      <c r="BR137" s="56">
        <v>1</v>
      </c>
      <c r="BS137" s="56"/>
      <c r="BT137" s="56"/>
      <c r="BU137" s="56"/>
      <c r="BV137" s="56"/>
      <c r="BW137" s="56"/>
      <c r="BX137" s="56"/>
      <c r="BY137" s="56"/>
      <c r="BZ137" s="56"/>
      <c r="CA137" s="56"/>
      <c r="CB137" s="56"/>
      <c r="CC137" s="56"/>
      <c r="CD137" s="56"/>
      <c r="CE137" s="56"/>
      <c r="CF137" s="56"/>
      <c r="CG137" s="56"/>
      <c r="CH137" s="56"/>
      <c r="CI137" s="56"/>
      <c r="CJ137" s="56"/>
      <c r="CK137" s="56"/>
      <c r="CL137" s="56"/>
      <c r="CM137" s="56"/>
      <c r="CN137" s="56">
        <v>0</v>
      </c>
      <c r="CO137" s="56"/>
      <c r="CP137" s="70"/>
      <c r="CQ137" s="56"/>
      <c r="CR137" s="56"/>
      <c r="CS137" s="56"/>
      <c r="CT137" s="56"/>
      <c r="CU137" s="56">
        <v>5</v>
      </c>
      <c r="CV137" s="56">
        <v>0</v>
      </c>
      <c r="CW137" s="55">
        <v>1.4</v>
      </c>
      <c r="CX137" s="54" t="s">
        <v>3674</v>
      </c>
      <c r="CY137" s="54"/>
      <c r="CZ137" s="54">
        <v>100</v>
      </c>
      <c r="DA137" s="54" t="s">
        <v>3968</v>
      </c>
      <c r="DB137" s="55">
        <v>1.4</v>
      </c>
      <c r="DC137" s="54"/>
      <c r="DD137" s="54"/>
      <c r="DE137" s="54"/>
      <c r="DF137" s="54"/>
      <c r="DG137" s="54"/>
      <c r="DH137" s="54"/>
      <c r="DI137" s="54"/>
      <c r="DJ137" s="54"/>
      <c r="DK137" s="54"/>
      <c r="DL137" s="54"/>
      <c r="DM137" s="54"/>
      <c r="DN137" s="54"/>
      <c r="DO137" s="54"/>
      <c r="DP137" s="54"/>
      <c r="DQ137" s="54"/>
      <c r="DR137" s="54"/>
      <c r="DS137" s="54"/>
      <c r="DT137" s="54"/>
      <c r="DU137" s="54"/>
      <c r="DV137" s="54"/>
      <c r="DW137" s="54"/>
      <c r="DX137" s="54"/>
      <c r="DY137" s="54"/>
      <c r="DZ137" s="54"/>
      <c r="EA137" s="54"/>
      <c r="EB137" s="54"/>
      <c r="EC137" s="54"/>
      <c r="ED137" s="54"/>
      <c r="EE137" s="54"/>
      <c r="EF137" s="54" t="s">
        <v>4523</v>
      </c>
      <c r="EG137" s="54" t="s">
        <v>4180</v>
      </c>
      <c r="EH137" s="54">
        <v>10</v>
      </c>
      <c r="EI137" s="54"/>
      <c r="EJ137" s="54"/>
      <c r="EK137" s="54"/>
      <c r="EL137" s="54"/>
      <c r="EM137" s="54"/>
      <c r="EN137" s="54"/>
      <c r="EO137" s="54"/>
      <c r="EP137" s="54"/>
      <c r="EQ137" s="54"/>
      <c r="ER137" s="54"/>
      <c r="ES137" s="54"/>
      <c r="ET137" s="54"/>
      <c r="EU137" s="54"/>
      <c r="EV137" s="54"/>
      <c r="EW137" s="54"/>
      <c r="EX137" s="54"/>
      <c r="EY137" s="54"/>
      <c r="EZ137" s="54"/>
      <c r="FA137" s="54"/>
      <c r="FB137" s="54"/>
      <c r="FC137" s="54"/>
      <c r="FD137" s="54" t="s">
        <v>4523</v>
      </c>
      <c r="FE137" s="54" t="s">
        <v>4180</v>
      </c>
      <c r="FF137" s="54">
        <v>10</v>
      </c>
      <c r="FG137" s="54"/>
      <c r="FH137" s="54"/>
      <c r="FI137" s="54"/>
      <c r="FJ137" s="54"/>
      <c r="FK137" s="54"/>
      <c r="FL137" s="54"/>
      <c r="FM137" s="54"/>
      <c r="FN137" s="54"/>
      <c r="FO137" s="54"/>
      <c r="FP137" s="54"/>
      <c r="FQ137" s="54"/>
      <c r="FR137" s="54"/>
      <c r="FS137" s="54"/>
      <c r="FT137" s="54"/>
      <c r="FU137" s="54"/>
      <c r="FV137" s="54"/>
      <c r="FW137" s="54"/>
      <c r="FX137" s="54"/>
      <c r="FY137" s="54"/>
      <c r="FZ137" s="54"/>
      <c r="GA137" s="54"/>
      <c r="GB137" s="54"/>
      <c r="GC137" s="54"/>
      <c r="GD137" s="54"/>
      <c r="GE137" s="54"/>
      <c r="GF137" s="54" t="s">
        <v>5929</v>
      </c>
      <c r="GG137" s="54" t="s">
        <v>6267</v>
      </c>
      <c r="GH137" s="54" t="s">
        <v>6588</v>
      </c>
      <c r="GI137" s="54" t="s">
        <v>6933</v>
      </c>
      <c r="GJ137" s="54" t="s">
        <v>5929</v>
      </c>
      <c r="GK137" s="54" t="s">
        <v>6267</v>
      </c>
      <c r="GL137" s="54" t="s">
        <v>6588</v>
      </c>
      <c r="GM137" s="54" t="s">
        <v>6933</v>
      </c>
    </row>
    <row r="138" spans="3:195" ht="30" customHeight="1" x14ac:dyDescent="0.2">
      <c r="C138" s="102" t="s">
        <v>11156</v>
      </c>
      <c r="D138" s="102" t="s">
        <v>11212</v>
      </c>
      <c r="E138" s="54" t="s">
        <v>44</v>
      </c>
      <c r="F138" s="54" t="s">
        <v>11175</v>
      </c>
      <c r="G138" s="54" t="s">
        <v>85</v>
      </c>
      <c r="H138" s="54" t="s">
        <v>208</v>
      </c>
      <c r="I138" s="54" t="s">
        <v>532</v>
      </c>
      <c r="J138" s="54"/>
      <c r="K138" s="54">
        <v>2023</v>
      </c>
      <c r="L138" s="54" t="s">
        <v>771</v>
      </c>
      <c r="M138" s="54" t="s">
        <v>936</v>
      </c>
      <c r="N138" s="54"/>
      <c r="O138" s="54" t="s">
        <v>1104</v>
      </c>
      <c r="P138" s="54"/>
      <c r="Q138" s="54"/>
      <c r="R138" s="54"/>
      <c r="S138" s="54" t="s">
        <v>1104</v>
      </c>
      <c r="T138" s="54"/>
      <c r="U138" s="54"/>
      <c r="V138" s="54"/>
      <c r="W138" s="54"/>
      <c r="X138" s="54"/>
      <c r="Y138" s="54"/>
      <c r="Z138" s="54" t="s">
        <v>2721</v>
      </c>
      <c r="AA138" s="54" t="s">
        <v>2721</v>
      </c>
      <c r="AB138" s="54"/>
      <c r="AC138" s="54" t="s">
        <v>2721</v>
      </c>
      <c r="AD138" s="55">
        <v>0.53</v>
      </c>
      <c r="AE138" s="55"/>
      <c r="AF138" s="55"/>
      <c r="AG138" s="55"/>
      <c r="AH138" s="55">
        <v>0.53</v>
      </c>
      <c r="AI138" s="55">
        <v>100</v>
      </c>
      <c r="AJ138" s="55">
        <v>1.26</v>
      </c>
      <c r="AK138" s="55">
        <v>0</v>
      </c>
      <c r="AL138" s="55">
        <v>0</v>
      </c>
      <c r="AM138" s="55">
        <v>0</v>
      </c>
      <c r="AN138" s="55">
        <v>0</v>
      </c>
      <c r="AO138" s="55">
        <v>0</v>
      </c>
      <c r="AP138" s="55">
        <v>0</v>
      </c>
      <c r="AQ138" s="55"/>
      <c r="AR138" s="55"/>
      <c r="AS138" s="55"/>
      <c r="AT138" s="55"/>
      <c r="AU138" s="55"/>
      <c r="AV138" s="55"/>
      <c r="AW138" s="54"/>
      <c r="AX138" s="54"/>
      <c r="AY138" s="55"/>
      <c r="AZ138" s="55">
        <v>0.254</v>
      </c>
      <c r="BA138" s="55">
        <v>0.85</v>
      </c>
      <c r="BB138" s="56">
        <v>8</v>
      </c>
      <c r="BC138" s="56">
        <v>8</v>
      </c>
      <c r="BD138" s="56">
        <v>8</v>
      </c>
      <c r="BE138" s="56"/>
      <c r="BF138" s="56"/>
      <c r="BG138" s="56"/>
      <c r="BH138" s="56"/>
      <c r="BI138" s="56"/>
      <c r="BJ138" s="56"/>
      <c r="BK138" s="56"/>
      <c r="BL138" s="56"/>
      <c r="BM138" s="56"/>
      <c r="BN138" s="56">
        <v>3</v>
      </c>
      <c r="BO138" s="56">
        <v>3</v>
      </c>
      <c r="BP138" s="56"/>
      <c r="BQ138" s="56">
        <v>2</v>
      </c>
      <c r="BR138" s="56"/>
      <c r="BS138" s="56"/>
      <c r="BT138" s="56"/>
      <c r="BU138" s="56"/>
      <c r="BV138" s="56"/>
      <c r="BW138" s="56"/>
      <c r="BX138" s="56"/>
      <c r="BY138" s="56"/>
      <c r="BZ138" s="56"/>
      <c r="CA138" s="56"/>
      <c r="CB138" s="56"/>
      <c r="CC138" s="56"/>
      <c r="CD138" s="56"/>
      <c r="CE138" s="56"/>
      <c r="CF138" s="56"/>
      <c r="CG138" s="56"/>
      <c r="CH138" s="56"/>
      <c r="CI138" s="56"/>
      <c r="CJ138" s="56"/>
      <c r="CK138" s="56"/>
      <c r="CL138" s="56"/>
      <c r="CM138" s="56"/>
      <c r="CN138" s="56">
        <v>0</v>
      </c>
      <c r="CO138" s="56"/>
      <c r="CP138" s="70"/>
      <c r="CQ138" s="56"/>
      <c r="CR138" s="56"/>
      <c r="CS138" s="56"/>
      <c r="CT138" s="56"/>
      <c r="CU138" s="56">
        <v>8</v>
      </c>
      <c r="CV138" s="56">
        <v>0</v>
      </c>
      <c r="CW138" s="55">
        <v>6.7</v>
      </c>
      <c r="CX138" s="54" t="s">
        <v>3677</v>
      </c>
      <c r="CY138" s="54"/>
      <c r="CZ138" s="54">
        <v>100</v>
      </c>
      <c r="DA138" s="54" t="s">
        <v>3972</v>
      </c>
      <c r="DB138" s="55">
        <v>6.7</v>
      </c>
      <c r="DC138" s="54"/>
      <c r="DD138" s="54"/>
      <c r="DE138" s="54"/>
      <c r="DF138" s="54"/>
      <c r="DG138" s="54"/>
      <c r="DH138" s="54"/>
      <c r="DI138" s="54"/>
      <c r="DJ138" s="54"/>
      <c r="DK138" s="54"/>
      <c r="DL138" s="54"/>
      <c r="DM138" s="54"/>
      <c r="DN138" s="54">
        <v>1</v>
      </c>
      <c r="DO138" s="54" t="s">
        <v>4180</v>
      </c>
      <c r="DP138" s="54">
        <v>21</v>
      </c>
      <c r="DQ138" s="54"/>
      <c r="DR138" s="54"/>
      <c r="DS138" s="54"/>
      <c r="DT138" s="54"/>
      <c r="DU138" s="54"/>
      <c r="DV138" s="54"/>
      <c r="DW138" s="54"/>
      <c r="DX138" s="54"/>
      <c r="DY138" s="54"/>
      <c r="DZ138" s="54"/>
      <c r="EA138" s="54"/>
      <c r="EB138" s="54"/>
      <c r="EC138" s="54"/>
      <c r="ED138" s="54"/>
      <c r="EE138" s="54"/>
      <c r="EF138" s="54"/>
      <c r="EG138" s="54"/>
      <c r="EH138" s="54"/>
      <c r="EI138" s="54"/>
      <c r="EJ138" s="54"/>
      <c r="EK138" s="54"/>
      <c r="EL138" s="54"/>
      <c r="EM138" s="54"/>
      <c r="EN138" s="54"/>
      <c r="EO138" s="54">
        <v>1</v>
      </c>
      <c r="EP138" s="54" t="s">
        <v>4288</v>
      </c>
      <c r="EQ138" s="54">
        <v>21</v>
      </c>
      <c r="ER138" s="54"/>
      <c r="ES138" s="54"/>
      <c r="ET138" s="54"/>
      <c r="EU138" s="54"/>
      <c r="EV138" s="54"/>
      <c r="EW138" s="54"/>
      <c r="EX138" s="54"/>
      <c r="EY138" s="54"/>
      <c r="EZ138" s="54"/>
      <c r="FA138" s="54"/>
      <c r="FB138" s="54"/>
      <c r="FC138" s="54"/>
      <c r="FD138" s="54"/>
      <c r="FE138" s="54"/>
      <c r="FF138" s="54"/>
      <c r="FG138" s="54"/>
      <c r="FH138" s="54"/>
      <c r="FI138" s="54"/>
      <c r="FJ138" s="54"/>
      <c r="FK138" s="54"/>
      <c r="FL138" s="54"/>
      <c r="FM138" s="54"/>
      <c r="FN138" s="54"/>
      <c r="FO138" s="54"/>
      <c r="FP138" s="54"/>
      <c r="FQ138" s="54"/>
      <c r="FR138" s="54"/>
      <c r="FS138" s="54"/>
      <c r="FT138" s="54"/>
      <c r="FU138" s="54"/>
      <c r="FV138" s="54"/>
      <c r="FW138" s="54"/>
      <c r="FX138" s="54"/>
      <c r="FY138" s="54"/>
      <c r="FZ138" s="54"/>
      <c r="GA138" s="54"/>
      <c r="GB138" s="54"/>
      <c r="GC138" s="54"/>
      <c r="GD138" s="54"/>
      <c r="GE138" s="54"/>
      <c r="GF138" s="54" t="s">
        <v>5930</v>
      </c>
      <c r="GG138" s="54" t="s">
        <v>6268</v>
      </c>
      <c r="GH138" s="54" t="s">
        <v>6589</v>
      </c>
      <c r="GI138" s="54" t="s">
        <v>6934</v>
      </c>
      <c r="GJ138" s="54" t="s">
        <v>5930</v>
      </c>
      <c r="GK138" s="54" t="s">
        <v>6268</v>
      </c>
      <c r="GL138" s="54" t="s">
        <v>6589</v>
      </c>
      <c r="GM138" s="54" t="s">
        <v>6934</v>
      </c>
    </row>
    <row r="139" spans="3:195" ht="30" customHeight="1" x14ac:dyDescent="0.2">
      <c r="C139" s="102" t="s">
        <v>11156</v>
      </c>
      <c r="D139" s="102" t="s">
        <v>11212</v>
      </c>
      <c r="E139" s="54" t="s">
        <v>44</v>
      </c>
      <c r="F139" s="54" t="s">
        <v>11175</v>
      </c>
      <c r="G139" s="54" t="s">
        <v>85</v>
      </c>
      <c r="H139" s="54" t="s">
        <v>209</v>
      </c>
      <c r="I139" s="54" t="s">
        <v>533</v>
      </c>
      <c r="J139" s="54"/>
      <c r="K139" s="54">
        <v>2023</v>
      </c>
      <c r="L139" s="54" t="s">
        <v>771</v>
      </c>
      <c r="M139" s="54" t="s">
        <v>936</v>
      </c>
      <c r="N139" s="54"/>
      <c r="O139" s="54" t="s">
        <v>1105</v>
      </c>
      <c r="P139" s="54"/>
      <c r="Q139" s="54" t="s">
        <v>1609</v>
      </c>
      <c r="R139" s="54"/>
      <c r="S139" s="54" t="s">
        <v>2048</v>
      </c>
      <c r="T139" s="54"/>
      <c r="U139" s="54"/>
      <c r="V139" s="54"/>
      <c r="W139" s="54"/>
      <c r="X139" s="54"/>
      <c r="Y139" s="54"/>
      <c r="Z139" s="54" t="s">
        <v>2722</v>
      </c>
      <c r="AA139" s="54" t="s">
        <v>2722</v>
      </c>
      <c r="AB139" s="54"/>
      <c r="AC139" s="54" t="s">
        <v>2722</v>
      </c>
      <c r="AD139" s="55">
        <v>0.8</v>
      </c>
      <c r="AE139" s="55"/>
      <c r="AF139" s="55"/>
      <c r="AG139" s="55"/>
      <c r="AH139" s="55">
        <v>0.8</v>
      </c>
      <c r="AI139" s="55">
        <v>100</v>
      </c>
      <c r="AJ139" s="55">
        <v>0.01</v>
      </c>
      <c r="AK139" s="55">
        <v>0</v>
      </c>
      <c r="AL139" s="55">
        <v>0</v>
      </c>
      <c r="AM139" s="55">
        <v>0</v>
      </c>
      <c r="AN139" s="55">
        <v>0</v>
      </c>
      <c r="AO139" s="55">
        <v>0</v>
      </c>
      <c r="AP139" s="55">
        <v>0</v>
      </c>
      <c r="AQ139" s="55"/>
      <c r="AR139" s="55"/>
      <c r="AS139" s="55"/>
      <c r="AT139" s="55"/>
      <c r="AU139" s="55"/>
      <c r="AV139" s="55">
        <v>1</v>
      </c>
      <c r="AW139" s="54" t="s">
        <v>3418</v>
      </c>
      <c r="AX139" s="54"/>
      <c r="AY139" s="55">
        <v>0</v>
      </c>
      <c r="AZ139" s="55">
        <v>0.3</v>
      </c>
      <c r="BA139" s="55">
        <v>0.01</v>
      </c>
      <c r="BB139" s="56">
        <v>3</v>
      </c>
      <c r="BC139" s="56">
        <v>1</v>
      </c>
      <c r="BD139" s="56">
        <v>1</v>
      </c>
      <c r="BE139" s="56"/>
      <c r="BF139" s="56"/>
      <c r="BG139" s="56"/>
      <c r="BH139" s="56"/>
      <c r="BI139" s="56"/>
      <c r="BJ139" s="56"/>
      <c r="BK139" s="56"/>
      <c r="BL139" s="56"/>
      <c r="BM139" s="56"/>
      <c r="BN139" s="56"/>
      <c r="BO139" s="56">
        <v>1</v>
      </c>
      <c r="BP139" s="56"/>
      <c r="BQ139" s="56"/>
      <c r="BR139" s="56"/>
      <c r="BS139" s="56"/>
      <c r="BT139" s="56"/>
      <c r="BU139" s="56"/>
      <c r="BV139" s="56"/>
      <c r="BW139" s="56"/>
      <c r="BX139" s="56"/>
      <c r="BY139" s="56"/>
      <c r="BZ139" s="56"/>
      <c r="CA139" s="56"/>
      <c r="CB139" s="56"/>
      <c r="CC139" s="56"/>
      <c r="CD139" s="56"/>
      <c r="CE139" s="56"/>
      <c r="CF139" s="56"/>
      <c r="CG139" s="56"/>
      <c r="CH139" s="56"/>
      <c r="CI139" s="56"/>
      <c r="CJ139" s="56"/>
      <c r="CK139" s="56"/>
      <c r="CL139" s="56"/>
      <c r="CM139" s="56"/>
      <c r="CN139" s="56">
        <v>0</v>
      </c>
      <c r="CO139" s="56"/>
      <c r="CP139" s="70"/>
      <c r="CQ139" s="56"/>
      <c r="CR139" s="56"/>
      <c r="CS139" s="56"/>
      <c r="CT139" s="56"/>
      <c r="CU139" s="56">
        <v>1</v>
      </c>
      <c r="CV139" s="56">
        <v>0</v>
      </c>
      <c r="CW139" s="55">
        <v>0.433</v>
      </c>
      <c r="CX139" s="54" t="s">
        <v>3687</v>
      </c>
      <c r="CY139" s="54"/>
      <c r="CZ139" s="54">
        <v>96.22</v>
      </c>
      <c r="DA139" s="54" t="s">
        <v>3972</v>
      </c>
      <c r="DB139" s="55">
        <v>0.45</v>
      </c>
      <c r="DC139" s="54"/>
      <c r="DD139" s="54"/>
      <c r="DE139" s="54"/>
      <c r="DF139" s="54"/>
      <c r="DG139" s="54"/>
      <c r="DH139" s="54"/>
      <c r="DI139" s="54"/>
      <c r="DJ139" s="54">
        <v>20</v>
      </c>
      <c r="DK139" s="54">
        <v>1</v>
      </c>
      <c r="DL139" s="54" t="s">
        <v>4187</v>
      </c>
      <c r="DM139" s="54">
        <v>450</v>
      </c>
      <c r="DN139" s="54">
        <v>1</v>
      </c>
      <c r="DO139" s="54" t="s">
        <v>4301</v>
      </c>
      <c r="DP139" s="54">
        <v>38</v>
      </c>
      <c r="DQ139" s="54">
        <v>1</v>
      </c>
      <c r="DR139" s="54" t="s">
        <v>4301</v>
      </c>
      <c r="DS139" s="54">
        <v>40</v>
      </c>
      <c r="DT139" s="54"/>
      <c r="DU139" s="54"/>
      <c r="DV139" s="54"/>
      <c r="DW139" s="54"/>
      <c r="DX139" s="54"/>
      <c r="DY139" s="54"/>
      <c r="DZ139" s="54"/>
      <c r="EA139" s="54"/>
      <c r="EB139" s="54"/>
      <c r="EC139" s="54"/>
      <c r="ED139" s="54"/>
      <c r="EE139" s="54"/>
      <c r="EF139" s="54"/>
      <c r="EG139" s="54"/>
      <c r="EH139" s="54"/>
      <c r="EI139" s="54"/>
      <c r="EJ139" s="54"/>
      <c r="EK139" s="54"/>
      <c r="EL139" s="54">
        <v>1</v>
      </c>
      <c r="EM139" s="54" t="s">
        <v>4288</v>
      </c>
      <c r="EN139" s="54">
        <v>460</v>
      </c>
      <c r="EO139" s="54">
        <v>1</v>
      </c>
      <c r="EP139" s="54" t="s">
        <v>4288</v>
      </c>
      <c r="EQ139" s="54">
        <v>38</v>
      </c>
      <c r="ER139" s="54"/>
      <c r="ES139" s="54"/>
      <c r="ET139" s="54"/>
      <c r="EU139" s="54"/>
      <c r="EV139" s="54"/>
      <c r="EW139" s="54"/>
      <c r="EX139" s="54"/>
      <c r="EY139" s="54"/>
      <c r="EZ139" s="54"/>
      <c r="FA139" s="54"/>
      <c r="FB139" s="54"/>
      <c r="FC139" s="54"/>
      <c r="FD139" s="54"/>
      <c r="FE139" s="54"/>
      <c r="FF139" s="54"/>
      <c r="FG139" s="54"/>
      <c r="FH139" s="54"/>
      <c r="FI139" s="54"/>
      <c r="FJ139" s="54"/>
      <c r="FK139" s="54"/>
      <c r="FL139" s="54"/>
      <c r="FM139" s="54"/>
      <c r="FN139" s="54"/>
      <c r="FO139" s="54"/>
      <c r="FP139" s="54"/>
      <c r="FQ139" s="54"/>
      <c r="FR139" s="54"/>
      <c r="FS139" s="54"/>
      <c r="FT139" s="54"/>
      <c r="FU139" s="54" t="s">
        <v>5017</v>
      </c>
      <c r="FV139" s="54"/>
      <c r="FW139" s="54"/>
      <c r="FX139" s="54"/>
      <c r="FY139" s="54" t="s">
        <v>5482</v>
      </c>
      <c r="FZ139" s="54"/>
      <c r="GA139" s="54" t="s">
        <v>5622</v>
      </c>
      <c r="GB139" s="54"/>
      <c r="GC139" s="54"/>
      <c r="GD139" s="54"/>
      <c r="GE139" s="54"/>
      <c r="GF139" s="54" t="s">
        <v>5931</v>
      </c>
      <c r="GG139" s="54" t="s">
        <v>6269</v>
      </c>
      <c r="GH139" s="54" t="s">
        <v>6590</v>
      </c>
      <c r="GI139" s="54" t="s">
        <v>6935</v>
      </c>
      <c r="GJ139" s="54" t="s">
        <v>5931</v>
      </c>
      <c r="GK139" s="54" t="s">
        <v>6269</v>
      </c>
      <c r="GL139" s="54" t="s">
        <v>6590</v>
      </c>
      <c r="GM139" s="54" t="s">
        <v>6935</v>
      </c>
    </row>
    <row r="140" spans="3:195" ht="30" customHeight="1" x14ac:dyDescent="0.2">
      <c r="C140" s="102" t="s">
        <v>11156</v>
      </c>
      <c r="D140" s="102" t="s">
        <v>11212</v>
      </c>
      <c r="E140" s="54" t="s">
        <v>44</v>
      </c>
      <c r="F140" s="54" t="s">
        <v>11175</v>
      </c>
      <c r="G140" s="54" t="s">
        <v>85</v>
      </c>
      <c r="H140" s="54" t="s">
        <v>210</v>
      </c>
      <c r="I140" s="54" t="s">
        <v>534</v>
      </c>
      <c r="J140" s="54"/>
      <c r="K140" s="54">
        <v>2023</v>
      </c>
      <c r="L140" s="54" t="s">
        <v>771</v>
      </c>
      <c r="M140" s="54" t="s">
        <v>936</v>
      </c>
      <c r="N140" s="54"/>
      <c r="O140" s="54" t="s">
        <v>1106</v>
      </c>
      <c r="P140" s="54"/>
      <c r="Q140" s="54" t="s">
        <v>1610</v>
      </c>
      <c r="R140" s="54"/>
      <c r="S140" s="54" t="s">
        <v>1106</v>
      </c>
      <c r="T140" s="54"/>
      <c r="U140" s="54"/>
      <c r="V140" s="54"/>
      <c r="W140" s="54"/>
      <c r="X140" s="54"/>
      <c r="Y140" s="54"/>
      <c r="Z140" s="54" t="s">
        <v>2723</v>
      </c>
      <c r="AA140" s="54" t="s">
        <v>2723</v>
      </c>
      <c r="AB140" s="54"/>
      <c r="AC140" s="54" t="s">
        <v>2723</v>
      </c>
      <c r="AD140" s="55">
        <v>0.29899999999999999</v>
      </c>
      <c r="AE140" s="55"/>
      <c r="AF140" s="55"/>
      <c r="AG140" s="55"/>
      <c r="AH140" s="55">
        <v>0.29899999999999999</v>
      </c>
      <c r="AI140" s="55">
        <v>100</v>
      </c>
      <c r="AJ140" s="55">
        <v>2.4</v>
      </c>
      <c r="AK140" s="55">
        <v>0</v>
      </c>
      <c r="AL140" s="55">
        <v>0</v>
      </c>
      <c r="AM140" s="55">
        <v>0</v>
      </c>
      <c r="AN140" s="55">
        <v>0</v>
      </c>
      <c r="AO140" s="55">
        <v>0</v>
      </c>
      <c r="AP140" s="55">
        <v>0</v>
      </c>
      <c r="AQ140" s="55"/>
      <c r="AR140" s="55"/>
      <c r="AS140" s="55"/>
      <c r="AT140" s="55"/>
      <c r="AU140" s="55"/>
      <c r="AV140" s="55"/>
      <c r="AW140" s="54"/>
      <c r="AX140" s="54"/>
      <c r="AY140" s="55"/>
      <c r="AZ140" s="55">
        <v>0</v>
      </c>
      <c r="BA140" s="55">
        <v>0</v>
      </c>
      <c r="BB140" s="56">
        <v>3</v>
      </c>
      <c r="BC140" s="56">
        <v>1</v>
      </c>
      <c r="BD140" s="56">
        <v>1</v>
      </c>
      <c r="BE140" s="56"/>
      <c r="BF140" s="56">
        <v>1</v>
      </c>
      <c r="BG140" s="56"/>
      <c r="BH140" s="56"/>
      <c r="BI140" s="56"/>
      <c r="BJ140" s="56"/>
      <c r="BK140" s="56"/>
      <c r="BL140" s="56"/>
      <c r="BM140" s="56"/>
      <c r="BN140" s="56"/>
      <c r="BO140" s="56"/>
      <c r="BP140" s="56"/>
      <c r="BQ140" s="56"/>
      <c r="BR140" s="56"/>
      <c r="BS140" s="56"/>
      <c r="BT140" s="56"/>
      <c r="BU140" s="56"/>
      <c r="BV140" s="56"/>
      <c r="BW140" s="56"/>
      <c r="BX140" s="56"/>
      <c r="BY140" s="56"/>
      <c r="BZ140" s="56"/>
      <c r="CA140" s="56"/>
      <c r="CB140" s="56"/>
      <c r="CC140" s="56"/>
      <c r="CD140" s="56"/>
      <c r="CE140" s="56"/>
      <c r="CF140" s="56"/>
      <c r="CG140" s="56"/>
      <c r="CH140" s="56"/>
      <c r="CI140" s="56"/>
      <c r="CJ140" s="56"/>
      <c r="CK140" s="56"/>
      <c r="CL140" s="56"/>
      <c r="CM140" s="56"/>
      <c r="CN140" s="56">
        <v>0</v>
      </c>
      <c r="CO140" s="56"/>
      <c r="CP140" s="70"/>
      <c r="CQ140" s="56"/>
      <c r="CR140" s="56"/>
      <c r="CS140" s="56"/>
      <c r="CT140" s="56"/>
      <c r="CU140" s="56">
        <v>1</v>
      </c>
      <c r="CV140" s="56">
        <v>0</v>
      </c>
      <c r="CW140" s="55">
        <v>0.25</v>
      </c>
      <c r="CX140" s="54" t="s">
        <v>3687</v>
      </c>
      <c r="CY140" s="54"/>
      <c r="CZ140" s="54">
        <v>16.48</v>
      </c>
      <c r="DA140" s="54" t="s">
        <v>3972</v>
      </c>
      <c r="DB140" s="55">
        <v>1.5169999999999999</v>
      </c>
      <c r="DC140" s="54"/>
      <c r="DD140" s="54"/>
      <c r="DE140" s="54"/>
      <c r="DF140" s="54"/>
      <c r="DG140" s="54"/>
      <c r="DH140" s="54"/>
      <c r="DI140" s="54"/>
      <c r="DJ140" s="54"/>
      <c r="DK140" s="54">
        <v>1</v>
      </c>
      <c r="DL140" s="54" t="s">
        <v>4187</v>
      </c>
      <c r="DM140" s="54">
        <v>240</v>
      </c>
      <c r="DN140" s="54">
        <v>1</v>
      </c>
      <c r="DO140" s="54" t="s">
        <v>4301</v>
      </c>
      <c r="DP140" s="54">
        <v>10</v>
      </c>
      <c r="DQ140" s="54">
        <v>1</v>
      </c>
      <c r="DR140" s="54" t="s">
        <v>4301</v>
      </c>
      <c r="DS140" s="54">
        <v>15</v>
      </c>
      <c r="DT140" s="54"/>
      <c r="DU140" s="54"/>
      <c r="DV140" s="54"/>
      <c r="DW140" s="54"/>
      <c r="DX140" s="54"/>
      <c r="DY140" s="54"/>
      <c r="DZ140" s="54"/>
      <c r="EA140" s="54"/>
      <c r="EB140" s="54"/>
      <c r="EC140" s="54"/>
      <c r="ED140" s="54"/>
      <c r="EE140" s="54"/>
      <c r="EF140" s="54"/>
      <c r="EG140" s="54"/>
      <c r="EH140" s="54"/>
      <c r="EI140" s="54"/>
      <c r="EJ140" s="54"/>
      <c r="EK140" s="54"/>
      <c r="EL140" s="54">
        <v>1</v>
      </c>
      <c r="EM140" s="54" t="s">
        <v>4302</v>
      </c>
      <c r="EN140" s="54">
        <v>240</v>
      </c>
      <c r="EO140" s="54">
        <v>1</v>
      </c>
      <c r="EP140" s="54" t="s">
        <v>4302</v>
      </c>
      <c r="EQ140" s="54">
        <v>10</v>
      </c>
      <c r="ER140" s="54"/>
      <c r="ES140" s="54"/>
      <c r="ET140" s="54"/>
      <c r="EU140" s="54"/>
      <c r="EV140" s="54"/>
      <c r="EW140" s="54"/>
      <c r="EX140" s="54"/>
      <c r="EY140" s="54"/>
      <c r="EZ140" s="54"/>
      <c r="FA140" s="54"/>
      <c r="FB140" s="54"/>
      <c r="FC140" s="54"/>
      <c r="FD140" s="54"/>
      <c r="FE140" s="54"/>
      <c r="FF140" s="54"/>
      <c r="FG140" s="54"/>
      <c r="FH140" s="54"/>
      <c r="FI140" s="54"/>
      <c r="FJ140" s="54"/>
      <c r="FK140" s="54"/>
      <c r="FL140" s="54"/>
      <c r="FM140" s="54"/>
      <c r="FN140" s="54"/>
      <c r="FO140" s="54"/>
      <c r="FP140" s="54"/>
      <c r="FQ140" s="54"/>
      <c r="FR140" s="54"/>
      <c r="FS140" s="54"/>
      <c r="FT140" s="54"/>
      <c r="FU140" s="54" t="s">
        <v>5018</v>
      </c>
      <c r="FV140" s="54"/>
      <c r="FW140" s="54"/>
      <c r="FX140" s="54"/>
      <c r="FY140" s="54" t="s">
        <v>5482</v>
      </c>
      <c r="FZ140" s="54"/>
      <c r="GA140" s="54"/>
      <c r="GB140" s="54"/>
      <c r="GC140" s="54"/>
      <c r="GD140" s="54"/>
      <c r="GE140" s="54"/>
      <c r="GF140" s="54" t="s">
        <v>5932</v>
      </c>
      <c r="GG140" s="54" t="s">
        <v>6270</v>
      </c>
      <c r="GH140" s="54" t="s">
        <v>6591</v>
      </c>
      <c r="GI140" s="54" t="s">
        <v>6936</v>
      </c>
      <c r="GJ140" s="54" t="s">
        <v>5932</v>
      </c>
      <c r="GK140" s="54" t="s">
        <v>6270</v>
      </c>
      <c r="GL140" s="54" t="s">
        <v>6591</v>
      </c>
      <c r="GM140" s="54" t="s">
        <v>6936</v>
      </c>
    </row>
    <row r="141" spans="3:195" ht="30" customHeight="1" x14ac:dyDescent="0.2">
      <c r="C141" s="102" t="s">
        <v>11156</v>
      </c>
      <c r="D141" s="102" t="s">
        <v>11212</v>
      </c>
      <c r="E141" s="54" t="s">
        <v>44</v>
      </c>
      <c r="F141" s="54" t="s">
        <v>11175</v>
      </c>
      <c r="G141" s="54" t="s">
        <v>85</v>
      </c>
      <c r="H141" s="54" t="s">
        <v>211</v>
      </c>
      <c r="I141" s="54" t="s">
        <v>535</v>
      </c>
      <c r="J141" s="54" t="s">
        <v>535</v>
      </c>
      <c r="K141" s="54">
        <v>2023</v>
      </c>
      <c r="L141" s="54" t="s">
        <v>771</v>
      </c>
      <c r="M141" s="54" t="s">
        <v>936</v>
      </c>
      <c r="N141" s="54"/>
      <c r="O141" s="54" t="s">
        <v>1107</v>
      </c>
      <c r="P141" s="54"/>
      <c r="Q141" s="54"/>
      <c r="R141" s="54"/>
      <c r="S141" s="54" t="s">
        <v>2049</v>
      </c>
      <c r="T141" s="54"/>
      <c r="U141" s="54"/>
      <c r="V141" s="54"/>
      <c r="W141" s="54"/>
      <c r="X141" s="54"/>
      <c r="Y141" s="54"/>
      <c r="Z141" s="54" t="s">
        <v>2724</v>
      </c>
      <c r="AA141" s="54" t="s">
        <v>2724</v>
      </c>
      <c r="AB141" s="54"/>
      <c r="AC141" s="54" t="s">
        <v>2724</v>
      </c>
      <c r="AD141" s="55">
        <v>0.4</v>
      </c>
      <c r="AE141" s="55"/>
      <c r="AF141" s="55"/>
      <c r="AG141" s="55"/>
      <c r="AH141" s="55">
        <v>0.4</v>
      </c>
      <c r="AI141" s="55">
        <v>100</v>
      </c>
      <c r="AJ141" s="55">
        <v>3.19</v>
      </c>
      <c r="AK141" s="55">
        <v>0</v>
      </c>
      <c r="AL141" s="55">
        <v>0</v>
      </c>
      <c r="AM141" s="55">
        <v>0</v>
      </c>
      <c r="AN141" s="55">
        <v>0</v>
      </c>
      <c r="AO141" s="55">
        <v>0</v>
      </c>
      <c r="AP141" s="55">
        <v>0</v>
      </c>
      <c r="AQ141" s="55"/>
      <c r="AR141" s="55"/>
      <c r="AS141" s="55"/>
      <c r="AT141" s="55"/>
      <c r="AU141" s="55"/>
      <c r="AV141" s="55"/>
      <c r="AW141" s="54"/>
      <c r="AX141" s="54"/>
      <c r="AY141" s="55"/>
      <c r="AZ141" s="55">
        <v>0.65</v>
      </c>
      <c r="BA141" s="55">
        <v>4.8</v>
      </c>
      <c r="BB141" s="56">
        <v>2</v>
      </c>
      <c r="BC141" s="56">
        <v>2</v>
      </c>
      <c r="BD141" s="56">
        <v>2</v>
      </c>
      <c r="BE141" s="56"/>
      <c r="BF141" s="56">
        <v>1</v>
      </c>
      <c r="BG141" s="56">
        <v>1</v>
      </c>
      <c r="BH141" s="56"/>
      <c r="BI141" s="56"/>
      <c r="BJ141" s="56"/>
      <c r="BK141" s="56"/>
      <c r="BL141" s="56"/>
      <c r="BM141" s="56"/>
      <c r="BN141" s="56"/>
      <c r="BO141" s="56"/>
      <c r="BP141" s="56"/>
      <c r="BQ141" s="56"/>
      <c r="BR141" s="56"/>
      <c r="BS141" s="56"/>
      <c r="BT141" s="56"/>
      <c r="BU141" s="56"/>
      <c r="BV141" s="56"/>
      <c r="BW141" s="56"/>
      <c r="BX141" s="56"/>
      <c r="BY141" s="56"/>
      <c r="BZ141" s="56"/>
      <c r="CA141" s="56"/>
      <c r="CB141" s="56"/>
      <c r="CC141" s="56"/>
      <c r="CD141" s="56"/>
      <c r="CE141" s="56"/>
      <c r="CF141" s="56"/>
      <c r="CG141" s="56"/>
      <c r="CH141" s="56"/>
      <c r="CI141" s="56"/>
      <c r="CJ141" s="56"/>
      <c r="CK141" s="56"/>
      <c r="CL141" s="56"/>
      <c r="CM141" s="56"/>
      <c r="CN141" s="56">
        <v>0</v>
      </c>
      <c r="CO141" s="56"/>
      <c r="CP141" s="70"/>
      <c r="CQ141" s="56"/>
      <c r="CR141" s="56"/>
      <c r="CS141" s="56"/>
      <c r="CT141" s="56"/>
      <c r="CU141" s="56">
        <v>2</v>
      </c>
      <c r="CV141" s="56">
        <v>0</v>
      </c>
      <c r="CW141" s="55">
        <v>1.59</v>
      </c>
      <c r="CX141" s="54" t="s">
        <v>3674</v>
      </c>
      <c r="CY141" s="54"/>
      <c r="CZ141" s="54">
        <v>100</v>
      </c>
      <c r="DA141" s="54" t="s">
        <v>3968</v>
      </c>
      <c r="DB141" s="55">
        <v>1.59</v>
      </c>
      <c r="DC141" s="54"/>
      <c r="DD141" s="54"/>
      <c r="DE141" s="54"/>
      <c r="DF141" s="54"/>
      <c r="DG141" s="54"/>
      <c r="DH141" s="54"/>
      <c r="DI141" s="54"/>
      <c r="DJ141" s="54"/>
      <c r="DK141" s="54">
        <v>1</v>
      </c>
      <c r="DL141" s="54" t="s">
        <v>4195</v>
      </c>
      <c r="DM141" s="54">
        <v>190</v>
      </c>
      <c r="DN141" s="54">
        <v>1</v>
      </c>
      <c r="DO141" s="54" t="s">
        <v>4301</v>
      </c>
      <c r="DP141" s="54">
        <v>14</v>
      </c>
      <c r="DQ141" s="54"/>
      <c r="DR141" s="54"/>
      <c r="DS141" s="54"/>
      <c r="DT141" s="54"/>
      <c r="DU141" s="54"/>
      <c r="DV141" s="54"/>
      <c r="DW141" s="54"/>
      <c r="DX141" s="54"/>
      <c r="DY141" s="54"/>
      <c r="DZ141" s="54"/>
      <c r="EA141" s="54"/>
      <c r="EB141" s="54"/>
      <c r="EC141" s="54"/>
      <c r="ED141" s="54"/>
      <c r="EE141" s="54"/>
      <c r="EF141" s="54"/>
      <c r="EG141" s="54"/>
      <c r="EH141" s="54"/>
      <c r="EI141" s="54"/>
      <c r="EJ141" s="54"/>
      <c r="EK141" s="54"/>
      <c r="EL141" s="54">
        <v>1</v>
      </c>
      <c r="EM141" s="54" t="s">
        <v>4288</v>
      </c>
      <c r="EN141" s="54">
        <v>110</v>
      </c>
      <c r="EO141" s="54"/>
      <c r="EP141" s="54"/>
      <c r="EQ141" s="54"/>
      <c r="ER141" s="54"/>
      <c r="ES141" s="54"/>
      <c r="ET141" s="54"/>
      <c r="EU141" s="54"/>
      <c r="EV141" s="54"/>
      <c r="EW141" s="54"/>
      <c r="EX141" s="54"/>
      <c r="EY141" s="54"/>
      <c r="EZ141" s="54"/>
      <c r="FA141" s="54"/>
      <c r="FB141" s="54"/>
      <c r="FC141" s="54"/>
      <c r="FD141" s="54"/>
      <c r="FE141" s="54"/>
      <c r="FF141" s="54"/>
      <c r="FG141" s="54"/>
      <c r="FH141" s="54"/>
      <c r="FI141" s="54"/>
      <c r="FJ141" s="54"/>
      <c r="FK141" s="54"/>
      <c r="FL141" s="54"/>
      <c r="FM141" s="54"/>
      <c r="FN141" s="54"/>
      <c r="FO141" s="54"/>
      <c r="FP141" s="54"/>
      <c r="FQ141" s="54"/>
      <c r="FR141" s="54"/>
      <c r="FS141" s="54"/>
      <c r="FT141" s="54"/>
      <c r="FU141" s="54"/>
      <c r="FV141" s="54"/>
      <c r="FW141" s="54"/>
      <c r="FX141" s="54"/>
      <c r="FY141" s="54"/>
      <c r="FZ141" s="54"/>
      <c r="GA141" s="54"/>
      <c r="GB141" s="54"/>
      <c r="GC141" s="54"/>
      <c r="GD141" s="54"/>
      <c r="GE141" s="54"/>
      <c r="GF141" s="54" t="s">
        <v>5933</v>
      </c>
      <c r="GG141" s="54" t="s">
        <v>6271</v>
      </c>
      <c r="GH141" s="54" t="s">
        <v>6592</v>
      </c>
      <c r="GI141" s="54" t="s">
        <v>6937</v>
      </c>
      <c r="GJ141" s="54" t="s">
        <v>5933</v>
      </c>
      <c r="GK141" s="54" t="s">
        <v>6271</v>
      </c>
      <c r="GL141" s="54" t="s">
        <v>6592</v>
      </c>
      <c r="GM141" s="54" t="s">
        <v>6937</v>
      </c>
    </row>
    <row r="142" spans="3:195" ht="30" customHeight="1" x14ac:dyDescent="0.2">
      <c r="C142" s="102" t="s">
        <v>11156</v>
      </c>
      <c r="D142" s="102" t="s">
        <v>11212</v>
      </c>
      <c r="E142" s="54" t="s">
        <v>44</v>
      </c>
      <c r="F142" s="54" t="s">
        <v>11175</v>
      </c>
      <c r="G142" s="54" t="s">
        <v>85</v>
      </c>
      <c r="H142" s="54" t="s">
        <v>213</v>
      </c>
      <c r="I142" s="54" t="s">
        <v>536</v>
      </c>
      <c r="J142" s="54"/>
      <c r="K142" s="54">
        <v>2023</v>
      </c>
      <c r="L142" s="54" t="s">
        <v>771</v>
      </c>
      <c r="M142" s="54" t="s">
        <v>936</v>
      </c>
      <c r="N142" s="54"/>
      <c r="O142" s="54" t="s">
        <v>1109</v>
      </c>
      <c r="P142" s="54"/>
      <c r="Q142" s="54"/>
      <c r="R142" s="54"/>
      <c r="S142" s="54" t="s">
        <v>2051</v>
      </c>
      <c r="T142" s="54"/>
      <c r="U142" s="54"/>
      <c r="V142" s="54"/>
      <c r="W142" s="54"/>
      <c r="X142" s="54"/>
      <c r="Y142" s="54"/>
      <c r="Z142" s="54" t="s">
        <v>2726</v>
      </c>
      <c r="AA142" s="54" t="s">
        <v>2726</v>
      </c>
      <c r="AB142" s="54"/>
      <c r="AC142" s="54" t="s">
        <v>2726</v>
      </c>
      <c r="AD142" s="55">
        <v>0.68300000000000005</v>
      </c>
      <c r="AE142" s="55"/>
      <c r="AF142" s="55"/>
      <c r="AG142" s="55"/>
      <c r="AH142" s="55">
        <v>0.68300000000000005</v>
      </c>
      <c r="AI142" s="55">
        <v>100</v>
      </c>
      <c r="AJ142" s="55">
        <v>3.54</v>
      </c>
      <c r="AK142" s="55">
        <v>0</v>
      </c>
      <c r="AL142" s="55">
        <v>0</v>
      </c>
      <c r="AM142" s="55">
        <v>0</v>
      </c>
      <c r="AN142" s="55">
        <v>0</v>
      </c>
      <c r="AO142" s="55">
        <v>0</v>
      </c>
      <c r="AP142" s="55">
        <v>0</v>
      </c>
      <c r="AQ142" s="55"/>
      <c r="AR142" s="55"/>
      <c r="AS142" s="55"/>
      <c r="AT142" s="55"/>
      <c r="AU142" s="55"/>
      <c r="AV142" s="55"/>
      <c r="AW142" s="54"/>
      <c r="AX142" s="54"/>
      <c r="AY142" s="55"/>
      <c r="AZ142" s="55">
        <v>0.5</v>
      </c>
      <c r="BA142" s="55">
        <v>2.98</v>
      </c>
      <c r="BB142" s="56">
        <v>2</v>
      </c>
      <c r="BC142" s="56">
        <v>2</v>
      </c>
      <c r="BD142" s="56">
        <v>2</v>
      </c>
      <c r="BE142" s="56"/>
      <c r="BF142" s="56">
        <v>1</v>
      </c>
      <c r="BG142" s="56">
        <v>1</v>
      </c>
      <c r="BH142" s="56"/>
      <c r="BI142" s="56"/>
      <c r="BJ142" s="56"/>
      <c r="BK142" s="56"/>
      <c r="BL142" s="56"/>
      <c r="BM142" s="56"/>
      <c r="BN142" s="56"/>
      <c r="BO142" s="56"/>
      <c r="BP142" s="56"/>
      <c r="BQ142" s="56"/>
      <c r="BR142" s="56"/>
      <c r="BS142" s="56"/>
      <c r="BT142" s="56"/>
      <c r="BU142" s="56"/>
      <c r="BV142" s="56"/>
      <c r="BW142" s="56"/>
      <c r="BX142" s="56"/>
      <c r="BY142" s="56"/>
      <c r="BZ142" s="56"/>
      <c r="CA142" s="56"/>
      <c r="CB142" s="56"/>
      <c r="CC142" s="56"/>
      <c r="CD142" s="56"/>
      <c r="CE142" s="56"/>
      <c r="CF142" s="56"/>
      <c r="CG142" s="56"/>
      <c r="CH142" s="56"/>
      <c r="CI142" s="56"/>
      <c r="CJ142" s="56"/>
      <c r="CK142" s="56"/>
      <c r="CL142" s="56"/>
      <c r="CM142" s="56"/>
      <c r="CN142" s="56">
        <v>0</v>
      </c>
      <c r="CO142" s="56"/>
      <c r="CP142" s="70"/>
      <c r="CQ142" s="56"/>
      <c r="CR142" s="56"/>
      <c r="CS142" s="56"/>
      <c r="CT142" s="56"/>
      <c r="CU142" s="56">
        <v>2</v>
      </c>
      <c r="CV142" s="56">
        <v>0</v>
      </c>
      <c r="CW142" s="55">
        <v>1.3560000000000001</v>
      </c>
      <c r="CX142" s="54" t="s">
        <v>3708</v>
      </c>
      <c r="CY142" s="54"/>
      <c r="CZ142" s="54">
        <v>66.05</v>
      </c>
      <c r="DA142" s="54" t="s">
        <v>3968</v>
      </c>
      <c r="DB142" s="55">
        <v>2.0529999999999999</v>
      </c>
      <c r="DC142" s="54"/>
      <c r="DD142" s="54"/>
      <c r="DE142" s="54"/>
      <c r="DF142" s="54"/>
      <c r="DG142" s="54"/>
      <c r="DH142" s="54"/>
      <c r="DI142" s="54"/>
      <c r="DJ142" s="54"/>
      <c r="DK142" s="54">
        <v>1</v>
      </c>
      <c r="DL142" s="54" t="s">
        <v>4187</v>
      </c>
      <c r="DM142" s="54">
        <v>922</v>
      </c>
      <c r="DN142" s="54">
        <v>1</v>
      </c>
      <c r="DO142" s="54" t="s">
        <v>4180</v>
      </c>
      <c r="DP142" s="54">
        <v>65</v>
      </c>
      <c r="DQ142" s="54">
        <v>1</v>
      </c>
      <c r="DR142" s="54" t="s">
        <v>4288</v>
      </c>
      <c r="DS142" s="54">
        <v>15</v>
      </c>
      <c r="DT142" s="54"/>
      <c r="DU142" s="54"/>
      <c r="DV142" s="54"/>
      <c r="DW142" s="54"/>
      <c r="DX142" s="54"/>
      <c r="DY142" s="54"/>
      <c r="DZ142" s="54"/>
      <c r="EA142" s="54"/>
      <c r="EB142" s="54"/>
      <c r="EC142" s="54"/>
      <c r="ED142" s="54"/>
      <c r="EE142" s="54"/>
      <c r="EF142" s="54"/>
      <c r="EG142" s="54"/>
      <c r="EH142" s="54"/>
      <c r="EI142" s="54"/>
      <c r="EJ142" s="54"/>
      <c r="EK142" s="54"/>
      <c r="EL142" s="54">
        <v>1</v>
      </c>
      <c r="EM142" s="54" t="s">
        <v>4288</v>
      </c>
      <c r="EN142" s="54">
        <v>65</v>
      </c>
      <c r="EO142" s="54">
        <v>1</v>
      </c>
      <c r="EP142" s="54" t="s">
        <v>4288</v>
      </c>
      <c r="EQ142" s="54">
        <v>15</v>
      </c>
      <c r="ER142" s="54"/>
      <c r="ES142" s="54"/>
      <c r="ET142" s="54"/>
      <c r="EU142" s="54"/>
      <c r="EV142" s="54"/>
      <c r="EW142" s="54"/>
      <c r="EX142" s="54"/>
      <c r="EY142" s="54"/>
      <c r="EZ142" s="54"/>
      <c r="FA142" s="54"/>
      <c r="FB142" s="54"/>
      <c r="FC142" s="54"/>
      <c r="FD142" s="54"/>
      <c r="FE142" s="54"/>
      <c r="FF142" s="54"/>
      <c r="FG142" s="54"/>
      <c r="FH142" s="54"/>
      <c r="FI142" s="54"/>
      <c r="FJ142" s="54"/>
      <c r="FK142" s="54"/>
      <c r="FL142" s="54"/>
      <c r="FM142" s="54"/>
      <c r="FN142" s="54"/>
      <c r="FO142" s="54"/>
      <c r="FP142" s="54"/>
      <c r="FQ142" s="54"/>
      <c r="FR142" s="54"/>
      <c r="FS142" s="54"/>
      <c r="FT142" s="54"/>
      <c r="FU142" s="54"/>
      <c r="FV142" s="54"/>
      <c r="FW142" s="54"/>
      <c r="FX142" s="54"/>
      <c r="FY142" s="54"/>
      <c r="FZ142" s="54"/>
      <c r="GA142" s="54"/>
      <c r="GB142" s="54"/>
      <c r="GC142" s="54"/>
      <c r="GD142" s="54"/>
      <c r="GE142" s="54"/>
      <c r="GF142" s="54" t="s">
        <v>5935</v>
      </c>
      <c r="GG142" s="54" t="s">
        <v>6273</v>
      </c>
      <c r="GH142" s="54" t="s">
        <v>6594</v>
      </c>
      <c r="GI142" s="54" t="s">
        <v>6939</v>
      </c>
      <c r="GJ142" s="54" t="s">
        <v>5935</v>
      </c>
      <c r="GK142" s="54" t="s">
        <v>6273</v>
      </c>
      <c r="GL142" s="54" t="s">
        <v>6594</v>
      </c>
      <c r="GM142" s="54" t="s">
        <v>6939</v>
      </c>
    </row>
    <row r="143" spans="3:195" ht="30" customHeight="1" x14ac:dyDescent="0.2">
      <c r="C143" s="102" t="s">
        <v>11156</v>
      </c>
      <c r="D143" s="102" t="s">
        <v>11212</v>
      </c>
      <c r="E143" s="54" t="s">
        <v>44</v>
      </c>
      <c r="F143" s="54" t="s">
        <v>11175</v>
      </c>
      <c r="G143" s="54" t="s">
        <v>85</v>
      </c>
      <c r="H143" s="54" t="s">
        <v>214</v>
      </c>
      <c r="I143" s="54" t="s">
        <v>537</v>
      </c>
      <c r="J143" s="54" t="s">
        <v>537</v>
      </c>
      <c r="K143" s="54">
        <v>2023</v>
      </c>
      <c r="L143" s="54" t="s">
        <v>771</v>
      </c>
      <c r="M143" s="54" t="s">
        <v>936</v>
      </c>
      <c r="N143" s="54"/>
      <c r="O143" s="54" t="s">
        <v>1110</v>
      </c>
      <c r="P143" s="54"/>
      <c r="Q143" s="54"/>
      <c r="R143" s="54"/>
      <c r="S143" s="54"/>
      <c r="T143" s="54"/>
      <c r="U143" s="54"/>
      <c r="V143" s="54"/>
      <c r="W143" s="54"/>
      <c r="X143" s="54"/>
      <c r="Y143" s="54"/>
      <c r="Z143" s="54" t="s">
        <v>2727</v>
      </c>
      <c r="AA143" s="54" t="s">
        <v>2727</v>
      </c>
      <c r="AB143" s="54"/>
      <c r="AC143" s="54" t="s">
        <v>2727</v>
      </c>
      <c r="AD143" s="55">
        <v>0.5</v>
      </c>
      <c r="AE143" s="55"/>
      <c r="AF143" s="55"/>
      <c r="AG143" s="55"/>
      <c r="AH143" s="55">
        <v>0.5</v>
      </c>
      <c r="AI143" s="55">
        <v>100</v>
      </c>
      <c r="AJ143" s="55">
        <v>4.5999999999999996</v>
      </c>
      <c r="AK143" s="55">
        <v>0</v>
      </c>
      <c r="AL143" s="55">
        <v>0</v>
      </c>
      <c r="AM143" s="55">
        <v>0</v>
      </c>
      <c r="AN143" s="55">
        <v>0</v>
      </c>
      <c r="AO143" s="55">
        <v>0</v>
      </c>
      <c r="AP143" s="55">
        <v>0</v>
      </c>
      <c r="AQ143" s="55"/>
      <c r="AR143" s="55"/>
      <c r="AS143" s="55"/>
      <c r="AT143" s="55"/>
      <c r="AU143" s="55"/>
      <c r="AV143" s="55"/>
      <c r="AW143" s="54"/>
      <c r="AX143" s="54"/>
      <c r="AY143" s="55"/>
      <c r="AZ143" s="55">
        <v>0</v>
      </c>
      <c r="BA143" s="55">
        <v>0</v>
      </c>
      <c r="BB143" s="56">
        <v>3</v>
      </c>
      <c r="BC143" s="56">
        <v>3</v>
      </c>
      <c r="BD143" s="56">
        <v>3</v>
      </c>
      <c r="BE143" s="56"/>
      <c r="BF143" s="56">
        <v>1</v>
      </c>
      <c r="BG143" s="56">
        <v>2</v>
      </c>
      <c r="BH143" s="56"/>
      <c r="BI143" s="56"/>
      <c r="BJ143" s="56"/>
      <c r="BK143" s="56"/>
      <c r="BL143" s="56"/>
      <c r="BM143" s="56"/>
      <c r="BN143" s="56"/>
      <c r="BO143" s="56"/>
      <c r="BP143" s="56"/>
      <c r="BQ143" s="56"/>
      <c r="BR143" s="56"/>
      <c r="BS143" s="56"/>
      <c r="BT143" s="56"/>
      <c r="BU143" s="56"/>
      <c r="BV143" s="56"/>
      <c r="BW143" s="56"/>
      <c r="BX143" s="56"/>
      <c r="BY143" s="56"/>
      <c r="BZ143" s="56"/>
      <c r="CA143" s="56"/>
      <c r="CB143" s="56"/>
      <c r="CC143" s="56"/>
      <c r="CD143" s="56"/>
      <c r="CE143" s="56"/>
      <c r="CF143" s="56"/>
      <c r="CG143" s="56"/>
      <c r="CH143" s="56"/>
      <c r="CI143" s="56"/>
      <c r="CJ143" s="56"/>
      <c r="CK143" s="56"/>
      <c r="CL143" s="56"/>
      <c r="CM143" s="56"/>
      <c r="CN143" s="56">
        <v>0</v>
      </c>
      <c r="CO143" s="56"/>
      <c r="CP143" s="70"/>
      <c r="CQ143" s="56"/>
      <c r="CR143" s="56"/>
      <c r="CS143" s="56"/>
      <c r="CT143" s="56"/>
      <c r="CU143" s="56">
        <v>3</v>
      </c>
      <c r="CV143" s="56">
        <v>0</v>
      </c>
      <c r="CW143" s="55">
        <v>1</v>
      </c>
      <c r="CX143" s="54" t="s">
        <v>3687</v>
      </c>
      <c r="CY143" s="54"/>
      <c r="CZ143" s="54">
        <v>44.6</v>
      </c>
      <c r="DA143" s="54" t="s">
        <v>3967</v>
      </c>
      <c r="DB143" s="55">
        <v>2.242</v>
      </c>
      <c r="DC143" s="54"/>
      <c r="DD143" s="54"/>
      <c r="DE143" s="54"/>
      <c r="DF143" s="54"/>
      <c r="DG143" s="54"/>
      <c r="DH143" s="54"/>
      <c r="DI143" s="54"/>
      <c r="DJ143" s="54"/>
      <c r="DK143" s="54"/>
      <c r="DL143" s="54"/>
      <c r="DM143" s="54"/>
      <c r="DN143" s="54">
        <v>1</v>
      </c>
      <c r="DO143" s="54" t="s">
        <v>4180</v>
      </c>
      <c r="DP143" s="54">
        <v>30</v>
      </c>
      <c r="DQ143" s="54">
        <v>1</v>
      </c>
      <c r="DR143" s="54" t="s">
        <v>4288</v>
      </c>
      <c r="DS143" s="54">
        <v>10</v>
      </c>
      <c r="DT143" s="54"/>
      <c r="DU143" s="54"/>
      <c r="DV143" s="54"/>
      <c r="DW143" s="54"/>
      <c r="DX143" s="54"/>
      <c r="DY143" s="54"/>
      <c r="DZ143" s="54"/>
      <c r="EA143" s="54"/>
      <c r="EB143" s="54"/>
      <c r="EC143" s="54"/>
      <c r="ED143" s="54"/>
      <c r="EE143" s="54"/>
      <c r="EF143" s="54"/>
      <c r="EG143" s="54"/>
      <c r="EH143" s="54"/>
      <c r="EI143" s="54"/>
      <c r="EJ143" s="54"/>
      <c r="EK143" s="54"/>
      <c r="EL143" s="54"/>
      <c r="EM143" s="54"/>
      <c r="EN143" s="54"/>
      <c r="EO143" s="54">
        <v>1</v>
      </c>
      <c r="EP143" s="54" t="s">
        <v>4288</v>
      </c>
      <c r="EQ143" s="54">
        <v>10</v>
      </c>
      <c r="ER143" s="54"/>
      <c r="ES143" s="54"/>
      <c r="ET143" s="54"/>
      <c r="EU143" s="54"/>
      <c r="EV143" s="54"/>
      <c r="EW143" s="54"/>
      <c r="EX143" s="54"/>
      <c r="EY143" s="54"/>
      <c r="EZ143" s="54"/>
      <c r="FA143" s="54"/>
      <c r="FB143" s="54"/>
      <c r="FC143" s="54"/>
      <c r="FD143" s="54"/>
      <c r="FE143" s="54"/>
      <c r="FF143" s="54"/>
      <c r="FG143" s="54"/>
      <c r="FH143" s="54"/>
      <c r="FI143" s="54"/>
      <c r="FJ143" s="54"/>
      <c r="FK143" s="54"/>
      <c r="FL143" s="54"/>
      <c r="FM143" s="54"/>
      <c r="FN143" s="54"/>
      <c r="FO143" s="54"/>
      <c r="FP143" s="54"/>
      <c r="FQ143" s="54"/>
      <c r="FR143" s="54"/>
      <c r="FS143" s="54"/>
      <c r="FT143" s="54"/>
      <c r="FU143" s="54"/>
      <c r="FV143" s="54"/>
      <c r="FW143" s="54"/>
      <c r="FX143" s="54"/>
      <c r="FY143" s="54"/>
      <c r="FZ143" s="54"/>
      <c r="GA143" s="54"/>
      <c r="GB143" s="54"/>
      <c r="GC143" s="54"/>
      <c r="GD143" s="54"/>
      <c r="GE143" s="54"/>
      <c r="GF143" s="54" t="s">
        <v>5936</v>
      </c>
      <c r="GG143" s="54" t="s">
        <v>6274</v>
      </c>
      <c r="GH143" s="54" t="s">
        <v>6595</v>
      </c>
      <c r="GI143" s="54" t="s">
        <v>6940</v>
      </c>
      <c r="GJ143" s="54" t="s">
        <v>5936</v>
      </c>
      <c r="GK143" s="54" t="s">
        <v>6274</v>
      </c>
      <c r="GL143" s="54" t="s">
        <v>6595</v>
      </c>
      <c r="GM143" s="54" t="s">
        <v>6940</v>
      </c>
    </row>
    <row r="144" spans="3:195" ht="30" customHeight="1" x14ac:dyDescent="0.2">
      <c r="C144" s="102" t="s">
        <v>11156</v>
      </c>
      <c r="D144" s="102" t="s">
        <v>11212</v>
      </c>
      <c r="E144" s="54" t="s">
        <v>44</v>
      </c>
      <c r="F144" s="54" t="s">
        <v>11175</v>
      </c>
      <c r="G144" s="54" t="s">
        <v>85</v>
      </c>
      <c r="H144" s="54" t="s">
        <v>215</v>
      </c>
      <c r="I144" s="54" t="s">
        <v>531</v>
      </c>
      <c r="J144" s="54"/>
      <c r="K144" s="54">
        <v>2023</v>
      </c>
      <c r="L144" s="54" t="s">
        <v>771</v>
      </c>
      <c r="M144" s="54" t="s">
        <v>936</v>
      </c>
      <c r="N144" s="54"/>
      <c r="O144" s="54"/>
      <c r="P144" s="54"/>
      <c r="Q144" s="54" t="s">
        <v>1611</v>
      </c>
      <c r="R144" s="54"/>
      <c r="S144" s="54"/>
      <c r="T144" s="54"/>
      <c r="U144" s="54"/>
      <c r="V144" s="54"/>
      <c r="W144" s="54"/>
      <c r="X144" s="54"/>
      <c r="Y144" s="54"/>
      <c r="Z144" s="54" t="s">
        <v>2728</v>
      </c>
      <c r="AA144" s="54" t="s">
        <v>2728</v>
      </c>
      <c r="AB144" s="54"/>
      <c r="AC144" s="54" t="s">
        <v>2728</v>
      </c>
      <c r="AD144" s="55">
        <v>0.89400000000000002</v>
      </c>
      <c r="AE144" s="55"/>
      <c r="AF144" s="55"/>
      <c r="AG144" s="55"/>
      <c r="AH144" s="55">
        <v>0.89400000000000002</v>
      </c>
      <c r="AI144" s="55">
        <v>100</v>
      </c>
      <c r="AJ144" s="55">
        <v>3.9</v>
      </c>
      <c r="AK144" s="55">
        <v>0</v>
      </c>
      <c r="AL144" s="55">
        <v>0</v>
      </c>
      <c r="AM144" s="55">
        <v>0</v>
      </c>
      <c r="AN144" s="55">
        <v>0</v>
      </c>
      <c r="AO144" s="55">
        <v>0</v>
      </c>
      <c r="AP144" s="55">
        <v>0</v>
      </c>
      <c r="AQ144" s="55"/>
      <c r="AR144" s="55"/>
      <c r="AS144" s="55"/>
      <c r="AT144" s="55"/>
      <c r="AU144" s="55"/>
      <c r="AV144" s="55"/>
      <c r="AW144" s="54"/>
      <c r="AX144" s="54"/>
      <c r="AY144" s="55"/>
      <c r="AZ144" s="55">
        <v>0.27300000000000002</v>
      </c>
      <c r="BA144" s="55">
        <v>1.6</v>
      </c>
      <c r="BB144" s="56">
        <v>7</v>
      </c>
      <c r="BC144" s="56">
        <v>7</v>
      </c>
      <c r="BD144" s="56">
        <v>7</v>
      </c>
      <c r="BE144" s="56"/>
      <c r="BF144" s="56">
        <v>1</v>
      </c>
      <c r="BG144" s="56">
        <v>1</v>
      </c>
      <c r="BH144" s="56"/>
      <c r="BI144" s="56"/>
      <c r="BJ144" s="56"/>
      <c r="BK144" s="56"/>
      <c r="BL144" s="56"/>
      <c r="BM144" s="56"/>
      <c r="BN144" s="56">
        <v>1</v>
      </c>
      <c r="BO144" s="56">
        <v>1</v>
      </c>
      <c r="BP144" s="56">
        <v>1</v>
      </c>
      <c r="BQ144" s="56"/>
      <c r="BR144" s="56">
        <v>1</v>
      </c>
      <c r="BS144" s="56">
        <v>1</v>
      </c>
      <c r="BT144" s="56"/>
      <c r="BU144" s="56"/>
      <c r="BV144" s="56"/>
      <c r="BW144" s="56"/>
      <c r="BX144" s="56"/>
      <c r="BY144" s="56"/>
      <c r="BZ144" s="56"/>
      <c r="CA144" s="56"/>
      <c r="CB144" s="56"/>
      <c r="CC144" s="56"/>
      <c r="CD144" s="56"/>
      <c r="CE144" s="56"/>
      <c r="CF144" s="56"/>
      <c r="CG144" s="56"/>
      <c r="CH144" s="56"/>
      <c r="CI144" s="56"/>
      <c r="CJ144" s="56"/>
      <c r="CK144" s="56"/>
      <c r="CL144" s="56"/>
      <c r="CM144" s="56"/>
      <c r="CN144" s="56">
        <v>0</v>
      </c>
      <c r="CO144" s="56"/>
      <c r="CP144" s="70"/>
      <c r="CQ144" s="56"/>
      <c r="CR144" s="56"/>
      <c r="CS144" s="56"/>
      <c r="CT144" s="56"/>
      <c r="CU144" s="56">
        <v>7</v>
      </c>
      <c r="CV144" s="56">
        <v>0</v>
      </c>
      <c r="CW144" s="55">
        <v>1.956</v>
      </c>
      <c r="CX144" s="54" t="s">
        <v>3687</v>
      </c>
      <c r="CY144" s="54"/>
      <c r="CZ144" s="54">
        <v>100</v>
      </c>
      <c r="DA144" s="54" t="s">
        <v>3972</v>
      </c>
      <c r="DB144" s="55">
        <v>1.956</v>
      </c>
      <c r="DC144" s="54"/>
      <c r="DD144" s="54"/>
      <c r="DE144" s="54"/>
      <c r="DF144" s="54"/>
      <c r="DG144" s="54"/>
      <c r="DH144" s="54"/>
      <c r="DI144" s="54"/>
      <c r="DJ144" s="54"/>
      <c r="DK144" s="54"/>
      <c r="DL144" s="54"/>
      <c r="DM144" s="54"/>
      <c r="DN144" s="54"/>
      <c r="DO144" s="54"/>
      <c r="DP144" s="54"/>
      <c r="DQ144" s="54">
        <v>1</v>
      </c>
      <c r="DR144" s="54" t="s">
        <v>4288</v>
      </c>
      <c r="DS144" s="54">
        <v>15</v>
      </c>
      <c r="DT144" s="54"/>
      <c r="DU144" s="54"/>
      <c r="DV144" s="54"/>
      <c r="DW144" s="54"/>
      <c r="DX144" s="54"/>
      <c r="DY144" s="54"/>
      <c r="DZ144" s="54"/>
      <c r="EA144" s="54"/>
      <c r="EB144" s="54"/>
      <c r="EC144" s="54"/>
      <c r="ED144" s="54"/>
      <c r="EE144" s="54"/>
      <c r="EF144" s="54"/>
      <c r="EG144" s="54"/>
      <c r="EH144" s="54"/>
      <c r="EI144" s="54"/>
      <c r="EJ144" s="54"/>
      <c r="EK144" s="54"/>
      <c r="EL144" s="54"/>
      <c r="EM144" s="54"/>
      <c r="EN144" s="54"/>
      <c r="EO144" s="54"/>
      <c r="EP144" s="54"/>
      <c r="EQ144" s="54"/>
      <c r="ER144" s="54"/>
      <c r="ES144" s="54"/>
      <c r="ET144" s="54"/>
      <c r="EU144" s="54"/>
      <c r="EV144" s="54"/>
      <c r="EW144" s="54"/>
      <c r="EX144" s="54"/>
      <c r="EY144" s="54"/>
      <c r="EZ144" s="54"/>
      <c r="FA144" s="54"/>
      <c r="FB144" s="54"/>
      <c r="FC144" s="54"/>
      <c r="FD144" s="54"/>
      <c r="FE144" s="54"/>
      <c r="FF144" s="54"/>
      <c r="FG144" s="54"/>
      <c r="FH144" s="54"/>
      <c r="FI144" s="54"/>
      <c r="FJ144" s="54"/>
      <c r="FK144" s="54"/>
      <c r="FL144" s="54"/>
      <c r="FM144" s="54"/>
      <c r="FN144" s="54"/>
      <c r="FO144" s="54"/>
      <c r="FP144" s="54"/>
      <c r="FQ144" s="54"/>
      <c r="FR144" s="54"/>
      <c r="FS144" s="54"/>
      <c r="FT144" s="54"/>
      <c r="FU144" s="54"/>
      <c r="FV144" s="54"/>
      <c r="FW144" s="54"/>
      <c r="FX144" s="54"/>
      <c r="FY144" s="54"/>
      <c r="FZ144" s="54"/>
      <c r="GA144" s="54"/>
      <c r="GB144" s="54"/>
      <c r="GC144" s="54"/>
      <c r="GD144" s="54"/>
      <c r="GE144" s="54"/>
      <c r="GF144" s="54" t="s">
        <v>5937</v>
      </c>
      <c r="GG144" s="54" t="s">
        <v>6275</v>
      </c>
      <c r="GH144" s="54" t="s">
        <v>6596</v>
      </c>
      <c r="GI144" s="54" t="s">
        <v>6941</v>
      </c>
      <c r="GJ144" s="54" t="s">
        <v>5937</v>
      </c>
      <c r="GK144" s="54" t="s">
        <v>6275</v>
      </c>
      <c r="GL144" s="54" t="s">
        <v>6596</v>
      </c>
      <c r="GM144" s="54" t="s">
        <v>6941</v>
      </c>
    </row>
    <row r="145" spans="3:196" ht="30" customHeight="1" x14ac:dyDescent="0.2">
      <c r="C145" s="102" t="s">
        <v>11156</v>
      </c>
      <c r="D145" s="102" t="s">
        <v>11212</v>
      </c>
      <c r="E145" s="54" t="s">
        <v>44</v>
      </c>
      <c r="F145" s="54" t="s">
        <v>11175</v>
      </c>
      <c r="G145" s="54" t="s">
        <v>85</v>
      </c>
      <c r="H145" s="54" t="s">
        <v>216</v>
      </c>
      <c r="I145" s="54" t="s">
        <v>538</v>
      </c>
      <c r="J145" s="54"/>
      <c r="K145" s="54">
        <v>2023</v>
      </c>
      <c r="L145" s="54" t="s">
        <v>771</v>
      </c>
      <c r="M145" s="54" t="s">
        <v>936</v>
      </c>
      <c r="N145" s="54"/>
      <c r="O145" s="54" t="s">
        <v>1111</v>
      </c>
      <c r="P145" s="54"/>
      <c r="Q145" s="54"/>
      <c r="R145" s="54"/>
      <c r="S145" s="54" t="s">
        <v>2052</v>
      </c>
      <c r="T145" s="54"/>
      <c r="U145" s="54"/>
      <c r="V145" s="54"/>
      <c r="W145" s="54"/>
      <c r="X145" s="54"/>
      <c r="Y145" s="54"/>
      <c r="Z145" s="54" t="s">
        <v>2729</v>
      </c>
      <c r="AA145" s="54" t="s">
        <v>2729</v>
      </c>
      <c r="AB145" s="54"/>
      <c r="AC145" s="54" t="s">
        <v>2729</v>
      </c>
      <c r="AD145" s="55">
        <v>14.135</v>
      </c>
      <c r="AE145" s="55"/>
      <c r="AF145" s="55"/>
      <c r="AG145" s="55"/>
      <c r="AH145" s="55">
        <v>14.135</v>
      </c>
      <c r="AI145" s="55">
        <v>100</v>
      </c>
      <c r="AJ145" s="55">
        <v>15.44</v>
      </c>
      <c r="AK145" s="55">
        <v>0</v>
      </c>
      <c r="AL145" s="55">
        <v>0</v>
      </c>
      <c r="AM145" s="55">
        <v>0</v>
      </c>
      <c r="AN145" s="55">
        <v>0</v>
      </c>
      <c r="AO145" s="55">
        <v>0</v>
      </c>
      <c r="AP145" s="55">
        <v>0</v>
      </c>
      <c r="AQ145" s="55"/>
      <c r="AR145" s="55"/>
      <c r="AS145" s="55"/>
      <c r="AT145" s="55"/>
      <c r="AU145" s="55"/>
      <c r="AV145" s="55"/>
      <c r="AW145" s="54"/>
      <c r="AX145" s="54"/>
      <c r="AY145" s="55"/>
      <c r="AZ145" s="55">
        <v>0.36</v>
      </c>
      <c r="BA145" s="55">
        <v>0.3</v>
      </c>
      <c r="BB145" s="56">
        <v>34</v>
      </c>
      <c r="BC145" s="56">
        <v>34</v>
      </c>
      <c r="BD145" s="56">
        <v>34</v>
      </c>
      <c r="BE145" s="56"/>
      <c r="BF145" s="56">
        <v>4</v>
      </c>
      <c r="BG145" s="56"/>
      <c r="BH145" s="56"/>
      <c r="BI145" s="56"/>
      <c r="BJ145" s="56">
        <v>6</v>
      </c>
      <c r="BK145" s="56"/>
      <c r="BL145" s="56"/>
      <c r="BM145" s="56"/>
      <c r="BN145" s="56">
        <v>7</v>
      </c>
      <c r="BO145" s="56">
        <v>5</v>
      </c>
      <c r="BP145" s="56">
        <v>7</v>
      </c>
      <c r="BQ145" s="56">
        <v>5</v>
      </c>
      <c r="BR145" s="56"/>
      <c r="BS145" s="56"/>
      <c r="BT145" s="56"/>
      <c r="BU145" s="56"/>
      <c r="BV145" s="56"/>
      <c r="BW145" s="56"/>
      <c r="BX145" s="56"/>
      <c r="BY145" s="56"/>
      <c r="BZ145" s="56"/>
      <c r="CA145" s="56"/>
      <c r="CB145" s="56"/>
      <c r="CC145" s="56"/>
      <c r="CD145" s="56"/>
      <c r="CE145" s="56"/>
      <c r="CF145" s="56"/>
      <c r="CG145" s="56"/>
      <c r="CH145" s="56"/>
      <c r="CI145" s="56"/>
      <c r="CJ145" s="56"/>
      <c r="CK145" s="56"/>
      <c r="CL145" s="56"/>
      <c r="CM145" s="56"/>
      <c r="CN145" s="56">
        <v>0</v>
      </c>
      <c r="CO145" s="56"/>
      <c r="CP145" s="70"/>
      <c r="CQ145" s="56"/>
      <c r="CR145" s="56"/>
      <c r="CS145" s="56"/>
      <c r="CT145" s="56"/>
      <c r="CU145" s="56">
        <v>34</v>
      </c>
      <c r="CV145" s="56">
        <v>0</v>
      </c>
      <c r="CW145" s="55">
        <v>13.228</v>
      </c>
      <c r="CX145" s="54" t="s">
        <v>3674</v>
      </c>
      <c r="CY145" s="54"/>
      <c r="CZ145" s="54">
        <v>100</v>
      </c>
      <c r="DA145" s="54" t="s">
        <v>3995</v>
      </c>
      <c r="DB145" s="55">
        <v>13.228</v>
      </c>
      <c r="DC145" s="54"/>
      <c r="DD145" s="54"/>
      <c r="DE145" s="54"/>
      <c r="DF145" s="54"/>
      <c r="DG145" s="54"/>
      <c r="DH145" s="54"/>
      <c r="DI145" s="54"/>
      <c r="DJ145" s="54"/>
      <c r="DK145" s="54">
        <v>1</v>
      </c>
      <c r="DL145" s="54" t="s">
        <v>4187</v>
      </c>
      <c r="DM145" s="54">
        <v>1037</v>
      </c>
      <c r="DN145" s="54">
        <v>1</v>
      </c>
      <c r="DO145" s="54" t="s">
        <v>4290</v>
      </c>
      <c r="DP145" s="54">
        <v>24</v>
      </c>
      <c r="DQ145" s="54">
        <v>1</v>
      </c>
      <c r="DR145" s="54" t="s">
        <v>4428</v>
      </c>
      <c r="DS145" s="54">
        <v>24</v>
      </c>
      <c r="DT145" s="54"/>
      <c r="DU145" s="54"/>
      <c r="DV145" s="54"/>
      <c r="DW145" s="54"/>
      <c r="DX145" s="54"/>
      <c r="DY145" s="54"/>
      <c r="DZ145" s="54"/>
      <c r="EA145" s="54"/>
      <c r="EB145" s="54"/>
      <c r="EC145" s="54"/>
      <c r="ED145" s="54"/>
      <c r="EE145" s="54"/>
      <c r="EF145" s="54"/>
      <c r="EG145" s="54"/>
      <c r="EH145" s="54"/>
      <c r="EI145" s="54"/>
      <c r="EJ145" s="54"/>
      <c r="EK145" s="54"/>
      <c r="EL145" s="54">
        <v>1</v>
      </c>
      <c r="EM145" s="54" t="s">
        <v>4288</v>
      </c>
      <c r="EN145" s="54">
        <v>24</v>
      </c>
      <c r="EO145" s="54">
        <v>1</v>
      </c>
      <c r="EP145" s="54" t="s">
        <v>4288</v>
      </c>
      <c r="EQ145" s="54">
        <v>24</v>
      </c>
      <c r="ER145" s="54"/>
      <c r="ES145" s="54"/>
      <c r="ET145" s="54"/>
      <c r="EU145" s="54"/>
      <c r="EV145" s="54"/>
      <c r="EW145" s="54"/>
      <c r="EX145" s="54"/>
      <c r="EY145" s="54"/>
      <c r="EZ145" s="54"/>
      <c r="FA145" s="54"/>
      <c r="FB145" s="54"/>
      <c r="FC145" s="54"/>
      <c r="FD145" s="54"/>
      <c r="FE145" s="54"/>
      <c r="FF145" s="54"/>
      <c r="FG145" s="54"/>
      <c r="FH145" s="54"/>
      <c r="FI145" s="54"/>
      <c r="FJ145" s="54"/>
      <c r="FK145" s="54"/>
      <c r="FL145" s="54"/>
      <c r="FM145" s="54"/>
      <c r="FN145" s="54"/>
      <c r="FO145" s="54"/>
      <c r="FP145" s="54"/>
      <c r="FQ145" s="54"/>
      <c r="FR145" s="54"/>
      <c r="FS145" s="54"/>
      <c r="FT145" s="54"/>
      <c r="FU145" s="54" t="s">
        <v>5020</v>
      </c>
      <c r="FV145" s="54"/>
      <c r="FW145" s="54"/>
      <c r="FX145" s="54"/>
      <c r="FY145" s="54" t="s">
        <v>5484</v>
      </c>
      <c r="FZ145" s="54"/>
      <c r="GA145" s="54"/>
      <c r="GB145" s="54"/>
      <c r="GC145" s="54"/>
      <c r="GD145" s="54"/>
      <c r="GE145" s="54"/>
      <c r="GF145" s="54" t="s">
        <v>5938</v>
      </c>
      <c r="GG145" s="54" t="s">
        <v>6276</v>
      </c>
      <c r="GH145" s="54" t="s">
        <v>6597</v>
      </c>
      <c r="GI145" s="54" t="s">
        <v>6942</v>
      </c>
      <c r="GJ145" s="54" t="s">
        <v>5938</v>
      </c>
      <c r="GK145" s="54" t="s">
        <v>6276</v>
      </c>
      <c r="GL145" s="54" t="s">
        <v>6597</v>
      </c>
      <c r="GM145" s="54" t="s">
        <v>6942</v>
      </c>
    </row>
    <row r="146" spans="3:196" ht="30" customHeight="1" x14ac:dyDescent="0.2">
      <c r="C146" s="102" t="s">
        <v>11156</v>
      </c>
      <c r="D146" s="102" t="s">
        <v>11212</v>
      </c>
      <c r="E146" s="54" t="s">
        <v>44</v>
      </c>
      <c r="F146" s="54" t="s">
        <v>11175</v>
      </c>
      <c r="G146" s="54" t="s">
        <v>85</v>
      </c>
      <c r="H146" s="54" t="s">
        <v>218</v>
      </c>
      <c r="I146" s="54" t="s">
        <v>539</v>
      </c>
      <c r="J146" s="54"/>
      <c r="K146" s="54">
        <v>2021</v>
      </c>
      <c r="L146" s="54" t="s">
        <v>798</v>
      </c>
      <c r="M146" s="54" t="s">
        <v>978</v>
      </c>
      <c r="N146" s="54"/>
      <c r="O146" s="54" t="s">
        <v>1113</v>
      </c>
      <c r="P146" s="54"/>
      <c r="Q146" s="54" t="s">
        <v>1612</v>
      </c>
      <c r="R146" s="54"/>
      <c r="S146" s="54" t="s">
        <v>2053</v>
      </c>
      <c r="T146" s="54"/>
      <c r="U146" s="54"/>
      <c r="V146" s="54"/>
      <c r="W146" s="54"/>
      <c r="X146" s="54"/>
      <c r="Y146" s="54"/>
      <c r="Z146" s="54" t="s">
        <v>2731</v>
      </c>
      <c r="AA146" s="54" t="s">
        <v>3020</v>
      </c>
      <c r="AB146" s="54"/>
      <c r="AC146" s="54" t="s">
        <v>2731</v>
      </c>
      <c r="AD146" s="55">
        <v>0.5</v>
      </c>
      <c r="AE146" s="55"/>
      <c r="AF146" s="55"/>
      <c r="AG146" s="55"/>
      <c r="AH146" s="55">
        <v>0.5</v>
      </c>
      <c r="AI146" s="55">
        <v>100</v>
      </c>
      <c r="AJ146" s="55">
        <v>0.45</v>
      </c>
      <c r="AK146" s="55">
        <v>0</v>
      </c>
      <c r="AL146" s="55">
        <v>0</v>
      </c>
      <c r="AM146" s="55">
        <v>0</v>
      </c>
      <c r="AN146" s="55">
        <v>0</v>
      </c>
      <c r="AO146" s="55">
        <v>0</v>
      </c>
      <c r="AP146" s="55">
        <v>0</v>
      </c>
      <c r="AQ146" s="55"/>
      <c r="AR146" s="55"/>
      <c r="AS146" s="55"/>
      <c r="AT146" s="55"/>
      <c r="AU146" s="55"/>
      <c r="AV146" s="55"/>
      <c r="AW146" s="54"/>
      <c r="AX146" s="54"/>
      <c r="AY146" s="55"/>
      <c r="AZ146" s="55">
        <v>0.13700000000000001</v>
      </c>
      <c r="BA146" s="55">
        <v>0.12</v>
      </c>
      <c r="BB146" s="56">
        <v>2</v>
      </c>
      <c r="BC146" s="56">
        <v>1</v>
      </c>
      <c r="BD146" s="56">
        <v>1</v>
      </c>
      <c r="BE146" s="56"/>
      <c r="BF146" s="56"/>
      <c r="BG146" s="56"/>
      <c r="BH146" s="56"/>
      <c r="BI146" s="56"/>
      <c r="BJ146" s="56"/>
      <c r="BK146" s="56"/>
      <c r="BL146" s="56"/>
      <c r="BM146" s="56"/>
      <c r="BN146" s="56"/>
      <c r="BO146" s="56"/>
      <c r="BP146" s="56"/>
      <c r="BQ146" s="56">
        <v>1</v>
      </c>
      <c r="BR146" s="56"/>
      <c r="BS146" s="56"/>
      <c r="BT146" s="56"/>
      <c r="BU146" s="56"/>
      <c r="BV146" s="56"/>
      <c r="BW146" s="56"/>
      <c r="BX146" s="56"/>
      <c r="BY146" s="56"/>
      <c r="BZ146" s="56"/>
      <c r="CA146" s="56"/>
      <c r="CB146" s="56"/>
      <c r="CC146" s="56"/>
      <c r="CD146" s="56"/>
      <c r="CE146" s="56"/>
      <c r="CF146" s="56"/>
      <c r="CG146" s="56"/>
      <c r="CH146" s="56"/>
      <c r="CI146" s="56"/>
      <c r="CJ146" s="56"/>
      <c r="CK146" s="56"/>
      <c r="CL146" s="56"/>
      <c r="CM146" s="56"/>
      <c r="CN146" s="56">
        <v>0</v>
      </c>
      <c r="CO146" s="56"/>
      <c r="CP146" s="70"/>
      <c r="CQ146" s="56"/>
      <c r="CR146" s="56"/>
      <c r="CS146" s="56"/>
      <c r="CT146" s="56"/>
      <c r="CU146" s="56">
        <v>1</v>
      </c>
      <c r="CV146" s="56">
        <v>0</v>
      </c>
      <c r="CW146" s="55">
        <v>17.363</v>
      </c>
      <c r="CX146" s="54" t="s">
        <v>3687</v>
      </c>
      <c r="CY146" s="54"/>
      <c r="CZ146" s="54">
        <v>100</v>
      </c>
      <c r="DA146" s="54" t="s">
        <v>3968</v>
      </c>
      <c r="DB146" s="55">
        <v>17.363</v>
      </c>
      <c r="DC146" s="54"/>
      <c r="DD146" s="54"/>
      <c r="DE146" s="54"/>
      <c r="DF146" s="54"/>
      <c r="DG146" s="54"/>
      <c r="DH146" s="54"/>
      <c r="DI146" s="54"/>
      <c r="DJ146" s="54"/>
      <c r="DK146" s="54">
        <v>1</v>
      </c>
      <c r="DL146" s="54" t="s">
        <v>4187</v>
      </c>
      <c r="DM146" s="54">
        <v>538</v>
      </c>
      <c r="DN146" s="54">
        <v>1</v>
      </c>
      <c r="DO146" s="54" t="s">
        <v>4301</v>
      </c>
      <c r="DP146" s="54">
        <v>25</v>
      </c>
      <c r="DQ146" s="54"/>
      <c r="DR146" s="54"/>
      <c r="DS146" s="54"/>
      <c r="DT146" s="54"/>
      <c r="DU146" s="54"/>
      <c r="DV146" s="54"/>
      <c r="DW146" s="54"/>
      <c r="DX146" s="54"/>
      <c r="DY146" s="54"/>
      <c r="DZ146" s="54"/>
      <c r="EA146" s="54"/>
      <c r="EB146" s="54"/>
      <c r="EC146" s="54"/>
      <c r="ED146" s="54"/>
      <c r="EE146" s="54"/>
      <c r="EF146" s="54" t="s">
        <v>4524</v>
      </c>
      <c r="EG146" s="54" t="s">
        <v>4559</v>
      </c>
      <c r="EH146" s="54">
        <v>10</v>
      </c>
      <c r="EI146" s="54"/>
      <c r="EJ146" s="54"/>
      <c r="EK146" s="54"/>
      <c r="EL146" s="54"/>
      <c r="EM146" s="54"/>
      <c r="EN146" s="54"/>
      <c r="EO146" s="54"/>
      <c r="EP146" s="54"/>
      <c r="EQ146" s="54"/>
      <c r="ER146" s="54"/>
      <c r="ES146" s="54"/>
      <c r="ET146" s="54"/>
      <c r="EU146" s="54"/>
      <c r="EV146" s="54"/>
      <c r="EW146" s="54"/>
      <c r="EX146" s="54">
        <v>1</v>
      </c>
      <c r="EY146" s="54" t="s">
        <v>4180</v>
      </c>
      <c r="EZ146" s="54">
        <v>6</v>
      </c>
      <c r="FA146" s="54"/>
      <c r="FB146" s="54"/>
      <c r="FC146" s="54"/>
      <c r="FD146" s="54"/>
      <c r="FE146" s="54"/>
      <c r="FF146" s="54"/>
      <c r="FG146" s="54"/>
      <c r="FH146" s="54"/>
      <c r="FI146" s="54"/>
      <c r="FJ146" s="54"/>
      <c r="FK146" s="54"/>
      <c r="FL146" s="54"/>
      <c r="FM146" s="54"/>
      <c r="FN146" s="54"/>
      <c r="FO146" s="54"/>
      <c r="FP146" s="54"/>
      <c r="FQ146" s="54"/>
      <c r="FR146" s="54"/>
      <c r="FS146" s="54"/>
      <c r="FT146" s="54"/>
      <c r="FU146" s="54"/>
      <c r="FV146" s="54"/>
      <c r="FW146" s="54"/>
      <c r="FX146" s="54"/>
      <c r="FY146" s="54" t="s">
        <v>5485</v>
      </c>
      <c r="FZ146" s="54"/>
      <c r="GA146" s="54" t="s">
        <v>5622</v>
      </c>
      <c r="GB146" s="54"/>
      <c r="GC146" s="54"/>
      <c r="GD146" s="54"/>
      <c r="GE146" s="54"/>
      <c r="GF146" s="54" t="s">
        <v>5940</v>
      </c>
      <c r="GG146" s="54" t="s">
        <v>6278</v>
      </c>
      <c r="GH146" s="54" t="s">
        <v>6599</v>
      </c>
      <c r="GI146" s="54" t="s">
        <v>6944</v>
      </c>
      <c r="GJ146" s="54" t="s">
        <v>7204</v>
      </c>
      <c r="GK146" s="54" t="s">
        <v>7291</v>
      </c>
      <c r="GL146" s="54" t="s">
        <v>7387</v>
      </c>
      <c r="GM146" s="54" t="s">
        <v>6944</v>
      </c>
    </row>
    <row r="147" spans="3:196" ht="30" customHeight="1" x14ac:dyDescent="0.2">
      <c r="C147" s="102" t="s">
        <v>11156</v>
      </c>
      <c r="D147" s="102" t="s">
        <v>11212</v>
      </c>
      <c r="E147" s="54" t="s">
        <v>44</v>
      </c>
      <c r="F147" s="54" t="s">
        <v>11175</v>
      </c>
      <c r="G147" s="54" t="s">
        <v>85</v>
      </c>
      <c r="H147" s="54" t="s">
        <v>219</v>
      </c>
      <c r="I147" s="54" t="s">
        <v>540</v>
      </c>
      <c r="J147" s="54"/>
      <c r="K147" s="54">
        <v>2022</v>
      </c>
      <c r="L147" s="54" t="s">
        <v>771</v>
      </c>
      <c r="M147" s="54" t="s">
        <v>954</v>
      </c>
      <c r="N147" s="54"/>
      <c r="O147" s="54"/>
      <c r="P147" s="54"/>
      <c r="Q147" s="54" t="s">
        <v>1613</v>
      </c>
      <c r="R147" s="54"/>
      <c r="S147" s="54" t="s">
        <v>2054</v>
      </c>
      <c r="T147" s="54"/>
      <c r="U147" s="54"/>
      <c r="V147" s="54"/>
      <c r="W147" s="54"/>
      <c r="X147" s="54"/>
      <c r="Y147" s="54"/>
      <c r="Z147" s="54" t="s">
        <v>2732</v>
      </c>
      <c r="AA147" s="54" t="s">
        <v>2732</v>
      </c>
      <c r="AB147" s="54" t="s">
        <v>3140</v>
      </c>
      <c r="AC147" s="54" t="s">
        <v>2732</v>
      </c>
      <c r="AD147" s="55">
        <v>2.3860000000000001</v>
      </c>
      <c r="AE147" s="55"/>
      <c r="AF147" s="55"/>
      <c r="AG147" s="55"/>
      <c r="AH147" s="55">
        <v>2.08</v>
      </c>
      <c r="AI147" s="55">
        <v>87.18</v>
      </c>
      <c r="AJ147" s="55">
        <v>4.5</v>
      </c>
      <c r="AK147" s="55">
        <v>0.30599999999999999</v>
      </c>
      <c r="AL147" s="55">
        <v>12.82</v>
      </c>
      <c r="AM147" s="55">
        <v>0</v>
      </c>
      <c r="AN147" s="55">
        <v>0</v>
      </c>
      <c r="AO147" s="55">
        <v>0</v>
      </c>
      <c r="AP147" s="55">
        <v>0</v>
      </c>
      <c r="AQ147" s="55"/>
      <c r="AR147" s="55"/>
      <c r="AS147" s="55"/>
      <c r="AT147" s="55"/>
      <c r="AU147" s="55"/>
      <c r="AV147" s="55"/>
      <c r="AW147" s="54"/>
      <c r="AX147" s="54"/>
      <c r="AY147" s="55"/>
      <c r="AZ147" s="55">
        <v>2</v>
      </c>
      <c r="BA147" s="55">
        <v>2</v>
      </c>
      <c r="BB147" s="56">
        <v>4</v>
      </c>
      <c r="BC147" s="56">
        <v>4</v>
      </c>
      <c r="BD147" s="56">
        <v>4</v>
      </c>
      <c r="BE147" s="56"/>
      <c r="BF147" s="56">
        <v>4</v>
      </c>
      <c r="BG147" s="56"/>
      <c r="BH147" s="56"/>
      <c r="BI147" s="56"/>
      <c r="BJ147" s="56"/>
      <c r="BK147" s="56"/>
      <c r="BL147" s="56"/>
      <c r="BM147" s="56"/>
      <c r="BN147" s="56"/>
      <c r="BO147" s="56"/>
      <c r="BP147" s="56"/>
      <c r="BQ147" s="56"/>
      <c r="BR147" s="56"/>
      <c r="BS147" s="56"/>
      <c r="BT147" s="56"/>
      <c r="BU147" s="56"/>
      <c r="BV147" s="56"/>
      <c r="BW147" s="56"/>
      <c r="BX147" s="56"/>
      <c r="BY147" s="56"/>
      <c r="BZ147" s="56"/>
      <c r="CA147" s="56"/>
      <c r="CB147" s="56"/>
      <c r="CC147" s="56"/>
      <c r="CD147" s="56"/>
      <c r="CE147" s="56"/>
      <c r="CF147" s="56"/>
      <c r="CG147" s="56"/>
      <c r="CH147" s="56"/>
      <c r="CI147" s="56"/>
      <c r="CJ147" s="56"/>
      <c r="CK147" s="56"/>
      <c r="CL147" s="56"/>
      <c r="CM147" s="56"/>
      <c r="CN147" s="56">
        <v>0</v>
      </c>
      <c r="CO147" s="56"/>
      <c r="CP147" s="70"/>
      <c r="CQ147" s="56"/>
      <c r="CR147" s="56"/>
      <c r="CS147" s="56"/>
      <c r="CT147" s="56"/>
      <c r="CU147" s="56">
        <v>4</v>
      </c>
      <c r="CV147" s="56">
        <v>0</v>
      </c>
      <c r="CW147" s="55">
        <v>5.2359999999999998</v>
      </c>
      <c r="CX147" s="54" t="s">
        <v>3674</v>
      </c>
      <c r="CY147" s="54"/>
      <c r="CZ147" s="54">
        <v>100</v>
      </c>
      <c r="DA147" s="54" t="s">
        <v>3996</v>
      </c>
      <c r="DB147" s="55">
        <v>5.2359999999999998</v>
      </c>
      <c r="DC147" s="54"/>
      <c r="DD147" s="54"/>
      <c r="DE147" s="54"/>
      <c r="DF147" s="54"/>
      <c r="DG147" s="54"/>
      <c r="DH147" s="54"/>
      <c r="DI147" s="54"/>
      <c r="DJ147" s="54"/>
      <c r="DK147" s="54">
        <v>1</v>
      </c>
      <c r="DL147" s="54" t="s">
        <v>4187</v>
      </c>
      <c r="DM147" s="54">
        <v>2365</v>
      </c>
      <c r="DN147" s="54"/>
      <c r="DO147" s="54"/>
      <c r="DP147" s="54"/>
      <c r="DQ147" s="54"/>
      <c r="DR147" s="54"/>
      <c r="DS147" s="54"/>
      <c r="DT147" s="54"/>
      <c r="DU147" s="54"/>
      <c r="DV147" s="54"/>
      <c r="DW147" s="54"/>
      <c r="DX147" s="54"/>
      <c r="DY147" s="54"/>
      <c r="DZ147" s="54"/>
      <c r="EA147" s="54"/>
      <c r="EB147" s="54"/>
      <c r="EC147" s="54"/>
      <c r="ED147" s="54"/>
      <c r="EE147" s="54"/>
      <c r="EF147" s="54"/>
      <c r="EG147" s="54"/>
      <c r="EH147" s="54"/>
      <c r="EI147" s="54"/>
      <c r="EJ147" s="54"/>
      <c r="EK147" s="54"/>
      <c r="EL147" s="54"/>
      <c r="EM147" s="54"/>
      <c r="EN147" s="54"/>
      <c r="EO147" s="54">
        <v>1</v>
      </c>
      <c r="EP147" s="54" t="s">
        <v>4288</v>
      </c>
      <c r="EQ147" s="54">
        <v>320</v>
      </c>
      <c r="ER147" s="54"/>
      <c r="ES147" s="54"/>
      <c r="ET147" s="54"/>
      <c r="EU147" s="54"/>
      <c r="EV147" s="54"/>
      <c r="EW147" s="54"/>
      <c r="EX147" s="54"/>
      <c r="EY147" s="54"/>
      <c r="EZ147" s="54"/>
      <c r="FA147" s="54"/>
      <c r="FB147" s="54"/>
      <c r="FC147" s="54"/>
      <c r="FD147" s="54"/>
      <c r="FE147" s="54"/>
      <c r="FF147" s="54"/>
      <c r="FG147" s="54"/>
      <c r="FH147" s="54"/>
      <c r="FI147" s="54"/>
      <c r="FJ147" s="54"/>
      <c r="FK147" s="54"/>
      <c r="FL147" s="54"/>
      <c r="FM147" s="54"/>
      <c r="FN147" s="54"/>
      <c r="FO147" s="54"/>
      <c r="FP147" s="54"/>
      <c r="FQ147" s="54"/>
      <c r="FR147" s="54"/>
      <c r="FS147" s="54"/>
      <c r="FT147" s="54"/>
      <c r="FU147" s="54"/>
      <c r="FV147" s="54"/>
      <c r="FW147" s="54"/>
      <c r="FX147" s="54"/>
      <c r="FY147" s="54"/>
      <c r="FZ147" s="54"/>
      <c r="GA147" s="54"/>
      <c r="GB147" s="54"/>
      <c r="GC147" s="54"/>
      <c r="GD147" s="54"/>
      <c r="GE147" s="54"/>
      <c r="GF147" s="54" t="s">
        <v>5941</v>
      </c>
      <c r="GG147" s="54" t="s">
        <v>6279</v>
      </c>
      <c r="GH147" s="54" t="s">
        <v>6600</v>
      </c>
      <c r="GI147" s="54" t="s">
        <v>6945</v>
      </c>
      <c r="GJ147" s="54" t="s">
        <v>7205</v>
      </c>
      <c r="GK147" s="54" t="s">
        <v>7292</v>
      </c>
      <c r="GL147" s="54" t="s">
        <v>7388</v>
      </c>
      <c r="GM147" s="54" t="s">
        <v>7468</v>
      </c>
    </row>
    <row r="148" spans="3:196" ht="30" customHeight="1" x14ac:dyDescent="0.2">
      <c r="C148" s="102" t="s">
        <v>11156</v>
      </c>
      <c r="D148" s="102" t="s">
        <v>11212</v>
      </c>
      <c r="E148" s="54" t="s">
        <v>44</v>
      </c>
      <c r="F148" s="54" t="s">
        <v>11175</v>
      </c>
      <c r="G148" s="54" t="s">
        <v>85</v>
      </c>
      <c r="H148" s="54" t="s">
        <v>262</v>
      </c>
      <c r="I148" s="54" t="s">
        <v>585</v>
      </c>
      <c r="J148" s="54"/>
      <c r="K148" s="54">
        <v>2019</v>
      </c>
      <c r="L148" s="54" t="s">
        <v>866</v>
      </c>
      <c r="M148" s="54" t="s">
        <v>957</v>
      </c>
      <c r="N148" s="54"/>
      <c r="O148" s="54" t="s">
        <v>1137</v>
      </c>
      <c r="P148" s="54"/>
      <c r="Q148" s="54" t="s">
        <v>1649</v>
      </c>
      <c r="R148" s="54"/>
      <c r="S148" s="54" t="s">
        <v>2092</v>
      </c>
      <c r="T148" s="54"/>
      <c r="U148" s="54"/>
      <c r="V148" s="54"/>
      <c r="W148" s="54"/>
      <c r="X148" s="54"/>
      <c r="Y148" s="54"/>
      <c r="Z148" s="54" t="s">
        <v>2774</v>
      </c>
      <c r="AA148" s="54" t="s">
        <v>2774</v>
      </c>
      <c r="AB148" s="54" t="s">
        <v>3140</v>
      </c>
      <c r="AC148" s="54" t="s">
        <v>2774</v>
      </c>
      <c r="AD148" s="55">
        <v>3.2519999999999998</v>
      </c>
      <c r="AE148" s="55"/>
      <c r="AF148" s="55"/>
      <c r="AG148" s="55"/>
      <c r="AH148" s="55">
        <v>3.2519999999999998</v>
      </c>
      <c r="AI148" s="55">
        <v>100</v>
      </c>
      <c r="AJ148" s="55">
        <v>5</v>
      </c>
      <c r="AK148" s="55">
        <v>0</v>
      </c>
      <c r="AL148" s="55">
        <v>0</v>
      </c>
      <c r="AM148" s="55">
        <v>0</v>
      </c>
      <c r="AN148" s="55">
        <v>0</v>
      </c>
      <c r="AO148" s="55">
        <v>0</v>
      </c>
      <c r="AP148" s="55">
        <v>0</v>
      </c>
      <c r="AQ148" s="55"/>
      <c r="AR148" s="55"/>
      <c r="AS148" s="55"/>
      <c r="AT148" s="55"/>
      <c r="AU148" s="55"/>
      <c r="AV148" s="55"/>
      <c r="AW148" s="54"/>
      <c r="AX148" s="54"/>
      <c r="AY148" s="55"/>
      <c r="AZ148" s="55">
        <v>0</v>
      </c>
      <c r="BA148" s="55">
        <v>0</v>
      </c>
      <c r="BB148" s="56">
        <v>1</v>
      </c>
      <c r="BC148" s="56">
        <v>1</v>
      </c>
      <c r="BD148" s="56">
        <v>1</v>
      </c>
      <c r="BE148" s="56"/>
      <c r="BF148" s="56"/>
      <c r="BG148" s="56"/>
      <c r="BH148" s="56"/>
      <c r="BI148" s="56"/>
      <c r="BJ148" s="56"/>
      <c r="BK148" s="56"/>
      <c r="BL148" s="56"/>
      <c r="BM148" s="56"/>
      <c r="BN148" s="56"/>
      <c r="BO148" s="56"/>
      <c r="BP148" s="56"/>
      <c r="BQ148" s="56"/>
      <c r="BR148" s="56"/>
      <c r="BS148" s="56"/>
      <c r="BT148" s="56"/>
      <c r="BU148" s="56"/>
      <c r="BV148" s="56"/>
      <c r="BW148" s="56"/>
      <c r="BX148" s="56"/>
      <c r="BY148" s="56"/>
      <c r="BZ148" s="56"/>
      <c r="CA148" s="56"/>
      <c r="CB148" s="56"/>
      <c r="CC148" s="56"/>
      <c r="CD148" s="56"/>
      <c r="CE148" s="56"/>
      <c r="CF148" s="56"/>
      <c r="CG148" s="56"/>
      <c r="CH148" s="56"/>
      <c r="CI148" s="56"/>
      <c r="CJ148" s="56"/>
      <c r="CK148" s="56"/>
      <c r="CL148" s="56"/>
      <c r="CM148" s="56"/>
      <c r="CN148" s="56">
        <v>0</v>
      </c>
      <c r="CO148" s="56"/>
      <c r="CP148" s="70"/>
      <c r="CQ148" s="56"/>
      <c r="CR148" s="56"/>
      <c r="CS148" s="56" t="s">
        <v>3586</v>
      </c>
      <c r="CT148" s="56">
        <v>1</v>
      </c>
      <c r="CU148" s="56">
        <v>1</v>
      </c>
      <c r="CV148" s="56">
        <v>0</v>
      </c>
      <c r="CW148" s="55">
        <v>2.4E-2</v>
      </c>
      <c r="CX148" s="54" t="s">
        <v>3750</v>
      </c>
      <c r="CY148" s="54"/>
      <c r="CZ148" s="54">
        <v>0.24</v>
      </c>
      <c r="DA148" s="54" t="s">
        <v>3972</v>
      </c>
      <c r="DB148" s="55">
        <v>10.089</v>
      </c>
      <c r="DC148" s="54"/>
      <c r="DD148" s="54"/>
      <c r="DE148" s="54"/>
      <c r="DF148" s="54"/>
      <c r="DG148" s="54"/>
      <c r="DH148" s="54"/>
      <c r="DI148" s="54"/>
      <c r="DJ148" s="54"/>
      <c r="DK148" s="54"/>
      <c r="DL148" s="54"/>
      <c r="DM148" s="54"/>
      <c r="DN148" s="54">
        <v>1</v>
      </c>
      <c r="DO148" s="54" t="s">
        <v>4341</v>
      </c>
      <c r="DP148" s="54">
        <v>24</v>
      </c>
      <c r="DQ148" s="54"/>
      <c r="DR148" s="54"/>
      <c r="DS148" s="54"/>
      <c r="DT148" s="54"/>
      <c r="DU148" s="54"/>
      <c r="DV148" s="54"/>
      <c r="DW148" s="54"/>
      <c r="DX148" s="54"/>
      <c r="DY148" s="54"/>
      <c r="DZ148" s="54"/>
      <c r="EA148" s="54"/>
      <c r="EB148" s="54"/>
      <c r="EC148" s="54"/>
      <c r="ED148" s="54"/>
      <c r="EE148" s="54"/>
      <c r="EF148" s="54"/>
      <c r="EG148" s="54"/>
      <c r="EH148" s="54"/>
      <c r="EI148" s="54"/>
      <c r="EJ148" s="54"/>
      <c r="EK148" s="54"/>
      <c r="EL148" s="54">
        <v>1</v>
      </c>
      <c r="EM148" s="54" t="s">
        <v>4341</v>
      </c>
      <c r="EN148" s="54">
        <v>24</v>
      </c>
      <c r="EO148" s="54"/>
      <c r="EP148" s="54"/>
      <c r="EQ148" s="54"/>
      <c r="ER148" s="54"/>
      <c r="ES148" s="54"/>
      <c r="ET148" s="54"/>
      <c r="EU148" s="54"/>
      <c r="EV148" s="54"/>
      <c r="EW148" s="54"/>
      <c r="EX148" s="54"/>
      <c r="EY148" s="54"/>
      <c r="EZ148" s="54"/>
      <c r="FA148" s="54"/>
      <c r="FB148" s="54"/>
      <c r="FC148" s="54"/>
      <c r="FD148" s="54"/>
      <c r="FE148" s="54"/>
      <c r="FF148" s="54"/>
      <c r="FG148" s="54"/>
      <c r="FH148" s="54"/>
      <c r="FI148" s="54"/>
      <c r="FJ148" s="54"/>
      <c r="FK148" s="54"/>
      <c r="FL148" s="54"/>
      <c r="FM148" s="54"/>
      <c r="FN148" s="54"/>
      <c r="FO148" s="54"/>
      <c r="FP148" s="54"/>
      <c r="FQ148" s="54"/>
      <c r="FR148" s="54"/>
      <c r="FS148" s="54"/>
      <c r="FT148" s="54"/>
      <c r="FU148" s="54" t="s">
        <v>5054</v>
      </c>
      <c r="FV148" s="54" t="s">
        <v>5255</v>
      </c>
      <c r="FW148" s="54"/>
      <c r="FX148" s="54"/>
      <c r="FY148" s="54"/>
      <c r="FZ148" s="54"/>
      <c r="GA148" s="54"/>
      <c r="GB148" s="54"/>
      <c r="GC148" s="54"/>
      <c r="GD148" s="54"/>
      <c r="GE148" s="54"/>
      <c r="GF148" s="54" t="s">
        <v>5983</v>
      </c>
      <c r="GG148" s="54" t="s">
        <v>6322</v>
      </c>
      <c r="GH148" s="54" t="s">
        <v>6644</v>
      </c>
      <c r="GI148" s="54" t="s">
        <v>6989</v>
      </c>
      <c r="GJ148" s="54" t="s">
        <v>7212</v>
      </c>
      <c r="GK148" s="54" t="s">
        <v>7306</v>
      </c>
      <c r="GL148" s="54" t="s">
        <v>7399</v>
      </c>
      <c r="GM148" s="54" t="s">
        <v>6989</v>
      </c>
    </row>
    <row r="149" spans="3:196" ht="30" customHeight="1" x14ac:dyDescent="0.2">
      <c r="C149" s="102" t="s">
        <v>11155</v>
      </c>
      <c r="D149" s="102" t="s">
        <v>11218</v>
      </c>
      <c r="E149" s="46" t="s">
        <v>48</v>
      </c>
      <c r="F149" s="45" t="s">
        <v>11174</v>
      </c>
      <c r="G149" s="46"/>
      <c r="H149" s="46"/>
      <c r="I149" s="46" t="s">
        <v>716</v>
      </c>
      <c r="J149" s="45"/>
      <c r="K149" s="46">
        <v>2017</v>
      </c>
      <c r="L149" s="47">
        <v>45182</v>
      </c>
      <c r="M149" s="47">
        <v>45285</v>
      </c>
      <c r="N149" s="46" t="s">
        <v>7914</v>
      </c>
      <c r="O149" s="46" t="s">
        <v>8043</v>
      </c>
      <c r="P149" s="46" t="s">
        <v>8151</v>
      </c>
      <c r="Q149" s="46" t="s">
        <v>8272</v>
      </c>
      <c r="R149" s="45"/>
      <c r="S149" s="45"/>
      <c r="T149" s="46" t="s">
        <v>8413</v>
      </c>
      <c r="U149" s="46" t="s">
        <v>8445</v>
      </c>
      <c r="V149" s="45"/>
      <c r="W149" s="45"/>
      <c r="X149" s="46" t="s">
        <v>8567</v>
      </c>
      <c r="Y149" s="46" t="s">
        <v>8661</v>
      </c>
      <c r="Z149" s="46" t="s">
        <v>8754</v>
      </c>
      <c r="AA149" s="46" t="s">
        <v>8754</v>
      </c>
      <c r="AB149" s="46" t="s">
        <v>3142</v>
      </c>
      <c r="AC149" s="46" t="s">
        <v>8920</v>
      </c>
      <c r="AD149" s="48">
        <f>SUM(AE149,AH149,AK149,AM149,AO149,AQ149)</f>
        <v>359.59100000000001</v>
      </c>
      <c r="AE149" s="48">
        <v>293.07</v>
      </c>
      <c r="AF149" s="49">
        <v>81.5</v>
      </c>
      <c r="AG149" s="49">
        <v>7.0000000000000007E-2</v>
      </c>
      <c r="AH149" s="48">
        <v>25.981999999999999</v>
      </c>
      <c r="AI149" s="49">
        <v>7.23</v>
      </c>
      <c r="AJ149" s="49"/>
      <c r="AK149" s="49">
        <v>0</v>
      </c>
      <c r="AL149" s="49">
        <v>0</v>
      </c>
      <c r="AM149" s="49">
        <v>0</v>
      </c>
      <c r="AN149" s="49">
        <v>0</v>
      </c>
      <c r="AO149" s="49">
        <v>40.539000000000001</v>
      </c>
      <c r="AP149" s="49">
        <v>11.27</v>
      </c>
      <c r="AQ149" s="49">
        <v>0</v>
      </c>
      <c r="AR149" s="49">
        <v>0</v>
      </c>
      <c r="AS149" s="46">
        <v>0</v>
      </c>
      <c r="AT149" s="46">
        <v>0</v>
      </c>
      <c r="AU149" s="46">
        <v>0</v>
      </c>
      <c r="AV149" s="46">
        <v>1</v>
      </c>
      <c r="AW149" s="46" t="s">
        <v>9094</v>
      </c>
      <c r="AX149" s="46" t="s">
        <v>9164</v>
      </c>
      <c r="AY149" s="49">
        <v>38.476999999999997</v>
      </c>
      <c r="AZ149" s="49">
        <v>600</v>
      </c>
      <c r="BA149" s="49">
        <v>0.14000000000000001</v>
      </c>
      <c r="BB149" s="50">
        <v>718</v>
      </c>
      <c r="BC149" s="50">
        <v>310</v>
      </c>
      <c r="BD149" s="50">
        <v>302</v>
      </c>
      <c r="BE149" s="50">
        <v>14</v>
      </c>
      <c r="BF149" s="50"/>
      <c r="BG149" s="50">
        <v>35</v>
      </c>
      <c r="BH149" s="50">
        <v>1</v>
      </c>
      <c r="BI149" s="50"/>
      <c r="BJ149" s="50"/>
      <c r="BK149" s="50"/>
      <c r="BL149" s="50">
        <v>30</v>
      </c>
      <c r="BM149" s="50">
        <v>3</v>
      </c>
      <c r="BN149" s="50"/>
      <c r="BO149" s="50">
        <v>98</v>
      </c>
      <c r="BP149" s="50">
        <v>94</v>
      </c>
      <c r="BQ149" s="50"/>
      <c r="BR149" s="50"/>
      <c r="BS149" s="50"/>
      <c r="BT149" s="50"/>
      <c r="BU149" s="50"/>
      <c r="BV149" s="50">
        <v>22</v>
      </c>
      <c r="BW149" s="50"/>
      <c r="BX149" s="50"/>
      <c r="BY149" s="50"/>
      <c r="BZ149" s="50"/>
      <c r="CA149" s="50"/>
      <c r="CB149" s="50"/>
      <c r="CC149" s="50"/>
      <c r="CD149" s="50"/>
      <c r="CE149" s="50"/>
      <c r="CF149" s="50"/>
      <c r="CG149" s="50"/>
      <c r="CH149" s="50"/>
      <c r="CI149" s="50"/>
      <c r="CJ149" s="50"/>
      <c r="CK149" s="50"/>
      <c r="CL149" s="50"/>
      <c r="CM149" s="50"/>
      <c r="CN149" s="50">
        <v>0</v>
      </c>
      <c r="CO149" s="50"/>
      <c r="CP149" s="48"/>
      <c r="CQ149" s="50"/>
      <c r="CR149" s="50"/>
      <c r="CS149" s="51"/>
      <c r="CT149" s="50"/>
      <c r="CU149" s="50">
        <v>297</v>
      </c>
      <c r="CV149" s="52">
        <f>SUM(BE149:BX149)+SUM(CO149:CT149)-CU149</f>
        <v>0</v>
      </c>
      <c r="CW149" s="49">
        <v>407.58600000000001</v>
      </c>
      <c r="CX149" s="46" t="s">
        <v>9299</v>
      </c>
      <c r="CY149" s="46" t="s">
        <v>9389</v>
      </c>
      <c r="CZ149" s="49">
        <v>14.32</v>
      </c>
      <c r="DA149" s="53" t="s">
        <v>3986</v>
      </c>
      <c r="DB149" s="49">
        <v>2845.5450000000001</v>
      </c>
      <c r="DC149" s="49">
        <v>1</v>
      </c>
      <c r="DD149" s="46" t="s">
        <v>9487</v>
      </c>
      <c r="DE149" s="46" t="s">
        <v>9520</v>
      </c>
      <c r="DF149" s="46" t="s">
        <v>9557</v>
      </c>
      <c r="DG149" s="46">
        <v>8</v>
      </c>
      <c r="DH149" s="46">
        <v>0</v>
      </c>
      <c r="DI149" s="45"/>
      <c r="DJ149" s="46">
        <v>0</v>
      </c>
      <c r="DK149" s="46">
        <v>1</v>
      </c>
      <c r="DL149" s="46" t="s">
        <v>9600</v>
      </c>
      <c r="DM149" s="46">
        <v>68447</v>
      </c>
      <c r="DN149" s="46">
        <v>1</v>
      </c>
      <c r="DO149" s="46" t="s">
        <v>9664</v>
      </c>
      <c r="DP149" s="46">
        <v>15658</v>
      </c>
      <c r="DQ149" s="46">
        <v>1</v>
      </c>
      <c r="DR149" s="46" t="s">
        <v>9664</v>
      </c>
      <c r="DS149" s="46">
        <v>155</v>
      </c>
      <c r="DT149" s="46">
        <v>1</v>
      </c>
      <c r="DU149" s="46" t="s">
        <v>9664</v>
      </c>
      <c r="DV149" s="46">
        <v>188</v>
      </c>
      <c r="DW149" s="45"/>
      <c r="DX149" s="45"/>
      <c r="DY149" s="45"/>
      <c r="DZ149" s="46">
        <v>1</v>
      </c>
      <c r="EA149" s="46" t="s">
        <v>9750</v>
      </c>
      <c r="EB149" s="46">
        <v>167</v>
      </c>
      <c r="EC149" s="45"/>
      <c r="ED149" s="45"/>
      <c r="EE149" s="45"/>
      <c r="EF149" s="46" t="s">
        <v>9774</v>
      </c>
      <c r="EG149" s="46" t="s">
        <v>9795</v>
      </c>
      <c r="EH149" s="46">
        <v>12674</v>
      </c>
      <c r="EI149" s="45"/>
      <c r="EJ149" s="45"/>
      <c r="EK149" s="45"/>
      <c r="EL149" s="46">
        <v>1</v>
      </c>
      <c r="EM149" s="46" t="s">
        <v>9853</v>
      </c>
      <c r="EN149" s="46">
        <v>12513</v>
      </c>
      <c r="EO149" s="45"/>
      <c r="EP149" s="45"/>
      <c r="EQ149" s="45"/>
      <c r="ER149" s="45"/>
      <c r="ES149" s="45"/>
      <c r="ET149" s="45"/>
      <c r="EU149" s="45"/>
      <c r="EV149" s="45"/>
      <c r="EW149" s="45"/>
      <c r="EX149" s="46">
        <v>1</v>
      </c>
      <c r="EY149" s="46" t="s">
        <v>9895</v>
      </c>
      <c r="EZ149" s="46">
        <v>11</v>
      </c>
      <c r="FA149" s="45"/>
      <c r="FB149" s="45"/>
      <c r="FC149" s="45"/>
      <c r="FD149" s="45"/>
      <c r="FE149" s="45"/>
      <c r="FF149" s="45"/>
      <c r="FG149" s="46">
        <v>89</v>
      </c>
      <c r="FH149" s="46" t="s">
        <v>9995</v>
      </c>
      <c r="FI149" s="46">
        <v>290</v>
      </c>
      <c r="FJ149" s="46">
        <v>1</v>
      </c>
      <c r="FK149" s="46">
        <v>15</v>
      </c>
      <c r="FL149" s="46">
        <v>271</v>
      </c>
      <c r="FM149" s="46">
        <v>3</v>
      </c>
      <c r="FN149" s="46">
        <v>0</v>
      </c>
      <c r="FO149" s="46">
        <v>0</v>
      </c>
      <c r="FP149" s="46">
        <v>0</v>
      </c>
      <c r="FQ149" s="46">
        <v>0</v>
      </c>
      <c r="FR149" s="45"/>
      <c r="FS149" s="53" t="s">
        <v>10048</v>
      </c>
      <c r="FT149" s="45"/>
      <c r="FU149" s="53" t="s">
        <v>10048</v>
      </c>
      <c r="FV149" s="46" t="s">
        <v>10252</v>
      </c>
      <c r="FW149" s="53" t="s">
        <v>10321</v>
      </c>
      <c r="FX149" s="45"/>
      <c r="FY149" s="46" t="s">
        <v>10436</v>
      </c>
      <c r="FZ149" s="45"/>
      <c r="GA149" s="53" t="s">
        <v>10529</v>
      </c>
      <c r="GB149" s="45"/>
      <c r="GC149" s="46" t="s">
        <v>10614</v>
      </c>
      <c r="GD149" s="46">
        <v>15</v>
      </c>
      <c r="GE149" s="46">
        <v>1041</v>
      </c>
      <c r="GF149" s="46" t="s">
        <v>9</v>
      </c>
      <c r="GG149" s="46" t="s">
        <v>7279</v>
      </c>
      <c r="GH149" s="46" t="s">
        <v>11081</v>
      </c>
      <c r="GI149" s="46" t="s">
        <v>7457</v>
      </c>
      <c r="GJ149" s="46" t="s">
        <v>9</v>
      </c>
      <c r="GK149" s="46" t="s">
        <v>7298</v>
      </c>
      <c r="GL149" s="46" t="s">
        <v>11081</v>
      </c>
      <c r="GM149" s="46" t="s">
        <v>7457</v>
      </c>
    </row>
    <row r="150" spans="3:196" ht="30" customHeight="1" x14ac:dyDescent="0.2">
      <c r="C150" s="102" t="s">
        <v>11155</v>
      </c>
      <c r="D150" s="102" t="s">
        <v>11218</v>
      </c>
      <c r="E150" s="54" t="s">
        <v>48</v>
      </c>
      <c r="F150" s="54" t="s">
        <v>11175</v>
      </c>
      <c r="G150" s="54" t="s">
        <v>84</v>
      </c>
      <c r="H150" s="54" t="s">
        <v>181</v>
      </c>
      <c r="I150" s="54" t="s">
        <v>518</v>
      </c>
      <c r="J150" s="54" t="s">
        <v>715</v>
      </c>
      <c r="K150" s="54">
        <v>2015</v>
      </c>
      <c r="L150" s="54" t="s">
        <v>791</v>
      </c>
      <c r="M150" s="54" t="s">
        <v>936</v>
      </c>
      <c r="N150" s="54"/>
      <c r="O150" s="54" t="s">
        <v>1086</v>
      </c>
      <c r="P150" s="54" t="s">
        <v>1346</v>
      </c>
      <c r="Q150" s="54" t="s">
        <v>1587</v>
      </c>
      <c r="R150" s="54" t="s">
        <v>1809</v>
      </c>
      <c r="S150" s="54" t="s">
        <v>2032</v>
      </c>
      <c r="T150" s="54" t="s">
        <v>2286</v>
      </c>
      <c r="U150" s="54"/>
      <c r="V150" s="54"/>
      <c r="W150" s="54"/>
      <c r="X150" s="54"/>
      <c r="Y150" s="54"/>
      <c r="Z150" s="54" t="s">
        <v>2697</v>
      </c>
      <c r="AA150" s="54" t="s">
        <v>2697</v>
      </c>
      <c r="AB150" s="54" t="s">
        <v>3140</v>
      </c>
      <c r="AC150" s="54" t="s">
        <v>3202</v>
      </c>
      <c r="AD150" s="55">
        <v>2</v>
      </c>
      <c r="AE150" s="55"/>
      <c r="AF150" s="55"/>
      <c r="AG150" s="55"/>
      <c r="AH150" s="55">
        <v>1</v>
      </c>
      <c r="AI150" s="55">
        <v>50</v>
      </c>
      <c r="AJ150" s="55">
        <v>0.12</v>
      </c>
      <c r="AK150" s="55">
        <v>1</v>
      </c>
      <c r="AL150" s="55">
        <v>50</v>
      </c>
      <c r="AM150" s="55">
        <v>0</v>
      </c>
      <c r="AN150" s="55">
        <v>0</v>
      </c>
      <c r="AO150" s="55"/>
      <c r="AP150" s="55"/>
      <c r="AQ150" s="55"/>
      <c r="AR150" s="55"/>
      <c r="AS150" s="55"/>
      <c r="AT150" s="55"/>
      <c r="AU150" s="55"/>
      <c r="AV150" s="55"/>
      <c r="AW150" s="54"/>
      <c r="AX150" s="54"/>
      <c r="AY150" s="55"/>
      <c r="AZ150" s="55">
        <v>1</v>
      </c>
      <c r="BA150" s="55">
        <v>0.14000000000000001</v>
      </c>
      <c r="BB150" s="56">
        <v>8</v>
      </c>
      <c r="BC150" s="56">
        <v>0</v>
      </c>
      <c r="BD150" s="56">
        <v>0</v>
      </c>
      <c r="BE150" s="56">
        <v>4</v>
      </c>
      <c r="BF150" s="56">
        <v>1</v>
      </c>
      <c r="BG150" s="56"/>
      <c r="BH150" s="56"/>
      <c r="BI150" s="56"/>
      <c r="BJ150" s="56"/>
      <c r="BK150" s="56">
        <v>3</v>
      </c>
      <c r="BL150" s="56"/>
      <c r="BM150" s="56"/>
      <c r="BN150" s="56"/>
      <c r="BO150" s="56"/>
      <c r="BP150" s="56"/>
      <c r="BQ150" s="56"/>
      <c r="BR150" s="56"/>
      <c r="BS150" s="56"/>
      <c r="BT150" s="56"/>
      <c r="BU150" s="56"/>
      <c r="BV150" s="56"/>
      <c r="BW150" s="56"/>
      <c r="BX150" s="56"/>
      <c r="BY150" s="56"/>
      <c r="BZ150" s="56"/>
      <c r="CA150" s="56"/>
      <c r="CB150" s="56"/>
      <c r="CC150" s="56"/>
      <c r="CD150" s="56"/>
      <c r="CE150" s="56"/>
      <c r="CF150" s="56"/>
      <c r="CG150" s="56"/>
      <c r="CH150" s="56"/>
      <c r="CI150" s="56"/>
      <c r="CJ150" s="56"/>
      <c r="CK150" s="56"/>
      <c r="CL150" s="56"/>
      <c r="CM150" s="56"/>
      <c r="CN150" s="56">
        <v>0</v>
      </c>
      <c r="CO150" s="56"/>
      <c r="CP150" s="70"/>
      <c r="CQ150" s="56"/>
      <c r="CR150" s="56"/>
      <c r="CS150" s="56"/>
      <c r="CT150" s="56"/>
      <c r="CU150" s="56">
        <v>8</v>
      </c>
      <c r="CV150" s="56">
        <v>0</v>
      </c>
      <c r="CW150" s="55">
        <v>0.23499999999999999</v>
      </c>
      <c r="CX150" s="54" t="s">
        <v>3695</v>
      </c>
      <c r="CY150" s="54"/>
      <c r="CZ150" s="54">
        <v>1.23</v>
      </c>
      <c r="DA150" s="54" t="s">
        <v>3986</v>
      </c>
      <c r="DB150" s="55">
        <v>19.135000000000002</v>
      </c>
      <c r="DC150" s="54"/>
      <c r="DD150" s="54"/>
      <c r="DE150" s="54"/>
      <c r="DF150" s="54"/>
      <c r="DG150" s="54"/>
      <c r="DH150" s="54"/>
      <c r="DI150" s="54"/>
      <c r="DJ150" s="54">
        <v>4</v>
      </c>
      <c r="DK150" s="54"/>
      <c r="DL150" s="54"/>
      <c r="DM150" s="54"/>
      <c r="DN150" s="54"/>
      <c r="DO150" s="54"/>
      <c r="DP150" s="54"/>
      <c r="DQ150" s="54"/>
      <c r="DR150" s="54"/>
      <c r="DS150" s="54"/>
      <c r="DT150" s="54"/>
      <c r="DU150" s="54"/>
      <c r="DV150" s="54"/>
      <c r="DW150" s="54"/>
      <c r="DX150" s="54"/>
      <c r="DY150" s="54"/>
      <c r="DZ150" s="54"/>
      <c r="EA150" s="54"/>
      <c r="EB150" s="54"/>
      <c r="EC150" s="54"/>
      <c r="ED150" s="54"/>
      <c r="EE150" s="54"/>
      <c r="EF150" s="54" t="s">
        <v>4521</v>
      </c>
      <c r="EG150" s="54" t="s">
        <v>4558</v>
      </c>
      <c r="EH150" s="54">
        <v>235</v>
      </c>
      <c r="EI150" s="54"/>
      <c r="EJ150" s="54"/>
      <c r="EK150" s="54"/>
      <c r="EL150" s="54"/>
      <c r="EM150" s="54"/>
      <c r="EN150" s="54"/>
      <c r="EO150" s="54"/>
      <c r="EP150" s="54"/>
      <c r="EQ150" s="54"/>
      <c r="ER150" s="54"/>
      <c r="ES150" s="54"/>
      <c r="ET150" s="54"/>
      <c r="EU150" s="54"/>
      <c r="EV150" s="54"/>
      <c r="EW150" s="54"/>
      <c r="EX150" s="54"/>
      <c r="EY150" s="54"/>
      <c r="EZ150" s="54"/>
      <c r="FA150" s="54"/>
      <c r="FB150" s="54"/>
      <c r="FC150" s="54"/>
      <c r="FD150" s="54" t="s">
        <v>4844</v>
      </c>
      <c r="FE150" s="54" t="s">
        <v>4558</v>
      </c>
      <c r="FF150" s="54">
        <v>235</v>
      </c>
      <c r="FG150" s="54"/>
      <c r="FH150" s="54"/>
      <c r="FI150" s="54"/>
      <c r="FJ150" s="54"/>
      <c r="FK150" s="54"/>
      <c r="FL150" s="54"/>
      <c r="FM150" s="54"/>
      <c r="FN150" s="54"/>
      <c r="FO150" s="54"/>
      <c r="FP150" s="54"/>
      <c r="FQ150" s="54"/>
      <c r="FR150" s="54"/>
      <c r="FS150" s="54"/>
      <c r="FT150" s="54"/>
      <c r="FU150" s="54"/>
      <c r="FV150" s="54"/>
      <c r="FW150" s="54"/>
      <c r="FX150" s="54"/>
      <c r="FY150" s="54"/>
      <c r="FZ150" s="54"/>
      <c r="GA150" s="54"/>
      <c r="GB150" s="54"/>
      <c r="GC150" s="54"/>
      <c r="GD150" s="54"/>
      <c r="GE150" s="54"/>
      <c r="GF150" s="54" t="s">
        <v>5903</v>
      </c>
      <c r="GG150" s="54" t="s">
        <v>6244</v>
      </c>
      <c r="GH150" s="54" t="s">
        <v>6562</v>
      </c>
      <c r="GI150" s="54" t="s">
        <v>6907</v>
      </c>
      <c r="GJ150" s="54" t="s">
        <v>9</v>
      </c>
      <c r="GK150" s="54" t="s">
        <v>7279</v>
      </c>
      <c r="GL150" s="54" t="s">
        <v>7373</v>
      </c>
      <c r="GM150" s="54" t="s">
        <v>7457</v>
      </c>
    </row>
    <row r="151" spans="3:196" ht="30" customHeight="1" x14ac:dyDescent="0.2">
      <c r="C151" s="102" t="s">
        <v>11156</v>
      </c>
      <c r="D151" s="102" t="s">
        <v>11218</v>
      </c>
      <c r="E151" s="54" t="s">
        <v>48</v>
      </c>
      <c r="F151" s="54" t="s">
        <v>11175</v>
      </c>
      <c r="G151" s="54" t="s">
        <v>82</v>
      </c>
      <c r="H151" s="54" t="s">
        <v>238</v>
      </c>
      <c r="I151" s="54" t="s">
        <v>561</v>
      </c>
      <c r="J151" s="54"/>
      <c r="K151" s="54">
        <v>2018</v>
      </c>
      <c r="L151" s="54" t="s">
        <v>855</v>
      </c>
      <c r="M151" s="54" t="s">
        <v>936</v>
      </c>
      <c r="N151" s="54"/>
      <c r="O151" s="54" t="s">
        <v>1131</v>
      </c>
      <c r="P151" s="54" t="s">
        <v>1368</v>
      </c>
      <c r="Q151" s="54" t="s">
        <v>1628</v>
      </c>
      <c r="R151" s="54" t="s">
        <v>1828</v>
      </c>
      <c r="S151" s="54" t="s">
        <v>2068</v>
      </c>
      <c r="T151" s="54" t="s">
        <v>2307</v>
      </c>
      <c r="U151" s="54" t="s">
        <v>2474</v>
      </c>
      <c r="V151" s="54" t="s">
        <v>2549</v>
      </c>
      <c r="W151" s="54"/>
      <c r="X151" s="54"/>
      <c r="Y151" s="54"/>
      <c r="Z151" s="54" t="s">
        <v>2750</v>
      </c>
      <c r="AA151" s="54" t="s">
        <v>3032</v>
      </c>
      <c r="AB151" s="54" t="s">
        <v>3140</v>
      </c>
      <c r="AC151" s="54" t="s">
        <v>3224</v>
      </c>
      <c r="AD151" s="55">
        <v>58.669000000000004</v>
      </c>
      <c r="AE151" s="55"/>
      <c r="AF151" s="55"/>
      <c r="AG151" s="55"/>
      <c r="AH151" s="55">
        <v>56.874000000000002</v>
      </c>
      <c r="AI151" s="55">
        <v>96.94</v>
      </c>
      <c r="AJ151" s="55">
        <v>0.1</v>
      </c>
      <c r="AK151" s="55">
        <v>0</v>
      </c>
      <c r="AL151" s="55">
        <v>0</v>
      </c>
      <c r="AM151" s="55">
        <v>0</v>
      </c>
      <c r="AN151" s="55">
        <v>0</v>
      </c>
      <c r="AO151" s="55">
        <v>1.7949999999999999</v>
      </c>
      <c r="AP151" s="55">
        <v>3.06</v>
      </c>
      <c r="AQ151" s="55"/>
      <c r="AR151" s="55"/>
      <c r="AS151" s="55"/>
      <c r="AT151" s="55"/>
      <c r="AU151" s="55"/>
      <c r="AV151" s="55">
        <v>1</v>
      </c>
      <c r="AW151" s="54" t="s">
        <v>3426</v>
      </c>
      <c r="AX151" s="54" t="s">
        <v>3512</v>
      </c>
      <c r="AY151" s="55">
        <v>0</v>
      </c>
      <c r="AZ151" s="55">
        <v>77.486999999999995</v>
      </c>
      <c r="BA151" s="55">
        <v>0.12</v>
      </c>
      <c r="BB151" s="56">
        <v>0</v>
      </c>
      <c r="BC151" s="56">
        <v>14</v>
      </c>
      <c r="BD151" s="56">
        <v>10</v>
      </c>
      <c r="BE151" s="56"/>
      <c r="BF151" s="56"/>
      <c r="BG151" s="56"/>
      <c r="BH151" s="56"/>
      <c r="BI151" s="56"/>
      <c r="BJ151" s="56"/>
      <c r="BK151" s="56"/>
      <c r="BL151" s="56"/>
      <c r="BM151" s="56"/>
      <c r="BN151" s="56"/>
      <c r="BO151" s="56">
        <v>6</v>
      </c>
      <c r="BP151" s="56">
        <v>3</v>
      </c>
      <c r="BQ151" s="56"/>
      <c r="BR151" s="56"/>
      <c r="BS151" s="56"/>
      <c r="BT151" s="56"/>
      <c r="BU151" s="56"/>
      <c r="BV151" s="56"/>
      <c r="BW151" s="56"/>
      <c r="BX151" s="56"/>
      <c r="BY151" s="56"/>
      <c r="BZ151" s="56"/>
      <c r="CA151" s="56"/>
      <c r="CB151" s="56"/>
      <c r="CC151" s="56"/>
      <c r="CD151" s="56"/>
      <c r="CE151" s="56"/>
      <c r="CF151" s="56"/>
      <c r="CG151" s="56"/>
      <c r="CH151" s="56"/>
      <c r="CI151" s="56"/>
      <c r="CJ151" s="56"/>
      <c r="CK151" s="56"/>
      <c r="CL151" s="56"/>
      <c r="CM151" s="56"/>
      <c r="CN151" s="56">
        <v>0</v>
      </c>
      <c r="CO151" s="56"/>
      <c r="CP151" s="70"/>
      <c r="CQ151" s="56"/>
      <c r="CR151" s="56"/>
      <c r="CS151" s="56"/>
      <c r="CT151" s="56"/>
      <c r="CU151" s="56">
        <v>9</v>
      </c>
      <c r="CV151" s="56">
        <v>0</v>
      </c>
      <c r="CW151" s="55">
        <v>878</v>
      </c>
      <c r="CX151" s="54" t="s">
        <v>3727</v>
      </c>
      <c r="CY151" s="54"/>
      <c r="CZ151" s="54">
        <v>73.31</v>
      </c>
      <c r="DA151" s="54" t="s">
        <v>3953</v>
      </c>
      <c r="DB151" s="55">
        <v>1197.6590000000001</v>
      </c>
      <c r="DC151" s="54"/>
      <c r="DD151" s="54"/>
      <c r="DE151" s="54"/>
      <c r="DF151" s="54"/>
      <c r="DG151" s="54"/>
      <c r="DH151" s="54"/>
      <c r="DI151" s="54"/>
      <c r="DJ151" s="54">
        <v>8</v>
      </c>
      <c r="DK151" s="54">
        <v>1</v>
      </c>
      <c r="DL151" s="54" t="s">
        <v>4213</v>
      </c>
      <c r="DM151" s="54">
        <v>1455</v>
      </c>
      <c r="DN151" s="54">
        <v>1</v>
      </c>
      <c r="DO151" s="54" t="s">
        <v>4330</v>
      </c>
      <c r="DP151" s="54">
        <v>94</v>
      </c>
      <c r="DQ151" s="54"/>
      <c r="DR151" s="54"/>
      <c r="DS151" s="54"/>
      <c r="DT151" s="54"/>
      <c r="DU151" s="54"/>
      <c r="DV151" s="54"/>
      <c r="DW151" s="54"/>
      <c r="DX151" s="54"/>
      <c r="DY151" s="54"/>
      <c r="DZ151" s="54"/>
      <c r="EA151" s="54"/>
      <c r="EB151" s="54"/>
      <c r="EC151" s="54"/>
      <c r="ED151" s="54"/>
      <c r="EE151" s="54"/>
      <c r="EF151" s="54"/>
      <c r="EG151" s="54"/>
      <c r="EH151" s="54"/>
      <c r="EI151" s="54"/>
      <c r="EJ151" s="54"/>
      <c r="EK151" s="54"/>
      <c r="EL151" s="54"/>
      <c r="EM151" s="54"/>
      <c r="EN151" s="54"/>
      <c r="EO151" s="54"/>
      <c r="EP151" s="54"/>
      <c r="EQ151" s="54"/>
      <c r="ER151" s="54"/>
      <c r="ES151" s="54"/>
      <c r="ET151" s="54"/>
      <c r="EU151" s="54"/>
      <c r="EV151" s="54"/>
      <c r="EW151" s="54"/>
      <c r="EX151" s="54"/>
      <c r="EY151" s="54"/>
      <c r="EZ151" s="54"/>
      <c r="FA151" s="54">
        <v>1</v>
      </c>
      <c r="FB151" s="54" t="s">
        <v>4782</v>
      </c>
      <c r="FC151" s="54">
        <v>4</v>
      </c>
      <c r="FD151" s="54"/>
      <c r="FE151" s="54"/>
      <c r="FF151" s="54"/>
      <c r="FG151" s="54"/>
      <c r="FH151" s="54"/>
      <c r="FI151" s="54"/>
      <c r="FJ151" s="54"/>
      <c r="FK151" s="54"/>
      <c r="FL151" s="54"/>
      <c r="FM151" s="54"/>
      <c r="FN151" s="54"/>
      <c r="FO151" s="54"/>
      <c r="FP151" s="54"/>
      <c r="FQ151" s="54"/>
      <c r="FR151" s="54"/>
      <c r="FS151" s="54"/>
      <c r="FT151" s="54"/>
      <c r="FU151" s="54" t="s">
        <v>5036</v>
      </c>
      <c r="FV151" s="54" t="s">
        <v>5248</v>
      </c>
      <c r="FW151" s="54"/>
      <c r="FX151" s="54"/>
      <c r="FY151" s="54" t="s">
        <v>5493</v>
      </c>
      <c r="FZ151" s="54"/>
      <c r="GA151" s="54"/>
      <c r="GB151" s="54"/>
      <c r="GC151" s="54"/>
      <c r="GD151" s="54"/>
      <c r="GE151" s="54"/>
      <c r="GF151" s="54" t="s">
        <v>5960</v>
      </c>
      <c r="GG151" s="54" t="s">
        <v>6298</v>
      </c>
      <c r="GH151" s="54" t="s">
        <v>6619</v>
      </c>
      <c r="GI151" s="54" t="s">
        <v>6964</v>
      </c>
      <c r="GJ151" s="54" t="s">
        <v>9</v>
      </c>
      <c r="GK151" s="54" t="s">
        <v>7298</v>
      </c>
      <c r="GL151" s="54" t="s">
        <v>7373</v>
      </c>
      <c r="GM151" s="54" t="s">
        <v>7457</v>
      </c>
    </row>
    <row r="152" spans="3:196" ht="30" customHeight="1" x14ac:dyDescent="0.2">
      <c r="C152" s="102" t="s">
        <v>11156</v>
      </c>
      <c r="D152" s="102" t="s">
        <v>11218</v>
      </c>
      <c r="E152" s="54" t="s">
        <v>48</v>
      </c>
      <c r="F152" s="54" t="s">
        <v>11175</v>
      </c>
      <c r="G152" s="54" t="s">
        <v>82</v>
      </c>
      <c r="H152" s="54" t="s">
        <v>286</v>
      </c>
      <c r="I152" s="54" t="s">
        <v>608</v>
      </c>
      <c r="J152" s="54" t="s">
        <v>449</v>
      </c>
      <c r="K152" s="54">
        <v>2021</v>
      </c>
      <c r="L152" s="54" t="s">
        <v>772</v>
      </c>
      <c r="M152" s="54" t="s">
        <v>936</v>
      </c>
      <c r="N152" s="54"/>
      <c r="O152" s="54"/>
      <c r="P152" s="54"/>
      <c r="Q152" s="54" t="s">
        <v>1669</v>
      </c>
      <c r="R152" s="54" t="s">
        <v>1867</v>
      </c>
      <c r="S152" s="54" t="s">
        <v>2107</v>
      </c>
      <c r="T152" s="54" t="s">
        <v>1369</v>
      </c>
      <c r="U152" s="54" t="s">
        <v>2488</v>
      </c>
      <c r="V152" s="54" t="s">
        <v>2560</v>
      </c>
      <c r="W152" s="54"/>
      <c r="X152" s="54"/>
      <c r="Y152" s="54"/>
      <c r="Z152" s="54" t="s">
        <v>2799</v>
      </c>
      <c r="AA152" s="54" t="s">
        <v>2799</v>
      </c>
      <c r="AB152" s="54" t="s">
        <v>3140</v>
      </c>
      <c r="AC152" s="54" t="s">
        <v>3253</v>
      </c>
      <c r="AD152" s="55">
        <v>1.1000000000000001</v>
      </c>
      <c r="AE152" s="55"/>
      <c r="AF152" s="55"/>
      <c r="AG152" s="55"/>
      <c r="AH152" s="55">
        <v>1</v>
      </c>
      <c r="AI152" s="55">
        <v>90.91</v>
      </c>
      <c r="AJ152" s="55">
        <v>0.05</v>
      </c>
      <c r="AK152" s="55">
        <v>0</v>
      </c>
      <c r="AL152" s="55">
        <v>0</v>
      </c>
      <c r="AM152" s="55">
        <v>0</v>
      </c>
      <c r="AN152" s="55">
        <v>0</v>
      </c>
      <c r="AO152" s="55">
        <v>0.1</v>
      </c>
      <c r="AP152" s="55">
        <v>9.09</v>
      </c>
      <c r="AQ152" s="55"/>
      <c r="AR152" s="55"/>
      <c r="AS152" s="55"/>
      <c r="AT152" s="55"/>
      <c r="AU152" s="55"/>
      <c r="AV152" s="55">
        <v>1</v>
      </c>
      <c r="AW152" s="54" t="s">
        <v>3439</v>
      </c>
      <c r="AX152" s="54" t="s">
        <v>3519</v>
      </c>
      <c r="AY152" s="55">
        <v>0</v>
      </c>
      <c r="AZ152" s="55">
        <v>1.1000000000000001</v>
      </c>
      <c r="BA152" s="55">
        <v>0.05</v>
      </c>
      <c r="BB152" s="56">
        <v>10</v>
      </c>
      <c r="BC152" s="56">
        <v>3</v>
      </c>
      <c r="BD152" s="56">
        <v>3</v>
      </c>
      <c r="BE152" s="56"/>
      <c r="BF152" s="56">
        <v>1</v>
      </c>
      <c r="BG152" s="56"/>
      <c r="BH152" s="56"/>
      <c r="BI152" s="56"/>
      <c r="BJ152" s="56"/>
      <c r="BK152" s="56"/>
      <c r="BL152" s="56"/>
      <c r="BM152" s="56"/>
      <c r="BN152" s="56"/>
      <c r="BO152" s="56"/>
      <c r="BP152" s="56"/>
      <c r="BQ152" s="56"/>
      <c r="BR152" s="56"/>
      <c r="BS152" s="56"/>
      <c r="BT152" s="56"/>
      <c r="BU152" s="56"/>
      <c r="BV152" s="56"/>
      <c r="BW152" s="56"/>
      <c r="BX152" s="56"/>
      <c r="BY152" s="56"/>
      <c r="BZ152" s="56"/>
      <c r="CA152" s="56"/>
      <c r="CB152" s="56"/>
      <c r="CC152" s="56"/>
      <c r="CD152" s="56"/>
      <c r="CE152" s="56"/>
      <c r="CF152" s="56"/>
      <c r="CG152" s="56"/>
      <c r="CH152" s="56"/>
      <c r="CI152" s="56"/>
      <c r="CJ152" s="56"/>
      <c r="CK152" s="56"/>
      <c r="CL152" s="56"/>
      <c r="CM152" s="56"/>
      <c r="CN152" s="56">
        <v>0</v>
      </c>
      <c r="CO152" s="56"/>
      <c r="CP152" s="70"/>
      <c r="CQ152" s="56"/>
      <c r="CR152" s="56"/>
      <c r="CS152" s="56"/>
      <c r="CT152" s="56"/>
      <c r="CU152" s="56">
        <v>1</v>
      </c>
      <c r="CV152" s="56">
        <v>0</v>
      </c>
      <c r="CW152" s="55">
        <v>0.6</v>
      </c>
      <c r="CX152" s="54" t="s">
        <v>3764</v>
      </c>
      <c r="CY152" s="54" t="s">
        <v>3922</v>
      </c>
      <c r="CZ152" s="54">
        <v>1.89</v>
      </c>
      <c r="DA152" s="54" t="s">
        <v>3986</v>
      </c>
      <c r="DB152" s="55">
        <v>31.719000000000001</v>
      </c>
      <c r="DC152" s="54"/>
      <c r="DD152" s="54"/>
      <c r="DE152" s="54"/>
      <c r="DF152" s="54"/>
      <c r="DG152" s="54"/>
      <c r="DH152" s="54"/>
      <c r="DI152" s="54"/>
      <c r="DJ152" s="54">
        <v>2</v>
      </c>
      <c r="DK152" s="54">
        <v>1</v>
      </c>
      <c r="DL152" s="54" t="s">
        <v>4222</v>
      </c>
      <c r="DM152" s="54">
        <v>166</v>
      </c>
      <c r="DN152" s="54">
        <v>1</v>
      </c>
      <c r="DO152" s="54" t="s">
        <v>4352</v>
      </c>
      <c r="DP152" s="54">
        <v>12</v>
      </c>
      <c r="DQ152" s="54"/>
      <c r="DR152" s="54"/>
      <c r="DS152" s="54"/>
      <c r="DT152" s="54"/>
      <c r="DU152" s="54"/>
      <c r="DV152" s="54"/>
      <c r="DW152" s="54"/>
      <c r="DX152" s="54"/>
      <c r="DY152" s="54"/>
      <c r="DZ152" s="54"/>
      <c r="EA152" s="54"/>
      <c r="EB152" s="54"/>
      <c r="EC152" s="54"/>
      <c r="ED152" s="54"/>
      <c r="EE152" s="54"/>
      <c r="EF152" s="54"/>
      <c r="EG152" s="54"/>
      <c r="EH152" s="54"/>
      <c r="EI152" s="54"/>
      <c r="EJ152" s="54"/>
      <c r="EK152" s="54"/>
      <c r="EL152" s="54"/>
      <c r="EM152" s="54"/>
      <c r="EN152" s="54"/>
      <c r="EO152" s="54"/>
      <c r="EP152" s="54"/>
      <c r="EQ152" s="54"/>
      <c r="ER152" s="54"/>
      <c r="ES152" s="54"/>
      <c r="ET152" s="54"/>
      <c r="EU152" s="54"/>
      <c r="EV152" s="54"/>
      <c r="EW152" s="54"/>
      <c r="EX152" s="54">
        <v>1</v>
      </c>
      <c r="EY152" s="54" t="s">
        <v>4719</v>
      </c>
      <c r="EZ152" s="54">
        <v>10</v>
      </c>
      <c r="FA152" s="54"/>
      <c r="FB152" s="54"/>
      <c r="FC152" s="54"/>
      <c r="FD152" s="54"/>
      <c r="FE152" s="54"/>
      <c r="FF152" s="54"/>
      <c r="FG152" s="54"/>
      <c r="FH152" s="54"/>
      <c r="FI152" s="54"/>
      <c r="FJ152" s="54"/>
      <c r="FK152" s="54"/>
      <c r="FL152" s="54"/>
      <c r="FM152" s="54"/>
      <c r="FN152" s="54"/>
      <c r="FO152" s="54"/>
      <c r="FP152" s="54"/>
      <c r="FQ152" s="54"/>
      <c r="FR152" s="54"/>
      <c r="FS152" s="54"/>
      <c r="FT152" s="54"/>
      <c r="FU152" s="54" t="s">
        <v>5069</v>
      </c>
      <c r="FV152" s="54" t="s">
        <v>5264</v>
      </c>
      <c r="FW152" s="54"/>
      <c r="FX152" s="54"/>
      <c r="FY152" s="54" t="s">
        <v>5513</v>
      </c>
      <c r="FZ152" s="54"/>
      <c r="GA152" s="54"/>
      <c r="GB152" s="54"/>
      <c r="GC152" s="54"/>
      <c r="GD152" s="54"/>
      <c r="GE152" s="54"/>
      <c r="GF152" s="54" t="s">
        <v>6005</v>
      </c>
      <c r="GG152" s="54" t="s">
        <v>6346</v>
      </c>
      <c r="GH152" s="54" t="s">
        <v>6668</v>
      </c>
      <c r="GI152" s="54" t="s">
        <v>7013</v>
      </c>
      <c r="GJ152" s="54" t="s">
        <v>9</v>
      </c>
      <c r="GK152" s="54" t="s">
        <v>7298</v>
      </c>
      <c r="GL152" s="54" t="s">
        <v>7373</v>
      </c>
      <c r="GM152" s="54" t="s">
        <v>7457</v>
      </c>
    </row>
    <row r="153" spans="3:196" ht="30" customHeight="1" x14ac:dyDescent="0.2">
      <c r="C153" s="102" t="s">
        <v>11156</v>
      </c>
      <c r="D153" s="102" t="s">
        <v>11218</v>
      </c>
      <c r="E153" s="54" t="s">
        <v>48</v>
      </c>
      <c r="F153" s="54" t="s">
        <v>11175</v>
      </c>
      <c r="G153" s="54" t="s">
        <v>84</v>
      </c>
      <c r="H153" s="54" t="s">
        <v>288</v>
      </c>
      <c r="I153" s="54" t="s">
        <v>449</v>
      </c>
      <c r="J153" s="54" t="s">
        <v>449</v>
      </c>
      <c r="K153" s="54">
        <v>2021</v>
      </c>
      <c r="L153" s="54" t="s">
        <v>800</v>
      </c>
      <c r="M153" s="54" t="s">
        <v>936</v>
      </c>
      <c r="N153" s="54"/>
      <c r="O153" s="54" t="s">
        <v>1157</v>
      </c>
      <c r="P153" s="54" t="s">
        <v>1389</v>
      </c>
      <c r="Q153" s="54" t="s">
        <v>1671</v>
      </c>
      <c r="R153" s="54" t="s">
        <v>1869</v>
      </c>
      <c r="S153" s="54" t="s">
        <v>2109</v>
      </c>
      <c r="T153" s="54" t="s">
        <v>2341</v>
      </c>
      <c r="U153" s="54"/>
      <c r="V153" s="54"/>
      <c r="W153" s="54"/>
      <c r="X153" s="54"/>
      <c r="Y153" s="54"/>
      <c r="Z153" s="54" t="s">
        <v>2800</v>
      </c>
      <c r="AA153" s="54" t="s">
        <v>2800</v>
      </c>
      <c r="AB153" s="54" t="s">
        <v>3140</v>
      </c>
      <c r="AC153" s="54" t="s">
        <v>3254</v>
      </c>
      <c r="AD153" s="55">
        <v>0.88800000000000001</v>
      </c>
      <c r="AE153" s="55"/>
      <c r="AF153" s="55"/>
      <c r="AG153" s="55"/>
      <c r="AH153" s="55">
        <v>0.84699999999999998</v>
      </c>
      <c r="AI153" s="55">
        <v>95.38</v>
      </c>
      <c r="AJ153" s="55">
        <v>0.17</v>
      </c>
      <c r="AK153" s="55">
        <v>0</v>
      </c>
      <c r="AL153" s="55">
        <v>0</v>
      </c>
      <c r="AM153" s="55">
        <v>0</v>
      </c>
      <c r="AN153" s="55">
        <v>0</v>
      </c>
      <c r="AO153" s="55">
        <v>4.1000000000000002E-2</v>
      </c>
      <c r="AP153" s="55">
        <v>4.62</v>
      </c>
      <c r="AQ153" s="55"/>
      <c r="AR153" s="55"/>
      <c r="AS153" s="55"/>
      <c r="AT153" s="55"/>
      <c r="AU153" s="55"/>
      <c r="AV153" s="55"/>
      <c r="AW153" s="54"/>
      <c r="AX153" s="54"/>
      <c r="AY153" s="55"/>
      <c r="AZ153" s="55">
        <v>10</v>
      </c>
      <c r="BA153" s="55">
        <v>0.24</v>
      </c>
      <c r="BB153" s="56">
        <v>4</v>
      </c>
      <c r="BC153" s="56">
        <v>4</v>
      </c>
      <c r="BD153" s="56">
        <v>4</v>
      </c>
      <c r="BE153" s="56"/>
      <c r="BF153" s="56">
        <v>1</v>
      </c>
      <c r="BG153" s="56"/>
      <c r="BH153" s="56"/>
      <c r="BI153" s="56"/>
      <c r="BJ153" s="56"/>
      <c r="BK153" s="56"/>
      <c r="BL153" s="56">
        <v>2</v>
      </c>
      <c r="BM153" s="56">
        <v>1</v>
      </c>
      <c r="BN153" s="56"/>
      <c r="BO153" s="56">
        <v>1</v>
      </c>
      <c r="BP153" s="56"/>
      <c r="BQ153" s="56"/>
      <c r="BR153" s="56">
        <v>1</v>
      </c>
      <c r="BS153" s="56"/>
      <c r="BT153" s="56"/>
      <c r="BU153" s="56"/>
      <c r="BV153" s="56"/>
      <c r="BW153" s="56"/>
      <c r="BX153" s="56"/>
      <c r="BY153" s="56"/>
      <c r="BZ153" s="56"/>
      <c r="CA153" s="56"/>
      <c r="CB153" s="56"/>
      <c r="CC153" s="56"/>
      <c r="CD153" s="56"/>
      <c r="CE153" s="56"/>
      <c r="CF153" s="56"/>
      <c r="CG153" s="56"/>
      <c r="CH153" s="56"/>
      <c r="CI153" s="56"/>
      <c r="CJ153" s="56"/>
      <c r="CK153" s="56"/>
      <c r="CL153" s="56"/>
      <c r="CM153" s="56"/>
      <c r="CN153" s="56">
        <v>0</v>
      </c>
      <c r="CO153" s="56"/>
      <c r="CP153" s="70"/>
      <c r="CQ153" s="56"/>
      <c r="CR153" s="56"/>
      <c r="CS153" s="56" t="s">
        <v>3588</v>
      </c>
      <c r="CT153" s="56">
        <v>1</v>
      </c>
      <c r="CU153" s="56">
        <v>7</v>
      </c>
      <c r="CV153" s="56">
        <v>0</v>
      </c>
      <c r="CW153" s="55">
        <v>1.9590000000000001</v>
      </c>
      <c r="CX153" s="54" t="s">
        <v>3766</v>
      </c>
      <c r="CY153" s="54"/>
      <c r="CZ153" s="54">
        <v>23.07</v>
      </c>
      <c r="DA153" s="54" t="s">
        <v>4024</v>
      </c>
      <c r="DB153" s="55">
        <v>8.4920000000000009</v>
      </c>
      <c r="DC153" s="54"/>
      <c r="DD153" s="54"/>
      <c r="DE153" s="54"/>
      <c r="DF153" s="54"/>
      <c r="DG153" s="54"/>
      <c r="DH153" s="54"/>
      <c r="DI153" s="54"/>
      <c r="DJ153" s="54">
        <v>1</v>
      </c>
      <c r="DK153" s="54">
        <v>1</v>
      </c>
      <c r="DL153" s="54" t="s">
        <v>4176</v>
      </c>
      <c r="DM153" s="54">
        <v>341</v>
      </c>
      <c r="DN153" s="54">
        <v>1</v>
      </c>
      <c r="DO153" s="54" t="s">
        <v>4354</v>
      </c>
      <c r="DP153" s="54">
        <v>164</v>
      </c>
      <c r="DQ153" s="54">
        <v>1</v>
      </c>
      <c r="DR153" s="54" t="s">
        <v>4176</v>
      </c>
      <c r="DS153" s="54">
        <v>159</v>
      </c>
      <c r="DT153" s="54"/>
      <c r="DU153" s="54"/>
      <c r="DV153" s="54"/>
      <c r="DW153" s="54"/>
      <c r="DX153" s="54"/>
      <c r="DY153" s="54"/>
      <c r="DZ153" s="54"/>
      <c r="EA153" s="54"/>
      <c r="EB153" s="54"/>
      <c r="EC153" s="54"/>
      <c r="ED153" s="54"/>
      <c r="EE153" s="54"/>
      <c r="EF153" s="54"/>
      <c r="EG153" s="54"/>
      <c r="EH153" s="54"/>
      <c r="EI153" s="54"/>
      <c r="EJ153" s="54"/>
      <c r="EK153" s="54"/>
      <c r="EL153" s="54"/>
      <c r="EM153" s="54"/>
      <c r="EN153" s="54"/>
      <c r="EO153" s="54"/>
      <c r="EP153" s="54"/>
      <c r="EQ153" s="54"/>
      <c r="ER153" s="54"/>
      <c r="ES153" s="54"/>
      <c r="ET153" s="54"/>
      <c r="EU153" s="54"/>
      <c r="EV153" s="54"/>
      <c r="EW153" s="54"/>
      <c r="EX153" s="54"/>
      <c r="EY153" s="54"/>
      <c r="EZ153" s="54"/>
      <c r="FA153" s="54">
        <v>1</v>
      </c>
      <c r="FB153" s="54" t="s">
        <v>4796</v>
      </c>
      <c r="FC153" s="54">
        <v>8</v>
      </c>
      <c r="FD153" s="54"/>
      <c r="FE153" s="54"/>
      <c r="FF153" s="54"/>
      <c r="FG153" s="54"/>
      <c r="FH153" s="54"/>
      <c r="FI153" s="54"/>
      <c r="FJ153" s="54"/>
      <c r="FK153" s="54"/>
      <c r="FL153" s="54"/>
      <c r="FM153" s="54"/>
      <c r="FN153" s="54"/>
      <c r="FO153" s="54"/>
      <c r="FP153" s="54"/>
      <c r="FQ153" s="54"/>
      <c r="FR153" s="54"/>
      <c r="FS153" s="54"/>
      <c r="FT153" s="54"/>
      <c r="FU153" s="54" t="s">
        <v>5070</v>
      </c>
      <c r="FV153" s="54" t="s">
        <v>5265</v>
      </c>
      <c r="FW153" s="54"/>
      <c r="FX153" s="54"/>
      <c r="FY153" s="54" t="s">
        <v>5514</v>
      </c>
      <c r="FZ153" s="54"/>
      <c r="GA153" s="54"/>
      <c r="GB153" s="54"/>
      <c r="GC153" s="54"/>
      <c r="GD153" s="54"/>
      <c r="GE153" s="54"/>
      <c r="GF153" s="54" t="s">
        <v>6007</v>
      </c>
      <c r="GG153" s="54" t="s">
        <v>6348</v>
      </c>
      <c r="GH153" s="54" t="s">
        <v>6670</v>
      </c>
      <c r="GI153" s="54" t="s">
        <v>7015</v>
      </c>
      <c r="GJ153" s="54" t="s">
        <v>9</v>
      </c>
      <c r="GK153" s="54" t="s">
        <v>7298</v>
      </c>
      <c r="GL153" s="54" t="s">
        <v>7373</v>
      </c>
      <c r="GM153" s="54" t="s">
        <v>7457</v>
      </c>
    </row>
    <row r="154" spans="3:196" ht="30" customHeight="1" x14ac:dyDescent="0.2">
      <c r="C154" s="102" t="s">
        <v>11156</v>
      </c>
      <c r="D154" s="102" t="s">
        <v>11218</v>
      </c>
      <c r="E154" s="54" t="s">
        <v>48</v>
      </c>
      <c r="F154" s="54" t="s">
        <v>11175</v>
      </c>
      <c r="G154" s="54" t="s">
        <v>82</v>
      </c>
      <c r="H154" s="54" t="s">
        <v>301</v>
      </c>
      <c r="I154" s="54" t="s">
        <v>617</v>
      </c>
      <c r="J154" s="54"/>
      <c r="K154" s="54">
        <v>2023</v>
      </c>
      <c r="L154" s="54" t="s">
        <v>885</v>
      </c>
      <c r="M154" s="54" t="s">
        <v>975</v>
      </c>
      <c r="N154" s="54"/>
      <c r="O154" s="54" t="s">
        <v>1167</v>
      </c>
      <c r="P154" s="54" t="s">
        <v>1398</v>
      </c>
      <c r="Q154" s="54" t="s">
        <v>1682</v>
      </c>
      <c r="R154" s="54" t="s">
        <v>1880</v>
      </c>
      <c r="S154" s="54" t="s">
        <v>2120</v>
      </c>
      <c r="T154" s="54" t="s">
        <v>2350</v>
      </c>
      <c r="U154" s="54"/>
      <c r="V154" s="54"/>
      <c r="W154" s="54"/>
      <c r="X154" s="54"/>
      <c r="Y154" s="54"/>
      <c r="Z154" s="54" t="s">
        <v>2813</v>
      </c>
      <c r="AA154" s="54" t="s">
        <v>2813</v>
      </c>
      <c r="AB154" s="54" t="s">
        <v>3140</v>
      </c>
      <c r="AC154" s="54" t="s">
        <v>3264</v>
      </c>
      <c r="AD154" s="55">
        <v>0.52500000000000002</v>
      </c>
      <c r="AE154" s="55"/>
      <c r="AF154" s="55"/>
      <c r="AG154" s="55"/>
      <c r="AH154" s="55">
        <v>0.5</v>
      </c>
      <c r="AI154" s="55">
        <v>95.24</v>
      </c>
      <c r="AJ154" s="55">
        <v>0.01</v>
      </c>
      <c r="AK154" s="55">
        <v>0</v>
      </c>
      <c r="AL154" s="55">
        <v>0</v>
      </c>
      <c r="AM154" s="55">
        <v>0</v>
      </c>
      <c r="AN154" s="55">
        <v>0</v>
      </c>
      <c r="AO154" s="55">
        <v>2.5000000000000001E-2</v>
      </c>
      <c r="AP154" s="55">
        <v>4.76</v>
      </c>
      <c r="AQ154" s="55"/>
      <c r="AR154" s="55"/>
      <c r="AS154" s="55"/>
      <c r="AT154" s="55"/>
      <c r="AU154" s="55"/>
      <c r="AV154" s="55">
        <v>1</v>
      </c>
      <c r="AW154" s="54" t="s">
        <v>3439</v>
      </c>
      <c r="AX154" s="54"/>
      <c r="AY154" s="55">
        <v>0</v>
      </c>
      <c r="AZ154" s="55">
        <v>0.5</v>
      </c>
      <c r="BA154" s="55">
        <v>0.01</v>
      </c>
      <c r="BB154" s="56">
        <v>1</v>
      </c>
      <c r="BC154" s="56">
        <v>1</v>
      </c>
      <c r="BD154" s="56">
        <v>1</v>
      </c>
      <c r="BE154" s="56"/>
      <c r="BF154" s="56"/>
      <c r="BG154" s="56"/>
      <c r="BH154" s="56"/>
      <c r="BI154" s="56"/>
      <c r="BJ154" s="56"/>
      <c r="BK154" s="56"/>
      <c r="BL154" s="56"/>
      <c r="BM154" s="56">
        <v>1</v>
      </c>
      <c r="BN154" s="56"/>
      <c r="BO154" s="56"/>
      <c r="BP154" s="56"/>
      <c r="BQ154" s="56"/>
      <c r="BR154" s="56"/>
      <c r="BS154" s="56"/>
      <c r="BT154" s="56"/>
      <c r="BU154" s="56"/>
      <c r="BV154" s="56"/>
      <c r="BW154" s="56"/>
      <c r="BX154" s="56"/>
      <c r="BY154" s="56"/>
      <c r="BZ154" s="56"/>
      <c r="CA154" s="56"/>
      <c r="CB154" s="56"/>
      <c r="CC154" s="56"/>
      <c r="CD154" s="56"/>
      <c r="CE154" s="56"/>
      <c r="CF154" s="56"/>
      <c r="CG154" s="56"/>
      <c r="CH154" s="56"/>
      <c r="CI154" s="56"/>
      <c r="CJ154" s="56"/>
      <c r="CK154" s="56"/>
      <c r="CL154" s="56"/>
      <c r="CM154" s="56"/>
      <c r="CN154" s="56">
        <v>0</v>
      </c>
      <c r="CO154" s="56"/>
      <c r="CP154" s="70"/>
      <c r="CQ154" s="56"/>
      <c r="CR154" s="56"/>
      <c r="CS154" s="56"/>
      <c r="CT154" s="56"/>
      <c r="CU154" s="56">
        <v>1</v>
      </c>
      <c r="CV154" s="56">
        <v>0</v>
      </c>
      <c r="CW154" s="55">
        <v>0.35</v>
      </c>
      <c r="CX154" s="54" t="s">
        <v>3777</v>
      </c>
      <c r="CY154" s="54" t="s">
        <v>3928</v>
      </c>
      <c r="CZ154" s="54">
        <v>0.49</v>
      </c>
      <c r="DA154" s="54" t="s">
        <v>4028</v>
      </c>
      <c r="DB154" s="55">
        <v>71.792000000000002</v>
      </c>
      <c r="DC154" s="54"/>
      <c r="DD154" s="54"/>
      <c r="DE154" s="54"/>
      <c r="DF154" s="54"/>
      <c r="DG154" s="54"/>
      <c r="DH154" s="54"/>
      <c r="DI154" s="54"/>
      <c r="DJ154" s="54">
        <v>1</v>
      </c>
      <c r="DK154" s="54"/>
      <c r="DL154" s="54"/>
      <c r="DM154" s="54"/>
      <c r="DN154" s="54"/>
      <c r="DO154" s="54"/>
      <c r="DP154" s="54"/>
      <c r="DQ154" s="54">
        <v>1</v>
      </c>
      <c r="DR154" s="54" t="s">
        <v>4439</v>
      </c>
      <c r="DS154" s="54">
        <v>8</v>
      </c>
      <c r="DT154" s="54"/>
      <c r="DU154" s="54"/>
      <c r="DV154" s="54"/>
      <c r="DW154" s="54"/>
      <c r="DX154" s="54"/>
      <c r="DY154" s="54"/>
      <c r="DZ154" s="54"/>
      <c r="EA154" s="54"/>
      <c r="EB154" s="54"/>
      <c r="EC154" s="54"/>
      <c r="ED154" s="54"/>
      <c r="EE154" s="54"/>
      <c r="EF154" s="54"/>
      <c r="EG154" s="54"/>
      <c r="EH154" s="54"/>
      <c r="EI154" s="54"/>
      <c r="EJ154" s="54"/>
      <c r="EK154" s="54"/>
      <c r="EL154" s="54"/>
      <c r="EM154" s="54"/>
      <c r="EN154" s="54"/>
      <c r="EO154" s="54"/>
      <c r="EP154" s="54"/>
      <c r="EQ154" s="54"/>
      <c r="ER154" s="54"/>
      <c r="ES154" s="54"/>
      <c r="ET154" s="54"/>
      <c r="EU154" s="54"/>
      <c r="EV154" s="54"/>
      <c r="EW154" s="54"/>
      <c r="EX154" s="54"/>
      <c r="EY154" s="54"/>
      <c r="EZ154" s="54"/>
      <c r="FA154" s="54">
        <v>1</v>
      </c>
      <c r="FB154" s="54" t="s">
        <v>4800</v>
      </c>
      <c r="FC154" s="54">
        <v>10</v>
      </c>
      <c r="FD154" s="54"/>
      <c r="FE154" s="54"/>
      <c r="FF154" s="54"/>
      <c r="FG154" s="54"/>
      <c r="FH154" s="54"/>
      <c r="FI154" s="54"/>
      <c r="FJ154" s="54"/>
      <c r="FK154" s="54"/>
      <c r="FL154" s="54"/>
      <c r="FM154" s="54"/>
      <c r="FN154" s="54"/>
      <c r="FO154" s="54"/>
      <c r="FP154" s="54"/>
      <c r="FQ154" s="54"/>
      <c r="FR154" s="54"/>
      <c r="FS154" s="54"/>
      <c r="FT154" s="54"/>
      <c r="FU154" s="54" t="s">
        <v>5078</v>
      </c>
      <c r="FV154" s="54" t="s">
        <v>5273</v>
      </c>
      <c r="FW154" s="54"/>
      <c r="FX154" s="54"/>
      <c r="FY154" s="54"/>
      <c r="FZ154" s="54"/>
      <c r="GA154" s="54"/>
      <c r="GB154" s="54"/>
      <c r="GC154" s="54"/>
      <c r="GD154" s="54"/>
      <c r="GE154" s="54"/>
      <c r="GF154" s="54" t="s">
        <v>6020</v>
      </c>
      <c r="GG154" s="54" t="s">
        <v>6361</v>
      </c>
      <c r="GH154" s="54" t="s">
        <v>6683</v>
      </c>
      <c r="GI154" s="54" t="s">
        <v>7028</v>
      </c>
      <c r="GJ154" s="54" t="s">
        <v>9</v>
      </c>
      <c r="GK154" s="54" t="s">
        <v>7298</v>
      </c>
      <c r="GL154" s="54" t="s">
        <v>7373</v>
      </c>
      <c r="GM154" s="54" t="s">
        <v>7457</v>
      </c>
    </row>
    <row r="155" spans="3:196" ht="30" customHeight="1" x14ac:dyDescent="0.2">
      <c r="C155" s="102" t="s">
        <v>711</v>
      </c>
      <c r="D155" s="102" t="s">
        <v>11218</v>
      </c>
      <c r="E155" s="54" t="s">
        <v>48</v>
      </c>
      <c r="F155" s="54" t="s">
        <v>11175</v>
      </c>
      <c r="G155" s="54" t="s">
        <v>83</v>
      </c>
      <c r="H155" s="54" t="s">
        <v>327</v>
      </c>
      <c r="I155" s="54" t="s">
        <v>631</v>
      </c>
      <c r="J155" s="54"/>
      <c r="K155" s="54">
        <v>2023</v>
      </c>
      <c r="L155" s="54" t="s">
        <v>780</v>
      </c>
      <c r="M155" s="54" t="s">
        <v>774</v>
      </c>
      <c r="N155" s="54"/>
      <c r="O155" s="54" t="s">
        <v>1183</v>
      </c>
      <c r="P155" s="54"/>
      <c r="Q155" s="54"/>
      <c r="R155" s="54"/>
      <c r="S155" s="54" t="s">
        <v>2142</v>
      </c>
      <c r="T155" s="54" t="s">
        <v>2369</v>
      </c>
      <c r="U155" s="54" t="s">
        <v>2498</v>
      </c>
      <c r="V155" s="54" t="s">
        <v>2575</v>
      </c>
      <c r="W155" s="54"/>
      <c r="X155" s="54"/>
      <c r="Y155" s="54"/>
      <c r="Z155" s="54" t="s">
        <v>2838</v>
      </c>
      <c r="AA155" s="54" t="s">
        <v>2838</v>
      </c>
      <c r="AB155" s="54" t="s">
        <v>3138</v>
      </c>
      <c r="AC155" s="54" t="s">
        <v>3278</v>
      </c>
      <c r="AD155" s="55">
        <v>0.30400000000000005</v>
      </c>
      <c r="AE155" s="55"/>
      <c r="AF155" s="55"/>
      <c r="AG155" s="55"/>
      <c r="AH155" s="55">
        <v>8.2000000000000003E-2</v>
      </c>
      <c r="AI155" s="55">
        <v>26.97</v>
      </c>
      <c r="AJ155" s="55">
        <v>0.01</v>
      </c>
      <c r="AK155" s="55">
        <v>6.2E-2</v>
      </c>
      <c r="AL155" s="55">
        <v>20.39</v>
      </c>
      <c r="AM155" s="55">
        <v>0.16</v>
      </c>
      <c r="AN155" s="55">
        <v>52.63</v>
      </c>
      <c r="AO155" s="55">
        <v>0</v>
      </c>
      <c r="AP155" s="55">
        <v>0</v>
      </c>
      <c r="AQ155" s="55"/>
      <c r="AR155" s="55"/>
      <c r="AS155" s="55"/>
      <c r="AT155" s="55"/>
      <c r="AU155" s="55"/>
      <c r="AV155" s="55"/>
      <c r="AW155" s="54"/>
      <c r="AX155" s="54"/>
      <c r="AY155" s="55"/>
      <c r="AZ155" s="55">
        <v>0.2</v>
      </c>
      <c r="BA155" s="55">
        <v>0.02</v>
      </c>
      <c r="BB155" s="56">
        <v>2</v>
      </c>
      <c r="BC155" s="56">
        <v>2</v>
      </c>
      <c r="BD155" s="56">
        <v>2</v>
      </c>
      <c r="BE155" s="56"/>
      <c r="BF155" s="56"/>
      <c r="BG155" s="56"/>
      <c r="BH155" s="56"/>
      <c r="BI155" s="56"/>
      <c r="BJ155" s="56"/>
      <c r="BK155" s="56"/>
      <c r="BL155" s="56"/>
      <c r="BM155" s="56"/>
      <c r="BN155" s="56"/>
      <c r="BO155" s="56"/>
      <c r="BP155" s="56"/>
      <c r="BQ155" s="56"/>
      <c r="BR155" s="56"/>
      <c r="BS155" s="56"/>
      <c r="BT155" s="56"/>
      <c r="BU155" s="56"/>
      <c r="BV155" s="56"/>
      <c r="BW155" s="56"/>
      <c r="BX155" s="56"/>
      <c r="BY155" s="56">
        <v>1</v>
      </c>
      <c r="BZ155" s="56"/>
      <c r="CA155" s="56"/>
      <c r="CB155" s="56"/>
      <c r="CC155" s="56"/>
      <c r="CD155" s="56"/>
      <c r="CE155" s="56"/>
      <c r="CF155" s="56"/>
      <c r="CG155" s="56"/>
      <c r="CH155" s="56">
        <v>1</v>
      </c>
      <c r="CI155" s="56"/>
      <c r="CJ155" s="56"/>
      <c r="CK155" s="56"/>
      <c r="CL155" s="56"/>
      <c r="CM155" s="56"/>
      <c r="CN155" s="56">
        <v>2</v>
      </c>
      <c r="CO155" s="56"/>
      <c r="CP155" s="70"/>
      <c r="CQ155" s="56"/>
      <c r="CR155" s="56"/>
      <c r="CS155" s="56"/>
      <c r="CT155" s="56"/>
      <c r="CU155" s="56">
        <v>0</v>
      </c>
      <c r="CV155" s="56">
        <v>0</v>
      </c>
      <c r="CW155" s="55">
        <v>0.62</v>
      </c>
      <c r="CX155" s="54" t="s">
        <v>3793</v>
      </c>
      <c r="CY155" s="54"/>
      <c r="CZ155" s="54">
        <v>10.59</v>
      </c>
      <c r="DA155" s="54" t="s">
        <v>4034</v>
      </c>
      <c r="DB155" s="55">
        <v>5.8570000000000002</v>
      </c>
      <c r="DC155" s="54"/>
      <c r="DD155" s="54"/>
      <c r="DE155" s="54"/>
      <c r="DF155" s="54"/>
      <c r="DG155" s="54"/>
      <c r="DH155" s="54"/>
      <c r="DI155" s="54"/>
      <c r="DJ155" s="54">
        <v>2</v>
      </c>
      <c r="DK155" s="54"/>
      <c r="DL155" s="54"/>
      <c r="DM155" s="54"/>
      <c r="DN155" s="54"/>
      <c r="DO155" s="54"/>
      <c r="DP155" s="54"/>
      <c r="DQ155" s="54"/>
      <c r="DR155" s="54"/>
      <c r="DS155" s="54"/>
      <c r="DT155" s="54"/>
      <c r="DU155" s="54"/>
      <c r="DV155" s="54"/>
      <c r="DW155" s="54"/>
      <c r="DX155" s="54"/>
      <c r="DY155" s="54"/>
      <c r="DZ155" s="54"/>
      <c r="EA155" s="54"/>
      <c r="EB155" s="54"/>
      <c r="EC155" s="54"/>
      <c r="ED155" s="54"/>
      <c r="EE155" s="54"/>
      <c r="EF155" s="54" t="s">
        <v>4532</v>
      </c>
      <c r="EG155" s="54" t="s">
        <v>4567</v>
      </c>
      <c r="EH155" s="54">
        <v>6</v>
      </c>
      <c r="EI155" s="54"/>
      <c r="EJ155" s="54"/>
      <c r="EK155" s="54"/>
      <c r="EL155" s="54"/>
      <c r="EM155" s="54"/>
      <c r="EN155" s="54"/>
      <c r="EO155" s="54"/>
      <c r="EP155" s="54"/>
      <c r="EQ155" s="54"/>
      <c r="ER155" s="54"/>
      <c r="ES155" s="54"/>
      <c r="ET155" s="54"/>
      <c r="EU155" s="54"/>
      <c r="EV155" s="54"/>
      <c r="EW155" s="54"/>
      <c r="EX155" s="54"/>
      <c r="EY155" s="54"/>
      <c r="EZ155" s="54"/>
      <c r="FA155" s="54"/>
      <c r="FB155" s="54"/>
      <c r="FC155" s="54"/>
      <c r="FD155" s="54" t="s">
        <v>4848</v>
      </c>
      <c r="FE155" s="54" t="s">
        <v>4871</v>
      </c>
      <c r="FF155" s="54">
        <v>490</v>
      </c>
      <c r="FG155" s="54"/>
      <c r="FH155" s="54"/>
      <c r="FI155" s="54"/>
      <c r="FJ155" s="54"/>
      <c r="FK155" s="54"/>
      <c r="FL155" s="54"/>
      <c r="FM155" s="54"/>
      <c r="FN155" s="54"/>
      <c r="FO155" s="54"/>
      <c r="FP155" s="54"/>
      <c r="FQ155" s="54"/>
      <c r="FR155" s="54"/>
      <c r="FS155" s="54"/>
      <c r="FT155" s="54"/>
      <c r="FU155" s="54" t="s">
        <v>5089</v>
      </c>
      <c r="FV155" s="54"/>
      <c r="FW155" s="54"/>
      <c r="FX155" s="54"/>
      <c r="FY155" s="54"/>
      <c r="FZ155" s="54"/>
      <c r="GA155" s="54"/>
      <c r="GB155" s="54"/>
      <c r="GC155" s="54"/>
      <c r="GD155" s="54"/>
      <c r="GE155" s="54"/>
      <c r="GF155" s="54" t="s">
        <v>6038</v>
      </c>
      <c r="GG155" s="54" t="s">
        <v>6267</v>
      </c>
      <c r="GH155" s="54" t="s">
        <v>6701</v>
      </c>
      <c r="GI155" s="54" t="s">
        <v>7045</v>
      </c>
      <c r="GJ155" s="54" t="s">
        <v>9</v>
      </c>
      <c r="GK155" s="54" t="s">
        <v>7298</v>
      </c>
      <c r="GL155" s="54" t="s">
        <v>7373</v>
      </c>
      <c r="GM155" s="54" t="s">
        <v>7457</v>
      </c>
    </row>
    <row r="156" spans="3:196" ht="111" customHeight="1" x14ac:dyDescent="0.2">
      <c r="C156" s="102" t="s">
        <v>11189</v>
      </c>
      <c r="D156" s="102" t="s">
        <v>11213</v>
      </c>
      <c r="E156" s="46" t="s">
        <v>79</v>
      </c>
      <c r="F156" s="45" t="s">
        <v>11174</v>
      </c>
      <c r="G156" s="46"/>
      <c r="H156" s="46"/>
      <c r="I156" s="46" t="s">
        <v>502</v>
      </c>
      <c r="J156" s="46" t="s">
        <v>7847</v>
      </c>
      <c r="K156" s="46">
        <v>2022</v>
      </c>
      <c r="L156" s="47">
        <v>44927</v>
      </c>
      <c r="M156" s="47">
        <v>45200</v>
      </c>
      <c r="N156" s="46" t="s">
        <v>7961</v>
      </c>
      <c r="O156" s="46" t="s">
        <v>8080</v>
      </c>
      <c r="P156" s="46" t="s">
        <v>8191</v>
      </c>
      <c r="Q156" s="46" t="s">
        <v>8312</v>
      </c>
      <c r="R156" s="45"/>
      <c r="S156" s="45"/>
      <c r="T156" s="45"/>
      <c r="U156" s="45"/>
      <c r="V156" s="45"/>
      <c r="W156" s="45"/>
      <c r="X156" s="46" t="s">
        <v>8596</v>
      </c>
      <c r="Y156" s="46" t="s">
        <v>8685</v>
      </c>
      <c r="Z156" s="46" t="s">
        <v>8800</v>
      </c>
      <c r="AA156" s="46" t="s">
        <v>8800</v>
      </c>
      <c r="AB156" s="46" t="s">
        <v>3142</v>
      </c>
      <c r="AC156" s="46" t="s">
        <v>8962</v>
      </c>
      <c r="AD156" s="48">
        <f t="shared" ref="AD156:AD161" si="2">SUM(AE156,AH156,AK156,AM156,AO156,AQ156)</f>
        <v>2.344795</v>
      </c>
      <c r="AE156" s="48">
        <v>1.1417949999999999</v>
      </c>
      <c r="AF156" s="49">
        <v>42.65</v>
      </c>
      <c r="AG156" s="49">
        <v>5.0000000000000001E-4</v>
      </c>
      <c r="AH156" s="48">
        <v>0</v>
      </c>
      <c r="AI156" s="49">
        <v>0</v>
      </c>
      <c r="AJ156" s="49"/>
      <c r="AK156" s="49">
        <v>0</v>
      </c>
      <c r="AL156" s="49">
        <v>0</v>
      </c>
      <c r="AM156" s="49">
        <v>0</v>
      </c>
      <c r="AN156" s="49">
        <v>0</v>
      </c>
      <c r="AO156" s="49">
        <v>1.2030000000000001</v>
      </c>
      <c r="AP156" s="49">
        <v>42.65</v>
      </c>
      <c r="AQ156" s="49">
        <v>0</v>
      </c>
      <c r="AR156" s="49">
        <v>0</v>
      </c>
      <c r="AS156" s="46" t="s">
        <v>594</v>
      </c>
      <c r="AT156" s="46" t="s">
        <v>594</v>
      </c>
      <c r="AU156" s="46" t="s">
        <v>594</v>
      </c>
      <c r="AV156" s="45"/>
      <c r="AW156" s="45"/>
      <c r="AX156" s="45"/>
      <c r="AY156" s="49"/>
      <c r="AZ156" s="49">
        <v>30</v>
      </c>
      <c r="BA156" s="49">
        <v>0.04</v>
      </c>
      <c r="BB156" s="50">
        <v>17</v>
      </c>
      <c r="BC156" s="50">
        <v>17</v>
      </c>
      <c r="BD156" s="50">
        <v>17</v>
      </c>
      <c r="BE156" s="50">
        <v>17</v>
      </c>
      <c r="BF156" s="50"/>
      <c r="BG156" s="50"/>
      <c r="BH156" s="50"/>
      <c r="BI156" s="50"/>
      <c r="BJ156" s="50"/>
      <c r="BK156" s="50"/>
      <c r="BL156" s="50"/>
      <c r="BM156" s="50"/>
      <c r="BN156" s="50"/>
      <c r="BO156" s="50"/>
      <c r="BP156" s="50"/>
      <c r="BQ156" s="50"/>
      <c r="BR156" s="50"/>
      <c r="BS156" s="50"/>
      <c r="BT156" s="50"/>
      <c r="BU156" s="50"/>
      <c r="BV156" s="50"/>
      <c r="BW156" s="50"/>
      <c r="BX156" s="50"/>
      <c r="BY156" s="50"/>
      <c r="BZ156" s="50"/>
      <c r="CA156" s="50"/>
      <c r="CB156" s="50"/>
      <c r="CC156" s="50"/>
      <c r="CD156" s="50"/>
      <c r="CE156" s="50"/>
      <c r="CF156" s="50"/>
      <c r="CG156" s="50"/>
      <c r="CH156" s="50"/>
      <c r="CI156" s="50"/>
      <c r="CJ156" s="50"/>
      <c r="CK156" s="50"/>
      <c r="CL156" s="50"/>
      <c r="CM156" s="50"/>
      <c r="CN156" s="50">
        <v>0</v>
      </c>
      <c r="CO156" s="50"/>
      <c r="CP156" s="48"/>
      <c r="CQ156" s="50"/>
      <c r="CR156" s="50"/>
      <c r="CS156" s="51"/>
      <c r="CT156" s="50"/>
      <c r="CU156" s="50">
        <v>17</v>
      </c>
      <c r="CV156" s="52">
        <f t="shared" ref="CV156:CV161" si="3">SUM(BE156:BX156)+SUM(CO156:CT156)-CU156</f>
        <v>0</v>
      </c>
      <c r="CW156" s="49">
        <v>25.536999999999999</v>
      </c>
      <c r="CX156" s="46" t="s">
        <v>9342</v>
      </c>
      <c r="CY156" s="45"/>
      <c r="CZ156" s="49">
        <v>3.29</v>
      </c>
      <c r="DA156" s="46" t="s">
        <v>9462</v>
      </c>
      <c r="DB156" s="49">
        <v>761.6</v>
      </c>
      <c r="DC156" s="49"/>
      <c r="DD156" s="45"/>
      <c r="DE156" s="45"/>
      <c r="DF156" s="45"/>
      <c r="DG156" s="45"/>
      <c r="DH156" s="46">
        <v>0</v>
      </c>
      <c r="DI156" s="45"/>
      <c r="DJ156" s="46">
        <v>1</v>
      </c>
      <c r="DK156" s="45"/>
      <c r="DL156" s="45"/>
      <c r="DM156" s="45"/>
      <c r="DN156" s="46">
        <v>1</v>
      </c>
      <c r="DO156" s="46" t="s">
        <v>4180</v>
      </c>
      <c r="DP156" s="46">
        <v>14</v>
      </c>
      <c r="DQ156" s="46">
        <v>1</v>
      </c>
      <c r="DR156" s="46" t="s">
        <v>4180</v>
      </c>
      <c r="DS156" s="46">
        <v>14</v>
      </c>
      <c r="DT156" s="46">
        <v>1</v>
      </c>
      <c r="DU156" s="46" t="s">
        <v>4180</v>
      </c>
      <c r="DV156" s="46">
        <v>14</v>
      </c>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6">
        <v>100</v>
      </c>
      <c r="FH156" s="45"/>
      <c r="FI156" s="46">
        <v>9</v>
      </c>
      <c r="FJ156" s="46">
        <v>0</v>
      </c>
      <c r="FK156" s="46">
        <v>0</v>
      </c>
      <c r="FL156" s="46">
        <v>16</v>
      </c>
      <c r="FM156" s="46">
        <v>0</v>
      </c>
      <c r="FN156" s="46">
        <v>0</v>
      </c>
      <c r="FO156" s="46">
        <v>0</v>
      </c>
      <c r="FP156" s="46">
        <v>0</v>
      </c>
      <c r="FQ156" s="46">
        <v>0</v>
      </c>
      <c r="FR156" s="45"/>
      <c r="FS156" s="45"/>
      <c r="FT156" s="45"/>
      <c r="FU156" s="45"/>
      <c r="FV156" s="45"/>
      <c r="FW156" s="45"/>
      <c r="FX156" s="45"/>
      <c r="FY156" s="45"/>
      <c r="FZ156" s="45"/>
      <c r="GA156" s="45"/>
      <c r="GB156" s="45"/>
      <c r="GC156" s="46" t="s">
        <v>699</v>
      </c>
      <c r="GD156" s="46">
        <v>0</v>
      </c>
      <c r="GE156" s="45"/>
      <c r="GF156" s="46" t="s">
        <v>10732</v>
      </c>
      <c r="GG156" s="46" t="s">
        <v>10841</v>
      </c>
      <c r="GH156" s="46" t="s">
        <v>11081</v>
      </c>
      <c r="GI156" s="46" t="s">
        <v>10952</v>
      </c>
      <c r="GJ156" s="46" t="s">
        <v>34</v>
      </c>
      <c r="GK156" s="46" t="s">
        <v>11035</v>
      </c>
      <c r="GL156" s="46" t="s">
        <v>11081</v>
      </c>
      <c r="GM156" s="46" t="s">
        <v>11072</v>
      </c>
    </row>
    <row r="157" spans="3:196" ht="59" customHeight="1" x14ac:dyDescent="0.2">
      <c r="C157" s="102" t="s">
        <v>11083</v>
      </c>
      <c r="D157" s="102" t="s">
        <v>11213</v>
      </c>
      <c r="E157" s="46" t="s">
        <v>79</v>
      </c>
      <c r="F157" s="45" t="s">
        <v>11174</v>
      </c>
      <c r="G157" s="46"/>
      <c r="H157" s="46"/>
      <c r="I157" s="46" t="s">
        <v>7744</v>
      </c>
      <c r="J157" s="46" t="s">
        <v>7848</v>
      </c>
      <c r="K157" s="46">
        <v>2019</v>
      </c>
      <c r="L157" s="47">
        <v>44562</v>
      </c>
      <c r="M157" s="47">
        <v>44866</v>
      </c>
      <c r="N157" s="46" t="s">
        <v>7961</v>
      </c>
      <c r="O157" s="46" t="s">
        <v>8081</v>
      </c>
      <c r="P157" s="45"/>
      <c r="Q157" s="45"/>
      <c r="R157" s="45"/>
      <c r="S157" s="45"/>
      <c r="T157" s="45"/>
      <c r="U157" s="45"/>
      <c r="V157" s="45"/>
      <c r="W157" s="45"/>
      <c r="X157" s="45"/>
      <c r="Y157" s="45"/>
      <c r="Z157" s="46" t="s">
        <v>8800</v>
      </c>
      <c r="AA157" s="46" t="s">
        <v>8800</v>
      </c>
      <c r="AB157" s="46" t="s">
        <v>3142</v>
      </c>
      <c r="AC157" s="46" t="s">
        <v>8962</v>
      </c>
      <c r="AD157" s="48">
        <f t="shared" si="2"/>
        <v>70</v>
      </c>
      <c r="AE157" s="48">
        <v>0</v>
      </c>
      <c r="AF157" s="49">
        <v>0</v>
      </c>
      <c r="AG157" s="49">
        <v>0.1</v>
      </c>
      <c r="AH157" s="48">
        <v>0</v>
      </c>
      <c r="AI157" s="49">
        <v>0</v>
      </c>
      <c r="AJ157" s="49"/>
      <c r="AK157" s="49">
        <v>0</v>
      </c>
      <c r="AL157" s="49">
        <v>0</v>
      </c>
      <c r="AM157" s="49">
        <v>0</v>
      </c>
      <c r="AN157" s="49">
        <v>0</v>
      </c>
      <c r="AO157" s="49">
        <v>0</v>
      </c>
      <c r="AP157" s="49">
        <v>0</v>
      </c>
      <c r="AQ157" s="49">
        <v>70</v>
      </c>
      <c r="AR157" s="49">
        <v>100</v>
      </c>
      <c r="AS157" s="46" t="s">
        <v>9044</v>
      </c>
      <c r="AT157" s="46" t="s">
        <v>9063</v>
      </c>
      <c r="AU157" s="46" t="s">
        <v>8800</v>
      </c>
      <c r="AV157" s="45"/>
      <c r="AW157" s="45"/>
      <c r="AX157" s="45"/>
      <c r="AY157" s="49"/>
      <c r="AZ157" s="49">
        <v>73.114999999999995</v>
      </c>
      <c r="BA157" s="49">
        <v>0.09</v>
      </c>
      <c r="BB157" s="50">
        <v>2</v>
      </c>
      <c r="BC157" s="50">
        <v>1</v>
      </c>
      <c r="BD157" s="50">
        <v>1</v>
      </c>
      <c r="BE157" s="50"/>
      <c r="BF157" s="50"/>
      <c r="BG157" s="50"/>
      <c r="BH157" s="50"/>
      <c r="BI157" s="50"/>
      <c r="BJ157" s="50"/>
      <c r="BK157" s="50"/>
      <c r="BL157" s="50"/>
      <c r="BM157" s="50"/>
      <c r="BN157" s="50"/>
      <c r="BO157" s="50"/>
      <c r="BP157" s="50">
        <v>1</v>
      </c>
      <c r="BQ157" s="50"/>
      <c r="BR157" s="50"/>
      <c r="BS157" s="50"/>
      <c r="BT157" s="50"/>
      <c r="BU157" s="50"/>
      <c r="BV157" s="50"/>
      <c r="BW157" s="50"/>
      <c r="BX157" s="50"/>
      <c r="BY157" s="50"/>
      <c r="BZ157" s="50"/>
      <c r="CA157" s="50"/>
      <c r="CB157" s="50"/>
      <c r="CC157" s="50"/>
      <c r="CD157" s="50"/>
      <c r="CE157" s="50"/>
      <c r="CF157" s="50"/>
      <c r="CG157" s="50"/>
      <c r="CH157" s="50"/>
      <c r="CI157" s="50"/>
      <c r="CJ157" s="50"/>
      <c r="CK157" s="50"/>
      <c r="CL157" s="50"/>
      <c r="CM157" s="50"/>
      <c r="CN157" s="50">
        <v>0</v>
      </c>
      <c r="CO157" s="50"/>
      <c r="CP157" s="48"/>
      <c r="CQ157" s="50"/>
      <c r="CR157" s="50"/>
      <c r="CS157" s="51"/>
      <c r="CT157" s="50"/>
      <c r="CU157" s="50">
        <v>1</v>
      </c>
      <c r="CV157" s="52">
        <f t="shared" si="3"/>
        <v>0</v>
      </c>
      <c r="CW157" s="49">
        <v>13.9</v>
      </c>
      <c r="CX157" s="46" t="s">
        <v>9343</v>
      </c>
      <c r="CY157" s="45"/>
      <c r="CZ157" s="49">
        <v>1.71</v>
      </c>
      <c r="DA157" s="46" t="s">
        <v>9462</v>
      </c>
      <c r="DB157" s="49">
        <v>761.58600000000001</v>
      </c>
      <c r="DC157" s="49"/>
      <c r="DD157" s="45"/>
      <c r="DE157" s="45"/>
      <c r="DF157" s="45"/>
      <c r="DG157" s="45"/>
      <c r="DH157" s="46">
        <v>0</v>
      </c>
      <c r="DI157" s="45"/>
      <c r="DJ157" s="46">
        <v>1</v>
      </c>
      <c r="DK157" s="46">
        <v>1</v>
      </c>
      <c r="DL157" s="46" t="s">
        <v>9623</v>
      </c>
      <c r="DM157" s="46">
        <v>8138</v>
      </c>
      <c r="DN157" s="46">
        <v>1</v>
      </c>
      <c r="DO157" s="46" t="s">
        <v>4180</v>
      </c>
      <c r="DP157" s="46">
        <v>1188</v>
      </c>
      <c r="DQ157" s="45"/>
      <c r="DR157" s="45"/>
      <c r="DS157" s="45"/>
      <c r="DT157" s="45"/>
      <c r="DU157" s="45"/>
      <c r="DV157" s="45"/>
      <c r="DW157" s="46">
        <v>1</v>
      </c>
      <c r="DX157" s="46" t="s">
        <v>4180</v>
      </c>
      <c r="DY157" s="46">
        <v>1188</v>
      </c>
      <c r="DZ157" s="46">
        <v>1</v>
      </c>
      <c r="EA157" s="46" t="s">
        <v>4180</v>
      </c>
      <c r="EB157" s="46">
        <v>1480</v>
      </c>
      <c r="EC157" s="45"/>
      <c r="ED157" s="45"/>
      <c r="EE157" s="45"/>
      <c r="EF157" s="46" t="s">
        <v>9784</v>
      </c>
      <c r="EG157" s="46" t="s">
        <v>4180</v>
      </c>
      <c r="EH157" s="46">
        <v>1480</v>
      </c>
      <c r="EI157" s="45"/>
      <c r="EJ157" s="45"/>
      <c r="EK157" s="45"/>
      <c r="EL157" s="45"/>
      <c r="EM157" s="45"/>
      <c r="EN157" s="45"/>
      <c r="EO157" s="45"/>
      <c r="EP157" s="45"/>
      <c r="EQ157" s="45"/>
      <c r="ER157" s="45"/>
      <c r="ES157" s="45"/>
      <c r="ET157" s="45"/>
      <c r="EU157" s="45"/>
      <c r="EV157" s="45"/>
      <c r="EW157" s="45"/>
      <c r="EX157" s="46">
        <v>1</v>
      </c>
      <c r="EY157" s="46" t="s">
        <v>4180</v>
      </c>
      <c r="EZ157" s="46">
        <v>29</v>
      </c>
      <c r="FA157" s="45"/>
      <c r="FB157" s="45"/>
      <c r="FC157" s="45"/>
      <c r="FD157" s="45"/>
      <c r="FE157" s="45"/>
      <c r="FF157" s="45"/>
      <c r="FG157" s="46">
        <v>31</v>
      </c>
      <c r="FH157" s="46" t="s">
        <v>10014</v>
      </c>
      <c r="FI157" s="46">
        <v>1</v>
      </c>
      <c r="FJ157" s="46">
        <v>0</v>
      </c>
      <c r="FK157" s="46">
        <v>1</v>
      </c>
      <c r="FL157" s="46">
        <v>0</v>
      </c>
      <c r="FM157" s="46">
        <v>0</v>
      </c>
      <c r="FN157" s="46">
        <v>0</v>
      </c>
      <c r="FO157" s="46">
        <v>0</v>
      </c>
      <c r="FP157" s="46">
        <v>0</v>
      </c>
      <c r="FQ157" s="46">
        <v>0</v>
      </c>
      <c r="FR157" s="45"/>
      <c r="FS157" s="45"/>
      <c r="FT157" s="45"/>
      <c r="FU157" s="53" t="s">
        <v>10195</v>
      </c>
      <c r="FV157" s="46" t="s">
        <v>10282</v>
      </c>
      <c r="FW157" s="45"/>
      <c r="FX157" s="45"/>
      <c r="FY157" s="45"/>
      <c r="FZ157" s="45"/>
      <c r="GA157" s="45"/>
      <c r="GB157" s="45"/>
      <c r="GC157" s="46" t="s">
        <v>699</v>
      </c>
      <c r="GD157" s="46">
        <v>0</v>
      </c>
      <c r="GE157" s="45"/>
      <c r="GF157" s="46" t="s">
        <v>10733</v>
      </c>
      <c r="GG157" s="46" t="s">
        <v>10842</v>
      </c>
      <c r="GH157" s="46" t="s">
        <v>11081</v>
      </c>
      <c r="GI157" s="46" t="s">
        <v>10953</v>
      </c>
      <c r="GJ157" s="46" t="s">
        <v>34</v>
      </c>
      <c r="GK157" s="46" t="s">
        <v>11035</v>
      </c>
      <c r="GL157" s="46" t="s">
        <v>11081</v>
      </c>
      <c r="GM157" s="46" t="s">
        <v>11072</v>
      </c>
    </row>
    <row r="158" spans="3:196" ht="30" customHeight="1" x14ac:dyDescent="0.2">
      <c r="C158" s="57" t="s">
        <v>11178</v>
      </c>
      <c r="D158" s="102" t="s">
        <v>11213</v>
      </c>
      <c r="E158" s="46" t="s">
        <v>79</v>
      </c>
      <c r="F158" s="45" t="s">
        <v>11174</v>
      </c>
      <c r="G158" s="46"/>
      <c r="H158" s="46"/>
      <c r="I158" s="46" t="s">
        <v>7657</v>
      </c>
      <c r="J158" s="46" t="s">
        <v>7657</v>
      </c>
      <c r="K158" s="46">
        <v>2020</v>
      </c>
      <c r="L158" s="47">
        <v>44927</v>
      </c>
      <c r="M158" s="47">
        <v>45291</v>
      </c>
      <c r="N158" s="46" t="s">
        <v>7971</v>
      </c>
      <c r="O158" s="45"/>
      <c r="P158" s="46" t="s">
        <v>8199</v>
      </c>
      <c r="Q158" s="45"/>
      <c r="R158" s="45"/>
      <c r="S158" s="45"/>
      <c r="T158" s="45"/>
      <c r="U158" s="45"/>
      <c r="V158" s="45"/>
      <c r="W158" s="45"/>
      <c r="X158" s="45"/>
      <c r="Y158" s="45"/>
      <c r="Z158" s="46" t="s">
        <v>8807</v>
      </c>
      <c r="AA158" s="46" t="s">
        <v>8807</v>
      </c>
      <c r="AB158" s="46" t="s">
        <v>3138</v>
      </c>
      <c r="AC158" s="46" t="s">
        <v>8971</v>
      </c>
      <c r="AD158" s="48">
        <f t="shared" si="2"/>
        <v>4.5380000000000003</v>
      </c>
      <c r="AE158" s="48">
        <v>6.4000000000000001E-2</v>
      </c>
      <c r="AF158" s="49">
        <v>0</v>
      </c>
      <c r="AG158" s="49">
        <v>8.0000000000000007E-5</v>
      </c>
      <c r="AH158" s="48">
        <v>0.22</v>
      </c>
      <c r="AI158" s="49">
        <v>0</v>
      </c>
      <c r="AJ158" s="49"/>
      <c r="AK158" s="49">
        <v>0</v>
      </c>
      <c r="AL158" s="49">
        <v>0</v>
      </c>
      <c r="AM158" s="49">
        <v>1.141</v>
      </c>
      <c r="AN158" s="49">
        <v>22.04</v>
      </c>
      <c r="AO158" s="49">
        <v>0</v>
      </c>
      <c r="AP158" s="49">
        <v>0</v>
      </c>
      <c r="AQ158" s="49">
        <v>3.113</v>
      </c>
      <c r="AR158" s="49">
        <v>66.11</v>
      </c>
      <c r="AS158" s="46" t="s">
        <v>594</v>
      </c>
      <c r="AT158" s="46" t="s">
        <v>9061</v>
      </c>
      <c r="AU158" s="46" t="s">
        <v>8807</v>
      </c>
      <c r="AV158" s="46">
        <v>1</v>
      </c>
      <c r="AW158" s="46" t="s">
        <v>9125</v>
      </c>
      <c r="AX158" s="46" t="s">
        <v>9197</v>
      </c>
      <c r="AY158" s="49">
        <v>0.90600000000000003</v>
      </c>
      <c r="AZ158" s="49">
        <v>4.3999999999999997E-2</v>
      </c>
      <c r="BA158" s="49">
        <v>6.9999999999999994E-5</v>
      </c>
      <c r="BB158" s="50">
        <v>1</v>
      </c>
      <c r="BC158" s="50">
        <v>1</v>
      </c>
      <c r="BD158" s="50">
        <v>1</v>
      </c>
      <c r="BE158" s="50"/>
      <c r="BF158" s="50"/>
      <c r="BG158" s="50"/>
      <c r="BH158" s="50"/>
      <c r="BI158" s="50"/>
      <c r="BJ158" s="50"/>
      <c r="BK158" s="50"/>
      <c r="BL158" s="50"/>
      <c r="BM158" s="50">
        <v>2</v>
      </c>
      <c r="BN158" s="50"/>
      <c r="BO158" s="50">
        <v>1</v>
      </c>
      <c r="BP158" s="50"/>
      <c r="BQ158" s="50"/>
      <c r="BR158" s="50"/>
      <c r="BS158" s="50"/>
      <c r="BT158" s="50"/>
      <c r="BU158" s="50"/>
      <c r="BV158" s="50"/>
      <c r="BW158" s="50"/>
      <c r="BX158" s="50"/>
      <c r="BY158" s="50"/>
      <c r="BZ158" s="50"/>
      <c r="CA158" s="50"/>
      <c r="CB158" s="50"/>
      <c r="CC158" s="50"/>
      <c r="CD158" s="50"/>
      <c r="CE158" s="50"/>
      <c r="CF158" s="50"/>
      <c r="CG158" s="50"/>
      <c r="CH158" s="50"/>
      <c r="CI158" s="50"/>
      <c r="CJ158" s="50"/>
      <c r="CK158" s="50"/>
      <c r="CL158" s="50"/>
      <c r="CM158" s="50"/>
      <c r="CN158" s="50">
        <v>0</v>
      </c>
      <c r="CO158" s="50"/>
      <c r="CP158" s="48"/>
      <c r="CQ158" s="50"/>
      <c r="CR158" s="50"/>
      <c r="CS158" s="51"/>
      <c r="CT158" s="50"/>
      <c r="CU158" s="50">
        <v>3</v>
      </c>
      <c r="CV158" s="52">
        <f t="shared" si="3"/>
        <v>0</v>
      </c>
      <c r="CW158" s="49">
        <v>0.97399999999999998</v>
      </c>
      <c r="CX158" s="46" t="s">
        <v>9350</v>
      </c>
      <c r="CY158" s="45"/>
      <c r="CZ158" s="49">
        <v>0</v>
      </c>
      <c r="DA158" s="46" t="s">
        <v>9462</v>
      </c>
      <c r="DB158" s="49">
        <v>761.6</v>
      </c>
      <c r="DC158" s="49"/>
      <c r="DD158" s="45"/>
      <c r="DE158" s="45"/>
      <c r="DF158" s="45"/>
      <c r="DG158" s="45"/>
      <c r="DH158" s="45"/>
      <c r="DI158" s="45"/>
      <c r="DJ158" s="46">
        <v>1</v>
      </c>
      <c r="DK158" s="45"/>
      <c r="DL158" s="45"/>
      <c r="DM158" s="45"/>
      <c r="DN158" s="46">
        <v>1</v>
      </c>
      <c r="DO158" s="46" t="s">
        <v>4186</v>
      </c>
      <c r="DP158" s="46">
        <v>14</v>
      </c>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6">
        <v>100</v>
      </c>
      <c r="FH158" s="45"/>
      <c r="FI158" s="46">
        <v>7</v>
      </c>
      <c r="FJ158" s="46">
        <v>0</v>
      </c>
      <c r="FK158" s="46">
        <v>0</v>
      </c>
      <c r="FL158" s="46">
        <v>7</v>
      </c>
      <c r="FM158" s="46">
        <v>0</v>
      </c>
      <c r="FN158" s="46">
        <v>0</v>
      </c>
      <c r="FO158" s="46">
        <v>0</v>
      </c>
      <c r="FP158" s="46">
        <v>0</v>
      </c>
      <c r="FQ158" s="46">
        <v>0</v>
      </c>
      <c r="FR158" s="45"/>
      <c r="FS158" s="45"/>
      <c r="FT158" s="45"/>
      <c r="FU158" s="45"/>
      <c r="FV158" s="45"/>
      <c r="FW158" s="45"/>
      <c r="FX158" s="45"/>
      <c r="FY158" s="45"/>
      <c r="FZ158" s="45"/>
      <c r="GA158" s="45"/>
      <c r="GB158" s="45"/>
      <c r="GC158" s="46" t="s">
        <v>1624</v>
      </c>
      <c r="GD158" s="46">
        <v>0</v>
      </c>
      <c r="GE158" s="45"/>
      <c r="GF158" s="46" t="s">
        <v>10741</v>
      </c>
      <c r="GG158" s="46" t="s">
        <v>10851</v>
      </c>
      <c r="GH158" s="46" t="s">
        <v>11081</v>
      </c>
      <c r="GI158" s="45"/>
      <c r="GJ158" s="46" t="s">
        <v>34</v>
      </c>
      <c r="GK158" s="46" t="s">
        <v>6373</v>
      </c>
      <c r="GL158" s="46" t="s">
        <v>11081</v>
      </c>
      <c r="GM158" s="45"/>
      <c r="GN158" s="54"/>
    </row>
    <row r="159" spans="3:196" ht="30" customHeight="1" x14ac:dyDescent="0.2">
      <c r="C159" s="57" t="s">
        <v>11155</v>
      </c>
      <c r="D159" s="102" t="s">
        <v>11214</v>
      </c>
      <c r="E159" s="46" t="s">
        <v>7622</v>
      </c>
      <c r="F159" s="45" t="s">
        <v>11174</v>
      </c>
      <c r="G159" s="46"/>
      <c r="H159" s="46"/>
      <c r="I159" s="46" t="s">
        <v>7658</v>
      </c>
      <c r="J159" s="46" t="s">
        <v>7789</v>
      </c>
      <c r="K159" s="46">
        <v>2017</v>
      </c>
      <c r="L159" s="47">
        <v>44649</v>
      </c>
      <c r="M159" s="47">
        <v>45291</v>
      </c>
      <c r="N159" s="46" t="s">
        <v>687</v>
      </c>
      <c r="O159" s="45"/>
      <c r="P159" s="46" t="s">
        <v>687</v>
      </c>
      <c r="Q159" s="45"/>
      <c r="R159" s="46" t="s">
        <v>8353</v>
      </c>
      <c r="S159" s="46" t="s">
        <v>8382</v>
      </c>
      <c r="T159" s="46" t="s">
        <v>687</v>
      </c>
      <c r="U159" s="45"/>
      <c r="V159" s="46" t="s">
        <v>687</v>
      </c>
      <c r="W159" s="45"/>
      <c r="X159" s="46" t="s">
        <v>8536</v>
      </c>
      <c r="Y159" s="46" t="s">
        <v>8628</v>
      </c>
      <c r="Z159" s="46" t="s">
        <v>8716</v>
      </c>
      <c r="AA159" s="46" t="s">
        <v>8842</v>
      </c>
      <c r="AB159" s="46" t="s">
        <v>3138</v>
      </c>
      <c r="AC159" s="46" t="s">
        <v>8882</v>
      </c>
      <c r="AD159" s="48">
        <f t="shared" si="2"/>
        <v>678.02800000000002</v>
      </c>
      <c r="AE159" s="48">
        <v>340.80200000000002</v>
      </c>
      <c r="AF159" s="49">
        <v>50.26</v>
      </c>
      <c r="AG159" s="49">
        <v>0.3</v>
      </c>
      <c r="AH159" s="48">
        <v>323.00900000000001</v>
      </c>
      <c r="AI159" s="49">
        <v>47.64</v>
      </c>
      <c r="AJ159" s="49"/>
      <c r="AK159" s="49">
        <v>0</v>
      </c>
      <c r="AL159" s="49">
        <v>0</v>
      </c>
      <c r="AM159" s="49">
        <v>0</v>
      </c>
      <c r="AN159" s="49">
        <v>0</v>
      </c>
      <c r="AO159" s="49">
        <v>14.217000000000001</v>
      </c>
      <c r="AP159" s="49">
        <v>2.1</v>
      </c>
      <c r="AQ159" s="49">
        <v>0</v>
      </c>
      <c r="AR159" s="49">
        <v>0</v>
      </c>
      <c r="AS159" s="46" t="s">
        <v>687</v>
      </c>
      <c r="AT159" s="46" t="s">
        <v>687</v>
      </c>
      <c r="AU159" s="46" t="s">
        <v>687</v>
      </c>
      <c r="AV159" s="45"/>
      <c r="AW159" s="45"/>
      <c r="AX159" s="45"/>
      <c r="AY159" s="49"/>
      <c r="AZ159" s="49">
        <v>312.86900000000003</v>
      </c>
      <c r="BA159" s="49">
        <v>0.35</v>
      </c>
      <c r="BB159" s="50">
        <v>413</v>
      </c>
      <c r="BC159" s="50">
        <v>365</v>
      </c>
      <c r="BD159" s="50">
        <v>240</v>
      </c>
      <c r="BE159" s="50">
        <v>9</v>
      </c>
      <c r="BF159" s="50">
        <v>36</v>
      </c>
      <c r="BG159" s="50">
        <v>9</v>
      </c>
      <c r="BH159" s="50">
        <v>0</v>
      </c>
      <c r="BI159" s="50">
        <v>0</v>
      </c>
      <c r="BJ159" s="50">
        <v>0</v>
      </c>
      <c r="BK159" s="50">
        <v>121</v>
      </c>
      <c r="BL159" s="50">
        <v>9</v>
      </c>
      <c r="BM159" s="50">
        <v>9</v>
      </c>
      <c r="BN159" s="50">
        <v>6</v>
      </c>
      <c r="BO159" s="50">
        <v>9</v>
      </c>
      <c r="BP159" s="50">
        <v>9</v>
      </c>
      <c r="BQ159" s="50">
        <v>14</v>
      </c>
      <c r="BR159" s="50">
        <v>0</v>
      </c>
      <c r="BS159" s="50">
        <v>0</v>
      </c>
      <c r="BT159" s="50">
        <v>0</v>
      </c>
      <c r="BU159" s="50">
        <v>0</v>
      </c>
      <c r="BV159" s="50">
        <v>0</v>
      </c>
      <c r="BW159" s="50">
        <v>0</v>
      </c>
      <c r="BX159" s="50">
        <v>0</v>
      </c>
      <c r="BY159" s="50"/>
      <c r="BZ159" s="50"/>
      <c r="CA159" s="50"/>
      <c r="CB159" s="50"/>
      <c r="CC159" s="50"/>
      <c r="CD159" s="50"/>
      <c r="CE159" s="50"/>
      <c r="CF159" s="50"/>
      <c r="CG159" s="50"/>
      <c r="CH159" s="50"/>
      <c r="CI159" s="50"/>
      <c r="CJ159" s="50"/>
      <c r="CK159" s="50"/>
      <c r="CL159" s="50"/>
      <c r="CM159" s="50"/>
      <c r="CN159" s="50">
        <v>0</v>
      </c>
      <c r="CO159" s="50">
        <v>0</v>
      </c>
      <c r="CP159" s="48">
        <v>0</v>
      </c>
      <c r="CQ159" s="50">
        <v>0</v>
      </c>
      <c r="CR159" s="50">
        <v>0</v>
      </c>
      <c r="CS159" s="50" t="s">
        <v>9220</v>
      </c>
      <c r="CT159" s="50">
        <v>3</v>
      </c>
      <c r="CU159" s="50">
        <v>234</v>
      </c>
      <c r="CV159" s="52">
        <f t="shared" si="3"/>
        <v>0</v>
      </c>
      <c r="CW159" s="49">
        <v>348.82600000000002</v>
      </c>
      <c r="CX159" s="46" t="s">
        <v>9257</v>
      </c>
      <c r="CY159" s="45"/>
      <c r="CZ159" s="49">
        <v>32.69</v>
      </c>
      <c r="DA159" s="53" t="s">
        <v>9414</v>
      </c>
      <c r="DB159" s="49">
        <v>1067.0340000000001</v>
      </c>
      <c r="DC159" s="49"/>
      <c r="DD159" s="45"/>
      <c r="DE159" s="45"/>
      <c r="DF159" s="45"/>
      <c r="DG159" s="45"/>
      <c r="DH159" s="45"/>
      <c r="DI159" s="45"/>
      <c r="DJ159" s="46">
        <v>8</v>
      </c>
      <c r="DK159" s="45"/>
      <c r="DL159" s="45"/>
      <c r="DM159" s="45"/>
      <c r="DN159" s="46">
        <v>1</v>
      </c>
      <c r="DO159" s="46" t="s">
        <v>9643</v>
      </c>
      <c r="DP159" s="46">
        <v>17825</v>
      </c>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6">
        <v>1</v>
      </c>
      <c r="FB159" s="46" t="s">
        <v>9922</v>
      </c>
      <c r="FC159" s="46">
        <v>13</v>
      </c>
      <c r="FD159" s="45"/>
      <c r="FE159" s="45"/>
      <c r="FF159" s="45"/>
      <c r="FG159" s="46">
        <v>100</v>
      </c>
      <c r="FH159" s="45"/>
      <c r="FI159" s="46">
        <v>84</v>
      </c>
      <c r="FJ159" s="46">
        <v>25</v>
      </c>
      <c r="FK159" s="46">
        <v>8</v>
      </c>
      <c r="FL159" s="46">
        <v>47</v>
      </c>
      <c r="FM159" s="46">
        <v>0</v>
      </c>
      <c r="FN159" s="46">
        <v>4</v>
      </c>
      <c r="FO159" s="46">
        <v>0</v>
      </c>
      <c r="FP159" s="46">
        <v>0</v>
      </c>
      <c r="FQ159" s="46">
        <v>0</v>
      </c>
      <c r="FR159" s="45"/>
      <c r="FS159" s="45"/>
      <c r="FT159" s="45"/>
      <c r="FU159" s="45"/>
      <c r="FV159" s="45"/>
      <c r="FW159" s="45"/>
      <c r="FX159" s="45"/>
      <c r="FY159" s="46" t="s">
        <v>10404</v>
      </c>
      <c r="FZ159" s="45"/>
      <c r="GA159" s="46" t="s">
        <v>10516</v>
      </c>
      <c r="GB159" s="45"/>
      <c r="GC159" s="46" t="s">
        <v>10589</v>
      </c>
      <c r="GD159" s="46">
        <v>0</v>
      </c>
      <c r="GE159" s="46">
        <v>0</v>
      </c>
      <c r="GF159" s="46" t="s">
        <v>7590</v>
      </c>
      <c r="GG159" s="46" t="s">
        <v>10765</v>
      </c>
      <c r="GH159" s="46" t="s">
        <v>11081</v>
      </c>
      <c r="GI159" s="46" t="s">
        <v>10879</v>
      </c>
      <c r="GJ159" s="46" t="s">
        <v>7590</v>
      </c>
      <c r="GK159" s="46" t="s">
        <v>10765</v>
      </c>
      <c r="GL159" s="46" t="s">
        <v>11081</v>
      </c>
      <c r="GM159" s="46" t="s">
        <v>10879</v>
      </c>
      <c r="GN159" s="54"/>
    </row>
    <row r="160" spans="3:196" ht="30" customHeight="1" x14ac:dyDescent="0.2">
      <c r="C160" s="57" t="s">
        <v>11155</v>
      </c>
      <c r="D160" s="102" t="s">
        <v>11215</v>
      </c>
      <c r="E160" s="46" t="s">
        <v>61</v>
      </c>
      <c r="F160" s="45" t="s">
        <v>11174</v>
      </c>
      <c r="G160" s="46"/>
      <c r="H160" s="46"/>
      <c r="I160" s="46" t="s">
        <v>7701</v>
      </c>
      <c r="J160" s="46" t="s">
        <v>7817</v>
      </c>
      <c r="K160" s="46">
        <v>2013</v>
      </c>
      <c r="L160" s="47">
        <v>44935</v>
      </c>
      <c r="M160" s="47">
        <v>45289</v>
      </c>
      <c r="N160" s="46" t="s">
        <v>7917</v>
      </c>
      <c r="O160" s="46" t="s">
        <v>8045</v>
      </c>
      <c r="P160" s="46" t="s">
        <v>8154</v>
      </c>
      <c r="Q160" s="46" t="s">
        <v>8275</v>
      </c>
      <c r="R160" s="45"/>
      <c r="S160" s="45"/>
      <c r="T160" s="45"/>
      <c r="U160" s="45"/>
      <c r="V160" s="45"/>
      <c r="W160" s="45"/>
      <c r="X160" s="46" t="s">
        <v>8569</v>
      </c>
      <c r="Y160" s="46" t="s">
        <v>8663</v>
      </c>
      <c r="Z160" s="46" t="s">
        <v>8757</v>
      </c>
      <c r="AA160" s="46" t="s">
        <v>8757</v>
      </c>
      <c r="AB160" s="46" t="s">
        <v>3138</v>
      </c>
      <c r="AC160" s="46" t="s">
        <v>8923</v>
      </c>
      <c r="AD160" s="48">
        <f t="shared" si="2"/>
        <v>320.56</v>
      </c>
      <c r="AE160" s="48">
        <v>249.316</v>
      </c>
      <c r="AF160" s="49">
        <v>77.78</v>
      </c>
      <c r="AG160" s="49">
        <v>0.11</v>
      </c>
      <c r="AH160" s="48">
        <v>71.054000000000002</v>
      </c>
      <c r="AI160" s="49">
        <v>22.17</v>
      </c>
      <c r="AJ160" s="49"/>
      <c r="AK160" s="49">
        <v>2.7E-2</v>
      </c>
      <c r="AL160" s="49">
        <v>0.01</v>
      </c>
      <c r="AM160" s="49">
        <v>0.16300000000000001</v>
      </c>
      <c r="AN160" s="49">
        <v>0.05</v>
      </c>
      <c r="AO160" s="49">
        <v>0</v>
      </c>
      <c r="AP160" s="49">
        <v>0</v>
      </c>
      <c r="AQ160" s="49">
        <v>0</v>
      </c>
      <c r="AR160" s="49">
        <v>0</v>
      </c>
      <c r="AS160" s="46" t="s">
        <v>1624</v>
      </c>
      <c r="AT160" s="46" t="s">
        <v>1624</v>
      </c>
      <c r="AU160" s="46" t="s">
        <v>1624</v>
      </c>
      <c r="AV160" s="46">
        <v>1</v>
      </c>
      <c r="AW160" s="46" t="s">
        <v>9096</v>
      </c>
      <c r="AX160" s="46" t="s">
        <v>9166</v>
      </c>
      <c r="AY160" s="49">
        <v>3.383</v>
      </c>
      <c r="AZ160" s="49">
        <v>250</v>
      </c>
      <c r="BA160" s="49">
        <v>0.11</v>
      </c>
      <c r="BB160" s="50">
        <v>195</v>
      </c>
      <c r="BC160" s="50">
        <v>195</v>
      </c>
      <c r="BD160" s="50">
        <v>195</v>
      </c>
      <c r="BE160" s="50">
        <v>2</v>
      </c>
      <c r="BF160" s="50">
        <v>59</v>
      </c>
      <c r="BG160" s="50">
        <v>5</v>
      </c>
      <c r="BH160" s="50">
        <v>3</v>
      </c>
      <c r="BI160" s="50">
        <v>8</v>
      </c>
      <c r="BJ160" s="50">
        <v>2</v>
      </c>
      <c r="BK160" s="50">
        <v>0</v>
      </c>
      <c r="BL160" s="50">
        <v>0</v>
      </c>
      <c r="BM160" s="50">
        <v>9</v>
      </c>
      <c r="BN160" s="50">
        <v>68</v>
      </c>
      <c r="BO160" s="50">
        <v>19</v>
      </c>
      <c r="BP160" s="50">
        <v>8</v>
      </c>
      <c r="BQ160" s="50">
        <v>4</v>
      </c>
      <c r="BR160" s="50">
        <v>3</v>
      </c>
      <c r="BS160" s="50">
        <v>0</v>
      </c>
      <c r="BT160" s="50">
        <v>0</v>
      </c>
      <c r="BU160" s="50">
        <v>0</v>
      </c>
      <c r="BV160" s="50">
        <v>0</v>
      </c>
      <c r="BW160" s="50">
        <v>0</v>
      </c>
      <c r="BX160" s="50">
        <v>0</v>
      </c>
      <c r="BY160" s="50">
        <v>0</v>
      </c>
      <c r="BZ160" s="50">
        <v>0</v>
      </c>
      <c r="CA160" s="50">
        <v>0</v>
      </c>
      <c r="CB160" s="50">
        <v>0</v>
      </c>
      <c r="CC160" s="50">
        <v>0</v>
      </c>
      <c r="CD160" s="50">
        <v>0</v>
      </c>
      <c r="CE160" s="50">
        <v>0</v>
      </c>
      <c r="CF160" s="50">
        <v>0</v>
      </c>
      <c r="CG160" s="50">
        <v>0</v>
      </c>
      <c r="CH160" s="50">
        <v>0</v>
      </c>
      <c r="CI160" s="50">
        <v>0</v>
      </c>
      <c r="CJ160" s="50">
        <v>0</v>
      </c>
      <c r="CK160" s="50">
        <v>0</v>
      </c>
      <c r="CL160" s="50">
        <v>0</v>
      </c>
      <c r="CM160" s="50">
        <v>0</v>
      </c>
      <c r="CN160" s="50">
        <v>0</v>
      </c>
      <c r="CO160" s="50">
        <v>0</v>
      </c>
      <c r="CP160" s="48">
        <v>0</v>
      </c>
      <c r="CQ160" s="50">
        <v>0</v>
      </c>
      <c r="CR160" s="50">
        <v>0</v>
      </c>
      <c r="CS160" s="50" t="s">
        <v>9233</v>
      </c>
      <c r="CT160" s="50">
        <v>5</v>
      </c>
      <c r="CU160" s="50">
        <v>195</v>
      </c>
      <c r="CV160" s="52">
        <f t="shared" si="3"/>
        <v>0</v>
      </c>
      <c r="CW160" s="49">
        <v>664.46400000000006</v>
      </c>
      <c r="CX160" s="46" t="s">
        <v>9301</v>
      </c>
      <c r="CY160" s="46" t="s">
        <v>9390</v>
      </c>
      <c r="CZ160" s="49">
        <v>32.83</v>
      </c>
      <c r="DA160" s="53" t="s">
        <v>9438</v>
      </c>
      <c r="DB160" s="49">
        <v>2023.7670000000001</v>
      </c>
      <c r="DC160" s="49">
        <v>1</v>
      </c>
      <c r="DD160" s="46" t="s">
        <v>9488</v>
      </c>
      <c r="DE160" s="46" t="s">
        <v>9521</v>
      </c>
      <c r="DF160" s="46" t="s">
        <v>9558</v>
      </c>
      <c r="DG160" s="46">
        <v>3</v>
      </c>
      <c r="DH160" s="45"/>
      <c r="DI160" s="45"/>
      <c r="DJ160" s="46">
        <v>7</v>
      </c>
      <c r="DK160" s="46">
        <v>1</v>
      </c>
      <c r="DL160" s="46" t="s">
        <v>9602</v>
      </c>
      <c r="DM160" s="46">
        <v>4027</v>
      </c>
      <c r="DN160" s="46">
        <v>1</v>
      </c>
      <c r="DO160" s="46" t="s">
        <v>9666</v>
      </c>
      <c r="DP160" s="46">
        <v>4027</v>
      </c>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6">
        <v>1</v>
      </c>
      <c r="EM160" s="46" t="s">
        <v>9854</v>
      </c>
      <c r="EN160" s="46">
        <v>4027</v>
      </c>
      <c r="EO160" s="45"/>
      <c r="EP160" s="45"/>
      <c r="EQ160" s="45"/>
      <c r="ER160" s="45"/>
      <c r="ES160" s="45"/>
      <c r="ET160" s="45"/>
      <c r="EU160" s="45"/>
      <c r="EV160" s="45"/>
      <c r="EW160" s="45"/>
      <c r="EX160" s="46">
        <v>1</v>
      </c>
      <c r="EY160" s="46" t="s">
        <v>4445</v>
      </c>
      <c r="EZ160" s="46">
        <v>925</v>
      </c>
      <c r="FA160" s="45"/>
      <c r="FB160" s="45"/>
      <c r="FC160" s="45"/>
      <c r="FD160" s="45"/>
      <c r="FE160" s="45"/>
      <c r="FF160" s="45"/>
      <c r="FG160" s="46">
        <v>100</v>
      </c>
      <c r="FH160" s="45"/>
      <c r="FI160" s="46">
        <v>185</v>
      </c>
      <c r="FJ160" s="46">
        <v>0</v>
      </c>
      <c r="FK160" s="46">
        <v>63</v>
      </c>
      <c r="FL160" s="46">
        <v>121</v>
      </c>
      <c r="FM160" s="46">
        <v>0</v>
      </c>
      <c r="FN160" s="46">
        <v>1</v>
      </c>
      <c r="FO160" s="46">
        <v>0</v>
      </c>
      <c r="FP160" s="46">
        <v>0</v>
      </c>
      <c r="FQ160" s="46">
        <v>0</v>
      </c>
      <c r="FR160" s="45"/>
      <c r="FS160" s="45"/>
      <c r="FT160" s="45"/>
      <c r="FU160" s="45"/>
      <c r="FV160" s="46" t="s">
        <v>10255</v>
      </c>
      <c r="FW160" s="45"/>
      <c r="FX160" s="46" t="s">
        <v>10371</v>
      </c>
      <c r="FY160" s="46" t="s">
        <v>10439</v>
      </c>
      <c r="FZ160" s="45"/>
      <c r="GA160" s="46" t="s">
        <v>10532</v>
      </c>
      <c r="GB160" s="45"/>
      <c r="GC160" s="46" t="s">
        <v>10617</v>
      </c>
      <c r="GD160" s="46">
        <v>3</v>
      </c>
      <c r="GE160" s="46">
        <v>300</v>
      </c>
      <c r="GF160" s="46" t="s">
        <v>20</v>
      </c>
      <c r="GG160" s="46" t="s">
        <v>10803</v>
      </c>
      <c r="GH160" s="46" t="s">
        <v>11081</v>
      </c>
      <c r="GI160" s="46" t="s">
        <v>10915</v>
      </c>
      <c r="GJ160" s="46" t="s">
        <v>1624</v>
      </c>
      <c r="GK160" s="45"/>
      <c r="GL160" s="45"/>
      <c r="GM160" s="45"/>
      <c r="GN160" s="54"/>
    </row>
    <row r="161" spans="3:196" ht="30" customHeight="1" x14ac:dyDescent="0.2">
      <c r="C161" s="57" t="s">
        <v>11155</v>
      </c>
      <c r="D161" s="102" t="s">
        <v>11215</v>
      </c>
      <c r="E161" s="46" t="s">
        <v>61</v>
      </c>
      <c r="F161" s="45" t="s">
        <v>11174</v>
      </c>
      <c r="G161" s="46"/>
      <c r="H161" s="46"/>
      <c r="I161" s="46" t="s">
        <v>7703</v>
      </c>
      <c r="J161" s="46" t="s">
        <v>7817</v>
      </c>
      <c r="K161" s="46">
        <v>2013</v>
      </c>
      <c r="L161" s="47">
        <v>44935</v>
      </c>
      <c r="M161" s="47">
        <v>45289</v>
      </c>
      <c r="N161" s="46" t="s">
        <v>7919</v>
      </c>
      <c r="O161" s="46" t="s">
        <v>8047</v>
      </c>
      <c r="P161" s="46" t="s">
        <v>8154</v>
      </c>
      <c r="Q161" s="46" t="s">
        <v>8277</v>
      </c>
      <c r="R161" s="45"/>
      <c r="S161" s="45"/>
      <c r="T161" s="45"/>
      <c r="U161" s="45"/>
      <c r="V161" s="45"/>
      <c r="W161" s="45"/>
      <c r="X161" s="46" t="s">
        <v>8570</v>
      </c>
      <c r="Y161" s="46" t="s">
        <v>8664</v>
      </c>
      <c r="Z161" s="46" t="s">
        <v>8757</v>
      </c>
      <c r="AA161" s="46" t="s">
        <v>8757</v>
      </c>
      <c r="AB161" s="46" t="s">
        <v>3138</v>
      </c>
      <c r="AC161" s="46" t="s">
        <v>8924</v>
      </c>
      <c r="AD161" s="48">
        <f t="shared" si="2"/>
        <v>261.61</v>
      </c>
      <c r="AE161" s="48">
        <v>209.55600000000001</v>
      </c>
      <c r="AF161" s="49">
        <v>80.099999999999994</v>
      </c>
      <c r="AG161" s="49">
        <v>0.11</v>
      </c>
      <c r="AH161" s="48">
        <v>51.869</v>
      </c>
      <c r="AI161" s="49">
        <v>19.829999999999998</v>
      </c>
      <c r="AJ161" s="49"/>
      <c r="AK161" s="49">
        <v>3.5000000000000003E-2</v>
      </c>
      <c r="AL161" s="49">
        <v>0.01</v>
      </c>
      <c r="AM161" s="49">
        <v>0.15</v>
      </c>
      <c r="AN161" s="49">
        <v>0.06</v>
      </c>
      <c r="AO161" s="49">
        <v>0</v>
      </c>
      <c r="AP161" s="49">
        <v>0</v>
      </c>
      <c r="AQ161" s="49">
        <v>0</v>
      </c>
      <c r="AR161" s="49">
        <v>0</v>
      </c>
      <c r="AS161" s="46" t="s">
        <v>1624</v>
      </c>
      <c r="AT161" s="46" t="s">
        <v>1624</v>
      </c>
      <c r="AU161" s="46" t="s">
        <v>1624</v>
      </c>
      <c r="AV161" s="46">
        <v>1</v>
      </c>
      <c r="AW161" s="46" t="s">
        <v>9098</v>
      </c>
      <c r="AX161" s="46" t="s">
        <v>9168</v>
      </c>
      <c r="AY161" s="49">
        <v>2.637</v>
      </c>
      <c r="AZ161" s="49">
        <v>210</v>
      </c>
      <c r="BA161" s="49">
        <v>0.11</v>
      </c>
      <c r="BB161" s="50">
        <v>191</v>
      </c>
      <c r="BC161" s="50">
        <v>191</v>
      </c>
      <c r="BD161" s="50">
        <v>191</v>
      </c>
      <c r="BE161" s="50">
        <v>1</v>
      </c>
      <c r="BF161" s="50">
        <v>69</v>
      </c>
      <c r="BG161" s="50">
        <v>22</v>
      </c>
      <c r="BH161" s="50">
        <v>26</v>
      </c>
      <c r="BI161" s="50">
        <v>0</v>
      </c>
      <c r="BJ161" s="50">
        <v>0</v>
      </c>
      <c r="BK161" s="50">
        <v>0</v>
      </c>
      <c r="BL161" s="50">
        <v>0</v>
      </c>
      <c r="BM161" s="50">
        <v>0</v>
      </c>
      <c r="BN161" s="50">
        <v>34</v>
      </c>
      <c r="BO161" s="50">
        <v>19</v>
      </c>
      <c r="BP161" s="50">
        <v>2</v>
      </c>
      <c r="BQ161" s="50">
        <v>2</v>
      </c>
      <c r="BR161" s="50">
        <v>8</v>
      </c>
      <c r="BS161" s="50">
        <v>0</v>
      </c>
      <c r="BT161" s="50">
        <v>0</v>
      </c>
      <c r="BU161" s="50">
        <v>2</v>
      </c>
      <c r="BV161" s="50">
        <v>0</v>
      </c>
      <c r="BW161" s="50">
        <v>0</v>
      </c>
      <c r="BX161" s="50">
        <v>0</v>
      </c>
      <c r="BY161" s="50">
        <v>0</v>
      </c>
      <c r="BZ161" s="50">
        <v>0</v>
      </c>
      <c r="CA161" s="50">
        <v>0</v>
      </c>
      <c r="CB161" s="50">
        <v>0</v>
      </c>
      <c r="CC161" s="50">
        <v>0</v>
      </c>
      <c r="CD161" s="50">
        <v>0</v>
      </c>
      <c r="CE161" s="50">
        <v>0</v>
      </c>
      <c r="CF161" s="50">
        <v>0</v>
      </c>
      <c r="CG161" s="50">
        <v>0</v>
      </c>
      <c r="CH161" s="50">
        <v>0</v>
      </c>
      <c r="CI161" s="50">
        <v>0</v>
      </c>
      <c r="CJ161" s="50">
        <v>0</v>
      </c>
      <c r="CK161" s="50">
        <v>0</v>
      </c>
      <c r="CL161" s="50">
        <v>0</v>
      </c>
      <c r="CM161" s="50">
        <v>0</v>
      </c>
      <c r="CN161" s="50">
        <v>0</v>
      </c>
      <c r="CO161" s="50">
        <v>0</v>
      </c>
      <c r="CP161" s="48">
        <v>0</v>
      </c>
      <c r="CQ161" s="50"/>
      <c r="CR161" s="50"/>
      <c r="CS161" s="50" t="s">
        <v>9234</v>
      </c>
      <c r="CT161" s="50">
        <v>6</v>
      </c>
      <c r="CU161" s="50">
        <v>191</v>
      </c>
      <c r="CV161" s="52">
        <f t="shared" si="3"/>
        <v>0</v>
      </c>
      <c r="CW161" s="49">
        <v>96.527000000000001</v>
      </c>
      <c r="CX161" s="46" t="s">
        <v>9302</v>
      </c>
      <c r="CY161" s="46" t="s">
        <v>9391</v>
      </c>
      <c r="CZ161" s="49">
        <v>4.7699999999999996</v>
      </c>
      <c r="DA161" s="53" t="s">
        <v>9438</v>
      </c>
      <c r="DB161" s="49">
        <v>2023.7670000000001</v>
      </c>
      <c r="DC161" s="49">
        <v>1</v>
      </c>
      <c r="DD161" s="46" t="s">
        <v>9488</v>
      </c>
      <c r="DE161" s="46" t="s">
        <v>9522</v>
      </c>
      <c r="DF161" s="46" t="s">
        <v>9558</v>
      </c>
      <c r="DG161" s="46">
        <v>3</v>
      </c>
      <c r="DH161" s="45"/>
      <c r="DI161" s="45"/>
      <c r="DJ161" s="46">
        <v>7</v>
      </c>
      <c r="DK161" s="46">
        <v>1</v>
      </c>
      <c r="DL161" s="46" t="s">
        <v>9602</v>
      </c>
      <c r="DM161" s="46">
        <v>6172</v>
      </c>
      <c r="DN161" s="46">
        <v>1</v>
      </c>
      <c r="DO161" s="46" t="s">
        <v>9667</v>
      </c>
      <c r="DP161" s="46">
        <v>6172</v>
      </c>
      <c r="DQ161" s="45"/>
      <c r="DR161" s="45"/>
      <c r="DS161" s="45"/>
      <c r="DT161" s="46">
        <v>1</v>
      </c>
      <c r="DU161" s="46" t="s">
        <v>9731</v>
      </c>
      <c r="DV161" s="46">
        <v>628</v>
      </c>
      <c r="DW161" s="45"/>
      <c r="DX161" s="45"/>
      <c r="DY161" s="45"/>
      <c r="DZ161" s="45"/>
      <c r="EA161" s="45"/>
      <c r="EB161" s="45"/>
      <c r="EC161" s="45"/>
      <c r="ED161" s="45"/>
      <c r="EE161" s="45"/>
      <c r="EF161" s="45"/>
      <c r="EG161" s="45"/>
      <c r="EH161" s="45"/>
      <c r="EI161" s="45"/>
      <c r="EJ161" s="45"/>
      <c r="EK161" s="45"/>
      <c r="EL161" s="46">
        <v>1</v>
      </c>
      <c r="EM161" s="46" t="s">
        <v>9856</v>
      </c>
      <c r="EN161" s="46">
        <v>6172</v>
      </c>
      <c r="EO161" s="45"/>
      <c r="EP161" s="45"/>
      <c r="EQ161" s="45"/>
      <c r="ER161" s="45"/>
      <c r="ES161" s="45"/>
      <c r="ET161" s="45"/>
      <c r="EU161" s="45"/>
      <c r="EV161" s="45"/>
      <c r="EW161" s="45"/>
      <c r="EX161" s="46">
        <v>1</v>
      </c>
      <c r="EY161" s="46" t="s">
        <v>4445</v>
      </c>
      <c r="EZ161" s="46">
        <v>795</v>
      </c>
      <c r="FA161" s="45"/>
      <c r="FB161" s="45"/>
      <c r="FC161" s="45"/>
      <c r="FD161" s="45"/>
      <c r="FE161" s="45"/>
      <c r="FF161" s="45"/>
      <c r="FG161" s="46">
        <v>100</v>
      </c>
      <c r="FH161" s="46" t="s">
        <v>9997</v>
      </c>
      <c r="FI161" s="46">
        <v>159</v>
      </c>
      <c r="FJ161" s="46">
        <v>0</v>
      </c>
      <c r="FK161" s="46">
        <v>40</v>
      </c>
      <c r="FL161" s="46">
        <v>119</v>
      </c>
      <c r="FM161" s="46">
        <v>0</v>
      </c>
      <c r="FN161" s="46">
        <v>0</v>
      </c>
      <c r="FO161" s="46">
        <v>0</v>
      </c>
      <c r="FP161" s="46">
        <v>0</v>
      </c>
      <c r="FQ161" s="46">
        <v>0</v>
      </c>
      <c r="FR161" s="45"/>
      <c r="FS161" s="45"/>
      <c r="FT161" s="45"/>
      <c r="FU161" s="45"/>
      <c r="FV161" s="46" t="s">
        <v>10256</v>
      </c>
      <c r="FW161" s="45"/>
      <c r="FX161" s="46" t="s">
        <v>10372</v>
      </c>
      <c r="FY161" s="45"/>
      <c r="FZ161" s="45"/>
      <c r="GA161" s="45"/>
      <c r="GB161" s="45"/>
      <c r="GC161" s="46" t="s">
        <v>10618</v>
      </c>
      <c r="GD161" s="46">
        <v>3</v>
      </c>
      <c r="GE161" s="46">
        <v>108</v>
      </c>
      <c r="GF161" s="46" t="s">
        <v>20</v>
      </c>
      <c r="GG161" s="46" t="s">
        <v>10803</v>
      </c>
      <c r="GH161" s="46" t="s">
        <v>11081</v>
      </c>
      <c r="GI161" s="46" t="s">
        <v>10915</v>
      </c>
      <c r="GJ161" s="46" t="s">
        <v>1624</v>
      </c>
      <c r="GK161" s="45"/>
      <c r="GL161" s="45"/>
      <c r="GM161" s="45"/>
      <c r="GN161" s="54"/>
    </row>
    <row r="162" spans="3:196" ht="30" customHeight="1" x14ac:dyDescent="0.2">
      <c r="C162" s="57" t="s">
        <v>11155</v>
      </c>
      <c r="D162" s="102" t="s">
        <v>11215</v>
      </c>
      <c r="E162" s="54" t="s">
        <v>61</v>
      </c>
      <c r="F162" s="54" t="s">
        <v>11175</v>
      </c>
      <c r="G162" s="54" t="s">
        <v>82</v>
      </c>
      <c r="H162" s="54" t="s">
        <v>294</v>
      </c>
      <c r="I162" s="54" t="s">
        <v>612</v>
      </c>
      <c r="J162" s="54" t="s">
        <v>738</v>
      </c>
      <c r="K162" s="54">
        <v>2013</v>
      </c>
      <c r="L162" s="54" t="s">
        <v>781</v>
      </c>
      <c r="M162" s="54" t="s">
        <v>941</v>
      </c>
      <c r="N162" s="54"/>
      <c r="O162" s="54" t="s">
        <v>1161</v>
      </c>
      <c r="P162" s="54" t="s">
        <v>1393</v>
      </c>
      <c r="Q162" s="54"/>
      <c r="R162" s="54"/>
      <c r="S162" s="54" t="s">
        <v>2114</v>
      </c>
      <c r="T162" s="54" t="s">
        <v>2346</v>
      </c>
      <c r="U162" s="54" t="s">
        <v>2491</v>
      </c>
      <c r="V162" s="54" t="s">
        <v>2563</v>
      </c>
      <c r="W162" s="54"/>
      <c r="X162" s="54"/>
      <c r="Y162" s="54"/>
      <c r="Z162" s="54" t="s">
        <v>2806</v>
      </c>
      <c r="AA162" s="54" t="s">
        <v>3061</v>
      </c>
      <c r="AB162" s="54" t="s">
        <v>3138</v>
      </c>
      <c r="AC162" s="54" t="s">
        <v>3258</v>
      </c>
      <c r="AD162" s="55">
        <v>15.882</v>
      </c>
      <c r="AE162" s="55"/>
      <c r="AF162" s="55"/>
      <c r="AG162" s="55"/>
      <c r="AH162" s="55">
        <v>15.882</v>
      </c>
      <c r="AI162" s="55">
        <v>100</v>
      </c>
      <c r="AJ162" s="55">
        <v>0.43</v>
      </c>
      <c r="AK162" s="55">
        <v>0</v>
      </c>
      <c r="AL162" s="55">
        <v>0</v>
      </c>
      <c r="AM162" s="55">
        <v>0</v>
      </c>
      <c r="AN162" s="55">
        <v>0</v>
      </c>
      <c r="AO162" s="55">
        <v>0</v>
      </c>
      <c r="AP162" s="55">
        <v>0</v>
      </c>
      <c r="AQ162" s="55"/>
      <c r="AR162" s="55"/>
      <c r="AS162" s="55"/>
      <c r="AT162" s="55"/>
      <c r="AU162" s="55"/>
      <c r="AV162" s="55">
        <v>1</v>
      </c>
      <c r="AW162" s="54" t="s">
        <v>3443</v>
      </c>
      <c r="AX162" s="54"/>
      <c r="AY162" s="55">
        <v>0</v>
      </c>
      <c r="AZ162" s="55">
        <v>14.571</v>
      </c>
      <c r="BA162" s="55">
        <v>0.44</v>
      </c>
      <c r="BB162" s="56">
        <v>30</v>
      </c>
      <c r="BC162" s="56">
        <v>10</v>
      </c>
      <c r="BD162" s="56">
        <v>9</v>
      </c>
      <c r="BE162" s="56">
        <v>0</v>
      </c>
      <c r="BF162" s="56">
        <v>1</v>
      </c>
      <c r="BG162" s="56">
        <v>0</v>
      </c>
      <c r="BH162" s="56">
        <v>0</v>
      </c>
      <c r="BI162" s="56">
        <v>0</v>
      </c>
      <c r="BJ162" s="56">
        <v>0</v>
      </c>
      <c r="BK162" s="56">
        <v>1</v>
      </c>
      <c r="BL162" s="56">
        <v>1</v>
      </c>
      <c r="BM162" s="56">
        <v>2</v>
      </c>
      <c r="BN162" s="56">
        <v>1</v>
      </c>
      <c r="BO162" s="56">
        <v>0</v>
      </c>
      <c r="BP162" s="56">
        <v>2</v>
      </c>
      <c r="BQ162" s="56">
        <v>0</v>
      </c>
      <c r="BR162" s="56">
        <v>0</v>
      </c>
      <c r="BS162" s="56">
        <v>1</v>
      </c>
      <c r="BT162" s="56">
        <v>0</v>
      </c>
      <c r="BU162" s="56">
        <v>0</v>
      </c>
      <c r="BV162" s="56">
        <v>0</v>
      </c>
      <c r="BW162" s="56">
        <v>0</v>
      </c>
      <c r="BX162" s="56">
        <v>0</v>
      </c>
      <c r="BY162" s="56">
        <v>0</v>
      </c>
      <c r="BZ162" s="56">
        <v>0</v>
      </c>
      <c r="CA162" s="56">
        <v>0</v>
      </c>
      <c r="CB162" s="56">
        <v>0</v>
      </c>
      <c r="CC162" s="56">
        <v>0</v>
      </c>
      <c r="CD162" s="56">
        <v>0</v>
      </c>
      <c r="CE162" s="56">
        <v>0</v>
      </c>
      <c r="CF162" s="56">
        <v>0</v>
      </c>
      <c r="CG162" s="56">
        <v>0</v>
      </c>
      <c r="CH162" s="56">
        <v>0</v>
      </c>
      <c r="CI162" s="56">
        <v>0</v>
      </c>
      <c r="CJ162" s="56">
        <v>0</v>
      </c>
      <c r="CK162" s="56">
        <v>0</v>
      </c>
      <c r="CL162" s="56">
        <v>0</v>
      </c>
      <c r="CM162" s="56">
        <v>0</v>
      </c>
      <c r="CN162" s="56">
        <v>0</v>
      </c>
      <c r="CO162" s="56">
        <v>0</v>
      </c>
      <c r="CP162" s="70">
        <v>0</v>
      </c>
      <c r="CQ162" s="56">
        <v>0</v>
      </c>
      <c r="CR162" s="56">
        <v>0</v>
      </c>
      <c r="CS162" s="56"/>
      <c r="CT162" s="56">
        <v>0</v>
      </c>
      <c r="CU162" s="56">
        <v>9</v>
      </c>
      <c r="CV162" s="56">
        <v>0</v>
      </c>
      <c r="CW162" s="55">
        <v>65.108999999999995</v>
      </c>
      <c r="CX162" s="54" t="s">
        <v>3771</v>
      </c>
      <c r="CY162" s="54"/>
      <c r="CZ162" s="54">
        <v>100</v>
      </c>
      <c r="DA162" s="54" t="s">
        <v>4026</v>
      </c>
      <c r="DB162" s="55">
        <v>65.108999999999995</v>
      </c>
      <c r="DC162" s="54"/>
      <c r="DD162" s="54"/>
      <c r="DE162" s="54"/>
      <c r="DF162" s="54"/>
      <c r="DG162" s="54"/>
      <c r="DH162" s="54">
        <v>0</v>
      </c>
      <c r="DI162" s="54"/>
      <c r="DJ162" s="54">
        <v>3</v>
      </c>
      <c r="DK162" s="54">
        <v>1</v>
      </c>
      <c r="DL162" s="54" t="s">
        <v>4226</v>
      </c>
      <c r="DM162" s="54">
        <v>3379</v>
      </c>
      <c r="DN162" s="54">
        <v>1</v>
      </c>
      <c r="DO162" s="54" t="s">
        <v>4357</v>
      </c>
      <c r="DP162" s="54">
        <v>30</v>
      </c>
      <c r="DQ162" s="54"/>
      <c r="DR162" s="54"/>
      <c r="DS162" s="54"/>
      <c r="DT162" s="54"/>
      <c r="DU162" s="54"/>
      <c r="DV162" s="54"/>
      <c r="DW162" s="54"/>
      <c r="DX162" s="54"/>
      <c r="DY162" s="54"/>
      <c r="DZ162" s="54"/>
      <c r="EA162" s="54"/>
      <c r="EB162" s="54"/>
      <c r="EC162" s="54"/>
      <c r="ED162" s="54"/>
      <c r="EE162" s="54"/>
      <c r="EF162" s="54"/>
      <c r="EG162" s="54"/>
      <c r="EH162" s="54"/>
      <c r="EI162" s="54">
        <v>1</v>
      </c>
      <c r="EJ162" s="54" t="s">
        <v>4593</v>
      </c>
      <c r="EK162" s="54">
        <v>3307</v>
      </c>
      <c r="EL162" s="54">
        <v>1</v>
      </c>
      <c r="EM162" s="54" t="s">
        <v>4288</v>
      </c>
      <c r="EN162" s="54">
        <v>15</v>
      </c>
      <c r="EO162" s="54"/>
      <c r="EP162" s="54"/>
      <c r="EQ162" s="54"/>
      <c r="ER162" s="54"/>
      <c r="ES162" s="54"/>
      <c r="ET162" s="54"/>
      <c r="EU162" s="54">
        <v>1</v>
      </c>
      <c r="EV162" s="54" t="s">
        <v>4689</v>
      </c>
      <c r="EW162" s="54">
        <v>50</v>
      </c>
      <c r="EX162" s="54">
        <v>1</v>
      </c>
      <c r="EY162" s="54" t="s">
        <v>4720</v>
      </c>
      <c r="EZ162" s="54">
        <v>10</v>
      </c>
      <c r="FA162" s="54"/>
      <c r="FB162" s="54"/>
      <c r="FC162" s="54"/>
      <c r="FD162" s="54"/>
      <c r="FE162" s="54"/>
      <c r="FF162" s="54"/>
      <c r="FG162" s="54"/>
      <c r="FH162" s="54"/>
      <c r="FI162" s="54"/>
      <c r="FJ162" s="54"/>
      <c r="FK162" s="54"/>
      <c r="FL162" s="54"/>
      <c r="FM162" s="54"/>
      <c r="FN162" s="54"/>
      <c r="FO162" s="54"/>
      <c r="FP162" s="54"/>
      <c r="FQ162" s="54"/>
      <c r="FR162" s="54"/>
      <c r="FS162" s="54"/>
      <c r="FT162" s="54" t="s">
        <v>4925</v>
      </c>
      <c r="FU162" s="54"/>
      <c r="FV162" s="54" t="s">
        <v>5267</v>
      </c>
      <c r="FW162" s="54" t="s">
        <v>5370</v>
      </c>
      <c r="FX162" s="54"/>
      <c r="FY162" s="54" t="s">
        <v>5517</v>
      </c>
      <c r="FZ162" s="54"/>
      <c r="GA162" s="54"/>
      <c r="GB162" s="54"/>
      <c r="GC162" s="54" t="s">
        <v>5732</v>
      </c>
      <c r="GD162" s="54">
        <v>2</v>
      </c>
      <c r="GE162" s="54">
        <v>30</v>
      </c>
      <c r="GF162" s="54" t="s">
        <v>6013</v>
      </c>
      <c r="GG162" s="54" t="s">
        <v>6354</v>
      </c>
      <c r="GH162" s="54" t="s">
        <v>6676</v>
      </c>
      <c r="GI162" s="54" t="s">
        <v>7021</v>
      </c>
      <c r="GJ162" s="54" t="s">
        <v>7216</v>
      </c>
      <c r="GK162" s="54"/>
      <c r="GL162" s="54" t="s">
        <v>7404</v>
      </c>
      <c r="GM162" s="54" t="s">
        <v>7481</v>
      </c>
      <c r="GN162" s="54"/>
    </row>
    <row r="163" spans="3:196" ht="30" customHeight="1" x14ac:dyDescent="0.2">
      <c r="C163" s="57" t="s">
        <v>11157</v>
      </c>
      <c r="D163" s="102" t="s">
        <v>11214</v>
      </c>
      <c r="E163" s="46" t="s">
        <v>40</v>
      </c>
      <c r="F163" s="45" t="s">
        <v>11174</v>
      </c>
      <c r="G163" s="46"/>
      <c r="H163" s="46"/>
      <c r="I163" s="46" t="s">
        <v>7676</v>
      </c>
      <c r="J163" s="46" t="s">
        <v>7802</v>
      </c>
      <c r="K163" s="46">
        <v>2018</v>
      </c>
      <c r="L163" s="47">
        <v>44927</v>
      </c>
      <c r="M163" s="47">
        <v>45291</v>
      </c>
      <c r="N163" s="46" t="s">
        <v>7892</v>
      </c>
      <c r="O163" s="46" t="s">
        <v>8025</v>
      </c>
      <c r="P163" s="46" t="s">
        <v>8131</v>
      </c>
      <c r="Q163" s="46" t="s">
        <v>8252</v>
      </c>
      <c r="R163" s="46" t="s">
        <v>8356</v>
      </c>
      <c r="S163" s="46" t="s">
        <v>8386</v>
      </c>
      <c r="T163" s="45"/>
      <c r="U163" s="45"/>
      <c r="V163" s="45"/>
      <c r="W163" s="45"/>
      <c r="X163" s="45"/>
      <c r="Y163" s="45"/>
      <c r="Z163" s="46" t="s">
        <v>8731</v>
      </c>
      <c r="AA163" s="46" t="s">
        <v>8731</v>
      </c>
      <c r="AB163" s="46" t="s">
        <v>3138</v>
      </c>
      <c r="AC163" s="46" t="s">
        <v>8899</v>
      </c>
      <c r="AD163" s="48">
        <f>SUM(AE163,AH163,AK163,AM163,AO163,AQ163)</f>
        <v>29.794</v>
      </c>
      <c r="AE163" s="48">
        <v>26.303999999999998</v>
      </c>
      <c r="AF163" s="49">
        <v>88.29</v>
      </c>
      <c r="AG163" s="49">
        <v>0.22</v>
      </c>
      <c r="AH163" s="48">
        <v>1.702</v>
      </c>
      <c r="AI163" s="49">
        <v>5.71</v>
      </c>
      <c r="AJ163" s="49"/>
      <c r="AK163" s="49">
        <v>1.788</v>
      </c>
      <c r="AL163" s="49">
        <v>6</v>
      </c>
      <c r="AM163" s="49">
        <v>0</v>
      </c>
      <c r="AN163" s="49">
        <v>0</v>
      </c>
      <c r="AO163" s="49">
        <v>0</v>
      </c>
      <c r="AP163" s="49">
        <v>0</v>
      </c>
      <c r="AQ163" s="49">
        <v>0</v>
      </c>
      <c r="AR163" s="49">
        <v>0</v>
      </c>
      <c r="AS163" s="46" t="s">
        <v>699</v>
      </c>
      <c r="AT163" s="46" t="s">
        <v>699</v>
      </c>
      <c r="AU163" s="46" t="s">
        <v>699</v>
      </c>
      <c r="AV163" s="45"/>
      <c r="AW163" s="45"/>
      <c r="AX163" s="45"/>
      <c r="AY163" s="49"/>
      <c r="AZ163" s="49">
        <v>0</v>
      </c>
      <c r="BA163" s="49">
        <v>0</v>
      </c>
      <c r="BB163" s="50">
        <v>0</v>
      </c>
      <c r="BC163" s="50">
        <v>24</v>
      </c>
      <c r="BD163" s="50">
        <v>12</v>
      </c>
      <c r="BE163" s="50"/>
      <c r="BF163" s="50"/>
      <c r="BG163" s="50"/>
      <c r="BH163" s="50"/>
      <c r="BI163" s="50"/>
      <c r="BJ163" s="50"/>
      <c r="BK163" s="50"/>
      <c r="BL163" s="50"/>
      <c r="BM163" s="50">
        <v>6</v>
      </c>
      <c r="BN163" s="50"/>
      <c r="BO163" s="50">
        <v>2</v>
      </c>
      <c r="BP163" s="50">
        <v>4</v>
      </c>
      <c r="BQ163" s="50"/>
      <c r="BR163" s="50"/>
      <c r="BS163" s="50"/>
      <c r="BT163" s="50"/>
      <c r="BU163" s="50"/>
      <c r="BV163" s="50"/>
      <c r="BW163" s="50"/>
      <c r="BX163" s="50"/>
      <c r="BY163" s="50"/>
      <c r="BZ163" s="50"/>
      <c r="CA163" s="50"/>
      <c r="CB163" s="50"/>
      <c r="CC163" s="50"/>
      <c r="CD163" s="50"/>
      <c r="CE163" s="50"/>
      <c r="CF163" s="50"/>
      <c r="CG163" s="50"/>
      <c r="CH163" s="50"/>
      <c r="CI163" s="50"/>
      <c r="CJ163" s="50"/>
      <c r="CK163" s="50"/>
      <c r="CL163" s="50"/>
      <c r="CM163" s="50"/>
      <c r="CN163" s="50">
        <v>0</v>
      </c>
      <c r="CO163" s="50"/>
      <c r="CP163" s="48"/>
      <c r="CQ163" s="50"/>
      <c r="CR163" s="50"/>
      <c r="CS163" s="51"/>
      <c r="CT163" s="50"/>
      <c r="CU163" s="50">
        <v>12</v>
      </c>
      <c r="CV163" s="52">
        <f>SUM(BE163:BX163)+SUM(CO163:CT163)-CU163</f>
        <v>0</v>
      </c>
      <c r="CW163" s="49">
        <v>17.812000000000001</v>
      </c>
      <c r="CX163" s="46" t="s">
        <v>9275</v>
      </c>
      <c r="CY163" s="45"/>
      <c r="CZ163" s="49">
        <v>1.58</v>
      </c>
      <c r="DA163" s="46" t="s">
        <v>9425</v>
      </c>
      <c r="DB163" s="49">
        <v>1126.26</v>
      </c>
      <c r="DC163" s="49"/>
      <c r="DD163" s="45"/>
      <c r="DE163" s="45"/>
      <c r="DF163" s="45"/>
      <c r="DG163" s="45"/>
      <c r="DH163" s="45"/>
      <c r="DI163" s="45"/>
      <c r="DJ163" s="46">
        <v>3</v>
      </c>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6">
        <v>1</v>
      </c>
      <c r="EY163" s="46" t="s">
        <v>9888</v>
      </c>
      <c r="EZ163" s="46">
        <v>96</v>
      </c>
      <c r="FA163" s="45"/>
      <c r="FB163" s="45"/>
      <c r="FC163" s="45"/>
      <c r="FD163" s="46" t="s">
        <v>699</v>
      </c>
      <c r="FE163" s="46" t="s">
        <v>699</v>
      </c>
      <c r="FF163" s="46">
        <v>0</v>
      </c>
      <c r="FG163" s="46">
        <v>100</v>
      </c>
      <c r="FH163" s="46" t="s">
        <v>9981</v>
      </c>
      <c r="FI163" s="46">
        <v>24</v>
      </c>
      <c r="FJ163" s="46">
        <v>0</v>
      </c>
      <c r="FK163" s="46">
        <v>2</v>
      </c>
      <c r="FL163" s="46">
        <v>22</v>
      </c>
      <c r="FM163" s="46">
        <v>0</v>
      </c>
      <c r="FN163" s="46">
        <v>0</v>
      </c>
      <c r="FO163" s="46">
        <v>0</v>
      </c>
      <c r="FP163" s="46">
        <v>0</v>
      </c>
      <c r="FQ163" s="46">
        <v>0</v>
      </c>
      <c r="FR163" s="45"/>
      <c r="FS163" s="45"/>
      <c r="FT163" s="45"/>
      <c r="FU163" s="45"/>
      <c r="FV163" s="45"/>
      <c r="FW163" s="45"/>
      <c r="FX163" s="45"/>
      <c r="FY163" s="45"/>
      <c r="FZ163" s="45"/>
      <c r="GA163" s="45"/>
      <c r="GB163" s="45"/>
      <c r="GC163" s="46" t="s">
        <v>699</v>
      </c>
      <c r="GD163" s="46">
        <v>0</v>
      </c>
      <c r="GE163" s="45"/>
      <c r="GF163" s="46" t="s">
        <v>10687</v>
      </c>
      <c r="GG163" s="46" t="s">
        <v>10780</v>
      </c>
      <c r="GH163" s="46" t="s">
        <v>11081</v>
      </c>
      <c r="GI163" s="46" t="s">
        <v>10892</v>
      </c>
      <c r="GJ163" s="46" t="s">
        <v>2</v>
      </c>
      <c r="GK163" s="46" t="s">
        <v>11011</v>
      </c>
      <c r="GL163" s="46" t="s">
        <v>11081</v>
      </c>
      <c r="GM163" s="46" t="s">
        <v>7438</v>
      </c>
      <c r="GN163" s="54"/>
    </row>
    <row r="164" spans="3:196" ht="30" customHeight="1" x14ac:dyDescent="0.2">
      <c r="C164" s="57" t="s">
        <v>11155</v>
      </c>
      <c r="D164" s="102" t="s">
        <v>11214</v>
      </c>
      <c r="E164" s="46" t="s">
        <v>40</v>
      </c>
      <c r="F164" s="45" t="s">
        <v>11174</v>
      </c>
      <c r="G164" s="46"/>
      <c r="H164" s="46"/>
      <c r="I164" s="46" t="s">
        <v>7689</v>
      </c>
      <c r="J164" s="46" t="s">
        <v>7809</v>
      </c>
      <c r="K164" s="46">
        <v>2023</v>
      </c>
      <c r="L164" s="47">
        <v>44927</v>
      </c>
      <c r="M164" s="47">
        <v>45289</v>
      </c>
      <c r="N164" s="46" t="s">
        <v>7905</v>
      </c>
      <c r="O164" s="46" t="s">
        <v>8038</v>
      </c>
      <c r="P164" s="46" t="s">
        <v>8143</v>
      </c>
      <c r="Q164" s="46" t="s">
        <v>8264</v>
      </c>
      <c r="R164" s="45"/>
      <c r="S164" s="45"/>
      <c r="T164" s="46" t="s">
        <v>8411</v>
      </c>
      <c r="U164" s="46" t="s">
        <v>8443</v>
      </c>
      <c r="V164" s="45"/>
      <c r="W164" s="45"/>
      <c r="X164" s="46" t="s">
        <v>8559</v>
      </c>
      <c r="Y164" s="46" t="s">
        <v>8654</v>
      </c>
      <c r="Z164" s="46" t="s">
        <v>8744</v>
      </c>
      <c r="AA164" s="46" t="s">
        <v>8850</v>
      </c>
      <c r="AB164" s="46" t="s">
        <v>3142</v>
      </c>
      <c r="AC164" s="46" t="s">
        <v>8910</v>
      </c>
      <c r="AD164" s="48">
        <f>SUM(AE164,AH164,AK164,AM164,AO164,AQ164)</f>
        <v>118.9</v>
      </c>
      <c r="AE164" s="48">
        <v>100</v>
      </c>
      <c r="AF164" s="49">
        <v>84.1</v>
      </c>
      <c r="AG164" s="49">
        <v>0.09</v>
      </c>
      <c r="AH164" s="48">
        <v>18.899999999999999</v>
      </c>
      <c r="AI164" s="49">
        <v>15.9</v>
      </c>
      <c r="AJ164" s="49"/>
      <c r="AK164" s="49">
        <v>0</v>
      </c>
      <c r="AL164" s="49">
        <v>0</v>
      </c>
      <c r="AM164" s="49">
        <v>0</v>
      </c>
      <c r="AN164" s="49">
        <v>0</v>
      </c>
      <c r="AO164" s="49">
        <v>0</v>
      </c>
      <c r="AP164" s="49">
        <v>0</v>
      </c>
      <c r="AQ164" s="49">
        <v>0</v>
      </c>
      <c r="AR164" s="49">
        <v>0</v>
      </c>
      <c r="AS164" s="46">
        <v>0</v>
      </c>
      <c r="AT164" s="46">
        <v>0</v>
      </c>
      <c r="AU164" s="46">
        <v>0</v>
      </c>
      <c r="AV164" s="45"/>
      <c r="AW164" s="45"/>
      <c r="AX164" s="45"/>
      <c r="AY164" s="49"/>
      <c r="AZ164" s="49">
        <v>100</v>
      </c>
      <c r="BA164" s="49">
        <v>0.13</v>
      </c>
      <c r="BB164" s="50">
        <v>104</v>
      </c>
      <c r="BC164" s="50">
        <v>104</v>
      </c>
      <c r="BD164" s="50">
        <v>29</v>
      </c>
      <c r="BE164" s="50"/>
      <c r="BF164" s="50">
        <v>1</v>
      </c>
      <c r="BG164" s="50"/>
      <c r="BH164" s="50">
        <v>1</v>
      </c>
      <c r="BI164" s="50"/>
      <c r="BJ164" s="50">
        <v>3</v>
      </c>
      <c r="BK164" s="50"/>
      <c r="BL164" s="50">
        <v>8</v>
      </c>
      <c r="BM164" s="50">
        <v>3</v>
      </c>
      <c r="BN164" s="50"/>
      <c r="BO164" s="50">
        <v>4</v>
      </c>
      <c r="BP164" s="50">
        <v>7</v>
      </c>
      <c r="BQ164" s="50"/>
      <c r="BR164" s="50"/>
      <c r="BS164" s="50"/>
      <c r="BT164" s="50">
        <v>2</v>
      </c>
      <c r="BU164" s="50"/>
      <c r="BV164" s="50"/>
      <c r="BW164" s="50"/>
      <c r="BX164" s="50"/>
      <c r="BY164" s="50"/>
      <c r="BZ164" s="50"/>
      <c r="CA164" s="50"/>
      <c r="CB164" s="50"/>
      <c r="CC164" s="50"/>
      <c r="CD164" s="50"/>
      <c r="CE164" s="50"/>
      <c r="CF164" s="50"/>
      <c r="CG164" s="50"/>
      <c r="CH164" s="50"/>
      <c r="CI164" s="50"/>
      <c r="CJ164" s="50"/>
      <c r="CK164" s="50"/>
      <c r="CL164" s="50"/>
      <c r="CM164" s="50"/>
      <c r="CN164" s="50">
        <v>0</v>
      </c>
      <c r="CO164" s="50"/>
      <c r="CP164" s="48"/>
      <c r="CQ164" s="50"/>
      <c r="CR164" s="50"/>
      <c r="CS164" s="51"/>
      <c r="CT164" s="50"/>
      <c r="CU164" s="50">
        <v>29</v>
      </c>
      <c r="CV164" s="52">
        <f>SUM(BE164:BX164)+SUM(CO164:CT164)-CU164</f>
        <v>0</v>
      </c>
      <c r="CW164" s="49">
        <v>52</v>
      </c>
      <c r="CX164" s="46" t="s">
        <v>9290</v>
      </c>
      <c r="CY164" s="46" t="s">
        <v>9387</v>
      </c>
      <c r="CZ164" s="49">
        <v>4.62</v>
      </c>
      <c r="DA164" s="46" t="s">
        <v>9432</v>
      </c>
      <c r="DB164" s="49">
        <v>1126.2629999999999</v>
      </c>
      <c r="DC164" s="49"/>
      <c r="DD164" s="45"/>
      <c r="DE164" s="45"/>
      <c r="DF164" s="45"/>
      <c r="DG164" s="45"/>
      <c r="DH164" s="45"/>
      <c r="DI164" s="45"/>
      <c r="DJ164" s="46">
        <v>1</v>
      </c>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6">
        <v>1</v>
      </c>
      <c r="EM164" s="46" t="s">
        <v>4660</v>
      </c>
      <c r="EN164" s="46">
        <v>2000</v>
      </c>
      <c r="EO164" s="45"/>
      <c r="EP164" s="45"/>
      <c r="EQ164" s="45"/>
      <c r="ER164" s="45"/>
      <c r="ES164" s="45"/>
      <c r="ET164" s="45"/>
      <c r="EU164" s="45"/>
      <c r="EV164" s="45"/>
      <c r="EW164" s="45"/>
      <c r="EX164" s="45"/>
      <c r="EY164" s="45"/>
      <c r="EZ164" s="45"/>
      <c r="FA164" s="46">
        <v>1</v>
      </c>
      <c r="FB164" s="46" t="s">
        <v>9931</v>
      </c>
      <c r="FC164" s="46">
        <v>15</v>
      </c>
      <c r="FD164" s="45"/>
      <c r="FE164" s="45"/>
      <c r="FF164" s="45"/>
      <c r="FG164" s="46">
        <v>94</v>
      </c>
      <c r="FH164" s="46" t="s">
        <v>9989</v>
      </c>
      <c r="FI164" s="46">
        <v>104</v>
      </c>
      <c r="FJ164" s="46">
        <v>0</v>
      </c>
      <c r="FK164" s="46">
        <v>3</v>
      </c>
      <c r="FL164" s="46">
        <v>99</v>
      </c>
      <c r="FM164" s="46">
        <v>0</v>
      </c>
      <c r="FN164" s="46">
        <v>2</v>
      </c>
      <c r="FO164" s="46">
        <v>0</v>
      </c>
      <c r="FP164" s="46">
        <v>0</v>
      </c>
      <c r="FQ164" s="46">
        <v>0</v>
      </c>
      <c r="FR164" s="45"/>
      <c r="FS164" s="45"/>
      <c r="FT164" s="45"/>
      <c r="FU164" s="53" t="s">
        <v>10158</v>
      </c>
      <c r="FV164" s="45"/>
      <c r="FW164" s="45"/>
      <c r="FX164" s="45"/>
      <c r="FY164" s="45"/>
      <c r="FZ164" s="45"/>
      <c r="GA164" s="45"/>
      <c r="GB164" s="45"/>
      <c r="GC164" s="46" t="s">
        <v>699</v>
      </c>
      <c r="GD164" s="46">
        <v>0</v>
      </c>
      <c r="GE164" s="45"/>
      <c r="GF164" s="46" t="s">
        <v>10697</v>
      </c>
      <c r="GG164" s="46" t="s">
        <v>10792</v>
      </c>
      <c r="GH164" s="46" t="s">
        <v>11081</v>
      </c>
      <c r="GI164" s="46" t="s">
        <v>10904</v>
      </c>
      <c r="GJ164" s="46" t="s">
        <v>2</v>
      </c>
      <c r="GK164" s="46" t="s">
        <v>11011</v>
      </c>
      <c r="GL164" s="46" t="s">
        <v>11081</v>
      </c>
      <c r="GM164" s="103" t="s">
        <v>7438</v>
      </c>
      <c r="GN164" s="54"/>
    </row>
    <row r="165" spans="3:196" ht="30" customHeight="1" x14ac:dyDescent="0.2">
      <c r="C165" s="102" t="s">
        <v>711</v>
      </c>
      <c r="D165" s="102" t="s">
        <v>11214</v>
      </c>
      <c r="E165" s="46" t="s">
        <v>40</v>
      </c>
      <c r="F165" s="45" t="s">
        <v>11174</v>
      </c>
      <c r="G165" s="46"/>
      <c r="H165" s="46"/>
      <c r="I165" s="46" t="s">
        <v>7692</v>
      </c>
      <c r="J165" s="46" t="s">
        <v>7810</v>
      </c>
      <c r="K165" s="46">
        <v>2023</v>
      </c>
      <c r="L165" s="47">
        <v>45156</v>
      </c>
      <c r="M165" s="47">
        <v>45225</v>
      </c>
      <c r="N165" s="46" t="s">
        <v>7908</v>
      </c>
      <c r="O165" s="46" t="s">
        <v>8040</v>
      </c>
      <c r="P165" s="46" t="s">
        <v>8145</v>
      </c>
      <c r="Q165" s="46" t="s">
        <v>8267</v>
      </c>
      <c r="R165" s="45"/>
      <c r="S165" s="45"/>
      <c r="T165" s="45"/>
      <c r="U165" s="45"/>
      <c r="V165" s="45"/>
      <c r="W165" s="45"/>
      <c r="X165" s="45"/>
      <c r="Y165" s="45"/>
      <c r="Z165" s="46" t="s">
        <v>8747</v>
      </c>
      <c r="AA165" s="46" t="s">
        <v>8747</v>
      </c>
      <c r="AB165" s="46" t="s">
        <v>3139</v>
      </c>
      <c r="AC165" s="46" t="s">
        <v>8913</v>
      </c>
      <c r="AD165" s="48">
        <f>SUM(AE165,AH165,AK165,AM165,AO165,AQ165)</f>
        <v>2.19</v>
      </c>
      <c r="AE165" s="48">
        <v>1.946</v>
      </c>
      <c r="AF165" s="49">
        <v>88.86</v>
      </c>
      <c r="AG165" s="49">
        <v>0</v>
      </c>
      <c r="AH165" s="48">
        <v>0</v>
      </c>
      <c r="AI165" s="49">
        <v>0</v>
      </c>
      <c r="AJ165" s="49"/>
      <c r="AK165" s="49">
        <v>0</v>
      </c>
      <c r="AL165" s="49">
        <v>0</v>
      </c>
      <c r="AM165" s="49">
        <v>0.24399999999999999</v>
      </c>
      <c r="AN165" s="49">
        <v>11.14</v>
      </c>
      <c r="AO165" s="49">
        <v>0</v>
      </c>
      <c r="AP165" s="49">
        <v>0</v>
      </c>
      <c r="AQ165" s="49">
        <v>0</v>
      </c>
      <c r="AR165" s="49">
        <v>0</v>
      </c>
      <c r="AS165" s="46" t="s">
        <v>699</v>
      </c>
      <c r="AT165" s="46" t="s">
        <v>699</v>
      </c>
      <c r="AU165" s="46" t="s">
        <v>699</v>
      </c>
      <c r="AV165" s="46">
        <v>1</v>
      </c>
      <c r="AW165" s="46" t="s">
        <v>9090</v>
      </c>
      <c r="AX165" s="46" t="s">
        <v>9160</v>
      </c>
      <c r="AY165" s="49">
        <v>0</v>
      </c>
      <c r="AZ165" s="49">
        <v>2</v>
      </c>
      <c r="BA165" s="49">
        <v>0</v>
      </c>
      <c r="BB165" s="50">
        <v>15</v>
      </c>
      <c r="BC165" s="50">
        <v>14</v>
      </c>
      <c r="BD165" s="50">
        <v>5</v>
      </c>
      <c r="BE165" s="50"/>
      <c r="BF165" s="50"/>
      <c r="BG165" s="50"/>
      <c r="BH165" s="50"/>
      <c r="BI165" s="50"/>
      <c r="BJ165" s="50"/>
      <c r="BK165" s="50"/>
      <c r="BL165" s="50"/>
      <c r="BM165" s="50"/>
      <c r="BN165" s="50"/>
      <c r="BO165" s="50"/>
      <c r="BP165" s="50"/>
      <c r="BQ165" s="50"/>
      <c r="BR165" s="50"/>
      <c r="BS165" s="50"/>
      <c r="BT165" s="50"/>
      <c r="BU165" s="50"/>
      <c r="BV165" s="50"/>
      <c r="BW165" s="50"/>
      <c r="BX165" s="50">
        <v>5</v>
      </c>
      <c r="BY165" s="50"/>
      <c r="BZ165" s="50">
        <v>1</v>
      </c>
      <c r="CA165" s="50"/>
      <c r="CB165" s="50"/>
      <c r="CC165" s="50"/>
      <c r="CD165" s="50"/>
      <c r="CE165" s="50"/>
      <c r="CF165" s="50"/>
      <c r="CG165" s="50">
        <v>4</v>
      </c>
      <c r="CH165" s="50"/>
      <c r="CI165" s="50"/>
      <c r="CJ165" s="50"/>
      <c r="CK165" s="50"/>
      <c r="CL165" s="50"/>
      <c r="CM165" s="50"/>
      <c r="CN165" s="50">
        <v>5</v>
      </c>
      <c r="CO165" s="50"/>
      <c r="CP165" s="48"/>
      <c r="CQ165" s="50"/>
      <c r="CR165" s="50"/>
      <c r="CS165" s="51"/>
      <c r="CT165" s="50"/>
      <c r="CU165" s="50">
        <v>5</v>
      </c>
      <c r="CV165" s="52">
        <f>SUM(BE165:BX165)+SUM(CO165:CT165)-CU165</f>
        <v>0</v>
      </c>
      <c r="CW165" s="49">
        <v>5</v>
      </c>
      <c r="CX165" s="46" t="s">
        <v>9292</v>
      </c>
      <c r="CY165" s="46" t="s">
        <v>9388</v>
      </c>
      <c r="CZ165" s="49">
        <v>0.44</v>
      </c>
      <c r="DA165" s="46" t="s">
        <v>9432</v>
      </c>
      <c r="DB165" s="49">
        <v>1126.2629999999999</v>
      </c>
      <c r="DC165" s="49"/>
      <c r="DD165" s="45"/>
      <c r="DE165" s="45"/>
      <c r="DF165" s="45"/>
      <c r="DG165" s="45"/>
      <c r="DH165" s="45"/>
      <c r="DI165" s="45"/>
      <c r="DJ165" s="46">
        <v>3</v>
      </c>
      <c r="DK165" s="46">
        <v>1</v>
      </c>
      <c r="DL165" s="46" t="s">
        <v>4180</v>
      </c>
      <c r="DM165" s="46">
        <v>719</v>
      </c>
      <c r="DN165" s="46">
        <v>1</v>
      </c>
      <c r="DO165" s="46" t="s">
        <v>4180</v>
      </c>
      <c r="DP165" s="46">
        <v>719</v>
      </c>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6">
        <v>1</v>
      </c>
      <c r="EM165" s="46" t="s">
        <v>4180</v>
      </c>
      <c r="EN165" s="46">
        <v>719</v>
      </c>
      <c r="EO165" s="45"/>
      <c r="EP165" s="45"/>
      <c r="EQ165" s="45"/>
      <c r="ER165" s="45"/>
      <c r="ES165" s="45"/>
      <c r="ET165" s="45"/>
      <c r="EU165" s="45"/>
      <c r="EV165" s="45"/>
      <c r="EW165" s="45"/>
      <c r="EX165" s="46">
        <v>1</v>
      </c>
      <c r="EY165" s="46" t="s">
        <v>9894</v>
      </c>
      <c r="EZ165" s="46">
        <v>9</v>
      </c>
      <c r="FA165" s="45"/>
      <c r="FB165" s="45"/>
      <c r="FC165" s="45"/>
      <c r="FD165" s="45"/>
      <c r="FE165" s="45"/>
      <c r="FF165" s="45"/>
      <c r="FG165" s="46">
        <v>100</v>
      </c>
      <c r="FH165" s="45"/>
      <c r="FI165" s="46">
        <v>3</v>
      </c>
      <c r="FJ165" s="46">
        <v>0</v>
      </c>
      <c r="FK165" s="46">
        <v>0</v>
      </c>
      <c r="FL165" s="46">
        <v>1</v>
      </c>
      <c r="FM165" s="46">
        <v>0</v>
      </c>
      <c r="FN165" s="46">
        <v>2</v>
      </c>
      <c r="FO165" s="46">
        <v>0</v>
      </c>
      <c r="FP165" s="46">
        <v>0</v>
      </c>
      <c r="FQ165" s="46">
        <v>0</v>
      </c>
      <c r="FR165" s="45"/>
      <c r="FS165" s="45"/>
      <c r="FT165" s="45"/>
      <c r="FU165" s="53" t="s">
        <v>10161</v>
      </c>
      <c r="FV165" s="46" t="s">
        <v>10246</v>
      </c>
      <c r="FW165" s="45"/>
      <c r="FX165" s="45"/>
      <c r="FY165" s="46" t="s">
        <v>10429</v>
      </c>
      <c r="FZ165" s="45"/>
      <c r="GA165" s="53" t="s">
        <v>10525</v>
      </c>
      <c r="GB165" s="45"/>
      <c r="GC165" s="46" t="s">
        <v>10608</v>
      </c>
      <c r="GD165" s="46">
        <v>5</v>
      </c>
      <c r="GE165" s="45"/>
      <c r="GF165" s="46" t="s">
        <v>10700</v>
      </c>
      <c r="GG165" s="46" t="s">
        <v>10795</v>
      </c>
      <c r="GH165" s="46" t="s">
        <v>11081</v>
      </c>
      <c r="GI165" s="46" t="s">
        <v>10907</v>
      </c>
      <c r="GJ165" s="46" t="s">
        <v>7159</v>
      </c>
      <c r="GK165" s="46" t="s">
        <v>11011</v>
      </c>
      <c r="GL165" s="46" t="s">
        <v>11081</v>
      </c>
      <c r="GM165" s="46" t="s">
        <v>7438</v>
      </c>
      <c r="GN165" s="54"/>
    </row>
    <row r="166" spans="3:196" ht="30" customHeight="1" x14ac:dyDescent="0.2">
      <c r="C166" s="57" t="s">
        <v>11190</v>
      </c>
      <c r="D166" s="102" t="s">
        <v>11214</v>
      </c>
      <c r="E166" s="54" t="s">
        <v>40</v>
      </c>
      <c r="F166" s="54" t="s">
        <v>11175</v>
      </c>
      <c r="G166" s="54" t="s">
        <v>82</v>
      </c>
      <c r="H166" s="54" t="s">
        <v>101</v>
      </c>
      <c r="I166" s="54" t="s">
        <v>459</v>
      </c>
      <c r="J166" s="54" t="s">
        <v>459</v>
      </c>
      <c r="K166" s="54">
        <v>2022</v>
      </c>
      <c r="L166" s="54" t="s">
        <v>762</v>
      </c>
      <c r="M166" s="54" t="s">
        <v>941</v>
      </c>
      <c r="N166" s="54"/>
      <c r="O166" s="54" t="s">
        <v>1028</v>
      </c>
      <c r="P166" s="54" t="s">
        <v>1304</v>
      </c>
      <c r="Q166" s="54"/>
      <c r="R166" s="54"/>
      <c r="S166" s="54" t="s">
        <v>1965</v>
      </c>
      <c r="T166" s="54" t="s">
        <v>2249</v>
      </c>
      <c r="U166" s="54"/>
      <c r="V166" s="54"/>
      <c r="W166" s="54"/>
      <c r="X166" s="54"/>
      <c r="Y166" s="54"/>
      <c r="Z166" s="54" t="s">
        <v>2616</v>
      </c>
      <c r="AA166" s="54" t="s">
        <v>2616</v>
      </c>
      <c r="AB166" s="54" t="s">
        <v>3138</v>
      </c>
      <c r="AC166" s="54" t="s">
        <v>3156</v>
      </c>
      <c r="AD166" s="55">
        <v>88.544999999999987</v>
      </c>
      <c r="AE166" s="55"/>
      <c r="AF166" s="55"/>
      <c r="AG166" s="55"/>
      <c r="AH166" s="55">
        <v>87.703999999999994</v>
      </c>
      <c r="AI166" s="55">
        <v>99.05</v>
      </c>
      <c r="AJ166" s="55">
        <v>0.4</v>
      </c>
      <c r="AK166" s="55">
        <v>0.84099999999999997</v>
      </c>
      <c r="AL166" s="55">
        <v>0.95</v>
      </c>
      <c r="AM166" s="55">
        <v>0</v>
      </c>
      <c r="AN166" s="55">
        <v>0</v>
      </c>
      <c r="AO166" s="55">
        <v>0</v>
      </c>
      <c r="AP166" s="55">
        <v>0</v>
      </c>
      <c r="AQ166" s="55"/>
      <c r="AR166" s="55"/>
      <c r="AS166" s="55"/>
      <c r="AT166" s="55"/>
      <c r="AU166" s="55"/>
      <c r="AV166" s="55"/>
      <c r="AW166" s="54"/>
      <c r="AX166" s="54"/>
      <c r="AY166" s="55"/>
      <c r="AZ166" s="55">
        <v>272.94099999999997</v>
      </c>
      <c r="BA166" s="55">
        <v>1.1000000000000001</v>
      </c>
      <c r="BB166" s="56">
        <v>36</v>
      </c>
      <c r="BC166" s="56">
        <v>0</v>
      </c>
      <c r="BD166" s="56">
        <v>36</v>
      </c>
      <c r="BE166" s="56"/>
      <c r="BF166" s="56"/>
      <c r="BG166" s="56"/>
      <c r="BH166" s="56"/>
      <c r="BI166" s="56"/>
      <c r="BJ166" s="56"/>
      <c r="BK166" s="56"/>
      <c r="BL166" s="56"/>
      <c r="BM166" s="56"/>
      <c r="BN166" s="56">
        <v>20</v>
      </c>
      <c r="BO166" s="56"/>
      <c r="BP166" s="56"/>
      <c r="BQ166" s="56"/>
      <c r="BR166" s="56"/>
      <c r="BS166" s="56"/>
      <c r="BT166" s="56"/>
      <c r="BU166" s="56"/>
      <c r="BV166" s="56"/>
      <c r="BW166" s="56"/>
      <c r="BX166" s="56"/>
      <c r="BY166" s="56"/>
      <c r="BZ166" s="56"/>
      <c r="CA166" s="56"/>
      <c r="CB166" s="56"/>
      <c r="CC166" s="56"/>
      <c r="CD166" s="56"/>
      <c r="CE166" s="56"/>
      <c r="CF166" s="56"/>
      <c r="CG166" s="56"/>
      <c r="CH166" s="56"/>
      <c r="CI166" s="56"/>
      <c r="CJ166" s="56"/>
      <c r="CK166" s="56"/>
      <c r="CL166" s="56"/>
      <c r="CM166" s="56"/>
      <c r="CN166" s="56">
        <v>0</v>
      </c>
      <c r="CO166" s="56"/>
      <c r="CP166" s="70"/>
      <c r="CQ166" s="56"/>
      <c r="CR166" s="56"/>
      <c r="CS166" s="56"/>
      <c r="CT166" s="56"/>
      <c r="CU166" s="56">
        <v>20</v>
      </c>
      <c r="CV166" s="56">
        <v>0</v>
      </c>
      <c r="CW166" s="55">
        <v>9</v>
      </c>
      <c r="CX166" s="54" t="s">
        <v>3623</v>
      </c>
      <c r="CY166" s="54"/>
      <c r="CZ166" s="54">
        <v>1.96</v>
      </c>
      <c r="DA166" s="54" t="s">
        <v>3952</v>
      </c>
      <c r="DB166" s="55">
        <v>460</v>
      </c>
      <c r="DC166" s="54"/>
      <c r="DD166" s="54"/>
      <c r="DE166" s="54"/>
      <c r="DF166" s="54"/>
      <c r="DG166" s="54"/>
      <c r="DH166" s="54"/>
      <c r="DI166" s="54"/>
      <c r="DJ166" s="54">
        <v>80</v>
      </c>
      <c r="DK166" s="54"/>
      <c r="DL166" s="54" t="s">
        <v>4181</v>
      </c>
      <c r="DM166" s="54"/>
      <c r="DN166" s="54">
        <v>1</v>
      </c>
      <c r="DO166" s="54" t="s">
        <v>4180</v>
      </c>
      <c r="DP166" s="54">
        <v>400</v>
      </c>
      <c r="DQ166" s="54"/>
      <c r="DR166" s="54"/>
      <c r="DS166" s="54"/>
      <c r="DT166" s="54"/>
      <c r="DU166" s="54"/>
      <c r="DV166" s="54"/>
      <c r="DW166" s="54"/>
      <c r="DX166" s="54"/>
      <c r="DY166" s="54"/>
      <c r="DZ166" s="54"/>
      <c r="EA166" s="54"/>
      <c r="EB166" s="54"/>
      <c r="EC166" s="54"/>
      <c r="ED166" s="54"/>
      <c r="EE166" s="54"/>
      <c r="EF166" s="54"/>
      <c r="EG166" s="54"/>
      <c r="EH166" s="54"/>
      <c r="EI166" s="54"/>
      <c r="EJ166" s="54"/>
      <c r="EK166" s="54"/>
      <c r="EL166" s="54"/>
      <c r="EM166" s="54"/>
      <c r="EN166" s="54"/>
      <c r="EO166" s="54"/>
      <c r="EP166" s="54"/>
      <c r="EQ166" s="54"/>
      <c r="ER166" s="54"/>
      <c r="ES166" s="54"/>
      <c r="ET166" s="54"/>
      <c r="EU166" s="54"/>
      <c r="EV166" s="54"/>
      <c r="EW166" s="54"/>
      <c r="EX166" s="54"/>
      <c r="EY166" s="54"/>
      <c r="EZ166" s="54"/>
      <c r="FA166" s="54"/>
      <c r="FB166" s="54"/>
      <c r="FC166" s="54"/>
      <c r="FD166" s="54" t="s">
        <v>4839</v>
      </c>
      <c r="FE166" s="54" t="s">
        <v>4863</v>
      </c>
      <c r="FF166" s="54">
        <v>5000</v>
      </c>
      <c r="FG166" s="54"/>
      <c r="FH166" s="54"/>
      <c r="FI166" s="54"/>
      <c r="FJ166" s="54"/>
      <c r="FK166" s="54"/>
      <c r="FL166" s="54"/>
      <c r="FM166" s="54"/>
      <c r="FN166" s="54"/>
      <c r="FO166" s="54"/>
      <c r="FP166" s="54"/>
      <c r="FQ166" s="54"/>
      <c r="FR166" s="54"/>
      <c r="FS166" s="54"/>
      <c r="FT166" s="54"/>
      <c r="FU166" s="54" t="s">
        <v>4958</v>
      </c>
      <c r="FV166" s="54" t="s">
        <v>5190</v>
      </c>
      <c r="FW166" s="54" t="s">
        <v>5351</v>
      </c>
      <c r="FX166" s="54"/>
      <c r="FY166" s="54" t="s">
        <v>5429</v>
      </c>
      <c r="FZ166" s="54"/>
      <c r="GA166" s="54"/>
      <c r="GB166" s="54"/>
      <c r="GC166" s="54"/>
      <c r="GD166" s="54"/>
      <c r="GE166" s="54"/>
      <c r="GF166" s="54" t="s">
        <v>5824</v>
      </c>
      <c r="GG166" s="54" t="s">
        <v>6164</v>
      </c>
      <c r="GH166" s="54" t="s">
        <v>6483</v>
      </c>
      <c r="GI166" s="54" t="s">
        <v>6828</v>
      </c>
      <c r="GJ166" s="54" t="s">
        <v>7159</v>
      </c>
      <c r="GK166" s="54" t="s">
        <v>7243</v>
      </c>
      <c r="GL166" s="54" t="s">
        <v>7340</v>
      </c>
      <c r="GM166" s="54" t="s">
        <v>7438</v>
      </c>
      <c r="GN166" s="54"/>
    </row>
    <row r="167" spans="3:196" ht="30" customHeight="1" x14ac:dyDescent="0.2">
      <c r="C167" s="102" t="s">
        <v>711</v>
      </c>
      <c r="D167" s="102" t="s">
        <v>11214</v>
      </c>
      <c r="E167" s="54" t="s">
        <v>40</v>
      </c>
      <c r="F167" s="54" t="s">
        <v>11175</v>
      </c>
      <c r="G167" s="54" t="s">
        <v>84</v>
      </c>
      <c r="H167" s="54" t="s">
        <v>103</v>
      </c>
      <c r="I167" s="54" t="s">
        <v>461</v>
      </c>
      <c r="J167" s="54" t="s">
        <v>702</v>
      </c>
      <c r="K167" s="54">
        <v>2023</v>
      </c>
      <c r="L167" s="54" t="s">
        <v>772</v>
      </c>
      <c r="M167" s="54" t="s">
        <v>936</v>
      </c>
      <c r="N167" s="54"/>
      <c r="O167" s="54" t="s">
        <v>1030</v>
      </c>
      <c r="P167" s="54" t="s">
        <v>1305</v>
      </c>
      <c r="Q167" s="54" t="s">
        <v>1527</v>
      </c>
      <c r="R167" s="54" t="s">
        <v>1770</v>
      </c>
      <c r="S167" s="54" t="s">
        <v>1967</v>
      </c>
      <c r="T167" s="54" t="s">
        <v>2250</v>
      </c>
      <c r="U167" s="54" t="s">
        <v>1967</v>
      </c>
      <c r="V167" s="54" t="s">
        <v>2531</v>
      </c>
      <c r="W167" s="54"/>
      <c r="X167" s="54"/>
      <c r="Y167" s="54"/>
      <c r="Z167" s="54" t="s">
        <v>2618</v>
      </c>
      <c r="AA167" s="54" t="s">
        <v>2988</v>
      </c>
      <c r="AB167" s="54" t="s">
        <v>3138</v>
      </c>
      <c r="AC167" s="54" t="s">
        <v>3158</v>
      </c>
      <c r="AD167" s="55">
        <v>1.6639999999999999</v>
      </c>
      <c r="AE167" s="55"/>
      <c r="AF167" s="55"/>
      <c r="AG167" s="55"/>
      <c r="AH167" s="55">
        <v>1.5</v>
      </c>
      <c r="AI167" s="55">
        <v>90.14</v>
      </c>
      <c r="AJ167" s="55">
        <v>0</v>
      </c>
      <c r="AK167" s="55">
        <v>0.16400000000000001</v>
      </c>
      <c r="AL167" s="55">
        <v>9.86</v>
      </c>
      <c r="AM167" s="55">
        <v>0</v>
      </c>
      <c r="AN167" s="55">
        <v>0</v>
      </c>
      <c r="AO167" s="55">
        <v>0</v>
      </c>
      <c r="AP167" s="55">
        <v>0</v>
      </c>
      <c r="AQ167" s="55"/>
      <c r="AR167" s="55"/>
      <c r="AS167" s="55"/>
      <c r="AT167" s="55"/>
      <c r="AU167" s="55"/>
      <c r="AV167" s="55">
        <v>1</v>
      </c>
      <c r="AW167" s="54" t="s">
        <v>3389</v>
      </c>
      <c r="AX167" s="54" t="s">
        <v>3505</v>
      </c>
      <c r="AY167" s="55">
        <v>0</v>
      </c>
      <c r="AZ167" s="55">
        <v>1.6</v>
      </c>
      <c r="BA167" s="55">
        <v>0</v>
      </c>
      <c r="BB167" s="56">
        <v>4</v>
      </c>
      <c r="BC167" s="56">
        <v>4</v>
      </c>
      <c r="BD167" s="56">
        <v>3</v>
      </c>
      <c r="BE167" s="56"/>
      <c r="BF167" s="56"/>
      <c r="BG167" s="56"/>
      <c r="BH167" s="56"/>
      <c r="BI167" s="56"/>
      <c r="BJ167" s="56"/>
      <c r="BK167" s="56"/>
      <c r="BL167" s="56"/>
      <c r="BM167" s="56">
        <v>1</v>
      </c>
      <c r="BN167" s="56"/>
      <c r="BO167" s="56"/>
      <c r="BP167" s="56"/>
      <c r="BQ167" s="56"/>
      <c r="BR167" s="56"/>
      <c r="BS167" s="56"/>
      <c r="BT167" s="56"/>
      <c r="BU167" s="56"/>
      <c r="BV167" s="56"/>
      <c r="BW167" s="56"/>
      <c r="BX167" s="56">
        <v>3</v>
      </c>
      <c r="BY167" s="56">
        <v>1</v>
      </c>
      <c r="BZ167" s="56"/>
      <c r="CA167" s="56"/>
      <c r="CB167" s="56"/>
      <c r="CC167" s="56"/>
      <c r="CD167" s="56"/>
      <c r="CE167" s="56"/>
      <c r="CF167" s="56"/>
      <c r="CG167" s="56"/>
      <c r="CH167" s="56"/>
      <c r="CI167" s="56">
        <v>1</v>
      </c>
      <c r="CJ167" s="56">
        <v>1</v>
      </c>
      <c r="CK167" s="56"/>
      <c r="CL167" s="56"/>
      <c r="CM167" s="56"/>
      <c r="CN167" s="56">
        <v>3</v>
      </c>
      <c r="CO167" s="56"/>
      <c r="CP167" s="70"/>
      <c r="CQ167" s="56"/>
      <c r="CR167" s="56"/>
      <c r="CS167" s="56"/>
      <c r="CT167" s="56"/>
      <c r="CU167" s="56">
        <v>4</v>
      </c>
      <c r="CV167" s="56">
        <v>0</v>
      </c>
      <c r="CW167" s="55">
        <v>1.3939999999999999</v>
      </c>
      <c r="CX167" s="54" t="s">
        <v>3625</v>
      </c>
      <c r="CY167" s="54" t="s">
        <v>3901</v>
      </c>
      <c r="CZ167" s="54">
        <v>2.31</v>
      </c>
      <c r="DA167" s="54" t="s">
        <v>3953</v>
      </c>
      <c r="DB167" s="55">
        <v>60.244</v>
      </c>
      <c r="DC167" s="54"/>
      <c r="DD167" s="54"/>
      <c r="DE167" s="54"/>
      <c r="DF167" s="54"/>
      <c r="DG167" s="54"/>
      <c r="DH167" s="54"/>
      <c r="DI167" s="54"/>
      <c r="DJ167" s="54"/>
      <c r="DK167" s="54"/>
      <c r="DL167" s="54"/>
      <c r="DM167" s="54"/>
      <c r="DN167" s="54">
        <v>1</v>
      </c>
      <c r="DO167" s="54" t="s">
        <v>4294</v>
      </c>
      <c r="DP167" s="54">
        <v>91</v>
      </c>
      <c r="DQ167" s="54"/>
      <c r="DR167" s="54" t="s">
        <v>4421</v>
      </c>
      <c r="DS167" s="54">
        <v>509</v>
      </c>
      <c r="DT167" s="54"/>
      <c r="DU167" s="54"/>
      <c r="DV167" s="54"/>
      <c r="DW167" s="54"/>
      <c r="DX167" s="54"/>
      <c r="DY167" s="54"/>
      <c r="DZ167" s="54"/>
      <c r="EA167" s="54"/>
      <c r="EB167" s="54"/>
      <c r="EC167" s="54"/>
      <c r="ED167" s="54"/>
      <c r="EE167" s="54"/>
      <c r="EF167" s="54"/>
      <c r="EG167" s="54"/>
      <c r="EH167" s="54"/>
      <c r="EI167" s="54"/>
      <c r="EJ167" s="54"/>
      <c r="EK167" s="54"/>
      <c r="EL167" s="54"/>
      <c r="EM167" s="54"/>
      <c r="EN167" s="54"/>
      <c r="EO167" s="54"/>
      <c r="EP167" s="54"/>
      <c r="EQ167" s="54"/>
      <c r="ER167" s="54"/>
      <c r="ES167" s="54"/>
      <c r="ET167" s="54"/>
      <c r="EU167" s="54"/>
      <c r="EV167" s="54"/>
      <c r="EW167" s="54"/>
      <c r="EX167" s="54"/>
      <c r="EY167" s="54"/>
      <c r="EZ167" s="54"/>
      <c r="FA167" s="54">
        <v>1</v>
      </c>
      <c r="FB167" s="54" t="s">
        <v>4768</v>
      </c>
      <c r="FC167" s="54">
        <v>5</v>
      </c>
      <c r="FD167" s="54"/>
      <c r="FE167" s="54"/>
      <c r="FF167" s="54"/>
      <c r="FG167" s="54"/>
      <c r="FH167" s="54"/>
      <c r="FI167" s="54"/>
      <c r="FJ167" s="54"/>
      <c r="FK167" s="54"/>
      <c r="FL167" s="54"/>
      <c r="FM167" s="54"/>
      <c r="FN167" s="54"/>
      <c r="FO167" s="54"/>
      <c r="FP167" s="54"/>
      <c r="FQ167" s="54"/>
      <c r="FR167" s="54">
        <v>1</v>
      </c>
      <c r="FS167" s="54" t="s">
        <v>4895</v>
      </c>
      <c r="FT167" s="54" t="s">
        <v>1624</v>
      </c>
      <c r="FU167" s="54" t="s">
        <v>4960</v>
      </c>
      <c r="FV167" s="54" t="s">
        <v>5191</v>
      </c>
      <c r="FW167" s="54"/>
      <c r="FX167" s="54"/>
      <c r="FY167" s="54" t="s">
        <v>5430</v>
      </c>
      <c r="FZ167" s="54"/>
      <c r="GA167" s="54"/>
      <c r="GB167" s="54"/>
      <c r="GC167" s="54"/>
      <c r="GD167" s="54"/>
      <c r="GE167" s="54"/>
      <c r="GF167" s="54" t="s">
        <v>5826</v>
      </c>
      <c r="GG167" s="54" t="s">
        <v>6166</v>
      </c>
      <c r="GH167" s="54" t="s">
        <v>6485</v>
      </c>
      <c r="GI167" s="54" t="s">
        <v>6830</v>
      </c>
      <c r="GJ167" s="54" t="s">
        <v>2</v>
      </c>
      <c r="GK167" s="54" t="s">
        <v>7243</v>
      </c>
      <c r="GL167" s="54" t="s">
        <v>7340</v>
      </c>
      <c r="GM167" s="54" t="s">
        <v>7438</v>
      </c>
      <c r="GN167" s="54"/>
    </row>
    <row r="168" spans="3:196" ht="30" customHeight="1" x14ac:dyDescent="0.2">
      <c r="C168" s="57" t="s">
        <v>11156</v>
      </c>
      <c r="D168" s="102" t="s">
        <v>11214</v>
      </c>
      <c r="E168" s="54" t="s">
        <v>40</v>
      </c>
      <c r="F168" s="54" t="s">
        <v>11175</v>
      </c>
      <c r="G168" s="54" t="s">
        <v>85</v>
      </c>
      <c r="H168" s="54" t="s">
        <v>121</v>
      </c>
      <c r="I168" s="54" t="s">
        <v>479</v>
      </c>
      <c r="J168" s="54"/>
      <c r="K168" s="54">
        <v>2023</v>
      </c>
      <c r="L168" s="54" t="s">
        <v>787</v>
      </c>
      <c r="M168" s="54" t="s">
        <v>777</v>
      </c>
      <c r="N168" s="54"/>
      <c r="O168" s="54"/>
      <c r="P168" s="54"/>
      <c r="Q168" s="54" t="s">
        <v>1538</v>
      </c>
      <c r="R168" s="54"/>
      <c r="S168" s="54" t="s">
        <v>1981</v>
      </c>
      <c r="T168" s="54"/>
      <c r="U168" s="54"/>
      <c r="V168" s="54"/>
      <c r="W168" s="54"/>
      <c r="X168" s="54"/>
      <c r="Y168" s="54"/>
      <c r="Z168" s="54" t="s">
        <v>2636</v>
      </c>
      <c r="AA168" s="54" t="s">
        <v>2636</v>
      </c>
      <c r="AB168" s="54" t="s">
        <v>3140</v>
      </c>
      <c r="AC168" s="54" t="s">
        <v>3173</v>
      </c>
      <c r="AD168" s="55">
        <v>0.13700000000000001</v>
      </c>
      <c r="AE168" s="55"/>
      <c r="AF168" s="55"/>
      <c r="AG168" s="55"/>
      <c r="AH168" s="55">
        <v>0.107</v>
      </c>
      <c r="AI168" s="55">
        <v>78.099999999999994</v>
      </c>
      <c r="AJ168" s="55">
        <v>1.8</v>
      </c>
      <c r="AK168" s="55">
        <v>0</v>
      </c>
      <c r="AL168" s="55">
        <v>0</v>
      </c>
      <c r="AM168" s="55">
        <v>0.03</v>
      </c>
      <c r="AN168" s="55">
        <v>21.9</v>
      </c>
      <c r="AO168" s="55">
        <v>0</v>
      </c>
      <c r="AP168" s="55">
        <v>0</v>
      </c>
      <c r="AQ168" s="55"/>
      <c r="AR168" s="55"/>
      <c r="AS168" s="55"/>
      <c r="AT168" s="55"/>
      <c r="AU168" s="55"/>
      <c r="AV168" s="55">
        <v>1</v>
      </c>
      <c r="AW168" s="54" t="s">
        <v>3391</v>
      </c>
      <c r="AX168" s="54"/>
      <c r="AY168" s="55">
        <v>0.29699999999999999</v>
      </c>
      <c r="AZ168" s="55">
        <v>0</v>
      </c>
      <c r="BA168" s="55">
        <v>0</v>
      </c>
      <c r="BB168" s="56">
        <v>1</v>
      </c>
      <c r="BC168" s="56">
        <v>1</v>
      </c>
      <c r="BD168" s="56">
        <v>1</v>
      </c>
      <c r="BE168" s="56"/>
      <c r="BF168" s="56"/>
      <c r="BG168" s="56"/>
      <c r="BH168" s="56"/>
      <c r="BI168" s="56"/>
      <c r="BJ168" s="56"/>
      <c r="BK168" s="56"/>
      <c r="BL168" s="56"/>
      <c r="BM168" s="56"/>
      <c r="BN168" s="56"/>
      <c r="BO168" s="56"/>
      <c r="BP168" s="56">
        <v>1</v>
      </c>
      <c r="BQ168" s="56"/>
      <c r="BR168" s="56"/>
      <c r="BS168" s="56"/>
      <c r="BT168" s="56"/>
      <c r="BU168" s="56"/>
      <c r="BV168" s="56"/>
      <c r="BW168" s="56"/>
      <c r="BX168" s="56"/>
      <c r="BY168" s="56"/>
      <c r="BZ168" s="56"/>
      <c r="CA168" s="56"/>
      <c r="CB168" s="56"/>
      <c r="CC168" s="56"/>
      <c r="CD168" s="56"/>
      <c r="CE168" s="56"/>
      <c r="CF168" s="56"/>
      <c r="CG168" s="56"/>
      <c r="CH168" s="56"/>
      <c r="CI168" s="56"/>
      <c r="CJ168" s="56"/>
      <c r="CK168" s="56"/>
      <c r="CL168" s="56"/>
      <c r="CM168" s="56"/>
      <c r="CN168" s="56">
        <v>0</v>
      </c>
      <c r="CO168" s="56"/>
      <c r="CP168" s="70"/>
      <c r="CQ168" s="56"/>
      <c r="CR168" s="56"/>
      <c r="CS168" s="56"/>
      <c r="CT168" s="56"/>
      <c r="CU168" s="56">
        <v>1</v>
      </c>
      <c r="CV168" s="56">
        <v>0</v>
      </c>
      <c r="CW168" s="55">
        <v>0.54200000000000004</v>
      </c>
      <c r="CX168" s="54" t="s">
        <v>3643</v>
      </c>
      <c r="CY168" s="54"/>
      <c r="CZ168" s="54">
        <v>100</v>
      </c>
      <c r="DA168" s="54" t="s">
        <v>3953</v>
      </c>
      <c r="DB168" s="55">
        <v>0.54200000000000004</v>
      </c>
      <c r="DC168" s="54"/>
      <c r="DD168" s="54"/>
      <c r="DE168" s="54"/>
      <c r="DF168" s="54"/>
      <c r="DG168" s="54"/>
      <c r="DH168" s="54"/>
      <c r="DI168" s="54"/>
      <c r="DJ168" s="54"/>
      <c r="DK168" s="54"/>
      <c r="DL168" s="54"/>
      <c r="DM168" s="54"/>
      <c r="DN168" s="54">
        <v>1</v>
      </c>
      <c r="DO168" s="54" t="s">
        <v>4299</v>
      </c>
      <c r="DP168" s="54">
        <v>37</v>
      </c>
      <c r="DQ168" s="54"/>
      <c r="DR168" s="54"/>
      <c r="DS168" s="54"/>
      <c r="DT168" s="54"/>
      <c r="DU168" s="54"/>
      <c r="DV168" s="54"/>
      <c r="DW168" s="54"/>
      <c r="DX168" s="54"/>
      <c r="DY168" s="54"/>
      <c r="DZ168" s="54"/>
      <c r="EA168" s="54"/>
      <c r="EB168" s="54"/>
      <c r="EC168" s="54"/>
      <c r="ED168" s="54"/>
      <c r="EE168" s="54"/>
      <c r="EF168" s="54"/>
      <c r="EG168" s="54"/>
      <c r="EH168" s="54"/>
      <c r="EI168" s="54"/>
      <c r="EJ168" s="54"/>
      <c r="EK168" s="54"/>
      <c r="EL168" s="54">
        <v>1</v>
      </c>
      <c r="EM168" s="54" t="s">
        <v>4299</v>
      </c>
      <c r="EN168" s="54">
        <v>37</v>
      </c>
      <c r="EO168" s="54"/>
      <c r="EP168" s="54"/>
      <c r="EQ168" s="54"/>
      <c r="ER168" s="54"/>
      <c r="ES168" s="54"/>
      <c r="ET168" s="54"/>
      <c r="EU168" s="54"/>
      <c r="EV168" s="54"/>
      <c r="EW168" s="54"/>
      <c r="EX168" s="54"/>
      <c r="EY168" s="54"/>
      <c r="EZ168" s="54"/>
      <c r="FA168" s="54"/>
      <c r="FB168" s="54"/>
      <c r="FC168" s="54"/>
      <c r="FD168" s="54"/>
      <c r="FE168" s="54"/>
      <c r="FF168" s="54"/>
      <c r="FG168" s="54"/>
      <c r="FH168" s="54"/>
      <c r="FI168" s="54"/>
      <c r="FJ168" s="54"/>
      <c r="FK168" s="54"/>
      <c r="FL168" s="54"/>
      <c r="FM168" s="54"/>
      <c r="FN168" s="54"/>
      <c r="FO168" s="54"/>
      <c r="FP168" s="54"/>
      <c r="FQ168" s="54"/>
      <c r="FR168" s="54"/>
      <c r="FS168" s="54"/>
      <c r="FT168" s="54"/>
      <c r="FU168" s="54" t="s">
        <v>4973</v>
      </c>
      <c r="FV168" s="54"/>
      <c r="FW168" s="54"/>
      <c r="FX168" s="54"/>
      <c r="FY168" s="54"/>
      <c r="FZ168" s="54"/>
      <c r="GA168" s="54"/>
      <c r="GB168" s="54"/>
      <c r="GC168" s="54"/>
      <c r="GD168" s="54"/>
      <c r="GE168" s="54"/>
      <c r="GF168" s="54" t="s">
        <v>5844</v>
      </c>
      <c r="GG168" s="54" t="s">
        <v>6184</v>
      </c>
      <c r="GH168" s="54" t="s">
        <v>6503</v>
      </c>
      <c r="GI168" s="54" t="s">
        <v>6848</v>
      </c>
      <c r="GJ168" s="54" t="s">
        <v>2</v>
      </c>
      <c r="GK168" s="54" t="s">
        <v>7243</v>
      </c>
      <c r="GL168" s="54" t="s">
        <v>7340</v>
      </c>
      <c r="GM168" s="54" t="s">
        <v>7438</v>
      </c>
      <c r="GN168" s="54"/>
    </row>
    <row r="169" spans="3:196" ht="30" customHeight="1" x14ac:dyDescent="0.2">
      <c r="C169" s="57" t="s">
        <v>11155</v>
      </c>
      <c r="D169" s="102" t="s">
        <v>11216</v>
      </c>
      <c r="E169" s="46" t="s">
        <v>7629</v>
      </c>
      <c r="F169" s="45" t="s">
        <v>11174</v>
      </c>
      <c r="G169" s="46"/>
      <c r="H169" s="46"/>
      <c r="I169" s="46" t="s">
        <v>7675</v>
      </c>
      <c r="J169" s="46" t="s">
        <v>7675</v>
      </c>
      <c r="K169" s="46">
        <v>2021</v>
      </c>
      <c r="L169" s="47">
        <v>45231</v>
      </c>
      <c r="M169" s="47">
        <v>45291</v>
      </c>
      <c r="N169" s="46" t="s">
        <v>7891</v>
      </c>
      <c r="O169" s="46" t="s">
        <v>8024</v>
      </c>
      <c r="P169" s="46" t="s">
        <v>8130</v>
      </c>
      <c r="Q169" s="46" t="s">
        <v>8251</v>
      </c>
      <c r="R169" s="45"/>
      <c r="S169" s="45"/>
      <c r="T169" s="45"/>
      <c r="U169" s="45"/>
      <c r="V169" s="45"/>
      <c r="W169" s="45"/>
      <c r="X169" s="46" t="s">
        <v>8548</v>
      </c>
      <c r="Y169" s="46" t="s">
        <v>8643</v>
      </c>
      <c r="Z169" s="46" t="s">
        <v>8730</v>
      </c>
      <c r="AA169" s="46" t="s">
        <v>8730</v>
      </c>
      <c r="AB169" s="46" t="s">
        <v>3138</v>
      </c>
      <c r="AC169" s="46" t="s">
        <v>8898</v>
      </c>
      <c r="AD169" s="48">
        <f>SUM(AE169,AH169,AK169,AM169,AO169,AQ169)</f>
        <v>15.193000000000001</v>
      </c>
      <c r="AE169" s="48">
        <v>10.471</v>
      </c>
      <c r="AF169" s="49">
        <v>68.92</v>
      </c>
      <c r="AG169" s="49">
        <v>0.02</v>
      </c>
      <c r="AH169" s="48">
        <v>4.1029999999999998</v>
      </c>
      <c r="AI169" s="49">
        <v>27.01</v>
      </c>
      <c r="AJ169" s="49"/>
      <c r="AK169" s="49">
        <v>0.33500000000000002</v>
      </c>
      <c r="AL169" s="49">
        <v>2.2000000000000002</v>
      </c>
      <c r="AM169" s="49">
        <v>0.28399999999999997</v>
      </c>
      <c r="AN169" s="49">
        <v>1.87</v>
      </c>
      <c r="AO169" s="49">
        <v>0</v>
      </c>
      <c r="AP169" s="49">
        <v>0</v>
      </c>
      <c r="AQ169" s="49">
        <v>0</v>
      </c>
      <c r="AR169" s="49">
        <v>0</v>
      </c>
      <c r="AS169" s="46" t="s">
        <v>699</v>
      </c>
      <c r="AT169" s="46" t="s">
        <v>699</v>
      </c>
      <c r="AU169" s="46" t="s">
        <v>699</v>
      </c>
      <c r="AV169" s="45"/>
      <c r="AW169" s="45"/>
      <c r="AX169" s="45"/>
      <c r="AY169" s="49"/>
      <c r="AZ169" s="49">
        <v>10.130000000000001</v>
      </c>
      <c r="BA169" s="49">
        <v>1.7000000000000001E-2</v>
      </c>
      <c r="BB169" s="50">
        <v>3</v>
      </c>
      <c r="BC169" s="50">
        <v>3</v>
      </c>
      <c r="BD169" s="50">
        <v>3</v>
      </c>
      <c r="BE169" s="50"/>
      <c r="BF169" s="50"/>
      <c r="BG169" s="50"/>
      <c r="BH169" s="50"/>
      <c r="BI169" s="50">
        <v>1</v>
      </c>
      <c r="BJ169" s="50"/>
      <c r="BK169" s="50"/>
      <c r="BL169" s="50"/>
      <c r="BM169" s="50"/>
      <c r="BN169" s="50">
        <v>1</v>
      </c>
      <c r="BO169" s="50">
        <v>1</v>
      </c>
      <c r="BP169" s="50"/>
      <c r="BQ169" s="50"/>
      <c r="BR169" s="50"/>
      <c r="BS169" s="50"/>
      <c r="BT169" s="50"/>
      <c r="BU169" s="50"/>
      <c r="BV169" s="50"/>
      <c r="BW169" s="50"/>
      <c r="BX169" s="50"/>
      <c r="BY169" s="50"/>
      <c r="BZ169" s="50"/>
      <c r="CA169" s="50"/>
      <c r="CB169" s="50"/>
      <c r="CC169" s="50"/>
      <c r="CD169" s="50"/>
      <c r="CE169" s="50"/>
      <c r="CF169" s="50"/>
      <c r="CG169" s="50"/>
      <c r="CH169" s="50"/>
      <c r="CI169" s="50"/>
      <c r="CJ169" s="50"/>
      <c r="CK169" s="50"/>
      <c r="CL169" s="50"/>
      <c r="CM169" s="50"/>
      <c r="CN169" s="50">
        <v>0</v>
      </c>
      <c r="CO169" s="50"/>
      <c r="CP169" s="48"/>
      <c r="CQ169" s="50"/>
      <c r="CR169" s="50"/>
      <c r="CS169" s="51"/>
      <c r="CT169" s="50"/>
      <c r="CU169" s="50">
        <v>3</v>
      </c>
      <c r="CV169" s="52">
        <f>SUM(BE169:BX169)+SUM(CO169:CT169)-CU169</f>
        <v>0</v>
      </c>
      <c r="CW169" s="49">
        <v>6.5039999999999996</v>
      </c>
      <c r="CX169" s="46" t="s">
        <v>9274</v>
      </c>
      <c r="CY169" s="45"/>
      <c r="CZ169" s="49">
        <v>4.84</v>
      </c>
      <c r="DA169" s="53" t="s">
        <v>9424</v>
      </c>
      <c r="DB169" s="49">
        <v>134.315</v>
      </c>
      <c r="DC169" s="49"/>
      <c r="DD169" s="45"/>
      <c r="DE169" s="45"/>
      <c r="DF169" s="45"/>
      <c r="DG169" s="45"/>
      <c r="DH169" s="45"/>
      <c r="DI169" s="45"/>
      <c r="DJ169" s="46">
        <v>0</v>
      </c>
      <c r="DK169" s="46">
        <v>1</v>
      </c>
      <c r="DL169" s="46" t="s">
        <v>4291</v>
      </c>
      <c r="DM169" s="46">
        <v>243</v>
      </c>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6" t="s">
        <v>9945</v>
      </c>
      <c r="FE169" s="46" t="s">
        <v>4290</v>
      </c>
      <c r="FF169" s="46">
        <v>48</v>
      </c>
      <c r="FG169" s="46">
        <v>100</v>
      </c>
      <c r="FH169" s="45"/>
      <c r="FI169" s="46">
        <v>3</v>
      </c>
      <c r="FJ169" s="46">
        <v>0</v>
      </c>
      <c r="FK169" s="46">
        <v>0</v>
      </c>
      <c r="FL169" s="46">
        <v>0</v>
      </c>
      <c r="FM169" s="46">
        <v>3</v>
      </c>
      <c r="FN169" s="46">
        <v>0</v>
      </c>
      <c r="FO169" s="46">
        <v>0</v>
      </c>
      <c r="FP169" s="46">
        <v>0</v>
      </c>
      <c r="FQ169" s="46">
        <v>0</v>
      </c>
      <c r="FR169" s="45"/>
      <c r="FS169" s="45"/>
      <c r="FT169" s="45"/>
      <c r="FU169" s="53" t="s">
        <v>10149</v>
      </c>
      <c r="FV169" s="45"/>
      <c r="FW169" s="45"/>
      <c r="FX169" s="45"/>
      <c r="FY169" s="45"/>
      <c r="FZ169" s="45"/>
      <c r="GA169" s="45"/>
      <c r="GB169" s="45"/>
      <c r="GC169" s="46" t="s">
        <v>699</v>
      </c>
      <c r="GD169" s="46">
        <v>0</v>
      </c>
      <c r="GE169" s="45"/>
      <c r="GF169" s="46" t="s">
        <v>10686</v>
      </c>
      <c r="GG169" s="46" t="s">
        <v>10779</v>
      </c>
      <c r="GH169" s="46" t="s">
        <v>11081</v>
      </c>
      <c r="GI169" s="46" t="s">
        <v>10891</v>
      </c>
      <c r="GJ169" s="46" t="s">
        <v>7597</v>
      </c>
      <c r="GK169" s="46" t="s">
        <v>11010</v>
      </c>
      <c r="GL169" s="46" t="s">
        <v>11081</v>
      </c>
      <c r="GM169" s="46" t="s">
        <v>11051</v>
      </c>
      <c r="GN169" s="54"/>
    </row>
    <row r="170" spans="3:196" ht="30" customHeight="1" x14ac:dyDescent="0.2">
      <c r="C170" s="57" t="s">
        <v>11083</v>
      </c>
      <c r="D170" s="102" t="s">
        <v>11216</v>
      </c>
      <c r="E170" s="46" t="s">
        <v>7629</v>
      </c>
      <c r="F170" s="45" t="s">
        <v>11174</v>
      </c>
      <c r="G170" s="46"/>
      <c r="H170" s="46"/>
      <c r="I170" s="46" t="s">
        <v>7714</v>
      </c>
      <c r="J170" s="46" t="s">
        <v>725</v>
      </c>
      <c r="K170" s="46">
        <v>2017</v>
      </c>
      <c r="L170" s="47">
        <v>44927</v>
      </c>
      <c r="M170" s="47">
        <v>45291</v>
      </c>
      <c r="N170" s="46" t="s">
        <v>7938</v>
      </c>
      <c r="O170" s="45"/>
      <c r="P170" s="46" t="s">
        <v>8172</v>
      </c>
      <c r="Q170" s="46" t="s">
        <v>8293</v>
      </c>
      <c r="R170" s="45"/>
      <c r="S170" s="45"/>
      <c r="T170" s="45"/>
      <c r="U170" s="45"/>
      <c r="V170" s="45"/>
      <c r="W170" s="45"/>
      <c r="X170" s="45"/>
      <c r="Y170" s="45"/>
      <c r="Z170" s="46" t="s">
        <v>8777</v>
      </c>
      <c r="AA170" s="46" t="s">
        <v>8777</v>
      </c>
      <c r="AB170" s="46" t="s">
        <v>3142</v>
      </c>
      <c r="AC170" s="46" t="s">
        <v>8929</v>
      </c>
      <c r="AD170" s="48">
        <f>SUM(AE170,AH170,AK170,AM170,AO170,AQ170)</f>
        <v>369.24</v>
      </c>
      <c r="AE170" s="48">
        <v>2.04</v>
      </c>
      <c r="AF170" s="49">
        <v>0.55000000000000004</v>
      </c>
      <c r="AG170" s="49">
        <v>3.0000000000000001E-3</v>
      </c>
      <c r="AH170" s="48">
        <v>17.2</v>
      </c>
      <c r="AI170" s="49">
        <v>4.66</v>
      </c>
      <c r="AJ170" s="49"/>
      <c r="AK170" s="49">
        <v>0</v>
      </c>
      <c r="AL170" s="49">
        <v>0</v>
      </c>
      <c r="AM170" s="49">
        <v>0</v>
      </c>
      <c r="AN170" s="49">
        <v>0</v>
      </c>
      <c r="AO170" s="49">
        <v>0</v>
      </c>
      <c r="AP170" s="49">
        <v>0</v>
      </c>
      <c r="AQ170" s="49">
        <v>350</v>
      </c>
      <c r="AR170" s="49">
        <v>94.79</v>
      </c>
      <c r="AS170" s="46" t="s">
        <v>9035</v>
      </c>
      <c r="AT170" s="46" t="s">
        <v>9060</v>
      </c>
      <c r="AU170" s="46" t="s">
        <v>9070</v>
      </c>
      <c r="AV170" s="45"/>
      <c r="AW170" s="45"/>
      <c r="AX170" s="45"/>
      <c r="AY170" s="49"/>
      <c r="AZ170" s="49">
        <v>8.16</v>
      </c>
      <c r="BA170" s="49">
        <v>1.4800000000000001E-2</v>
      </c>
      <c r="BB170" s="50">
        <v>0</v>
      </c>
      <c r="BC170" s="50">
        <v>0</v>
      </c>
      <c r="BD170" s="50">
        <v>7</v>
      </c>
      <c r="BE170" s="50"/>
      <c r="BF170" s="50"/>
      <c r="BG170" s="50"/>
      <c r="BH170" s="50"/>
      <c r="BI170" s="50"/>
      <c r="BJ170" s="50"/>
      <c r="BK170" s="50"/>
      <c r="BL170" s="50"/>
      <c r="BM170" s="50"/>
      <c r="BN170" s="50"/>
      <c r="BO170" s="50"/>
      <c r="BP170" s="50">
        <v>7</v>
      </c>
      <c r="BQ170" s="50"/>
      <c r="BR170" s="50"/>
      <c r="BS170" s="50"/>
      <c r="BT170" s="50"/>
      <c r="BU170" s="50"/>
      <c r="BV170" s="50"/>
      <c r="BW170" s="50"/>
      <c r="BX170" s="50"/>
      <c r="BY170" s="50"/>
      <c r="BZ170" s="50"/>
      <c r="CA170" s="50"/>
      <c r="CB170" s="50"/>
      <c r="CC170" s="50"/>
      <c r="CD170" s="50"/>
      <c r="CE170" s="50"/>
      <c r="CF170" s="50"/>
      <c r="CG170" s="50"/>
      <c r="CH170" s="50"/>
      <c r="CI170" s="50"/>
      <c r="CJ170" s="50"/>
      <c r="CK170" s="50"/>
      <c r="CL170" s="50"/>
      <c r="CM170" s="50"/>
      <c r="CN170" s="50">
        <v>0</v>
      </c>
      <c r="CO170" s="50"/>
      <c r="CP170" s="48"/>
      <c r="CQ170" s="50"/>
      <c r="CR170" s="50"/>
      <c r="CS170" s="51"/>
      <c r="CT170" s="50"/>
      <c r="CU170" s="50">
        <v>7</v>
      </c>
      <c r="CV170" s="52">
        <f>SUM(BE170:BX170)+SUM(CO170:CT170)-CU170</f>
        <v>0</v>
      </c>
      <c r="CW170" s="49">
        <v>115.172</v>
      </c>
      <c r="CX170" s="46" t="s">
        <v>9320</v>
      </c>
      <c r="CY170" s="46" t="s">
        <v>9398</v>
      </c>
      <c r="CZ170" s="49">
        <v>85.75</v>
      </c>
      <c r="DA170" s="53" t="s">
        <v>9446</v>
      </c>
      <c r="DB170" s="49">
        <v>134.315</v>
      </c>
      <c r="DC170" s="49"/>
      <c r="DD170" s="45"/>
      <c r="DE170" s="45"/>
      <c r="DF170" s="45"/>
      <c r="DG170" s="45"/>
      <c r="DH170" s="46">
        <v>80</v>
      </c>
      <c r="DI170" s="45"/>
      <c r="DJ170" s="46">
        <v>3</v>
      </c>
      <c r="DK170" s="45"/>
      <c r="DL170" s="45"/>
      <c r="DM170" s="45"/>
      <c r="DN170" s="46">
        <v>1</v>
      </c>
      <c r="DO170" s="46" t="s">
        <v>9678</v>
      </c>
      <c r="DP170" s="46">
        <v>178</v>
      </c>
      <c r="DQ170" s="45"/>
      <c r="DR170" s="45"/>
      <c r="DS170" s="45"/>
      <c r="DT170" s="45"/>
      <c r="DU170" s="45"/>
      <c r="DV170" s="45"/>
      <c r="DW170" s="45"/>
      <c r="DX170" s="45"/>
      <c r="DY170" s="45"/>
      <c r="DZ170" s="46">
        <v>1</v>
      </c>
      <c r="EA170" s="46" t="s">
        <v>9757</v>
      </c>
      <c r="EB170" s="46">
        <v>469</v>
      </c>
      <c r="EC170" s="45"/>
      <c r="ED170" s="45"/>
      <c r="EE170" s="45"/>
      <c r="EF170" s="46" t="s">
        <v>9779</v>
      </c>
      <c r="EG170" s="46" t="s">
        <v>9678</v>
      </c>
      <c r="EH170" s="46">
        <v>8298</v>
      </c>
      <c r="EI170" s="46">
        <v>1</v>
      </c>
      <c r="EJ170" s="46" t="s">
        <v>9757</v>
      </c>
      <c r="EK170" s="46">
        <v>13888</v>
      </c>
      <c r="EL170" s="45"/>
      <c r="EM170" s="45"/>
      <c r="EN170" s="45"/>
      <c r="EO170" s="45"/>
      <c r="EP170" s="45"/>
      <c r="EQ170" s="45"/>
      <c r="ER170" s="45"/>
      <c r="ES170" s="45"/>
      <c r="ET170" s="45"/>
      <c r="EU170" s="45"/>
      <c r="EV170" s="45"/>
      <c r="EW170" s="45"/>
      <c r="EX170" s="46">
        <v>1</v>
      </c>
      <c r="EY170" s="46" t="s">
        <v>4715</v>
      </c>
      <c r="EZ170" s="46">
        <v>7</v>
      </c>
      <c r="FA170" s="45"/>
      <c r="FB170" s="45"/>
      <c r="FC170" s="45"/>
      <c r="FD170" s="45"/>
      <c r="FE170" s="45"/>
      <c r="FF170" s="45"/>
      <c r="FG170" s="46">
        <v>100</v>
      </c>
      <c r="FH170" s="45"/>
      <c r="FI170" s="46">
        <v>5</v>
      </c>
      <c r="FJ170" s="46">
        <v>0</v>
      </c>
      <c r="FK170" s="46">
        <v>0</v>
      </c>
      <c r="FL170" s="46">
        <v>0</v>
      </c>
      <c r="FM170" s="46">
        <v>0</v>
      </c>
      <c r="FN170" s="46">
        <v>0</v>
      </c>
      <c r="FO170" s="46">
        <v>0</v>
      </c>
      <c r="FP170" s="46">
        <v>0</v>
      </c>
      <c r="FQ170" s="46">
        <v>0</v>
      </c>
      <c r="FR170" s="45"/>
      <c r="FS170" s="45"/>
      <c r="FT170" s="45"/>
      <c r="FU170" s="45"/>
      <c r="FV170" s="46" t="s">
        <v>10269</v>
      </c>
      <c r="FW170" s="53" t="s">
        <v>10326</v>
      </c>
      <c r="FX170" s="45"/>
      <c r="FY170" s="46" t="s">
        <v>10451</v>
      </c>
      <c r="FZ170" s="45"/>
      <c r="GA170" s="46" t="s">
        <v>10538</v>
      </c>
      <c r="GB170" s="45"/>
      <c r="GC170" s="46" t="s">
        <v>699</v>
      </c>
      <c r="GD170" s="46">
        <v>0</v>
      </c>
      <c r="GE170" s="45"/>
      <c r="GF170" s="46" t="s">
        <v>10719</v>
      </c>
      <c r="GG170" s="46" t="s">
        <v>10819</v>
      </c>
      <c r="GH170" s="46" t="s">
        <v>11081</v>
      </c>
      <c r="GI170" s="46" t="s">
        <v>10932</v>
      </c>
      <c r="GJ170" s="46" t="s">
        <v>7597</v>
      </c>
      <c r="GK170" s="46" t="s">
        <v>11010</v>
      </c>
      <c r="GL170" s="46" t="s">
        <v>11081</v>
      </c>
      <c r="GM170" s="46" t="s">
        <v>11051</v>
      </c>
      <c r="GN170" s="54"/>
    </row>
    <row r="171" spans="3:196" ht="30" customHeight="1" x14ac:dyDescent="0.2">
      <c r="C171" s="57" t="s">
        <v>11083</v>
      </c>
      <c r="D171" s="102" t="s">
        <v>11216</v>
      </c>
      <c r="E171" s="46" t="s">
        <v>7629</v>
      </c>
      <c r="F171" s="45" t="s">
        <v>11174</v>
      </c>
      <c r="G171" s="46"/>
      <c r="H171" s="46"/>
      <c r="I171" s="46" t="s">
        <v>7724</v>
      </c>
      <c r="J171" s="46" t="s">
        <v>7724</v>
      </c>
      <c r="K171" s="46">
        <v>2022</v>
      </c>
      <c r="L171" s="47">
        <v>44927</v>
      </c>
      <c r="M171" s="47">
        <v>45291</v>
      </c>
      <c r="N171" s="46" t="s">
        <v>7940</v>
      </c>
      <c r="O171" s="46" t="s">
        <v>8065</v>
      </c>
      <c r="P171" s="46" t="s">
        <v>8174</v>
      </c>
      <c r="Q171" s="46" t="s">
        <v>8295</v>
      </c>
      <c r="R171" s="45"/>
      <c r="S171" s="45"/>
      <c r="T171" s="45"/>
      <c r="U171" s="45"/>
      <c r="V171" s="45"/>
      <c r="W171" s="45"/>
      <c r="X171" s="45"/>
      <c r="Y171" s="45"/>
      <c r="Z171" s="46" t="s">
        <v>8777</v>
      </c>
      <c r="AA171" s="46" t="s">
        <v>8777</v>
      </c>
      <c r="AB171" s="46" t="s">
        <v>3142</v>
      </c>
      <c r="AC171" s="46" t="s">
        <v>8929</v>
      </c>
      <c r="AD171" s="48">
        <f>SUM(AE171,AH171,AK171,AM171,AO171,AQ171)</f>
        <v>60</v>
      </c>
      <c r="AE171" s="48">
        <v>0</v>
      </c>
      <c r="AF171" s="49">
        <v>0</v>
      </c>
      <c r="AG171" s="49">
        <v>0</v>
      </c>
      <c r="AH171" s="48">
        <v>0</v>
      </c>
      <c r="AI171" s="49">
        <v>0</v>
      </c>
      <c r="AJ171" s="49"/>
      <c r="AK171" s="49">
        <v>0</v>
      </c>
      <c r="AL171" s="49">
        <v>0</v>
      </c>
      <c r="AM171" s="49">
        <v>0</v>
      </c>
      <c r="AN171" s="49">
        <v>0</v>
      </c>
      <c r="AO171" s="49">
        <v>0</v>
      </c>
      <c r="AP171" s="49">
        <v>0</v>
      </c>
      <c r="AQ171" s="49">
        <v>60</v>
      </c>
      <c r="AR171" s="49">
        <v>100</v>
      </c>
      <c r="AS171" s="46" t="s">
        <v>9037</v>
      </c>
      <c r="AT171" s="46" t="s">
        <v>9065</v>
      </c>
      <c r="AU171" s="46" t="s">
        <v>9070</v>
      </c>
      <c r="AV171" s="45"/>
      <c r="AW171" s="45"/>
      <c r="AX171" s="45"/>
      <c r="AY171" s="49"/>
      <c r="AZ171" s="49">
        <v>2.9</v>
      </c>
      <c r="BA171" s="49">
        <v>4.8700000000000002E-3</v>
      </c>
      <c r="BB171" s="50">
        <v>0</v>
      </c>
      <c r="BC171" s="50">
        <v>9</v>
      </c>
      <c r="BD171" s="50">
        <v>8</v>
      </c>
      <c r="BE171" s="50"/>
      <c r="BF171" s="50"/>
      <c r="BG171" s="50"/>
      <c r="BH171" s="50"/>
      <c r="BI171" s="50"/>
      <c r="BJ171" s="50"/>
      <c r="BK171" s="50"/>
      <c r="BL171" s="50"/>
      <c r="BM171" s="50"/>
      <c r="BN171" s="50">
        <v>8</v>
      </c>
      <c r="BO171" s="50"/>
      <c r="BP171" s="50"/>
      <c r="BQ171" s="50"/>
      <c r="BR171" s="50"/>
      <c r="BS171" s="50"/>
      <c r="BT171" s="50"/>
      <c r="BU171" s="50"/>
      <c r="BV171" s="50"/>
      <c r="BW171" s="50"/>
      <c r="BX171" s="50"/>
      <c r="BY171" s="50"/>
      <c r="BZ171" s="50"/>
      <c r="CA171" s="50"/>
      <c r="CB171" s="50"/>
      <c r="CC171" s="50"/>
      <c r="CD171" s="50"/>
      <c r="CE171" s="50"/>
      <c r="CF171" s="50"/>
      <c r="CG171" s="50"/>
      <c r="CH171" s="50"/>
      <c r="CI171" s="50"/>
      <c r="CJ171" s="50"/>
      <c r="CK171" s="50"/>
      <c r="CL171" s="50"/>
      <c r="CM171" s="50"/>
      <c r="CN171" s="50">
        <v>0</v>
      </c>
      <c r="CO171" s="50"/>
      <c r="CP171" s="48"/>
      <c r="CQ171" s="50"/>
      <c r="CR171" s="50"/>
      <c r="CS171" s="51"/>
      <c r="CT171" s="50"/>
      <c r="CU171" s="50">
        <v>8</v>
      </c>
      <c r="CV171" s="52">
        <f>SUM(BE171:BX171)+SUM(CO171:CT171)-CU171</f>
        <v>0</v>
      </c>
      <c r="CW171" s="49">
        <v>132.79</v>
      </c>
      <c r="CX171" s="46" t="s">
        <v>9321</v>
      </c>
      <c r="CY171" s="46" t="s">
        <v>9399</v>
      </c>
      <c r="CZ171" s="49">
        <v>98.86</v>
      </c>
      <c r="DA171" s="53" t="s">
        <v>9424</v>
      </c>
      <c r="DB171" s="49">
        <v>134.315</v>
      </c>
      <c r="DC171" s="49"/>
      <c r="DD171" s="45"/>
      <c r="DE171" s="45"/>
      <c r="DF171" s="45"/>
      <c r="DG171" s="45"/>
      <c r="DH171" s="45"/>
      <c r="DI171" s="45"/>
      <c r="DJ171" s="46">
        <v>3</v>
      </c>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6" t="s">
        <v>9779</v>
      </c>
      <c r="EG171" s="46" t="s">
        <v>9797</v>
      </c>
      <c r="EH171" s="46">
        <v>693</v>
      </c>
      <c r="EI171" s="45"/>
      <c r="EJ171" s="45"/>
      <c r="EK171" s="45"/>
      <c r="EL171" s="45"/>
      <c r="EM171" s="45"/>
      <c r="EN171" s="45"/>
      <c r="EO171" s="45"/>
      <c r="EP171" s="45"/>
      <c r="EQ171" s="45"/>
      <c r="ER171" s="45"/>
      <c r="ES171" s="45"/>
      <c r="ET171" s="45"/>
      <c r="EU171" s="45"/>
      <c r="EV171" s="45"/>
      <c r="EW171" s="45"/>
      <c r="EX171" s="46">
        <v>1</v>
      </c>
      <c r="EY171" s="46" t="s">
        <v>4715</v>
      </c>
      <c r="EZ171" s="46">
        <v>7</v>
      </c>
      <c r="FA171" s="45"/>
      <c r="FB171" s="45"/>
      <c r="FC171" s="45"/>
      <c r="FD171" s="45"/>
      <c r="FE171" s="45"/>
      <c r="FF171" s="45"/>
      <c r="FG171" s="46">
        <v>100</v>
      </c>
      <c r="FH171" s="45"/>
      <c r="FI171" s="46">
        <v>9</v>
      </c>
      <c r="FJ171" s="46">
        <v>0</v>
      </c>
      <c r="FK171" s="46">
        <v>0</v>
      </c>
      <c r="FL171" s="46">
        <v>0</v>
      </c>
      <c r="FM171" s="46">
        <v>0</v>
      </c>
      <c r="FN171" s="46">
        <v>0</v>
      </c>
      <c r="FO171" s="46">
        <v>0</v>
      </c>
      <c r="FP171" s="46">
        <v>0</v>
      </c>
      <c r="FQ171" s="46">
        <v>0</v>
      </c>
      <c r="FR171" s="45"/>
      <c r="FS171" s="45"/>
      <c r="FT171" s="45"/>
      <c r="FU171" s="45"/>
      <c r="FV171" s="45"/>
      <c r="FW171" s="45"/>
      <c r="FX171" s="45"/>
      <c r="FY171" s="45"/>
      <c r="FZ171" s="45"/>
      <c r="GA171" s="46" t="s">
        <v>10540</v>
      </c>
      <c r="GB171" s="45"/>
      <c r="GC171" s="46" t="s">
        <v>699</v>
      </c>
      <c r="GD171" s="46">
        <v>0</v>
      </c>
      <c r="GE171" s="45"/>
      <c r="GF171" s="46" t="s">
        <v>10719</v>
      </c>
      <c r="GG171" s="46" t="s">
        <v>10819</v>
      </c>
      <c r="GH171" s="46" t="s">
        <v>11081</v>
      </c>
      <c r="GI171" s="46" t="s">
        <v>10932</v>
      </c>
      <c r="GJ171" s="46" t="s">
        <v>7597</v>
      </c>
      <c r="GK171" s="46" t="s">
        <v>11010</v>
      </c>
      <c r="GL171" s="46" t="s">
        <v>11081</v>
      </c>
      <c r="GM171" s="46" t="s">
        <v>11051</v>
      </c>
      <c r="GN171" s="54"/>
    </row>
    <row r="172" spans="3:196" ht="30" customHeight="1" x14ac:dyDescent="0.2">
      <c r="C172" s="102" t="s">
        <v>11182</v>
      </c>
      <c r="D172" s="102" t="s">
        <v>11214</v>
      </c>
      <c r="E172" s="46" t="s">
        <v>65</v>
      </c>
      <c r="F172" s="45" t="s">
        <v>11174</v>
      </c>
      <c r="G172" s="46"/>
      <c r="H172" s="46"/>
      <c r="I172" s="46" t="s">
        <v>462</v>
      </c>
      <c r="J172" s="46" t="s">
        <v>483</v>
      </c>
      <c r="K172" s="46">
        <v>2020</v>
      </c>
      <c r="L172" s="47">
        <v>45079</v>
      </c>
      <c r="M172" s="47">
        <v>45289</v>
      </c>
      <c r="N172" s="46" t="s">
        <v>7965</v>
      </c>
      <c r="O172" s="46" t="s">
        <v>8084</v>
      </c>
      <c r="P172" s="46" t="s">
        <v>8195</v>
      </c>
      <c r="Q172" s="46" t="s">
        <v>8316</v>
      </c>
      <c r="R172" s="46" t="s">
        <v>699</v>
      </c>
      <c r="S172" s="45"/>
      <c r="T172" s="46" t="s">
        <v>8427</v>
      </c>
      <c r="U172" s="46" t="s">
        <v>8458</v>
      </c>
      <c r="V172" s="46" t="s">
        <v>699</v>
      </c>
      <c r="W172" s="45"/>
      <c r="X172" s="46" t="s">
        <v>8598</v>
      </c>
      <c r="Y172" s="46" t="s">
        <v>8687</v>
      </c>
      <c r="Z172" s="46" t="s">
        <v>8804</v>
      </c>
      <c r="AA172" s="46" t="s">
        <v>8804</v>
      </c>
      <c r="AB172" s="46" t="s">
        <v>3138</v>
      </c>
      <c r="AC172" s="46" t="s">
        <v>8966</v>
      </c>
      <c r="AD172" s="48">
        <f>SUM(AE172,AH172,AK172,AM172,AO172,AQ172)</f>
        <v>682.34500000000003</v>
      </c>
      <c r="AE172" s="48">
        <v>498.45600000000002</v>
      </c>
      <c r="AF172" s="49">
        <v>72.98</v>
      </c>
      <c r="AG172" s="49">
        <v>0.05</v>
      </c>
      <c r="AH172" s="48">
        <v>174.79</v>
      </c>
      <c r="AI172" s="49">
        <v>25.5</v>
      </c>
      <c r="AJ172" s="49"/>
      <c r="AK172" s="49">
        <v>9.0990000000000002</v>
      </c>
      <c r="AL172" s="49">
        <v>1.32</v>
      </c>
      <c r="AM172" s="49">
        <v>0</v>
      </c>
      <c r="AN172" s="49">
        <v>0</v>
      </c>
      <c r="AO172" s="49">
        <v>0</v>
      </c>
      <c r="AP172" s="49">
        <v>0</v>
      </c>
      <c r="AQ172" s="49">
        <v>0</v>
      </c>
      <c r="AR172" s="49">
        <v>0</v>
      </c>
      <c r="AS172" s="46" t="s">
        <v>594</v>
      </c>
      <c r="AT172" s="46" t="s">
        <v>699</v>
      </c>
      <c r="AU172" s="46" t="s">
        <v>699</v>
      </c>
      <c r="AV172" s="45"/>
      <c r="AW172" s="45"/>
      <c r="AX172" s="45"/>
      <c r="AY172" s="49"/>
      <c r="AZ172" s="49">
        <v>500</v>
      </c>
      <c r="BA172" s="49">
        <v>0.05</v>
      </c>
      <c r="BB172" s="50">
        <v>509</v>
      </c>
      <c r="BC172" s="50">
        <v>451</v>
      </c>
      <c r="BD172" s="50">
        <v>443</v>
      </c>
      <c r="BE172" s="50">
        <v>2</v>
      </c>
      <c r="BF172" s="50">
        <v>7</v>
      </c>
      <c r="BG172" s="50">
        <v>0</v>
      </c>
      <c r="BH172" s="50">
        <v>0</v>
      </c>
      <c r="BI172" s="50">
        <v>1</v>
      </c>
      <c r="BJ172" s="50">
        <v>2</v>
      </c>
      <c r="BK172" s="50">
        <v>221</v>
      </c>
      <c r="BL172" s="50">
        <v>92</v>
      </c>
      <c r="BM172" s="50">
        <v>71</v>
      </c>
      <c r="BN172" s="50">
        <v>81</v>
      </c>
      <c r="BO172" s="50">
        <v>15</v>
      </c>
      <c r="BP172" s="50">
        <v>3</v>
      </c>
      <c r="BQ172" s="50"/>
      <c r="BR172" s="50">
        <v>1</v>
      </c>
      <c r="BS172" s="50">
        <v>6</v>
      </c>
      <c r="BT172" s="50"/>
      <c r="BU172" s="50"/>
      <c r="BV172" s="50">
        <v>3</v>
      </c>
      <c r="BW172" s="50">
        <v>4</v>
      </c>
      <c r="BX172" s="50">
        <v>0</v>
      </c>
      <c r="BY172" s="50"/>
      <c r="BZ172" s="50"/>
      <c r="CA172" s="50"/>
      <c r="CB172" s="50"/>
      <c r="CC172" s="50">
        <v>7</v>
      </c>
      <c r="CD172" s="50"/>
      <c r="CE172" s="50"/>
      <c r="CF172" s="50"/>
      <c r="CG172" s="50"/>
      <c r="CH172" s="50"/>
      <c r="CI172" s="50"/>
      <c r="CJ172" s="50"/>
      <c r="CK172" s="50"/>
      <c r="CL172" s="50"/>
      <c r="CM172" s="50"/>
      <c r="CN172" s="50">
        <v>7</v>
      </c>
      <c r="CO172" s="50">
        <v>0</v>
      </c>
      <c r="CP172" s="48">
        <v>0</v>
      </c>
      <c r="CQ172" s="50"/>
      <c r="CR172" s="50"/>
      <c r="CS172" s="51"/>
      <c r="CT172" s="50"/>
      <c r="CU172" s="50">
        <v>509</v>
      </c>
      <c r="CV172" s="52">
        <f>SUM(BE172:BX172)+SUM(CO172:CT172)-CU172</f>
        <v>0</v>
      </c>
      <c r="CW172" s="49">
        <v>307652</v>
      </c>
      <c r="CX172" s="46" t="s">
        <v>9346</v>
      </c>
      <c r="CY172" s="45"/>
      <c r="CZ172" s="49">
        <v>3.57</v>
      </c>
      <c r="DA172" s="53" t="s">
        <v>9464</v>
      </c>
      <c r="DB172" s="49">
        <v>8621498</v>
      </c>
      <c r="DC172" s="49"/>
      <c r="DD172" s="45"/>
      <c r="DE172" s="45"/>
      <c r="DF172" s="45"/>
      <c r="DG172" s="45"/>
      <c r="DH172" s="45"/>
      <c r="DI172" s="45"/>
      <c r="DJ172" s="46">
        <v>8</v>
      </c>
      <c r="DK172" s="45"/>
      <c r="DL172" s="46" t="s">
        <v>9625</v>
      </c>
      <c r="DM172" s="45"/>
      <c r="DN172" s="45"/>
      <c r="DO172" s="45"/>
      <c r="DP172" s="45"/>
      <c r="DQ172" s="45"/>
      <c r="DR172" s="45"/>
      <c r="DS172" s="45"/>
      <c r="DT172" s="45"/>
      <c r="DU172" s="45"/>
      <c r="DV172" s="45"/>
      <c r="DW172" s="45"/>
      <c r="DX172" s="45"/>
      <c r="DY172" s="45"/>
      <c r="DZ172" s="46">
        <v>1</v>
      </c>
      <c r="EA172" s="46" t="s">
        <v>9760</v>
      </c>
      <c r="EB172" s="46">
        <v>307652</v>
      </c>
      <c r="EC172" s="45"/>
      <c r="ED172" s="45"/>
      <c r="EE172" s="45"/>
      <c r="EF172" s="45"/>
      <c r="EG172" s="45"/>
      <c r="EH172" s="45"/>
      <c r="EI172" s="46">
        <v>1</v>
      </c>
      <c r="EJ172" s="46" t="s">
        <v>9760</v>
      </c>
      <c r="EK172" s="46">
        <v>307652</v>
      </c>
      <c r="EL172" s="45"/>
      <c r="EM172" s="45"/>
      <c r="EN172" s="45"/>
      <c r="EO172" s="45"/>
      <c r="EP172" s="45"/>
      <c r="EQ172" s="45"/>
      <c r="ER172" s="45"/>
      <c r="ES172" s="45"/>
      <c r="ET172" s="45"/>
      <c r="EU172" s="45"/>
      <c r="EV172" s="45"/>
      <c r="EW172" s="45"/>
      <c r="EX172" s="46">
        <v>1</v>
      </c>
      <c r="EY172" s="46" t="s">
        <v>4818</v>
      </c>
      <c r="EZ172" s="46">
        <v>10</v>
      </c>
      <c r="FA172" s="45"/>
      <c r="FB172" s="45"/>
      <c r="FC172" s="45"/>
      <c r="FD172" s="45"/>
      <c r="FE172" s="45"/>
      <c r="FF172" s="45"/>
      <c r="FG172" s="46">
        <v>100</v>
      </c>
      <c r="FH172" s="45"/>
      <c r="FI172" s="46">
        <v>54</v>
      </c>
      <c r="FJ172" s="46">
        <v>0</v>
      </c>
      <c r="FK172" s="46">
        <v>0</v>
      </c>
      <c r="FL172" s="46">
        <v>0</v>
      </c>
      <c r="FM172" s="46">
        <v>0</v>
      </c>
      <c r="FN172" s="46">
        <v>54</v>
      </c>
      <c r="FO172" s="46">
        <v>0</v>
      </c>
      <c r="FP172" s="46">
        <v>0</v>
      </c>
      <c r="FQ172" s="46">
        <v>0</v>
      </c>
      <c r="FR172" s="46">
        <v>1</v>
      </c>
      <c r="FS172" s="53" t="s">
        <v>10067</v>
      </c>
      <c r="FT172" s="46" t="s">
        <v>10119</v>
      </c>
      <c r="FU172" s="53" t="s">
        <v>10067</v>
      </c>
      <c r="FV172" s="46" t="s">
        <v>10285</v>
      </c>
      <c r="FW172" s="53" t="s">
        <v>10336</v>
      </c>
      <c r="FX172" s="45"/>
      <c r="FY172" s="45"/>
      <c r="FZ172" s="45"/>
      <c r="GA172" s="45"/>
      <c r="GB172" s="45"/>
      <c r="GC172" s="46" t="s">
        <v>10648</v>
      </c>
      <c r="GD172" s="46">
        <v>2</v>
      </c>
      <c r="GE172" s="46">
        <v>114</v>
      </c>
      <c r="GF172" s="46" t="s">
        <v>23</v>
      </c>
      <c r="GG172" s="46" t="s">
        <v>10846</v>
      </c>
      <c r="GH172" s="46" t="s">
        <v>11081</v>
      </c>
      <c r="GI172" s="46" t="s">
        <v>10957</v>
      </c>
      <c r="GJ172" s="46" t="s">
        <v>11000</v>
      </c>
      <c r="GK172" s="46" t="s">
        <v>11036</v>
      </c>
      <c r="GL172" s="46" t="s">
        <v>11081</v>
      </c>
      <c r="GM172" s="46" t="s">
        <v>11073</v>
      </c>
      <c r="GN172" s="54"/>
    </row>
    <row r="173" spans="3:196" ht="30" customHeight="1" x14ac:dyDescent="0.2">
      <c r="C173" s="57" t="s">
        <v>11156</v>
      </c>
      <c r="D173" s="102" t="s">
        <v>11214</v>
      </c>
      <c r="E173" s="54" t="s">
        <v>65</v>
      </c>
      <c r="F173" s="54" t="s">
        <v>11175</v>
      </c>
      <c r="G173" s="54" t="s">
        <v>82</v>
      </c>
      <c r="H173" s="54" t="s">
        <v>317</v>
      </c>
      <c r="I173" s="54" t="s">
        <v>487</v>
      </c>
      <c r="J173" s="54" t="s">
        <v>487</v>
      </c>
      <c r="K173" s="54">
        <v>2022</v>
      </c>
      <c r="L173" s="54" t="s">
        <v>771</v>
      </c>
      <c r="M173" s="54" t="s">
        <v>936</v>
      </c>
      <c r="N173" s="54"/>
      <c r="O173" s="54" t="s">
        <v>1175</v>
      </c>
      <c r="P173" s="54" t="s">
        <v>1405</v>
      </c>
      <c r="Q173" s="54" t="s">
        <v>1692</v>
      </c>
      <c r="R173" s="54" t="s">
        <v>1891</v>
      </c>
      <c r="S173" s="54" t="s">
        <v>2132</v>
      </c>
      <c r="T173" s="54"/>
      <c r="U173" s="54"/>
      <c r="V173" s="54"/>
      <c r="W173" s="54"/>
      <c r="X173" s="54"/>
      <c r="Y173" s="54"/>
      <c r="Z173" s="54" t="s">
        <v>2828</v>
      </c>
      <c r="AA173" s="54" t="s">
        <v>2828</v>
      </c>
      <c r="AB173" s="54" t="s">
        <v>3140</v>
      </c>
      <c r="AC173" s="54" t="s">
        <v>3272</v>
      </c>
      <c r="AD173" s="55">
        <v>10.433</v>
      </c>
      <c r="AE173" s="55"/>
      <c r="AF173" s="55"/>
      <c r="AG173" s="55"/>
      <c r="AH173" s="55">
        <v>10.205</v>
      </c>
      <c r="AI173" s="55">
        <v>98.79</v>
      </c>
      <c r="AJ173" s="55">
        <v>0.09</v>
      </c>
      <c r="AK173" s="55">
        <v>0.125</v>
      </c>
      <c r="AL173" s="55">
        <v>1.21</v>
      </c>
      <c r="AM173" s="55">
        <v>0</v>
      </c>
      <c r="AN173" s="55">
        <v>0</v>
      </c>
      <c r="AO173" s="55">
        <v>0.10299999999999999</v>
      </c>
      <c r="AP173" s="55">
        <v>0</v>
      </c>
      <c r="AQ173" s="55"/>
      <c r="AR173" s="55"/>
      <c r="AS173" s="55"/>
      <c r="AT173" s="55"/>
      <c r="AU173" s="55"/>
      <c r="AV173" s="55"/>
      <c r="AW173" s="54"/>
      <c r="AX173" s="54"/>
      <c r="AY173" s="55"/>
      <c r="AZ173" s="55">
        <v>12500</v>
      </c>
      <c r="BA173" s="55">
        <v>0.02</v>
      </c>
      <c r="BB173" s="56">
        <v>52</v>
      </c>
      <c r="BC173" s="56">
        <v>52</v>
      </c>
      <c r="BD173" s="56">
        <v>52</v>
      </c>
      <c r="BE173" s="56"/>
      <c r="BF173" s="56"/>
      <c r="BG173" s="56"/>
      <c r="BH173" s="56"/>
      <c r="BI173" s="56"/>
      <c r="BJ173" s="56"/>
      <c r="BK173" s="56">
        <v>32</v>
      </c>
      <c r="BL173" s="56">
        <v>11</v>
      </c>
      <c r="BM173" s="56">
        <v>6</v>
      </c>
      <c r="BN173" s="56"/>
      <c r="BO173" s="56">
        <v>1</v>
      </c>
      <c r="BP173" s="56">
        <v>1</v>
      </c>
      <c r="BQ173" s="56"/>
      <c r="BR173" s="56"/>
      <c r="BS173" s="56"/>
      <c r="BT173" s="56"/>
      <c r="BU173" s="56"/>
      <c r="BV173" s="56"/>
      <c r="BW173" s="56"/>
      <c r="BX173" s="56"/>
      <c r="BY173" s="56"/>
      <c r="BZ173" s="56"/>
      <c r="CA173" s="56"/>
      <c r="CB173" s="56"/>
      <c r="CC173" s="56"/>
      <c r="CD173" s="56"/>
      <c r="CE173" s="56"/>
      <c r="CF173" s="56"/>
      <c r="CG173" s="56"/>
      <c r="CH173" s="56"/>
      <c r="CI173" s="56"/>
      <c r="CJ173" s="56"/>
      <c r="CK173" s="56"/>
      <c r="CL173" s="56"/>
      <c r="CM173" s="56"/>
      <c r="CN173" s="56">
        <v>0</v>
      </c>
      <c r="CO173" s="56"/>
      <c r="CP173" s="70">
        <v>1</v>
      </c>
      <c r="CQ173" s="56"/>
      <c r="CR173" s="56"/>
      <c r="CS173" s="56"/>
      <c r="CT173" s="56"/>
      <c r="CU173" s="56">
        <v>52</v>
      </c>
      <c r="CV173" s="56">
        <v>0</v>
      </c>
      <c r="CW173" s="55">
        <v>51113</v>
      </c>
      <c r="CX173" s="54" t="s">
        <v>3786</v>
      </c>
      <c r="CY173" s="54"/>
      <c r="CZ173" s="54">
        <v>23.47</v>
      </c>
      <c r="DA173" s="54" t="s">
        <v>4032</v>
      </c>
      <c r="DB173" s="55">
        <v>217794</v>
      </c>
      <c r="DC173" s="54"/>
      <c r="DD173" s="54"/>
      <c r="DE173" s="54"/>
      <c r="DF173" s="54"/>
      <c r="DG173" s="54"/>
      <c r="DH173" s="54"/>
      <c r="DI173" s="54"/>
      <c r="DJ173" s="54"/>
      <c r="DK173" s="54">
        <v>1</v>
      </c>
      <c r="DL173" s="54" t="s">
        <v>4229</v>
      </c>
      <c r="DM173" s="54">
        <v>2699</v>
      </c>
      <c r="DN173" s="54"/>
      <c r="DO173" s="54"/>
      <c r="DP173" s="54"/>
      <c r="DQ173" s="54"/>
      <c r="DR173" s="54"/>
      <c r="DS173" s="54"/>
      <c r="DT173" s="54"/>
      <c r="DU173" s="54"/>
      <c r="DV173" s="54"/>
      <c r="DW173" s="54"/>
      <c r="DX173" s="54"/>
      <c r="DY173" s="54"/>
      <c r="DZ173" s="54"/>
      <c r="EA173" s="54"/>
      <c r="EB173" s="54"/>
      <c r="EC173" s="54">
        <v>1</v>
      </c>
      <c r="ED173" s="54" t="s">
        <v>4229</v>
      </c>
      <c r="EE173" s="54">
        <v>2699</v>
      </c>
      <c r="EF173" s="54"/>
      <c r="EG173" s="54"/>
      <c r="EH173" s="54"/>
      <c r="EI173" s="54"/>
      <c r="EJ173" s="54"/>
      <c r="EK173" s="54"/>
      <c r="EL173" s="54"/>
      <c r="EM173" s="54"/>
      <c r="EN173" s="54"/>
      <c r="EO173" s="54"/>
      <c r="EP173" s="54"/>
      <c r="EQ173" s="54"/>
      <c r="ER173" s="54"/>
      <c r="ES173" s="54"/>
      <c r="ET173" s="54"/>
      <c r="EU173" s="54"/>
      <c r="EV173" s="54"/>
      <c r="EW173" s="54"/>
      <c r="EX173" s="54">
        <v>1</v>
      </c>
      <c r="EY173" s="54" t="s">
        <v>4724</v>
      </c>
      <c r="EZ173" s="54">
        <v>25</v>
      </c>
      <c r="FA173" s="54">
        <v>1</v>
      </c>
      <c r="FB173" s="54" t="s">
        <v>449</v>
      </c>
      <c r="FC173" s="54">
        <v>25</v>
      </c>
      <c r="FD173" s="54"/>
      <c r="FE173" s="54"/>
      <c r="FF173" s="54"/>
      <c r="FG173" s="54"/>
      <c r="FH173" s="54"/>
      <c r="FI173" s="54"/>
      <c r="FJ173" s="54"/>
      <c r="FK173" s="54"/>
      <c r="FL173" s="54"/>
      <c r="FM173" s="54"/>
      <c r="FN173" s="54"/>
      <c r="FO173" s="54"/>
      <c r="FP173" s="54"/>
      <c r="FQ173" s="54"/>
      <c r="FR173" s="54"/>
      <c r="FS173" s="54"/>
      <c r="FT173" s="54"/>
      <c r="FU173" s="54"/>
      <c r="FV173" s="54"/>
      <c r="FW173" s="54"/>
      <c r="FX173" s="54"/>
      <c r="FY173" s="54"/>
      <c r="FZ173" s="54"/>
      <c r="GA173" s="54"/>
      <c r="GB173" s="54"/>
      <c r="GC173" s="54"/>
      <c r="GD173" s="54"/>
      <c r="GE173" s="54"/>
      <c r="GF173" s="54" t="s">
        <v>6030</v>
      </c>
      <c r="GG173" s="54" t="s">
        <v>6371</v>
      </c>
      <c r="GH173" s="54" t="s">
        <v>6693</v>
      </c>
      <c r="GI173" s="54" t="s">
        <v>7037</v>
      </c>
      <c r="GJ173" s="54" t="s">
        <v>7219</v>
      </c>
      <c r="GK173" s="54" t="s">
        <v>6416</v>
      </c>
      <c r="GL173" s="54" t="s">
        <v>7409</v>
      </c>
      <c r="GM173" s="54" t="s">
        <v>7485</v>
      </c>
      <c r="GN173" s="54"/>
    </row>
    <row r="174" spans="3:196" ht="30" customHeight="1" x14ac:dyDescent="0.2">
      <c r="C174" s="57" t="s">
        <v>11155</v>
      </c>
      <c r="D174" s="102" t="s">
        <v>11215</v>
      </c>
      <c r="E174" s="46" t="s">
        <v>7642</v>
      </c>
      <c r="F174" s="45" t="s">
        <v>11174</v>
      </c>
      <c r="G174" s="46"/>
      <c r="H174" s="46"/>
      <c r="I174" s="46" t="s">
        <v>7735</v>
      </c>
      <c r="J174" s="46" t="s">
        <v>7841</v>
      </c>
      <c r="K174" s="46">
        <v>2017</v>
      </c>
      <c r="L174" s="47">
        <v>44896</v>
      </c>
      <c r="M174" s="47">
        <v>45245</v>
      </c>
      <c r="N174" s="46" t="s">
        <v>7950</v>
      </c>
      <c r="O174" s="46" t="s">
        <v>8073</v>
      </c>
      <c r="P174" s="46" t="s">
        <v>8183</v>
      </c>
      <c r="Q174" s="46" t="s">
        <v>8303</v>
      </c>
      <c r="R174" s="46" t="s">
        <v>699</v>
      </c>
      <c r="S174" s="45"/>
      <c r="T174" s="46" t="s">
        <v>699</v>
      </c>
      <c r="U174" s="45"/>
      <c r="V174" s="46" t="s">
        <v>699</v>
      </c>
      <c r="W174" s="45"/>
      <c r="X174" s="46" t="s">
        <v>699</v>
      </c>
      <c r="Y174" s="45"/>
      <c r="Z174" s="46" t="s">
        <v>8788</v>
      </c>
      <c r="AA174" s="46" t="s">
        <v>8788</v>
      </c>
      <c r="AB174" s="46" t="s">
        <v>3138</v>
      </c>
      <c r="AC174" s="46" t="s">
        <v>8952</v>
      </c>
      <c r="AD174" s="48">
        <f>SUM(AE174,AH174,AK174,AM174,AO174,AQ174)</f>
        <v>167.70999999999998</v>
      </c>
      <c r="AE174" s="48">
        <v>81.209999999999994</v>
      </c>
      <c r="AF174" s="49">
        <v>48.42</v>
      </c>
      <c r="AG174" s="49">
        <v>0.06</v>
      </c>
      <c r="AH174" s="48">
        <v>79.319999999999993</v>
      </c>
      <c r="AI174" s="49">
        <v>47.3</v>
      </c>
      <c r="AJ174" s="49"/>
      <c r="AK174" s="49">
        <v>3.32</v>
      </c>
      <c r="AL174" s="49">
        <v>1.98</v>
      </c>
      <c r="AM174" s="49">
        <v>3.86</v>
      </c>
      <c r="AN174" s="49">
        <v>2.2999999999999998</v>
      </c>
      <c r="AO174" s="49">
        <v>0</v>
      </c>
      <c r="AP174" s="49">
        <v>0</v>
      </c>
      <c r="AQ174" s="49">
        <v>0</v>
      </c>
      <c r="AR174" s="49">
        <v>0</v>
      </c>
      <c r="AS174" s="46" t="s">
        <v>699</v>
      </c>
      <c r="AT174" s="46" t="s">
        <v>699</v>
      </c>
      <c r="AU174" s="46" t="s">
        <v>699</v>
      </c>
      <c r="AV174" s="46">
        <v>1</v>
      </c>
      <c r="AW174" s="46" t="s">
        <v>9118</v>
      </c>
      <c r="AX174" s="46" t="s">
        <v>9190</v>
      </c>
      <c r="AY174" s="49">
        <v>0</v>
      </c>
      <c r="AZ174" s="49">
        <v>350</v>
      </c>
      <c r="BA174" s="49">
        <v>0.25</v>
      </c>
      <c r="BB174" s="50">
        <v>142</v>
      </c>
      <c r="BC174" s="50">
        <v>113</v>
      </c>
      <c r="BD174" s="50">
        <v>62</v>
      </c>
      <c r="BE174" s="50"/>
      <c r="BF174" s="50">
        <v>6</v>
      </c>
      <c r="BG174" s="50">
        <v>1</v>
      </c>
      <c r="BH174" s="50"/>
      <c r="BI174" s="50"/>
      <c r="BJ174" s="50">
        <v>2</v>
      </c>
      <c r="BK174" s="50"/>
      <c r="BL174" s="50"/>
      <c r="BM174" s="50">
        <v>3</v>
      </c>
      <c r="BN174" s="50">
        <v>1</v>
      </c>
      <c r="BO174" s="50">
        <v>6</v>
      </c>
      <c r="BP174" s="50">
        <v>6</v>
      </c>
      <c r="BQ174" s="50">
        <v>1</v>
      </c>
      <c r="BR174" s="50"/>
      <c r="BS174" s="50"/>
      <c r="BT174" s="50">
        <v>30</v>
      </c>
      <c r="BU174" s="50"/>
      <c r="BV174" s="50"/>
      <c r="BW174" s="50"/>
      <c r="BX174" s="50"/>
      <c r="BY174" s="50"/>
      <c r="BZ174" s="50"/>
      <c r="CA174" s="50"/>
      <c r="CB174" s="50"/>
      <c r="CC174" s="50"/>
      <c r="CD174" s="50"/>
      <c r="CE174" s="50"/>
      <c r="CF174" s="50"/>
      <c r="CG174" s="50"/>
      <c r="CH174" s="50"/>
      <c r="CI174" s="50"/>
      <c r="CJ174" s="50"/>
      <c r="CK174" s="50"/>
      <c r="CL174" s="50"/>
      <c r="CM174" s="50"/>
      <c r="CN174" s="50">
        <v>0</v>
      </c>
      <c r="CO174" s="50"/>
      <c r="CP174" s="48"/>
      <c r="CQ174" s="50"/>
      <c r="CR174" s="50"/>
      <c r="CS174" s="50" t="s">
        <v>9240</v>
      </c>
      <c r="CT174" s="50">
        <v>6</v>
      </c>
      <c r="CU174" s="50">
        <v>62</v>
      </c>
      <c r="CV174" s="52">
        <f>SUM(BE174:BX174)+SUM(CO174:CT174)-CU174</f>
        <v>0</v>
      </c>
      <c r="CW174" s="49">
        <v>29</v>
      </c>
      <c r="CX174" s="46" t="s">
        <v>9332</v>
      </c>
      <c r="CY174" s="45"/>
      <c r="CZ174" s="49">
        <v>4.4000000000000004</v>
      </c>
      <c r="DA174" s="53" t="s">
        <v>9452</v>
      </c>
      <c r="DB174" s="49">
        <v>659</v>
      </c>
      <c r="DC174" s="49"/>
      <c r="DD174" s="45"/>
      <c r="DE174" s="45"/>
      <c r="DF174" s="45"/>
      <c r="DG174" s="45"/>
      <c r="DH174" s="46">
        <v>0</v>
      </c>
      <c r="DI174" s="45"/>
      <c r="DJ174" s="46">
        <v>3</v>
      </c>
      <c r="DK174" s="45"/>
      <c r="DL174" s="45"/>
      <c r="DM174" s="45"/>
      <c r="DN174" s="46">
        <v>1</v>
      </c>
      <c r="DO174" s="46" t="s">
        <v>4180</v>
      </c>
      <c r="DP174" s="46">
        <v>2000</v>
      </c>
      <c r="DQ174" s="46">
        <v>1</v>
      </c>
      <c r="DR174" s="46" t="s">
        <v>4180</v>
      </c>
      <c r="DS174" s="46">
        <v>30</v>
      </c>
      <c r="DT174" s="45"/>
      <c r="DU174" s="45"/>
      <c r="DV174" s="45"/>
      <c r="DW174" s="45"/>
      <c r="DX174" s="45"/>
      <c r="DY174" s="45"/>
      <c r="DZ174" s="46">
        <v>1</v>
      </c>
      <c r="EA174" s="46" t="s">
        <v>9758</v>
      </c>
      <c r="EB174" s="46">
        <v>142</v>
      </c>
      <c r="EC174" s="45"/>
      <c r="ED174" s="45"/>
      <c r="EE174" s="45"/>
      <c r="EF174" s="45"/>
      <c r="EG174" s="45"/>
      <c r="EH174" s="45"/>
      <c r="EI174" s="46">
        <v>1</v>
      </c>
      <c r="EJ174" s="46" t="s">
        <v>9827</v>
      </c>
      <c r="EK174" s="46">
        <v>37000</v>
      </c>
      <c r="EL174" s="45"/>
      <c r="EM174" s="45"/>
      <c r="EN174" s="45"/>
      <c r="EO174" s="45"/>
      <c r="EP174" s="45"/>
      <c r="EQ174" s="45"/>
      <c r="ER174" s="45"/>
      <c r="ES174" s="45"/>
      <c r="ET174" s="45"/>
      <c r="EU174" s="45"/>
      <c r="EV174" s="45"/>
      <c r="EW174" s="45"/>
      <c r="EX174" s="46">
        <v>1</v>
      </c>
      <c r="EY174" s="46" t="s">
        <v>9904</v>
      </c>
      <c r="EZ174" s="46">
        <v>10</v>
      </c>
      <c r="FA174" s="45"/>
      <c r="FB174" s="45"/>
      <c r="FC174" s="45"/>
      <c r="FD174" s="45"/>
      <c r="FE174" s="45"/>
      <c r="FF174" s="45"/>
      <c r="FG174" s="46">
        <v>100</v>
      </c>
      <c r="FH174" s="45"/>
      <c r="FI174" s="46">
        <v>34</v>
      </c>
      <c r="FJ174" s="46">
        <v>4</v>
      </c>
      <c r="FK174" s="46">
        <v>10</v>
      </c>
      <c r="FL174" s="46">
        <v>7</v>
      </c>
      <c r="FM174" s="46">
        <v>7</v>
      </c>
      <c r="FN174" s="46">
        <v>6</v>
      </c>
      <c r="FO174" s="46">
        <v>0</v>
      </c>
      <c r="FP174" s="46">
        <v>0</v>
      </c>
      <c r="FQ174" s="46">
        <v>0</v>
      </c>
      <c r="FR174" s="46">
        <v>1</v>
      </c>
      <c r="FS174" s="53" t="s">
        <v>10062</v>
      </c>
      <c r="FT174" s="46" t="s">
        <v>10114</v>
      </c>
      <c r="FU174" s="45"/>
      <c r="FV174" s="45"/>
      <c r="FW174" s="53" t="s">
        <v>10333</v>
      </c>
      <c r="FX174" s="46" t="s">
        <v>10387</v>
      </c>
      <c r="FY174" s="46" t="s">
        <v>10462</v>
      </c>
      <c r="FZ174" s="46" t="s">
        <v>10509</v>
      </c>
      <c r="GA174" s="46" t="s">
        <v>10549</v>
      </c>
      <c r="GB174" s="46" t="s">
        <v>10583</v>
      </c>
      <c r="GC174" s="46" t="s">
        <v>10641</v>
      </c>
      <c r="GD174" s="46">
        <v>3</v>
      </c>
      <c r="GE174" s="46">
        <v>120</v>
      </c>
      <c r="GF174" s="46" t="s">
        <v>10724</v>
      </c>
      <c r="GG174" s="46" t="s">
        <v>10829</v>
      </c>
      <c r="GH174" s="46" t="s">
        <v>11081</v>
      </c>
      <c r="GI174" s="46" t="s">
        <v>10941</v>
      </c>
      <c r="GJ174" s="46" t="s">
        <v>7610</v>
      </c>
      <c r="GK174" s="46" t="s">
        <v>11030</v>
      </c>
      <c r="GL174" s="46" t="s">
        <v>11081</v>
      </c>
      <c r="GM174" s="46" t="s">
        <v>11068</v>
      </c>
      <c r="GN174" s="54"/>
    </row>
    <row r="175" spans="3:196" ht="30" customHeight="1" x14ac:dyDescent="0.2">
      <c r="C175" s="57" t="s">
        <v>11155</v>
      </c>
      <c r="D175" s="102" t="s">
        <v>11215</v>
      </c>
      <c r="E175" s="46" t="s">
        <v>49</v>
      </c>
      <c r="F175" s="45" t="s">
        <v>11174</v>
      </c>
      <c r="G175" s="46"/>
      <c r="H175" s="46"/>
      <c r="I175" s="46" t="s">
        <v>7700</v>
      </c>
      <c r="J175" s="45"/>
      <c r="K175" s="46">
        <v>2017</v>
      </c>
      <c r="L175" s="47">
        <v>44935</v>
      </c>
      <c r="M175" s="47">
        <v>45289</v>
      </c>
      <c r="N175" s="46" t="s">
        <v>7916</v>
      </c>
      <c r="O175" s="46" t="s">
        <v>8044</v>
      </c>
      <c r="P175" s="46" t="s">
        <v>8153</v>
      </c>
      <c r="Q175" s="46" t="s">
        <v>8274</v>
      </c>
      <c r="R175" s="45"/>
      <c r="S175" s="45"/>
      <c r="T175" s="45"/>
      <c r="U175" s="45"/>
      <c r="V175" s="46" t="s">
        <v>8482</v>
      </c>
      <c r="W175" s="46" t="s">
        <v>8511</v>
      </c>
      <c r="X175" s="45"/>
      <c r="Y175" s="45"/>
      <c r="Z175" s="46" t="s">
        <v>8756</v>
      </c>
      <c r="AA175" s="46" t="s">
        <v>8756</v>
      </c>
      <c r="AB175" s="46" t="s">
        <v>3138</v>
      </c>
      <c r="AC175" s="46" t="s">
        <v>8922</v>
      </c>
      <c r="AD175" s="48">
        <f>SUM(AE175,AH175,AK175,AM175,AO175,AQ175)</f>
        <v>36.135000000000005</v>
      </c>
      <c r="AE175" s="48">
        <v>20.484000000000002</v>
      </c>
      <c r="AF175" s="49">
        <v>56.69</v>
      </c>
      <c r="AG175" s="49">
        <v>7.0000000000000007E-2</v>
      </c>
      <c r="AH175" s="48">
        <v>13.813000000000001</v>
      </c>
      <c r="AI175" s="49">
        <v>38.229999999999997</v>
      </c>
      <c r="AJ175" s="49"/>
      <c r="AK175" s="49">
        <v>0.42099999999999999</v>
      </c>
      <c r="AL175" s="49">
        <v>1.17</v>
      </c>
      <c r="AM175" s="49">
        <v>1.417</v>
      </c>
      <c r="AN175" s="49">
        <v>3.92</v>
      </c>
      <c r="AO175" s="49">
        <v>0</v>
      </c>
      <c r="AP175" s="49">
        <v>0</v>
      </c>
      <c r="AQ175" s="49">
        <v>0</v>
      </c>
      <c r="AR175" s="49">
        <v>0</v>
      </c>
      <c r="AS175" s="46" t="s">
        <v>594</v>
      </c>
      <c r="AT175" s="46" t="s">
        <v>594</v>
      </c>
      <c r="AU175" s="46" t="s">
        <v>594</v>
      </c>
      <c r="AV175" s="46">
        <v>1</v>
      </c>
      <c r="AW175" s="46" t="s">
        <v>9095</v>
      </c>
      <c r="AX175" s="46" t="s">
        <v>9165</v>
      </c>
      <c r="AY175" s="49">
        <v>2.323</v>
      </c>
      <c r="AZ175" s="49">
        <v>20</v>
      </c>
      <c r="BA175" s="49">
        <v>0.08</v>
      </c>
      <c r="BB175" s="50">
        <v>0</v>
      </c>
      <c r="BC175" s="50">
        <v>30</v>
      </c>
      <c r="BD175" s="50">
        <v>16</v>
      </c>
      <c r="BE175" s="50">
        <v>0</v>
      </c>
      <c r="BF175" s="50">
        <v>3</v>
      </c>
      <c r="BG175" s="50">
        <v>0</v>
      </c>
      <c r="BH175" s="50">
        <v>0</v>
      </c>
      <c r="BI175" s="50">
        <v>0</v>
      </c>
      <c r="BJ175" s="50">
        <v>1</v>
      </c>
      <c r="BK175" s="50">
        <v>0</v>
      </c>
      <c r="BL175" s="50">
        <v>0</v>
      </c>
      <c r="BM175" s="50">
        <v>0</v>
      </c>
      <c r="BN175" s="50">
        <v>1</v>
      </c>
      <c r="BO175" s="50">
        <v>2</v>
      </c>
      <c r="BP175" s="50">
        <v>6</v>
      </c>
      <c r="BQ175" s="50">
        <v>2</v>
      </c>
      <c r="BR175" s="50">
        <v>1</v>
      </c>
      <c r="BS175" s="50">
        <v>0</v>
      </c>
      <c r="BT175" s="50">
        <v>0</v>
      </c>
      <c r="BU175" s="50">
        <v>0</v>
      </c>
      <c r="BV175" s="50">
        <v>0</v>
      </c>
      <c r="BW175" s="50">
        <v>0</v>
      </c>
      <c r="BX175" s="50">
        <v>0</v>
      </c>
      <c r="BY175" s="50"/>
      <c r="BZ175" s="50"/>
      <c r="CA175" s="50"/>
      <c r="CB175" s="50"/>
      <c r="CC175" s="50"/>
      <c r="CD175" s="50"/>
      <c r="CE175" s="50"/>
      <c r="CF175" s="50"/>
      <c r="CG175" s="50"/>
      <c r="CH175" s="50"/>
      <c r="CI175" s="50"/>
      <c r="CJ175" s="50"/>
      <c r="CK175" s="50"/>
      <c r="CL175" s="50"/>
      <c r="CM175" s="50"/>
      <c r="CN175" s="50">
        <v>0</v>
      </c>
      <c r="CO175" s="50">
        <v>0</v>
      </c>
      <c r="CP175" s="48">
        <v>0</v>
      </c>
      <c r="CQ175" s="50">
        <v>0</v>
      </c>
      <c r="CR175" s="50">
        <v>0</v>
      </c>
      <c r="CS175" s="51"/>
      <c r="CT175" s="50">
        <v>0</v>
      </c>
      <c r="CU175" s="50">
        <v>16</v>
      </c>
      <c r="CV175" s="52">
        <f>SUM(BE175:BX175)+SUM(CO175:CT175)-CU175</f>
        <v>0</v>
      </c>
      <c r="CW175" s="49">
        <v>12.856</v>
      </c>
      <c r="CX175" s="46" t="s">
        <v>3697</v>
      </c>
      <c r="CY175" s="45"/>
      <c r="CZ175" s="49">
        <v>31.07</v>
      </c>
      <c r="DA175" s="53" t="s">
        <v>9437</v>
      </c>
      <c r="DB175" s="49">
        <v>41.383000000000003</v>
      </c>
      <c r="DC175" s="49"/>
      <c r="DD175" s="45"/>
      <c r="DE175" s="45"/>
      <c r="DF175" s="45"/>
      <c r="DG175" s="45"/>
      <c r="DH175" s="46">
        <v>0</v>
      </c>
      <c r="DI175" s="45"/>
      <c r="DJ175" s="46">
        <v>1</v>
      </c>
      <c r="DK175" s="46">
        <v>1</v>
      </c>
      <c r="DL175" s="46" t="s">
        <v>9601</v>
      </c>
      <c r="DM175" s="46">
        <v>135</v>
      </c>
      <c r="DN175" s="46">
        <v>1</v>
      </c>
      <c r="DO175" s="46" t="s">
        <v>9665</v>
      </c>
      <c r="DP175" s="46">
        <v>74</v>
      </c>
      <c r="DQ175" s="46">
        <v>1</v>
      </c>
      <c r="DR175" s="46" t="s">
        <v>9719</v>
      </c>
      <c r="DS175" s="46">
        <v>15</v>
      </c>
      <c r="DT175" s="45"/>
      <c r="DU175" s="45"/>
      <c r="DV175" s="45"/>
      <c r="DW175" s="45"/>
      <c r="DX175" s="45"/>
      <c r="DY175" s="45"/>
      <c r="DZ175" s="46">
        <v>1</v>
      </c>
      <c r="EA175" s="46" t="s">
        <v>9752</v>
      </c>
      <c r="EB175" s="46">
        <v>204</v>
      </c>
      <c r="EC175" s="45"/>
      <c r="ED175" s="45"/>
      <c r="EE175" s="45"/>
      <c r="EF175" s="45"/>
      <c r="EG175" s="45"/>
      <c r="EH175" s="45"/>
      <c r="EI175" s="45"/>
      <c r="EJ175" s="45"/>
      <c r="EK175" s="45"/>
      <c r="EL175" s="46">
        <v>1</v>
      </c>
      <c r="EM175" s="46" t="s">
        <v>9665</v>
      </c>
      <c r="EN175" s="46">
        <v>552</v>
      </c>
      <c r="EO175" s="45"/>
      <c r="EP175" s="45"/>
      <c r="EQ175" s="45"/>
      <c r="ER175" s="45"/>
      <c r="ES175" s="45"/>
      <c r="ET175" s="45"/>
      <c r="EU175" s="45"/>
      <c r="EV175" s="45"/>
      <c r="EW175" s="45"/>
      <c r="EX175" s="45"/>
      <c r="EY175" s="45"/>
      <c r="EZ175" s="45"/>
      <c r="FA175" s="45"/>
      <c r="FB175" s="45"/>
      <c r="FC175" s="45"/>
      <c r="FD175" s="45"/>
      <c r="FE175" s="45"/>
      <c r="FF175" s="45"/>
      <c r="FG175" s="46">
        <v>100</v>
      </c>
      <c r="FH175" s="45"/>
      <c r="FI175" s="46">
        <v>13</v>
      </c>
      <c r="FJ175" s="46">
        <v>0</v>
      </c>
      <c r="FK175" s="46">
        <v>1</v>
      </c>
      <c r="FL175" s="46">
        <v>11</v>
      </c>
      <c r="FM175" s="46">
        <v>0</v>
      </c>
      <c r="FN175" s="46">
        <v>1</v>
      </c>
      <c r="FO175" s="46">
        <v>0</v>
      </c>
      <c r="FP175" s="46">
        <v>0</v>
      </c>
      <c r="FQ175" s="46">
        <v>0</v>
      </c>
      <c r="FR175" s="45"/>
      <c r="FS175" s="45"/>
      <c r="FT175" s="45"/>
      <c r="FU175" s="45"/>
      <c r="FV175" s="46" t="s">
        <v>10254</v>
      </c>
      <c r="FW175" s="45"/>
      <c r="FX175" s="45"/>
      <c r="FY175" s="46" t="s">
        <v>10438</v>
      </c>
      <c r="FZ175" s="45"/>
      <c r="GA175" s="53" t="s">
        <v>10531</v>
      </c>
      <c r="GB175" s="45"/>
      <c r="GC175" s="46" t="s">
        <v>10616</v>
      </c>
      <c r="GD175" s="46">
        <v>2</v>
      </c>
      <c r="GE175" s="46">
        <v>80</v>
      </c>
      <c r="GF175" s="46" t="s">
        <v>10707</v>
      </c>
      <c r="GG175" s="46" t="s">
        <v>10802</v>
      </c>
      <c r="GH175" s="46" t="s">
        <v>11081</v>
      </c>
      <c r="GI175" s="46" t="s">
        <v>10914</v>
      </c>
      <c r="GJ175" s="46" t="s">
        <v>10</v>
      </c>
      <c r="GK175" s="46" t="s">
        <v>7281</v>
      </c>
      <c r="GL175" s="46" t="s">
        <v>11081</v>
      </c>
      <c r="GM175" s="46" t="s">
        <v>7459</v>
      </c>
      <c r="GN175" s="54"/>
    </row>
    <row r="176" spans="3:196" ht="30" customHeight="1" x14ac:dyDescent="0.2">
      <c r="C176" s="57" t="s">
        <v>11156</v>
      </c>
      <c r="D176" s="102" t="s">
        <v>11215</v>
      </c>
      <c r="E176" s="54" t="s">
        <v>49</v>
      </c>
      <c r="F176" s="54" t="s">
        <v>11175</v>
      </c>
      <c r="G176" s="54" t="s">
        <v>82</v>
      </c>
      <c r="H176" s="54" t="s">
        <v>183</v>
      </c>
      <c r="I176" s="54" t="s">
        <v>520</v>
      </c>
      <c r="J176" s="54"/>
      <c r="K176" s="54">
        <v>2023</v>
      </c>
      <c r="L176" s="54" t="s">
        <v>833</v>
      </c>
      <c r="M176" s="54" t="s">
        <v>959</v>
      </c>
      <c r="N176" s="54"/>
      <c r="O176" s="54" t="s">
        <v>1088</v>
      </c>
      <c r="P176" s="54" t="s">
        <v>1348</v>
      </c>
      <c r="Q176" s="54" t="s">
        <v>1588</v>
      </c>
      <c r="R176" s="54" t="s">
        <v>1810</v>
      </c>
      <c r="S176" s="54" t="s">
        <v>2033</v>
      </c>
      <c r="T176" s="54" t="s">
        <v>2287</v>
      </c>
      <c r="U176" s="54"/>
      <c r="V176" s="54"/>
      <c r="W176" s="54"/>
      <c r="X176" s="54"/>
      <c r="Y176" s="54"/>
      <c r="Z176" s="54" t="s">
        <v>2699</v>
      </c>
      <c r="AA176" s="54" t="s">
        <v>2699</v>
      </c>
      <c r="AB176" s="54" t="s">
        <v>3138</v>
      </c>
      <c r="AC176" s="54" t="s">
        <v>3204</v>
      </c>
      <c r="AD176" s="55">
        <v>1.016</v>
      </c>
      <c r="AE176" s="55"/>
      <c r="AF176" s="55"/>
      <c r="AG176" s="55"/>
      <c r="AH176" s="55">
        <v>1</v>
      </c>
      <c r="AI176" s="55">
        <v>98.43</v>
      </c>
      <c r="AJ176" s="55">
        <v>7.0000000000000007E-2</v>
      </c>
      <c r="AK176" s="55">
        <v>1.6E-2</v>
      </c>
      <c r="AL176" s="55">
        <v>1.57</v>
      </c>
      <c r="AM176" s="55">
        <v>0</v>
      </c>
      <c r="AN176" s="55">
        <v>0</v>
      </c>
      <c r="AO176" s="55">
        <v>0</v>
      </c>
      <c r="AP176" s="55">
        <v>0</v>
      </c>
      <c r="AQ176" s="55"/>
      <c r="AR176" s="55"/>
      <c r="AS176" s="55"/>
      <c r="AT176" s="55"/>
      <c r="AU176" s="55"/>
      <c r="AV176" s="55"/>
      <c r="AW176" s="54"/>
      <c r="AX176" s="54"/>
      <c r="AY176" s="55"/>
      <c r="AZ176" s="55">
        <v>1</v>
      </c>
      <c r="BA176" s="55">
        <v>7.0000000000000007E-2</v>
      </c>
      <c r="BB176" s="56">
        <v>2</v>
      </c>
      <c r="BC176" s="56">
        <v>2</v>
      </c>
      <c r="BD176" s="56">
        <v>2</v>
      </c>
      <c r="BE176" s="56">
        <v>0</v>
      </c>
      <c r="BF176" s="56">
        <v>1</v>
      </c>
      <c r="BG176" s="56">
        <v>0</v>
      </c>
      <c r="BH176" s="56">
        <v>0</v>
      </c>
      <c r="BI176" s="56">
        <v>0</v>
      </c>
      <c r="BJ176" s="56">
        <v>0</v>
      </c>
      <c r="BK176" s="56">
        <v>0</v>
      </c>
      <c r="BL176" s="56">
        <v>0</v>
      </c>
      <c r="BM176" s="56">
        <v>0</v>
      </c>
      <c r="BN176" s="56">
        <v>0</v>
      </c>
      <c r="BO176" s="56">
        <v>0</v>
      </c>
      <c r="BP176" s="56">
        <v>1</v>
      </c>
      <c r="BQ176" s="56">
        <v>0</v>
      </c>
      <c r="BR176" s="56">
        <v>0</v>
      </c>
      <c r="BS176" s="56">
        <v>0</v>
      </c>
      <c r="BT176" s="56">
        <v>0</v>
      </c>
      <c r="BU176" s="56">
        <v>0</v>
      </c>
      <c r="BV176" s="56">
        <v>0</v>
      </c>
      <c r="BW176" s="56">
        <v>0</v>
      </c>
      <c r="BX176" s="56">
        <v>0</v>
      </c>
      <c r="BY176" s="56"/>
      <c r="BZ176" s="56"/>
      <c r="CA176" s="56"/>
      <c r="CB176" s="56"/>
      <c r="CC176" s="56"/>
      <c r="CD176" s="56"/>
      <c r="CE176" s="56"/>
      <c r="CF176" s="56"/>
      <c r="CG176" s="56"/>
      <c r="CH176" s="56"/>
      <c r="CI176" s="56"/>
      <c r="CJ176" s="56"/>
      <c r="CK176" s="56"/>
      <c r="CL176" s="56"/>
      <c r="CM176" s="56"/>
      <c r="CN176" s="56">
        <v>0</v>
      </c>
      <c r="CO176" s="56">
        <v>0</v>
      </c>
      <c r="CP176" s="70">
        <v>0</v>
      </c>
      <c r="CQ176" s="56">
        <v>0</v>
      </c>
      <c r="CR176" s="56">
        <v>0</v>
      </c>
      <c r="CS176" s="56"/>
      <c r="CT176" s="56">
        <v>0</v>
      </c>
      <c r="CU176" s="56">
        <v>2</v>
      </c>
      <c r="CV176" s="56">
        <v>0</v>
      </c>
      <c r="CW176" s="55">
        <v>0.122</v>
      </c>
      <c r="CX176" s="54" t="s">
        <v>3697</v>
      </c>
      <c r="CY176" s="54"/>
      <c r="CZ176" s="54">
        <v>0.52</v>
      </c>
      <c r="DA176" s="54" t="s">
        <v>3953</v>
      </c>
      <c r="DB176" s="55">
        <v>23.579000000000001</v>
      </c>
      <c r="DC176" s="54"/>
      <c r="DD176" s="54"/>
      <c r="DE176" s="54"/>
      <c r="DF176" s="54"/>
      <c r="DG176" s="54"/>
      <c r="DH176" s="54">
        <v>0</v>
      </c>
      <c r="DI176" s="54"/>
      <c r="DJ176" s="54">
        <v>0</v>
      </c>
      <c r="DK176" s="54">
        <v>1</v>
      </c>
      <c r="DL176" s="54" t="s">
        <v>4199</v>
      </c>
      <c r="DM176" s="54">
        <v>26</v>
      </c>
      <c r="DN176" s="54">
        <v>1</v>
      </c>
      <c r="DO176" s="54" t="s">
        <v>4316</v>
      </c>
      <c r="DP176" s="54">
        <v>14</v>
      </c>
      <c r="DQ176" s="54"/>
      <c r="DR176" s="54"/>
      <c r="DS176" s="54"/>
      <c r="DT176" s="54"/>
      <c r="DU176" s="54"/>
      <c r="DV176" s="54"/>
      <c r="DW176" s="54"/>
      <c r="DX176" s="54"/>
      <c r="DY176" s="54"/>
      <c r="DZ176" s="54"/>
      <c r="EA176" s="54"/>
      <c r="EB176" s="54"/>
      <c r="EC176" s="54"/>
      <c r="ED176" s="54"/>
      <c r="EE176" s="54"/>
      <c r="EF176" s="54"/>
      <c r="EG176" s="54"/>
      <c r="EH176" s="54"/>
      <c r="EI176" s="54"/>
      <c r="EJ176" s="54"/>
      <c r="EK176" s="54"/>
      <c r="EL176" s="54"/>
      <c r="EM176" s="54"/>
      <c r="EN176" s="54"/>
      <c r="EO176" s="54"/>
      <c r="EP176" s="54"/>
      <c r="EQ176" s="54"/>
      <c r="ER176" s="54"/>
      <c r="ES176" s="54"/>
      <c r="ET176" s="54"/>
      <c r="EU176" s="54"/>
      <c r="EV176" s="54"/>
      <c r="EW176" s="54"/>
      <c r="EX176" s="54">
        <v>1</v>
      </c>
      <c r="EY176" s="54" t="s">
        <v>4707</v>
      </c>
      <c r="EZ176" s="54">
        <v>10</v>
      </c>
      <c r="FA176" s="54"/>
      <c r="FB176" s="54"/>
      <c r="FC176" s="54"/>
      <c r="FD176" s="54"/>
      <c r="FE176" s="54"/>
      <c r="FF176" s="54"/>
      <c r="FG176" s="54"/>
      <c r="FH176" s="54"/>
      <c r="FI176" s="54"/>
      <c r="FJ176" s="54"/>
      <c r="FK176" s="54"/>
      <c r="FL176" s="54"/>
      <c r="FM176" s="54"/>
      <c r="FN176" s="54"/>
      <c r="FO176" s="54"/>
      <c r="FP176" s="54"/>
      <c r="FQ176" s="54"/>
      <c r="FR176" s="54"/>
      <c r="FS176" s="54"/>
      <c r="FT176" s="54"/>
      <c r="FU176" s="54" t="s">
        <v>5005</v>
      </c>
      <c r="FV176" s="54"/>
      <c r="FW176" s="54"/>
      <c r="FX176" s="54"/>
      <c r="FY176" s="54"/>
      <c r="FZ176" s="54"/>
      <c r="GA176" s="54"/>
      <c r="GB176" s="54"/>
      <c r="GC176" s="54"/>
      <c r="GD176" s="54"/>
      <c r="GE176" s="54"/>
      <c r="GF176" s="54" t="s">
        <v>5905</v>
      </c>
      <c r="GG176" s="54" t="s">
        <v>6246</v>
      </c>
      <c r="GH176" s="54" t="s">
        <v>6564</v>
      </c>
      <c r="GI176" s="54" t="s">
        <v>6909</v>
      </c>
      <c r="GJ176" s="54" t="s">
        <v>10</v>
      </c>
      <c r="GK176" s="54" t="s">
        <v>7281</v>
      </c>
      <c r="GL176" s="54" t="s">
        <v>7375</v>
      </c>
      <c r="GM176" s="54" t="s">
        <v>7459</v>
      </c>
      <c r="GN176" s="54"/>
    </row>
    <row r="177" spans="3:196" ht="30" customHeight="1" x14ac:dyDescent="0.2">
      <c r="C177" s="57" t="s">
        <v>11155</v>
      </c>
      <c r="D177" s="102" t="s">
        <v>11217</v>
      </c>
      <c r="E177" s="46" t="s">
        <v>46</v>
      </c>
      <c r="F177" s="45" t="s">
        <v>11174</v>
      </c>
      <c r="G177" s="46"/>
      <c r="H177" s="46"/>
      <c r="I177" s="46" t="s">
        <v>7695</v>
      </c>
      <c r="J177" s="46" t="s">
        <v>7813</v>
      </c>
      <c r="K177" s="46">
        <v>2013</v>
      </c>
      <c r="L177" s="47">
        <v>44958</v>
      </c>
      <c r="M177" s="47">
        <v>45285</v>
      </c>
      <c r="N177" s="45"/>
      <c r="O177" s="45"/>
      <c r="P177" s="45"/>
      <c r="Q177" s="45"/>
      <c r="R177" s="46" t="s">
        <v>8360</v>
      </c>
      <c r="S177" s="46" t="s">
        <v>8390</v>
      </c>
      <c r="T177" s="46" t="s">
        <v>8412</v>
      </c>
      <c r="U177" s="46" t="s">
        <v>8444</v>
      </c>
      <c r="V177" s="45"/>
      <c r="W177" s="45"/>
      <c r="X177" s="46" t="s">
        <v>8563</v>
      </c>
      <c r="Y177" s="46" t="s">
        <v>8658</v>
      </c>
      <c r="Z177" s="46" t="s">
        <v>8750</v>
      </c>
      <c r="AA177" s="46" t="s">
        <v>8750</v>
      </c>
      <c r="AB177" s="46" t="s">
        <v>3138</v>
      </c>
      <c r="AC177" s="46" t="s">
        <v>8916</v>
      </c>
      <c r="AD177" s="48">
        <f>SUM(AE177,AH177,AK177,AM177,AO177,AQ177)</f>
        <v>1851.1420000000001</v>
      </c>
      <c r="AE177" s="48">
        <v>1200</v>
      </c>
      <c r="AF177" s="49">
        <v>64.819999999999993</v>
      </c>
      <c r="AG177" s="49">
        <v>0.35</v>
      </c>
      <c r="AH177" s="48">
        <v>590.59799999999996</v>
      </c>
      <c r="AI177" s="49">
        <v>31.9</v>
      </c>
      <c r="AJ177" s="49"/>
      <c r="AK177" s="49">
        <v>0</v>
      </c>
      <c r="AL177" s="49">
        <v>0</v>
      </c>
      <c r="AM177" s="49">
        <v>0</v>
      </c>
      <c r="AN177" s="49">
        <v>0</v>
      </c>
      <c r="AO177" s="49">
        <v>60.543999999999997</v>
      </c>
      <c r="AP177" s="49">
        <v>3.27</v>
      </c>
      <c r="AQ177" s="49">
        <v>0</v>
      </c>
      <c r="AR177" s="49">
        <v>0</v>
      </c>
      <c r="AS177" s="46" t="s">
        <v>1624</v>
      </c>
      <c r="AT177" s="46" t="s">
        <v>1624</v>
      </c>
      <c r="AU177" s="46" t="s">
        <v>1624</v>
      </c>
      <c r="AV177" s="46">
        <v>1</v>
      </c>
      <c r="AW177" s="46" t="s">
        <v>9092</v>
      </c>
      <c r="AX177" s="46" t="s">
        <v>9162</v>
      </c>
      <c r="AY177" s="49">
        <v>79.620999999999995</v>
      </c>
      <c r="AZ177" s="49">
        <v>1200</v>
      </c>
      <c r="BA177" s="49">
        <v>0.35</v>
      </c>
      <c r="BB177" s="50">
        <v>0</v>
      </c>
      <c r="BC177" s="50">
        <v>963</v>
      </c>
      <c r="BD177" s="50">
        <v>548</v>
      </c>
      <c r="BE177" s="50">
        <v>67</v>
      </c>
      <c r="BF177" s="50">
        <v>265</v>
      </c>
      <c r="BG177" s="50">
        <v>13</v>
      </c>
      <c r="BH177" s="50">
        <v>2</v>
      </c>
      <c r="BI177" s="50">
        <v>2</v>
      </c>
      <c r="BJ177" s="50">
        <v>6</v>
      </c>
      <c r="BK177" s="50">
        <v>41</v>
      </c>
      <c r="BL177" s="50">
        <v>11</v>
      </c>
      <c r="BM177" s="50">
        <v>36</v>
      </c>
      <c r="BN177" s="50">
        <v>15</v>
      </c>
      <c r="BO177" s="50">
        <v>47</v>
      </c>
      <c r="BP177" s="50">
        <v>35</v>
      </c>
      <c r="BQ177" s="50"/>
      <c r="BR177" s="50"/>
      <c r="BS177" s="50"/>
      <c r="BT177" s="50"/>
      <c r="BU177" s="50"/>
      <c r="BV177" s="50"/>
      <c r="BW177" s="50"/>
      <c r="BX177" s="50"/>
      <c r="BY177" s="50"/>
      <c r="BZ177" s="50"/>
      <c r="CA177" s="50"/>
      <c r="CB177" s="50"/>
      <c r="CC177" s="50"/>
      <c r="CD177" s="50"/>
      <c r="CE177" s="50"/>
      <c r="CF177" s="50"/>
      <c r="CG177" s="50"/>
      <c r="CH177" s="50"/>
      <c r="CI177" s="50"/>
      <c r="CJ177" s="50"/>
      <c r="CK177" s="50"/>
      <c r="CL177" s="50"/>
      <c r="CM177" s="50"/>
      <c r="CN177" s="50">
        <v>0</v>
      </c>
      <c r="CO177" s="50"/>
      <c r="CP177" s="48"/>
      <c r="CQ177" s="50"/>
      <c r="CR177" s="50"/>
      <c r="CS177" s="51"/>
      <c r="CT177" s="50">
        <v>8</v>
      </c>
      <c r="CU177" s="50">
        <v>548</v>
      </c>
      <c r="CV177" s="52">
        <f>SUM(BE177:BX177)+SUM(CO177:CT177)-CU177</f>
        <v>0</v>
      </c>
      <c r="CW177" s="49">
        <v>955.62</v>
      </c>
      <c r="CX177" s="46" t="s">
        <v>9295</v>
      </c>
      <c r="CY177" s="45"/>
      <c r="CZ177" s="49">
        <v>31.01</v>
      </c>
      <c r="DA177" s="53" t="s">
        <v>9434</v>
      </c>
      <c r="DB177" s="49">
        <v>3081.82</v>
      </c>
      <c r="DC177" s="49"/>
      <c r="DD177" s="45"/>
      <c r="DE177" s="45"/>
      <c r="DF177" s="45"/>
      <c r="DG177" s="45"/>
      <c r="DH177" s="45"/>
      <c r="DI177" s="45"/>
      <c r="DJ177" s="46">
        <v>6</v>
      </c>
      <c r="DK177" s="45"/>
      <c r="DL177" s="45"/>
      <c r="DM177" s="45"/>
      <c r="DN177" s="46">
        <v>1</v>
      </c>
      <c r="DO177" s="46" t="s">
        <v>3653</v>
      </c>
      <c r="DP177" s="46">
        <v>110364</v>
      </c>
      <c r="DQ177" s="46">
        <v>1</v>
      </c>
      <c r="DR177" s="46" t="s">
        <v>3653</v>
      </c>
      <c r="DS177" s="46">
        <v>4814</v>
      </c>
      <c r="DT177" s="46">
        <v>1</v>
      </c>
      <c r="DU177" s="46" t="s">
        <v>3653</v>
      </c>
      <c r="DV177" s="46">
        <v>3130</v>
      </c>
      <c r="DW177" s="45"/>
      <c r="DX177" s="45"/>
      <c r="DY177" s="45"/>
      <c r="DZ177" s="45"/>
      <c r="EA177" s="45"/>
      <c r="EB177" s="45"/>
      <c r="EC177" s="45"/>
      <c r="ED177" s="45"/>
      <c r="EE177" s="45"/>
      <c r="EF177" s="45"/>
      <c r="EG177" s="45"/>
      <c r="EH177" s="45"/>
      <c r="EI177" s="46">
        <v>1</v>
      </c>
      <c r="EJ177" s="46" t="s">
        <v>9816</v>
      </c>
      <c r="EK177" s="46">
        <v>769533</v>
      </c>
      <c r="EL177" s="46">
        <v>1</v>
      </c>
      <c r="EM177" s="46" t="s">
        <v>9852</v>
      </c>
      <c r="EN177" s="46">
        <v>118308</v>
      </c>
      <c r="EO177" s="45"/>
      <c r="EP177" s="45"/>
      <c r="EQ177" s="45"/>
      <c r="ER177" s="45"/>
      <c r="ES177" s="45"/>
      <c r="ET177" s="45"/>
      <c r="EU177" s="45"/>
      <c r="EV177" s="45"/>
      <c r="EW177" s="45"/>
      <c r="EX177" s="45"/>
      <c r="EY177" s="45"/>
      <c r="EZ177" s="45"/>
      <c r="FA177" s="46">
        <v>1</v>
      </c>
      <c r="FB177" s="53" t="s">
        <v>9932</v>
      </c>
      <c r="FC177" s="46">
        <v>14</v>
      </c>
      <c r="FD177" s="45"/>
      <c r="FE177" s="45"/>
      <c r="FF177" s="45"/>
      <c r="FG177" s="46">
        <v>100</v>
      </c>
      <c r="FH177" s="46" t="s">
        <v>9993</v>
      </c>
      <c r="FI177" s="46">
        <v>51</v>
      </c>
      <c r="FJ177" s="46">
        <v>0</v>
      </c>
      <c r="FK177" s="46">
        <v>0</v>
      </c>
      <c r="FL177" s="46">
        <v>0</v>
      </c>
      <c r="FM177" s="46">
        <v>36</v>
      </c>
      <c r="FN177" s="46">
        <v>15</v>
      </c>
      <c r="FO177" s="46">
        <v>0</v>
      </c>
      <c r="FP177" s="46">
        <v>0</v>
      </c>
      <c r="FQ177" s="46">
        <v>0</v>
      </c>
      <c r="FR177" s="45"/>
      <c r="FS177" s="45"/>
      <c r="FT177" s="46" t="s">
        <v>10096</v>
      </c>
      <c r="FU177" s="53" t="s">
        <v>10162</v>
      </c>
      <c r="FV177" s="46" t="s">
        <v>10249</v>
      </c>
      <c r="FW177" s="45"/>
      <c r="FX177" s="46" t="s">
        <v>10369</v>
      </c>
      <c r="FY177" s="46" t="s">
        <v>10432</v>
      </c>
      <c r="FZ177" s="45"/>
      <c r="GA177" s="53" t="s">
        <v>10527</v>
      </c>
      <c r="GB177" s="45"/>
      <c r="GC177" s="46" t="s">
        <v>1624</v>
      </c>
      <c r="GD177" s="46">
        <v>0</v>
      </c>
      <c r="GE177" s="46">
        <v>0</v>
      </c>
      <c r="GF177" s="46" t="s">
        <v>10703</v>
      </c>
      <c r="GG177" s="46" t="s">
        <v>10798</v>
      </c>
      <c r="GH177" s="46" t="s">
        <v>11081</v>
      </c>
      <c r="GI177" s="46" t="s">
        <v>10910</v>
      </c>
      <c r="GJ177" s="46" t="s">
        <v>7</v>
      </c>
      <c r="GK177" s="46" t="s">
        <v>7254</v>
      </c>
      <c r="GL177" s="46" t="s">
        <v>11081</v>
      </c>
      <c r="GM177" s="46" t="s">
        <v>7444</v>
      </c>
      <c r="GN177" s="54"/>
    </row>
    <row r="178" spans="3:196" ht="30" customHeight="1" x14ac:dyDescent="0.2">
      <c r="C178" s="57" t="s">
        <v>11156</v>
      </c>
      <c r="D178" s="102" t="s">
        <v>11217</v>
      </c>
      <c r="E178" s="54" t="s">
        <v>46</v>
      </c>
      <c r="F178" s="54" t="s">
        <v>11175</v>
      </c>
      <c r="G178" s="54" t="s">
        <v>82</v>
      </c>
      <c r="H178" s="54" t="s">
        <v>132</v>
      </c>
      <c r="I178" s="54" t="s">
        <v>462</v>
      </c>
      <c r="J178" s="54"/>
      <c r="K178" s="54">
        <v>2021</v>
      </c>
      <c r="L178" s="54" t="s">
        <v>797</v>
      </c>
      <c r="M178" s="54" t="s">
        <v>956</v>
      </c>
      <c r="N178" s="54"/>
      <c r="O178" s="54" t="s">
        <v>1053</v>
      </c>
      <c r="P178" s="54" t="s">
        <v>1325</v>
      </c>
      <c r="Q178" s="54" t="s">
        <v>1547</v>
      </c>
      <c r="R178" s="54" t="s">
        <v>1788</v>
      </c>
      <c r="S178" s="54" t="s">
        <v>1988</v>
      </c>
      <c r="T178" s="54" t="s">
        <v>2267</v>
      </c>
      <c r="U178" s="54" t="s">
        <v>2460</v>
      </c>
      <c r="V178" s="54" t="s">
        <v>2538</v>
      </c>
      <c r="W178" s="54"/>
      <c r="X178" s="54"/>
      <c r="Y178" s="54"/>
      <c r="Z178" s="54" t="s">
        <v>2647</v>
      </c>
      <c r="AA178" s="54" t="s">
        <v>2996</v>
      </c>
      <c r="AB178" s="54" t="s">
        <v>3138</v>
      </c>
      <c r="AC178" s="54" t="s">
        <v>3178</v>
      </c>
      <c r="AD178" s="55">
        <v>57.540999999999997</v>
      </c>
      <c r="AE178" s="55"/>
      <c r="AF178" s="55"/>
      <c r="AG178" s="55"/>
      <c r="AH178" s="55">
        <v>57.540999999999997</v>
      </c>
      <c r="AI178" s="55">
        <v>100</v>
      </c>
      <c r="AJ178" s="55">
        <v>0.57999999999999996</v>
      </c>
      <c r="AK178" s="55">
        <v>0</v>
      </c>
      <c r="AL178" s="55">
        <v>0</v>
      </c>
      <c r="AM178" s="55">
        <v>0</v>
      </c>
      <c r="AN178" s="55">
        <v>0</v>
      </c>
      <c r="AO178" s="55">
        <v>0</v>
      </c>
      <c r="AP178" s="55">
        <v>0</v>
      </c>
      <c r="AQ178" s="55"/>
      <c r="AR178" s="55"/>
      <c r="AS178" s="55"/>
      <c r="AT178" s="55"/>
      <c r="AU178" s="55"/>
      <c r="AV178" s="55"/>
      <c r="AW178" s="54"/>
      <c r="AX178" s="54"/>
      <c r="AY178" s="55"/>
      <c r="AZ178" s="55">
        <v>40</v>
      </c>
      <c r="BA178" s="55">
        <v>0.45</v>
      </c>
      <c r="BB178" s="56">
        <v>1</v>
      </c>
      <c r="BC178" s="56">
        <v>1</v>
      </c>
      <c r="BD178" s="56">
        <v>1</v>
      </c>
      <c r="BE178" s="56"/>
      <c r="BF178" s="56"/>
      <c r="BG178" s="56"/>
      <c r="BH178" s="56"/>
      <c r="BI178" s="56"/>
      <c r="BJ178" s="56"/>
      <c r="BK178" s="56"/>
      <c r="BL178" s="56"/>
      <c r="BM178" s="56"/>
      <c r="BN178" s="56">
        <v>1</v>
      </c>
      <c r="BO178" s="56"/>
      <c r="BP178" s="56"/>
      <c r="BQ178" s="56"/>
      <c r="BR178" s="56"/>
      <c r="BS178" s="56"/>
      <c r="BT178" s="56"/>
      <c r="BU178" s="56"/>
      <c r="BV178" s="56"/>
      <c r="BW178" s="56"/>
      <c r="BX178" s="56"/>
      <c r="BY178" s="56"/>
      <c r="BZ178" s="56"/>
      <c r="CA178" s="56"/>
      <c r="CB178" s="56"/>
      <c r="CC178" s="56"/>
      <c r="CD178" s="56"/>
      <c r="CE178" s="56"/>
      <c r="CF178" s="56"/>
      <c r="CG178" s="56"/>
      <c r="CH178" s="56"/>
      <c r="CI178" s="56"/>
      <c r="CJ178" s="56"/>
      <c r="CK178" s="56"/>
      <c r="CL178" s="56"/>
      <c r="CM178" s="56"/>
      <c r="CN178" s="56">
        <v>0</v>
      </c>
      <c r="CO178" s="56"/>
      <c r="CP178" s="70"/>
      <c r="CQ178" s="56"/>
      <c r="CR178" s="56"/>
      <c r="CS178" s="56"/>
      <c r="CT178" s="56"/>
      <c r="CU178" s="56">
        <v>1</v>
      </c>
      <c r="CV178" s="56">
        <v>0</v>
      </c>
      <c r="CW178" s="55">
        <v>226.691</v>
      </c>
      <c r="CX178" s="54" t="s">
        <v>3653</v>
      </c>
      <c r="CY178" s="54"/>
      <c r="CZ178" s="54">
        <v>100</v>
      </c>
      <c r="DA178" s="54" t="s">
        <v>3964</v>
      </c>
      <c r="DB178" s="55">
        <v>226.691</v>
      </c>
      <c r="DC178" s="54"/>
      <c r="DD178" s="54"/>
      <c r="DE178" s="54"/>
      <c r="DF178" s="54"/>
      <c r="DG178" s="54"/>
      <c r="DH178" s="54"/>
      <c r="DI178" s="54"/>
      <c r="DJ178" s="54">
        <v>3</v>
      </c>
      <c r="DK178" s="54">
        <v>1</v>
      </c>
      <c r="DL178" s="54" t="s">
        <v>4189</v>
      </c>
      <c r="DM178" s="54">
        <v>5744</v>
      </c>
      <c r="DN178" s="54">
        <v>1</v>
      </c>
      <c r="DO178" s="54" t="s">
        <v>4288</v>
      </c>
      <c r="DP178" s="54">
        <v>10</v>
      </c>
      <c r="DQ178" s="54"/>
      <c r="DR178" s="54"/>
      <c r="DS178" s="54"/>
      <c r="DT178" s="54"/>
      <c r="DU178" s="54"/>
      <c r="DV178" s="54"/>
      <c r="DW178" s="54"/>
      <c r="DX178" s="54"/>
      <c r="DY178" s="54"/>
      <c r="DZ178" s="54"/>
      <c r="EA178" s="54"/>
      <c r="EB178" s="54"/>
      <c r="EC178" s="54"/>
      <c r="ED178" s="54"/>
      <c r="EE178" s="54"/>
      <c r="EF178" s="54"/>
      <c r="EG178" s="54"/>
      <c r="EH178" s="54"/>
      <c r="EI178" s="54"/>
      <c r="EJ178" s="54"/>
      <c r="EK178" s="54"/>
      <c r="EL178" s="54"/>
      <c r="EM178" s="54"/>
      <c r="EN178" s="54"/>
      <c r="EO178" s="54"/>
      <c r="EP178" s="54"/>
      <c r="EQ178" s="54"/>
      <c r="ER178" s="54"/>
      <c r="ES178" s="54"/>
      <c r="ET178" s="54"/>
      <c r="EU178" s="54"/>
      <c r="EV178" s="54"/>
      <c r="EW178" s="54"/>
      <c r="EX178" s="54"/>
      <c r="EY178" s="54"/>
      <c r="EZ178" s="54"/>
      <c r="FA178" s="54"/>
      <c r="FB178" s="54"/>
      <c r="FC178" s="54"/>
      <c r="FD178" s="54"/>
      <c r="FE178" s="54"/>
      <c r="FF178" s="54"/>
      <c r="FG178" s="54"/>
      <c r="FH178" s="54"/>
      <c r="FI178" s="54"/>
      <c r="FJ178" s="54"/>
      <c r="FK178" s="54"/>
      <c r="FL178" s="54"/>
      <c r="FM178" s="54"/>
      <c r="FN178" s="54"/>
      <c r="FO178" s="54"/>
      <c r="FP178" s="54"/>
      <c r="FQ178" s="54"/>
      <c r="FR178" s="54"/>
      <c r="FS178" s="54"/>
      <c r="FT178" s="54"/>
      <c r="FU178" s="54" t="s">
        <v>4977</v>
      </c>
      <c r="FV178" s="54"/>
      <c r="FW178" s="54" t="s">
        <v>4977</v>
      </c>
      <c r="FX178" s="54"/>
      <c r="FY178" s="54"/>
      <c r="FZ178" s="54"/>
      <c r="GA178" s="54" t="s">
        <v>4977</v>
      </c>
      <c r="GB178" s="54"/>
      <c r="GC178" s="54"/>
      <c r="GD178" s="54"/>
      <c r="GE178" s="54"/>
      <c r="GF178" s="54" t="s">
        <v>5855</v>
      </c>
      <c r="GG178" s="54" t="s">
        <v>6195</v>
      </c>
      <c r="GH178" s="54" t="s">
        <v>6514</v>
      </c>
      <c r="GI178" s="54" t="s">
        <v>6859</v>
      </c>
      <c r="GJ178" s="54" t="s">
        <v>7</v>
      </c>
      <c r="GK178" s="54" t="s">
        <v>7254</v>
      </c>
      <c r="GL178" s="54" t="s">
        <v>7347</v>
      </c>
      <c r="GM178" s="54" t="s">
        <v>7444</v>
      </c>
      <c r="GN178" s="54"/>
    </row>
    <row r="179" spans="3:196" ht="30" customHeight="1" x14ac:dyDescent="0.2">
      <c r="C179" s="57" t="s">
        <v>11156</v>
      </c>
      <c r="D179" s="102" t="s">
        <v>11217</v>
      </c>
      <c r="E179" s="54" t="s">
        <v>46</v>
      </c>
      <c r="F179" s="54" t="s">
        <v>11175</v>
      </c>
      <c r="G179" s="54" t="s">
        <v>82</v>
      </c>
      <c r="H179" s="54" t="s">
        <v>134</v>
      </c>
      <c r="I179" s="54" t="s">
        <v>487</v>
      </c>
      <c r="J179" s="54"/>
      <c r="K179" s="54">
        <v>2023</v>
      </c>
      <c r="L179" s="54" t="s">
        <v>799</v>
      </c>
      <c r="M179" s="54" t="s">
        <v>948</v>
      </c>
      <c r="N179" s="54"/>
      <c r="O179" s="54" t="s">
        <v>1054</v>
      </c>
      <c r="P179" s="54" t="s">
        <v>1326</v>
      </c>
      <c r="Q179" s="54" t="s">
        <v>1549</v>
      </c>
      <c r="R179" s="54" t="s">
        <v>1790</v>
      </c>
      <c r="S179" s="54" t="s">
        <v>1990</v>
      </c>
      <c r="T179" s="54" t="s">
        <v>2269</v>
      </c>
      <c r="U179" s="54"/>
      <c r="V179" s="54"/>
      <c r="W179" s="54"/>
      <c r="X179" s="54"/>
      <c r="Y179" s="54"/>
      <c r="Z179" s="54" t="s">
        <v>2649</v>
      </c>
      <c r="AA179" s="54" t="s">
        <v>2649</v>
      </c>
      <c r="AB179" s="54" t="s">
        <v>3140</v>
      </c>
      <c r="AC179" s="54" t="s">
        <v>3179</v>
      </c>
      <c r="AD179" s="55">
        <v>12.354999999999999</v>
      </c>
      <c r="AE179" s="55"/>
      <c r="AF179" s="55"/>
      <c r="AG179" s="55"/>
      <c r="AH179" s="55">
        <v>10.443</v>
      </c>
      <c r="AI179" s="55">
        <v>84.52</v>
      </c>
      <c r="AJ179" s="55">
        <v>1</v>
      </c>
      <c r="AK179" s="55">
        <v>0</v>
      </c>
      <c r="AL179" s="55">
        <v>0</v>
      </c>
      <c r="AM179" s="55">
        <v>0.76</v>
      </c>
      <c r="AN179" s="55">
        <v>6.15</v>
      </c>
      <c r="AO179" s="55">
        <v>1.1519999999999999</v>
      </c>
      <c r="AP179" s="55">
        <v>8.09</v>
      </c>
      <c r="AQ179" s="55"/>
      <c r="AR179" s="55"/>
      <c r="AS179" s="55"/>
      <c r="AT179" s="55"/>
      <c r="AU179" s="55"/>
      <c r="AV179" s="55">
        <v>1</v>
      </c>
      <c r="AW179" s="54" t="s">
        <v>3393</v>
      </c>
      <c r="AX179" s="54" t="s">
        <v>3507</v>
      </c>
      <c r="AY179" s="55">
        <v>0</v>
      </c>
      <c r="AZ179" s="55">
        <v>31.7</v>
      </c>
      <c r="BA179" s="55">
        <v>1.22</v>
      </c>
      <c r="BB179" s="56">
        <v>10</v>
      </c>
      <c r="BC179" s="56">
        <v>10</v>
      </c>
      <c r="BD179" s="56">
        <v>8</v>
      </c>
      <c r="BE179" s="56">
        <v>1</v>
      </c>
      <c r="BF179" s="56">
        <v>5</v>
      </c>
      <c r="BG179" s="56"/>
      <c r="BH179" s="56"/>
      <c r="BI179" s="56"/>
      <c r="BJ179" s="56"/>
      <c r="BK179" s="56"/>
      <c r="BL179" s="56"/>
      <c r="BM179" s="56"/>
      <c r="BN179" s="56">
        <v>1</v>
      </c>
      <c r="BO179" s="56"/>
      <c r="BP179" s="56"/>
      <c r="BQ179" s="56">
        <v>1</v>
      </c>
      <c r="BR179" s="56"/>
      <c r="BS179" s="56"/>
      <c r="BT179" s="56"/>
      <c r="BU179" s="56"/>
      <c r="BV179" s="56"/>
      <c r="BW179" s="56"/>
      <c r="BX179" s="56"/>
      <c r="BY179" s="56"/>
      <c r="BZ179" s="56"/>
      <c r="CA179" s="56"/>
      <c r="CB179" s="56"/>
      <c r="CC179" s="56"/>
      <c r="CD179" s="56"/>
      <c r="CE179" s="56"/>
      <c r="CF179" s="56"/>
      <c r="CG179" s="56"/>
      <c r="CH179" s="56"/>
      <c r="CI179" s="56"/>
      <c r="CJ179" s="56"/>
      <c r="CK179" s="56"/>
      <c r="CL179" s="56"/>
      <c r="CM179" s="56"/>
      <c r="CN179" s="56">
        <v>0</v>
      </c>
      <c r="CO179" s="56"/>
      <c r="CP179" s="70"/>
      <c r="CQ179" s="56"/>
      <c r="CR179" s="56"/>
      <c r="CS179" s="56"/>
      <c r="CT179" s="56"/>
      <c r="CU179" s="56">
        <v>8</v>
      </c>
      <c r="CV179" s="56">
        <v>0</v>
      </c>
      <c r="CW179" s="55">
        <v>26.838999999999999</v>
      </c>
      <c r="CX179" s="54" t="s">
        <v>3655</v>
      </c>
      <c r="CY179" s="54"/>
      <c r="CZ179" s="54">
        <v>58.94</v>
      </c>
      <c r="DA179" s="54" t="s">
        <v>3964</v>
      </c>
      <c r="DB179" s="55">
        <v>45.539000000000001</v>
      </c>
      <c r="DC179" s="54"/>
      <c r="DD179" s="54"/>
      <c r="DE179" s="54"/>
      <c r="DF179" s="54"/>
      <c r="DG179" s="54"/>
      <c r="DH179" s="54"/>
      <c r="DI179" s="54"/>
      <c r="DJ179" s="54">
        <v>2</v>
      </c>
      <c r="DK179" s="54">
        <v>1</v>
      </c>
      <c r="DL179" s="54" t="s">
        <v>4189</v>
      </c>
      <c r="DM179" s="54">
        <v>248</v>
      </c>
      <c r="DN179" s="54">
        <v>1</v>
      </c>
      <c r="DO179" s="54" t="s">
        <v>4304</v>
      </c>
      <c r="DP179" s="54">
        <v>248</v>
      </c>
      <c r="DQ179" s="54"/>
      <c r="DR179" s="54"/>
      <c r="DS179" s="54"/>
      <c r="DT179" s="54"/>
      <c r="DU179" s="54"/>
      <c r="DV179" s="54"/>
      <c r="DW179" s="54"/>
      <c r="DX179" s="54"/>
      <c r="DY179" s="54"/>
      <c r="DZ179" s="54"/>
      <c r="EA179" s="54"/>
      <c r="EB179" s="54"/>
      <c r="EC179" s="54"/>
      <c r="ED179" s="54"/>
      <c r="EE179" s="54"/>
      <c r="EF179" s="54"/>
      <c r="EG179" s="54"/>
      <c r="EH179" s="54"/>
      <c r="EI179" s="54"/>
      <c r="EJ179" s="54"/>
      <c r="EK179" s="54"/>
      <c r="EL179" s="54"/>
      <c r="EM179" s="54"/>
      <c r="EN179" s="54"/>
      <c r="EO179" s="54"/>
      <c r="EP179" s="54"/>
      <c r="EQ179" s="54"/>
      <c r="ER179" s="54"/>
      <c r="ES179" s="54"/>
      <c r="ET179" s="54"/>
      <c r="EU179" s="54"/>
      <c r="EV179" s="54"/>
      <c r="EW179" s="54"/>
      <c r="EX179" s="54">
        <v>1</v>
      </c>
      <c r="EY179" s="54" t="s">
        <v>4703</v>
      </c>
      <c r="EZ179" s="54">
        <v>9</v>
      </c>
      <c r="FA179" s="54"/>
      <c r="FB179" s="54"/>
      <c r="FC179" s="54"/>
      <c r="FD179" s="54"/>
      <c r="FE179" s="54"/>
      <c r="FF179" s="54"/>
      <c r="FG179" s="54"/>
      <c r="FH179" s="54"/>
      <c r="FI179" s="54"/>
      <c r="FJ179" s="54"/>
      <c r="FK179" s="54"/>
      <c r="FL179" s="54"/>
      <c r="FM179" s="54"/>
      <c r="FN179" s="54"/>
      <c r="FO179" s="54"/>
      <c r="FP179" s="54"/>
      <c r="FQ179" s="54"/>
      <c r="FR179" s="54"/>
      <c r="FS179" s="54"/>
      <c r="FT179" s="54"/>
      <c r="FU179" s="54" t="s">
        <v>4978</v>
      </c>
      <c r="FV179" s="54" t="s">
        <v>5210</v>
      </c>
      <c r="FW179" s="54"/>
      <c r="FX179" s="54"/>
      <c r="FY179" s="54"/>
      <c r="FZ179" s="54"/>
      <c r="GA179" s="54"/>
      <c r="GB179" s="54"/>
      <c r="GC179" s="54"/>
      <c r="GD179" s="54"/>
      <c r="GE179" s="54"/>
      <c r="GF179" s="54" t="s">
        <v>5857</v>
      </c>
      <c r="GG179" s="54" t="s">
        <v>6197</v>
      </c>
      <c r="GH179" s="54" t="s">
        <v>6516</v>
      </c>
      <c r="GI179" s="54" t="s">
        <v>6861</v>
      </c>
      <c r="GJ179" s="54" t="s">
        <v>7</v>
      </c>
      <c r="GK179" s="54" t="s">
        <v>7254</v>
      </c>
      <c r="GL179" s="54" t="s">
        <v>7347</v>
      </c>
      <c r="GM179" s="54" t="s">
        <v>7444</v>
      </c>
      <c r="GN179" s="54"/>
    </row>
    <row r="180" spans="3:196" ht="30" customHeight="1" x14ac:dyDescent="0.2">
      <c r="C180" s="102" t="s">
        <v>711</v>
      </c>
      <c r="D180" s="102" t="s">
        <v>11217</v>
      </c>
      <c r="E180" s="54" t="s">
        <v>46</v>
      </c>
      <c r="F180" s="54" t="s">
        <v>11175</v>
      </c>
      <c r="G180" s="54" t="s">
        <v>83</v>
      </c>
      <c r="H180" s="54" t="s">
        <v>139</v>
      </c>
      <c r="I180" s="54" t="s">
        <v>489</v>
      </c>
      <c r="J180" s="54"/>
      <c r="K180" s="54">
        <v>2022</v>
      </c>
      <c r="L180" s="54" t="s">
        <v>803</v>
      </c>
      <c r="M180" s="54" t="s">
        <v>959</v>
      </c>
      <c r="N180" s="54"/>
      <c r="O180" s="54" t="s">
        <v>1058</v>
      </c>
      <c r="P180" s="54" t="s">
        <v>1328</v>
      </c>
      <c r="Q180" s="54"/>
      <c r="R180" s="54"/>
      <c r="S180" s="54" t="s">
        <v>1994</v>
      </c>
      <c r="T180" s="54" t="s">
        <v>2271</v>
      </c>
      <c r="U180" s="54"/>
      <c r="V180" s="54"/>
      <c r="W180" s="54"/>
      <c r="X180" s="54"/>
      <c r="Y180" s="54"/>
      <c r="Z180" s="54" t="s">
        <v>2654</v>
      </c>
      <c r="AA180" s="54" t="s">
        <v>2654</v>
      </c>
      <c r="AB180" s="54" t="s">
        <v>3138</v>
      </c>
      <c r="AC180" s="54" t="s">
        <v>3182</v>
      </c>
      <c r="AD180" s="55">
        <v>2.9409999999999998</v>
      </c>
      <c r="AE180" s="55"/>
      <c r="AF180" s="55"/>
      <c r="AG180" s="55"/>
      <c r="AH180" s="55">
        <v>2.9409999999999998</v>
      </c>
      <c r="AI180" s="55">
        <v>100</v>
      </c>
      <c r="AJ180" s="55">
        <v>0.06</v>
      </c>
      <c r="AK180" s="55">
        <v>0</v>
      </c>
      <c r="AL180" s="55">
        <v>0</v>
      </c>
      <c r="AM180" s="55">
        <v>0</v>
      </c>
      <c r="AN180" s="55">
        <v>0</v>
      </c>
      <c r="AO180" s="55">
        <v>0</v>
      </c>
      <c r="AP180" s="55">
        <v>0</v>
      </c>
      <c r="AQ180" s="55"/>
      <c r="AR180" s="55"/>
      <c r="AS180" s="55"/>
      <c r="AT180" s="55"/>
      <c r="AU180" s="55"/>
      <c r="AV180" s="55"/>
      <c r="AW180" s="54"/>
      <c r="AX180" s="54"/>
      <c r="AY180" s="55"/>
      <c r="AZ180" s="55">
        <v>3</v>
      </c>
      <c r="BA180" s="55">
        <v>0.06</v>
      </c>
      <c r="BB180" s="56">
        <v>8</v>
      </c>
      <c r="BC180" s="56">
        <v>8</v>
      </c>
      <c r="BD180" s="56">
        <v>4</v>
      </c>
      <c r="BE180" s="56"/>
      <c r="BF180" s="56"/>
      <c r="BG180" s="56"/>
      <c r="BH180" s="56"/>
      <c r="BI180" s="56"/>
      <c r="BJ180" s="56"/>
      <c r="BK180" s="56"/>
      <c r="BL180" s="56"/>
      <c r="BM180" s="56"/>
      <c r="BN180" s="56"/>
      <c r="BO180" s="56"/>
      <c r="BP180" s="56"/>
      <c r="BQ180" s="56"/>
      <c r="BR180" s="56"/>
      <c r="BS180" s="56"/>
      <c r="BT180" s="56"/>
      <c r="BU180" s="56"/>
      <c r="BV180" s="56"/>
      <c r="BW180" s="56"/>
      <c r="BX180" s="56">
        <v>4</v>
      </c>
      <c r="BY180" s="56">
        <v>1</v>
      </c>
      <c r="BZ180" s="56"/>
      <c r="CA180" s="56"/>
      <c r="CB180" s="56"/>
      <c r="CC180" s="56">
        <v>1</v>
      </c>
      <c r="CD180" s="56">
        <v>1</v>
      </c>
      <c r="CE180" s="56"/>
      <c r="CF180" s="56"/>
      <c r="CG180" s="56"/>
      <c r="CH180" s="56"/>
      <c r="CI180" s="56"/>
      <c r="CJ180" s="56">
        <v>1</v>
      </c>
      <c r="CK180" s="56"/>
      <c r="CL180" s="56"/>
      <c r="CM180" s="56"/>
      <c r="CN180" s="56">
        <v>4</v>
      </c>
      <c r="CO180" s="56"/>
      <c r="CP180" s="70"/>
      <c r="CQ180" s="56"/>
      <c r="CR180" s="56"/>
      <c r="CS180" s="56"/>
      <c r="CT180" s="56"/>
      <c r="CU180" s="56">
        <v>4</v>
      </c>
      <c r="CV180" s="56">
        <v>0</v>
      </c>
      <c r="CW180" s="55">
        <v>2.145</v>
      </c>
      <c r="CX180" s="54" t="s">
        <v>3660</v>
      </c>
      <c r="CY180" s="54"/>
      <c r="CZ180" s="54">
        <v>1.76</v>
      </c>
      <c r="DA180" s="54" t="s">
        <v>3969</v>
      </c>
      <c r="DB180" s="55">
        <v>122.13</v>
      </c>
      <c r="DC180" s="54"/>
      <c r="DD180" s="54"/>
      <c r="DE180" s="54"/>
      <c r="DF180" s="54"/>
      <c r="DG180" s="54"/>
      <c r="DH180" s="54"/>
      <c r="DI180" s="54"/>
      <c r="DJ180" s="54">
        <v>9</v>
      </c>
      <c r="DK180" s="54"/>
      <c r="DL180" s="54"/>
      <c r="DM180" s="54"/>
      <c r="DN180" s="54"/>
      <c r="DO180" s="54"/>
      <c r="DP180" s="54"/>
      <c r="DQ180" s="54"/>
      <c r="DR180" s="54"/>
      <c r="DS180" s="54"/>
      <c r="DT180" s="54"/>
      <c r="DU180" s="54"/>
      <c r="DV180" s="54"/>
      <c r="DW180" s="54"/>
      <c r="DX180" s="54"/>
      <c r="DY180" s="54"/>
      <c r="DZ180" s="54"/>
      <c r="EA180" s="54"/>
      <c r="EB180" s="54"/>
      <c r="EC180" s="54"/>
      <c r="ED180" s="54"/>
      <c r="EE180" s="54"/>
      <c r="EF180" s="54" t="s">
        <v>4516</v>
      </c>
      <c r="EG180" s="54" t="s">
        <v>4553</v>
      </c>
      <c r="EH180" s="54">
        <v>42</v>
      </c>
      <c r="EI180" s="54"/>
      <c r="EJ180" s="54"/>
      <c r="EK180" s="54"/>
      <c r="EL180" s="54"/>
      <c r="EM180" s="54"/>
      <c r="EN180" s="54"/>
      <c r="EO180" s="54"/>
      <c r="EP180" s="54"/>
      <c r="EQ180" s="54"/>
      <c r="ER180" s="54"/>
      <c r="ES180" s="54"/>
      <c r="ET180" s="54"/>
      <c r="EU180" s="54"/>
      <c r="EV180" s="54"/>
      <c r="EW180" s="54"/>
      <c r="EX180" s="54"/>
      <c r="EY180" s="54"/>
      <c r="EZ180" s="54"/>
      <c r="FA180" s="54"/>
      <c r="FB180" s="54"/>
      <c r="FC180" s="54"/>
      <c r="FD180" s="54" t="s">
        <v>4842</v>
      </c>
      <c r="FE180" s="54" t="s">
        <v>4865</v>
      </c>
      <c r="FF180" s="54">
        <v>10</v>
      </c>
      <c r="FG180" s="54"/>
      <c r="FH180" s="54"/>
      <c r="FI180" s="54"/>
      <c r="FJ180" s="54"/>
      <c r="FK180" s="54"/>
      <c r="FL180" s="54"/>
      <c r="FM180" s="54"/>
      <c r="FN180" s="54"/>
      <c r="FO180" s="54"/>
      <c r="FP180" s="54"/>
      <c r="FQ180" s="54"/>
      <c r="FR180" s="54"/>
      <c r="FS180" s="54"/>
      <c r="FT180" s="54"/>
      <c r="FU180" s="54"/>
      <c r="FV180" s="54"/>
      <c r="FW180" s="54"/>
      <c r="FX180" s="54"/>
      <c r="FY180" s="54"/>
      <c r="FZ180" s="54"/>
      <c r="GA180" s="54"/>
      <c r="GB180" s="54"/>
      <c r="GC180" s="54"/>
      <c r="GD180" s="54"/>
      <c r="GE180" s="54"/>
      <c r="GF180" s="54" t="s">
        <v>5862</v>
      </c>
      <c r="GG180" s="54" t="s">
        <v>6202</v>
      </c>
      <c r="GH180" s="54" t="s">
        <v>6521</v>
      </c>
      <c r="GI180" s="54" t="s">
        <v>6866</v>
      </c>
      <c r="GJ180" s="54" t="s">
        <v>7</v>
      </c>
      <c r="GK180" s="54" t="s">
        <v>7254</v>
      </c>
      <c r="GL180" s="54" t="s">
        <v>7347</v>
      </c>
      <c r="GM180" s="54" t="s">
        <v>7444</v>
      </c>
      <c r="GN180" s="54" t="s">
        <v>7508</v>
      </c>
    </row>
    <row r="181" spans="3:196" ht="30" customHeight="1" x14ac:dyDescent="0.2">
      <c r="C181" s="57" t="s">
        <v>11156</v>
      </c>
      <c r="D181" s="102" t="s">
        <v>11217</v>
      </c>
      <c r="E181" s="54" t="s">
        <v>46</v>
      </c>
      <c r="F181" s="54" t="s">
        <v>11175</v>
      </c>
      <c r="G181" s="54" t="s">
        <v>83</v>
      </c>
      <c r="H181" s="54" t="s">
        <v>141</v>
      </c>
      <c r="I181" s="54" t="s">
        <v>491</v>
      </c>
      <c r="J181" s="54"/>
      <c r="K181" s="54">
        <v>2022</v>
      </c>
      <c r="L181" s="54" t="s">
        <v>804</v>
      </c>
      <c r="M181" s="54" t="s">
        <v>957</v>
      </c>
      <c r="N181" s="54"/>
      <c r="O181" s="54" t="s">
        <v>1060</v>
      </c>
      <c r="P181" s="54" t="s">
        <v>1330</v>
      </c>
      <c r="Q181" s="54" t="s">
        <v>1554</v>
      </c>
      <c r="R181" s="54" t="s">
        <v>1793</v>
      </c>
      <c r="S181" s="54" t="s">
        <v>1996</v>
      </c>
      <c r="T181" s="54" t="s">
        <v>2273</v>
      </c>
      <c r="U181" s="54"/>
      <c r="V181" s="54"/>
      <c r="W181" s="54"/>
      <c r="X181" s="54"/>
      <c r="Y181" s="54"/>
      <c r="Z181" s="54" t="s">
        <v>2656</v>
      </c>
      <c r="AA181" s="54" t="s">
        <v>2656</v>
      </c>
      <c r="AB181" s="54" t="s">
        <v>3140</v>
      </c>
      <c r="AC181" s="54" t="s">
        <v>2656</v>
      </c>
      <c r="AD181" s="55">
        <v>3.4870000000000001</v>
      </c>
      <c r="AE181" s="55"/>
      <c r="AF181" s="55"/>
      <c r="AG181" s="55"/>
      <c r="AH181" s="55">
        <v>2.6030000000000002</v>
      </c>
      <c r="AI181" s="55">
        <v>74.650000000000006</v>
      </c>
      <c r="AJ181" s="55">
        <v>0.21</v>
      </c>
      <c r="AK181" s="55">
        <v>0</v>
      </c>
      <c r="AL181" s="55">
        <v>0</v>
      </c>
      <c r="AM181" s="55">
        <v>0</v>
      </c>
      <c r="AN181" s="55">
        <v>0</v>
      </c>
      <c r="AO181" s="55">
        <v>0.88400000000000001</v>
      </c>
      <c r="AP181" s="55">
        <v>25.35</v>
      </c>
      <c r="AQ181" s="55"/>
      <c r="AR181" s="55"/>
      <c r="AS181" s="55"/>
      <c r="AT181" s="55"/>
      <c r="AU181" s="55"/>
      <c r="AV181" s="55"/>
      <c r="AW181" s="54"/>
      <c r="AX181" s="54"/>
      <c r="AY181" s="55"/>
      <c r="AZ181" s="55">
        <v>3</v>
      </c>
      <c r="BA181" s="55">
        <v>0.18</v>
      </c>
      <c r="BB181" s="56">
        <v>5</v>
      </c>
      <c r="BC181" s="56">
        <v>5</v>
      </c>
      <c r="BD181" s="56">
        <v>4</v>
      </c>
      <c r="BE181" s="56"/>
      <c r="BF181" s="56"/>
      <c r="BG181" s="56">
        <v>2</v>
      </c>
      <c r="BH181" s="56"/>
      <c r="BI181" s="56"/>
      <c r="BJ181" s="56"/>
      <c r="BK181" s="56"/>
      <c r="BL181" s="56"/>
      <c r="BM181" s="56">
        <v>1</v>
      </c>
      <c r="BN181" s="56"/>
      <c r="BO181" s="56"/>
      <c r="BP181" s="56">
        <v>1</v>
      </c>
      <c r="BQ181" s="56"/>
      <c r="BR181" s="56"/>
      <c r="BS181" s="56"/>
      <c r="BT181" s="56"/>
      <c r="BU181" s="56"/>
      <c r="BV181" s="56"/>
      <c r="BW181" s="56"/>
      <c r="BX181" s="56"/>
      <c r="BY181" s="56"/>
      <c r="BZ181" s="56"/>
      <c r="CA181" s="56"/>
      <c r="CB181" s="56"/>
      <c r="CC181" s="56"/>
      <c r="CD181" s="56"/>
      <c r="CE181" s="56"/>
      <c r="CF181" s="56"/>
      <c r="CG181" s="56"/>
      <c r="CH181" s="56"/>
      <c r="CI181" s="56"/>
      <c r="CJ181" s="56"/>
      <c r="CK181" s="56"/>
      <c r="CL181" s="56"/>
      <c r="CM181" s="56"/>
      <c r="CN181" s="56">
        <v>0</v>
      </c>
      <c r="CO181" s="56"/>
      <c r="CP181" s="70"/>
      <c r="CQ181" s="56"/>
      <c r="CR181" s="56"/>
      <c r="CS181" s="56"/>
      <c r="CT181" s="56"/>
      <c r="CU181" s="56">
        <v>4</v>
      </c>
      <c r="CV181" s="56">
        <v>0</v>
      </c>
      <c r="CW181" s="55">
        <v>0.39</v>
      </c>
      <c r="CX181" s="54" t="s">
        <v>3662</v>
      </c>
      <c r="CY181" s="54"/>
      <c r="CZ181" s="54">
        <v>0.67</v>
      </c>
      <c r="DA181" s="54" t="s">
        <v>3964</v>
      </c>
      <c r="DB181" s="55">
        <v>58.362000000000002</v>
      </c>
      <c r="DC181" s="54"/>
      <c r="DD181" s="54"/>
      <c r="DE181" s="54"/>
      <c r="DF181" s="54"/>
      <c r="DG181" s="54"/>
      <c r="DH181" s="54"/>
      <c r="DI181" s="54"/>
      <c r="DJ181" s="54">
        <v>4</v>
      </c>
      <c r="DK181" s="54">
        <v>1</v>
      </c>
      <c r="DL181" s="54" t="s">
        <v>4190</v>
      </c>
      <c r="DM181" s="54">
        <v>208</v>
      </c>
      <c r="DN181" s="54">
        <v>1</v>
      </c>
      <c r="DO181" s="54" t="s">
        <v>4307</v>
      </c>
      <c r="DP181" s="54">
        <v>25</v>
      </c>
      <c r="DQ181" s="54"/>
      <c r="DR181" s="54"/>
      <c r="DS181" s="54"/>
      <c r="DT181" s="54"/>
      <c r="DU181" s="54"/>
      <c r="DV181" s="54"/>
      <c r="DW181" s="54"/>
      <c r="DX181" s="54"/>
      <c r="DY181" s="54"/>
      <c r="DZ181" s="54"/>
      <c r="EA181" s="54"/>
      <c r="EB181" s="54"/>
      <c r="EC181" s="54">
        <v>1</v>
      </c>
      <c r="ED181" s="54" t="s">
        <v>4498</v>
      </c>
      <c r="EE181" s="54">
        <v>5</v>
      </c>
      <c r="EF181" s="54"/>
      <c r="EG181" s="54"/>
      <c r="EH181" s="54"/>
      <c r="EI181" s="54"/>
      <c r="EJ181" s="54"/>
      <c r="EK181" s="54"/>
      <c r="EL181" s="54"/>
      <c r="EM181" s="54"/>
      <c r="EN181" s="54"/>
      <c r="EO181" s="54"/>
      <c r="EP181" s="54"/>
      <c r="EQ181" s="54"/>
      <c r="ER181" s="54"/>
      <c r="ES181" s="54"/>
      <c r="ET181" s="54"/>
      <c r="EU181" s="54"/>
      <c r="EV181" s="54"/>
      <c r="EW181" s="54"/>
      <c r="EX181" s="54"/>
      <c r="EY181" s="54"/>
      <c r="EZ181" s="54"/>
      <c r="FA181" s="54">
        <v>1</v>
      </c>
      <c r="FB181" s="54" t="s">
        <v>4771</v>
      </c>
      <c r="FC181" s="54">
        <v>5</v>
      </c>
      <c r="FD181" s="54"/>
      <c r="FE181" s="54"/>
      <c r="FF181" s="54"/>
      <c r="FG181" s="54"/>
      <c r="FH181" s="54"/>
      <c r="FI181" s="54"/>
      <c r="FJ181" s="54"/>
      <c r="FK181" s="54"/>
      <c r="FL181" s="54"/>
      <c r="FM181" s="54"/>
      <c r="FN181" s="54"/>
      <c r="FO181" s="54"/>
      <c r="FP181" s="54"/>
      <c r="FQ181" s="54"/>
      <c r="FR181" s="54"/>
      <c r="FS181" s="54"/>
      <c r="FT181" s="54"/>
      <c r="FU181" s="54" t="s">
        <v>4980</v>
      </c>
      <c r="FV181" s="54"/>
      <c r="FW181" s="54"/>
      <c r="FX181" s="54"/>
      <c r="FY181" s="54"/>
      <c r="FZ181" s="54"/>
      <c r="GA181" s="54"/>
      <c r="GB181" s="54"/>
      <c r="GC181" s="54"/>
      <c r="GD181" s="54"/>
      <c r="GE181" s="54"/>
      <c r="GF181" s="54" t="s">
        <v>5864</v>
      </c>
      <c r="GG181" s="54" t="s">
        <v>6204</v>
      </c>
      <c r="GH181" s="54" t="s">
        <v>6523</v>
      </c>
      <c r="GI181" s="54" t="s">
        <v>6868</v>
      </c>
      <c r="GJ181" s="54" t="s">
        <v>7</v>
      </c>
      <c r="GK181" s="54" t="s">
        <v>7254</v>
      </c>
      <c r="GL181" s="54" t="s">
        <v>7347</v>
      </c>
      <c r="GM181" s="54" t="s">
        <v>7444</v>
      </c>
      <c r="GN181" s="54" t="s">
        <v>7509</v>
      </c>
    </row>
    <row r="182" spans="3:196" ht="30" customHeight="1" x14ac:dyDescent="0.2">
      <c r="C182" s="102" t="s">
        <v>711</v>
      </c>
      <c r="D182" s="102" t="s">
        <v>11217</v>
      </c>
      <c r="E182" s="54" t="s">
        <v>46</v>
      </c>
      <c r="F182" s="54" t="s">
        <v>11175</v>
      </c>
      <c r="G182" s="54" t="s">
        <v>83</v>
      </c>
      <c r="H182" s="54" t="s">
        <v>141</v>
      </c>
      <c r="I182" s="54" t="s">
        <v>493</v>
      </c>
      <c r="J182" s="54"/>
      <c r="K182" s="54">
        <v>2023</v>
      </c>
      <c r="L182" s="54" t="s">
        <v>807</v>
      </c>
      <c r="M182" s="54" t="s">
        <v>774</v>
      </c>
      <c r="N182" s="54"/>
      <c r="O182" s="54" t="s">
        <v>1061</v>
      </c>
      <c r="P182" s="54" t="s">
        <v>1331</v>
      </c>
      <c r="Q182" s="54"/>
      <c r="R182" s="54"/>
      <c r="S182" s="54" t="s">
        <v>2000</v>
      </c>
      <c r="T182" s="54" t="s">
        <v>2275</v>
      </c>
      <c r="U182" s="54"/>
      <c r="V182" s="54"/>
      <c r="W182" s="54"/>
      <c r="X182" s="54"/>
      <c r="Y182" s="54"/>
      <c r="Z182" s="54" t="s">
        <v>2660</v>
      </c>
      <c r="AA182" s="54" t="s">
        <v>2660</v>
      </c>
      <c r="AB182" s="54" t="s">
        <v>3138</v>
      </c>
      <c r="AC182" s="54" t="s">
        <v>3185</v>
      </c>
      <c r="AD182" s="55">
        <v>0.5</v>
      </c>
      <c r="AE182" s="55"/>
      <c r="AF182" s="55"/>
      <c r="AG182" s="55"/>
      <c r="AH182" s="55">
        <v>0.5</v>
      </c>
      <c r="AI182" s="55">
        <v>100</v>
      </c>
      <c r="AJ182" s="55">
        <v>0.04</v>
      </c>
      <c r="AK182" s="55">
        <v>0</v>
      </c>
      <c r="AL182" s="55">
        <v>0</v>
      </c>
      <c r="AM182" s="55">
        <v>0</v>
      </c>
      <c r="AN182" s="55">
        <v>0</v>
      </c>
      <c r="AO182" s="55">
        <v>0</v>
      </c>
      <c r="AP182" s="55">
        <v>0</v>
      </c>
      <c r="AQ182" s="55"/>
      <c r="AR182" s="55"/>
      <c r="AS182" s="55"/>
      <c r="AT182" s="55"/>
      <c r="AU182" s="55"/>
      <c r="AV182" s="55"/>
      <c r="AW182" s="54"/>
      <c r="AX182" s="54"/>
      <c r="AY182" s="55"/>
      <c r="AZ182" s="55">
        <v>1.5</v>
      </c>
      <c r="BA182" s="55">
        <v>0.09</v>
      </c>
      <c r="BB182" s="56">
        <v>6</v>
      </c>
      <c r="BC182" s="56">
        <v>6</v>
      </c>
      <c r="BD182" s="56">
        <v>1</v>
      </c>
      <c r="BE182" s="56"/>
      <c r="BF182" s="56"/>
      <c r="BG182" s="56"/>
      <c r="BH182" s="56"/>
      <c r="BI182" s="56"/>
      <c r="BJ182" s="56"/>
      <c r="BK182" s="56"/>
      <c r="BL182" s="56"/>
      <c r="BM182" s="56"/>
      <c r="BN182" s="56"/>
      <c r="BO182" s="56"/>
      <c r="BP182" s="56"/>
      <c r="BQ182" s="56"/>
      <c r="BR182" s="56"/>
      <c r="BS182" s="56"/>
      <c r="BT182" s="56"/>
      <c r="BU182" s="56"/>
      <c r="BV182" s="56"/>
      <c r="BW182" s="56"/>
      <c r="BX182" s="56">
        <v>1</v>
      </c>
      <c r="BY182" s="56">
        <v>1</v>
      </c>
      <c r="BZ182" s="56"/>
      <c r="CA182" s="56"/>
      <c r="CB182" s="56"/>
      <c r="CC182" s="56"/>
      <c r="CD182" s="56"/>
      <c r="CE182" s="56"/>
      <c r="CF182" s="56"/>
      <c r="CG182" s="56"/>
      <c r="CH182" s="56"/>
      <c r="CI182" s="56"/>
      <c r="CJ182" s="56"/>
      <c r="CK182" s="56"/>
      <c r="CL182" s="56"/>
      <c r="CM182" s="56"/>
      <c r="CN182" s="56">
        <v>1</v>
      </c>
      <c r="CO182" s="56"/>
      <c r="CP182" s="70"/>
      <c r="CQ182" s="56"/>
      <c r="CR182" s="56"/>
      <c r="CS182" s="56"/>
      <c r="CT182" s="56"/>
      <c r="CU182" s="56">
        <v>1</v>
      </c>
      <c r="CV182" s="56">
        <v>0</v>
      </c>
      <c r="CW182" s="55">
        <v>0.57799999999999996</v>
      </c>
      <c r="CX182" s="54" t="s">
        <v>3666</v>
      </c>
      <c r="CY182" s="54"/>
      <c r="CZ182" s="54">
        <v>0.99</v>
      </c>
      <c r="DA182" s="54" t="s">
        <v>3964</v>
      </c>
      <c r="DB182" s="55">
        <v>58.362000000000002</v>
      </c>
      <c r="DC182" s="54"/>
      <c r="DD182" s="54"/>
      <c r="DE182" s="54"/>
      <c r="DF182" s="54"/>
      <c r="DG182" s="54"/>
      <c r="DH182" s="54"/>
      <c r="DI182" s="54"/>
      <c r="DJ182" s="54">
        <v>1</v>
      </c>
      <c r="DK182" s="54"/>
      <c r="DL182" s="54"/>
      <c r="DM182" s="54"/>
      <c r="DN182" s="54"/>
      <c r="DO182" s="54"/>
      <c r="DP182" s="54"/>
      <c r="DQ182" s="54"/>
      <c r="DR182" s="54"/>
      <c r="DS182" s="54"/>
      <c r="DT182" s="54"/>
      <c r="DU182" s="54"/>
      <c r="DV182" s="54"/>
      <c r="DW182" s="54"/>
      <c r="DX182" s="54"/>
      <c r="DY182" s="54"/>
      <c r="DZ182" s="54"/>
      <c r="EA182" s="54"/>
      <c r="EB182" s="54"/>
      <c r="EC182" s="54"/>
      <c r="ED182" s="54"/>
      <c r="EE182" s="54"/>
      <c r="EF182" s="54" t="s">
        <v>4518</v>
      </c>
      <c r="EG182" s="54" t="s">
        <v>4555</v>
      </c>
      <c r="EH182" s="54">
        <v>28597</v>
      </c>
      <c r="EI182" s="54">
        <v>1</v>
      </c>
      <c r="EJ182" s="54" t="s">
        <v>4555</v>
      </c>
      <c r="EK182" s="54">
        <v>28597</v>
      </c>
      <c r="EL182" s="54"/>
      <c r="EM182" s="54"/>
      <c r="EN182" s="54"/>
      <c r="EO182" s="54"/>
      <c r="EP182" s="54"/>
      <c r="EQ182" s="54"/>
      <c r="ER182" s="54"/>
      <c r="ES182" s="54"/>
      <c r="ET182" s="54"/>
      <c r="EU182" s="54"/>
      <c r="EV182" s="54"/>
      <c r="EW182" s="54"/>
      <c r="EX182" s="54"/>
      <c r="EY182" s="54"/>
      <c r="EZ182" s="54"/>
      <c r="FA182" s="54"/>
      <c r="FB182" s="54"/>
      <c r="FC182" s="54"/>
      <c r="FD182" s="54"/>
      <c r="FE182" s="54"/>
      <c r="FF182" s="54"/>
      <c r="FG182" s="54"/>
      <c r="FH182" s="54"/>
      <c r="FI182" s="54"/>
      <c r="FJ182" s="54"/>
      <c r="FK182" s="54"/>
      <c r="FL182" s="54"/>
      <c r="FM182" s="54"/>
      <c r="FN182" s="54"/>
      <c r="FO182" s="54"/>
      <c r="FP182" s="54"/>
      <c r="FQ182" s="54"/>
      <c r="FR182" s="54"/>
      <c r="FS182" s="54"/>
      <c r="FT182" s="54"/>
      <c r="FU182" s="54"/>
      <c r="FV182" s="54" t="s">
        <v>5213</v>
      </c>
      <c r="FW182" s="54" t="s">
        <v>5352</v>
      </c>
      <c r="FX182" s="54"/>
      <c r="FY182" s="54"/>
      <c r="FZ182" s="54"/>
      <c r="GA182" s="54"/>
      <c r="GB182" s="54"/>
      <c r="GC182" s="54"/>
      <c r="GD182" s="54"/>
      <c r="GE182" s="54"/>
      <c r="GF182" s="54" t="s">
        <v>5864</v>
      </c>
      <c r="GG182" s="54" t="s">
        <v>6204</v>
      </c>
      <c r="GH182" s="54" t="s">
        <v>6523</v>
      </c>
      <c r="GI182" s="54" t="s">
        <v>6868</v>
      </c>
      <c r="GJ182" s="54" t="s">
        <v>7</v>
      </c>
      <c r="GK182" s="54" t="s">
        <v>7254</v>
      </c>
      <c r="GL182" s="54" t="s">
        <v>7347</v>
      </c>
      <c r="GM182" s="54" t="s">
        <v>7444</v>
      </c>
      <c r="GN182" s="54" t="s">
        <v>7510</v>
      </c>
    </row>
    <row r="183" spans="3:196" ht="30" customHeight="1" x14ac:dyDescent="0.2">
      <c r="C183" s="57" t="s">
        <v>11193</v>
      </c>
      <c r="D183" s="102" t="s">
        <v>11217</v>
      </c>
      <c r="E183" s="54" t="s">
        <v>46</v>
      </c>
      <c r="F183" s="54" t="s">
        <v>11175</v>
      </c>
      <c r="G183" s="54" t="s">
        <v>82</v>
      </c>
      <c r="H183" s="54" t="s">
        <v>150</v>
      </c>
      <c r="I183" s="54" t="s">
        <v>496</v>
      </c>
      <c r="J183" s="54"/>
      <c r="K183" s="54">
        <v>2016</v>
      </c>
      <c r="L183" s="54" t="s">
        <v>771</v>
      </c>
      <c r="M183" s="54" t="s">
        <v>827</v>
      </c>
      <c r="N183" s="54"/>
      <c r="O183" s="54" t="s">
        <v>1067</v>
      </c>
      <c r="P183" s="54" t="s">
        <v>1333</v>
      </c>
      <c r="Q183" s="54"/>
      <c r="R183" s="54"/>
      <c r="S183" s="54" t="s">
        <v>2006</v>
      </c>
      <c r="T183" s="54" t="s">
        <v>2277</v>
      </c>
      <c r="U183" s="54"/>
      <c r="V183" s="54"/>
      <c r="W183" s="54"/>
      <c r="X183" s="54"/>
      <c r="Y183" s="54"/>
      <c r="Z183" s="54" t="s">
        <v>2666</v>
      </c>
      <c r="AA183" s="54" t="s">
        <v>2999</v>
      </c>
      <c r="AB183" s="54" t="s">
        <v>3140</v>
      </c>
      <c r="AC183" s="54" t="s">
        <v>3187</v>
      </c>
      <c r="AD183" s="55">
        <v>7.9630000000000001</v>
      </c>
      <c r="AE183" s="55"/>
      <c r="AF183" s="55"/>
      <c r="AG183" s="55"/>
      <c r="AH183" s="55">
        <v>6.4260000000000002</v>
      </c>
      <c r="AI183" s="55">
        <v>80.7</v>
      </c>
      <c r="AJ183" s="55">
        <v>0.24</v>
      </c>
      <c r="AK183" s="55">
        <v>1.43</v>
      </c>
      <c r="AL183" s="55">
        <v>17.96</v>
      </c>
      <c r="AM183" s="55">
        <v>0</v>
      </c>
      <c r="AN183" s="55">
        <v>0</v>
      </c>
      <c r="AO183" s="55">
        <v>0.107</v>
      </c>
      <c r="AP183" s="55">
        <v>1.34</v>
      </c>
      <c r="AQ183" s="55"/>
      <c r="AR183" s="55"/>
      <c r="AS183" s="55"/>
      <c r="AT183" s="55"/>
      <c r="AU183" s="55"/>
      <c r="AV183" s="55"/>
      <c r="AW183" s="54"/>
      <c r="AX183" s="54"/>
      <c r="AY183" s="55"/>
      <c r="AZ183" s="55">
        <v>15.781000000000001</v>
      </c>
      <c r="BA183" s="55">
        <v>0.57999999999999996</v>
      </c>
      <c r="BB183" s="56">
        <v>6</v>
      </c>
      <c r="BC183" s="56">
        <v>6</v>
      </c>
      <c r="BD183" s="56">
        <v>6</v>
      </c>
      <c r="BE183" s="56"/>
      <c r="BF183" s="56">
        <v>6</v>
      </c>
      <c r="BG183" s="56"/>
      <c r="BH183" s="56"/>
      <c r="BI183" s="56"/>
      <c r="BJ183" s="56"/>
      <c r="BK183" s="56"/>
      <c r="BL183" s="56"/>
      <c r="BM183" s="56"/>
      <c r="BN183" s="56"/>
      <c r="BO183" s="56"/>
      <c r="BP183" s="56"/>
      <c r="BQ183" s="56"/>
      <c r="BR183" s="56"/>
      <c r="BS183" s="56"/>
      <c r="BT183" s="56"/>
      <c r="BU183" s="56"/>
      <c r="BV183" s="56"/>
      <c r="BW183" s="56"/>
      <c r="BX183" s="56"/>
      <c r="BY183" s="56"/>
      <c r="BZ183" s="56"/>
      <c r="CA183" s="56"/>
      <c r="CB183" s="56"/>
      <c r="CC183" s="56"/>
      <c r="CD183" s="56"/>
      <c r="CE183" s="56"/>
      <c r="CF183" s="56"/>
      <c r="CG183" s="56"/>
      <c r="CH183" s="56"/>
      <c r="CI183" s="56"/>
      <c r="CJ183" s="56"/>
      <c r="CK183" s="56"/>
      <c r="CL183" s="56"/>
      <c r="CM183" s="56"/>
      <c r="CN183" s="56">
        <v>0</v>
      </c>
      <c r="CO183" s="56"/>
      <c r="CP183" s="70"/>
      <c r="CQ183" s="56"/>
      <c r="CR183" s="56"/>
      <c r="CS183" s="56"/>
      <c r="CT183" s="56"/>
      <c r="CU183" s="56">
        <v>6</v>
      </c>
      <c r="CV183" s="56">
        <v>0</v>
      </c>
      <c r="CW183" s="55">
        <v>0.48</v>
      </c>
      <c r="CX183" s="54" t="s">
        <v>3670</v>
      </c>
      <c r="CY183" s="54"/>
      <c r="CZ183" s="54">
        <v>0.41</v>
      </c>
      <c r="DA183" s="54" t="s">
        <v>3964</v>
      </c>
      <c r="DB183" s="55">
        <v>117.831</v>
      </c>
      <c r="DC183" s="54"/>
      <c r="DD183" s="54"/>
      <c r="DE183" s="54"/>
      <c r="DF183" s="54"/>
      <c r="DG183" s="54"/>
      <c r="DH183" s="54"/>
      <c r="DI183" s="54"/>
      <c r="DJ183" s="54">
        <v>3</v>
      </c>
      <c r="DK183" s="54"/>
      <c r="DL183" s="54"/>
      <c r="DM183" s="54"/>
      <c r="DN183" s="54">
        <v>1</v>
      </c>
      <c r="DO183" s="54" t="s">
        <v>4310</v>
      </c>
      <c r="DP183" s="54">
        <v>152</v>
      </c>
      <c r="DQ183" s="54"/>
      <c r="DR183" s="54"/>
      <c r="DS183" s="54"/>
      <c r="DT183" s="54"/>
      <c r="DU183" s="54"/>
      <c r="DV183" s="54"/>
      <c r="DW183" s="54"/>
      <c r="DX183" s="54"/>
      <c r="DY183" s="54"/>
      <c r="DZ183" s="54"/>
      <c r="EA183" s="54"/>
      <c r="EB183" s="54"/>
      <c r="EC183" s="54"/>
      <c r="ED183" s="54"/>
      <c r="EE183" s="54"/>
      <c r="EF183" s="54"/>
      <c r="EG183" s="54"/>
      <c r="EH183" s="54"/>
      <c r="EI183" s="54"/>
      <c r="EJ183" s="54"/>
      <c r="EK183" s="54"/>
      <c r="EL183" s="54">
        <v>1</v>
      </c>
      <c r="EM183" s="54" t="s">
        <v>4310</v>
      </c>
      <c r="EN183" s="54">
        <v>152</v>
      </c>
      <c r="EO183" s="54"/>
      <c r="EP183" s="54"/>
      <c r="EQ183" s="54"/>
      <c r="ER183" s="54"/>
      <c r="ES183" s="54"/>
      <c r="ET183" s="54"/>
      <c r="EU183" s="54"/>
      <c r="EV183" s="54"/>
      <c r="EW183" s="54"/>
      <c r="EX183" s="54"/>
      <c r="EY183" s="54"/>
      <c r="EZ183" s="54"/>
      <c r="FA183" s="54"/>
      <c r="FB183" s="54"/>
      <c r="FC183" s="54"/>
      <c r="FD183" s="54"/>
      <c r="FE183" s="54"/>
      <c r="FF183" s="54"/>
      <c r="FG183" s="54"/>
      <c r="FH183" s="54"/>
      <c r="FI183" s="54"/>
      <c r="FJ183" s="54"/>
      <c r="FK183" s="54"/>
      <c r="FL183" s="54"/>
      <c r="FM183" s="54"/>
      <c r="FN183" s="54"/>
      <c r="FO183" s="54"/>
      <c r="FP183" s="54"/>
      <c r="FQ183" s="54"/>
      <c r="FR183" s="54"/>
      <c r="FS183" s="54"/>
      <c r="FT183" s="54"/>
      <c r="FU183" s="54"/>
      <c r="FV183" s="54"/>
      <c r="FW183" s="54"/>
      <c r="FX183" s="54"/>
      <c r="FY183" s="54"/>
      <c r="FZ183" s="54"/>
      <c r="GA183" s="54"/>
      <c r="GB183" s="54"/>
      <c r="GC183" s="54"/>
      <c r="GD183" s="54"/>
      <c r="GE183" s="54"/>
      <c r="GF183" s="54" t="s">
        <v>5873</v>
      </c>
      <c r="GG183" s="54" t="s">
        <v>6213</v>
      </c>
      <c r="GH183" s="54" t="s">
        <v>6532</v>
      </c>
      <c r="GI183" s="54" t="s">
        <v>6877</v>
      </c>
      <c r="GJ183" s="54" t="s">
        <v>7</v>
      </c>
      <c r="GK183" s="54" t="s">
        <v>7254</v>
      </c>
      <c r="GL183" s="54" t="s">
        <v>7347</v>
      </c>
      <c r="GM183" s="54" t="s">
        <v>7444</v>
      </c>
      <c r="GN183" s="54" t="s">
        <v>7511</v>
      </c>
    </row>
    <row r="184" spans="3:196" ht="30" customHeight="1" x14ac:dyDescent="0.2">
      <c r="C184" s="57" t="s">
        <v>11196</v>
      </c>
      <c r="D184" s="102" t="s">
        <v>11217</v>
      </c>
      <c r="E184" s="54" t="s">
        <v>46</v>
      </c>
      <c r="F184" s="54" t="s">
        <v>11175</v>
      </c>
      <c r="G184" s="54" t="s">
        <v>82</v>
      </c>
      <c r="H184" s="54" t="s">
        <v>150</v>
      </c>
      <c r="I184" s="54" t="s">
        <v>497</v>
      </c>
      <c r="J184" s="54"/>
      <c r="K184" s="54">
        <v>2015</v>
      </c>
      <c r="L184" s="54" t="s">
        <v>781</v>
      </c>
      <c r="M184" s="54" t="s">
        <v>923</v>
      </c>
      <c r="N184" s="54"/>
      <c r="O184" s="54" t="s">
        <v>1068</v>
      </c>
      <c r="P184" s="54" t="s">
        <v>1334</v>
      </c>
      <c r="Q184" s="54"/>
      <c r="R184" s="54"/>
      <c r="S184" s="54" t="s">
        <v>2007</v>
      </c>
      <c r="T184" s="54" t="s">
        <v>2278</v>
      </c>
      <c r="U184" s="54"/>
      <c r="V184" s="54"/>
      <c r="W184" s="54"/>
      <c r="X184" s="54"/>
      <c r="Y184" s="54"/>
      <c r="Z184" s="54" t="s">
        <v>2666</v>
      </c>
      <c r="AA184" s="54" t="s">
        <v>3000</v>
      </c>
      <c r="AB184" s="54" t="s">
        <v>3140</v>
      </c>
      <c r="AC184" s="54" t="s">
        <v>3188</v>
      </c>
      <c r="AD184" s="55">
        <v>0.67800000000000005</v>
      </c>
      <c r="AE184" s="55"/>
      <c r="AF184" s="55"/>
      <c r="AG184" s="55"/>
      <c r="AH184" s="55">
        <v>0.499</v>
      </c>
      <c r="AI184" s="55">
        <v>73.599999999999994</v>
      </c>
      <c r="AJ184" s="55">
        <v>0.02</v>
      </c>
      <c r="AK184" s="55">
        <v>0.13600000000000001</v>
      </c>
      <c r="AL184" s="55">
        <v>20.059999999999999</v>
      </c>
      <c r="AM184" s="55">
        <v>0</v>
      </c>
      <c r="AN184" s="55">
        <v>0</v>
      </c>
      <c r="AO184" s="55">
        <v>4.2999999999999997E-2</v>
      </c>
      <c r="AP184" s="55">
        <v>6.34</v>
      </c>
      <c r="AQ184" s="55"/>
      <c r="AR184" s="55"/>
      <c r="AS184" s="55"/>
      <c r="AT184" s="55"/>
      <c r="AU184" s="55"/>
      <c r="AV184" s="55"/>
      <c r="AW184" s="54"/>
      <c r="AX184" s="54"/>
      <c r="AY184" s="55"/>
      <c r="AZ184" s="55">
        <v>0.35099999999999998</v>
      </c>
      <c r="BA184" s="55">
        <v>0.01</v>
      </c>
      <c r="BB184" s="56">
        <v>5</v>
      </c>
      <c r="BC184" s="56">
        <v>5</v>
      </c>
      <c r="BD184" s="56">
        <v>5</v>
      </c>
      <c r="BE184" s="56"/>
      <c r="BF184" s="56"/>
      <c r="BG184" s="56"/>
      <c r="BH184" s="56"/>
      <c r="BI184" s="56"/>
      <c r="BJ184" s="56"/>
      <c r="BK184" s="56"/>
      <c r="BL184" s="56"/>
      <c r="BM184" s="56"/>
      <c r="BN184" s="56"/>
      <c r="BO184" s="56">
        <v>5</v>
      </c>
      <c r="BP184" s="56"/>
      <c r="BQ184" s="56"/>
      <c r="BR184" s="56"/>
      <c r="BS184" s="56"/>
      <c r="BT184" s="56"/>
      <c r="BU184" s="56"/>
      <c r="BV184" s="56"/>
      <c r="BW184" s="56"/>
      <c r="BX184" s="56"/>
      <c r="BY184" s="56"/>
      <c r="BZ184" s="56"/>
      <c r="CA184" s="56"/>
      <c r="CB184" s="56"/>
      <c r="CC184" s="56"/>
      <c r="CD184" s="56"/>
      <c r="CE184" s="56"/>
      <c r="CF184" s="56"/>
      <c r="CG184" s="56"/>
      <c r="CH184" s="56"/>
      <c r="CI184" s="56"/>
      <c r="CJ184" s="56"/>
      <c r="CK184" s="56"/>
      <c r="CL184" s="56"/>
      <c r="CM184" s="56"/>
      <c r="CN184" s="56">
        <v>0</v>
      </c>
      <c r="CO184" s="56"/>
      <c r="CP184" s="70"/>
      <c r="CQ184" s="56"/>
      <c r="CR184" s="56"/>
      <c r="CS184" s="56"/>
      <c r="CT184" s="56"/>
      <c r="CU184" s="56">
        <v>5</v>
      </c>
      <c r="CV184" s="56">
        <v>0</v>
      </c>
      <c r="CW184" s="55">
        <v>0.60699999999999998</v>
      </c>
      <c r="CX184" s="54" t="s">
        <v>3670</v>
      </c>
      <c r="CY184" s="54"/>
      <c r="CZ184" s="54">
        <v>0.52</v>
      </c>
      <c r="DA184" s="54" t="s">
        <v>3964</v>
      </c>
      <c r="DB184" s="55">
        <v>117.831</v>
      </c>
      <c r="DC184" s="54"/>
      <c r="DD184" s="54"/>
      <c r="DE184" s="54"/>
      <c r="DF184" s="54"/>
      <c r="DG184" s="54"/>
      <c r="DH184" s="54"/>
      <c r="DI184" s="54"/>
      <c r="DJ184" s="54">
        <v>3</v>
      </c>
      <c r="DK184" s="54"/>
      <c r="DL184" s="54"/>
      <c r="DM184" s="54"/>
      <c r="DN184" s="54">
        <v>1</v>
      </c>
      <c r="DO184" s="54" t="s">
        <v>4310</v>
      </c>
      <c r="DP184" s="54">
        <v>119</v>
      </c>
      <c r="DQ184" s="54"/>
      <c r="DR184" s="54"/>
      <c r="DS184" s="54"/>
      <c r="DT184" s="54"/>
      <c r="DU184" s="54"/>
      <c r="DV184" s="54"/>
      <c r="DW184" s="54"/>
      <c r="DX184" s="54"/>
      <c r="DY184" s="54"/>
      <c r="DZ184" s="54"/>
      <c r="EA184" s="54"/>
      <c r="EB184" s="54"/>
      <c r="EC184" s="54"/>
      <c r="ED184" s="54"/>
      <c r="EE184" s="54"/>
      <c r="EF184" s="54"/>
      <c r="EG184" s="54"/>
      <c r="EH184" s="54"/>
      <c r="EI184" s="54"/>
      <c r="EJ184" s="54"/>
      <c r="EK184" s="54"/>
      <c r="EL184" s="54">
        <v>1</v>
      </c>
      <c r="EM184" s="54" t="s">
        <v>4310</v>
      </c>
      <c r="EN184" s="54">
        <v>119</v>
      </c>
      <c r="EO184" s="54"/>
      <c r="EP184" s="54"/>
      <c r="EQ184" s="54"/>
      <c r="ER184" s="54"/>
      <c r="ES184" s="54"/>
      <c r="ET184" s="54"/>
      <c r="EU184" s="54"/>
      <c r="EV184" s="54"/>
      <c r="EW184" s="54"/>
      <c r="EX184" s="54"/>
      <c r="EY184" s="54"/>
      <c r="EZ184" s="54"/>
      <c r="FA184" s="54"/>
      <c r="FB184" s="54"/>
      <c r="FC184" s="54"/>
      <c r="FD184" s="54"/>
      <c r="FE184" s="54"/>
      <c r="FF184" s="54"/>
      <c r="FG184" s="54"/>
      <c r="FH184" s="54"/>
      <c r="FI184" s="54"/>
      <c r="FJ184" s="54"/>
      <c r="FK184" s="54"/>
      <c r="FL184" s="54"/>
      <c r="FM184" s="54"/>
      <c r="FN184" s="54"/>
      <c r="FO184" s="54"/>
      <c r="FP184" s="54"/>
      <c r="FQ184" s="54"/>
      <c r="FR184" s="54"/>
      <c r="FS184" s="54"/>
      <c r="FT184" s="54"/>
      <c r="FU184" s="54"/>
      <c r="FV184" s="54"/>
      <c r="FW184" s="54"/>
      <c r="FX184" s="54"/>
      <c r="FY184" s="54"/>
      <c r="FZ184" s="54"/>
      <c r="GA184" s="54"/>
      <c r="GB184" s="54"/>
      <c r="GC184" s="54"/>
      <c r="GD184" s="54"/>
      <c r="GE184" s="54"/>
      <c r="GF184" s="54" t="s">
        <v>5873</v>
      </c>
      <c r="GG184" s="54" t="s">
        <v>6213</v>
      </c>
      <c r="GH184" s="54" t="s">
        <v>6532</v>
      </c>
      <c r="GI184" s="54" t="s">
        <v>6877</v>
      </c>
      <c r="GJ184" s="54" t="s">
        <v>7</v>
      </c>
      <c r="GK184" s="54" t="s">
        <v>7254</v>
      </c>
      <c r="GL184" s="54" t="s">
        <v>7347</v>
      </c>
      <c r="GM184" s="54" t="s">
        <v>7444</v>
      </c>
      <c r="GN184" s="54"/>
    </row>
    <row r="185" spans="3:196" ht="37" customHeight="1" x14ac:dyDescent="0.2">
      <c r="C185" s="57" t="s">
        <v>11155</v>
      </c>
      <c r="D185" s="102" t="s">
        <v>11215</v>
      </c>
      <c r="E185" s="46" t="s">
        <v>41</v>
      </c>
      <c r="F185" s="45" t="s">
        <v>11174</v>
      </c>
      <c r="G185" s="46"/>
      <c r="H185" s="46"/>
      <c r="I185" s="46" t="s">
        <v>7664</v>
      </c>
      <c r="J185" s="46" t="s">
        <v>483</v>
      </c>
      <c r="K185" s="46">
        <v>2019</v>
      </c>
      <c r="L185" s="47">
        <v>44593</v>
      </c>
      <c r="M185" s="47">
        <v>45285</v>
      </c>
      <c r="N185" s="46" t="s">
        <v>7881</v>
      </c>
      <c r="O185" s="46" t="s">
        <v>8015</v>
      </c>
      <c r="P185" s="46" t="s">
        <v>8122</v>
      </c>
      <c r="Q185" s="46" t="s">
        <v>8241</v>
      </c>
      <c r="R185" s="45"/>
      <c r="S185" s="45"/>
      <c r="T185" s="46" t="s">
        <v>699</v>
      </c>
      <c r="U185" s="45"/>
      <c r="V185" s="46" t="s">
        <v>8474</v>
      </c>
      <c r="W185" s="46" t="s">
        <v>8499</v>
      </c>
      <c r="X185" s="46" t="s">
        <v>8542</v>
      </c>
      <c r="Y185" s="46" t="s">
        <v>8634</v>
      </c>
      <c r="Z185" s="46" t="s">
        <v>8722</v>
      </c>
      <c r="AA185" s="46" t="s">
        <v>8722</v>
      </c>
      <c r="AB185" s="46" t="s">
        <v>3138</v>
      </c>
      <c r="AC185" s="46" t="s">
        <v>8887</v>
      </c>
      <c r="AD185" s="48">
        <f t="shared" ref="AD185:AD191" si="4">SUM(AE185,AH185,AK185,AM185,AO185,AQ185)</f>
        <v>37.774000000000001</v>
      </c>
      <c r="AE185" s="48">
        <v>17.712</v>
      </c>
      <c r="AF185" s="49">
        <v>46.89</v>
      </c>
      <c r="AG185" s="49">
        <v>0.03</v>
      </c>
      <c r="AH185" s="48">
        <v>20.062000000000001</v>
      </c>
      <c r="AI185" s="49">
        <v>53.11</v>
      </c>
      <c r="AJ185" s="49"/>
      <c r="AK185" s="49">
        <v>0</v>
      </c>
      <c r="AL185" s="49">
        <v>0</v>
      </c>
      <c r="AM185" s="49">
        <v>0</v>
      </c>
      <c r="AN185" s="49">
        <v>0</v>
      </c>
      <c r="AO185" s="49">
        <v>0</v>
      </c>
      <c r="AP185" s="49">
        <v>0</v>
      </c>
      <c r="AQ185" s="49">
        <v>0</v>
      </c>
      <c r="AR185" s="49">
        <v>0</v>
      </c>
      <c r="AS185" s="46" t="s">
        <v>9013</v>
      </c>
      <c r="AT185" s="46" t="s">
        <v>699</v>
      </c>
      <c r="AU185" s="46" t="s">
        <v>699</v>
      </c>
      <c r="AV185" s="45"/>
      <c r="AW185" s="45"/>
      <c r="AX185" s="45"/>
      <c r="AY185" s="49"/>
      <c r="AZ185" s="49">
        <v>22</v>
      </c>
      <c r="BA185" s="49">
        <v>0.03</v>
      </c>
      <c r="BB185" s="50">
        <v>741</v>
      </c>
      <c r="BC185" s="50">
        <v>86</v>
      </c>
      <c r="BD185" s="50">
        <v>24</v>
      </c>
      <c r="BE185" s="50"/>
      <c r="BF185" s="50">
        <v>3</v>
      </c>
      <c r="BG185" s="50"/>
      <c r="BH185" s="50"/>
      <c r="BI185" s="50">
        <v>1</v>
      </c>
      <c r="BJ185" s="50"/>
      <c r="BK185" s="50"/>
      <c r="BL185" s="50">
        <v>2</v>
      </c>
      <c r="BM185" s="50">
        <v>2</v>
      </c>
      <c r="BN185" s="50">
        <v>11</v>
      </c>
      <c r="BO185" s="50">
        <v>5</v>
      </c>
      <c r="BP185" s="50"/>
      <c r="BQ185" s="50"/>
      <c r="BR185" s="50"/>
      <c r="BS185" s="50"/>
      <c r="BT185" s="50"/>
      <c r="BU185" s="50"/>
      <c r="BV185" s="50"/>
      <c r="BW185" s="50"/>
      <c r="BX185" s="50"/>
      <c r="BY185" s="50"/>
      <c r="BZ185" s="50"/>
      <c r="CA185" s="50"/>
      <c r="CB185" s="50"/>
      <c r="CC185" s="50"/>
      <c r="CD185" s="50"/>
      <c r="CE185" s="50"/>
      <c r="CF185" s="50"/>
      <c r="CG185" s="50"/>
      <c r="CH185" s="50"/>
      <c r="CI185" s="50"/>
      <c r="CJ185" s="50"/>
      <c r="CK185" s="50"/>
      <c r="CL185" s="50"/>
      <c r="CM185" s="50"/>
      <c r="CN185" s="50">
        <v>0</v>
      </c>
      <c r="CO185" s="50"/>
      <c r="CP185" s="48"/>
      <c r="CQ185" s="50"/>
      <c r="CR185" s="50"/>
      <c r="CS185" s="51"/>
      <c r="CT185" s="50"/>
      <c r="CU185" s="50">
        <v>24</v>
      </c>
      <c r="CV185" s="52">
        <f t="shared" ref="CV185:CV191" si="5">SUM(BE185:BX185)+SUM(CO185:CT185)-CU185</f>
        <v>0</v>
      </c>
      <c r="CW185" s="49">
        <v>65.412999999999997</v>
      </c>
      <c r="CX185" s="46" t="s">
        <v>9263</v>
      </c>
      <c r="CY185" s="46" t="s">
        <v>9377</v>
      </c>
      <c r="CZ185" s="49">
        <v>11.36</v>
      </c>
      <c r="DA185" s="53" t="s">
        <v>9419</v>
      </c>
      <c r="DB185" s="49">
        <v>575.92600000000004</v>
      </c>
      <c r="DC185" s="49">
        <v>1</v>
      </c>
      <c r="DD185" s="46" t="s">
        <v>9481</v>
      </c>
      <c r="DE185" s="46" t="s">
        <v>9509</v>
      </c>
      <c r="DF185" s="46" t="s">
        <v>9551</v>
      </c>
      <c r="DG185" s="46">
        <v>5</v>
      </c>
      <c r="DH185" s="46">
        <v>0</v>
      </c>
      <c r="DI185" s="45"/>
      <c r="DJ185" s="46">
        <v>2</v>
      </c>
      <c r="DK185" s="45"/>
      <c r="DL185" s="45"/>
      <c r="DM185" s="45"/>
      <c r="DN185" s="46">
        <v>1</v>
      </c>
      <c r="DO185" s="46" t="s">
        <v>9647</v>
      </c>
      <c r="DP185" s="46">
        <v>168</v>
      </c>
      <c r="DQ185" s="45"/>
      <c r="DR185" s="45"/>
      <c r="DS185" s="45"/>
      <c r="DT185" s="45"/>
      <c r="DU185" s="45"/>
      <c r="DV185" s="45"/>
      <c r="DW185" s="46">
        <v>1</v>
      </c>
      <c r="DX185" s="46">
        <v>0</v>
      </c>
      <c r="DY185" s="46">
        <v>492</v>
      </c>
      <c r="DZ185" s="46">
        <v>1</v>
      </c>
      <c r="EA185" s="46" t="s">
        <v>9743</v>
      </c>
      <c r="EB185" s="46">
        <v>81</v>
      </c>
      <c r="EC185" s="45"/>
      <c r="ED185" s="45"/>
      <c r="EE185" s="45"/>
      <c r="EF185" s="45"/>
      <c r="EG185" s="45"/>
      <c r="EH185" s="45"/>
      <c r="EI185" s="45"/>
      <c r="EJ185" s="45"/>
      <c r="EK185" s="45"/>
      <c r="EL185" s="45"/>
      <c r="EM185" s="45"/>
      <c r="EN185" s="45"/>
      <c r="EO185" s="45"/>
      <c r="EP185" s="45"/>
      <c r="EQ185" s="45"/>
      <c r="ER185" s="45"/>
      <c r="ES185" s="45"/>
      <c r="ET185" s="45"/>
      <c r="EU185" s="46">
        <v>1</v>
      </c>
      <c r="EV185" s="46" t="s">
        <v>9878</v>
      </c>
      <c r="EW185" s="46">
        <v>207</v>
      </c>
      <c r="EX185" s="45"/>
      <c r="EY185" s="45"/>
      <c r="EZ185" s="45"/>
      <c r="FA185" s="45"/>
      <c r="FB185" s="45"/>
      <c r="FC185" s="45"/>
      <c r="FD185" s="45"/>
      <c r="FE185" s="45"/>
      <c r="FF185" s="45"/>
      <c r="FG185" s="46">
        <v>85</v>
      </c>
      <c r="FH185" s="46" t="s">
        <v>9974</v>
      </c>
      <c r="FI185" s="46">
        <v>22</v>
      </c>
      <c r="FJ185" s="46">
        <v>0</v>
      </c>
      <c r="FK185" s="46">
        <v>11</v>
      </c>
      <c r="FL185" s="46">
        <v>8</v>
      </c>
      <c r="FM185" s="46">
        <v>3</v>
      </c>
      <c r="FN185" s="46">
        <v>0</v>
      </c>
      <c r="FO185" s="46">
        <v>0</v>
      </c>
      <c r="FP185" s="46">
        <v>0</v>
      </c>
      <c r="FQ185" s="46">
        <v>0</v>
      </c>
      <c r="FR185" s="46">
        <v>1</v>
      </c>
      <c r="FS185" s="53" t="s">
        <v>10036</v>
      </c>
      <c r="FT185" s="46" t="s">
        <v>10084</v>
      </c>
      <c r="FU185" s="53" t="s">
        <v>10143</v>
      </c>
      <c r="FV185" s="46" t="s">
        <v>10229</v>
      </c>
      <c r="FW185" s="53" t="s">
        <v>10143</v>
      </c>
      <c r="FX185" s="46" t="s">
        <v>10357</v>
      </c>
      <c r="FY185" s="46" t="s">
        <v>10410</v>
      </c>
      <c r="FZ185" s="45"/>
      <c r="GA185" s="46" t="s">
        <v>10518</v>
      </c>
      <c r="GB185" s="46" t="s">
        <v>10565</v>
      </c>
      <c r="GC185" s="46" t="s">
        <v>10594</v>
      </c>
      <c r="GD185" s="46">
        <v>2</v>
      </c>
      <c r="GE185" s="46">
        <v>309</v>
      </c>
      <c r="GF185" s="46" t="s">
        <v>10681</v>
      </c>
      <c r="GG185" s="46" t="s">
        <v>10771</v>
      </c>
      <c r="GH185" s="46" t="s">
        <v>11081</v>
      </c>
      <c r="GI185" s="46" t="s">
        <v>10884</v>
      </c>
      <c r="GJ185" s="46" t="s">
        <v>3</v>
      </c>
      <c r="GK185" s="46" t="s">
        <v>7249</v>
      </c>
      <c r="GL185" s="46" t="s">
        <v>11081</v>
      </c>
      <c r="GM185" s="46" t="s">
        <v>7439</v>
      </c>
      <c r="GN185" s="54"/>
    </row>
    <row r="186" spans="3:196" ht="52" customHeight="1" x14ac:dyDescent="0.2">
      <c r="C186" s="57" t="s">
        <v>11157</v>
      </c>
      <c r="D186" s="102" t="s">
        <v>11215</v>
      </c>
      <c r="E186" s="46" t="s">
        <v>41</v>
      </c>
      <c r="F186" s="45" t="s">
        <v>11174</v>
      </c>
      <c r="G186" s="46"/>
      <c r="H186" s="46"/>
      <c r="I186" s="46" t="s">
        <v>7668</v>
      </c>
      <c r="J186" s="46" t="s">
        <v>7797</v>
      </c>
      <c r="K186" s="46">
        <v>2016</v>
      </c>
      <c r="L186" s="47">
        <v>44713</v>
      </c>
      <c r="M186" s="47">
        <v>45285</v>
      </c>
      <c r="N186" s="46" t="s">
        <v>7884</v>
      </c>
      <c r="O186" s="46" t="s">
        <v>8017</v>
      </c>
      <c r="P186" s="46" t="s">
        <v>8125</v>
      </c>
      <c r="Q186" s="46" t="s">
        <v>8244</v>
      </c>
      <c r="R186" s="45"/>
      <c r="S186" s="45"/>
      <c r="T186" s="46" t="s">
        <v>699</v>
      </c>
      <c r="U186" s="45"/>
      <c r="V186" s="46" t="s">
        <v>8474</v>
      </c>
      <c r="W186" s="46" t="s">
        <v>8501</v>
      </c>
      <c r="X186" s="46" t="s">
        <v>8545</v>
      </c>
      <c r="Y186" s="46" t="s">
        <v>8637</v>
      </c>
      <c r="Z186" s="46" t="s">
        <v>8726</v>
      </c>
      <c r="AA186" s="46" t="s">
        <v>8726</v>
      </c>
      <c r="AB186" s="46" t="s">
        <v>3138</v>
      </c>
      <c r="AC186" s="46" t="s">
        <v>8891</v>
      </c>
      <c r="AD186" s="48">
        <f t="shared" si="4"/>
        <v>31.929000000000002</v>
      </c>
      <c r="AE186" s="48">
        <v>22.704000000000001</v>
      </c>
      <c r="AF186" s="49">
        <v>71.11</v>
      </c>
      <c r="AG186" s="49">
        <v>0.03</v>
      </c>
      <c r="AH186" s="48">
        <v>9.2249999999999996</v>
      </c>
      <c r="AI186" s="49">
        <v>28.89</v>
      </c>
      <c r="AJ186" s="49"/>
      <c r="AK186" s="49">
        <v>0</v>
      </c>
      <c r="AL186" s="49">
        <v>0</v>
      </c>
      <c r="AM186" s="49">
        <v>0</v>
      </c>
      <c r="AN186" s="49">
        <v>0</v>
      </c>
      <c r="AO186" s="49">
        <v>0</v>
      </c>
      <c r="AP186" s="49">
        <v>0</v>
      </c>
      <c r="AQ186" s="49">
        <v>0</v>
      </c>
      <c r="AR186" s="49">
        <v>0</v>
      </c>
      <c r="AS186" s="46" t="s">
        <v>9014</v>
      </c>
      <c r="AT186" s="46" t="s">
        <v>699</v>
      </c>
      <c r="AU186" s="46" t="s">
        <v>699</v>
      </c>
      <c r="AV186" s="45"/>
      <c r="AW186" s="45"/>
      <c r="AX186" s="45"/>
      <c r="AY186" s="49"/>
      <c r="AZ186" s="49">
        <v>40.799999999999997</v>
      </c>
      <c r="BA186" s="49">
        <v>0.06</v>
      </c>
      <c r="BB186" s="50">
        <v>701</v>
      </c>
      <c r="BC186" s="50">
        <v>181</v>
      </c>
      <c r="BD186" s="50">
        <v>162</v>
      </c>
      <c r="BE186" s="50">
        <v>0</v>
      </c>
      <c r="BF186" s="50">
        <v>0</v>
      </c>
      <c r="BG186" s="50">
        <v>0</v>
      </c>
      <c r="BH186" s="50">
        <v>0</v>
      </c>
      <c r="BI186" s="50">
        <v>0</v>
      </c>
      <c r="BJ186" s="50">
        <v>0</v>
      </c>
      <c r="BK186" s="50">
        <v>0</v>
      </c>
      <c r="BL186" s="50">
        <v>7</v>
      </c>
      <c r="BM186" s="50">
        <v>10</v>
      </c>
      <c r="BN186" s="50">
        <v>18</v>
      </c>
      <c r="BO186" s="50">
        <v>26</v>
      </c>
      <c r="BP186" s="50">
        <v>55</v>
      </c>
      <c r="BQ186" s="50">
        <v>14</v>
      </c>
      <c r="BR186" s="50">
        <v>10</v>
      </c>
      <c r="BS186" s="50">
        <v>0</v>
      </c>
      <c r="BT186" s="50">
        <v>0</v>
      </c>
      <c r="BU186" s="50">
        <v>0</v>
      </c>
      <c r="BV186" s="50">
        <v>0</v>
      </c>
      <c r="BW186" s="50">
        <v>0</v>
      </c>
      <c r="BX186" s="50">
        <v>0</v>
      </c>
      <c r="BY186" s="50"/>
      <c r="BZ186" s="50"/>
      <c r="CA186" s="50"/>
      <c r="CB186" s="50"/>
      <c r="CC186" s="50"/>
      <c r="CD186" s="50"/>
      <c r="CE186" s="50"/>
      <c r="CF186" s="50"/>
      <c r="CG186" s="50"/>
      <c r="CH186" s="50"/>
      <c r="CI186" s="50"/>
      <c r="CJ186" s="50"/>
      <c r="CK186" s="50"/>
      <c r="CL186" s="50"/>
      <c r="CM186" s="50"/>
      <c r="CN186" s="50">
        <v>0</v>
      </c>
      <c r="CO186" s="50">
        <v>0</v>
      </c>
      <c r="CP186" s="48">
        <v>0</v>
      </c>
      <c r="CQ186" s="50">
        <v>0</v>
      </c>
      <c r="CR186" s="50">
        <v>0</v>
      </c>
      <c r="CS186" s="50" t="s">
        <v>9226</v>
      </c>
      <c r="CT186" s="50">
        <v>22</v>
      </c>
      <c r="CU186" s="50">
        <v>162</v>
      </c>
      <c r="CV186" s="52">
        <f t="shared" si="5"/>
        <v>0</v>
      </c>
      <c r="CW186" s="49">
        <v>26.280999999999999</v>
      </c>
      <c r="CX186" s="46" t="s">
        <v>9267</v>
      </c>
      <c r="CY186" s="46" t="s">
        <v>1369</v>
      </c>
      <c r="CZ186" s="49">
        <v>4.5599999999999996</v>
      </c>
      <c r="DA186" s="53" t="s">
        <v>9419</v>
      </c>
      <c r="DB186" s="49">
        <v>575.92600000000004</v>
      </c>
      <c r="DC186" s="49">
        <v>1</v>
      </c>
      <c r="DD186" s="46" t="s">
        <v>9482</v>
      </c>
      <c r="DE186" s="46" t="s">
        <v>9510</v>
      </c>
      <c r="DF186" s="46" t="s">
        <v>9551</v>
      </c>
      <c r="DG186" s="46">
        <v>5</v>
      </c>
      <c r="DH186" s="46">
        <v>45</v>
      </c>
      <c r="DI186" s="46" t="s">
        <v>9577</v>
      </c>
      <c r="DJ186" s="46">
        <v>0</v>
      </c>
      <c r="DK186" s="45"/>
      <c r="DL186" s="45"/>
      <c r="DM186" s="45"/>
      <c r="DN186" s="45"/>
      <c r="DO186" s="45"/>
      <c r="DP186" s="45"/>
      <c r="DQ186" s="46">
        <v>1</v>
      </c>
      <c r="DR186" s="46" t="s">
        <v>9711</v>
      </c>
      <c r="DS186" s="46">
        <v>9639</v>
      </c>
      <c r="DT186" s="45"/>
      <c r="DU186" s="45"/>
      <c r="DV186" s="45"/>
      <c r="DW186" s="45"/>
      <c r="DX186" s="45"/>
      <c r="DY186" s="45"/>
      <c r="DZ186" s="45"/>
      <c r="EA186" s="45"/>
      <c r="EB186" s="45"/>
      <c r="EC186" s="45"/>
      <c r="ED186" s="45"/>
      <c r="EE186" s="45"/>
      <c r="EF186" s="45"/>
      <c r="EG186" s="45"/>
      <c r="EH186" s="45"/>
      <c r="EI186" s="45"/>
      <c r="EJ186" s="45"/>
      <c r="EK186" s="45"/>
      <c r="EL186" s="45"/>
      <c r="EM186" s="45"/>
      <c r="EN186" s="45"/>
      <c r="EO186" s="45"/>
      <c r="EP186" s="45"/>
      <c r="EQ186" s="45"/>
      <c r="ER186" s="45"/>
      <c r="ES186" s="45"/>
      <c r="ET186" s="45"/>
      <c r="EU186" s="45"/>
      <c r="EV186" s="45"/>
      <c r="EW186" s="45"/>
      <c r="EX186" s="46">
        <v>1</v>
      </c>
      <c r="EY186" s="46" t="s">
        <v>9885</v>
      </c>
      <c r="EZ186" s="46">
        <v>8</v>
      </c>
      <c r="FA186" s="45"/>
      <c r="FB186" s="45"/>
      <c r="FC186" s="45"/>
      <c r="FD186" s="45"/>
      <c r="FE186" s="45"/>
      <c r="FF186" s="45"/>
      <c r="FG186" s="46">
        <v>81</v>
      </c>
      <c r="FH186" s="46" t="s">
        <v>9976</v>
      </c>
      <c r="FI186" s="46">
        <v>88</v>
      </c>
      <c r="FJ186" s="46">
        <v>0</v>
      </c>
      <c r="FK186" s="46">
        <v>15</v>
      </c>
      <c r="FL186" s="46">
        <v>68</v>
      </c>
      <c r="FM186" s="46">
        <v>4</v>
      </c>
      <c r="FN186" s="46">
        <v>1</v>
      </c>
      <c r="FO186" s="46">
        <v>0</v>
      </c>
      <c r="FP186" s="46">
        <v>0</v>
      </c>
      <c r="FQ186" s="46">
        <v>0</v>
      </c>
      <c r="FR186" s="46">
        <v>1</v>
      </c>
      <c r="FS186" s="53" t="s">
        <v>10038</v>
      </c>
      <c r="FT186" s="46" t="s">
        <v>10086</v>
      </c>
      <c r="FU186" s="53" t="s">
        <v>10143</v>
      </c>
      <c r="FV186" s="46" t="s">
        <v>10231</v>
      </c>
      <c r="FW186" s="53" t="s">
        <v>10143</v>
      </c>
      <c r="FX186" s="46" t="s">
        <v>10359</v>
      </c>
      <c r="FY186" s="46" t="s">
        <v>10414</v>
      </c>
      <c r="FZ186" s="45"/>
      <c r="GA186" s="46" t="s">
        <v>10520</v>
      </c>
      <c r="GB186" s="46" t="s">
        <v>10567</v>
      </c>
      <c r="GC186" s="46" t="s">
        <v>10598</v>
      </c>
      <c r="GD186" s="46">
        <v>1</v>
      </c>
      <c r="GE186" s="46">
        <v>257</v>
      </c>
      <c r="GF186" s="46" t="s">
        <v>10681</v>
      </c>
      <c r="GG186" s="46" t="s">
        <v>10775</v>
      </c>
      <c r="GH186" s="46" t="s">
        <v>11081</v>
      </c>
      <c r="GI186" s="46" t="s">
        <v>10884</v>
      </c>
      <c r="GJ186" s="46" t="s">
        <v>3</v>
      </c>
      <c r="GK186" s="46" t="s">
        <v>7249</v>
      </c>
      <c r="GL186" s="46" t="s">
        <v>11081</v>
      </c>
      <c r="GM186" s="46" t="s">
        <v>7439</v>
      </c>
      <c r="GN186" s="54"/>
    </row>
    <row r="187" spans="3:196" ht="32" customHeight="1" x14ac:dyDescent="0.2">
      <c r="C187" s="57" t="s">
        <v>11155</v>
      </c>
      <c r="D187" s="102" t="s">
        <v>11215</v>
      </c>
      <c r="E187" s="46" t="s">
        <v>41</v>
      </c>
      <c r="F187" s="45" t="s">
        <v>11174</v>
      </c>
      <c r="G187" s="46"/>
      <c r="H187" s="46"/>
      <c r="I187" s="46" t="s">
        <v>7671</v>
      </c>
      <c r="J187" s="46" t="s">
        <v>7799</v>
      </c>
      <c r="K187" s="46">
        <v>2022</v>
      </c>
      <c r="L187" s="47">
        <v>44713</v>
      </c>
      <c r="M187" s="47">
        <v>45260</v>
      </c>
      <c r="N187" s="46" t="s">
        <v>7887</v>
      </c>
      <c r="O187" s="46" t="s">
        <v>8020</v>
      </c>
      <c r="P187" s="46" t="s">
        <v>8125</v>
      </c>
      <c r="Q187" s="46" t="s">
        <v>8247</v>
      </c>
      <c r="R187" s="45"/>
      <c r="S187" s="45"/>
      <c r="T187" s="46" t="s">
        <v>699</v>
      </c>
      <c r="U187" s="45"/>
      <c r="V187" s="46" t="s">
        <v>8474</v>
      </c>
      <c r="W187" s="46" t="s">
        <v>8504</v>
      </c>
      <c r="X187" s="46" t="s">
        <v>8542</v>
      </c>
      <c r="Y187" s="46" t="s">
        <v>8640</v>
      </c>
      <c r="Z187" s="46" t="s">
        <v>8726</v>
      </c>
      <c r="AA187" s="46" t="s">
        <v>8726</v>
      </c>
      <c r="AB187" s="46" t="s">
        <v>3138</v>
      </c>
      <c r="AC187" s="46" t="s">
        <v>8894</v>
      </c>
      <c r="AD187" s="48">
        <f t="shared" si="4"/>
        <v>42.374000000000002</v>
      </c>
      <c r="AE187" s="48">
        <v>26.696999999999999</v>
      </c>
      <c r="AF187" s="49">
        <v>63</v>
      </c>
      <c r="AG187" s="49">
        <v>0.04</v>
      </c>
      <c r="AH187" s="48">
        <v>10.268000000000001</v>
      </c>
      <c r="AI187" s="49">
        <v>24.23</v>
      </c>
      <c r="AJ187" s="49"/>
      <c r="AK187" s="49">
        <v>1.9810000000000001</v>
      </c>
      <c r="AL187" s="49">
        <v>4.68</v>
      </c>
      <c r="AM187" s="49">
        <v>3.4279999999999999</v>
      </c>
      <c r="AN187" s="49">
        <v>8.09</v>
      </c>
      <c r="AO187" s="49">
        <v>0</v>
      </c>
      <c r="AP187" s="49">
        <v>0</v>
      </c>
      <c r="AQ187" s="49">
        <v>0</v>
      </c>
      <c r="AR187" s="49">
        <v>0</v>
      </c>
      <c r="AS187" s="46" t="s">
        <v>9015</v>
      </c>
      <c r="AT187" s="46" t="s">
        <v>699</v>
      </c>
      <c r="AU187" s="46" t="s">
        <v>699</v>
      </c>
      <c r="AV187" s="46">
        <v>1</v>
      </c>
      <c r="AW187" s="46" t="s">
        <v>9080</v>
      </c>
      <c r="AX187" s="46" t="s">
        <v>9150</v>
      </c>
      <c r="AY187" s="49">
        <v>5.49</v>
      </c>
      <c r="AZ187" s="49">
        <v>27</v>
      </c>
      <c r="BA187" s="49">
        <v>0.04</v>
      </c>
      <c r="BB187" s="50">
        <v>77</v>
      </c>
      <c r="BC187" s="50">
        <v>24</v>
      </c>
      <c r="BD187" s="50">
        <v>18</v>
      </c>
      <c r="BE187" s="50">
        <v>0</v>
      </c>
      <c r="BF187" s="50">
        <v>0</v>
      </c>
      <c r="BG187" s="50">
        <v>0</v>
      </c>
      <c r="BH187" s="50">
        <v>0</v>
      </c>
      <c r="BI187" s="50">
        <v>0</v>
      </c>
      <c r="BJ187" s="50">
        <v>0</v>
      </c>
      <c r="BK187" s="50">
        <v>11</v>
      </c>
      <c r="BL187" s="50">
        <v>2</v>
      </c>
      <c r="BM187" s="50">
        <v>2</v>
      </c>
      <c r="BN187" s="50">
        <v>0</v>
      </c>
      <c r="BO187" s="50">
        <v>0</v>
      </c>
      <c r="BP187" s="50">
        <v>3</v>
      </c>
      <c r="BQ187" s="50">
        <v>0</v>
      </c>
      <c r="BR187" s="50">
        <v>0</v>
      </c>
      <c r="BS187" s="50">
        <v>0</v>
      </c>
      <c r="BT187" s="50">
        <v>0</v>
      </c>
      <c r="BU187" s="50">
        <v>0</v>
      </c>
      <c r="BV187" s="50">
        <v>0</v>
      </c>
      <c r="BW187" s="50">
        <v>0</v>
      </c>
      <c r="BX187" s="50">
        <v>0</v>
      </c>
      <c r="BY187" s="50"/>
      <c r="BZ187" s="50"/>
      <c r="CA187" s="50"/>
      <c r="CB187" s="50"/>
      <c r="CC187" s="50"/>
      <c r="CD187" s="50"/>
      <c r="CE187" s="50"/>
      <c r="CF187" s="50"/>
      <c r="CG187" s="50"/>
      <c r="CH187" s="50"/>
      <c r="CI187" s="50"/>
      <c r="CJ187" s="50"/>
      <c r="CK187" s="50"/>
      <c r="CL187" s="50"/>
      <c r="CM187" s="50"/>
      <c r="CN187" s="50">
        <v>0</v>
      </c>
      <c r="CO187" s="50">
        <v>0</v>
      </c>
      <c r="CP187" s="48">
        <v>0</v>
      </c>
      <c r="CQ187" s="50">
        <v>0</v>
      </c>
      <c r="CR187" s="50">
        <v>0</v>
      </c>
      <c r="CS187" s="51"/>
      <c r="CT187" s="50">
        <v>0</v>
      </c>
      <c r="CU187" s="50">
        <v>18</v>
      </c>
      <c r="CV187" s="52">
        <f t="shared" si="5"/>
        <v>0</v>
      </c>
      <c r="CW187" s="49">
        <v>43.564</v>
      </c>
      <c r="CX187" s="46" t="s">
        <v>9270</v>
      </c>
      <c r="CY187" s="46" t="s">
        <v>9380</v>
      </c>
      <c r="CZ187" s="49">
        <v>7.56</v>
      </c>
      <c r="DA187" s="53" t="s">
        <v>9419</v>
      </c>
      <c r="DB187" s="49">
        <v>575.92600000000004</v>
      </c>
      <c r="DC187" s="49">
        <v>1</v>
      </c>
      <c r="DD187" s="46" t="s">
        <v>9481</v>
      </c>
      <c r="DE187" s="46" t="s">
        <v>9512</v>
      </c>
      <c r="DF187" s="46" t="s">
        <v>9551</v>
      </c>
      <c r="DG187" s="46">
        <v>5</v>
      </c>
      <c r="DH187" s="46">
        <v>119</v>
      </c>
      <c r="DI187" s="46" t="s">
        <v>9578</v>
      </c>
      <c r="DJ187" s="46">
        <v>0</v>
      </c>
      <c r="DK187" s="46">
        <v>1</v>
      </c>
      <c r="DL187" s="46" t="s">
        <v>9592</v>
      </c>
      <c r="DM187" s="46">
        <v>37635</v>
      </c>
      <c r="DN187" s="46">
        <v>1</v>
      </c>
      <c r="DO187" s="46" t="s">
        <v>9650</v>
      </c>
      <c r="DP187" s="46">
        <v>27979</v>
      </c>
      <c r="DQ187" s="45"/>
      <c r="DR187" s="45"/>
      <c r="DS187" s="45"/>
      <c r="DT187" s="45"/>
      <c r="DU187" s="45"/>
      <c r="DV187" s="45"/>
      <c r="DW187" s="46">
        <v>1</v>
      </c>
      <c r="DX187" s="46" t="s">
        <v>9736</v>
      </c>
      <c r="DY187" s="46">
        <v>17908</v>
      </c>
      <c r="DZ187" s="46">
        <v>1</v>
      </c>
      <c r="EA187" s="46" t="s">
        <v>9744</v>
      </c>
      <c r="EB187" s="46">
        <v>25603</v>
      </c>
      <c r="EC187" s="45"/>
      <c r="ED187" s="45"/>
      <c r="EE187" s="45"/>
      <c r="EF187" s="45"/>
      <c r="EG187" s="45"/>
      <c r="EH187" s="45"/>
      <c r="EI187" s="45"/>
      <c r="EJ187" s="45"/>
      <c r="EK187" s="45"/>
      <c r="EL187" s="45"/>
      <c r="EM187" s="45"/>
      <c r="EN187" s="45"/>
      <c r="EO187" s="45"/>
      <c r="EP187" s="45"/>
      <c r="EQ187" s="45"/>
      <c r="ER187" s="45"/>
      <c r="ES187" s="45"/>
      <c r="ET187" s="45"/>
      <c r="EU187" s="45"/>
      <c r="EV187" s="45"/>
      <c r="EW187" s="45"/>
      <c r="EX187" s="46">
        <v>1</v>
      </c>
      <c r="EY187" s="46" t="s">
        <v>9886</v>
      </c>
      <c r="EZ187" s="46">
        <v>12</v>
      </c>
      <c r="FA187" s="45"/>
      <c r="FB187" s="45"/>
      <c r="FC187" s="45"/>
      <c r="FD187" s="45"/>
      <c r="FE187" s="45"/>
      <c r="FF187" s="45"/>
      <c r="FG187" s="46">
        <v>18</v>
      </c>
      <c r="FH187" s="46" t="s">
        <v>9979</v>
      </c>
      <c r="FI187" s="46">
        <v>20</v>
      </c>
      <c r="FJ187" s="46">
        <v>17</v>
      </c>
      <c r="FK187" s="46">
        <v>0</v>
      </c>
      <c r="FL187" s="46">
        <v>0</v>
      </c>
      <c r="FM187" s="46">
        <v>2</v>
      </c>
      <c r="FN187" s="46">
        <v>1</v>
      </c>
      <c r="FO187" s="46">
        <v>0</v>
      </c>
      <c r="FP187" s="46">
        <v>0</v>
      </c>
      <c r="FQ187" s="46">
        <v>0</v>
      </c>
      <c r="FR187" s="46">
        <v>1</v>
      </c>
      <c r="FS187" s="53" t="s">
        <v>10039</v>
      </c>
      <c r="FT187" s="46" t="s">
        <v>10087</v>
      </c>
      <c r="FU187" s="53" t="s">
        <v>10143</v>
      </c>
      <c r="FV187" s="46" t="s">
        <v>10233</v>
      </c>
      <c r="FW187" s="53" t="s">
        <v>10143</v>
      </c>
      <c r="FX187" s="46" t="s">
        <v>10360</v>
      </c>
      <c r="FY187" s="46" t="s">
        <v>10416</v>
      </c>
      <c r="FZ187" s="45"/>
      <c r="GA187" s="46" t="s">
        <v>10521</v>
      </c>
      <c r="GB187" s="46" t="s">
        <v>10568</v>
      </c>
      <c r="GC187" s="46" t="s">
        <v>10600</v>
      </c>
      <c r="GD187" s="46">
        <v>1</v>
      </c>
      <c r="GE187" s="46">
        <v>257</v>
      </c>
      <c r="GF187" s="46" t="s">
        <v>10681</v>
      </c>
      <c r="GG187" s="46" t="s">
        <v>10775</v>
      </c>
      <c r="GH187" s="46" t="s">
        <v>11081</v>
      </c>
      <c r="GI187" s="46" t="s">
        <v>10884</v>
      </c>
      <c r="GJ187" s="46" t="s">
        <v>3</v>
      </c>
      <c r="GK187" s="46" t="s">
        <v>7249</v>
      </c>
      <c r="GL187" s="46" t="s">
        <v>11081</v>
      </c>
      <c r="GM187" s="46" t="s">
        <v>7439</v>
      </c>
      <c r="GN187" s="54"/>
    </row>
    <row r="188" spans="3:196" ht="46" customHeight="1" x14ac:dyDescent="0.2">
      <c r="C188" s="57" t="s">
        <v>11155</v>
      </c>
      <c r="D188" s="102" t="s">
        <v>11215</v>
      </c>
      <c r="E188" s="46" t="s">
        <v>41</v>
      </c>
      <c r="F188" s="45" t="s">
        <v>11174</v>
      </c>
      <c r="G188" s="46"/>
      <c r="H188" s="46"/>
      <c r="I188" s="46" t="s">
        <v>7672</v>
      </c>
      <c r="J188" s="46" t="s">
        <v>7800</v>
      </c>
      <c r="K188" s="46">
        <v>2018</v>
      </c>
      <c r="L188" s="47">
        <v>44743</v>
      </c>
      <c r="M188" s="47">
        <v>45289</v>
      </c>
      <c r="N188" s="46" t="s">
        <v>7888</v>
      </c>
      <c r="O188" s="46" t="s">
        <v>8021</v>
      </c>
      <c r="P188" s="46" t="s">
        <v>8125</v>
      </c>
      <c r="Q188" s="46" t="s">
        <v>8248</v>
      </c>
      <c r="R188" s="45"/>
      <c r="S188" s="45"/>
      <c r="T188" s="46" t="s">
        <v>699</v>
      </c>
      <c r="U188" s="45"/>
      <c r="V188" s="46" t="s">
        <v>8474</v>
      </c>
      <c r="W188" s="46" t="s">
        <v>8505</v>
      </c>
      <c r="X188" s="46" t="s">
        <v>8542</v>
      </c>
      <c r="Y188" s="46" t="s">
        <v>8641</v>
      </c>
      <c r="Z188" s="46" t="s">
        <v>8726</v>
      </c>
      <c r="AA188" s="46" t="s">
        <v>8726</v>
      </c>
      <c r="AB188" s="46" t="s">
        <v>3138</v>
      </c>
      <c r="AC188" s="46" t="s">
        <v>8895</v>
      </c>
      <c r="AD188" s="48">
        <f t="shared" si="4"/>
        <v>54.537999999999997</v>
      </c>
      <c r="AE188" s="48">
        <v>34.805</v>
      </c>
      <c r="AF188" s="49">
        <v>63.82</v>
      </c>
      <c r="AG188" s="49">
        <v>0.05</v>
      </c>
      <c r="AH188" s="48">
        <v>11.962999999999999</v>
      </c>
      <c r="AI188" s="49">
        <v>21.94</v>
      </c>
      <c r="AJ188" s="49"/>
      <c r="AK188" s="49">
        <v>3.7869999999999999</v>
      </c>
      <c r="AL188" s="49">
        <v>6.94</v>
      </c>
      <c r="AM188" s="49">
        <v>3.9830000000000001</v>
      </c>
      <c r="AN188" s="49">
        <v>7.3</v>
      </c>
      <c r="AO188" s="49">
        <v>0</v>
      </c>
      <c r="AP188" s="49">
        <v>0</v>
      </c>
      <c r="AQ188" s="49">
        <v>0</v>
      </c>
      <c r="AR188" s="49">
        <v>0</v>
      </c>
      <c r="AS188" s="46" t="s">
        <v>9016</v>
      </c>
      <c r="AT188" s="46" t="s">
        <v>699</v>
      </c>
      <c r="AU188" s="46" t="s">
        <v>699</v>
      </c>
      <c r="AV188" s="46">
        <v>1</v>
      </c>
      <c r="AW188" s="46" t="s">
        <v>9081</v>
      </c>
      <c r="AX188" s="46" t="s">
        <v>9151</v>
      </c>
      <c r="AY188" s="49">
        <v>8.5299999999999994</v>
      </c>
      <c r="AZ188" s="49">
        <v>35.200000000000003</v>
      </c>
      <c r="BA188" s="49">
        <v>0.05</v>
      </c>
      <c r="BB188" s="50">
        <v>179</v>
      </c>
      <c r="BC188" s="50">
        <v>62</v>
      </c>
      <c r="BD188" s="50">
        <v>53</v>
      </c>
      <c r="BE188" s="50">
        <v>0</v>
      </c>
      <c r="BF188" s="50">
        <v>0</v>
      </c>
      <c r="BG188" s="50">
        <v>2</v>
      </c>
      <c r="BH188" s="50">
        <v>0</v>
      </c>
      <c r="BI188" s="50">
        <v>1</v>
      </c>
      <c r="BJ188" s="50">
        <v>0</v>
      </c>
      <c r="BK188" s="50">
        <v>0</v>
      </c>
      <c r="BL188" s="50">
        <v>10</v>
      </c>
      <c r="BM188" s="50">
        <v>8</v>
      </c>
      <c r="BN188" s="50">
        <v>6</v>
      </c>
      <c r="BO188" s="50">
        <v>3</v>
      </c>
      <c r="BP188" s="50">
        <v>9</v>
      </c>
      <c r="BQ188" s="50">
        <v>11</v>
      </c>
      <c r="BR188" s="50">
        <v>2</v>
      </c>
      <c r="BS188" s="50">
        <v>0</v>
      </c>
      <c r="BT188" s="50">
        <v>0</v>
      </c>
      <c r="BU188" s="50">
        <v>0</v>
      </c>
      <c r="BV188" s="50">
        <v>0</v>
      </c>
      <c r="BW188" s="50">
        <v>0</v>
      </c>
      <c r="BX188" s="50">
        <v>0</v>
      </c>
      <c r="BY188" s="50"/>
      <c r="BZ188" s="50"/>
      <c r="CA188" s="50"/>
      <c r="CB188" s="50"/>
      <c r="CC188" s="50"/>
      <c r="CD188" s="50"/>
      <c r="CE188" s="50"/>
      <c r="CF188" s="50"/>
      <c r="CG188" s="50"/>
      <c r="CH188" s="50"/>
      <c r="CI188" s="50"/>
      <c r="CJ188" s="50"/>
      <c r="CK188" s="50"/>
      <c r="CL188" s="50"/>
      <c r="CM188" s="50"/>
      <c r="CN188" s="50">
        <v>0</v>
      </c>
      <c r="CO188" s="50">
        <v>0</v>
      </c>
      <c r="CP188" s="48">
        <v>0</v>
      </c>
      <c r="CQ188" s="50">
        <v>0</v>
      </c>
      <c r="CR188" s="50">
        <v>0</v>
      </c>
      <c r="CS188" s="50" t="s">
        <v>9228</v>
      </c>
      <c r="CT188" s="50">
        <v>1</v>
      </c>
      <c r="CU188" s="50">
        <v>53</v>
      </c>
      <c r="CV188" s="52">
        <f t="shared" si="5"/>
        <v>0</v>
      </c>
      <c r="CW188" s="49">
        <v>70.435000000000002</v>
      </c>
      <c r="CX188" s="46" t="s">
        <v>9271</v>
      </c>
      <c r="CY188" s="46" t="s">
        <v>9381</v>
      </c>
      <c r="CZ188" s="49">
        <v>12.23</v>
      </c>
      <c r="DA188" s="53" t="s">
        <v>9419</v>
      </c>
      <c r="DB188" s="49">
        <v>575.92600000000004</v>
      </c>
      <c r="DC188" s="49">
        <v>1</v>
      </c>
      <c r="DD188" s="46" t="s">
        <v>9481</v>
      </c>
      <c r="DE188" s="46" t="s">
        <v>9513</v>
      </c>
      <c r="DF188" s="46" t="s">
        <v>9551</v>
      </c>
      <c r="DG188" s="46">
        <v>5</v>
      </c>
      <c r="DH188" s="46">
        <v>821</v>
      </c>
      <c r="DI188" s="46" t="s">
        <v>9578</v>
      </c>
      <c r="DJ188" s="46">
        <v>0</v>
      </c>
      <c r="DK188" s="46">
        <v>1</v>
      </c>
      <c r="DL188" s="46" t="s">
        <v>9592</v>
      </c>
      <c r="DM188" s="46">
        <v>40136</v>
      </c>
      <c r="DN188" s="46">
        <v>1</v>
      </c>
      <c r="DO188" s="46" t="s">
        <v>9651</v>
      </c>
      <c r="DP188" s="46">
        <v>23202</v>
      </c>
      <c r="DQ188" s="45"/>
      <c r="DR188" s="45"/>
      <c r="DS188" s="45"/>
      <c r="DT188" s="45"/>
      <c r="DU188" s="45"/>
      <c r="DV188" s="45"/>
      <c r="DW188" s="45"/>
      <c r="DX188" s="45"/>
      <c r="DY188" s="45"/>
      <c r="DZ188" s="46">
        <v>1</v>
      </c>
      <c r="EA188" s="46" t="s">
        <v>9744</v>
      </c>
      <c r="EB188" s="46">
        <v>15712</v>
      </c>
      <c r="EC188" s="45"/>
      <c r="ED188" s="45"/>
      <c r="EE188" s="45"/>
      <c r="EF188" s="45"/>
      <c r="EG188" s="45"/>
      <c r="EH188" s="45"/>
      <c r="EI188" s="45"/>
      <c r="EJ188" s="45"/>
      <c r="EK188" s="45"/>
      <c r="EL188" s="45"/>
      <c r="EM188" s="45"/>
      <c r="EN188" s="45"/>
      <c r="EO188" s="45"/>
      <c r="EP188" s="45"/>
      <c r="EQ188" s="45"/>
      <c r="ER188" s="45"/>
      <c r="ES188" s="45"/>
      <c r="ET188" s="45"/>
      <c r="EU188" s="45"/>
      <c r="EV188" s="45"/>
      <c r="EW188" s="45"/>
      <c r="EX188" s="46">
        <v>1</v>
      </c>
      <c r="EY188" s="46" t="s">
        <v>9887</v>
      </c>
      <c r="EZ188" s="46">
        <v>12</v>
      </c>
      <c r="FA188" s="45"/>
      <c r="FB188" s="45"/>
      <c r="FC188" s="45"/>
      <c r="FD188" s="45"/>
      <c r="FE188" s="45"/>
      <c r="FF188" s="45"/>
      <c r="FG188" s="46">
        <v>85</v>
      </c>
      <c r="FH188" s="46" t="s">
        <v>9980</v>
      </c>
      <c r="FI188" s="46">
        <v>49</v>
      </c>
      <c r="FJ188" s="46">
        <v>0</v>
      </c>
      <c r="FK188" s="46">
        <v>6</v>
      </c>
      <c r="FL188" s="46">
        <v>39</v>
      </c>
      <c r="FM188" s="46">
        <v>4</v>
      </c>
      <c r="FN188" s="46">
        <v>0</v>
      </c>
      <c r="FO188" s="46">
        <v>0</v>
      </c>
      <c r="FP188" s="46">
        <v>0</v>
      </c>
      <c r="FQ188" s="46">
        <v>0</v>
      </c>
      <c r="FR188" s="46">
        <v>1</v>
      </c>
      <c r="FS188" s="53" t="s">
        <v>10040</v>
      </c>
      <c r="FT188" s="46" t="s">
        <v>10088</v>
      </c>
      <c r="FU188" s="53" t="s">
        <v>10143</v>
      </c>
      <c r="FV188" s="46" t="s">
        <v>10234</v>
      </c>
      <c r="FW188" s="53" t="s">
        <v>10143</v>
      </c>
      <c r="FX188" s="46" t="s">
        <v>10361</v>
      </c>
      <c r="FY188" s="46" t="s">
        <v>10417</v>
      </c>
      <c r="FZ188" s="45"/>
      <c r="GA188" s="46" t="s">
        <v>10521</v>
      </c>
      <c r="GB188" s="46" t="s">
        <v>10569</v>
      </c>
      <c r="GC188" s="46" t="s">
        <v>10600</v>
      </c>
      <c r="GD188" s="46">
        <v>1</v>
      </c>
      <c r="GE188" s="46">
        <v>257</v>
      </c>
      <c r="GF188" s="46" t="s">
        <v>10681</v>
      </c>
      <c r="GG188" s="46" t="s">
        <v>10775</v>
      </c>
      <c r="GH188" s="46" t="s">
        <v>11081</v>
      </c>
      <c r="GI188" s="46" t="s">
        <v>10884</v>
      </c>
      <c r="GJ188" s="46" t="s">
        <v>3</v>
      </c>
      <c r="GK188" s="46" t="s">
        <v>7249</v>
      </c>
      <c r="GL188" s="46" t="s">
        <v>11081</v>
      </c>
      <c r="GM188" s="46" t="s">
        <v>7439</v>
      </c>
      <c r="GN188" s="54"/>
    </row>
    <row r="189" spans="3:196" ht="46" customHeight="1" x14ac:dyDescent="0.2">
      <c r="C189" s="57" t="s">
        <v>11154</v>
      </c>
      <c r="D189" s="102" t="s">
        <v>11215</v>
      </c>
      <c r="E189" s="46" t="s">
        <v>41</v>
      </c>
      <c r="F189" s="45" t="s">
        <v>11174</v>
      </c>
      <c r="G189" s="46"/>
      <c r="H189" s="46"/>
      <c r="I189" s="46" t="s">
        <v>7673</v>
      </c>
      <c r="J189" s="46" t="s">
        <v>7801</v>
      </c>
      <c r="K189" s="46">
        <v>2019</v>
      </c>
      <c r="L189" s="47">
        <v>44713</v>
      </c>
      <c r="M189" s="47">
        <v>45289</v>
      </c>
      <c r="N189" s="46" t="s">
        <v>7889</v>
      </c>
      <c r="O189" s="46" t="s">
        <v>8022</v>
      </c>
      <c r="P189" s="46" t="s">
        <v>8128</v>
      </c>
      <c r="Q189" s="46" t="s">
        <v>8249</v>
      </c>
      <c r="R189" s="45"/>
      <c r="S189" s="45"/>
      <c r="T189" s="45"/>
      <c r="U189" s="45"/>
      <c r="V189" s="46" t="s">
        <v>8474</v>
      </c>
      <c r="W189" s="46" t="s">
        <v>8506</v>
      </c>
      <c r="X189" s="46" t="s">
        <v>8542</v>
      </c>
      <c r="Y189" s="46" t="s">
        <v>8642</v>
      </c>
      <c r="Z189" s="46" t="s">
        <v>8726</v>
      </c>
      <c r="AA189" s="46" t="s">
        <v>8845</v>
      </c>
      <c r="AB189" s="46" t="s">
        <v>3138</v>
      </c>
      <c r="AC189" s="46" t="s">
        <v>8896</v>
      </c>
      <c r="AD189" s="48">
        <f t="shared" si="4"/>
        <v>405.65</v>
      </c>
      <c r="AE189" s="48">
        <v>364.05500000000001</v>
      </c>
      <c r="AF189" s="49">
        <v>89.75</v>
      </c>
      <c r="AG189" s="49">
        <v>0.52</v>
      </c>
      <c r="AH189" s="48">
        <v>41.594999999999999</v>
      </c>
      <c r="AI189" s="49">
        <v>10.25</v>
      </c>
      <c r="AJ189" s="49"/>
      <c r="AK189" s="49">
        <v>0</v>
      </c>
      <c r="AL189" s="49">
        <v>0</v>
      </c>
      <c r="AM189" s="49">
        <v>0</v>
      </c>
      <c r="AN189" s="49">
        <v>0</v>
      </c>
      <c r="AO189" s="49">
        <v>0</v>
      </c>
      <c r="AP189" s="49">
        <v>0</v>
      </c>
      <c r="AQ189" s="49">
        <v>0</v>
      </c>
      <c r="AR189" s="49">
        <v>0</v>
      </c>
      <c r="AS189" s="46" t="s">
        <v>9017</v>
      </c>
      <c r="AT189" s="46" t="s">
        <v>699</v>
      </c>
      <c r="AU189" s="46" t="s">
        <v>699</v>
      </c>
      <c r="AV189" s="45"/>
      <c r="AW189" s="45"/>
      <c r="AX189" s="45"/>
      <c r="AY189" s="49"/>
      <c r="AZ189" s="49">
        <v>102.008</v>
      </c>
      <c r="BA189" s="49">
        <v>0.15</v>
      </c>
      <c r="BB189" s="50">
        <v>620</v>
      </c>
      <c r="BC189" s="50">
        <v>262</v>
      </c>
      <c r="BD189" s="50">
        <v>262</v>
      </c>
      <c r="BE189" s="50">
        <v>0</v>
      </c>
      <c r="BF189" s="50">
        <v>262</v>
      </c>
      <c r="BG189" s="50">
        <v>0</v>
      </c>
      <c r="BH189" s="50">
        <v>0</v>
      </c>
      <c r="BI189" s="50">
        <v>0</v>
      </c>
      <c r="BJ189" s="50">
        <v>0</v>
      </c>
      <c r="BK189" s="50">
        <v>0</v>
      </c>
      <c r="BL189" s="50">
        <v>0</v>
      </c>
      <c r="BM189" s="50">
        <v>0</v>
      </c>
      <c r="BN189" s="50">
        <v>0</v>
      </c>
      <c r="BO189" s="50">
        <v>0</v>
      </c>
      <c r="BP189" s="50">
        <v>0</v>
      </c>
      <c r="BQ189" s="50">
        <v>0</v>
      </c>
      <c r="BR189" s="50">
        <v>0</v>
      </c>
      <c r="BS189" s="50">
        <v>0</v>
      </c>
      <c r="BT189" s="50">
        <v>0</v>
      </c>
      <c r="BU189" s="50">
        <v>0</v>
      </c>
      <c r="BV189" s="50">
        <v>0</v>
      </c>
      <c r="BW189" s="50">
        <v>0</v>
      </c>
      <c r="BX189" s="50">
        <v>0</v>
      </c>
      <c r="BY189" s="50"/>
      <c r="BZ189" s="50"/>
      <c r="CA189" s="50"/>
      <c r="CB189" s="50"/>
      <c r="CC189" s="50"/>
      <c r="CD189" s="50"/>
      <c r="CE189" s="50"/>
      <c r="CF189" s="50"/>
      <c r="CG189" s="50"/>
      <c r="CH189" s="50"/>
      <c r="CI189" s="50"/>
      <c r="CJ189" s="50"/>
      <c r="CK189" s="50"/>
      <c r="CL189" s="50"/>
      <c r="CM189" s="50"/>
      <c r="CN189" s="50">
        <v>0</v>
      </c>
      <c r="CO189" s="50">
        <v>0</v>
      </c>
      <c r="CP189" s="48">
        <v>0</v>
      </c>
      <c r="CQ189" s="50">
        <v>0</v>
      </c>
      <c r="CR189" s="50">
        <v>0</v>
      </c>
      <c r="CS189" s="51"/>
      <c r="CT189" s="50">
        <v>0</v>
      </c>
      <c r="CU189" s="50">
        <v>262</v>
      </c>
      <c r="CV189" s="52">
        <f t="shared" si="5"/>
        <v>0</v>
      </c>
      <c r="CW189" s="49">
        <v>150.589</v>
      </c>
      <c r="CX189" s="46" t="s">
        <v>9272</v>
      </c>
      <c r="CY189" s="46" t="s">
        <v>9382</v>
      </c>
      <c r="CZ189" s="49">
        <v>26.15</v>
      </c>
      <c r="DA189" s="53" t="s">
        <v>9419</v>
      </c>
      <c r="DB189" s="49">
        <v>575.92600000000004</v>
      </c>
      <c r="DC189" s="49">
        <v>1</v>
      </c>
      <c r="DD189" s="46" t="s">
        <v>9481</v>
      </c>
      <c r="DE189" s="46" t="s">
        <v>9514</v>
      </c>
      <c r="DF189" s="46" t="s">
        <v>9551</v>
      </c>
      <c r="DG189" s="46">
        <v>5</v>
      </c>
      <c r="DH189" s="46">
        <v>174</v>
      </c>
      <c r="DI189" s="46" t="s">
        <v>9579</v>
      </c>
      <c r="DJ189" s="46">
        <v>0</v>
      </c>
      <c r="DK189" s="46">
        <v>1</v>
      </c>
      <c r="DL189" s="46" t="s">
        <v>9593</v>
      </c>
      <c r="DM189" s="46">
        <v>34842</v>
      </c>
      <c r="DN189" s="46">
        <v>1</v>
      </c>
      <c r="DO189" s="46" t="s">
        <v>9652</v>
      </c>
      <c r="DP189" s="46">
        <v>3004</v>
      </c>
      <c r="DQ189" s="45"/>
      <c r="DR189" s="45"/>
      <c r="DS189" s="45"/>
      <c r="DT189" s="45"/>
      <c r="DU189" s="45"/>
      <c r="DV189" s="45"/>
      <c r="DW189" s="46">
        <v>1</v>
      </c>
      <c r="DX189" s="46" t="s">
        <v>9737</v>
      </c>
      <c r="DY189" s="46">
        <v>11072</v>
      </c>
      <c r="DZ189" s="46">
        <v>1</v>
      </c>
      <c r="EA189" s="46" t="s">
        <v>9745</v>
      </c>
      <c r="EB189" s="46">
        <v>48653</v>
      </c>
      <c r="EC189" s="45"/>
      <c r="ED189" s="45"/>
      <c r="EE189" s="45"/>
      <c r="EF189" s="46" t="s">
        <v>9772</v>
      </c>
      <c r="EG189" s="46" t="s">
        <v>9793</v>
      </c>
      <c r="EH189" s="46">
        <v>230</v>
      </c>
      <c r="EI189" s="45"/>
      <c r="EJ189" s="45"/>
      <c r="EK189" s="45"/>
      <c r="EL189" s="46">
        <v>1</v>
      </c>
      <c r="EM189" s="46" t="s">
        <v>9848</v>
      </c>
      <c r="EN189" s="46">
        <v>32239</v>
      </c>
      <c r="EO189" s="45"/>
      <c r="EP189" s="45"/>
      <c r="EQ189" s="45"/>
      <c r="ER189" s="45"/>
      <c r="ES189" s="45"/>
      <c r="ET189" s="45"/>
      <c r="EU189" s="45"/>
      <c r="EV189" s="45"/>
      <c r="EW189" s="45"/>
      <c r="EX189" s="45"/>
      <c r="EY189" s="45"/>
      <c r="EZ189" s="45"/>
      <c r="FA189" s="45"/>
      <c r="FB189" s="45"/>
      <c r="FC189" s="45"/>
      <c r="FD189" s="46" t="s">
        <v>9944</v>
      </c>
      <c r="FE189" s="46" t="s">
        <v>9959</v>
      </c>
      <c r="FF189" s="46">
        <v>189</v>
      </c>
      <c r="FG189" s="46">
        <v>100</v>
      </c>
      <c r="FH189" s="45"/>
      <c r="FI189" s="46">
        <v>120</v>
      </c>
      <c r="FJ189" s="46">
        <v>17</v>
      </c>
      <c r="FK189" s="46">
        <v>17</v>
      </c>
      <c r="FL189" s="46">
        <v>81</v>
      </c>
      <c r="FM189" s="46">
        <v>4</v>
      </c>
      <c r="FN189" s="46">
        <v>1</v>
      </c>
      <c r="FO189" s="46">
        <v>0</v>
      </c>
      <c r="FP189" s="46">
        <v>0</v>
      </c>
      <c r="FQ189" s="46">
        <v>0</v>
      </c>
      <c r="FR189" s="46">
        <v>1</v>
      </c>
      <c r="FS189" s="53" t="s">
        <v>10041</v>
      </c>
      <c r="FT189" s="46" t="s">
        <v>10089</v>
      </c>
      <c r="FU189" s="53" t="s">
        <v>10143</v>
      </c>
      <c r="FV189" s="46" t="s">
        <v>10235</v>
      </c>
      <c r="FW189" s="53" t="s">
        <v>10143</v>
      </c>
      <c r="FX189" s="46" t="s">
        <v>10362</v>
      </c>
      <c r="FY189" s="46" t="s">
        <v>10418</v>
      </c>
      <c r="FZ189" s="45"/>
      <c r="GA189" s="46" t="s">
        <v>10520</v>
      </c>
      <c r="GB189" s="46" t="s">
        <v>10570</v>
      </c>
      <c r="GC189" s="46" t="s">
        <v>10600</v>
      </c>
      <c r="GD189" s="46">
        <v>1</v>
      </c>
      <c r="GE189" s="46">
        <v>257</v>
      </c>
      <c r="GF189" s="46" t="s">
        <v>10681</v>
      </c>
      <c r="GG189" s="46" t="s">
        <v>10775</v>
      </c>
      <c r="GH189" s="46" t="s">
        <v>11081</v>
      </c>
      <c r="GI189" s="46" t="s">
        <v>10884</v>
      </c>
      <c r="GJ189" s="46" t="s">
        <v>3</v>
      </c>
      <c r="GK189" s="46" t="s">
        <v>7249</v>
      </c>
      <c r="GL189" s="46" t="s">
        <v>11081</v>
      </c>
      <c r="GM189" s="46" t="s">
        <v>7439</v>
      </c>
      <c r="GN189" s="54"/>
    </row>
    <row r="190" spans="3:196" ht="44" customHeight="1" x14ac:dyDescent="0.2">
      <c r="C190" s="57" t="s">
        <v>11083</v>
      </c>
      <c r="D190" s="102" t="s">
        <v>11215</v>
      </c>
      <c r="E190" s="46" t="s">
        <v>41</v>
      </c>
      <c r="F190" s="45" t="s">
        <v>11174</v>
      </c>
      <c r="G190" s="46"/>
      <c r="H190" s="46"/>
      <c r="I190" s="46" t="s">
        <v>7685</v>
      </c>
      <c r="J190" s="46" t="s">
        <v>7685</v>
      </c>
      <c r="K190" s="46">
        <v>2017</v>
      </c>
      <c r="L190" s="47">
        <v>44652</v>
      </c>
      <c r="M190" s="47">
        <v>45200</v>
      </c>
      <c r="N190" s="46" t="s">
        <v>7900</v>
      </c>
      <c r="O190" s="46" t="s">
        <v>8034</v>
      </c>
      <c r="P190" s="46" t="s">
        <v>8139</v>
      </c>
      <c r="Q190" s="46" t="s">
        <v>8259</v>
      </c>
      <c r="R190" s="45"/>
      <c r="S190" s="45"/>
      <c r="T190" s="45"/>
      <c r="U190" s="45"/>
      <c r="V190" s="45"/>
      <c r="W190" s="45"/>
      <c r="X190" s="45"/>
      <c r="Y190" s="45"/>
      <c r="Z190" s="46" t="s">
        <v>8741</v>
      </c>
      <c r="AA190" s="46" t="s">
        <v>8741</v>
      </c>
      <c r="AB190" s="46" t="s">
        <v>3138</v>
      </c>
      <c r="AC190" s="46" t="s">
        <v>8907</v>
      </c>
      <c r="AD190" s="48">
        <f t="shared" si="4"/>
        <v>211.75400000000002</v>
      </c>
      <c r="AE190" s="48">
        <v>4.7320000000000002</v>
      </c>
      <c r="AF190" s="49">
        <v>2.23</v>
      </c>
      <c r="AG190" s="49">
        <v>0.01</v>
      </c>
      <c r="AH190" s="48">
        <v>42.033000000000001</v>
      </c>
      <c r="AI190" s="49">
        <v>19.850000000000001</v>
      </c>
      <c r="AJ190" s="49"/>
      <c r="AK190" s="49">
        <v>11.97</v>
      </c>
      <c r="AL190" s="49">
        <v>5.65</v>
      </c>
      <c r="AM190" s="49">
        <v>0</v>
      </c>
      <c r="AN190" s="49">
        <v>0</v>
      </c>
      <c r="AO190" s="49">
        <v>0</v>
      </c>
      <c r="AP190" s="49">
        <v>0</v>
      </c>
      <c r="AQ190" s="49">
        <v>153.01900000000001</v>
      </c>
      <c r="AR190" s="49">
        <v>72.260000000000005</v>
      </c>
      <c r="AS190" s="46" t="s">
        <v>9020</v>
      </c>
      <c r="AT190" s="46" t="s">
        <v>9060</v>
      </c>
      <c r="AU190" s="46" t="s">
        <v>8741</v>
      </c>
      <c r="AV190" s="45"/>
      <c r="AW190" s="45"/>
      <c r="AX190" s="45"/>
      <c r="AY190" s="49"/>
      <c r="AZ190" s="49">
        <v>4.3140000000000001</v>
      </c>
      <c r="BA190" s="49">
        <v>0.01</v>
      </c>
      <c r="BB190" s="50">
        <v>55</v>
      </c>
      <c r="BC190" s="50">
        <v>24</v>
      </c>
      <c r="BD190" s="50">
        <v>24</v>
      </c>
      <c r="BE190" s="50"/>
      <c r="BF190" s="50"/>
      <c r="BG190" s="50"/>
      <c r="BH190" s="50"/>
      <c r="BI190" s="50"/>
      <c r="BJ190" s="50"/>
      <c r="BK190" s="50"/>
      <c r="BL190" s="50"/>
      <c r="BM190" s="50"/>
      <c r="BN190" s="50"/>
      <c r="BO190" s="50"/>
      <c r="BP190" s="50">
        <v>24</v>
      </c>
      <c r="BQ190" s="50"/>
      <c r="BR190" s="50"/>
      <c r="BS190" s="50"/>
      <c r="BT190" s="50"/>
      <c r="BU190" s="50"/>
      <c r="BV190" s="50"/>
      <c r="BW190" s="50"/>
      <c r="BX190" s="50"/>
      <c r="BY190" s="50"/>
      <c r="BZ190" s="50"/>
      <c r="CA190" s="50"/>
      <c r="CB190" s="50"/>
      <c r="CC190" s="50"/>
      <c r="CD190" s="50"/>
      <c r="CE190" s="50"/>
      <c r="CF190" s="50"/>
      <c r="CG190" s="50"/>
      <c r="CH190" s="50"/>
      <c r="CI190" s="50"/>
      <c r="CJ190" s="50"/>
      <c r="CK190" s="50"/>
      <c r="CL190" s="50"/>
      <c r="CM190" s="50"/>
      <c r="CN190" s="50">
        <v>0</v>
      </c>
      <c r="CO190" s="50"/>
      <c r="CP190" s="48"/>
      <c r="CQ190" s="50"/>
      <c r="CR190" s="50"/>
      <c r="CS190" s="51"/>
      <c r="CT190" s="50"/>
      <c r="CU190" s="50">
        <v>24</v>
      </c>
      <c r="CV190" s="52">
        <f t="shared" si="5"/>
        <v>0</v>
      </c>
      <c r="CW190" s="49">
        <v>143.982</v>
      </c>
      <c r="CX190" s="46" t="s">
        <v>9285</v>
      </c>
      <c r="CY190" s="45"/>
      <c r="CZ190" s="49">
        <v>25</v>
      </c>
      <c r="DA190" s="53" t="s">
        <v>9419</v>
      </c>
      <c r="DB190" s="49">
        <v>575.92600000000004</v>
      </c>
      <c r="DC190" s="49"/>
      <c r="DD190" s="45"/>
      <c r="DE190" s="45"/>
      <c r="DF190" s="45"/>
      <c r="DG190" s="45"/>
      <c r="DH190" s="46">
        <v>361</v>
      </c>
      <c r="DI190" s="46" t="s">
        <v>9580</v>
      </c>
      <c r="DJ190" s="46">
        <v>1</v>
      </c>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6">
        <v>1</v>
      </c>
      <c r="EJ190" s="53" t="s">
        <v>9813</v>
      </c>
      <c r="EK190" s="46">
        <v>79800</v>
      </c>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6">
        <v>21</v>
      </c>
      <c r="FH190" s="46" t="s">
        <v>9986</v>
      </c>
      <c r="FI190" s="46">
        <v>0</v>
      </c>
      <c r="FJ190" s="46">
        <v>0</v>
      </c>
      <c r="FK190" s="46">
        <v>24</v>
      </c>
      <c r="FL190" s="46">
        <v>0</v>
      </c>
      <c r="FM190" s="46">
        <v>0</v>
      </c>
      <c r="FN190" s="46">
        <v>1</v>
      </c>
      <c r="FO190" s="46">
        <v>0</v>
      </c>
      <c r="FP190" s="46">
        <v>0</v>
      </c>
      <c r="FQ190" s="46">
        <v>0</v>
      </c>
      <c r="FR190" s="46">
        <v>1</v>
      </c>
      <c r="FS190" s="53" t="s">
        <v>9813</v>
      </c>
      <c r="FT190" s="46" t="s">
        <v>10092</v>
      </c>
      <c r="FU190" s="45"/>
      <c r="FV190" s="45"/>
      <c r="FW190" s="45"/>
      <c r="FX190" s="45"/>
      <c r="FY190" s="46" t="s">
        <v>10426</v>
      </c>
      <c r="FZ190" s="45"/>
      <c r="GA190" s="45"/>
      <c r="GB190" s="45"/>
      <c r="GC190" s="46" t="s">
        <v>5672</v>
      </c>
      <c r="GD190" s="46">
        <v>0</v>
      </c>
      <c r="GE190" s="46">
        <v>0</v>
      </c>
      <c r="GF190" s="46" t="s">
        <v>10693</v>
      </c>
      <c r="GG190" s="46" t="s">
        <v>10788</v>
      </c>
      <c r="GH190" s="46" t="s">
        <v>11081</v>
      </c>
      <c r="GI190" s="46" t="s">
        <v>10900</v>
      </c>
      <c r="GJ190" s="46" t="s">
        <v>3</v>
      </c>
      <c r="GK190" s="46" t="s">
        <v>11013</v>
      </c>
      <c r="GL190" s="46" t="s">
        <v>11081</v>
      </c>
      <c r="GM190" s="46" t="s">
        <v>7439</v>
      </c>
      <c r="GN190" s="54"/>
    </row>
    <row r="191" spans="3:196" ht="36" customHeight="1" x14ac:dyDescent="0.2">
      <c r="C191" s="57" t="s">
        <v>11178</v>
      </c>
      <c r="D191" s="102" t="s">
        <v>11215</v>
      </c>
      <c r="E191" s="46" t="s">
        <v>41</v>
      </c>
      <c r="F191" s="45" t="s">
        <v>11174</v>
      </c>
      <c r="G191" s="46"/>
      <c r="H191" s="46"/>
      <c r="I191" s="46" t="s">
        <v>7686</v>
      </c>
      <c r="J191" s="45"/>
      <c r="K191" s="46">
        <v>2020</v>
      </c>
      <c r="L191" s="47">
        <v>44562</v>
      </c>
      <c r="M191" s="47">
        <v>45291</v>
      </c>
      <c r="N191" s="46" t="s">
        <v>7901</v>
      </c>
      <c r="O191" s="46" t="s">
        <v>8035</v>
      </c>
      <c r="P191" s="45"/>
      <c r="Q191" s="46" t="s">
        <v>8260</v>
      </c>
      <c r="R191" s="45"/>
      <c r="S191" s="45"/>
      <c r="T191" s="45"/>
      <c r="U191" s="45"/>
      <c r="V191" s="45"/>
      <c r="W191" s="45"/>
      <c r="X191" s="45"/>
      <c r="Y191" s="45"/>
      <c r="Z191" s="46" t="s">
        <v>8742</v>
      </c>
      <c r="AA191" s="46" t="s">
        <v>8849</v>
      </c>
      <c r="AB191" s="46" t="s">
        <v>3138</v>
      </c>
      <c r="AC191" s="46" t="s">
        <v>8908</v>
      </c>
      <c r="AD191" s="48">
        <f t="shared" si="4"/>
        <v>4.9349999999999996</v>
      </c>
      <c r="AE191" s="48">
        <v>0.20399999999999999</v>
      </c>
      <c r="AF191" s="49">
        <v>4.13</v>
      </c>
      <c r="AG191" s="49">
        <v>2.9999999999999997E-4</v>
      </c>
      <c r="AH191" s="48">
        <v>1.0369999999999999</v>
      </c>
      <c r="AI191" s="49">
        <v>21.01</v>
      </c>
      <c r="AJ191" s="49"/>
      <c r="AK191" s="49">
        <v>0.44400000000000001</v>
      </c>
      <c r="AL191" s="49">
        <v>9</v>
      </c>
      <c r="AM191" s="49">
        <v>0</v>
      </c>
      <c r="AN191" s="49">
        <v>0</v>
      </c>
      <c r="AO191" s="49">
        <v>0</v>
      </c>
      <c r="AP191" s="49">
        <v>0</v>
      </c>
      <c r="AQ191" s="49">
        <v>3.25</v>
      </c>
      <c r="AR191" s="49">
        <v>65.86</v>
      </c>
      <c r="AS191" s="46" t="s">
        <v>9021</v>
      </c>
      <c r="AT191" s="46" t="s">
        <v>9061</v>
      </c>
      <c r="AU191" s="46" t="s">
        <v>8742</v>
      </c>
      <c r="AV191" s="46">
        <v>1</v>
      </c>
      <c r="AW191" s="46" t="s">
        <v>9087</v>
      </c>
      <c r="AX191" s="46" t="s">
        <v>9157</v>
      </c>
      <c r="AY191" s="49">
        <v>0</v>
      </c>
      <c r="AZ191" s="49">
        <v>11.62</v>
      </c>
      <c r="BA191" s="49">
        <v>0.02</v>
      </c>
      <c r="BB191" s="50">
        <v>52</v>
      </c>
      <c r="BC191" s="50">
        <v>52</v>
      </c>
      <c r="BD191" s="50">
        <v>3</v>
      </c>
      <c r="BE191" s="50">
        <v>0</v>
      </c>
      <c r="BF191" s="50">
        <v>1</v>
      </c>
      <c r="BG191" s="50">
        <v>0</v>
      </c>
      <c r="BH191" s="50">
        <v>0</v>
      </c>
      <c r="BI191" s="50">
        <v>0</v>
      </c>
      <c r="BJ191" s="50">
        <v>0</v>
      </c>
      <c r="BK191" s="50">
        <v>0</v>
      </c>
      <c r="BL191" s="50">
        <v>0</v>
      </c>
      <c r="BM191" s="50">
        <v>0</v>
      </c>
      <c r="BN191" s="50">
        <v>1</v>
      </c>
      <c r="BO191" s="50">
        <v>1</v>
      </c>
      <c r="BP191" s="50">
        <v>0</v>
      </c>
      <c r="BQ191" s="50">
        <v>0</v>
      </c>
      <c r="BR191" s="50">
        <v>0</v>
      </c>
      <c r="BS191" s="50">
        <v>0</v>
      </c>
      <c r="BT191" s="50">
        <v>0</v>
      </c>
      <c r="BU191" s="50">
        <v>0</v>
      </c>
      <c r="BV191" s="50">
        <v>0</v>
      </c>
      <c r="BW191" s="50">
        <v>0</v>
      </c>
      <c r="BX191" s="50">
        <v>0</v>
      </c>
      <c r="BY191" s="50"/>
      <c r="BZ191" s="50"/>
      <c r="CA191" s="50"/>
      <c r="CB191" s="50"/>
      <c r="CC191" s="50"/>
      <c r="CD191" s="50"/>
      <c r="CE191" s="50"/>
      <c r="CF191" s="50"/>
      <c r="CG191" s="50"/>
      <c r="CH191" s="50"/>
      <c r="CI191" s="50"/>
      <c r="CJ191" s="50"/>
      <c r="CK191" s="50"/>
      <c r="CL191" s="50"/>
      <c r="CM191" s="50"/>
      <c r="CN191" s="50">
        <v>0</v>
      </c>
      <c r="CO191" s="50">
        <v>0</v>
      </c>
      <c r="CP191" s="48">
        <v>0</v>
      </c>
      <c r="CQ191" s="50">
        <v>0</v>
      </c>
      <c r="CR191" s="50">
        <v>0</v>
      </c>
      <c r="CS191" s="51"/>
      <c r="CT191" s="50">
        <v>0</v>
      </c>
      <c r="CU191" s="50">
        <v>3</v>
      </c>
      <c r="CV191" s="52">
        <f t="shared" si="5"/>
        <v>0</v>
      </c>
      <c r="CW191" s="49">
        <v>8.1280000000000001</v>
      </c>
      <c r="CX191" s="46" t="s">
        <v>9286</v>
      </c>
      <c r="CY191" s="45"/>
      <c r="CZ191" s="49">
        <v>1.41</v>
      </c>
      <c r="DA191" s="53" t="s">
        <v>9419</v>
      </c>
      <c r="DB191" s="49">
        <v>575.92600000000004</v>
      </c>
      <c r="DC191" s="49"/>
      <c r="DD191" s="45"/>
      <c r="DE191" s="45"/>
      <c r="DF191" s="45"/>
      <c r="DG191" s="45"/>
      <c r="DH191" s="45"/>
      <c r="DI191" s="45"/>
      <c r="DJ191" s="46">
        <v>2</v>
      </c>
      <c r="DK191" s="45"/>
      <c r="DL191" s="45"/>
      <c r="DM191" s="45"/>
      <c r="DN191" s="45"/>
      <c r="DO191" s="45"/>
      <c r="DP191" s="45"/>
      <c r="DQ191" s="45"/>
      <c r="DR191" s="45"/>
      <c r="DS191" s="45"/>
      <c r="DT191" s="45"/>
      <c r="DU191" s="45"/>
      <c r="DV191" s="45"/>
      <c r="DW191" s="45"/>
      <c r="DX191" s="45"/>
      <c r="DY191" s="45"/>
      <c r="DZ191" s="45"/>
      <c r="EA191" s="45"/>
      <c r="EB191" s="45"/>
      <c r="EC191" s="45"/>
      <c r="ED191" s="45"/>
      <c r="EE191" s="45"/>
      <c r="EF191" s="46" t="s">
        <v>4299</v>
      </c>
      <c r="EG191" s="46" t="s">
        <v>4299</v>
      </c>
      <c r="EH191" s="46">
        <v>1365</v>
      </c>
      <c r="EI191" s="45"/>
      <c r="EJ191" s="45"/>
      <c r="EK191" s="45"/>
      <c r="EL191" s="45"/>
      <c r="EM191" s="45"/>
      <c r="EN191" s="45"/>
      <c r="EO191" s="46">
        <v>1</v>
      </c>
      <c r="EP191" s="46" t="s">
        <v>4182</v>
      </c>
      <c r="EQ191" s="46">
        <v>1365</v>
      </c>
      <c r="ER191" s="45"/>
      <c r="ES191" s="45"/>
      <c r="ET191" s="45"/>
      <c r="EU191" s="45"/>
      <c r="EV191" s="45"/>
      <c r="EW191" s="45"/>
      <c r="EX191" s="45"/>
      <c r="EY191" s="45"/>
      <c r="EZ191" s="45"/>
      <c r="FA191" s="45"/>
      <c r="FB191" s="45"/>
      <c r="FC191" s="45"/>
      <c r="FD191" s="45"/>
      <c r="FE191" s="45"/>
      <c r="FF191" s="46">
        <v>0</v>
      </c>
      <c r="FG191" s="46">
        <v>99</v>
      </c>
      <c r="FH191" s="46" t="s">
        <v>9987</v>
      </c>
      <c r="FI191" s="46">
        <v>52</v>
      </c>
      <c r="FJ191" s="46">
        <v>18</v>
      </c>
      <c r="FK191" s="46">
        <v>0</v>
      </c>
      <c r="FL191" s="46">
        <v>24</v>
      </c>
      <c r="FM191" s="46">
        <v>10</v>
      </c>
      <c r="FN191" s="46">
        <v>0</v>
      </c>
      <c r="FO191" s="46">
        <v>0</v>
      </c>
      <c r="FP191" s="46">
        <v>0</v>
      </c>
      <c r="FQ191" s="46">
        <v>0</v>
      </c>
      <c r="FR191" s="46">
        <v>1</v>
      </c>
      <c r="FS191" s="53" t="s">
        <v>10043</v>
      </c>
      <c r="FT191" s="46" t="s">
        <v>10093</v>
      </c>
      <c r="FU191" s="45"/>
      <c r="FV191" s="46" t="s">
        <v>10243</v>
      </c>
      <c r="FW191" s="45"/>
      <c r="FX191" s="45"/>
      <c r="FY191" s="45"/>
      <c r="FZ191" s="45"/>
      <c r="GA191" s="45"/>
      <c r="GB191" s="45"/>
      <c r="GC191" s="46" t="s">
        <v>10607</v>
      </c>
      <c r="GD191" s="46">
        <v>0</v>
      </c>
      <c r="GE191" s="46">
        <v>0</v>
      </c>
      <c r="GF191" s="46" t="s">
        <v>10694</v>
      </c>
      <c r="GG191" s="46" t="s">
        <v>10789</v>
      </c>
      <c r="GH191" s="46" t="s">
        <v>11081</v>
      </c>
      <c r="GI191" s="46" t="s">
        <v>10901</v>
      </c>
      <c r="GJ191" s="46" t="s">
        <v>3</v>
      </c>
      <c r="GK191" s="46" t="s">
        <v>11014</v>
      </c>
      <c r="GL191" s="46" t="s">
        <v>11081</v>
      </c>
      <c r="GM191" s="46" t="s">
        <v>7439</v>
      </c>
      <c r="GN191" s="54"/>
    </row>
    <row r="192" spans="3:196" ht="30" customHeight="1" x14ac:dyDescent="0.2">
      <c r="C192" s="102" t="s">
        <v>711</v>
      </c>
      <c r="D192" s="102" t="s">
        <v>11215</v>
      </c>
      <c r="E192" s="54" t="s">
        <v>41</v>
      </c>
      <c r="F192" s="54" t="s">
        <v>11175</v>
      </c>
      <c r="G192" s="54" t="s">
        <v>84</v>
      </c>
      <c r="H192" s="54" t="s">
        <v>105</v>
      </c>
      <c r="I192" s="54" t="s">
        <v>463</v>
      </c>
      <c r="J192" s="54"/>
      <c r="K192" s="54">
        <v>2021</v>
      </c>
      <c r="L192" s="54" t="s">
        <v>774</v>
      </c>
      <c r="M192" s="54" t="s">
        <v>936</v>
      </c>
      <c r="N192" s="54"/>
      <c r="O192" s="54" t="s">
        <v>1032</v>
      </c>
      <c r="P192" s="54" t="s">
        <v>1306</v>
      </c>
      <c r="Q192" s="54"/>
      <c r="R192" s="54"/>
      <c r="S192" s="54"/>
      <c r="T192" s="54"/>
      <c r="U192" s="54"/>
      <c r="V192" s="54"/>
      <c r="W192" s="54"/>
      <c r="X192" s="54"/>
      <c r="Y192" s="54"/>
      <c r="Z192" s="54" t="s">
        <v>2620</v>
      </c>
      <c r="AA192" s="54" t="s">
        <v>2620</v>
      </c>
      <c r="AB192" s="54" t="s">
        <v>3138</v>
      </c>
      <c r="AC192" s="54" t="s">
        <v>3160</v>
      </c>
      <c r="AD192" s="55">
        <v>0.22</v>
      </c>
      <c r="AE192" s="55"/>
      <c r="AF192" s="55"/>
      <c r="AG192" s="55"/>
      <c r="AH192" s="55">
        <v>0.22</v>
      </c>
      <c r="AI192" s="55">
        <v>100</v>
      </c>
      <c r="AJ192" s="55">
        <v>0.09</v>
      </c>
      <c r="AK192" s="55">
        <v>0</v>
      </c>
      <c r="AL192" s="55">
        <v>0</v>
      </c>
      <c r="AM192" s="55">
        <v>0</v>
      </c>
      <c r="AN192" s="55">
        <v>0</v>
      </c>
      <c r="AO192" s="55">
        <v>0</v>
      </c>
      <c r="AP192" s="55">
        <v>0</v>
      </c>
      <c r="AQ192" s="55"/>
      <c r="AR192" s="55"/>
      <c r="AS192" s="55"/>
      <c r="AT192" s="55"/>
      <c r="AU192" s="55"/>
      <c r="AV192" s="55"/>
      <c r="AW192" s="54"/>
      <c r="AX192" s="54"/>
      <c r="AY192" s="55"/>
      <c r="AZ192" s="55">
        <v>0</v>
      </c>
      <c r="BA192" s="55">
        <v>0</v>
      </c>
      <c r="BB192" s="56">
        <v>3</v>
      </c>
      <c r="BC192" s="56">
        <v>3</v>
      </c>
      <c r="BD192" s="56">
        <v>3</v>
      </c>
      <c r="BE192" s="56">
        <v>0</v>
      </c>
      <c r="BF192" s="56">
        <v>0</v>
      </c>
      <c r="BG192" s="56">
        <v>0</v>
      </c>
      <c r="BH192" s="56">
        <v>0</v>
      </c>
      <c r="BI192" s="56">
        <v>0</v>
      </c>
      <c r="BJ192" s="56">
        <v>0</v>
      </c>
      <c r="BK192" s="56">
        <v>0</v>
      </c>
      <c r="BL192" s="56">
        <v>0</v>
      </c>
      <c r="BM192" s="56">
        <v>0</v>
      </c>
      <c r="BN192" s="56">
        <v>0</v>
      </c>
      <c r="BO192" s="56">
        <v>0</v>
      </c>
      <c r="BP192" s="56">
        <v>0</v>
      </c>
      <c r="BQ192" s="56">
        <v>0</v>
      </c>
      <c r="BR192" s="56">
        <v>0</v>
      </c>
      <c r="BS192" s="56">
        <v>0</v>
      </c>
      <c r="BT192" s="56">
        <v>0</v>
      </c>
      <c r="BU192" s="56">
        <v>0</v>
      </c>
      <c r="BV192" s="56">
        <v>0</v>
      </c>
      <c r="BW192" s="56">
        <v>0</v>
      </c>
      <c r="BX192" s="56">
        <v>3</v>
      </c>
      <c r="BY192" s="56"/>
      <c r="BZ192" s="56"/>
      <c r="CA192" s="56"/>
      <c r="CB192" s="56"/>
      <c r="CC192" s="56"/>
      <c r="CD192" s="56"/>
      <c r="CE192" s="56">
        <v>1</v>
      </c>
      <c r="CF192" s="56"/>
      <c r="CG192" s="56"/>
      <c r="CH192" s="56"/>
      <c r="CI192" s="56"/>
      <c r="CJ192" s="56"/>
      <c r="CK192" s="56"/>
      <c r="CL192" s="56"/>
      <c r="CM192" s="56">
        <v>2</v>
      </c>
      <c r="CN192" s="56">
        <v>3</v>
      </c>
      <c r="CO192" s="56">
        <v>0</v>
      </c>
      <c r="CP192" s="70">
        <v>0</v>
      </c>
      <c r="CQ192" s="56">
        <v>0</v>
      </c>
      <c r="CR192" s="56">
        <v>0</v>
      </c>
      <c r="CS192" s="56"/>
      <c r="CT192" s="56">
        <v>0</v>
      </c>
      <c r="CU192" s="56">
        <v>3</v>
      </c>
      <c r="CV192" s="56">
        <v>0</v>
      </c>
      <c r="CW192" s="55">
        <v>0.115</v>
      </c>
      <c r="CX192" s="54" t="s">
        <v>3627</v>
      </c>
      <c r="CY192" s="54"/>
      <c r="CZ192" s="54">
        <v>2.39</v>
      </c>
      <c r="DA192" s="54" t="s">
        <v>3954</v>
      </c>
      <c r="DB192" s="55">
        <v>4.8150000000000004</v>
      </c>
      <c r="DC192" s="54"/>
      <c r="DD192" s="54"/>
      <c r="DE192" s="54"/>
      <c r="DF192" s="54"/>
      <c r="DG192" s="54"/>
      <c r="DH192" s="54">
        <v>0</v>
      </c>
      <c r="DI192" s="54"/>
      <c r="DJ192" s="54">
        <v>1</v>
      </c>
      <c r="DK192" s="54"/>
      <c r="DL192" s="54"/>
      <c r="DM192" s="54"/>
      <c r="DN192" s="54"/>
      <c r="DO192" s="54"/>
      <c r="DP192" s="54"/>
      <c r="DQ192" s="54"/>
      <c r="DR192" s="54"/>
      <c r="DS192" s="54"/>
      <c r="DT192" s="54"/>
      <c r="DU192" s="54"/>
      <c r="DV192" s="54"/>
      <c r="DW192" s="54"/>
      <c r="DX192" s="54"/>
      <c r="DY192" s="54"/>
      <c r="DZ192" s="54"/>
      <c r="EA192" s="54"/>
      <c r="EB192" s="54"/>
      <c r="EC192" s="54"/>
      <c r="ED192" s="54"/>
      <c r="EE192" s="54"/>
      <c r="EF192" s="54" t="s">
        <v>4513</v>
      </c>
      <c r="EG192" s="54" t="s">
        <v>4180</v>
      </c>
      <c r="EH192" s="54">
        <v>3</v>
      </c>
      <c r="EI192" s="54"/>
      <c r="EJ192" s="54"/>
      <c r="EK192" s="54"/>
      <c r="EL192" s="54"/>
      <c r="EM192" s="54"/>
      <c r="EN192" s="54"/>
      <c r="EO192" s="54"/>
      <c r="EP192" s="54"/>
      <c r="EQ192" s="54"/>
      <c r="ER192" s="54"/>
      <c r="ES192" s="54"/>
      <c r="ET192" s="54"/>
      <c r="EU192" s="54"/>
      <c r="EV192" s="54"/>
      <c r="EW192" s="54"/>
      <c r="EX192" s="54"/>
      <c r="EY192" s="54"/>
      <c r="EZ192" s="54"/>
      <c r="FA192" s="54">
        <v>1</v>
      </c>
      <c r="FB192" s="54" t="s">
        <v>4180</v>
      </c>
      <c r="FC192" s="54">
        <v>3</v>
      </c>
      <c r="FD192" s="54"/>
      <c r="FE192" s="54"/>
      <c r="FF192" s="54">
        <v>0</v>
      </c>
      <c r="FG192" s="54"/>
      <c r="FH192" s="54"/>
      <c r="FI192" s="54"/>
      <c r="FJ192" s="54"/>
      <c r="FK192" s="54"/>
      <c r="FL192" s="54"/>
      <c r="FM192" s="54"/>
      <c r="FN192" s="54"/>
      <c r="FO192" s="54"/>
      <c r="FP192" s="54"/>
      <c r="FQ192" s="54"/>
      <c r="FR192" s="54"/>
      <c r="FS192" s="54"/>
      <c r="FT192" s="54"/>
      <c r="FU192" s="54"/>
      <c r="FV192" s="54" t="s">
        <v>5192</v>
      </c>
      <c r="FW192" s="54"/>
      <c r="FX192" s="54"/>
      <c r="FY192" s="54"/>
      <c r="FZ192" s="54"/>
      <c r="GA192" s="54"/>
      <c r="GB192" s="54"/>
      <c r="GC192" s="54"/>
      <c r="GD192" s="54"/>
      <c r="GE192" s="54"/>
      <c r="GF192" s="54" t="s">
        <v>5828</v>
      </c>
      <c r="GG192" s="54" t="s">
        <v>6168</v>
      </c>
      <c r="GH192" s="54" t="s">
        <v>6487</v>
      </c>
      <c r="GI192" s="54" t="s">
        <v>6832</v>
      </c>
      <c r="GJ192" s="54" t="s">
        <v>3</v>
      </c>
      <c r="GK192" s="54" t="s">
        <v>7244</v>
      </c>
      <c r="GL192" s="54" t="s">
        <v>7341</v>
      </c>
      <c r="GM192" s="54" t="s">
        <v>7439</v>
      </c>
      <c r="GN192" s="54"/>
    </row>
    <row r="193" spans="3:196" ht="30" customHeight="1" x14ac:dyDescent="0.2">
      <c r="C193" s="57" t="s">
        <v>11156</v>
      </c>
      <c r="D193" s="102" t="s">
        <v>11215</v>
      </c>
      <c r="E193" s="54" t="s">
        <v>41</v>
      </c>
      <c r="F193" s="54" t="s">
        <v>11175</v>
      </c>
      <c r="G193" s="54" t="s">
        <v>85</v>
      </c>
      <c r="H193" s="54" t="s">
        <v>106</v>
      </c>
      <c r="I193" s="54" t="s">
        <v>464</v>
      </c>
      <c r="J193" s="54"/>
      <c r="K193" s="54">
        <v>2023</v>
      </c>
      <c r="L193" s="54" t="s">
        <v>775</v>
      </c>
      <c r="M193" s="54" t="s">
        <v>770</v>
      </c>
      <c r="N193" s="54"/>
      <c r="O193" s="54" t="s">
        <v>1033</v>
      </c>
      <c r="P193" s="54" t="s">
        <v>1307</v>
      </c>
      <c r="Q193" s="54" t="s">
        <v>1528</v>
      </c>
      <c r="R193" s="54" t="s">
        <v>1771</v>
      </c>
      <c r="S193" s="54" t="s">
        <v>1969</v>
      </c>
      <c r="T193" s="54" t="s">
        <v>2251</v>
      </c>
      <c r="U193" s="54"/>
      <c r="V193" s="54"/>
      <c r="W193" s="54"/>
      <c r="X193" s="54"/>
      <c r="Y193" s="54"/>
      <c r="Z193" s="54" t="s">
        <v>2621</v>
      </c>
      <c r="AA193" s="54" t="s">
        <v>2621</v>
      </c>
      <c r="AB193" s="54" t="s">
        <v>3140</v>
      </c>
      <c r="AC193" s="54" t="s">
        <v>3161</v>
      </c>
      <c r="AD193" s="55">
        <v>0.10300000000000001</v>
      </c>
      <c r="AE193" s="55"/>
      <c r="AF193" s="55"/>
      <c r="AG193" s="55"/>
      <c r="AH193" s="55">
        <v>9.7000000000000003E-2</v>
      </c>
      <c r="AI193" s="55">
        <v>94.17</v>
      </c>
      <c r="AJ193" s="55">
        <v>0.24</v>
      </c>
      <c r="AK193" s="55">
        <v>3.0000000000000001E-3</v>
      </c>
      <c r="AL193" s="55">
        <v>2.91</v>
      </c>
      <c r="AM193" s="55">
        <v>0</v>
      </c>
      <c r="AN193" s="55">
        <v>0</v>
      </c>
      <c r="AO193" s="55">
        <v>3.0000000000000001E-3</v>
      </c>
      <c r="AP193" s="55">
        <v>2.91</v>
      </c>
      <c r="AQ193" s="55"/>
      <c r="AR193" s="55"/>
      <c r="AS193" s="55"/>
      <c r="AT193" s="55"/>
      <c r="AU193" s="55"/>
      <c r="AV193" s="55"/>
      <c r="AW193" s="54"/>
      <c r="AX193" s="54"/>
      <c r="AY193" s="55"/>
      <c r="AZ193" s="55">
        <v>9.7000000000000003E-2</v>
      </c>
      <c r="BA193" s="55">
        <v>0.24</v>
      </c>
      <c r="BB193" s="56">
        <v>1</v>
      </c>
      <c r="BC193" s="56">
        <v>1</v>
      </c>
      <c r="BD193" s="56">
        <v>1</v>
      </c>
      <c r="BE193" s="56">
        <v>0</v>
      </c>
      <c r="BF193" s="56">
        <v>1</v>
      </c>
      <c r="BG193" s="56">
        <v>0</v>
      </c>
      <c r="BH193" s="56">
        <v>0</v>
      </c>
      <c r="BI193" s="56">
        <v>0</v>
      </c>
      <c r="BJ193" s="56">
        <v>0</v>
      </c>
      <c r="BK193" s="56">
        <v>0</v>
      </c>
      <c r="BL193" s="56">
        <v>0</v>
      </c>
      <c r="BM193" s="56">
        <v>0</v>
      </c>
      <c r="BN193" s="56">
        <v>0</v>
      </c>
      <c r="BO193" s="56">
        <v>0</v>
      </c>
      <c r="BP193" s="56">
        <v>0</v>
      </c>
      <c r="BQ193" s="56">
        <v>0</v>
      </c>
      <c r="BR193" s="56">
        <v>0</v>
      </c>
      <c r="BS193" s="56">
        <v>0</v>
      </c>
      <c r="BT193" s="56">
        <v>0</v>
      </c>
      <c r="BU193" s="56">
        <v>0</v>
      </c>
      <c r="BV193" s="56">
        <v>0</v>
      </c>
      <c r="BW193" s="56">
        <v>0</v>
      </c>
      <c r="BX193" s="56">
        <v>0</v>
      </c>
      <c r="BY193" s="56"/>
      <c r="BZ193" s="56"/>
      <c r="CA193" s="56"/>
      <c r="CB193" s="56"/>
      <c r="CC193" s="56"/>
      <c r="CD193" s="56"/>
      <c r="CE193" s="56"/>
      <c r="CF193" s="56"/>
      <c r="CG193" s="56"/>
      <c r="CH193" s="56"/>
      <c r="CI193" s="56"/>
      <c r="CJ193" s="56"/>
      <c r="CK193" s="56"/>
      <c r="CL193" s="56"/>
      <c r="CM193" s="56"/>
      <c r="CN193" s="56">
        <v>0</v>
      </c>
      <c r="CO193" s="56">
        <v>0</v>
      </c>
      <c r="CP193" s="70">
        <v>0</v>
      </c>
      <c r="CQ193" s="56">
        <v>0</v>
      </c>
      <c r="CR193" s="56">
        <v>0</v>
      </c>
      <c r="CS193" s="56"/>
      <c r="CT193" s="56">
        <v>0</v>
      </c>
      <c r="CU193" s="56">
        <v>1</v>
      </c>
      <c r="CV193" s="56">
        <v>0</v>
      </c>
      <c r="CW193" s="55">
        <v>0.25</v>
      </c>
      <c r="CX193" s="54" t="s">
        <v>3628</v>
      </c>
      <c r="CY193" s="54"/>
      <c r="CZ193" s="54">
        <v>10.28</v>
      </c>
      <c r="DA193" s="54" t="s">
        <v>3954</v>
      </c>
      <c r="DB193" s="55">
        <v>2.4319999999999999</v>
      </c>
      <c r="DC193" s="54"/>
      <c r="DD193" s="54"/>
      <c r="DE193" s="54"/>
      <c r="DF193" s="54"/>
      <c r="DG193" s="54"/>
      <c r="DH193" s="54">
        <v>0</v>
      </c>
      <c r="DI193" s="54"/>
      <c r="DJ193" s="54">
        <v>3</v>
      </c>
      <c r="DK193" s="54"/>
      <c r="DL193" s="54"/>
      <c r="DM193" s="54"/>
      <c r="DN193" s="54">
        <v>1</v>
      </c>
      <c r="DO193" s="54" t="s">
        <v>4182</v>
      </c>
      <c r="DP193" s="54">
        <v>30</v>
      </c>
      <c r="DQ193" s="54"/>
      <c r="DR193" s="54"/>
      <c r="DS193" s="54"/>
      <c r="DT193" s="54">
        <v>1</v>
      </c>
      <c r="DU193" s="54" t="s">
        <v>4182</v>
      </c>
      <c r="DV193" s="54">
        <v>3</v>
      </c>
      <c r="DW193" s="54"/>
      <c r="DX193" s="54"/>
      <c r="DY193" s="54"/>
      <c r="DZ193" s="54"/>
      <c r="EA193" s="54"/>
      <c r="EB193" s="54"/>
      <c r="EC193" s="54"/>
      <c r="ED193" s="54"/>
      <c r="EE193" s="54"/>
      <c r="EF193" s="54"/>
      <c r="EG193" s="54"/>
      <c r="EH193" s="54">
        <v>0</v>
      </c>
      <c r="EI193" s="54"/>
      <c r="EJ193" s="54"/>
      <c r="EK193" s="54"/>
      <c r="EL193" s="54">
        <v>1</v>
      </c>
      <c r="EM193" s="54" t="s">
        <v>4182</v>
      </c>
      <c r="EN193" s="54">
        <v>400</v>
      </c>
      <c r="EO193" s="54"/>
      <c r="EP193" s="54"/>
      <c r="EQ193" s="54"/>
      <c r="ER193" s="54"/>
      <c r="ES193" s="54"/>
      <c r="ET193" s="54"/>
      <c r="EU193" s="54"/>
      <c r="EV193" s="54"/>
      <c r="EW193" s="54"/>
      <c r="EX193" s="54"/>
      <c r="EY193" s="54"/>
      <c r="EZ193" s="54"/>
      <c r="FA193" s="54"/>
      <c r="FB193" s="54"/>
      <c r="FC193" s="54"/>
      <c r="FD193" s="54"/>
      <c r="FE193" s="54"/>
      <c r="FF193" s="54">
        <v>0</v>
      </c>
      <c r="FG193" s="54"/>
      <c r="FH193" s="54"/>
      <c r="FI193" s="54"/>
      <c r="FJ193" s="54"/>
      <c r="FK193" s="54"/>
      <c r="FL193" s="54"/>
      <c r="FM193" s="54"/>
      <c r="FN193" s="54"/>
      <c r="FO193" s="54"/>
      <c r="FP193" s="54"/>
      <c r="FQ193" s="54"/>
      <c r="FR193" s="54"/>
      <c r="FS193" s="54"/>
      <c r="FT193" s="54"/>
      <c r="FU193" s="54" t="s">
        <v>4962</v>
      </c>
      <c r="FV193" s="54" t="s">
        <v>5193</v>
      </c>
      <c r="FW193" s="54"/>
      <c r="FX193" s="54"/>
      <c r="FY193" s="54" t="s">
        <v>5432</v>
      </c>
      <c r="FZ193" s="54"/>
      <c r="GA193" s="54"/>
      <c r="GB193" s="54"/>
      <c r="GC193" s="54" t="s">
        <v>5673</v>
      </c>
      <c r="GD193" s="54">
        <v>1</v>
      </c>
      <c r="GE193" s="54">
        <v>25</v>
      </c>
      <c r="GF193" s="54" t="s">
        <v>5829</v>
      </c>
      <c r="GG193" s="54" t="s">
        <v>6169</v>
      </c>
      <c r="GH193" s="54" t="s">
        <v>6488</v>
      </c>
      <c r="GI193" s="54" t="s">
        <v>6833</v>
      </c>
      <c r="GJ193" s="54" t="s">
        <v>3</v>
      </c>
      <c r="GK193" s="54" t="s">
        <v>7245</v>
      </c>
      <c r="GL193" s="54" t="s">
        <v>7341</v>
      </c>
      <c r="GM193" s="54" t="s">
        <v>7439</v>
      </c>
      <c r="GN193" s="54"/>
    </row>
    <row r="194" spans="3:196" ht="30" customHeight="1" x14ac:dyDescent="0.2">
      <c r="C194" s="57" t="s">
        <v>11156</v>
      </c>
      <c r="D194" s="102" t="s">
        <v>11215</v>
      </c>
      <c r="E194" s="54" t="s">
        <v>41</v>
      </c>
      <c r="F194" s="54" t="s">
        <v>11175</v>
      </c>
      <c r="G194" s="54" t="s">
        <v>85</v>
      </c>
      <c r="H194" s="54" t="s">
        <v>108</v>
      </c>
      <c r="I194" s="54" t="s">
        <v>466</v>
      </c>
      <c r="J194" s="54"/>
      <c r="K194" s="54">
        <v>2023</v>
      </c>
      <c r="L194" s="54" t="s">
        <v>777</v>
      </c>
      <c r="M194" s="54" t="s">
        <v>943</v>
      </c>
      <c r="N194" s="54"/>
      <c r="O194" s="54" t="s">
        <v>1035</v>
      </c>
      <c r="P194" s="54" t="s">
        <v>1308</v>
      </c>
      <c r="Q194" s="54" t="s">
        <v>1529</v>
      </c>
      <c r="R194" s="54" t="s">
        <v>1772</v>
      </c>
      <c r="S194" s="54" t="s">
        <v>1971</v>
      </c>
      <c r="T194" s="54" t="s">
        <v>2252</v>
      </c>
      <c r="U194" s="54"/>
      <c r="V194" s="54"/>
      <c r="W194" s="54"/>
      <c r="X194" s="54"/>
      <c r="Y194" s="54"/>
      <c r="Z194" s="54" t="s">
        <v>2623</v>
      </c>
      <c r="AA194" s="54" t="s">
        <v>2623</v>
      </c>
      <c r="AB194" s="54" t="s">
        <v>3140</v>
      </c>
      <c r="AC194" s="54" t="s">
        <v>3163</v>
      </c>
      <c r="AD194" s="55">
        <v>0.17</v>
      </c>
      <c r="AE194" s="55"/>
      <c r="AF194" s="55"/>
      <c r="AG194" s="55"/>
      <c r="AH194" s="55">
        <v>0.17</v>
      </c>
      <c r="AI194" s="55">
        <v>100</v>
      </c>
      <c r="AJ194" s="55">
        <v>2E-3</v>
      </c>
      <c r="AK194" s="55">
        <v>0</v>
      </c>
      <c r="AL194" s="55">
        <v>0</v>
      </c>
      <c r="AM194" s="55">
        <v>0</v>
      </c>
      <c r="AN194" s="55">
        <v>0</v>
      </c>
      <c r="AO194" s="55">
        <v>0</v>
      </c>
      <c r="AP194" s="55">
        <v>0</v>
      </c>
      <c r="AQ194" s="55"/>
      <c r="AR194" s="55"/>
      <c r="AS194" s="55"/>
      <c r="AT194" s="55"/>
      <c r="AU194" s="55"/>
      <c r="AV194" s="55"/>
      <c r="AW194" s="54"/>
      <c r="AX194" s="54"/>
      <c r="AY194" s="55"/>
      <c r="AZ194" s="55">
        <v>0.01</v>
      </c>
      <c r="BA194" s="55">
        <v>0.01</v>
      </c>
      <c r="BB194" s="56">
        <v>1</v>
      </c>
      <c r="BC194" s="56">
        <v>1</v>
      </c>
      <c r="BD194" s="56">
        <v>1</v>
      </c>
      <c r="BE194" s="56">
        <v>0</v>
      </c>
      <c r="BF194" s="56">
        <v>0</v>
      </c>
      <c r="BG194" s="56">
        <v>0</v>
      </c>
      <c r="BH194" s="56">
        <v>0</v>
      </c>
      <c r="BI194" s="56">
        <v>0</v>
      </c>
      <c r="BJ194" s="56">
        <v>0</v>
      </c>
      <c r="BK194" s="56">
        <v>0</v>
      </c>
      <c r="BL194" s="56">
        <v>0</v>
      </c>
      <c r="BM194" s="56">
        <v>0</v>
      </c>
      <c r="BN194" s="56">
        <v>0</v>
      </c>
      <c r="BO194" s="56">
        <v>0</v>
      </c>
      <c r="BP194" s="56">
        <v>0</v>
      </c>
      <c r="BQ194" s="56">
        <v>1</v>
      </c>
      <c r="BR194" s="56">
        <v>0</v>
      </c>
      <c r="BS194" s="56">
        <v>0</v>
      </c>
      <c r="BT194" s="56">
        <v>0</v>
      </c>
      <c r="BU194" s="56">
        <v>0</v>
      </c>
      <c r="BV194" s="56">
        <v>0</v>
      </c>
      <c r="BW194" s="56">
        <v>0</v>
      </c>
      <c r="BX194" s="56">
        <v>0</v>
      </c>
      <c r="BY194" s="56"/>
      <c r="BZ194" s="56"/>
      <c r="CA194" s="56"/>
      <c r="CB194" s="56"/>
      <c r="CC194" s="56"/>
      <c r="CD194" s="56"/>
      <c r="CE194" s="56"/>
      <c r="CF194" s="56"/>
      <c r="CG194" s="56"/>
      <c r="CH194" s="56"/>
      <c r="CI194" s="56"/>
      <c r="CJ194" s="56"/>
      <c r="CK194" s="56"/>
      <c r="CL194" s="56"/>
      <c r="CM194" s="56"/>
      <c r="CN194" s="56">
        <v>0</v>
      </c>
      <c r="CO194" s="56">
        <v>0</v>
      </c>
      <c r="CP194" s="70">
        <v>0</v>
      </c>
      <c r="CQ194" s="56">
        <v>0</v>
      </c>
      <c r="CR194" s="56">
        <v>0</v>
      </c>
      <c r="CS194" s="56"/>
      <c r="CT194" s="56">
        <v>0</v>
      </c>
      <c r="CU194" s="56">
        <v>1</v>
      </c>
      <c r="CV194" s="56">
        <v>0</v>
      </c>
      <c r="CW194" s="55">
        <v>0.1</v>
      </c>
      <c r="CX194" s="54" t="s">
        <v>3630</v>
      </c>
      <c r="CY194" s="54"/>
      <c r="CZ194" s="54">
        <v>6.15</v>
      </c>
      <c r="DA194" s="54" t="s">
        <v>3954</v>
      </c>
      <c r="DB194" s="55">
        <v>1.625</v>
      </c>
      <c r="DC194" s="54"/>
      <c r="DD194" s="54"/>
      <c r="DE194" s="54"/>
      <c r="DF194" s="54"/>
      <c r="DG194" s="54"/>
      <c r="DH194" s="54">
        <v>0</v>
      </c>
      <c r="DI194" s="54"/>
      <c r="DJ194" s="54">
        <v>2</v>
      </c>
      <c r="DK194" s="54">
        <v>1</v>
      </c>
      <c r="DL194" s="54" t="s">
        <v>4182</v>
      </c>
      <c r="DM194" s="54">
        <v>10</v>
      </c>
      <c r="DN194" s="54"/>
      <c r="DO194" s="54"/>
      <c r="DP194" s="54"/>
      <c r="DQ194" s="54">
        <v>1</v>
      </c>
      <c r="DR194" s="54" t="s">
        <v>4422</v>
      </c>
      <c r="DS194" s="54">
        <v>1</v>
      </c>
      <c r="DT194" s="54"/>
      <c r="DU194" s="54"/>
      <c r="DV194" s="54"/>
      <c r="DW194" s="54"/>
      <c r="DX194" s="54"/>
      <c r="DY194" s="54"/>
      <c r="DZ194" s="54"/>
      <c r="EA194" s="54"/>
      <c r="EB194" s="54"/>
      <c r="EC194" s="54"/>
      <c r="ED194" s="54"/>
      <c r="EE194" s="54"/>
      <c r="EF194" s="54"/>
      <c r="EG194" s="54"/>
      <c r="EH194" s="54">
        <v>0</v>
      </c>
      <c r="EI194" s="54"/>
      <c r="EJ194" s="54"/>
      <c r="EK194" s="54"/>
      <c r="EL194" s="54">
        <v>1</v>
      </c>
      <c r="EM194" s="54" t="s">
        <v>4622</v>
      </c>
      <c r="EN194" s="54">
        <v>220</v>
      </c>
      <c r="EO194" s="54"/>
      <c r="EP194" s="54"/>
      <c r="EQ194" s="54"/>
      <c r="ER194" s="54"/>
      <c r="ES194" s="54"/>
      <c r="ET194" s="54"/>
      <c r="EU194" s="54"/>
      <c r="EV194" s="54"/>
      <c r="EW194" s="54"/>
      <c r="EX194" s="54"/>
      <c r="EY194" s="54"/>
      <c r="EZ194" s="54"/>
      <c r="FA194" s="54"/>
      <c r="FB194" s="54"/>
      <c r="FC194" s="54"/>
      <c r="FD194" s="54"/>
      <c r="FE194" s="54"/>
      <c r="FF194" s="54">
        <v>0</v>
      </c>
      <c r="FG194" s="54"/>
      <c r="FH194" s="54"/>
      <c r="FI194" s="54"/>
      <c r="FJ194" s="54"/>
      <c r="FK194" s="54"/>
      <c r="FL194" s="54"/>
      <c r="FM194" s="54"/>
      <c r="FN194" s="54"/>
      <c r="FO194" s="54"/>
      <c r="FP194" s="54"/>
      <c r="FQ194" s="54"/>
      <c r="FR194" s="54"/>
      <c r="FS194" s="54"/>
      <c r="FT194" s="54"/>
      <c r="FU194" s="54" t="s">
        <v>4964</v>
      </c>
      <c r="FV194" s="54" t="s">
        <v>5194</v>
      </c>
      <c r="FW194" s="54"/>
      <c r="FX194" s="54"/>
      <c r="FY194" s="54" t="s">
        <v>5433</v>
      </c>
      <c r="FZ194" s="54"/>
      <c r="GA194" s="54" t="s">
        <v>5614</v>
      </c>
      <c r="GB194" s="54"/>
      <c r="GC194" s="54" t="s">
        <v>5675</v>
      </c>
      <c r="GD194" s="54">
        <v>1</v>
      </c>
      <c r="GE194" s="54">
        <v>23</v>
      </c>
      <c r="GF194" s="54" t="s">
        <v>5831</v>
      </c>
      <c r="GG194" s="54" t="s">
        <v>6171</v>
      </c>
      <c r="GH194" s="54" t="s">
        <v>6490</v>
      </c>
      <c r="GI194" s="54" t="s">
        <v>6835</v>
      </c>
      <c r="GJ194" s="54" t="s">
        <v>3</v>
      </c>
      <c r="GK194" s="54" t="s">
        <v>7246</v>
      </c>
      <c r="GL194" s="54" t="s">
        <v>7341</v>
      </c>
      <c r="GM194" s="54" t="s">
        <v>7439</v>
      </c>
      <c r="GN194" s="54"/>
    </row>
    <row r="195" spans="3:196" ht="30" customHeight="1" x14ac:dyDescent="0.2">
      <c r="C195" s="57" t="s">
        <v>11156</v>
      </c>
      <c r="D195" s="102" t="s">
        <v>11215</v>
      </c>
      <c r="E195" s="54" t="s">
        <v>41</v>
      </c>
      <c r="F195" s="54" t="s">
        <v>11175</v>
      </c>
      <c r="G195" s="54" t="s">
        <v>85</v>
      </c>
      <c r="H195" s="54" t="s">
        <v>109</v>
      </c>
      <c r="I195" s="54" t="s">
        <v>467</v>
      </c>
      <c r="J195" s="54"/>
      <c r="K195" s="54">
        <v>2023</v>
      </c>
      <c r="L195" s="54" t="s">
        <v>778</v>
      </c>
      <c r="M195" s="54" t="s">
        <v>845</v>
      </c>
      <c r="N195" s="54"/>
      <c r="O195" s="54" t="s">
        <v>1036</v>
      </c>
      <c r="P195" s="54" t="s">
        <v>1309</v>
      </c>
      <c r="Q195" s="54" t="s">
        <v>1530</v>
      </c>
      <c r="R195" s="54" t="s">
        <v>1773</v>
      </c>
      <c r="S195" s="54" t="s">
        <v>1972</v>
      </c>
      <c r="T195" s="54" t="s">
        <v>2253</v>
      </c>
      <c r="U195" s="54"/>
      <c r="V195" s="54"/>
      <c r="W195" s="54"/>
      <c r="X195" s="54"/>
      <c r="Y195" s="54"/>
      <c r="Z195" s="54" t="s">
        <v>2624</v>
      </c>
      <c r="AA195" s="54" t="s">
        <v>2624</v>
      </c>
      <c r="AB195" s="54" t="s">
        <v>3140</v>
      </c>
      <c r="AC195" s="54" t="s">
        <v>3164</v>
      </c>
      <c r="AD195" s="55">
        <v>5.2000000000000005E-2</v>
      </c>
      <c r="AE195" s="55"/>
      <c r="AF195" s="55"/>
      <c r="AG195" s="55"/>
      <c r="AH195" s="55">
        <v>0.05</v>
      </c>
      <c r="AI195" s="55">
        <v>96.15</v>
      </c>
      <c r="AJ195" s="55">
        <v>0.3</v>
      </c>
      <c r="AK195" s="55">
        <v>2E-3</v>
      </c>
      <c r="AL195" s="55">
        <v>3.85</v>
      </c>
      <c r="AM195" s="55">
        <v>0</v>
      </c>
      <c r="AN195" s="55">
        <v>0</v>
      </c>
      <c r="AO195" s="55">
        <v>0</v>
      </c>
      <c r="AP195" s="55">
        <v>0</v>
      </c>
      <c r="AQ195" s="55"/>
      <c r="AR195" s="55"/>
      <c r="AS195" s="55"/>
      <c r="AT195" s="55"/>
      <c r="AU195" s="55"/>
      <c r="AV195" s="55"/>
      <c r="AW195" s="54"/>
      <c r="AX195" s="54"/>
      <c r="AY195" s="55"/>
      <c r="AZ195" s="55">
        <v>0.08</v>
      </c>
      <c r="BA195" s="55">
        <v>0.01</v>
      </c>
      <c r="BB195" s="56">
        <v>1</v>
      </c>
      <c r="BC195" s="56">
        <v>1</v>
      </c>
      <c r="BD195" s="56">
        <v>1</v>
      </c>
      <c r="BE195" s="56">
        <v>0</v>
      </c>
      <c r="BF195" s="56">
        <v>0</v>
      </c>
      <c r="BG195" s="56">
        <v>1</v>
      </c>
      <c r="BH195" s="56">
        <v>0</v>
      </c>
      <c r="BI195" s="56">
        <v>0</v>
      </c>
      <c r="BJ195" s="56">
        <v>0</v>
      </c>
      <c r="BK195" s="56">
        <v>0</v>
      </c>
      <c r="BL195" s="56">
        <v>0</v>
      </c>
      <c r="BM195" s="56">
        <v>0</v>
      </c>
      <c r="BN195" s="56">
        <v>0</v>
      </c>
      <c r="BO195" s="56">
        <v>0</v>
      </c>
      <c r="BP195" s="56">
        <v>0</v>
      </c>
      <c r="BQ195" s="56">
        <v>0</v>
      </c>
      <c r="BR195" s="56">
        <v>0</v>
      </c>
      <c r="BS195" s="56">
        <v>0</v>
      </c>
      <c r="BT195" s="56">
        <v>0</v>
      </c>
      <c r="BU195" s="56">
        <v>0</v>
      </c>
      <c r="BV195" s="56">
        <v>0</v>
      </c>
      <c r="BW195" s="56">
        <v>0</v>
      </c>
      <c r="BX195" s="56">
        <v>0</v>
      </c>
      <c r="BY195" s="56"/>
      <c r="BZ195" s="56"/>
      <c r="CA195" s="56"/>
      <c r="CB195" s="56"/>
      <c r="CC195" s="56"/>
      <c r="CD195" s="56"/>
      <c r="CE195" s="56"/>
      <c r="CF195" s="56"/>
      <c r="CG195" s="56"/>
      <c r="CH195" s="56"/>
      <c r="CI195" s="56"/>
      <c r="CJ195" s="56"/>
      <c r="CK195" s="56"/>
      <c r="CL195" s="56"/>
      <c r="CM195" s="56"/>
      <c r="CN195" s="56">
        <v>0</v>
      </c>
      <c r="CO195" s="56">
        <v>0</v>
      </c>
      <c r="CP195" s="70">
        <v>0</v>
      </c>
      <c r="CQ195" s="56">
        <v>0</v>
      </c>
      <c r="CR195" s="56">
        <v>0</v>
      </c>
      <c r="CS195" s="56"/>
      <c r="CT195" s="56">
        <v>0</v>
      </c>
      <c r="CU195" s="56">
        <v>1</v>
      </c>
      <c r="CV195" s="56">
        <v>0</v>
      </c>
      <c r="CW195" s="55">
        <v>1.4E-2</v>
      </c>
      <c r="CX195" s="54" t="s">
        <v>3631</v>
      </c>
      <c r="CY195" s="54"/>
      <c r="CZ195" s="54">
        <v>1.18</v>
      </c>
      <c r="DA195" s="54" t="s">
        <v>3954</v>
      </c>
      <c r="DB195" s="55">
        <v>1.1859999999999999</v>
      </c>
      <c r="DC195" s="54"/>
      <c r="DD195" s="54"/>
      <c r="DE195" s="54"/>
      <c r="DF195" s="54"/>
      <c r="DG195" s="54"/>
      <c r="DH195" s="54">
        <v>0</v>
      </c>
      <c r="DI195" s="54"/>
      <c r="DJ195" s="54">
        <v>1</v>
      </c>
      <c r="DK195" s="54"/>
      <c r="DL195" s="54"/>
      <c r="DM195" s="54"/>
      <c r="DN195" s="54">
        <v>1</v>
      </c>
      <c r="DO195" s="54" t="s">
        <v>4291</v>
      </c>
      <c r="DP195" s="54">
        <v>12</v>
      </c>
      <c r="DQ195" s="54"/>
      <c r="DR195" s="54"/>
      <c r="DS195" s="54"/>
      <c r="DT195" s="54"/>
      <c r="DU195" s="54"/>
      <c r="DV195" s="54"/>
      <c r="DW195" s="54"/>
      <c r="DX195" s="54"/>
      <c r="DY195" s="54"/>
      <c r="DZ195" s="54"/>
      <c r="EA195" s="54"/>
      <c r="EB195" s="54"/>
      <c r="EC195" s="54"/>
      <c r="ED195" s="54"/>
      <c r="EE195" s="54"/>
      <c r="EF195" s="54"/>
      <c r="EG195" s="54"/>
      <c r="EH195" s="54">
        <v>0</v>
      </c>
      <c r="EI195" s="54"/>
      <c r="EJ195" s="54"/>
      <c r="EK195" s="54"/>
      <c r="EL195" s="54">
        <v>1</v>
      </c>
      <c r="EM195" s="54" t="s">
        <v>4291</v>
      </c>
      <c r="EN195" s="54">
        <v>12</v>
      </c>
      <c r="EO195" s="54"/>
      <c r="EP195" s="54"/>
      <c r="EQ195" s="54"/>
      <c r="ER195" s="54"/>
      <c r="ES195" s="54"/>
      <c r="ET195" s="54"/>
      <c r="EU195" s="54"/>
      <c r="EV195" s="54"/>
      <c r="EW195" s="54"/>
      <c r="EX195" s="54"/>
      <c r="EY195" s="54"/>
      <c r="EZ195" s="54"/>
      <c r="FA195" s="54"/>
      <c r="FB195" s="54"/>
      <c r="FC195" s="54"/>
      <c r="FD195" s="54"/>
      <c r="FE195" s="54"/>
      <c r="FF195" s="54">
        <v>0</v>
      </c>
      <c r="FG195" s="54"/>
      <c r="FH195" s="54"/>
      <c r="FI195" s="54"/>
      <c r="FJ195" s="54"/>
      <c r="FK195" s="54"/>
      <c r="FL195" s="54"/>
      <c r="FM195" s="54"/>
      <c r="FN195" s="54"/>
      <c r="FO195" s="54"/>
      <c r="FP195" s="54"/>
      <c r="FQ195" s="54"/>
      <c r="FR195" s="54"/>
      <c r="FS195" s="54"/>
      <c r="FT195" s="54"/>
      <c r="FU195" s="54" t="s">
        <v>4965</v>
      </c>
      <c r="FV195" s="54" t="s">
        <v>5195</v>
      </c>
      <c r="FW195" s="54"/>
      <c r="FX195" s="54"/>
      <c r="FY195" s="54" t="s">
        <v>5434</v>
      </c>
      <c r="FZ195" s="54"/>
      <c r="GA195" s="54"/>
      <c r="GB195" s="54"/>
      <c r="GC195" s="54"/>
      <c r="GD195" s="54"/>
      <c r="GE195" s="54">
        <v>0</v>
      </c>
      <c r="GF195" s="54" t="s">
        <v>5832</v>
      </c>
      <c r="GG195" s="54" t="s">
        <v>6172</v>
      </c>
      <c r="GH195" s="54" t="s">
        <v>6491</v>
      </c>
      <c r="GI195" s="54" t="s">
        <v>6836</v>
      </c>
      <c r="GJ195" s="54" t="s">
        <v>3</v>
      </c>
      <c r="GK195" s="54" t="s">
        <v>7245</v>
      </c>
      <c r="GL195" s="54" t="s">
        <v>7341</v>
      </c>
      <c r="GM195" s="54" t="s">
        <v>7439</v>
      </c>
      <c r="GN195" s="54"/>
    </row>
    <row r="196" spans="3:196" ht="30" customHeight="1" x14ac:dyDescent="0.2">
      <c r="C196" s="57" t="s">
        <v>11156</v>
      </c>
      <c r="D196" s="102" t="s">
        <v>11215</v>
      </c>
      <c r="E196" s="54" t="s">
        <v>41</v>
      </c>
      <c r="F196" s="54" t="s">
        <v>11175</v>
      </c>
      <c r="G196" s="54" t="s">
        <v>85</v>
      </c>
      <c r="H196" s="54" t="s">
        <v>110</v>
      </c>
      <c r="I196" s="54" t="s">
        <v>468</v>
      </c>
      <c r="J196" s="54"/>
      <c r="K196" s="54">
        <v>2023</v>
      </c>
      <c r="L196" s="54" t="s">
        <v>779</v>
      </c>
      <c r="M196" s="54" t="s">
        <v>842</v>
      </c>
      <c r="N196" s="54"/>
      <c r="O196" s="54" t="s">
        <v>1037</v>
      </c>
      <c r="P196" s="54" t="s">
        <v>1310</v>
      </c>
      <c r="Q196" s="54" t="s">
        <v>1531</v>
      </c>
      <c r="R196" s="54" t="s">
        <v>1774</v>
      </c>
      <c r="S196" s="54" t="s">
        <v>1973</v>
      </c>
      <c r="T196" s="54" t="s">
        <v>2254</v>
      </c>
      <c r="U196" s="54"/>
      <c r="V196" s="54"/>
      <c r="W196" s="54"/>
      <c r="X196" s="54"/>
      <c r="Y196" s="54"/>
      <c r="Z196" s="54" t="s">
        <v>2625</v>
      </c>
      <c r="AA196" s="54" t="s">
        <v>2625</v>
      </c>
      <c r="AB196" s="54" t="s">
        <v>3140</v>
      </c>
      <c r="AC196" s="54" t="s">
        <v>3165</v>
      </c>
      <c r="AD196" s="55">
        <v>6.3E-2</v>
      </c>
      <c r="AE196" s="55"/>
      <c r="AF196" s="55"/>
      <c r="AG196" s="55"/>
      <c r="AH196" s="55">
        <v>5.8000000000000003E-2</v>
      </c>
      <c r="AI196" s="55">
        <v>85.29</v>
      </c>
      <c r="AJ196" s="55">
        <v>0.18</v>
      </c>
      <c r="AK196" s="55"/>
      <c r="AL196" s="55">
        <v>7.35</v>
      </c>
      <c r="AM196" s="55">
        <v>0</v>
      </c>
      <c r="AN196" s="55">
        <v>0</v>
      </c>
      <c r="AO196" s="55">
        <v>5.0000000000000001E-3</v>
      </c>
      <c r="AP196" s="55">
        <v>7.35</v>
      </c>
      <c r="AQ196" s="55"/>
      <c r="AR196" s="55"/>
      <c r="AS196" s="55"/>
      <c r="AT196" s="55"/>
      <c r="AU196" s="55"/>
      <c r="AV196" s="55"/>
      <c r="AW196" s="54"/>
      <c r="AX196" s="54"/>
      <c r="AY196" s="55"/>
      <c r="AZ196" s="55">
        <v>0.04</v>
      </c>
      <c r="BA196" s="55">
        <v>1.6</v>
      </c>
      <c r="BB196" s="56">
        <v>1</v>
      </c>
      <c r="BC196" s="56">
        <v>1</v>
      </c>
      <c r="BD196" s="56">
        <v>1</v>
      </c>
      <c r="BE196" s="56">
        <v>0</v>
      </c>
      <c r="BF196" s="56">
        <v>0</v>
      </c>
      <c r="BG196" s="56">
        <v>0</v>
      </c>
      <c r="BH196" s="56">
        <v>0</v>
      </c>
      <c r="BI196" s="56">
        <v>0</v>
      </c>
      <c r="BJ196" s="56">
        <v>0</v>
      </c>
      <c r="BK196" s="56">
        <v>0</v>
      </c>
      <c r="BL196" s="56">
        <v>0</v>
      </c>
      <c r="BM196" s="56">
        <v>0</v>
      </c>
      <c r="BN196" s="56">
        <v>0</v>
      </c>
      <c r="BO196" s="56">
        <v>0</v>
      </c>
      <c r="BP196" s="56">
        <v>0</v>
      </c>
      <c r="BQ196" s="56">
        <v>1</v>
      </c>
      <c r="BR196" s="56">
        <v>0</v>
      </c>
      <c r="BS196" s="56">
        <v>0</v>
      </c>
      <c r="BT196" s="56">
        <v>0</v>
      </c>
      <c r="BU196" s="56">
        <v>0</v>
      </c>
      <c r="BV196" s="56">
        <v>0</v>
      </c>
      <c r="BW196" s="56">
        <v>0</v>
      </c>
      <c r="BX196" s="56">
        <v>0</v>
      </c>
      <c r="BY196" s="56"/>
      <c r="BZ196" s="56"/>
      <c r="CA196" s="56"/>
      <c r="CB196" s="56"/>
      <c r="CC196" s="56"/>
      <c r="CD196" s="56"/>
      <c r="CE196" s="56"/>
      <c r="CF196" s="56"/>
      <c r="CG196" s="56"/>
      <c r="CH196" s="56"/>
      <c r="CI196" s="56"/>
      <c r="CJ196" s="56"/>
      <c r="CK196" s="56"/>
      <c r="CL196" s="56"/>
      <c r="CM196" s="56"/>
      <c r="CN196" s="56">
        <v>0</v>
      </c>
      <c r="CO196" s="56">
        <v>0</v>
      </c>
      <c r="CP196" s="70">
        <v>0</v>
      </c>
      <c r="CQ196" s="56">
        <v>0</v>
      </c>
      <c r="CR196" s="56">
        <v>0</v>
      </c>
      <c r="CS196" s="56"/>
      <c r="CT196" s="56">
        <v>0</v>
      </c>
      <c r="CU196" s="56">
        <v>1</v>
      </c>
      <c r="CV196" s="56">
        <v>0</v>
      </c>
      <c r="CW196" s="55">
        <v>0.04</v>
      </c>
      <c r="CX196" s="54" t="s">
        <v>3632</v>
      </c>
      <c r="CY196" s="54"/>
      <c r="CZ196" s="54">
        <v>2.38</v>
      </c>
      <c r="DA196" s="54" t="s">
        <v>3954</v>
      </c>
      <c r="DB196" s="55">
        <v>1.6819999999999999</v>
      </c>
      <c r="DC196" s="54"/>
      <c r="DD196" s="54"/>
      <c r="DE196" s="54"/>
      <c r="DF196" s="54"/>
      <c r="DG196" s="54"/>
      <c r="DH196" s="54">
        <v>0</v>
      </c>
      <c r="DI196" s="54"/>
      <c r="DJ196" s="54">
        <v>1</v>
      </c>
      <c r="DK196" s="54"/>
      <c r="DL196" s="54"/>
      <c r="DM196" s="54"/>
      <c r="DN196" s="54">
        <v>1</v>
      </c>
      <c r="DO196" s="54" t="s">
        <v>4186</v>
      </c>
      <c r="DP196" s="54">
        <v>10</v>
      </c>
      <c r="DQ196" s="54"/>
      <c r="DR196" s="54"/>
      <c r="DS196" s="54"/>
      <c r="DT196" s="54"/>
      <c r="DU196" s="54"/>
      <c r="DV196" s="54"/>
      <c r="DW196" s="54"/>
      <c r="DX196" s="54"/>
      <c r="DY196" s="54"/>
      <c r="DZ196" s="54"/>
      <c r="EA196" s="54"/>
      <c r="EB196" s="54"/>
      <c r="EC196" s="54"/>
      <c r="ED196" s="54"/>
      <c r="EE196" s="54"/>
      <c r="EF196" s="54"/>
      <c r="EG196" s="54"/>
      <c r="EH196" s="54">
        <v>0</v>
      </c>
      <c r="EI196" s="54"/>
      <c r="EJ196" s="54"/>
      <c r="EK196" s="54"/>
      <c r="EL196" s="54">
        <v>1</v>
      </c>
      <c r="EM196" s="54" t="s">
        <v>4186</v>
      </c>
      <c r="EN196" s="54">
        <v>12</v>
      </c>
      <c r="EO196" s="54"/>
      <c r="EP196" s="54"/>
      <c r="EQ196" s="54"/>
      <c r="ER196" s="54"/>
      <c r="ES196" s="54"/>
      <c r="ET196" s="54"/>
      <c r="EU196" s="54"/>
      <c r="EV196" s="54"/>
      <c r="EW196" s="54"/>
      <c r="EX196" s="54"/>
      <c r="EY196" s="54"/>
      <c r="EZ196" s="54"/>
      <c r="FA196" s="54"/>
      <c r="FB196" s="54"/>
      <c r="FC196" s="54"/>
      <c r="FD196" s="54"/>
      <c r="FE196" s="54"/>
      <c r="FF196" s="54">
        <v>0</v>
      </c>
      <c r="FG196" s="54"/>
      <c r="FH196" s="54"/>
      <c r="FI196" s="54"/>
      <c r="FJ196" s="54"/>
      <c r="FK196" s="54"/>
      <c r="FL196" s="54"/>
      <c r="FM196" s="54"/>
      <c r="FN196" s="54"/>
      <c r="FO196" s="54"/>
      <c r="FP196" s="54"/>
      <c r="FQ196" s="54"/>
      <c r="FR196" s="54"/>
      <c r="FS196" s="54"/>
      <c r="FT196" s="54"/>
      <c r="FU196" s="54" t="s">
        <v>4966</v>
      </c>
      <c r="FV196" s="54" t="s">
        <v>5196</v>
      </c>
      <c r="FW196" s="54"/>
      <c r="FX196" s="54"/>
      <c r="FY196" s="54" t="s">
        <v>5435</v>
      </c>
      <c r="FZ196" s="54"/>
      <c r="GA196" s="54"/>
      <c r="GB196" s="54"/>
      <c r="GC196" s="54"/>
      <c r="GD196" s="54"/>
      <c r="GE196" s="54">
        <v>0</v>
      </c>
      <c r="GF196" s="54" t="s">
        <v>5833</v>
      </c>
      <c r="GG196" s="54" t="s">
        <v>6173</v>
      </c>
      <c r="GH196" s="54" t="s">
        <v>6492</v>
      </c>
      <c r="GI196" s="54" t="s">
        <v>6837</v>
      </c>
      <c r="GJ196" s="54" t="s">
        <v>3</v>
      </c>
      <c r="GK196" s="54" t="s">
        <v>7245</v>
      </c>
      <c r="GL196" s="54" t="s">
        <v>7341</v>
      </c>
      <c r="GM196" s="54" t="s">
        <v>7439</v>
      </c>
      <c r="GN196" s="54" t="s">
        <v>7536</v>
      </c>
    </row>
    <row r="197" spans="3:196" ht="30" customHeight="1" x14ac:dyDescent="0.2">
      <c r="C197" s="57" t="s">
        <v>11156</v>
      </c>
      <c r="D197" s="102" t="s">
        <v>11215</v>
      </c>
      <c r="E197" s="54" t="s">
        <v>41</v>
      </c>
      <c r="F197" s="54" t="s">
        <v>11175</v>
      </c>
      <c r="G197" s="54" t="s">
        <v>85</v>
      </c>
      <c r="H197" s="54" t="s">
        <v>111</v>
      </c>
      <c r="I197" s="54" t="s">
        <v>469</v>
      </c>
      <c r="J197" s="54"/>
      <c r="K197" s="54">
        <v>2023</v>
      </c>
      <c r="L197" s="54" t="s">
        <v>780</v>
      </c>
      <c r="M197" s="54" t="s">
        <v>944</v>
      </c>
      <c r="N197" s="54"/>
      <c r="O197" s="54" t="s">
        <v>1038</v>
      </c>
      <c r="P197" s="54" t="s">
        <v>1311</v>
      </c>
      <c r="Q197" s="54" t="s">
        <v>1532</v>
      </c>
      <c r="R197" s="54" t="s">
        <v>1775</v>
      </c>
      <c r="S197" s="54" t="s">
        <v>1974</v>
      </c>
      <c r="T197" s="54" t="s">
        <v>2255</v>
      </c>
      <c r="U197" s="54"/>
      <c r="V197" s="54"/>
      <c r="W197" s="54"/>
      <c r="X197" s="54"/>
      <c r="Y197" s="54"/>
      <c r="Z197" s="54" t="s">
        <v>2626</v>
      </c>
      <c r="AA197" s="54" t="s">
        <v>2626</v>
      </c>
      <c r="AB197" s="54" t="s">
        <v>3140</v>
      </c>
      <c r="AC197" s="54" t="s">
        <v>3166</v>
      </c>
      <c r="AD197" s="55">
        <v>0.436</v>
      </c>
      <c r="AE197" s="55"/>
      <c r="AF197" s="55"/>
      <c r="AG197" s="55"/>
      <c r="AH197" s="55">
        <v>0.25</v>
      </c>
      <c r="AI197" s="55">
        <v>57.34</v>
      </c>
      <c r="AJ197" s="55">
        <v>0.01</v>
      </c>
      <c r="AK197" s="55">
        <v>0</v>
      </c>
      <c r="AL197" s="55">
        <v>0</v>
      </c>
      <c r="AM197" s="55">
        <v>0</v>
      </c>
      <c r="AN197" s="55">
        <v>0</v>
      </c>
      <c r="AO197" s="55">
        <v>0.186</v>
      </c>
      <c r="AP197" s="55">
        <v>42.66</v>
      </c>
      <c r="AQ197" s="55"/>
      <c r="AR197" s="55"/>
      <c r="AS197" s="55"/>
      <c r="AT197" s="55"/>
      <c r="AU197" s="55"/>
      <c r="AV197" s="55"/>
      <c r="AW197" s="54"/>
      <c r="AX197" s="54"/>
      <c r="AY197" s="55"/>
      <c r="AZ197" s="55">
        <v>0.01</v>
      </c>
      <c r="BA197" s="55">
        <v>0</v>
      </c>
      <c r="BB197" s="56">
        <v>3</v>
      </c>
      <c r="BC197" s="56">
        <v>1</v>
      </c>
      <c r="BD197" s="56">
        <v>1</v>
      </c>
      <c r="BE197" s="56">
        <v>0</v>
      </c>
      <c r="BF197" s="56">
        <v>0</v>
      </c>
      <c r="BG197" s="56">
        <v>0</v>
      </c>
      <c r="BH197" s="56">
        <v>0</v>
      </c>
      <c r="BI197" s="56">
        <v>0</v>
      </c>
      <c r="BJ197" s="56">
        <v>0</v>
      </c>
      <c r="BK197" s="56">
        <v>0</v>
      </c>
      <c r="BL197" s="56">
        <v>0</v>
      </c>
      <c r="BM197" s="56">
        <v>0</v>
      </c>
      <c r="BN197" s="56">
        <v>0</v>
      </c>
      <c r="BO197" s="56">
        <v>0</v>
      </c>
      <c r="BP197" s="56">
        <v>0</v>
      </c>
      <c r="BQ197" s="56">
        <v>1</v>
      </c>
      <c r="BR197" s="56">
        <v>0</v>
      </c>
      <c r="BS197" s="56">
        <v>0</v>
      </c>
      <c r="BT197" s="56">
        <v>0</v>
      </c>
      <c r="BU197" s="56">
        <v>0</v>
      </c>
      <c r="BV197" s="56">
        <v>0</v>
      </c>
      <c r="BW197" s="56">
        <v>0</v>
      </c>
      <c r="BX197" s="56">
        <v>0</v>
      </c>
      <c r="BY197" s="56"/>
      <c r="BZ197" s="56"/>
      <c r="CA197" s="56"/>
      <c r="CB197" s="56"/>
      <c r="CC197" s="56"/>
      <c r="CD197" s="56"/>
      <c r="CE197" s="56"/>
      <c r="CF197" s="56"/>
      <c r="CG197" s="56"/>
      <c r="CH197" s="56"/>
      <c r="CI197" s="56"/>
      <c r="CJ197" s="56"/>
      <c r="CK197" s="56"/>
      <c r="CL197" s="56"/>
      <c r="CM197" s="56"/>
      <c r="CN197" s="56">
        <v>0</v>
      </c>
      <c r="CO197" s="56">
        <v>0</v>
      </c>
      <c r="CP197" s="70">
        <v>0</v>
      </c>
      <c r="CQ197" s="56">
        <v>0</v>
      </c>
      <c r="CR197" s="56">
        <v>0</v>
      </c>
      <c r="CS197" s="56"/>
      <c r="CT197" s="56">
        <v>0</v>
      </c>
      <c r="CU197" s="56">
        <v>1</v>
      </c>
      <c r="CV197" s="56">
        <v>0</v>
      </c>
      <c r="CW197" s="55">
        <v>0.39400000000000002</v>
      </c>
      <c r="CX197" s="54" t="s">
        <v>3633</v>
      </c>
      <c r="CY197" s="54"/>
      <c r="CZ197" s="54">
        <v>41.61</v>
      </c>
      <c r="DA197" s="54"/>
      <c r="DB197" s="55">
        <v>0.94699999999999995</v>
      </c>
      <c r="DC197" s="54"/>
      <c r="DD197" s="54"/>
      <c r="DE197" s="54"/>
      <c r="DF197" s="54"/>
      <c r="DG197" s="54"/>
      <c r="DH197" s="54">
        <v>0</v>
      </c>
      <c r="DI197" s="54"/>
      <c r="DJ197" s="54">
        <v>2</v>
      </c>
      <c r="DK197" s="54">
        <v>1</v>
      </c>
      <c r="DL197" s="54" t="s">
        <v>4183</v>
      </c>
      <c r="DM197" s="54">
        <v>3280</v>
      </c>
      <c r="DN197" s="54"/>
      <c r="DO197" s="54"/>
      <c r="DP197" s="54"/>
      <c r="DQ197" s="54"/>
      <c r="DR197" s="54"/>
      <c r="DS197" s="54"/>
      <c r="DT197" s="54">
        <v>1</v>
      </c>
      <c r="DU197" s="54" t="s">
        <v>4453</v>
      </c>
      <c r="DV197" s="54">
        <v>88</v>
      </c>
      <c r="DW197" s="54"/>
      <c r="DX197" s="54"/>
      <c r="DY197" s="54"/>
      <c r="DZ197" s="54"/>
      <c r="EA197" s="54"/>
      <c r="EB197" s="54"/>
      <c r="EC197" s="54"/>
      <c r="ED197" s="54"/>
      <c r="EE197" s="54"/>
      <c r="EF197" s="54"/>
      <c r="EG197" s="54"/>
      <c r="EH197" s="54">
        <v>0</v>
      </c>
      <c r="EI197" s="54"/>
      <c r="EJ197" s="54"/>
      <c r="EK197" s="54"/>
      <c r="EL197" s="54"/>
      <c r="EM197" s="54"/>
      <c r="EN197" s="54"/>
      <c r="EO197" s="54">
        <v>1</v>
      </c>
      <c r="EP197" s="54" t="s">
        <v>4673</v>
      </c>
      <c r="EQ197" s="54">
        <v>88</v>
      </c>
      <c r="ER197" s="54"/>
      <c r="ES197" s="54"/>
      <c r="ET197" s="54"/>
      <c r="EU197" s="54"/>
      <c r="EV197" s="54"/>
      <c r="EW197" s="54"/>
      <c r="EX197" s="54"/>
      <c r="EY197" s="54"/>
      <c r="EZ197" s="54"/>
      <c r="FA197" s="54"/>
      <c r="FB197" s="54"/>
      <c r="FC197" s="54"/>
      <c r="FD197" s="54"/>
      <c r="FE197" s="54"/>
      <c r="FF197" s="54">
        <v>0</v>
      </c>
      <c r="FG197" s="54"/>
      <c r="FH197" s="54"/>
      <c r="FI197" s="54"/>
      <c r="FJ197" s="54"/>
      <c r="FK197" s="54"/>
      <c r="FL197" s="54"/>
      <c r="FM197" s="54"/>
      <c r="FN197" s="54"/>
      <c r="FO197" s="54"/>
      <c r="FP197" s="54"/>
      <c r="FQ197" s="54"/>
      <c r="FR197" s="54"/>
      <c r="FS197" s="54"/>
      <c r="FT197" s="54"/>
      <c r="FU197" s="54" t="s">
        <v>4967</v>
      </c>
      <c r="FV197" s="54" t="s">
        <v>5197</v>
      </c>
      <c r="FW197" s="54"/>
      <c r="FX197" s="54"/>
      <c r="FY197" s="54" t="s">
        <v>5436</v>
      </c>
      <c r="FZ197" s="54" t="s">
        <v>5609</v>
      </c>
      <c r="GA197" s="54"/>
      <c r="GB197" s="54"/>
      <c r="GC197" s="54"/>
      <c r="GD197" s="54"/>
      <c r="GE197" s="54">
        <v>0</v>
      </c>
      <c r="GF197" s="54" t="s">
        <v>5834</v>
      </c>
      <c r="GG197" s="54" t="s">
        <v>6174</v>
      </c>
      <c r="GH197" s="54" t="s">
        <v>6493</v>
      </c>
      <c r="GI197" s="54" t="s">
        <v>6838</v>
      </c>
      <c r="GJ197" s="54" t="s">
        <v>3</v>
      </c>
      <c r="GK197" s="54" t="s">
        <v>7245</v>
      </c>
      <c r="GL197" s="54" t="s">
        <v>7341</v>
      </c>
      <c r="GM197" s="54" t="s">
        <v>7439</v>
      </c>
      <c r="GN197" s="54"/>
    </row>
    <row r="198" spans="3:196" ht="30" customHeight="1" x14ac:dyDescent="0.2">
      <c r="C198" s="102" t="s">
        <v>711</v>
      </c>
      <c r="D198" s="102" t="s">
        <v>11215</v>
      </c>
      <c r="E198" s="54" t="s">
        <v>41</v>
      </c>
      <c r="F198" s="54" t="s">
        <v>11175</v>
      </c>
      <c r="G198" s="54" t="s">
        <v>84</v>
      </c>
      <c r="H198" s="54" t="s">
        <v>112</v>
      </c>
      <c r="I198" s="54" t="s">
        <v>470</v>
      </c>
      <c r="J198" s="54" t="s">
        <v>470</v>
      </c>
      <c r="K198" s="54">
        <v>2019</v>
      </c>
      <c r="L198" s="54" t="s">
        <v>781</v>
      </c>
      <c r="M198" s="54" t="s">
        <v>936</v>
      </c>
      <c r="N198" s="54"/>
      <c r="O198" s="54" t="s">
        <v>1039</v>
      </c>
      <c r="P198" s="54" t="s">
        <v>1312</v>
      </c>
      <c r="Q198" s="54"/>
      <c r="R198" s="54"/>
      <c r="S198" s="54"/>
      <c r="T198" s="54"/>
      <c r="U198" s="54"/>
      <c r="V198" s="54"/>
      <c r="W198" s="54"/>
      <c r="X198" s="54"/>
      <c r="Y198" s="54"/>
      <c r="Z198" s="54" t="s">
        <v>2627</v>
      </c>
      <c r="AA198" s="54" t="s">
        <v>2627</v>
      </c>
      <c r="AB198" s="54" t="s">
        <v>3139</v>
      </c>
      <c r="AC198" s="54" t="s">
        <v>3167</v>
      </c>
      <c r="AD198" s="55">
        <v>100</v>
      </c>
      <c r="AE198" s="55"/>
      <c r="AF198" s="55"/>
      <c r="AG198" s="55"/>
      <c r="AH198" s="55">
        <v>100</v>
      </c>
      <c r="AI198" s="55">
        <v>100</v>
      </c>
      <c r="AJ198" s="55">
        <v>0.02</v>
      </c>
      <c r="AK198" s="55">
        <v>0</v>
      </c>
      <c r="AL198" s="55">
        <v>0</v>
      </c>
      <c r="AM198" s="55">
        <v>0</v>
      </c>
      <c r="AN198" s="55">
        <v>0</v>
      </c>
      <c r="AO198" s="55">
        <v>0</v>
      </c>
      <c r="AP198" s="55">
        <v>0</v>
      </c>
      <c r="AQ198" s="55"/>
      <c r="AR198" s="55"/>
      <c r="AS198" s="55"/>
      <c r="AT198" s="55"/>
      <c r="AU198" s="55"/>
      <c r="AV198" s="55"/>
      <c r="AW198" s="54"/>
      <c r="AX198" s="54"/>
      <c r="AY198" s="55"/>
      <c r="AZ198" s="55">
        <v>0.1</v>
      </c>
      <c r="BA198" s="55">
        <v>0.03</v>
      </c>
      <c r="BB198" s="56">
        <v>13</v>
      </c>
      <c r="BC198" s="56">
        <v>1</v>
      </c>
      <c r="BD198" s="56">
        <v>1</v>
      </c>
      <c r="BE198" s="56">
        <v>0</v>
      </c>
      <c r="BF198" s="56">
        <v>0</v>
      </c>
      <c r="BG198" s="56">
        <v>0</v>
      </c>
      <c r="BH198" s="56">
        <v>0</v>
      </c>
      <c r="BI198" s="56">
        <v>0</v>
      </c>
      <c r="BJ198" s="56">
        <v>0</v>
      </c>
      <c r="BK198" s="56">
        <v>0</v>
      </c>
      <c r="BL198" s="56">
        <v>0</v>
      </c>
      <c r="BM198" s="56">
        <v>0</v>
      </c>
      <c r="BN198" s="56">
        <v>0</v>
      </c>
      <c r="BO198" s="56">
        <v>0</v>
      </c>
      <c r="BP198" s="56">
        <v>0</v>
      </c>
      <c r="BQ198" s="56">
        <v>0</v>
      </c>
      <c r="BR198" s="56">
        <v>0</v>
      </c>
      <c r="BS198" s="56">
        <v>0</v>
      </c>
      <c r="BT198" s="56">
        <v>0</v>
      </c>
      <c r="BU198" s="56">
        <v>0</v>
      </c>
      <c r="BV198" s="56">
        <v>0</v>
      </c>
      <c r="BW198" s="56">
        <v>0</v>
      </c>
      <c r="BX198" s="56">
        <v>1</v>
      </c>
      <c r="BY198" s="56">
        <v>1</v>
      </c>
      <c r="BZ198" s="56"/>
      <c r="CA198" s="56"/>
      <c r="CB198" s="56"/>
      <c r="CC198" s="56"/>
      <c r="CD198" s="56"/>
      <c r="CE198" s="56"/>
      <c r="CF198" s="56">
        <v>1</v>
      </c>
      <c r="CG198" s="56"/>
      <c r="CH198" s="56"/>
      <c r="CI198" s="56"/>
      <c r="CJ198" s="56"/>
      <c r="CK198" s="56"/>
      <c r="CL198" s="56"/>
      <c r="CM198" s="56">
        <v>1</v>
      </c>
      <c r="CN198" s="56">
        <v>3</v>
      </c>
      <c r="CO198" s="56">
        <v>0</v>
      </c>
      <c r="CP198" s="70">
        <v>0</v>
      </c>
      <c r="CQ198" s="56">
        <v>0</v>
      </c>
      <c r="CR198" s="56">
        <v>0</v>
      </c>
      <c r="CS198" s="56"/>
      <c r="CT198" s="56">
        <v>0</v>
      </c>
      <c r="CU198" s="56">
        <v>1</v>
      </c>
      <c r="CV198" s="56">
        <v>0</v>
      </c>
      <c r="CW198" s="55">
        <v>1.71</v>
      </c>
      <c r="CX198" s="54" t="s">
        <v>3634</v>
      </c>
      <c r="CY198" s="54"/>
      <c r="CZ198" s="54">
        <v>3.61</v>
      </c>
      <c r="DA198" s="54" t="s">
        <v>3954</v>
      </c>
      <c r="DB198" s="55">
        <v>47.353000000000002</v>
      </c>
      <c r="DC198" s="54"/>
      <c r="DD198" s="54"/>
      <c r="DE198" s="54"/>
      <c r="DF198" s="54"/>
      <c r="DG198" s="54"/>
      <c r="DH198" s="54">
        <v>0</v>
      </c>
      <c r="DI198" s="54"/>
      <c r="DJ198" s="54">
        <v>2</v>
      </c>
      <c r="DK198" s="54">
        <v>1</v>
      </c>
      <c r="DL198" s="54" t="s">
        <v>4184</v>
      </c>
      <c r="DM198" s="54">
        <v>122</v>
      </c>
      <c r="DN198" s="54"/>
      <c r="DO198" s="54"/>
      <c r="DP198" s="54"/>
      <c r="DQ198" s="54"/>
      <c r="DR198" s="54"/>
      <c r="DS198" s="54"/>
      <c r="DT198" s="54"/>
      <c r="DU198" s="54"/>
      <c r="DV198" s="54"/>
      <c r="DW198" s="54"/>
      <c r="DX198" s="54"/>
      <c r="DY198" s="54"/>
      <c r="DZ198" s="54"/>
      <c r="EA198" s="54"/>
      <c r="EB198" s="54"/>
      <c r="EC198" s="54"/>
      <c r="ED198" s="54"/>
      <c r="EE198" s="54"/>
      <c r="EF198" s="54"/>
      <c r="EG198" s="54"/>
      <c r="EH198" s="54">
        <v>0</v>
      </c>
      <c r="EI198" s="54"/>
      <c r="EJ198" s="54"/>
      <c r="EK198" s="54"/>
      <c r="EL198" s="54">
        <v>1</v>
      </c>
      <c r="EM198" s="54" t="s">
        <v>4623</v>
      </c>
      <c r="EN198" s="54">
        <v>122</v>
      </c>
      <c r="EO198" s="54"/>
      <c r="EP198" s="54"/>
      <c r="EQ198" s="54"/>
      <c r="ER198" s="54"/>
      <c r="ES198" s="54"/>
      <c r="ET198" s="54"/>
      <c r="EU198" s="54"/>
      <c r="EV198" s="54"/>
      <c r="EW198" s="54"/>
      <c r="EX198" s="54"/>
      <c r="EY198" s="54"/>
      <c r="EZ198" s="54"/>
      <c r="FA198" s="54"/>
      <c r="FB198" s="54"/>
      <c r="FC198" s="54"/>
      <c r="FD198" s="54"/>
      <c r="FE198" s="54"/>
      <c r="FF198" s="54">
        <v>0</v>
      </c>
      <c r="FG198" s="54"/>
      <c r="FH198" s="54"/>
      <c r="FI198" s="54"/>
      <c r="FJ198" s="54"/>
      <c r="FK198" s="54"/>
      <c r="FL198" s="54"/>
      <c r="FM198" s="54"/>
      <c r="FN198" s="54"/>
      <c r="FO198" s="54"/>
      <c r="FP198" s="54"/>
      <c r="FQ198" s="54"/>
      <c r="FR198" s="54"/>
      <c r="FS198" s="54"/>
      <c r="FT198" s="54"/>
      <c r="FU198" s="54"/>
      <c r="FV198" s="54" t="s">
        <v>5198</v>
      </c>
      <c r="FW198" s="54"/>
      <c r="FX198" s="54"/>
      <c r="FY198" s="54"/>
      <c r="FZ198" s="54"/>
      <c r="GA198" s="54"/>
      <c r="GB198" s="54"/>
      <c r="GC198" s="54" t="s">
        <v>5676</v>
      </c>
      <c r="GD198" s="54">
        <v>885</v>
      </c>
      <c r="GE198" s="54">
        <v>11935</v>
      </c>
      <c r="GF198" s="54" t="s">
        <v>5835</v>
      </c>
      <c r="GG198" s="54" t="s">
        <v>6175</v>
      </c>
      <c r="GH198" s="54" t="s">
        <v>6494</v>
      </c>
      <c r="GI198" s="54" t="s">
        <v>6839</v>
      </c>
      <c r="GJ198" s="54" t="s">
        <v>3</v>
      </c>
      <c r="GK198" s="54" t="s">
        <v>7245</v>
      </c>
      <c r="GL198" s="54" t="s">
        <v>7341</v>
      </c>
      <c r="GM198" s="54" t="s">
        <v>7439</v>
      </c>
      <c r="GN198" s="54"/>
    </row>
    <row r="199" spans="3:196" ht="30" customHeight="1" x14ac:dyDescent="0.2">
      <c r="C199" s="57" t="s">
        <v>11156</v>
      </c>
      <c r="D199" s="102" t="s">
        <v>11215</v>
      </c>
      <c r="E199" s="54" t="s">
        <v>41</v>
      </c>
      <c r="F199" s="54" t="s">
        <v>11175</v>
      </c>
      <c r="G199" s="54" t="s">
        <v>85</v>
      </c>
      <c r="H199" s="54" t="s">
        <v>113</v>
      </c>
      <c r="I199" s="54" t="s">
        <v>471</v>
      </c>
      <c r="J199" s="54"/>
      <c r="K199" s="54">
        <v>2023</v>
      </c>
      <c r="L199" s="54" t="s">
        <v>782</v>
      </c>
      <c r="M199" s="54" t="s">
        <v>827</v>
      </c>
      <c r="N199" s="54"/>
      <c r="O199" s="54"/>
      <c r="P199" s="54"/>
      <c r="Q199" s="54" t="s">
        <v>1533</v>
      </c>
      <c r="R199" s="54" t="s">
        <v>1776</v>
      </c>
      <c r="S199" s="54"/>
      <c r="T199" s="54"/>
      <c r="U199" s="54"/>
      <c r="V199" s="54"/>
      <c r="W199" s="54"/>
      <c r="X199" s="54"/>
      <c r="Y199" s="54"/>
      <c r="Z199" s="54" t="s">
        <v>2628</v>
      </c>
      <c r="AA199" s="54" t="s">
        <v>2628</v>
      </c>
      <c r="AB199" s="54" t="s">
        <v>3140</v>
      </c>
      <c r="AC199" s="54" t="s">
        <v>2628</v>
      </c>
      <c r="AD199" s="55">
        <v>0.1</v>
      </c>
      <c r="AE199" s="55"/>
      <c r="AF199" s="55"/>
      <c r="AG199" s="55"/>
      <c r="AH199" s="55">
        <v>9.7000000000000003E-2</v>
      </c>
      <c r="AI199" s="55">
        <v>97</v>
      </c>
      <c r="AJ199" s="55">
        <v>0.05</v>
      </c>
      <c r="AK199" s="55">
        <v>0</v>
      </c>
      <c r="AL199" s="55">
        <v>0</v>
      </c>
      <c r="AM199" s="55">
        <v>0</v>
      </c>
      <c r="AN199" s="55">
        <v>0</v>
      </c>
      <c r="AO199" s="55">
        <v>3.0000000000000001E-3</v>
      </c>
      <c r="AP199" s="55">
        <v>3</v>
      </c>
      <c r="AQ199" s="55"/>
      <c r="AR199" s="55"/>
      <c r="AS199" s="55"/>
      <c r="AT199" s="55"/>
      <c r="AU199" s="55"/>
      <c r="AV199" s="55"/>
      <c r="AW199" s="54"/>
      <c r="AX199" s="54"/>
      <c r="AY199" s="55"/>
      <c r="AZ199" s="55">
        <v>0</v>
      </c>
      <c r="BA199" s="55">
        <v>0</v>
      </c>
      <c r="BB199" s="56">
        <v>1</v>
      </c>
      <c r="BC199" s="56">
        <v>1</v>
      </c>
      <c r="BD199" s="56">
        <v>1</v>
      </c>
      <c r="BE199" s="56">
        <v>0</v>
      </c>
      <c r="BF199" s="56">
        <v>0</v>
      </c>
      <c r="BG199" s="56">
        <v>0</v>
      </c>
      <c r="BH199" s="56">
        <v>0</v>
      </c>
      <c r="BI199" s="56">
        <v>0</v>
      </c>
      <c r="BJ199" s="56">
        <v>0</v>
      </c>
      <c r="BK199" s="56">
        <v>0</v>
      </c>
      <c r="BL199" s="56">
        <v>0</v>
      </c>
      <c r="BM199" s="56">
        <v>0</v>
      </c>
      <c r="BN199" s="56">
        <v>0</v>
      </c>
      <c r="BO199" s="56">
        <v>0</v>
      </c>
      <c r="BP199" s="56">
        <v>0</v>
      </c>
      <c r="BQ199" s="56">
        <v>0</v>
      </c>
      <c r="BR199" s="56">
        <v>1</v>
      </c>
      <c r="BS199" s="56">
        <v>0</v>
      </c>
      <c r="BT199" s="56">
        <v>0</v>
      </c>
      <c r="BU199" s="56">
        <v>0</v>
      </c>
      <c r="BV199" s="56">
        <v>0</v>
      </c>
      <c r="BW199" s="56">
        <v>0</v>
      </c>
      <c r="BX199" s="56">
        <v>0</v>
      </c>
      <c r="BY199" s="56"/>
      <c r="BZ199" s="56"/>
      <c r="CA199" s="56"/>
      <c r="CB199" s="56"/>
      <c r="CC199" s="56"/>
      <c r="CD199" s="56"/>
      <c r="CE199" s="56"/>
      <c r="CF199" s="56"/>
      <c r="CG199" s="56"/>
      <c r="CH199" s="56"/>
      <c r="CI199" s="56"/>
      <c r="CJ199" s="56"/>
      <c r="CK199" s="56"/>
      <c r="CL199" s="56"/>
      <c r="CM199" s="56"/>
      <c r="CN199" s="56">
        <v>0</v>
      </c>
      <c r="CO199" s="56">
        <v>0</v>
      </c>
      <c r="CP199" s="70">
        <v>0</v>
      </c>
      <c r="CQ199" s="56">
        <v>0</v>
      </c>
      <c r="CR199" s="56">
        <v>0</v>
      </c>
      <c r="CS199" s="56"/>
      <c r="CT199" s="56"/>
      <c r="CU199" s="56">
        <v>1</v>
      </c>
      <c r="CV199" s="56">
        <v>0</v>
      </c>
      <c r="CW199" s="55">
        <v>1.056</v>
      </c>
      <c r="CX199" s="54" t="s">
        <v>3635</v>
      </c>
      <c r="CY199" s="54"/>
      <c r="CZ199" s="54">
        <v>49.51</v>
      </c>
      <c r="DA199" s="54" t="s">
        <v>3954</v>
      </c>
      <c r="DB199" s="55">
        <v>2.133</v>
      </c>
      <c r="DC199" s="54"/>
      <c r="DD199" s="54"/>
      <c r="DE199" s="54"/>
      <c r="DF199" s="54"/>
      <c r="DG199" s="54"/>
      <c r="DH199" s="54">
        <v>2</v>
      </c>
      <c r="DI199" s="54" t="s">
        <v>4155</v>
      </c>
      <c r="DJ199" s="54">
        <v>1</v>
      </c>
      <c r="DK199" s="54">
        <v>1</v>
      </c>
      <c r="DL199" s="54" t="s">
        <v>4185</v>
      </c>
      <c r="DM199" s="54">
        <v>172</v>
      </c>
      <c r="DN199" s="54">
        <v>1</v>
      </c>
      <c r="DO199" s="54" t="s">
        <v>4296</v>
      </c>
      <c r="DP199" s="54">
        <v>134</v>
      </c>
      <c r="DQ199" s="54"/>
      <c r="DR199" s="54"/>
      <c r="DS199" s="54"/>
      <c r="DT199" s="54"/>
      <c r="DU199" s="54"/>
      <c r="DV199" s="54"/>
      <c r="DW199" s="54"/>
      <c r="DX199" s="54"/>
      <c r="DY199" s="54"/>
      <c r="DZ199" s="54"/>
      <c r="EA199" s="54"/>
      <c r="EB199" s="54"/>
      <c r="EC199" s="54"/>
      <c r="ED199" s="54"/>
      <c r="EE199" s="54"/>
      <c r="EF199" s="54"/>
      <c r="EG199" s="54"/>
      <c r="EH199" s="54">
        <v>0</v>
      </c>
      <c r="EI199" s="54"/>
      <c r="EJ199" s="54"/>
      <c r="EK199" s="54"/>
      <c r="EL199" s="54"/>
      <c r="EM199" s="54"/>
      <c r="EN199" s="54"/>
      <c r="EO199" s="54">
        <v>1</v>
      </c>
      <c r="EP199" s="54" t="s">
        <v>4674</v>
      </c>
      <c r="EQ199" s="54">
        <v>134</v>
      </c>
      <c r="ER199" s="54"/>
      <c r="ES199" s="54"/>
      <c r="ET199" s="54"/>
      <c r="EU199" s="54"/>
      <c r="EV199" s="54"/>
      <c r="EW199" s="54"/>
      <c r="EX199" s="54">
        <v>1</v>
      </c>
      <c r="EY199" s="54" t="s">
        <v>4698</v>
      </c>
      <c r="EZ199" s="54">
        <v>7</v>
      </c>
      <c r="FA199" s="54"/>
      <c r="FB199" s="54"/>
      <c r="FC199" s="54"/>
      <c r="FD199" s="54"/>
      <c r="FE199" s="54"/>
      <c r="FF199" s="54">
        <v>0</v>
      </c>
      <c r="FG199" s="54"/>
      <c r="FH199" s="54"/>
      <c r="FI199" s="54"/>
      <c r="FJ199" s="54"/>
      <c r="FK199" s="54"/>
      <c r="FL199" s="54"/>
      <c r="FM199" s="54"/>
      <c r="FN199" s="54"/>
      <c r="FO199" s="54"/>
      <c r="FP199" s="54"/>
      <c r="FQ199" s="54"/>
      <c r="FR199" s="54"/>
      <c r="FS199" s="54"/>
      <c r="FT199" s="54"/>
      <c r="FU199" s="54"/>
      <c r="FV199" s="54"/>
      <c r="FW199" s="54"/>
      <c r="FX199" s="54"/>
      <c r="FY199" s="54"/>
      <c r="FZ199" s="54"/>
      <c r="GA199" s="54"/>
      <c r="GB199" s="54"/>
      <c r="GC199" s="54" t="s">
        <v>5677</v>
      </c>
      <c r="GD199" s="54">
        <v>3</v>
      </c>
      <c r="GE199" s="54">
        <v>108</v>
      </c>
      <c r="GF199" s="54" t="s">
        <v>5836</v>
      </c>
      <c r="GG199" s="54" t="s">
        <v>6176</v>
      </c>
      <c r="GH199" s="54" t="s">
        <v>6495</v>
      </c>
      <c r="GI199" s="54" t="s">
        <v>6840</v>
      </c>
      <c r="GJ199" s="54" t="s">
        <v>3</v>
      </c>
      <c r="GK199" s="54" t="s">
        <v>7245</v>
      </c>
      <c r="GL199" s="54" t="s">
        <v>7341</v>
      </c>
      <c r="GM199" s="54" t="s">
        <v>7439</v>
      </c>
      <c r="GN199" s="54"/>
    </row>
    <row r="200" spans="3:196" ht="30" customHeight="1" x14ac:dyDescent="0.2">
      <c r="C200" s="57" t="s">
        <v>11156</v>
      </c>
      <c r="D200" s="102" t="s">
        <v>11215</v>
      </c>
      <c r="E200" s="54" t="s">
        <v>41</v>
      </c>
      <c r="F200" s="54" t="s">
        <v>11175</v>
      </c>
      <c r="G200" s="54" t="s">
        <v>85</v>
      </c>
      <c r="H200" s="54" t="s">
        <v>114</v>
      </c>
      <c r="I200" s="54" t="s">
        <v>472</v>
      </c>
      <c r="J200" s="54"/>
      <c r="K200" s="54">
        <v>2023</v>
      </c>
      <c r="L200" s="54" t="s">
        <v>783</v>
      </c>
      <c r="M200" s="54" t="s">
        <v>945</v>
      </c>
      <c r="N200" s="54"/>
      <c r="O200" s="54" t="s">
        <v>1040</v>
      </c>
      <c r="P200" s="54" t="s">
        <v>1313</v>
      </c>
      <c r="Q200" s="54" t="s">
        <v>1534</v>
      </c>
      <c r="R200" s="54" t="s">
        <v>1777</v>
      </c>
      <c r="S200" s="54" t="s">
        <v>1975</v>
      </c>
      <c r="T200" s="54" t="s">
        <v>2256</v>
      </c>
      <c r="U200" s="54"/>
      <c r="V200" s="54"/>
      <c r="W200" s="54"/>
      <c r="X200" s="54"/>
      <c r="Y200" s="54"/>
      <c r="Z200" s="54" t="s">
        <v>2629</v>
      </c>
      <c r="AA200" s="54" t="s">
        <v>2629</v>
      </c>
      <c r="AB200" s="54" t="s">
        <v>3140</v>
      </c>
      <c r="AC200" s="54" t="s">
        <v>2629</v>
      </c>
      <c r="AD200" s="55">
        <v>0.1</v>
      </c>
      <c r="AE200" s="55"/>
      <c r="AF200" s="55"/>
      <c r="AG200" s="55"/>
      <c r="AH200" s="55">
        <v>9.7000000000000003E-2</v>
      </c>
      <c r="AI200" s="55">
        <v>97</v>
      </c>
      <c r="AJ200" s="55">
        <v>0.01</v>
      </c>
      <c r="AK200" s="55">
        <v>3.0000000000000001E-3</v>
      </c>
      <c r="AL200" s="55">
        <v>3</v>
      </c>
      <c r="AM200" s="55">
        <v>0</v>
      </c>
      <c r="AN200" s="55">
        <v>0</v>
      </c>
      <c r="AO200" s="55">
        <v>0</v>
      </c>
      <c r="AP200" s="55">
        <v>0</v>
      </c>
      <c r="AQ200" s="55"/>
      <c r="AR200" s="55"/>
      <c r="AS200" s="55"/>
      <c r="AT200" s="55"/>
      <c r="AU200" s="55"/>
      <c r="AV200" s="55"/>
      <c r="AW200" s="54"/>
      <c r="AX200" s="54"/>
      <c r="AY200" s="55"/>
      <c r="AZ200" s="55">
        <v>0.01</v>
      </c>
      <c r="BA200" s="55">
        <v>1E-3</v>
      </c>
      <c r="BB200" s="56">
        <v>1</v>
      </c>
      <c r="BC200" s="56">
        <v>1</v>
      </c>
      <c r="BD200" s="56">
        <v>1</v>
      </c>
      <c r="BE200" s="56">
        <v>0</v>
      </c>
      <c r="BF200" s="56">
        <v>0</v>
      </c>
      <c r="BG200" s="56">
        <v>0</v>
      </c>
      <c r="BH200" s="56">
        <v>0</v>
      </c>
      <c r="BI200" s="56">
        <v>0</v>
      </c>
      <c r="BJ200" s="56">
        <v>0</v>
      </c>
      <c r="BK200" s="56">
        <v>0</v>
      </c>
      <c r="BL200" s="56">
        <v>0</v>
      </c>
      <c r="BM200" s="56">
        <v>1</v>
      </c>
      <c r="BN200" s="56">
        <v>0</v>
      </c>
      <c r="BO200" s="56">
        <v>0</v>
      </c>
      <c r="BP200" s="56">
        <v>0</v>
      </c>
      <c r="BQ200" s="56">
        <v>0</v>
      </c>
      <c r="BR200" s="56">
        <v>0</v>
      </c>
      <c r="BS200" s="56">
        <v>0</v>
      </c>
      <c r="BT200" s="56">
        <v>0</v>
      </c>
      <c r="BU200" s="56">
        <v>0</v>
      </c>
      <c r="BV200" s="56">
        <v>0</v>
      </c>
      <c r="BW200" s="56">
        <v>0</v>
      </c>
      <c r="BX200" s="56">
        <v>0</v>
      </c>
      <c r="BY200" s="56"/>
      <c r="BZ200" s="56"/>
      <c r="CA200" s="56"/>
      <c r="CB200" s="56"/>
      <c r="CC200" s="56"/>
      <c r="CD200" s="56"/>
      <c r="CE200" s="56"/>
      <c r="CF200" s="56"/>
      <c r="CG200" s="56"/>
      <c r="CH200" s="56"/>
      <c r="CI200" s="56"/>
      <c r="CJ200" s="56"/>
      <c r="CK200" s="56"/>
      <c r="CL200" s="56"/>
      <c r="CM200" s="56"/>
      <c r="CN200" s="56">
        <v>0</v>
      </c>
      <c r="CO200" s="56">
        <v>0</v>
      </c>
      <c r="CP200" s="70">
        <v>0</v>
      </c>
      <c r="CQ200" s="56">
        <v>0</v>
      </c>
      <c r="CR200" s="56">
        <v>0</v>
      </c>
      <c r="CS200" s="56"/>
      <c r="CT200" s="56">
        <v>0</v>
      </c>
      <c r="CU200" s="56">
        <v>1</v>
      </c>
      <c r="CV200" s="56">
        <v>0</v>
      </c>
      <c r="CW200" s="55">
        <v>0.5</v>
      </c>
      <c r="CX200" s="54" t="s">
        <v>3636</v>
      </c>
      <c r="CY200" s="54"/>
      <c r="CZ200" s="54">
        <v>32.22</v>
      </c>
      <c r="DA200" s="54" t="s">
        <v>3954</v>
      </c>
      <c r="DB200" s="55">
        <v>1.552</v>
      </c>
      <c r="DC200" s="54"/>
      <c r="DD200" s="54"/>
      <c r="DE200" s="54"/>
      <c r="DF200" s="54"/>
      <c r="DG200" s="54"/>
      <c r="DH200" s="54">
        <v>0</v>
      </c>
      <c r="DI200" s="54"/>
      <c r="DJ200" s="54">
        <v>1</v>
      </c>
      <c r="DK200" s="54"/>
      <c r="DL200" s="54"/>
      <c r="DM200" s="54"/>
      <c r="DN200" s="54">
        <v>1</v>
      </c>
      <c r="DO200" s="54" t="s">
        <v>4291</v>
      </c>
      <c r="DP200" s="54">
        <v>500</v>
      </c>
      <c r="DQ200" s="54"/>
      <c r="DR200" s="54"/>
      <c r="DS200" s="54"/>
      <c r="DT200" s="54"/>
      <c r="DU200" s="54"/>
      <c r="DV200" s="54"/>
      <c r="DW200" s="54"/>
      <c r="DX200" s="54"/>
      <c r="DY200" s="54"/>
      <c r="DZ200" s="54"/>
      <c r="EA200" s="54"/>
      <c r="EB200" s="54"/>
      <c r="EC200" s="54"/>
      <c r="ED200" s="54"/>
      <c r="EE200" s="54"/>
      <c r="EF200" s="54"/>
      <c r="EG200" s="54"/>
      <c r="EH200" s="54">
        <v>0</v>
      </c>
      <c r="EI200" s="54"/>
      <c r="EJ200" s="54"/>
      <c r="EK200" s="54"/>
      <c r="EL200" s="54">
        <v>1</v>
      </c>
      <c r="EM200" s="54" t="s">
        <v>4624</v>
      </c>
      <c r="EN200" s="54">
        <v>500</v>
      </c>
      <c r="EO200" s="54"/>
      <c r="EP200" s="54"/>
      <c r="EQ200" s="54"/>
      <c r="ER200" s="54"/>
      <c r="ES200" s="54"/>
      <c r="ET200" s="54"/>
      <c r="EU200" s="54"/>
      <c r="EV200" s="54"/>
      <c r="EW200" s="54"/>
      <c r="EX200" s="54"/>
      <c r="EY200" s="54"/>
      <c r="EZ200" s="54"/>
      <c r="FA200" s="54"/>
      <c r="FB200" s="54"/>
      <c r="FC200" s="54"/>
      <c r="FD200" s="54"/>
      <c r="FE200" s="54"/>
      <c r="FF200" s="54">
        <v>0</v>
      </c>
      <c r="FG200" s="54"/>
      <c r="FH200" s="54"/>
      <c r="FI200" s="54"/>
      <c r="FJ200" s="54"/>
      <c r="FK200" s="54"/>
      <c r="FL200" s="54"/>
      <c r="FM200" s="54"/>
      <c r="FN200" s="54"/>
      <c r="FO200" s="54"/>
      <c r="FP200" s="54"/>
      <c r="FQ200" s="54"/>
      <c r="FR200" s="54"/>
      <c r="FS200" s="54"/>
      <c r="FT200" s="54"/>
      <c r="FU200" s="54" t="s">
        <v>4968</v>
      </c>
      <c r="FV200" s="54" t="s">
        <v>5199</v>
      </c>
      <c r="FW200" s="54"/>
      <c r="FX200" s="54"/>
      <c r="FY200" s="54" t="s">
        <v>5437</v>
      </c>
      <c r="FZ200" s="54"/>
      <c r="GA200" s="54"/>
      <c r="GB200" s="54"/>
      <c r="GC200" s="54"/>
      <c r="GD200" s="54"/>
      <c r="GE200" s="54">
        <v>0</v>
      </c>
      <c r="GF200" s="54" t="s">
        <v>5837</v>
      </c>
      <c r="GG200" s="54" t="s">
        <v>6177</v>
      </c>
      <c r="GH200" s="54" t="s">
        <v>6496</v>
      </c>
      <c r="GI200" s="54" t="s">
        <v>6841</v>
      </c>
      <c r="GJ200" s="54" t="s">
        <v>3</v>
      </c>
      <c r="GK200" s="54" t="s">
        <v>7246</v>
      </c>
      <c r="GL200" s="54" t="s">
        <v>7341</v>
      </c>
      <c r="GM200" s="54" t="s">
        <v>7439</v>
      </c>
      <c r="GN200" s="54"/>
    </row>
    <row r="201" spans="3:196" ht="30" customHeight="1" x14ac:dyDescent="0.2">
      <c r="C201" s="57" t="s">
        <v>11156</v>
      </c>
      <c r="D201" s="102" t="s">
        <v>11215</v>
      </c>
      <c r="E201" s="54" t="s">
        <v>41</v>
      </c>
      <c r="F201" s="54" t="s">
        <v>11175</v>
      </c>
      <c r="G201" s="54" t="s">
        <v>85</v>
      </c>
      <c r="H201" s="54" t="s">
        <v>116</v>
      </c>
      <c r="I201" s="54" t="s">
        <v>474</v>
      </c>
      <c r="J201" s="54"/>
      <c r="K201" s="54">
        <v>2023</v>
      </c>
      <c r="L201" s="54" t="s">
        <v>783</v>
      </c>
      <c r="M201" s="54" t="s">
        <v>946</v>
      </c>
      <c r="N201" s="54"/>
      <c r="O201" s="54" t="s">
        <v>1042</v>
      </c>
      <c r="P201" s="54" t="s">
        <v>1315</v>
      </c>
      <c r="Q201" s="54" t="s">
        <v>1536</v>
      </c>
      <c r="R201" s="54" t="s">
        <v>1779</v>
      </c>
      <c r="S201" s="54" t="s">
        <v>1977</v>
      </c>
      <c r="T201" s="54" t="s">
        <v>2258</v>
      </c>
      <c r="U201" s="54"/>
      <c r="V201" s="54"/>
      <c r="W201" s="54"/>
      <c r="X201" s="54"/>
      <c r="Y201" s="54"/>
      <c r="Z201" s="54" t="s">
        <v>2631</v>
      </c>
      <c r="AA201" s="54" t="s">
        <v>2631</v>
      </c>
      <c r="AB201" s="54" t="s">
        <v>3140</v>
      </c>
      <c r="AC201" s="54" t="s">
        <v>2631</v>
      </c>
      <c r="AD201" s="55">
        <v>1.4999999999999999E-2</v>
      </c>
      <c r="AE201" s="55"/>
      <c r="AF201" s="55"/>
      <c r="AG201" s="55"/>
      <c r="AH201" s="55">
        <v>1.4E-2</v>
      </c>
      <c r="AI201" s="55">
        <v>93.33</v>
      </c>
      <c r="AJ201" s="55">
        <v>0.01</v>
      </c>
      <c r="AK201" s="55">
        <v>1E-3</v>
      </c>
      <c r="AL201" s="55">
        <v>6.67</v>
      </c>
      <c r="AM201" s="55">
        <v>0</v>
      </c>
      <c r="AN201" s="55">
        <v>0</v>
      </c>
      <c r="AO201" s="55">
        <v>0</v>
      </c>
      <c r="AP201" s="55">
        <v>0</v>
      </c>
      <c r="AQ201" s="55"/>
      <c r="AR201" s="55"/>
      <c r="AS201" s="55"/>
      <c r="AT201" s="55"/>
      <c r="AU201" s="55"/>
      <c r="AV201" s="55"/>
      <c r="AW201" s="54"/>
      <c r="AX201" s="54"/>
      <c r="AY201" s="55"/>
      <c r="AZ201" s="55">
        <v>1.4E-2</v>
      </c>
      <c r="BA201" s="55">
        <v>0.01</v>
      </c>
      <c r="BB201" s="56">
        <v>1</v>
      </c>
      <c r="BC201" s="56">
        <v>1</v>
      </c>
      <c r="BD201" s="56">
        <v>1</v>
      </c>
      <c r="BE201" s="56">
        <v>0</v>
      </c>
      <c r="BF201" s="56">
        <v>0</v>
      </c>
      <c r="BG201" s="56">
        <v>1</v>
      </c>
      <c r="BH201" s="56">
        <v>0</v>
      </c>
      <c r="BI201" s="56">
        <v>0</v>
      </c>
      <c r="BJ201" s="56">
        <v>0</v>
      </c>
      <c r="BK201" s="56">
        <v>0</v>
      </c>
      <c r="BL201" s="56">
        <v>0</v>
      </c>
      <c r="BM201" s="56">
        <v>0</v>
      </c>
      <c r="BN201" s="56">
        <v>0</v>
      </c>
      <c r="BO201" s="56">
        <v>0</v>
      </c>
      <c r="BP201" s="56">
        <v>0</v>
      </c>
      <c r="BQ201" s="56">
        <v>0</v>
      </c>
      <c r="BR201" s="56">
        <v>0</v>
      </c>
      <c r="BS201" s="56">
        <v>0</v>
      </c>
      <c r="BT201" s="56">
        <v>0</v>
      </c>
      <c r="BU201" s="56">
        <v>0</v>
      </c>
      <c r="BV201" s="56">
        <v>0</v>
      </c>
      <c r="BW201" s="56">
        <v>0</v>
      </c>
      <c r="BX201" s="56">
        <v>0</v>
      </c>
      <c r="BY201" s="56"/>
      <c r="BZ201" s="56"/>
      <c r="CA201" s="56"/>
      <c r="CB201" s="56"/>
      <c r="CC201" s="56"/>
      <c r="CD201" s="56"/>
      <c r="CE201" s="56"/>
      <c r="CF201" s="56"/>
      <c r="CG201" s="56"/>
      <c r="CH201" s="56"/>
      <c r="CI201" s="56"/>
      <c r="CJ201" s="56"/>
      <c r="CK201" s="56"/>
      <c r="CL201" s="56"/>
      <c r="CM201" s="56"/>
      <c r="CN201" s="56">
        <v>0</v>
      </c>
      <c r="CO201" s="56">
        <v>0</v>
      </c>
      <c r="CP201" s="70">
        <v>0</v>
      </c>
      <c r="CQ201" s="56">
        <v>0</v>
      </c>
      <c r="CR201" s="56">
        <v>0</v>
      </c>
      <c r="CS201" s="56"/>
      <c r="CT201" s="56">
        <v>0</v>
      </c>
      <c r="CU201" s="56">
        <v>1</v>
      </c>
      <c r="CV201" s="56">
        <v>0</v>
      </c>
      <c r="CW201" s="55">
        <v>0.183</v>
      </c>
      <c r="CX201" s="54" t="s">
        <v>3638</v>
      </c>
      <c r="CY201" s="54"/>
      <c r="CZ201" s="54">
        <v>35.67</v>
      </c>
      <c r="DA201" s="54" t="s">
        <v>3954</v>
      </c>
      <c r="DB201" s="55">
        <v>0.51300000000000001</v>
      </c>
      <c r="DC201" s="54"/>
      <c r="DD201" s="54"/>
      <c r="DE201" s="54"/>
      <c r="DF201" s="54"/>
      <c r="DG201" s="54"/>
      <c r="DH201" s="54">
        <v>0</v>
      </c>
      <c r="DI201" s="54"/>
      <c r="DJ201" s="54">
        <v>1</v>
      </c>
      <c r="DK201" s="54"/>
      <c r="DL201" s="54"/>
      <c r="DM201" s="54"/>
      <c r="DN201" s="54">
        <v>1</v>
      </c>
      <c r="DO201" s="54" t="s">
        <v>4297</v>
      </c>
      <c r="DP201" s="54">
        <v>183</v>
      </c>
      <c r="DQ201" s="54"/>
      <c r="DR201" s="54"/>
      <c r="DS201" s="54"/>
      <c r="DT201" s="54"/>
      <c r="DU201" s="54"/>
      <c r="DV201" s="54"/>
      <c r="DW201" s="54"/>
      <c r="DX201" s="54"/>
      <c r="DY201" s="54"/>
      <c r="DZ201" s="54"/>
      <c r="EA201" s="54"/>
      <c r="EB201" s="54"/>
      <c r="EC201" s="54"/>
      <c r="ED201" s="54"/>
      <c r="EE201" s="54"/>
      <c r="EF201" s="54"/>
      <c r="EG201" s="54"/>
      <c r="EH201" s="54">
        <v>0</v>
      </c>
      <c r="EI201" s="54"/>
      <c r="EJ201" s="54"/>
      <c r="EK201" s="54"/>
      <c r="EL201" s="54">
        <v>1</v>
      </c>
      <c r="EM201" s="54" t="s">
        <v>4625</v>
      </c>
      <c r="EN201" s="54">
        <v>20</v>
      </c>
      <c r="EO201" s="54"/>
      <c r="EP201" s="54"/>
      <c r="EQ201" s="54"/>
      <c r="ER201" s="54"/>
      <c r="ES201" s="54"/>
      <c r="ET201" s="54"/>
      <c r="EU201" s="54"/>
      <c r="EV201" s="54"/>
      <c r="EW201" s="54"/>
      <c r="EX201" s="54"/>
      <c r="EY201" s="54"/>
      <c r="EZ201" s="54"/>
      <c r="FA201" s="54"/>
      <c r="FB201" s="54"/>
      <c r="FC201" s="54"/>
      <c r="FD201" s="54"/>
      <c r="FE201" s="54"/>
      <c r="FF201" s="54">
        <v>0</v>
      </c>
      <c r="FG201" s="54"/>
      <c r="FH201" s="54"/>
      <c r="FI201" s="54"/>
      <c r="FJ201" s="54"/>
      <c r="FK201" s="54"/>
      <c r="FL201" s="54"/>
      <c r="FM201" s="54"/>
      <c r="FN201" s="54"/>
      <c r="FO201" s="54"/>
      <c r="FP201" s="54"/>
      <c r="FQ201" s="54"/>
      <c r="FR201" s="54"/>
      <c r="FS201" s="54"/>
      <c r="FT201" s="54"/>
      <c r="FU201" s="54" t="s">
        <v>4969</v>
      </c>
      <c r="FV201" s="54" t="s">
        <v>5201</v>
      </c>
      <c r="FW201" s="54"/>
      <c r="FX201" s="54"/>
      <c r="FY201" s="54" t="s">
        <v>5439</v>
      </c>
      <c r="FZ201" s="54"/>
      <c r="GA201" s="54"/>
      <c r="GB201" s="54"/>
      <c r="GC201" s="54" t="s">
        <v>5672</v>
      </c>
      <c r="GD201" s="54"/>
      <c r="GE201" s="54">
        <v>0</v>
      </c>
      <c r="GF201" s="54" t="s">
        <v>5839</v>
      </c>
      <c r="GG201" s="54" t="s">
        <v>6179</v>
      </c>
      <c r="GH201" s="54" t="s">
        <v>6498</v>
      </c>
      <c r="GI201" s="54" t="s">
        <v>6843</v>
      </c>
      <c r="GJ201" s="54" t="s">
        <v>3</v>
      </c>
      <c r="GK201" s="54" t="s">
        <v>7248</v>
      </c>
      <c r="GL201" s="54" t="s">
        <v>7341</v>
      </c>
      <c r="GM201" s="54" t="s">
        <v>7439</v>
      </c>
      <c r="GN201" s="54"/>
    </row>
    <row r="202" spans="3:196" ht="30" customHeight="1" x14ac:dyDescent="0.2">
      <c r="C202" s="102" t="s">
        <v>711</v>
      </c>
      <c r="D202" s="102" t="s">
        <v>11215</v>
      </c>
      <c r="E202" s="54" t="s">
        <v>41</v>
      </c>
      <c r="F202" s="54" t="s">
        <v>11175</v>
      </c>
      <c r="G202" s="54" t="s">
        <v>84</v>
      </c>
      <c r="H202" s="54" t="s">
        <v>117</v>
      </c>
      <c r="I202" s="54" t="s">
        <v>475</v>
      </c>
      <c r="J202" s="54"/>
      <c r="K202" s="54">
        <v>2020</v>
      </c>
      <c r="L202" s="54" t="s">
        <v>772</v>
      </c>
      <c r="M202" s="54" t="s">
        <v>947</v>
      </c>
      <c r="N202" s="54"/>
      <c r="O202" s="54"/>
      <c r="P202" s="54"/>
      <c r="Q202" s="54"/>
      <c r="R202" s="54"/>
      <c r="S202" s="54" t="s">
        <v>1978</v>
      </c>
      <c r="T202" s="54" t="s">
        <v>2259</v>
      </c>
      <c r="U202" s="54"/>
      <c r="V202" s="54"/>
      <c r="W202" s="54"/>
      <c r="X202" s="54"/>
      <c r="Y202" s="54"/>
      <c r="Z202" s="54" t="s">
        <v>2632</v>
      </c>
      <c r="AA202" s="54" t="s">
        <v>2991</v>
      </c>
      <c r="AB202" s="54" t="s">
        <v>3140</v>
      </c>
      <c r="AC202" s="54" t="s">
        <v>3169</v>
      </c>
      <c r="AD202" s="55">
        <v>0.1</v>
      </c>
      <c r="AE202" s="55"/>
      <c r="AF202" s="55"/>
      <c r="AG202" s="55"/>
      <c r="AH202" s="55">
        <v>0.1</v>
      </c>
      <c r="AI202" s="55">
        <v>100</v>
      </c>
      <c r="AJ202" s="55">
        <v>0.01</v>
      </c>
      <c r="AK202" s="55">
        <v>0</v>
      </c>
      <c r="AL202" s="55">
        <v>0</v>
      </c>
      <c r="AM202" s="55">
        <v>0</v>
      </c>
      <c r="AN202" s="55">
        <v>0</v>
      </c>
      <c r="AO202" s="55">
        <v>0</v>
      </c>
      <c r="AP202" s="55">
        <v>0</v>
      </c>
      <c r="AQ202" s="55"/>
      <c r="AR202" s="55"/>
      <c r="AS202" s="55"/>
      <c r="AT202" s="55"/>
      <c r="AU202" s="55"/>
      <c r="AV202" s="55"/>
      <c r="AW202" s="54"/>
      <c r="AX202" s="54"/>
      <c r="AY202" s="55"/>
      <c r="AZ202" s="55">
        <v>0.1</v>
      </c>
      <c r="BA202" s="55">
        <v>0.01</v>
      </c>
      <c r="BB202" s="56">
        <v>3</v>
      </c>
      <c r="BC202" s="56">
        <v>3</v>
      </c>
      <c r="BD202" s="56">
        <v>1</v>
      </c>
      <c r="BE202" s="56">
        <v>0</v>
      </c>
      <c r="BF202" s="56">
        <v>0</v>
      </c>
      <c r="BG202" s="56">
        <v>0</v>
      </c>
      <c r="BH202" s="56">
        <v>0</v>
      </c>
      <c r="BI202" s="56">
        <v>0</v>
      </c>
      <c r="BJ202" s="56">
        <v>0</v>
      </c>
      <c r="BK202" s="56">
        <v>0</v>
      </c>
      <c r="BL202" s="56">
        <v>0</v>
      </c>
      <c r="BM202" s="56">
        <v>0</v>
      </c>
      <c r="BN202" s="56">
        <v>0</v>
      </c>
      <c r="BO202" s="56">
        <v>0</v>
      </c>
      <c r="BP202" s="56">
        <v>0</v>
      </c>
      <c r="BQ202" s="56">
        <v>0</v>
      </c>
      <c r="BR202" s="56">
        <v>0</v>
      </c>
      <c r="BS202" s="56">
        <v>0</v>
      </c>
      <c r="BT202" s="56">
        <v>0</v>
      </c>
      <c r="BU202" s="56">
        <v>0</v>
      </c>
      <c r="BV202" s="56">
        <v>0</v>
      </c>
      <c r="BW202" s="56">
        <v>0</v>
      </c>
      <c r="BX202" s="56">
        <v>1</v>
      </c>
      <c r="BY202" s="56">
        <v>0</v>
      </c>
      <c r="BZ202" s="56">
        <v>0</v>
      </c>
      <c r="CA202" s="56">
        <v>0</v>
      </c>
      <c r="CB202" s="56">
        <v>0</v>
      </c>
      <c r="CC202" s="56">
        <v>0</v>
      </c>
      <c r="CD202" s="56">
        <v>0</v>
      </c>
      <c r="CE202" s="56">
        <v>0</v>
      </c>
      <c r="CF202" s="56">
        <v>0</v>
      </c>
      <c r="CG202" s="56">
        <v>0</v>
      </c>
      <c r="CH202" s="56">
        <v>0</v>
      </c>
      <c r="CI202" s="56">
        <v>0</v>
      </c>
      <c r="CJ202" s="56">
        <v>0</v>
      </c>
      <c r="CK202" s="56">
        <v>0</v>
      </c>
      <c r="CL202" s="56">
        <v>0</v>
      </c>
      <c r="CM202" s="56">
        <v>1</v>
      </c>
      <c r="CN202" s="56">
        <v>1</v>
      </c>
      <c r="CO202" s="56">
        <v>0</v>
      </c>
      <c r="CP202" s="70">
        <v>0</v>
      </c>
      <c r="CQ202" s="56">
        <v>0</v>
      </c>
      <c r="CR202" s="56">
        <v>0</v>
      </c>
      <c r="CS202" s="56"/>
      <c r="CT202" s="56">
        <v>0</v>
      </c>
      <c r="CU202" s="56">
        <v>1</v>
      </c>
      <c r="CV202" s="56">
        <v>0</v>
      </c>
      <c r="CW202" s="55">
        <v>0.12</v>
      </c>
      <c r="CX202" s="54" t="s">
        <v>3639</v>
      </c>
      <c r="CY202" s="54"/>
      <c r="CZ202" s="54">
        <v>10.31</v>
      </c>
      <c r="DA202" s="54" t="s">
        <v>3954</v>
      </c>
      <c r="DB202" s="55">
        <v>1.1639999999999999</v>
      </c>
      <c r="DC202" s="54"/>
      <c r="DD202" s="54"/>
      <c r="DE202" s="54"/>
      <c r="DF202" s="54"/>
      <c r="DG202" s="54"/>
      <c r="DH202" s="54">
        <v>0</v>
      </c>
      <c r="DI202" s="54"/>
      <c r="DJ202" s="54">
        <v>2</v>
      </c>
      <c r="DK202" s="54"/>
      <c r="DL202" s="54"/>
      <c r="DM202" s="54"/>
      <c r="DN202" s="54"/>
      <c r="DO202" s="54"/>
      <c r="DP202" s="54"/>
      <c r="DQ202" s="54">
        <v>1</v>
      </c>
      <c r="DR202" s="54" t="s">
        <v>4423</v>
      </c>
      <c r="DS202" s="54">
        <v>47</v>
      </c>
      <c r="DT202" s="54"/>
      <c r="DU202" s="54"/>
      <c r="DV202" s="54"/>
      <c r="DW202" s="54"/>
      <c r="DX202" s="54"/>
      <c r="DY202" s="54"/>
      <c r="DZ202" s="54"/>
      <c r="EA202" s="54"/>
      <c r="EB202" s="54"/>
      <c r="EC202" s="54"/>
      <c r="ED202" s="54"/>
      <c r="EE202" s="54"/>
      <c r="EF202" s="54"/>
      <c r="EG202" s="54"/>
      <c r="EH202" s="54">
        <v>0</v>
      </c>
      <c r="EI202" s="54"/>
      <c r="EJ202" s="54"/>
      <c r="EK202" s="54"/>
      <c r="EL202" s="54">
        <v>1</v>
      </c>
      <c r="EM202" s="54" t="s">
        <v>4423</v>
      </c>
      <c r="EN202" s="54">
        <v>10</v>
      </c>
      <c r="EO202" s="54"/>
      <c r="EP202" s="54"/>
      <c r="EQ202" s="54"/>
      <c r="ER202" s="54"/>
      <c r="ES202" s="54"/>
      <c r="ET202" s="54"/>
      <c r="EU202" s="54">
        <v>1</v>
      </c>
      <c r="EV202" s="54" t="s">
        <v>4180</v>
      </c>
      <c r="EW202" s="54">
        <v>6</v>
      </c>
      <c r="EX202" s="54"/>
      <c r="EY202" s="54"/>
      <c r="EZ202" s="54"/>
      <c r="FA202" s="54"/>
      <c r="FB202" s="54"/>
      <c r="FC202" s="54"/>
      <c r="FD202" s="54"/>
      <c r="FE202" s="54"/>
      <c r="FF202" s="54">
        <v>0</v>
      </c>
      <c r="FG202" s="54"/>
      <c r="FH202" s="54"/>
      <c r="FI202" s="54"/>
      <c r="FJ202" s="54"/>
      <c r="FK202" s="54"/>
      <c r="FL202" s="54"/>
      <c r="FM202" s="54"/>
      <c r="FN202" s="54"/>
      <c r="FO202" s="54"/>
      <c r="FP202" s="54"/>
      <c r="FQ202" s="54"/>
      <c r="FR202" s="54"/>
      <c r="FS202" s="54"/>
      <c r="FT202" s="54"/>
      <c r="FU202" s="54"/>
      <c r="FV202" s="54" t="s">
        <v>5202</v>
      </c>
      <c r="FW202" s="54"/>
      <c r="FX202" s="54"/>
      <c r="FY202" s="54"/>
      <c r="FZ202" s="54"/>
      <c r="GA202" s="54"/>
      <c r="GB202" s="54"/>
      <c r="GC202" s="54" t="s">
        <v>5678</v>
      </c>
      <c r="GD202" s="54">
        <v>1</v>
      </c>
      <c r="GE202" s="54">
        <v>6</v>
      </c>
      <c r="GF202" s="54" t="s">
        <v>5840</v>
      </c>
      <c r="GG202" s="54" t="s">
        <v>6180</v>
      </c>
      <c r="GH202" s="54" t="s">
        <v>6499</v>
      </c>
      <c r="GI202" s="54" t="s">
        <v>6844</v>
      </c>
      <c r="GJ202" s="54" t="s">
        <v>3</v>
      </c>
      <c r="GK202" s="54" t="s">
        <v>7249</v>
      </c>
      <c r="GL202" s="54" t="s">
        <v>7341</v>
      </c>
      <c r="GM202" s="54" t="s">
        <v>7439</v>
      </c>
      <c r="GN202" s="54"/>
    </row>
    <row r="203" spans="3:196" ht="30" customHeight="1" x14ac:dyDescent="0.2">
      <c r="C203" s="102" t="s">
        <v>711</v>
      </c>
      <c r="D203" s="102" t="s">
        <v>11215</v>
      </c>
      <c r="E203" s="54" t="s">
        <v>41</v>
      </c>
      <c r="F203" s="54" t="s">
        <v>11175</v>
      </c>
      <c r="G203" s="54" t="s">
        <v>82</v>
      </c>
      <c r="H203" s="54" t="s">
        <v>123</v>
      </c>
      <c r="I203" s="54" t="s">
        <v>481</v>
      </c>
      <c r="J203" s="54" t="s">
        <v>481</v>
      </c>
      <c r="K203" s="54">
        <v>2021</v>
      </c>
      <c r="L203" s="54" t="s">
        <v>789</v>
      </c>
      <c r="M203" s="54" t="s">
        <v>936</v>
      </c>
      <c r="N203" s="54"/>
      <c r="O203" s="54" t="s">
        <v>1047</v>
      </c>
      <c r="P203" s="54" t="s">
        <v>1320</v>
      </c>
      <c r="Q203" s="54"/>
      <c r="R203" s="54"/>
      <c r="S203" s="54" t="s">
        <v>1983</v>
      </c>
      <c r="T203" s="54" t="s">
        <v>2263</v>
      </c>
      <c r="U203" s="54" t="s">
        <v>2456</v>
      </c>
      <c r="V203" s="54" t="s">
        <v>2535</v>
      </c>
      <c r="W203" s="54"/>
      <c r="X203" s="54"/>
      <c r="Y203" s="54"/>
      <c r="Z203" s="54" t="s">
        <v>2638</v>
      </c>
      <c r="AA203" s="54" t="s">
        <v>2638</v>
      </c>
      <c r="AB203" s="54" t="s">
        <v>3138</v>
      </c>
      <c r="AC203" s="54" t="s">
        <v>3174</v>
      </c>
      <c r="AD203" s="55">
        <v>1</v>
      </c>
      <c r="AE203" s="55"/>
      <c r="AF203" s="55"/>
      <c r="AG203" s="55"/>
      <c r="AH203" s="55">
        <v>1</v>
      </c>
      <c r="AI203" s="55">
        <v>100</v>
      </c>
      <c r="AJ203" s="55">
        <v>0.01</v>
      </c>
      <c r="AK203" s="55">
        <v>0</v>
      </c>
      <c r="AL203" s="55">
        <v>0</v>
      </c>
      <c r="AM203" s="55">
        <v>0</v>
      </c>
      <c r="AN203" s="55">
        <v>0</v>
      </c>
      <c r="AO203" s="55">
        <v>0</v>
      </c>
      <c r="AP203" s="55">
        <v>0</v>
      </c>
      <c r="AQ203" s="55"/>
      <c r="AR203" s="55"/>
      <c r="AS203" s="55"/>
      <c r="AT203" s="55"/>
      <c r="AU203" s="55"/>
      <c r="AV203" s="55"/>
      <c r="AW203" s="54"/>
      <c r="AX203" s="54"/>
      <c r="AY203" s="55"/>
      <c r="AZ203" s="55">
        <v>1</v>
      </c>
      <c r="BA203" s="55">
        <v>0.01</v>
      </c>
      <c r="BB203" s="56">
        <v>23</v>
      </c>
      <c r="BC203" s="56">
        <v>23</v>
      </c>
      <c r="BD203" s="56">
        <v>5</v>
      </c>
      <c r="BE203" s="56">
        <v>0</v>
      </c>
      <c r="BF203" s="56">
        <v>0</v>
      </c>
      <c r="BG203" s="56">
        <v>0</v>
      </c>
      <c r="BH203" s="56">
        <v>0</v>
      </c>
      <c r="BI203" s="56">
        <v>0</v>
      </c>
      <c r="BJ203" s="56">
        <v>0</v>
      </c>
      <c r="BK203" s="56">
        <v>0</v>
      </c>
      <c r="BL203" s="56">
        <v>0</v>
      </c>
      <c r="BM203" s="56">
        <v>0</v>
      </c>
      <c r="BN203" s="56">
        <v>0</v>
      </c>
      <c r="BO203" s="56">
        <v>0</v>
      </c>
      <c r="BP203" s="56">
        <v>0</v>
      </c>
      <c r="BQ203" s="56">
        <v>0</v>
      </c>
      <c r="BR203" s="56">
        <v>0</v>
      </c>
      <c r="BS203" s="56">
        <v>0</v>
      </c>
      <c r="BT203" s="56">
        <v>0</v>
      </c>
      <c r="BU203" s="56">
        <v>0</v>
      </c>
      <c r="BV203" s="56">
        <v>0</v>
      </c>
      <c r="BW203" s="56">
        <v>0</v>
      </c>
      <c r="BX203" s="56">
        <v>5</v>
      </c>
      <c r="BY203" s="56">
        <v>1</v>
      </c>
      <c r="BZ203" s="56">
        <v>1</v>
      </c>
      <c r="CA203" s="56"/>
      <c r="CB203" s="56"/>
      <c r="CC203" s="56"/>
      <c r="CD203" s="56"/>
      <c r="CE203" s="56"/>
      <c r="CF203" s="56"/>
      <c r="CG203" s="56"/>
      <c r="CH203" s="56"/>
      <c r="CI203" s="56">
        <v>0</v>
      </c>
      <c r="CJ203" s="56">
        <v>1</v>
      </c>
      <c r="CK203" s="56"/>
      <c r="CL203" s="56"/>
      <c r="CM203" s="56">
        <v>2</v>
      </c>
      <c r="CN203" s="56">
        <v>5</v>
      </c>
      <c r="CO203" s="56">
        <v>0</v>
      </c>
      <c r="CP203" s="70">
        <v>0</v>
      </c>
      <c r="CQ203" s="56">
        <v>0</v>
      </c>
      <c r="CR203" s="56">
        <v>0</v>
      </c>
      <c r="CS203" s="56"/>
      <c r="CT203" s="56">
        <v>0</v>
      </c>
      <c r="CU203" s="56">
        <v>5</v>
      </c>
      <c r="CV203" s="56">
        <v>0</v>
      </c>
      <c r="CW203" s="55">
        <v>5.9690000000000003</v>
      </c>
      <c r="CX203" s="54" t="s">
        <v>3645</v>
      </c>
      <c r="CY203" s="54"/>
      <c r="CZ203" s="54">
        <v>2.67</v>
      </c>
      <c r="DA203" s="54" t="s">
        <v>3954</v>
      </c>
      <c r="DB203" s="55">
        <v>223.191</v>
      </c>
      <c r="DC203" s="54"/>
      <c r="DD203" s="54"/>
      <c r="DE203" s="54"/>
      <c r="DF203" s="54"/>
      <c r="DG203" s="54"/>
      <c r="DH203" s="54"/>
      <c r="DI203" s="54"/>
      <c r="DJ203" s="54">
        <v>1</v>
      </c>
      <c r="DK203" s="54"/>
      <c r="DL203" s="54"/>
      <c r="DM203" s="54"/>
      <c r="DN203" s="54"/>
      <c r="DO203" s="54"/>
      <c r="DP203" s="54"/>
      <c r="DQ203" s="54"/>
      <c r="DR203" s="54"/>
      <c r="DS203" s="54"/>
      <c r="DT203" s="54"/>
      <c r="DU203" s="54"/>
      <c r="DV203" s="54"/>
      <c r="DW203" s="54"/>
      <c r="DX203" s="54"/>
      <c r="DY203" s="54"/>
      <c r="DZ203" s="54"/>
      <c r="EA203" s="54"/>
      <c r="EB203" s="54"/>
      <c r="EC203" s="54"/>
      <c r="ED203" s="54"/>
      <c r="EE203" s="54"/>
      <c r="EF203" s="54" t="s">
        <v>4515</v>
      </c>
      <c r="EG203" s="54" t="s">
        <v>4552</v>
      </c>
      <c r="EH203" s="54">
        <v>186</v>
      </c>
      <c r="EI203" s="54"/>
      <c r="EJ203" s="54"/>
      <c r="EK203" s="54"/>
      <c r="EL203" s="54"/>
      <c r="EM203" s="54"/>
      <c r="EN203" s="54"/>
      <c r="EO203" s="54"/>
      <c r="EP203" s="54"/>
      <c r="EQ203" s="54"/>
      <c r="ER203" s="54"/>
      <c r="ES203" s="54"/>
      <c r="ET203" s="54"/>
      <c r="EU203" s="54"/>
      <c r="EV203" s="54"/>
      <c r="EW203" s="54"/>
      <c r="EX203" s="54"/>
      <c r="EY203" s="54"/>
      <c r="EZ203" s="54"/>
      <c r="FA203" s="54"/>
      <c r="FB203" s="54"/>
      <c r="FC203" s="54"/>
      <c r="FD203" s="54" t="s">
        <v>4841</v>
      </c>
      <c r="FE203" s="54" t="s">
        <v>4864</v>
      </c>
      <c r="FF203" s="54">
        <v>42</v>
      </c>
      <c r="FG203" s="54"/>
      <c r="FH203" s="54"/>
      <c r="FI203" s="54"/>
      <c r="FJ203" s="54"/>
      <c r="FK203" s="54"/>
      <c r="FL203" s="54"/>
      <c r="FM203" s="54"/>
      <c r="FN203" s="54"/>
      <c r="FO203" s="54"/>
      <c r="FP203" s="54"/>
      <c r="FQ203" s="54"/>
      <c r="FR203" s="54"/>
      <c r="FS203" s="54"/>
      <c r="FT203" s="54"/>
      <c r="FU203" s="54" t="s">
        <v>4975</v>
      </c>
      <c r="FV203" s="54" t="s">
        <v>5205</v>
      </c>
      <c r="FW203" s="54"/>
      <c r="FX203" s="54"/>
      <c r="FY203" s="54" t="s">
        <v>5442</v>
      </c>
      <c r="FZ203" s="54"/>
      <c r="GA203" s="54"/>
      <c r="GB203" s="54"/>
      <c r="GC203" s="54" t="s">
        <v>5680</v>
      </c>
      <c r="GD203" s="54">
        <v>1</v>
      </c>
      <c r="GE203" s="54">
        <v>40</v>
      </c>
      <c r="GF203" s="54" t="s">
        <v>5846</v>
      </c>
      <c r="GG203" s="54" t="s">
        <v>6186</v>
      </c>
      <c r="GH203" s="54" t="s">
        <v>6505</v>
      </c>
      <c r="GI203" s="54" t="s">
        <v>6850</v>
      </c>
      <c r="GJ203" s="54" t="s">
        <v>3</v>
      </c>
      <c r="GK203" s="54" t="s">
        <v>7246</v>
      </c>
      <c r="GL203" s="54" t="s">
        <v>7341</v>
      </c>
      <c r="GM203" s="54" t="s">
        <v>7439</v>
      </c>
      <c r="GN203" s="54"/>
    </row>
    <row r="204" spans="3:196" ht="30" customHeight="1" x14ac:dyDescent="0.2">
      <c r="C204" s="57" t="s">
        <v>11155</v>
      </c>
      <c r="D204" s="102" t="s">
        <v>11218</v>
      </c>
      <c r="E204" s="46" t="s">
        <v>7641</v>
      </c>
      <c r="F204" s="45" t="s">
        <v>11174</v>
      </c>
      <c r="G204" s="46"/>
      <c r="H204" s="46"/>
      <c r="I204" s="46" t="s">
        <v>7733</v>
      </c>
      <c r="J204" s="46" t="s">
        <v>7839</v>
      </c>
      <c r="K204" s="46">
        <v>2017</v>
      </c>
      <c r="L204" s="47">
        <v>44571</v>
      </c>
      <c r="M204" s="47">
        <v>45291</v>
      </c>
      <c r="N204" s="46" t="s">
        <v>7947</v>
      </c>
      <c r="O204" s="46" t="s">
        <v>8070</v>
      </c>
      <c r="P204" s="46" t="s">
        <v>8181</v>
      </c>
      <c r="Q204" s="46" t="s">
        <v>8300</v>
      </c>
      <c r="R204" s="46" t="s">
        <v>699</v>
      </c>
      <c r="S204" s="45"/>
      <c r="T204" s="46" t="s">
        <v>699</v>
      </c>
      <c r="U204" s="45"/>
      <c r="V204" s="46" t="s">
        <v>699</v>
      </c>
      <c r="W204" s="45"/>
      <c r="X204" s="46" t="s">
        <v>699</v>
      </c>
      <c r="Y204" s="45"/>
      <c r="Z204" s="46" t="s">
        <v>8785</v>
      </c>
      <c r="AA204" s="46" t="s">
        <v>8785</v>
      </c>
      <c r="AB204" s="46" t="s">
        <v>3138</v>
      </c>
      <c r="AC204" s="46" t="s">
        <v>8949</v>
      </c>
      <c r="AD204" s="48">
        <f t="shared" ref="AD204:AD209" si="6">SUM(AE204,AH204,AK204,AM204,AO204,AQ204)</f>
        <v>258.66000000000003</v>
      </c>
      <c r="AE204" s="48">
        <v>176.78</v>
      </c>
      <c r="AF204" s="49">
        <v>68.34</v>
      </c>
      <c r="AG204" s="49">
        <v>0.06</v>
      </c>
      <c r="AH204" s="48">
        <v>60.59</v>
      </c>
      <c r="AI204" s="49">
        <v>23.42</v>
      </c>
      <c r="AJ204" s="49"/>
      <c r="AK204" s="49">
        <v>0</v>
      </c>
      <c r="AL204" s="49">
        <v>0</v>
      </c>
      <c r="AM204" s="49">
        <v>0</v>
      </c>
      <c r="AN204" s="49">
        <v>0</v>
      </c>
      <c r="AO204" s="49">
        <v>21.29</v>
      </c>
      <c r="AP204" s="49">
        <v>8.23</v>
      </c>
      <c r="AQ204" s="49">
        <v>0</v>
      </c>
      <c r="AR204" s="49">
        <v>0</v>
      </c>
      <c r="AS204" s="46" t="s">
        <v>1624</v>
      </c>
      <c r="AT204" s="46" t="s">
        <v>1624</v>
      </c>
      <c r="AU204" s="46" t="s">
        <v>1624</v>
      </c>
      <c r="AV204" s="46">
        <v>1</v>
      </c>
      <c r="AW204" s="46" t="s">
        <v>9116</v>
      </c>
      <c r="AX204" s="46" t="s">
        <v>9188</v>
      </c>
      <c r="AY204" s="49">
        <v>8.43</v>
      </c>
      <c r="AZ204" s="49">
        <v>249.86</v>
      </c>
      <c r="BA204" s="49">
        <v>7.0000000000000007E-2</v>
      </c>
      <c r="BB204" s="50">
        <v>710</v>
      </c>
      <c r="BC204" s="50">
        <v>263</v>
      </c>
      <c r="BD204" s="50">
        <v>247</v>
      </c>
      <c r="BE204" s="50">
        <v>5</v>
      </c>
      <c r="BF204" s="50">
        <v>26</v>
      </c>
      <c r="BG204" s="50">
        <v>10</v>
      </c>
      <c r="BH204" s="50">
        <v>3</v>
      </c>
      <c r="BI204" s="50">
        <v>0</v>
      </c>
      <c r="BJ204" s="50">
        <v>18</v>
      </c>
      <c r="BK204" s="50">
        <v>0</v>
      </c>
      <c r="BL204" s="50">
        <v>37</v>
      </c>
      <c r="BM204" s="50">
        <v>14</v>
      </c>
      <c r="BN204" s="50">
        <v>1</v>
      </c>
      <c r="BO204" s="50">
        <v>20</v>
      </c>
      <c r="BP204" s="50">
        <v>32</v>
      </c>
      <c r="BQ204" s="50">
        <v>59</v>
      </c>
      <c r="BR204" s="50">
        <v>4</v>
      </c>
      <c r="BS204" s="50">
        <v>0</v>
      </c>
      <c r="BT204" s="50">
        <v>2</v>
      </c>
      <c r="BU204" s="50">
        <v>0</v>
      </c>
      <c r="BV204" s="50">
        <v>13</v>
      </c>
      <c r="BW204" s="50">
        <v>0</v>
      </c>
      <c r="BX204" s="50">
        <v>0</v>
      </c>
      <c r="BY204" s="50">
        <v>0</v>
      </c>
      <c r="BZ204" s="50">
        <v>0</v>
      </c>
      <c r="CA204" s="50">
        <v>0</v>
      </c>
      <c r="CB204" s="50">
        <v>0</v>
      </c>
      <c r="CC204" s="50">
        <v>0</v>
      </c>
      <c r="CD204" s="50">
        <v>0</v>
      </c>
      <c r="CE204" s="50">
        <v>0</v>
      </c>
      <c r="CF204" s="50">
        <v>0</v>
      </c>
      <c r="CG204" s="50">
        <v>0</v>
      </c>
      <c r="CH204" s="50">
        <v>0</v>
      </c>
      <c r="CI204" s="50">
        <v>0</v>
      </c>
      <c r="CJ204" s="50">
        <v>0</v>
      </c>
      <c r="CK204" s="50">
        <v>0</v>
      </c>
      <c r="CL204" s="50">
        <v>0</v>
      </c>
      <c r="CM204" s="50">
        <v>0</v>
      </c>
      <c r="CN204" s="50">
        <v>0</v>
      </c>
      <c r="CO204" s="50">
        <v>0</v>
      </c>
      <c r="CP204" s="48">
        <v>0</v>
      </c>
      <c r="CQ204" s="50">
        <v>0</v>
      </c>
      <c r="CR204" s="50">
        <v>0</v>
      </c>
      <c r="CS204" s="51"/>
      <c r="CT204" s="50">
        <v>0</v>
      </c>
      <c r="CU204" s="50">
        <v>244</v>
      </c>
      <c r="CV204" s="52">
        <f t="shared" ref="CV204:CV209" si="7">SUM(BE204:BX204)+SUM(CO204:CT204)-CU204</f>
        <v>0</v>
      </c>
      <c r="CW204" s="49">
        <v>471.94400000000002</v>
      </c>
      <c r="CX204" s="46" t="s">
        <v>9329</v>
      </c>
      <c r="CY204" s="45"/>
      <c r="CZ204" s="49">
        <v>49.81</v>
      </c>
      <c r="DA204" s="46" t="s">
        <v>9449</v>
      </c>
      <c r="DB204" s="49">
        <v>947.54700000000003</v>
      </c>
      <c r="DC204" s="49">
        <v>1</v>
      </c>
      <c r="DD204" s="46" t="s">
        <v>9491</v>
      </c>
      <c r="DE204" s="46" t="s">
        <v>9528</v>
      </c>
      <c r="DF204" s="46" t="s">
        <v>9562</v>
      </c>
      <c r="DG204" s="46">
        <v>5</v>
      </c>
      <c r="DH204" s="46">
        <v>0</v>
      </c>
      <c r="DI204" s="46" t="s">
        <v>699</v>
      </c>
      <c r="DJ204" s="46">
        <v>0</v>
      </c>
      <c r="DK204" s="46">
        <v>1</v>
      </c>
      <c r="DL204" s="46" t="s">
        <v>9617</v>
      </c>
      <c r="DM204" s="46">
        <v>52367</v>
      </c>
      <c r="DN204" s="46">
        <v>1</v>
      </c>
      <c r="DO204" s="46" t="s">
        <v>9684</v>
      </c>
      <c r="DP204" s="46">
        <v>2478</v>
      </c>
      <c r="DQ204" s="46">
        <v>1</v>
      </c>
      <c r="DR204" s="46" t="s">
        <v>9684</v>
      </c>
      <c r="DS204" s="46">
        <v>288</v>
      </c>
      <c r="DT204" s="46">
        <v>1</v>
      </c>
      <c r="DU204" s="46" t="s">
        <v>9734</v>
      </c>
      <c r="DV204" s="46">
        <v>23</v>
      </c>
      <c r="DW204" s="45"/>
      <c r="DX204" s="45"/>
      <c r="DY204" s="45"/>
      <c r="DZ204" s="45"/>
      <c r="EA204" s="45"/>
      <c r="EB204" s="45"/>
      <c r="EC204" s="45"/>
      <c r="ED204" s="45"/>
      <c r="EE204" s="45"/>
      <c r="EF204" s="46" t="s">
        <v>1624</v>
      </c>
      <c r="EG204" s="46" t="s">
        <v>1624</v>
      </c>
      <c r="EH204" s="46">
        <v>0</v>
      </c>
      <c r="EI204" s="45"/>
      <c r="EJ204" s="45"/>
      <c r="EK204" s="45"/>
      <c r="EL204" s="46">
        <v>1</v>
      </c>
      <c r="EM204" s="46" t="s">
        <v>9865</v>
      </c>
      <c r="EN204" s="46">
        <v>18738</v>
      </c>
      <c r="EO204" s="45"/>
      <c r="EP204" s="45"/>
      <c r="EQ204" s="45"/>
      <c r="ER204" s="45"/>
      <c r="ES204" s="45"/>
      <c r="ET204" s="45"/>
      <c r="EU204" s="45"/>
      <c r="EV204" s="45"/>
      <c r="EW204" s="45"/>
      <c r="EX204" s="45"/>
      <c r="EY204" s="45"/>
      <c r="EZ204" s="45"/>
      <c r="FA204" s="45"/>
      <c r="FB204" s="45"/>
      <c r="FC204" s="45"/>
      <c r="FD204" s="46" t="s">
        <v>1624</v>
      </c>
      <c r="FE204" s="46" t="s">
        <v>1624</v>
      </c>
      <c r="FF204" s="46">
        <v>0</v>
      </c>
      <c r="FG204" s="46">
        <v>93</v>
      </c>
      <c r="FH204" s="46" t="s">
        <v>10010</v>
      </c>
      <c r="FI204" s="46">
        <v>263</v>
      </c>
      <c r="FJ204" s="46">
        <v>0</v>
      </c>
      <c r="FK204" s="46">
        <v>21</v>
      </c>
      <c r="FL204" s="46">
        <v>242</v>
      </c>
      <c r="FM204" s="46">
        <v>0</v>
      </c>
      <c r="FN204" s="46">
        <v>0</v>
      </c>
      <c r="FO204" s="46">
        <v>0</v>
      </c>
      <c r="FP204" s="46">
        <v>0</v>
      </c>
      <c r="FQ204" s="46">
        <v>0</v>
      </c>
      <c r="FR204" s="45"/>
      <c r="FS204" s="45"/>
      <c r="FT204" s="46" t="s">
        <v>1624</v>
      </c>
      <c r="FU204" s="53" t="s">
        <v>10183</v>
      </c>
      <c r="FV204" s="46" t="s">
        <v>10276</v>
      </c>
      <c r="FW204" s="53" t="s">
        <v>10183</v>
      </c>
      <c r="FX204" s="46" t="s">
        <v>10384</v>
      </c>
      <c r="FY204" s="46" t="s">
        <v>699</v>
      </c>
      <c r="FZ204" s="45"/>
      <c r="GA204" s="46" t="s">
        <v>699</v>
      </c>
      <c r="GB204" s="45"/>
      <c r="GC204" s="46" t="s">
        <v>10639</v>
      </c>
      <c r="GD204" s="46">
        <v>31</v>
      </c>
      <c r="GE204" s="46">
        <v>675</v>
      </c>
      <c r="GF204" s="46" t="s">
        <v>7609</v>
      </c>
      <c r="GG204" s="46" t="s">
        <v>10826</v>
      </c>
      <c r="GH204" s="46" t="s">
        <v>11081</v>
      </c>
      <c r="GI204" s="46" t="s">
        <v>10938</v>
      </c>
      <c r="GJ204" s="46" t="s">
        <v>699</v>
      </c>
      <c r="GK204" s="46" t="s">
        <v>699</v>
      </c>
      <c r="GL204" s="45"/>
      <c r="GM204" s="45"/>
      <c r="GN204" s="54"/>
    </row>
    <row r="205" spans="3:196" ht="30" customHeight="1" x14ac:dyDescent="0.2">
      <c r="C205" s="57" t="s">
        <v>11194</v>
      </c>
      <c r="D205" s="102" t="s">
        <v>11218</v>
      </c>
      <c r="E205" s="46" t="s">
        <v>7641</v>
      </c>
      <c r="F205" s="45" t="s">
        <v>11174</v>
      </c>
      <c r="G205" s="46"/>
      <c r="H205" s="46"/>
      <c r="I205" s="46" t="s">
        <v>7771</v>
      </c>
      <c r="J205" s="46" t="s">
        <v>7771</v>
      </c>
      <c r="K205" s="46">
        <v>2020</v>
      </c>
      <c r="L205" s="47">
        <v>44835</v>
      </c>
      <c r="M205" s="47">
        <v>45291</v>
      </c>
      <c r="N205" s="46" t="s">
        <v>7989</v>
      </c>
      <c r="O205" s="46" t="s">
        <v>8104</v>
      </c>
      <c r="P205" s="46" t="s">
        <v>8219</v>
      </c>
      <c r="Q205" s="46" t="s">
        <v>8339</v>
      </c>
      <c r="R205" s="46" t="s">
        <v>1624</v>
      </c>
      <c r="S205" s="45"/>
      <c r="T205" s="46" t="s">
        <v>1624</v>
      </c>
      <c r="U205" s="45"/>
      <c r="V205" s="46" t="s">
        <v>1624</v>
      </c>
      <c r="W205" s="45"/>
      <c r="X205" s="46" t="s">
        <v>1624</v>
      </c>
      <c r="Y205" s="45"/>
      <c r="Z205" s="46" t="s">
        <v>8825</v>
      </c>
      <c r="AA205" s="46" t="s">
        <v>8825</v>
      </c>
      <c r="AB205" s="46" t="s">
        <v>3138</v>
      </c>
      <c r="AC205" s="46" t="s">
        <v>8986</v>
      </c>
      <c r="AD205" s="48">
        <f t="shared" si="6"/>
        <v>39.08</v>
      </c>
      <c r="AE205" s="48">
        <v>39.08</v>
      </c>
      <c r="AF205" s="49">
        <v>100</v>
      </c>
      <c r="AG205" s="49">
        <v>0.01</v>
      </c>
      <c r="AH205" s="48">
        <v>0</v>
      </c>
      <c r="AI205" s="49">
        <v>0</v>
      </c>
      <c r="AJ205" s="49"/>
      <c r="AK205" s="49">
        <v>0</v>
      </c>
      <c r="AL205" s="49">
        <v>0</v>
      </c>
      <c r="AM205" s="49">
        <v>0</v>
      </c>
      <c r="AN205" s="49">
        <v>0</v>
      </c>
      <c r="AO205" s="49">
        <v>0</v>
      </c>
      <c r="AP205" s="49">
        <v>0</v>
      </c>
      <c r="AQ205" s="49">
        <v>0</v>
      </c>
      <c r="AR205" s="49">
        <v>0</v>
      </c>
      <c r="AS205" s="46" t="s">
        <v>9043</v>
      </c>
      <c r="AT205" s="46" t="s">
        <v>1624</v>
      </c>
      <c r="AU205" s="46" t="s">
        <v>1624</v>
      </c>
      <c r="AV205" s="45"/>
      <c r="AW205" s="45"/>
      <c r="AX205" s="45"/>
      <c r="AY205" s="49"/>
      <c r="AZ205" s="49">
        <v>0</v>
      </c>
      <c r="BA205" s="49">
        <v>0</v>
      </c>
      <c r="BB205" s="50">
        <v>990</v>
      </c>
      <c r="BC205" s="50">
        <v>990</v>
      </c>
      <c r="BD205" s="50">
        <v>606</v>
      </c>
      <c r="BE205" s="50">
        <v>0</v>
      </c>
      <c r="BF205" s="50">
        <v>0</v>
      </c>
      <c r="BG205" s="50">
        <v>0</v>
      </c>
      <c r="BH205" s="50">
        <v>1</v>
      </c>
      <c r="BI205" s="50">
        <v>0</v>
      </c>
      <c r="BJ205" s="50">
        <v>13</v>
      </c>
      <c r="BK205" s="50">
        <v>10</v>
      </c>
      <c r="BL205" s="50">
        <v>19</v>
      </c>
      <c r="BM205" s="50">
        <v>12</v>
      </c>
      <c r="BN205" s="50">
        <v>3</v>
      </c>
      <c r="BO205" s="50">
        <v>0</v>
      </c>
      <c r="BP205" s="50">
        <v>3</v>
      </c>
      <c r="BQ205" s="50">
        <v>5</v>
      </c>
      <c r="BR205" s="50">
        <v>1</v>
      </c>
      <c r="BS205" s="50">
        <v>29</v>
      </c>
      <c r="BT205" s="50">
        <v>0</v>
      </c>
      <c r="BU205" s="50">
        <v>0</v>
      </c>
      <c r="BV205" s="50">
        <v>0</v>
      </c>
      <c r="BW205" s="50">
        <v>7</v>
      </c>
      <c r="BX205" s="50">
        <v>14</v>
      </c>
      <c r="BY205" s="50">
        <v>0</v>
      </c>
      <c r="BZ205" s="50">
        <v>0</v>
      </c>
      <c r="CA205" s="50">
        <v>0</v>
      </c>
      <c r="CB205" s="50">
        <v>0</v>
      </c>
      <c r="CC205" s="50">
        <v>0</v>
      </c>
      <c r="CD205" s="50">
        <v>0</v>
      </c>
      <c r="CE205" s="50">
        <v>0</v>
      </c>
      <c r="CF205" s="50">
        <v>0</v>
      </c>
      <c r="CG205" s="50">
        <v>0</v>
      </c>
      <c r="CH205" s="50">
        <v>0</v>
      </c>
      <c r="CI205" s="50">
        <v>0</v>
      </c>
      <c r="CJ205" s="50">
        <v>0</v>
      </c>
      <c r="CK205" s="50">
        <v>0</v>
      </c>
      <c r="CL205" s="50">
        <v>0</v>
      </c>
      <c r="CM205" s="50">
        <v>0</v>
      </c>
      <c r="CN205" s="50">
        <v>0</v>
      </c>
      <c r="CO205" s="50">
        <v>14</v>
      </c>
      <c r="CP205" s="48">
        <v>2</v>
      </c>
      <c r="CQ205" s="50">
        <v>0</v>
      </c>
      <c r="CR205" s="50">
        <v>1</v>
      </c>
      <c r="CS205" s="50" t="s">
        <v>9249</v>
      </c>
      <c r="CT205" s="50">
        <v>472</v>
      </c>
      <c r="CU205" s="50">
        <v>606</v>
      </c>
      <c r="CV205" s="52">
        <f t="shared" si="7"/>
        <v>0</v>
      </c>
      <c r="CW205" s="49">
        <v>558</v>
      </c>
      <c r="CX205" s="46" t="s">
        <v>9364</v>
      </c>
      <c r="CY205" s="45"/>
      <c r="CZ205" s="49">
        <v>19.97</v>
      </c>
      <c r="DA205" s="53" t="s">
        <v>9473</v>
      </c>
      <c r="DB205" s="49">
        <v>2794.3</v>
      </c>
      <c r="DC205" s="49"/>
      <c r="DD205" s="45"/>
      <c r="DE205" s="45"/>
      <c r="DF205" s="45"/>
      <c r="DG205" s="45"/>
      <c r="DH205" s="46">
        <v>0</v>
      </c>
      <c r="DI205" s="46" t="s">
        <v>1624</v>
      </c>
      <c r="DJ205" s="46">
        <v>0</v>
      </c>
      <c r="DK205" s="45"/>
      <c r="DL205" s="45"/>
      <c r="DM205" s="45"/>
      <c r="DN205" s="46">
        <v>1</v>
      </c>
      <c r="DO205" s="46" t="s">
        <v>9707</v>
      </c>
      <c r="DP205" s="46">
        <v>0</v>
      </c>
      <c r="DQ205" s="45"/>
      <c r="DR205" s="45"/>
      <c r="DS205" s="45"/>
      <c r="DT205" s="45"/>
      <c r="DU205" s="45"/>
      <c r="DV205" s="45"/>
      <c r="DW205" s="45"/>
      <c r="DX205" s="45"/>
      <c r="DY205" s="45"/>
      <c r="DZ205" s="45"/>
      <c r="EA205" s="45"/>
      <c r="EB205" s="45"/>
      <c r="EC205" s="45"/>
      <c r="ED205" s="45"/>
      <c r="EE205" s="45"/>
      <c r="EF205" s="46" t="s">
        <v>1624</v>
      </c>
      <c r="EG205" s="46" t="s">
        <v>1624</v>
      </c>
      <c r="EH205" s="46">
        <v>0</v>
      </c>
      <c r="EI205" s="45"/>
      <c r="EJ205" s="45"/>
      <c r="EK205" s="45"/>
      <c r="EL205" s="45"/>
      <c r="EM205" s="45"/>
      <c r="EN205" s="45"/>
      <c r="EO205" s="45"/>
      <c r="EP205" s="45"/>
      <c r="EQ205" s="45"/>
      <c r="ER205" s="45"/>
      <c r="ES205" s="45"/>
      <c r="ET205" s="45"/>
      <c r="EU205" s="45"/>
      <c r="EV205" s="45"/>
      <c r="EW205" s="45"/>
      <c r="EX205" s="45"/>
      <c r="EY205" s="45"/>
      <c r="EZ205" s="45"/>
      <c r="FA205" s="45"/>
      <c r="FB205" s="45"/>
      <c r="FC205" s="45"/>
      <c r="FD205" s="46" t="s">
        <v>9957</v>
      </c>
      <c r="FE205" s="46" t="s">
        <v>9968</v>
      </c>
      <c r="FF205" s="46">
        <v>0</v>
      </c>
      <c r="FG205" s="46">
        <v>100</v>
      </c>
      <c r="FH205" s="46" t="s">
        <v>1624</v>
      </c>
      <c r="FI205" s="46">
        <v>27</v>
      </c>
      <c r="FJ205" s="46">
        <v>27</v>
      </c>
      <c r="FK205" s="46">
        <v>0</v>
      </c>
      <c r="FL205" s="46">
        <v>0</v>
      </c>
      <c r="FM205" s="46">
        <v>0</v>
      </c>
      <c r="FN205" s="46">
        <v>0</v>
      </c>
      <c r="FO205" s="46">
        <v>0</v>
      </c>
      <c r="FP205" s="46">
        <v>0</v>
      </c>
      <c r="FQ205" s="46">
        <v>0</v>
      </c>
      <c r="FR205" s="45"/>
      <c r="FS205" s="45"/>
      <c r="FT205" s="46" t="s">
        <v>1624</v>
      </c>
      <c r="FU205" s="53" t="s">
        <v>10212</v>
      </c>
      <c r="FV205" s="46" t="s">
        <v>10298</v>
      </c>
      <c r="FW205" s="53" t="s">
        <v>10212</v>
      </c>
      <c r="FX205" s="45"/>
      <c r="FY205" s="46" t="s">
        <v>10487</v>
      </c>
      <c r="FZ205" s="46" t="s">
        <v>10513</v>
      </c>
      <c r="GA205" s="46" t="s">
        <v>1624</v>
      </c>
      <c r="GB205" s="46" t="s">
        <v>10513</v>
      </c>
      <c r="GC205" s="46" t="s">
        <v>1624</v>
      </c>
      <c r="GD205" s="46">
        <v>0</v>
      </c>
      <c r="GE205" s="46">
        <v>0</v>
      </c>
      <c r="GF205" s="46" t="s">
        <v>10750</v>
      </c>
      <c r="GG205" s="46" t="s">
        <v>10865</v>
      </c>
      <c r="GH205" s="46" t="s">
        <v>11081</v>
      </c>
      <c r="GI205" s="46" t="s">
        <v>10973</v>
      </c>
      <c r="GJ205" s="46" t="s">
        <v>1624</v>
      </c>
      <c r="GK205" s="46" t="s">
        <v>1624</v>
      </c>
      <c r="GL205" s="45"/>
      <c r="GM205" s="45"/>
      <c r="GN205" s="54"/>
    </row>
    <row r="206" spans="3:196" ht="30" customHeight="1" x14ac:dyDescent="0.2">
      <c r="C206" s="57" t="s">
        <v>11155</v>
      </c>
      <c r="D206" s="102" t="s">
        <v>11218</v>
      </c>
      <c r="E206" s="46" t="s">
        <v>66</v>
      </c>
      <c r="F206" s="45" t="s">
        <v>11174</v>
      </c>
      <c r="G206" s="46"/>
      <c r="H206" s="46"/>
      <c r="I206" s="46" t="s">
        <v>7755</v>
      </c>
      <c r="J206" s="46" t="s">
        <v>7857</v>
      </c>
      <c r="K206" s="46">
        <v>2021</v>
      </c>
      <c r="L206" s="47">
        <v>44806</v>
      </c>
      <c r="M206" s="47">
        <v>45291</v>
      </c>
      <c r="N206" s="46" t="s">
        <v>7975</v>
      </c>
      <c r="O206" s="46" t="s">
        <v>8091</v>
      </c>
      <c r="P206" s="46" t="s">
        <v>8203</v>
      </c>
      <c r="Q206" s="46" t="s">
        <v>8324</v>
      </c>
      <c r="R206" s="45"/>
      <c r="S206" s="45"/>
      <c r="T206" s="45"/>
      <c r="U206" s="45"/>
      <c r="V206" s="45"/>
      <c r="W206" s="45"/>
      <c r="X206" s="46" t="s">
        <v>8606</v>
      </c>
      <c r="Y206" s="46" t="s">
        <v>8693</v>
      </c>
      <c r="Z206" s="46" t="s">
        <v>8811</v>
      </c>
      <c r="AA206" s="46" t="s">
        <v>8864</v>
      </c>
      <c r="AB206" s="46" t="s">
        <v>3142</v>
      </c>
      <c r="AC206" s="46" t="s">
        <v>8974</v>
      </c>
      <c r="AD206" s="48">
        <f t="shared" si="6"/>
        <v>127.01</v>
      </c>
      <c r="AE206" s="48">
        <v>87.894000000000005</v>
      </c>
      <c r="AF206" s="49">
        <v>69.2</v>
      </c>
      <c r="AG206" s="49">
        <v>0.06</v>
      </c>
      <c r="AH206" s="48">
        <v>23.507000000000001</v>
      </c>
      <c r="AI206" s="49">
        <v>18.510000000000002</v>
      </c>
      <c r="AJ206" s="49"/>
      <c r="AK206" s="49">
        <v>0</v>
      </c>
      <c r="AL206" s="49">
        <v>0</v>
      </c>
      <c r="AM206" s="49">
        <v>0</v>
      </c>
      <c r="AN206" s="49">
        <v>0</v>
      </c>
      <c r="AO206" s="49">
        <v>15.609</v>
      </c>
      <c r="AP206" s="49">
        <v>12.29</v>
      </c>
      <c r="AQ206" s="49">
        <v>0</v>
      </c>
      <c r="AR206" s="49">
        <v>0</v>
      </c>
      <c r="AS206" s="46" t="s">
        <v>594</v>
      </c>
      <c r="AT206" s="46" t="s">
        <v>699</v>
      </c>
      <c r="AU206" s="46" t="s">
        <v>699</v>
      </c>
      <c r="AV206" s="46">
        <v>1</v>
      </c>
      <c r="AW206" s="46" t="s">
        <v>9126</v>
      </c>
      <c r="AX206" s="46" t="s">
        <v>9198</v>
      </c>
      <c r="AY206" s="49">
        <v>0</v>
      </c>
      <c r="AZ206" s="49">
        <v>500.98099999999999</v>
      </c>
      <c r="BA206" s="49">
        <v>0.31</v>
      </c>
      <c r="BB206" s="50">
        <v>111</v>
      </c>
      <c r="BC206" s="50">
        <v>101</v>
      </c>
      <c r="BD206" s="50">
        <v>70</v>
      </c>
      <c r="BE206" s="50">
        <v>0</v>
      </c>
      <c r="BF206" s="50">
        <v>0</v>
      </c>
      <c r="BG206" s="50">
        <v>0</v>
      </c>
      <c r="BH206" s="50">
        <v>0</v>
      </c>
      <c r="BI206" s="50">
        <v>0</v>
      </c>
      <c r="BJ206" s="50">
        <v>0</v>
      </c>
      <c r="BK206" s="50">
        <v>0</v>
      </c>
      <c r="BL206" s="50">
        <v>16</v>
      </c>
      <c r="BM206" s="50">
        <v>20</v>
      </c>
      <c r="BN206" s="50">
        <v>0</v>
      </c>
      <c r="BO206" s="50">
        <v>6</v>
      </c>
      <c r="BP206" s="50">
        <v>15</v>
      </c>
      <c r="BQ206" s="50">
        <v>13</v>
      </c>
      <c r="BR206" s="50">
        <v>0</v>
      </c>
      <c r="BS206" s="50">
        <v>0</v>
      </c>
      <c r="BT206" s="50">
        <v>0</v>
      </c>
      <c r="BU206" s="50">
        <v>0</v>
      </c>
      <c r="BV206" s="50">
        <v>0</v>
      </c>
      <c r="BW206" s="50">
        <v>0</v>
      </c>
      <c r="BX206" s="50">
        <v>0</v>
      </c>
      <c r="BY206" s="50"/>
      <c r="BZ206" s="50"/>
      <c r="CA206" s="50"/>
      <c r="CB206" s="50"/>
      <c r="CC206" s="50"/>
      <c r="CD206" s="50"/>
      <c r="CE206" s="50"/>
      <c r="CF206" s="50"/>
      <c r="CG206" s="50"/>
      <c r="CH206" s="50"/>
      <c r="CI206" s="50"/>
      <c r="CJ206" s="50"/>
      <c r="CK206" s="50"/>
      <c r="CL206" s="50"/>
      <c r="CM206" s="50"/>
      <c r="CN206" s="50">
        <v>0</v>
      </c>
      <c r="CO206" s="50">
        <v>0</v>
      </c>
      <c r="CP206" s="48">
        <v>0</v>
      </c>
      <c r="CQ206" s="50">
        <v>0</v>
      </c>
      <c r="CR206" s="50">
        <v>0</v>
      </c>
      <c r="CS206" s="51"/>
      <c r="CT206" s="50">
        <v>0</v>
      </c>
      <c r="CU206" s="50">
        <v>70</v>
      </c>
      <c r="CV206" s="52">
        <f t="shared" si="7"/>
        <v>0</v>
      </c>
      <c r="CW206" s="49">
        <v>93.622</v>
      </c>
      <c r="CX206" s="46" t="s">
        <v>699</v>
      </c>
      <c r="CY206" s="45"/>
      <c r="CZ206" s="49">
        <v>5.1100000000000003</v>
      </c>
      <c r="DA206" s="53" t="s">
        <v>9466</v>
      </c>
      <c r="DB206" s="49">
        <v>1832.0640000000001</v>
      </c>
      <c r="DC206" s="49">
        <v>1</v>
      </c>
      <c r="DD206" s="46" t="s">
        <v>9497</v>
      </c>
      <c r="DE206" s="46" t="s">
        <v>9537</v>
      </c>
      <c r="DF206" s="46" t="s">
        <v>9551</v>
      </c>
      <c r="DG206" s="46">
        <v>4</v>
      </c>
      <c r="DH206" s="46">
        <v>0</v>
      </c>
      <c r="DI206" s="45"/>
      <c r="DJ206" s="46">
        <v>4</v>
      </c>
      <c r="DK206" s="46">
        <v>1</v>
      </c>
      <c r="DL206" s="46" t="s">
        <v>4197</v>
      </c>
      <c r="DM206" s="46">
        <v>9774</v>
      </c>
      <c r="DN206" s="46">
        <v>1</v>
      </c>
      <c r="DO206" s="46" t="s">
        <v>4182</v>
      </c>
      <c r="DP206" s="46">
        <v>41666</v>
      </c>
      <c r="DQ206" s="45"/>
      <c r="DR206" s="45"/>
      <c r="DS206" s="45"/>
      <c r="DT206" s="45"/>
      <c r="DU206" s="45"/>
      <c r="DV206" s="45"/>
      <c r="DW206" s="45"/>
      <c r="DX206" s="45"/>
      <c r="DY206" s="45"/>
      <c r="DZ206" s="45"/>
      <c r="EA206" s="45"/>
      <c r="EB206" s="45"/>
      <c r="EC206" s="45"/>
      <c r="ED206" s="45"/>
      <c r="EE206" s="45"/>
      <c r="EF206" s="46" t="s">
        <v>699</v>
      </c>
      <c r="EG206" s="46" t="s">
        <v>699</v>
      </c>
      <c r="EH206" s="46">
        <v>0</v>
      </c>
      <c r="EI206" s="45"/>
      <c r="EJ206" s="45"/>
      <c r="EK206" s="45"/>
      <c r="EL206" s="45"/>
      <c r="EM206" s="45"/>
      <c r="EN206" s="45"/>
      <c r="EO206" s="45"/>
      <c r="EP206" s="45"/>
      <c r="EQ206" s="45"/>
      <c r="ER206" s="45"/>
      <c r="ES206" s="45"/>
      <c r="ET206" s="45"/>
      <c r="EU206" s="45"/>
      <c r="EV206" s="45"/>
      <c r="EW206" s="45"/>
      <c r="EX206" s="45"/>
      <c r="EY206" s="45"/>
      <c r="EZ206" s="45"/>
      <c r="FA206" s="46">
        <v>1</v>
      </c>
      <c r="FB206" s="46" t="s">
        <v>9941</v>
      </c>
      <c r="FC206" s="46">
        <v>12</v>
      </c>
      <c r="FD206" s="46" t="s">
        <v>699</v>
      </c>
      <c r="FE206" s="46" t="s">
        <v>699</v>
      </c>
      <c r="FF206" s="46">
        <v>0</v>
      </c>
      <c r="FG206" s="46">
        <v>100</v>
      </c>
      <c r="FH206" s="46" t="s">
        <v>10021</v>
      </c>
      <c r="FI206" s="46">
        <v>111</v>
      </c>
      <c r="FJ206" s="46">
        <v>12</v>
      </c>
      <c r="FK206" s="46">
        <v>13</v>
      </c>
      <c r="FL206" s="46">
        <v>86</v>
      </c>
      <c r="FM206" s="46">
        <v>0</v>
      </c>
      <c r="FN206" s="46">
        <v>0</v>
      </c>
      <c r="FO206" s="46">
        <v>0</v>
      </c>
      <c r="FP206" s="46">
        <v>0</v>
      </c>
      <c r="FQ206" s="46">
        <v>0</v>
      </c>
      <c r="FR206" s="45"/>
      <c r="FS206" s="45"/>
      <c r="FT206" s="46" t="s">
        <v>699</v>
      </c>
      <c r="FU206" s="53" t="s">
        <v>10204</v>
      </c>
      <c r="FV206" s="46" t="s">
        <v>10291</v>
      </c>
      <c r="FW206" s="45"/>
      <c r="FX206" s="45"/>
      <c r="FY206" s="46" t="s">
        <v>10474</v>
      </c>
      <c r="FZ206" s="45"/>
      <c r="GA206" s="45"/>
      <c r="GB206" s="45"/>
      <c r="GC206" s="46" t="s">
        <v>10653</v>
      </c>
      <c r="GD206" s="46">
        <v>5</v>
      </c>
      <c r="GE206" s="46">
        <v>266</v>
      </c>
      <c r="GF206" s="46" t="s">
        <v>24</v>
      </c>
      <c r="GG206" s="46" t="s">
        <v>7313</v>
      </c>
      <c r="GH206" s="46" t="s">
        <v>11081</v>
      </c>
      <c r="GI206" s="46" t="s">
        <v>7486</v>
      </c>
      <c r="GJ206" s="46" t="s">
        <v>24</v>
      </c>
      <c r="GK206" s="46" t="s">
        <v>7313</v>
      </c>
      <c r="GL206" s="46" t="s">
        <v>11081</v>
      </c>
      <c r="GM206" s="46" t="s">
        <v>7486</v>
      </c>
      <c r="GN206" s="54"/>
    </row>
    <row r="207" spans="3:196" ht="30" customHeight="1" x14ac:dyDescent="0.2">
      <c r="C207" s="57" t="s">
        <v>11178</v>
      </c>
      <c r="D207" s="102" t="s">
        <v>11218</v>
      </c>
      <c r="E207" s="46" t="s">
        <v>66</v>
      </c>
      <c r="F207" s="45" t="s">
        <v>11174</v>
      </c>
      <c r="G207" s="46"/>
      <c r="H207" s="46"/>
      <c r="I207" s="46" t="s">
        <v>7756</v>
      </c>
      <c r="J207" s="46" t="s">
        <v>7858</v>
      </c>
      <c r="K207" s="46">
        <v>2020</v>
      </c>
      <c r="L207" s="47">
        <v>44977</v>
      </c>
      <c r="M207" s="47">
        <v>45169</v>
      </c>
      <c r="N207" s="46" t="s">
        <v>7976</v>
      </c>
      <c r="O207" s="46" t="s">
        <v>8092</v>
      </c>
      <c r="P207" s="46" t="s">
        <v>8204</v>
      </c>
      <c r="Q207" s="46" t="s">
        <v>8325</v>
      </c>
      <c r="R207" s="45"/>
      <c r="S207" s="45"/>
      <c r="T207" s="45"/>
      <c r="U207" s="45"/>
      <c r="V207" s="45"/>
      <c r="W207" s="45"/>
      <c r="X207" s="45"/>
      <c r="Y207" s="45"/>
      <c r="Z207" s="46" t="s">
        <v>8812</v>
      </c>
      <c r="AA207" s="46" t="s">
        <v>8865</v>
      </c>
      <c r="AB207" s="46" t="s">
        <v>3138</v>
      </c>
      <c r="AC207" s="46" t="s">
        <v>8975</v>
      </c>
      <c r="AD207" s="48">
        <f t="shared" si="6"/>
        <v>7.8510000000000009</v>
      </c>
      <c r="AE207" s="48">
        <v>9.6000000000000002E-2</v>
      </c>
      <c r="AF207" s="49">
        <v>1.22</v>
      </c>
      <c r="AG207" s="49">
        <v>0.06</v>
      </c>
      <c r="AH207" s="48">
        <v>2.4710000000000001</v>
      </c>
      <c r="AI207" s="49">
        <v>31.47</v>
      </c>
      <c r="AJ207" s="49"/>
      <c r="AK207" s="49">
        <v>7.4999999999999997E-2</v>
      </c>
      <c r="AL207" s="49">
        <v>0.96</v>
      </c>
      <c r="AM207" s="49">
        <v>0.51400000000000001</v>
      </c>
      <c r="AN207" s="49">
        <v>6.55</v>
      </c>
      <c r="AO207" s="49">
        <v>0</v>
      </c>
      <c r="AP207" s="49">
        <v>0</v>
      </c>
      <c r="AQ207" s="49">
        <v>4.6950000000000003</v>
      </c>
      <c r="AR207" s="49">
        <v>59.8</v>
      </c>
      <c r="AS207" s="46" t="s">
        <v>9050</v>
      </c>
      <c r="AT207" s="46" t="s">
        <v>9061</v>
      </c>
      <c r="AU207" s="46" t="s">
        <v>8812</v>
      </c>
      <c r="AV207" s="45"/>
      <c r="AW207" s="45"/>
      <c r="AX207" s="45"/>
      <c r="AY207" s="49"/>
      <c r="AZ207" s="49">
        <v>0.27200000000000002</v>
      </c>
      <c r="BA207" s="49">
        <v>0.02</v>
      </c>
      <c r="BB207" s="50">
        <v>66</v>
      </c>
      <c r="BC207" s="50">
        <v>66</v>
      </c>
      <c r="BD207" s="50">
        <v>6</v>
      </c>
      <c r="BE207" s="50">
        <v>1</v>
      </c>
      <c r="BF207" s="50">
        <v>1</v>
      </c>
      <c r="BG207" s="50"/>
      <c r="BH207" s="50"/>
      <c r="BI207" s="50"/>
      <c r="BJ207" s="50">
        <v>1</v>
      </c>
      <c r="BK207" s="50"/>
      <c r="BL207" s="50">
        <v>2</v>
      </c>
      <c r="BM207" s="50"/>
      <c r="BN207" s="50"/>
      <c r="BO207" s="50">
        <v>1</v>
      </c>
      <c r="BP207" s="50"/>
      <c r="BQ207" s="50"/>
      <c r="BR207" s="50"/>
      <c r="BS207" s="50"/>
      <c r="BT207" s="50"/>
      <c r="BU207" s="50"/>
      <c r="BV207" s="50"/>
      <c r="BW207" s="50"/>
      <c r="BX207" s="50"/>
      <c r="BY207" s="50"/>
      <c r="BZ207" s="50"/>
      <c r="CA207" s="50"/>
      <c r="CB207" s="50"/>
      <c r="CC207" s="50"/>
      <c r="CD207" s="50"/>
      <c r="CE207" s="50"/>
      <c r="CF207" s="50"/>
      <c r="CG207" s="50"/>
      <c r="CH207" s="50"/>
      <c r="CI207" s="50"/>
      <c r="CJ207" s="50"/>
      <c r="CK207" s="50"/>
      <c r="CL207" s="50"/>
      <c r="CM207" s="50"/>
      <c r="CN207" s="50">
        <v>0</v>
      </c>
      <c r="CO207" s="50"/>
      <c r="CP207" s="48"/>
      <c r="CQ207" s="50"/>
      <c r="CR207" s="50"/>
      <c r="CS207" s="51"/>
      <c r="CT207" s="50"/>
      <c r="CU207" s="50">
        <v>6</v>
      </c>
      <c r="CV207" s="52">
        <f t="shared" si="7"/>
        <v>0</v>
      </c>
      <c r="CW207" s="49">
        <v>7.5819999999999999</v>
      </c>
      <c r="CX207" s="46" t="s">
        <v>699</v>
      </c>
      <c r="CY207" s="45"/>
      <c r="CZ207" s="49">
        <v>0.41</v>
      </c>
      <c r="DA207" s="53" t="s">
        <v>4033</v>
      </c>
      <c r="DB207" s="49">
        <v>1832.0640000000001</v>
      </c>
      <c r="DC207" s="49"/>
      <c r="DD207" s="45"/>
      <c r="DE207" s="45"/>
      <c r="DF207" s="45"/>
      <c r="DG207" s="45"/>
      <c r="DH207" s="46">
        <v>0</v>
      </c>
      <c r="DI207" s="45"/>
      <c r="DJ207" s="46">
        <v>9</v>
      </c>
      <c r="DK207" s="45"/>
      <c r="DL207" s="45"/>
      <c r="DM207" s="45"/>
      <c r="DN207" s="46">
        <v>1</v>
      </c>
      <c r="DO207" s="46" t="s">
        <v>9696</v>
      </c>
      <c r="DP207" s="46">
        <v>10491</v>
      </c>
      <c r="DQ207" s="45"/>
      <c r="DR207" s="45"/>
      <c r="DS207" s="45"/>
      <c r="DT207" s="45"/>
      <c r="DU207" s="45"/>
      <c r="DV207" s="45"/>
      <c r="DW207" s="45"/>
      <c r="DX207" s="45"/>
      <c r="DY207" s="45"/>
      <c r="DZ207" s="45"/>
      <c r="EA207" s="45"/>
      <c r="EB207" s="45"/>
      <c r="EC207" s="45"/>
      <c r="ED207" s="45"/>
      <c r="EE207" s="45"/>
      <c r="EF207" s="45"/>
      <c r="EG207" s="45"/>
      <c r="EH207" s="46">
        <v>0</v>
      </c>
      <c r="EI207" s="45"/>
      <c r="EJ207" s="45"/>
      <c r="EK207" s="45"/>
      <c r="EL207" s="45"/>
      <c r="EM207" s="45"/>
      <c r="EN207" s="45"/>
      <c r="EO207" s="45"/>
      <c r="EP207" s="45"/>
      <c r="EQ207" s="45"/>
      <c r="ER207" s="45"/>
      <c r="ES207" s="45"/>
      <c r="ET207" s="45"/>
      <c r="EU207" s="45"/>
      <c r="EV207" s="45"/>
      <c r="EW207" s="45"/>
      <c r="EX207" s="46">
        <v>1</v>
      </c>
      <c r="EY207" s="46" t="s">
        <v>9910</v>
      </c>
      <c r="EZ207" s="46">
        <v>9</v>
      </c>
      <c r="FA207" s="45"/>
      <c r="FB207" s="45"/>
      <c r="FC207" s="45"/>
      <c r="FD207" s="45"/>
      <c r="FE207" s="45"/>
      <c r="FF207" s="46">
        <v>0</v>
      </c>
      <c r="FG207" s="46">
        <v>100</v>
      </c>
      <c r="FH207" s="46" t="s">
        <v>10022</v>
      </c>
      <c r="FI207" s="46">
        <v>58</v>
      </c>
      <c r="FJ207" s="46">
        <v>0</v>
      </c>
      <c r="FK207" s="46">
        <v>6</v>
      </c>
      <c r="FL207" s="46">
        <v>52</v>
      </c>
      <c r="FM207" s="46">
        <v>0</v>
      </c>
      <c r="FN207" s="46">
        <v>0</v>
      </c>
      <c r="FO207" s="46">
        <v>0</v>
      </c>
      <c r="FP207" s="46">
        <v>0</v>
      </c>
      <c r="FQ207" s="46">
        <v>0</v>
      </c>
      <c r="FR207" s="45"/>
      <c r="FS207" s="45"/>
      <c r="FT207" s="45"/>
      <c r="FU207" s="45"/>
      <c r="FV207" s="45"/>
      <c r="FW207" s="45"/>
      <c r="FX207" s="45"/>
      <c r="FY207" s="46" t="s">
        <v>10475</v>
      </c>
      <c r="FZ207" s="45"/>
      <c r="GA207" s="46" t="s">
        <v>10554</v>
      </c>
      <c r="GB207" s="45"/>
      <c r="GC207" s="46" t="s">
        <v>10654</v>
      </c>
      <c r="GD207" s="46">
        <v>1</v>
      </c>
      <c r="GE207" s="46">
        <v>50</v>
      </c>
      <c r="GF207" s="46" t="s">
        <v>10744</v>
      </c>
      <c r="GG207" s="46" t="s">
        <v>10854</v>
      </c>
      <c r="GH207" s="46" t="s">
        <v>11081</v>
      </c>
      <c r="GI207" s="46" t="s">
        <v>10962</v>
      </c>
      <c r="GJ207" s="46" t="s">
        <v>24</v>
      </c>
      <c r="GK207" s="46" t="s">
        <v>7313</v>
      </c>
      <c r="GL207" s="46" t="s">
        <v>11081</v>
      </c>
      <c r="GM207" s="46" t="s">
        <v>7486</v>
      </c>
      <c r="GN207" s="54"/>
    </row>
    <row r="208" spans="3:196" ht="30" customHeight="1" x14ac:dyDescent="0.2">
      <c r="C208" s="57" t="s">
        <v>11083</v>
      </c>
      <c r="D208" s="102" t="s">
        <v>11218</v>
      </c>
      <c r="E208" s="46" t="s">
        <v>66</v>
      </c>
      <c r="F208" s="45" t="s">
        <v>11174</v>
      </c>
      <c r="G208" s="46"/>
      <c r="H208" s="46"/>
      <c r="I208" s="46" t="s">
        <v>7758</v>
      </c>
      <c r="J208" s="46" t="s">
        <v>725</v>
      </c>
      <c r="K208" s="46">
        <v>2018</v>
      </c>
      <c r="L208" s="47">
        <v>45104</v>
      </c>
      <c r="M208" s="47">
        <v>45291</v>
      </c>
      <c r="N208" s="46" t="s">
        <v>7978</v>
      </c>
      <c r="O208" s="46" t="s">
        <v>8094</v>
      </c>
      <c r="P208" s="46" t="s">
        <v>8206</v>
      </c>
      <c r="Q208" s="46" t="s">
        <v>8327</v>
      </c>
      <c r="R208" s="45"/>
      <c r="S208" s="45"/>
      <c r="T208" s="45"/>
      <c r="U208" s="45"/>
      <c r="V208" s="45"/>
      <c r="W208" s="45"/>
      <c r="X208" s="45"/>
      <c r="Y208" s="45"/>
      <c r="Z208" s="46" t="s">
        <v>8814</v>
      </c>
      <c r="AA208" s="46" t="s">
        <v>8866</v>
      </c>
      <c r="AB208" s="46" t="s">
        <v>3138</v>
      </c>
      <c r="AC208" s="46" t="s">
        <v>8974</v>
      </c>
      <c r="AD208" s="48">
        <f t="shared" si="6"/>
        <v>756.20800000000008</v>
      </c>
      <c r="AE208" s="48">
        <v>31.167000000000002</v>
      </c>
      <c r="AF208" s="49">
        <v>4.12</v>
      </c>
      <c r="AG208" s="49">
        <v>0.02</v>
      </c>
      <c r="AH208" s="48">
        <v>49.762999999999998</v>
      </c>
      <c r="AI208" s="49">
        <v>6.58</v>
      </c>
      <c r="AJ208" s="49"/>
      <c r="AK208" s="49">
        <v>0</v>
      </c>
      <c r="AL208" s="49">
        <v>0</v>
      </c>
      <c r="AM208" s="49">
        <v>0</v>
      </c>
      <c r="AN208" s="49">
        <v>0</v>
      </c>
      <c r="AO208" s="49">
        <v>0</v>
      </c>
      <c r="AP208" s="49">
        <v>0</v>
      </c>
      <c r="AQ208" s="49">
        <v>675.27800000000002</v>
      </c>
      <c r="AR208" s="49">
        <v>89.3</v>
      </c>
      <c r="AS208" s="46" t="s">
        <v>4421</v>
      </c>
      <c r="AT208" s="46" t="s">
        <v>9060</v>
      </c>
      <c r="AU208" s="46" t="s">
        <v>8814</v>
      </c>
      <c r="AV208" s="45"/>
      <c r="AW208" s="45"/>
      <c r="AX208" s="45"/>
      <c r="AY208" s="49"/>
      <c r="AZ208" s="49">
        <v>716.57299999999998</v>
      </c>
      <c r="BA208" s="49">
        <v>0.44</v>
      </c>
      <c r="BB208" s="50">
        <v>0</v>
      </c>
      <c r="BC208" s="50">
        <v>0</v>
      </c>
      <c r="BD208" s="50">
        <v>109</v>
      </c>
      <c r="BE208" s="50">
        <v>0</v>
      </c>
      <c r="BF208" s="50">
        <v>0</v>
      </c>
      <c r="BG208" s="50">
        <v>0</v>
      </c>
      <c r="BH208" s="50">
        <v>0</v>
      </c>
      <c r="BI208" s="50">
        <v>0</v>
      </c>
      <c r="BJ208" s="50">
        <v>0</v>
      </c>
      <c r="BK208" s="50">
        <v>0</v>
      </c>
      <c r="BL208" s="50">
        <v>0</v>
      </c>
      <c r="BM208" s="50">
        <v>0</v>
      </c>
      <c r="BN208" s="50">
        <v>0</v>
      </c>
      <c r="BO208" s="50">
        <v>0</v>
      </c>
      <c r="BP208" s="50">
        <v>109</v>
      </c>
      <c r="BQ208" s="50">
        <v>0</v>
      </c>
      <c r="BR208" s="50">
        <v>0</v>
      </c>
      <c r="BS208" s="50">
        <v>0</v>
      </c>
      <c r="BT208" s="50">
        <v>0</v>
      </c>
      <c r="BU208" s="50">
        <v>0</v>
      </c>
      <c r="BV208" s="50">
        <v>0</v>
      </c>
      <c r="BW208" s="50">
        <v>0</v>
      </c>
      <c r="BX208" s="50">
        <v>0</v>
      </c>
      <c r="BY208" s="50"/>
      <c r="BZ208" s="50"/>
      <c r="CA208" s="50"/>
      <c r="CB208" s="50"/>
      <c r="CC208" s="50"/>
      <c r="CD208" s="50"/>
      <c r="CE208" s="50"/>
      <c r="CF208" s="50"/>
      <c r="CG208" s="50"/>
      <c r="CH208" s="50"/>
      <c r="CI208" s="50"/>
      <c r="CJ208" s="50"/>
      <c r="CK208" s="50"/>
      <c r="CL208" s="50"/>
      <c r="CM208" s="50"/>
      <c r="CN208" s="50">
        <v>0</v>
      </c>
      <c r="CO208" s="50">
        <v>0</v>
      </c>
      <c r="CP208" s="48">
        <v>0</v>
      </c>
      <c r="CQ208" s="50">
        <v>0</v>
      </c>
      <c r="CR208" s="50">
        <v>0</v>
      </c>
      <c r="CS208" s="51"/>
      <c r="CT208" s="50">
        <v>0</v>
      </c>
      <c r="CU208" s="50">
        <v>109</v>
      </c>
      <c r="CV208" s="52">
        <f t="shared" si="7"/>
        <v>0</v>
      </c>
      <c r="CW208" s="49">
        <v>37.988</v>
      </c>
      <c r="CX208" s="46" t="s">
        <v>699</v>
      </c>
      <c r="CY208" s="45"/>
      <c r="CZ208" s="49">
        <v>2.0699999999999998</v>
      </c>
      <c r="DA208" s="53" t="s">
        <v>9466</v>
      </c>
      <c r="DB208" s="49">
        <v>1832.0640000000001</v>
      </c>
      <c r="DC208" s="49"/>
      <c r="DD208" s="45"/>
      <c r="DE208" s="45"/>
      <c r="DF208" s="45"/>
      <c r="DG208" s="45"/>
      <c r="DH208" s="46">
        <v>0</v>
      </c>
      <c r="DI208" s="46" t="s">
        <v>699</v>
      </c>
      <c r="DJ208" s="46">
        <v>0</v>
      </c>
      <c r="DK208" s="45"/>
      <c r="DL208" s="45"/>
      <c r="DM208" s="45"/>
      <c r="DN208" s="45"/>
      <c r="DO208" s="45"/>
      <c r="DP208" s="45"/>
      <c r="DQ208" s="45"/>
      <c r="DR208" s="45"/>
      <c r="DS208" s="45"/>
      <c r="DT208" s="45"/>
      <c r="DU208" s="45"/>
      <c r="DV208" s="45"/>
      <c r="DW208" s="45"/>
      <c r="DX208" s="45"/>
      <c r="DY208" s="45"/>
      <c r="DZ208" s="45"/>
      <c r="EA208" s="45"/>
      <c r="EB208" s="45"/>
      <c r="EC208" s="45"/>
      <c r="ED208" s="45"/>
      <c r="EE208" s="45"/>
      <c r="EF208" s="46" t="s">
        <v>9787</v>
      </c>
      <c r="EG208" s="46" t="s">
        <v>9802</v>
      </c>
      <c r="EH208" s="46">
        <v>139148</v>
      </c>
      <c r="EI208" s="46">
        <v>1</v>
      </c>
      <c r="EJ208" s="46" t="s">
        <v>9834</v>
      </c>
      <c r="EK208" s="46">
        <v>139148</v>
      </c>
      <c r="EL208" s="45"/>
      <c r="EM208" s="45"/>
      <c r="EN208" s="45"/>
      <c r="EO208" s="45"/>
      <c r="EP208" s="45"/>
      <c r="EQ208" s="45"/>
      <c r="ER208" s="45"/>
      <c r="ES208" s="45"/>
      <c r="ET208" s="45"/>
      <c r="EU208" s="45"/>
      <c r="EV208" s="45"/>
      <c r="EW208" s="45"/>
      <c r="EX208" s="45"/>
      <c r="EY208" s="45"/>
      <c r="EZ208" s="45"/>
      <c r="FA208" s="45"/>
      <c r="FB208" s="45"/>
      <c r="FC208" s="45"/>
      <c r="FD208" s="46" t="s">
        <v>699</v>
      </c>
      <c r="FE208" s="46" t="s">
        <v>699</v>
      </c>
      <c r="FF208" s="46">
        <v>0</v>
      </c>
      <c r="FG208" s="46">
        <v>100</v>
      </c>
      <c r="FH208" s="46" t="s">
        <v>10023</v>
      </c>
      <c r="FI208" s="46">
        <v>4</v>
      </c>
      <c r="FJ208" s="46">
        <v>3</v>
      </c>
      <c r="FK208" s="46">
        <v>0</v>
      </c>
      <c r="FL208" s="46">
        <v>0</v>
      </c>
      <c r="FM208" s="46">
        <v>0</v>
      </c>
      <c r="FN208" s="46">
        <v>1</v>
      </c>
      <c r="FO208" s="46">
        <v>0</v>
      </c>
      <c r="FP208" s="46">
        <v>0</v>
      </c>
      <c r="FQ208" s="46">
        <v>0</v>
      </c>
      <c r="FR208" s="45"/>
      <c r="FS208" s="45"/>
      <c r="FT208" s="46" t="s">
        <v>699</v>
      </c>
      <c r="FU208" s="45"/>
      <c r="FV208" s="45"/>
      <c r="FW208" s="45"/>
      <c r="FX208" s="45"/>
      <c r="FY208" s="45"/>
      <c r="FZ208" s="45"/>
      <c r="GA208" s="45"/>
      <c r="GB208" s="45"/>
      <c r="GC208" s="46" t="s">
        <v>699</v>
      </c>
      <c r="GD208" s="46">
        <v>0</v>
      </c>
      <c r="GE208" s="46">
        <v>0</v>
      </c>
      <c r="GF208" s="46" t="s">
        <v>10746</v>
      </c>
      <c r="GG208" s="46" t="s">
        <v>10856</v>
      </c>
      <c r="GH208" s="46" t="s">
        <v>11081</v>
      </c>
      <c r="GI208" s="46" t="s">
        <v>10964</v>
      </c>
      <c r="GJ208" s="46" t="s">
        <v>24</v>
      </c>
      <c r="GK208" s="46" t="s">
        <v>7313</v>
      </c>
      <c r="GL208" s="46" t="s">
        <v>11081</v>
      </c>
      <c r="GM208" s="46" t="s">
        <v>7486</v>
      </c>
      <c r="GN208" s="54"/>
    </row>
    <row r="209" spans="3:196" ht="30" customHeight="1" x14ac:dyDescent="0.2">
      <c r="C209" s="57" t="s">
        <v>11083</v>
      </c>
      <c r="D209" s="102" t="s">
        <v>11218</v>
      </c>
      <c r="E209" s="46" t="s">
        <v>66</v>
      </c>
      <c r="F209" s="45" t="s">
        <v>11174</v>
      </c>
      <c r="G209" s="46"/>
      <c r="H209" s="46"/>
      <c r="I209" s="46" t="s">
        <v>7758</v>
      </c>
      <c r="J209" s="46" t="s">
        <v>725</v>
      </c>
      <c r="K209" s="46">
        <v>2018</v>
      </c>
      <c r="L209" s="47">
        <v>45043</v>
      </c>
      <c r="M209" s="47">
        <v>45291</v>
      </c>
      <c r="N209" s="46" t="s">
        <v>7978</v>
      </c>
      <c r="O209" s="45"/>
      <c r="P209" s="46" t="s">
        <v>8211</v>
      </c>
      <c r="Q209" s="46" t="s">
        <v>8331</v>
      </c>
      <c r="R209" s="45"/>
      <c r="S209" s="45"/>
      <c r="T209" s="45"/>
      <c r="U209" s="45"/>
      <c r="V209" s="45"/>
      <c r="W209" s="45"/>
      <c r="X209" s="45"/>
      <c r="Y209" s="45"/>
      <c r="Z209" s="46" t="s">
        <v>8814</v>
      </c>
      <c r="AA209" s="46" t="s">
        <v>8866</v>
      </c>
      <c r="AB209" s="46" t="s">
        <v>8879</v>
      </c>
      <c r="AC209" s="46" t="s">
        <v>8974</v>
      </c>
      <c r="AD209" s="48">
        <f t="shared" si="6"/>
        <v>333.30700000000002</v>
      </c>
      <c r="AE209" s="48">
        <v>296.86500000000001</v>
      </c>
      <c r="AF209" s="49">
        <v>89.07</v>
      </c>
      <c r="AG209" s="49">
        <v>0.19</v>
      </c>
      <c r="AH209" s="48">
        <v>33.840000000000003</v>
      </c>
      <c r="AI209" s="49">
        <v>10.15</v>
      </c>
      <c r="AJ209" s="49"/>
      <c r="AK209" s="49">
        <v>2.6019999999999999</v>
      </c>
      <c r="AL209" s="49">
        <v>0.78</v>
      </c>
      <c r="AM209" s="49">
        <v>0</v>
      </c>
      <c r="AN209" s="49">
        <v>0</v>
      </c>
      <c r="AO209" s="49">
        <v>0</v>
      </c>
      <c r="AP209" s="49">
        <v>0</v>
      </c>
      <c r="AQ209" s="49">
        <v>0</v>
      </c>
      <c r="AR209" s="49">
        <v>0</v>
      </c>
      <c r="AS209" s="46" t="s">
        <v>699</v>
      </c>
      <c r="AT209" s="46" t="s">
        <v>699</v>
      </c>
      <c r="AU209" s="46" t="s">
        <v>699</v>
      </c>
      <c r="AV209" s="45"/>
      <c r="AW209" s="45"/>
      <c r="AX209" s="45"/>
      <c r="AY209" s="49"/>
      <c r="AZ209" s="49">
        <v>0</v>
      </c>
      <c r="BA209" s="49">
        <v>0</v>
      </c>
      <c r="BB209" s="50">
        <v>0</v>
      </c>
      <c r="BC209" s="50">
        <v>0</v>
      </c>
      <c r="BD209" s="50">
        <v>119</v>
      </c>
      <c r="BE209" s="50">
        <v>0</v>
      </c>
      <c r="BF209" s="50">
        <v>0</v>
      </c>
      <c r="BG209" s="50">
        <v>0</v>
      </c>
      <c r="BH209" s="50">
        <v>0</v>
      </c>
      <c r="BI209" s="50">
        <v>0</v>
      </c>
      <c r="BJ209" s="50">
        <v>0</v>
      </c>
      <c r="BK209" s="50">
        <v>0</v>
      </c>
      <c r="BL209" s="50">
        <v>0</v>
      </c>
      <c r="BM209" s="50">
        <v>0</v>
      </c>
      <c r="BN209" s="50">
        <v>119</v>
      </c>
      <c r="BO209" s="50">
        <v>0</v>
      </c>
      <c r="BP209" s="50">
        <v>0</v>
      </c>
      <c r="BQ209" s="50">
        <v>0</v>
      </c>
      <c r="BR209" s="50">
        <v>0</v>
      </c>
      <c r="BS209" s="50">
        <v>0</v>
      </c>
      <c r="BT209" s="50">
        <v>0</v>
      </c>
      <c r="BU209" s="50">
        <v>0</v>
      </c>
      <c r="BV209" s="50">
        <v>0</v>
      </c>
      <c r="BW209" s="50">
        <v>0</v>
      </c>
      <c r="BX209" s="50">
        <v>0</v>
      </c>
      <c r="BY209" s="50"/>
      <c r="BZ209" s="50"/>
      <c r="CA209" s="50"/>
      <c r="CB209" s="50"/>
      <c r="CC209" s="50"/>
      <c r="CD209" s="50"/>
      <c r="CE209" s="50"/>
      <c r="CF209" s="50"/>
      <c r="CG209" s="50"/>
      <c r="CH209" s="50"/>
      <c r="CI209" s="50"/>
      <c r="CJ209" s="50"/>
      <c r="CK209" s="50"/>
      <c r="CL209" s="50"/>
      <c r="CM209" s="50"/>
      <c r="CN209" s="50">
        <v>0</v>
      </c>
      <c r="CO209" s="50">
        <v>0</v>
      </c>
      <c r="CP209" s="48">
        <v>0</v>
      </c>
      <c r="CQ209" s="50">
        <v>0</v>
      </c>
      <c r="CR209" s="50">
        <v>0</v>
      </c>
      <c r="CS209" s="51"/>
      <c r="CT209" s="50">
        <v>0</v>
      </c>
      <c r="CU209" s="50">
        <v>119</v>
      </c>
      <c r="CV209" s="52">
        <f t="shared" si="7"/>
        <v>0</v>
      </c>
      <c r="CW209" s="49">
        <v>41.472999999999999</v>
      </c>
      <c r="CX209" s="46" t="s">
        <v>699</v>
      </c>
      <c r="CY209" s="45"/>
      <c r="CZ209" s="49">
        <v>2.2599999999999998</v>
      </c>
      <c r="DA209" s="53" t="s">
        <v>9466</v>
      </c>
      <c r="DB209" s="49">
        <v>1832.0640000000001</v>
      </c>
      <c r="DC209" s="49"/>
      <c r="DD209" s="45"/>
      <c r="DE209" s="45"/>
      <c r="DF209" s="45"/>
      <c r="DG209" s="45"/>
      <c r="DH209" s="46">
        <v>0</v>
      </c>
      <c r="DI209" s="45"/>
      <c r="DJ209" s="46">
        <v>0</v>
      </c>
      <c r="DK209" s="45"/>
      <c r="DL209" s="45"/>
      <c r="DM209" s="45"/>
      <c r="DN209" s="46">
        <v>1</v>
      </c>
      <c r="DO209" s="46" t="s">
        <v>9700</v>
      </c>
      <c r="DP209" s="46">
        <v>0</v>
      </c>
      <c r="DQ209" s="45"/>
      <c r="DR209" s="45"/>
      <c r="DS209" s="45"/>
      <c r="DT209" s="45"/>
      <c r="DU209" s="45"/>
      <c r="DV209" s="45"/>
      <c r="DW209" s="45"/>
      <c r="DX209" s="45"/>
      <c r="DY209" s="45"/>
      <c r="DZ209" s="45"/>
      <c r="EA209" s="45"/>
      <c r="EB209" s="45"/>
      <c r="EC209" s="45"/>
      <c r="ED209" s="45"/>
      <c r="EE209" s="45"/>
      <c r="EF209" s="46" t="s">
        <v>699</v>
      </c>
      <c r="EG209" s="46" t="s">
        <v>699</v>
      </c>
      <c r="EH209" s="46">
        <v>0</v>
      </c>
      <c r="EI209" s="45"/>
      <c r="EJ209" s="45"/>
      <c r="EK209" s="45"/>
      <c r="EL209" s="45"/>
      <c r="EM209" s="45"/>
      <c r="EN209" s="45"/>
      <c r="EO209" s="45"/>
      <c r="EP209" s="45"/>
      <c r="EQ209" s="45"/>
      <c r="ER209" s="45"/>
      <c r="ES209" s="45"/>
      <c r="ET209" s="45"/>
      <c r="EU209" s="45"/>
      <c r="EV209" s="45"/>
      <c r="EW209" s="45"/>
      <c r="EX209" s="46">
        <v>1</v>
      </c>
      <c r="EY209" s="46" t="s">
        <v>9911</v>
      </c>
      <c r="EZ209" s="46">
        <v>11</v>
      </c>
      <c r="FA209" s="45"/>
      <c r="FB209" s="45"/>
      <c r="FC209" s="45"/>
      <c r="FD209" s="45"/>
      <c r="FE209" s="45"/>
      <c r="FF209" s="45"/>
      <c r="FG209" s="46">
        <v>46</v>
      </c>
      <c r="FH209" s="46" t="s">
        <v>10025</v>
      </c>
      <c r="FI209" s="46">
        <v>13</v>
      </c>
      <c r="FJ209" s="46">
        <v>2</v>
      </c>
      <c r="FK209" s="46">
        <v>8</v>
      </c>
      <c r="FL209" s="46">
        <v>2</v>
      </c>
      <c r="FM209" s="46">
        <v>0</v>
      </c>
      <c r="FN209" s="46">
        <v>1</v>
      </c>
      <c r="FO209" s="46">
        <v>0</v>
      </c>
      <c r="FP209" s="46">
        <v>0</v>
      </c>
      <c r="FQ209" s="46">
        <v>0</v>
      </c>
      <c r="FR209" s="45"/>
      <c r="FS209" s="45"/>
      <c r="FT209" s="46" t="s">
        <v>699</v>
      </c>
      <c r="FU209" s="45"/>
      <c r="FV209" s="45"/>
      <c r="FW209" s="45"/>
      <c r="FX209" s="45"/>
      <c r="FY209" s="45"/>
      <c r="FZ209" s="45"/>
      <c r="GA209" s="45"/>
      <c r="GB209" s="45"/>
      <c r="GC209" s="46" t="s">
        <v>699</v>
      </c>
      <c r="GD209" s="46">
        <v>0</v>
      </c>
      <c r="GE209" s="46">
        <v>0</v>
      </c>
      <c r="GF209" s="46" t="s">
        <v>10746</v>
      </c>
      <c r="GG209" s="46" t="s">
        <v>10856</v>
      </c>
      <c r="GH209" s="46" t="s">
        <v>11081</v>
      </c>
      <c r="GI209" s="46" t="s">
        <v>10964</v>
      </c>
      <c r="GJ209" s="46" t="s">
        <v>24</v>
      </c>
      <c r="GK209" s="46" t="s">
        <v>7313</v>
      </c>
      <c r="GL209" s="46" t="s">
        <v>11081</v>
      </c>
      <c r="GM209" s="46" t="s">
        <v>7486</v>
      </c>
      <c r="GN209" s="54"/>
    </row>
    <row r="210" spans="3:196" ht="30" customHeight="1" x14ac:dyDescent="0.2">
      <c r="C210" s="57" t="s">
        <v>11156</v>
      </c>
      <c r="D210" s="102" t="s">
        <v>11218</v>
      </c>
      <c r="E210" s="54" t="s">
        <v>66</v>
      </c>
      <c r="F210" s="54" t="s">
        <v>11175</v>
      </c>
      <c r="G210" s="54" t="s">
        <v>84</v>
      </c>
      <c r="H210" s="54" t="s">
        <v>321</v>
      </c>
      <c r="I210" s="54" t="s">
        <v>626</v>
      </c>
      <c r="J210" s="54"/>
      <c r="K210" s="54">
        <v>2023</v>
      </c>
      <c r="L210" s="54" t="s">
        <v>889</v>
      </c>
      <c r="M210" s="54" t="s">
        <v>998</v>
      </c>
      <c r="N210" s="54"/>
      <c r="O210" s="54" t="s">
        <v>1177</v>
      </c>
      <c r="P210" s="54" t="s">
        <v>1407</v>
      </c>
      <c r="Q210" s="54" t="s">
        <v>1696</v>
      </c>
      <c r="R210" s="54" t="s">
        <v>1895</v>
      </c>
      <c r="S210" s="54" t="s">
        <v>2136</v>
      </c>
      <c r="T210" s="54" t="s">
        <v>2364</v>
      </c>
      <c r="U210" s="54"/>
      <c r="V210" s="54"/>
      <c r="W210" s="54"/>
      <c r="X210" s="54"/>
      <c r="Y210" s="54"/>
      <c r="Z210" s="54" t="s">
        <v>2832</v>
      </c>
      <c r="AA210" s="54" t="s">
        <v>2832</v>
      </c>
      <c r="AB210" s="54" t="s">
        <v>3138</v>
      </c>
      <c r="AC210" s="54" t="s">
        <v>3273</v>
      </c>
      <c r="AD210" s="55">
        <v>2.1659999999999999</v>
      </c>
      <c r="AE210" s="55"/>
      <c r="AF210" s="55"/>
      <c r="AG210" s="55"/>
      <c r="AH210" s="55">
        <v>1.863</v>
      </c>
      <c r="AI210" s="55">
        <v>86.01</v>
      </c>
      <c r="AJ210" s="55">
        <v>0.64</v>
      </c>
      <c r="AK210" s="55">
        <v>0</v>
      </c>
      <c r="AL210" s="55">
        <v>0</v>
      </c>
      <c r="AM210" s="55">
        <v>0</v>
      </c>
      <c r="AN210" s="55">
        <v>0</v>
      </c>
      <c r="AO210" s="55">
        <v>0.30299999999999999</v>
      </c>
      <c r="AP210" s="55">
        <v>13.99</v>
      </c>
      <c r="AQ210" s="55"/>
      <c r="AR210" s="55"/>
      <c r="AS210" s="55"/>
      <c r="AT210" s="55"/>
      <c r="AU210" s="55"/>
      <c r="AV210" s="55">
        <v>1</v>
      </c>
      <c r="AW210" s="54" t="s">
        <v>3449</v>
      </c>
      <c r="AX210" s="54"/>
      <c r="AY210" s="55">
        <v>0</v>
      </c>
      <c r="AZ210" s="55">
        <v>0</v>
      </c>
      <c r="BA210" s="55">
        <v>0</v>
      </c>
      <c r="BB210" s="56">
        <v>1</v>
      </c>
      <c r="BC210" s="56">
        <v>1</v>
      </c>
      <c r="BD210" s="56">
        <v>1</v>
      </c>
      <c r="BE210" s="56">
        <v>0</v>
      </c>
      <c r="BF210" s="56">
        <v>0</v>
      </c>
      <c r="BG210" s="56">
        <v>0</v>
      </c>
      <c r="BH210" s="56">
        <v>0</v>
      </c>
      <c r="BI210" s="56">
        <v>0</v>
      </c>
      <c r="BJ210" s="56">
        <v>0</v>
      </c>
      <c r="BK210" s="56">
        <v>0</v>
      </c>
      <c r="BL210" s="56">
        <v>0</v>
      </c>
      <c r="BM210" s="56">
        <v>1</v>
      </c>
      <c r="BN210" s="56">
        <v>0</v>
      </c>
      <c r="BO210" s="56">
        <v>0</v>
      </c>
      <c r="BP210" s="56">
        <v>0</v>
      </c>
      <c r="BQ210" s="56">
        <v>0</v>
      </c>
      <c r="BR210" s="56">
        <v>0</v>
      </c>
      <c r="BS210" s="56">
        <v>0</v>
      </c>
      <c r="BT210" s="56">
        <v>0</v>
      </c>
      <c r="BU210" s="56">
        <v>0</v>
      </c>
      <c r="BV210" s="56">
        <v>0</v>
      </c>
      <c r="BW210" s="56">
        <v>0</v>
      </c>
      <c r="BX210" s="56">
        <v>0</v>
      </c>
      <c r="BY210" s="56">
        <v>0</v>
      </c>
      <c r="BZ210" s="56">
        <v>0</v>
      </c>
      <c r="CA210" s="56">
        <v>0</v>
      </c>
      <c r="CB210" s="56">
        <v>0</v>
      </c>
      <c r="CC210" s="56">
        <v>0</v>
      </c>
      <c r="CD210" s="56">
        <v>0</v>
      </c>
      <c r="CE210" s="56">
        <v>0</v>
      </c>
      <c r="CF210" s="56">
        <v>0</v>
      </c>
      <c r="CG210" s="56">
        <v>0</v>
      </c>
      <c r="CH210" s="56">
        <v>0</v>
      </c>
      <c r="CI210" s="56">
        <v>0</v>
      </c>
      <c r="CJ210" s="56">
        <v>0</v>
      </c>
      <c r="CK210" s="56">
        <v>0</v>
      </c>
      <c r="CL210" s="56">
        <v>0</v>
      </c>
      <c r="CM210" s="56">
        <v>0</v>
      </c>
      <c r="CN210" s="56">
        <v>0</v>
      </c>
      <c r="CO210" s="56">
        <v>0</v>
      </c>
      <c r="CP210" s="70">
        <v>0</v>
      </c>
      <c r="CQ210" s="56">
        <v>0</v>
      </c>
      <c r="CR210" s="56">
        <v>0</v>
      </c>
      <c r="CS210" s="56"/>
      <c r="CT210" s="56">
        <v>0</v>
      </c>
      <c r="CU210" s="56">
        <v>1</v>
      </c>
      <c r="CV210" s="56">
        <v>0</v>
      </c>
      <c r="CW210" s="55">
        <v>1.8939999999999999</v>
      </c>
      <c r="CX210" s="54" t="s">
        <v>3788</v>
      </c>
      <c r="CY210" s="54" t="s">
        <v>3932</v>
      </c>
      <c r="CZ210" s="54">
        <v>5</v>
      </c>
      <c r="DA210" s="54" t="s">
        <v>4033</v>
      </c>
      <c r="DB210" s="55">
        <v>20.824999999999999</v>
      </c>
      <c r="DC210" s="54"/>
      <c r="DD210" s="54"/>
      <c r="DE210" s="54"/>
      <c r="DF210" s="54"/>
      <c r="DG210" s="54"/>
      <c r="DH210" s="54">
        <v>0</v>
      </c>
      <c r="DI210" s="54"/>
      <c r="DJ210" s="54">
        <v>2</v>
      </c>
      <c r="DK210" s="54">
        <v>1</v>
      </c>
      <c r="DL210" s="54" t="s">
        <v>4231</v>
      </c>
      <c r="DM210" s="54">
        <v>959</v>
      </c>
      <c r="DN210" s="54"/>
      <c r="DO210" s="54"/>
      <c r="DP210" s="54"/>
      <c r="DQ210" s="54"/>
      <c r="DR210" s="54"/>
      <c r="DS210" s="54"/>
      <c r="DT210" s="54"/>
      <c r="DU210" s="54"/>
      <c r="DV210" s="54"/>
      <c r="DW210" s="54"/>
      <c r="DX210" s="54"/>
      <c r="DY210" s="54"/>
      <c r="DZ210" s="54"/>
      <c r="EA210" s="54"/>
      <c r="EB210" s="54"/>
      <c r="EC210" s="54"/>
      <c r="ED210" s="54"/>
      <c r="EE210" s="54"/>
      <c r="EF210" s="54"/>
      <c r="EG210" s="54"/>
      <c r="EH210" s="54">
        <v>0</v>
      </c>
      <c r="EI210" s="54"/>
      <c r="EJ210" s="54"/>
      <c r="EK210" s="54"/>
      <c r="EL210" s="54">
        <v>1</v>
      </c>
      <c r="EM210" s="54" t="s">
        <v>4649</v>
      </c>
      <c r="EN210" s="54">
        <v>29</v>
      </c>
      <c r="EO210" s="54"/>
      <c r="EP210" s="54"/>
      <c r="EQ210" s="54"/>
      <c r="ER210" s="54"/>
      <c r="ES210" s="54"/>
      <c r="ET210" s="54"/>
      <c r="EU210" s="54"/>
      <c r="EV210" s="54"/>
      <c r="EW210" s="54"/>
      <c r="EX210" s="54"/>
      <c r="EY210" s="54"/>
      <c r="EZ210" s="54"/>
      <c r="FA210" s="54">
        <v>1</v>
      </c>
      <c r="FB210" s="54" t="s">
        <v>4804</v>
      </c>
      <c r="FC210" s="54">
        <v>6</v>
      </c>
      <c r="FD210" s="54"/>
      <c r="FE210" s="54"/>
      <c r="FF210" s="54">
        <v>0</v>
      </c>
      <c r="FG210" s="54"/>
      <c r="FH210" s="54"/>
      <c r="FI210" s="54"/>
      <c r="FJ210" s="54"/>
      <c r="FK210" s="54"/>
      <c r="FL210" s="54"/>
      <c r="FM210" s="54"/>
      <c r="FN210" s="54"/>
      <c r="FO210" s="54"/>
      <c r="FP210" s="54"/>
      <c r="FQ210" s="54"/>
      <c r="FR210" s="54"/>
      <c r="FS210" s="54"/>
      <c r="FT210" s="54"/>
      <c r="FU210" s="54" t="s">
        <v>5084</v>
      </c>
      <c r="FV210" s="54"/>
      <c r="FW210" s="54"/>
      <c r="FX210" s="54"/>
      <c r="FY210" s="54"/>
      <c r="FZ210" s="54"/>
      <c r="GA210" s="54" t="s">
        <v>5636</v>
      </c>
      <c r="GB210" s="54"/>
      <c r="GC210" s="54"/>
      <c r="GD210" s="54">
        <v>0</v>
      </c>
      <c r="GE210" s="54">
        <v>0</v>
      </c>
      <c r="GF210" s="54" t="s">
        <v>6032</v>
      </c>
      <c r="GG210" s="54" t="s">
        <v>6373</v>
      </c>
      <c r="GH210" s="54" t="s">
        <v>6695</v>
      </c>
      <c r="GI210" s="54" t="s">
        <v>7039</v>
      </c>
      <c r="GJ210" s="54" t="s">
        <v>24</v>
      </c>
      <c r="GK210" s="54" t="s">
        <v>7313</v>
      </c>
      <c r="GL210" s="54" t="s">
        <v>7410</v>
      </c>
      <c r="GM210" s="54" t="s">
        <v>7486</v>
      </c>
      <c r="GN210" s="54"/>
    </row>
    <row r="211" spans="3:196" ht="30" customHeight="1" x14ac:dyDescent="0.2">
      <c r="C211" s="57" t="s">
        <v>11156</v>
      </c>
      <c r="D211" s="102" t="s">
        <v>11218</v>
      </c>
      <c r="E211" s="54" t="s">
        <v>66</v>
      </c>
      <c r="F211" s="54" t="s">
        <v>11175</v>
      </c>
      <c r="G211" s="54" t="s">
        <v>84</v>
      </c>
      <c r="H211" s="54" t="s">
        <v>323</v>
      </c>
      <c r="I211" s="54" t="s">
        <v>628</v>
      </c>
      <c r="J211" s="54"/>
      <c r="K211" s="54">
        <v>2023</v>
      </c>
      <c r="L211" s="54" t="s">
        <v>891</v>
      </c>
      <c r="M211" s="54" t="s">
        <v>936</v>
      </c>
      <c r="N211" s="54"/>
      <c r="O211" s="54" t="s">
        <v>1179</v>
      </c>
      <c r="P211" s="54" t="s">
        <v>1409</v>
      </c>
      <c r="Q211" s="54" t="s">
        <v>1698</v>
      </c>
      <c r="R211" s="54" t="s">
        <v>1897</v>
      </c>
      <c r="S211" s="54" t="s">
        <v>2138</v>
      </c>
      <c r="T211" s="54"/>
      <c r="U211" s="54"/>
      <c r="V211" s="54"/>
      <c r="W211" s="54"/>
      <c r="X211" s="54"/>
      <c r="Y211" s="54"/>
      <c r="Z211" s="54" t="s">
        <v>2834</v>
      </c>
      <c r="AA211" s="54" t="s">
        <v>3071</v>
      </c>
      <c r="AB211" s="54" t="s">
        <v>3138</v>
      </c>
      <c r="AC211" s="54" t="s">
        <v>3274</v>
      </c>
      <c r="AD211" s="55">
        <v>6.24</v>
      </c>
      <c r="AE211" s="55"/>
      <c r="AF211" s="55"/>
      <c r="AG211" s="55"/>
      <c r="AH211" s="55">
        <v>5.7679999999999998</v>
      </c>
      <c r="AI211" s="55">
        <v>80.13</v>
      </c>
      <c r="AJ211" s="55">
        <v>0.13</v>
      </c>
      <c r="AK211" s="55">
        <v>0</v>
      </c>
      <c r="AL211" s="55">
        <v>0</v>
      </c>
      <c r="AM211" s="55">
        <v>0</v>
      </c>
      <c r="AN211" s="55">
        <v>0</v>
      </c>
      <c r="AO211" s="55">
        <v>0.47199999999999998</v>
      </c>
      <c r="AP211" s="55">
        <v>0</v>
      </c>
      <c r="AQ211" s="55"/>
      <c r="AR211" s="55"/>
      <c r="AS211" s="55"/>
      <c r="AT211" s="55"/>
      <c r="AU211" s="55"/>
      <c r="AV211" s="55">
        <v>1</v>
      </c>
      <c r="AW211" s="54" t="s">
        <v>3450</v>
      </c>
      <c r="AX211" s="54"/>
      <c r="AY211" s="55">
        <v>0</v>
      </c>
      <c r="AZ211" s="55">
        <v>0</v>
      </c>
      <c r="BA211" s="55">
        <v>0</v>
      </c>
      <c r="BB211" s="56">
        <v>4</v>
      </c>
      <c r="BC211" s="56">
        <v>4</v>
      </c>
      <c r="BD211" s="56">
        <v>4</v>
      </c>
      <c r="BE211" s="56">
        <v>0</v>
      </c>
      <c r="BF211" s="56">
        <v>0</v>
      </c>
      <c r="BG211" s="56">
        <v>0</v>
      </c>
      <c r="BH211" s="56">
        <v>0</v>
      </c>
      <c r="BI211" s="56">
        <v>0</v>
      </c>
      <c r="BJ211" s="56">
        <v>0</v>
      </c>
      <c r="BK211" s="56">
        <v>4</v>
      </c>
      <c r="BL211" s="56">
        <v>0</v>
      </c>
      <c r="BM211" s="56">
        <v>0</v>
      </c>
      <c r="BN211" s="56">
        <v>0</v>
      </c>
      <c r="BO211" s="56">
        <v>0</v>
      </c>
      <c r="BP211" s="56">
        <v>0</v>
      </c>
      <c r="BQ211" s="56">
        <v>0</v>
      </c>
      <c r="BR211" s="56">
        <v>0</v>
      </c>
      <c r="BS211" s="56">
        <v>0</v>
      </c>
      <c r="BT211" s="56">
        <v>0</v>
      </c>
      <c r="BU211" s="56">
        <v>0</v>
      </c>
      <c r="BV211" s="56">
        <v>0</v>
      </c>
      <c r="BW211" s="56">
        <v>0</v>
      </c>
      <c r="BX211" s="56">
        <v>0</v>
      </c>
      <c r="BY211" s="56">
        <v>0</v>
      </c>
      <c r="BZ211" s="56">
        <v>0</v>
      </c>
      <c r="CA211" s="56">
        <v>0</v>
      </c>
      <c r="CB211" s="56">
        <v>0</v>
      </c>
      <c r="CC211" s="56">
        <v>0</v>
      </c>
      <c r="CD211" s="56">
        <v>0</v>
      </c>
      <c r="CE211" s="56">
        <v>0</v>
      </c>
      <c r="CF211" s="56">
        <v>0</v>
      </c>
      <c r="CG211" s="56">
        <v>0</v>
      </c>
      <c r="CH211" s="56">
        <v>0</v>
      </c>
      <c r="CI211" s="56">
        <v>0</v>
      </c>
      <c r="CJ211" s="56">
        <v>0</v>
      </c>
      <c r="CK211" s="56">
        <v>0</v>
      </c>
      <c r="CL211" s="56">
        <v>0</v>
      </c>
      <c r="CM211" s="56">
        <v>0</v>
      </c>
      <c r="CN211" s="56">
        <v>0</v>
      </c>
      <c r="CO211" s="56">
        <v>0</v>
      </c>
      <c r="CP211" s="70">
        <v>0</v>
      </c>
      <c r="CQ211" s="56">
        <v>0</v>
      </c>
      <c r="CR211" s="56">
        <v>0</v>
      </c>
      <c r="CS211" s="56"/>
      <c r="CT211" s="56"/>
      <c r="CU211" s="56">
        <v>4</v>
      </c>
      <c r="CV211" s="56">
        <v>0</v>
      </c>
      <c r="CW211" s="55">
        <v>0.73699999999999999</v>
      </c>
      <c r="CX211" s="54" t="s">
        <v>3790</v>
      </c>
      <c r="CY211" s="54"/>
      <c r="CZ211" s="54">
        <v>3.16</v>
      </c>
      <c r="DA211" s="54" t="s">
        <v>4033</v>
      </c>
      <c r="DB211" s="55">
        <v>23.33</v>
      </c>
      <c r="DC211" s="54"/>
      <c r="DD211" s="54"/>
      <c r="DE211" s="54"/>
      <c r="DF211" s="54"/>
      <c r="DG211" s="54"/>
      <c r="DH211" s="54">
        <v>0</v>
      </c>
      <c r="DI211" s="54"/>
      <c r="DJ211" s="54">
        <v>6</v>
      </c>
      <c r="DK211" s="54"/>
      <c r="DL211" s="54"/>
      <c r="DM211" s="54"/>
      <c r="DN211" s="54">
        <v>1</v>
      </c>
      <c r="DO211" s="54" t="s">
        <v>4367</v>
      </c>
      <c r="DP211" s="54">
        <v>608</v>
      </c>
      <c r="DQ211" s="54"/>
      <c r="DR211" s="54"/>
      <c r="DS211" s="54"/>
      <c r="DT211" s="54"/>
      <c r="DU211" s="54"/>
      <c r="DV211" s="54"/>
      <c r="DW211" s="54"/>
      <c r="DX211" s="54"/>
      <c r="DY211" s="54"/>
      <c r="DZ211" s="54"/>
      <c r="EA211" s="54"/>
      <c r="EB211" s="54"/>
      <c r="EC211" s="54"/>
      <c r="ED211" s="54"/>
      <c r="EE211" s="54"/>
      <c r="EF211" s="54"/>
      <c r="EG211" s="54"/>
      <c r="EH211" s="54">
        <v>0</v>
      </c>
      <c r="EI211" s="54"/>
      <c r="EJ211" s="54"/>
      <c r="EK211" s="54"/>
      <c r="EL211" s="54"/>
      <c r="EM211" s="54"/>
      <c r="EN211" s="54"/>
      <c r="EO211" s="54"/>
      <c r="EP211" s="54"/>
      <c r="EQ211" s="54"/>
      <c r="ER211" s="54"/>
      <c r="ES211" s="54"/>
      <c r="ET211" s="54"/>
      <c r="EU211" s="54"/>
      <c r="EV211" s="54"/>
      <c r="EW211" s="54"/>
      <c r="EX211" s="54"/>
      <c r="EY211" s="54"/>
      <c r="EZ211" s="54"/>
      <c r="FA211" s="54">
        <v>1</v>
      </c>
      <c r="FB211" s="54" t="s">
        <v>4701</v>
      </c>
      <c r="FC211" s="54">
        <v>8</v>
      </c>
      <c r="FD211" s="54"/>
      <c r="FE211" s="54"/>
      <c r="FF211" s="54">
        <v>0</v>
      </c>
      <c r="FG211" s="54"/>
      <c r="FH211" s="54"/>
      <c r="FI211" s="54"/>
      <c r="FJ211" s="54"/>
      <c r="FK211" s="54"/>
      <c r="FL211" s="54"/>
      <c r="FM211" s="54"/>
      <c r="FN211" s="54"/>
      <c r="FO211" s="54"/>
      <c r="FP211" s="54"/>
      <c r="FQ211" s="54"/>
      <c r="FR211" s="54"/>
      <c r="FS211" s="54"/>
      <c r="FT211" s="54" t="s">
        <v>4928</v>
      </c>
      <c r="FU211" s="54" t="s">
        <v>5085</v>
      </c>
      <c r="FV211" s="54" t="s">
        <v>5279</v>
      </c>
      <c r="FW211" s="54"/>
      <c r="FX211" s="54"/>
      <c r="FY211" s="54" t="s">
        <v>5527</v>
      </c>
      <c r="FZ211" s="54"/>
      <c r="GA211" s="54"/>
      <c r="GB211" s="54"/>
      <c r="GC211" s="54"/>
      <c r="GD211" s="54">
        <v>0</v>
      </c>
      <c r="GE211" s="54">
        <v>0</v>
      </c>
      <c r="GF211" s="54" t="s">
        <v>6034</v>
      </c>
      <c r="GG211" s="54" t="s">
        <v>6375</v>
      </c>
      <c r="GH211" s="54" t="s">
        <v>6697</v>
      </c>
      <c r="GI211" s="54" t="s">
        <v>7041</v>
      </c>
      <c r="GJ211" s="54" t="s">
        <v>24</v>
      </c>
      <c r="GK211" s="54" t="s">
        <v>7314</v>
      </c>
      <c r="GL211" s="54" t="s">
        <v>7410</v>
      </c>
      <c r="GM211" s="54" t="s">
        <v>7486</v>
      </c>
      <c r="GN211" s="54"/>
    </row>
    <row r="212" spans="3:196" ht="30" customHeight="1" x14ac:dyDescent="0.2">
      <c r="C212" s="102" t="s">
        <v>711</v>
      </c>
      <c r="D212" s="102" t="s">
        <v>11218</v>
      </c>
      <c r="E212" s="54" t="s">
        <v>66</v>
      </c>
      <c r="F212" s="54" t="s">
        <v>11175</v>
      </c>
      <c r="G212" s="54" t="s">
        <v>84</v>
      </c>
      <c r="H212" s="54" t="s">
        <v>324</v>
      </c>
      <c r="I212" s="54" t="s">
        <v>629</v>
      </c>
      <c r="J212" s="54"/>
      <c r="K212" s="54">
        <v>2023</v>
      </c>
      <c r="L212" s="54" t="s">
        <v>762</v>
      </c>
      <c r="M212" s="54" t="s">
        <v>774</v>
      </c>
      <c r="N212" s="54"/>
      <c r="O212" s="54" t="s">
        <v>1180</v>
      </c>
      <c r="P212" s="54" t="s">
        <v>1410</v>
      </c>
      <c r="Q212" s="54" t="s">
        <v>1699</v>
      </c>
      <c r="R212" s="54" t="s">
        <v>1898</v>
      </c>
      <c r="S212" s="54" t="s">
        <v>2139</v>
      </c>
      <c r="T212" s="54" t="s">
        <v>2366</v>
      </c>
      <c r="U212" s="54"/>
      <c r="V212" s="54"/>
      <c r="W212" s="54"/>
      <c r="X212" s="54"/>
      <c r="Y212" s="54"/>
      <c r="Z212" s="54" t="s">
        <v>2835</v>
      </c>
      <c r="AA212" s="54" t="s">
        <v>3072</v>
      </c>
      <c r="AB212" s="54" t="s">
        <v>3138</v>
      </c>
      <c r="AC212" s="54" t="s">
        <v>3275</v>
      </c>
      <c r="AD212" s="55">
        <v>1.5</v>
      </c>
      <c r="AE212" s="55"/>
      <c r="AF212" s="55"/>
      <c r="AG212" s="55"/>
      <c r="AH212" s="55">
        <v>1.5</v>
      </c>
      <c r="AI212" s="55">
        <v>100</v>
      </c>
      <c r="AJ212" s="55">
        <v>0.33</v>
      </c>
      <c r="AK212" s="55">
        <v>0</v>
      </c>
      <c r="AL212" s="55">
        <v>0</v>
      </c>
      <c r="AM212" s="55">
        <v>0</v>
      </c>
      <c r="AN212" s="55">
        <v>0</v>
      </c>
      <c r="AO212" s="55">
        <v>0</v>
      </c>
      <c r="AP212" s="55">
        <v>0</v>
      </c>
      <c r="AQ212" s="55"/>
      <c r="AR212" s="55"/>
      <c r="AS212" s="55"/>
      <c r="AT212" s="55"/>
      <c r="AU212" s="55"/>
      <c r="AV212" s="55"/>
      <c r="AW212" s="54"/>
      <c r="AX212" s="54"/>
      <c r="AY212" s="55"/>
      <c r="AZ212" s="55">
        <v>2</v>
      </c>
      <c r="BA212" s="55">
        <v>0.42</v>
      </c>
      <c r="BB212" s="56">
        <v>12</v>
      </c>
      <c r="BC212" s="56">
        <v>12</v>
      </c>
      <c r="BD212" s="56">
        <v>3</v>
      </c>
      <c r="BE212" s="56">
        <v>0</v>
      </c>
      <c r="BF212" s="56">
        <v>0</v>
      </c>
      <c r="BG212" s="56">
        <v>0</v>
      </c>
      <c r="BH212" s="56">
        <v>0</v>
      </c>
      <c r="BI212" s="56">
        <v>0</v>
      </c>
      <c r="BJ212" s="56">
        <v>0</v>
      </c>
      <c r="BK212" s="56">
        <v>0</v>
      </c>
      <c r="BL212" s="56">
        <v>0</v>
      </c>
      <c r="BM212" s="56">
        <v>0</v>
      </c>
      <c r="BN212" s="56">
        <v>0</v>
      </c>
      <c r="BO212" s="56">
        <v>0</v>
      </c>
      <c r="BP212" s="56">
        <v>0</v>
      </c>
      <c r="BQ212" s="56">
        <v>0</v>
      </c>
      <c r="BR212" s="56">
        <v>0</v>
      </c>
      <c r="BS212" s="56">
        <v>0</v>
      </c>
      <c r="BT212" s="56">
        <v>0</v>
      </c>
      <c r="BU212" s="56">
        <v>0</v>
      </c>
      <c r="BV212" s="56">
        <v>0</v>
      </c>
      <c r="BW212" s="56">
        <v>0</v>
      </c>
      <c r="BX212" s="56">
        <v>3</v>
      </c>
      <c r="BY212" s="56"/>
      <c r="BZ212" s="56"/>
      <c r="CA212" s="56"/>
      <c r="CB212" s="56"/>
      <c r="CC212" s="56">
        <v>1</v>
      </c>
      <c r="CD212" s="56">
        <v>1</v>
      </c>
      <c r="CE212" s="56"/>
      <c r="CF212" s="56"/>
      <c r="CG212" s="56"/>
      <c r="CH212" s="56"/>
      <c r="CI212" s="56">
        <v>1</v>
      </c>
      <c r="CJ212" s="56"/>
      <c r="CK212" s="56"/>
      <c r="CL212" s="56"/>
      <c r="CM212" s="56">
        <v>1</v>
      </c>
      <c r="CN212" s="56">
        <v>4</v>
      </c>
      <c r="CO212" s="56">
        <v>0</v>
      </c>
      <c r="CP212" s="70">
        <v>0</v>
      </c>
      <c r="CQ212" s="56">
        <v>0</v>
      </c>
      <c r="CR212" s="56">
        <v>0</v>
      </c>
      <c r="CS212" s="56"/>
      <c r="CT212" s="56">
        <v>0</v>
      </c>
      <c r="CU212" s="56">
        <v>3</v>
      </c>
      <c r="CV212" s="56">
        <v>0</v>
      </c>
      <c r="CW212" s="55">
        <v>0.74299999999999999</v>
      </c>
      <c r="CX212" s="54" t="s">
        <v>3791</v>
      </c>
      <c r="CY212" s="54"/>
      <c r="CZ212" s="54">
        <v>5.76</v>
      </c>
      <c r="DA212" s="54" t="s">
        <v>4033</v>
      </c>
      <c r="DB212" s="55">
        <v>12.896000000000001</v>
      </c>
      <c r="DC212" s="54"/>
      <c r="DD212" s="54"/>
      <c r="DE212" s="54"/>
      <c r="DF212" s="54"/>
      <c r="DG212" s="54"/>
      <c r="DH212" s="54"/>
      <c r="DI212" s="54"/>
      <c r="DJ212" s="54">
        <v>5</v>
      </c>
      <c r="DK212" s="54"/>
      <c r="DL212" s="54"/>
      <c r="DM212" s="54"/>
      <c r="DN212" s="54">
        <v>1</v>
      </c>
      <c r="DO212" s="54" t="s">
        <v>4368</v>
      </c>
      <c r="DP212" s="54">
        <v>840</v>
      </c>
      <c r="DQ212" s="54"/>
      <c r="DR212" s="54"/>
      <c r="DS212" s="54"/>
      <c r="DT212" s="54"/>
      <c r="DU212" s="54"/>
      <c r="DV212" s="54"/>
      <c r="DW212" s="54"/>
      <c r="DX212" s="54"/>
      <c r="DY212" s="54"/>
      <c r="DZ212" s="54"/>
      <c r="EA212" s="54"/>
      <c r="EB212" s="54"/>
      <c r="EC212" s="54"/>
      <c r="ED212" s="54"/>
      <c r="EE212" s="54"/>
      <c r="EF212" s="54"/>
      <c r="EG212" s="54"/>
      <c r="EH212" s="54"/>
      <c r="EI212" s="54"/>
      <c r="EJ212" s="54"/>
      <c r="EK212" s="54"/>
      <c r="EL212" s="54">
        <v>1</v>
      </c>
      <c r="EM212" s="54" t="s">
        <v>4644</v>
      </c>
      <c r="EN212" s="54">
        <v>840</v>
      </c>
      <c r="EO212" s="54"/>
      <c r="EP212" s="54"/>
      <c r="EQ212" s="54"/>
      <c r="ER212" s="54"/>
      <c r="ES212" s="54"/>
      <c r="ET212" s="54"/>
      <c r="EU212" s="54"/>
      <c r="EV212" s="54"/>
      <c r="EW212" s="54"/>
      <c r="EX212" s="54"/>
      <c r="EY212" s="54"/>
      <c r="EZ212" s="54"/>
      <c r="FA212" s="54">
        <v>1</v>
      </c>
      <c r="FB212" s="54" t="s">
        <v>4701</v>
      </c>
      <c r="FC212" s="54">
        <v>5</v>
      </c>
      <c r="FD212" s="54" t="s">
        <v>4847</v>
      </c>
      <c r="FE212" s="54" t="s">
        <v>4288</v>
      </c>
      <c r="FF212" s="54">
        <v>840</v>
      </c>
      <c r="FG212" s="54"/>
      <c r="FH212" s="54"/>
      <c r="FI212" s="54"/>
      <c r="FJ212" s="54"/>
      <c r="FK212" s="54"/>
      <c r="FL212" s="54"/>
      <c r="FM212" s="54"/>
      <c r="FN212" s="54"/>
      <c r="FO212" s="54"/>
      <c r="FP212" s="54"/>
      <c r="FQ212" s="54"/>
      <c r="FR212" s="54"/>
      <c r="FS212" s="54"/>
      <c r="FT212" s="54"/>
      <c r="FU212" s="54" t="s">
        <v>5086</v>
      </c>
      <c r="FV212" s="54" t="s">
        <v>5280</v>
      </c>
      <c r="FW212" s="54"/>
      <c r="FX212" s="54"/>
      <c r="FY212" s="54" t="s">
        <v>5528</v>
      </c>
      <c r="FZ212" s="54"/>
      <c r="GA212" s="54" t="s">
        <v>5637</v>
      </c>
      <c r="GB212" s="54"/>
      <c r="GC212" s="54" t="s">
        <v>5745</v>
      </c>
      <c r="GD212" s="54">
        <v>1</v>
      </c>
      <c r="GE212" s="54">
        <v>700</v>
      </c>
      <c r="GF212" s="54" t="s">
        <v>6035</v>
      </c>
      <c r="GG212" s="54" t="s">
        <v>6376</v>
      </c>
      <c r="GH212" s="54" t="s">
        <v>6698</v>
      </c>
      <c r="GI212" s="54" t="s">
        <v>7042</v>
      </c>
      <c r="GJ212" s="54" t="s">
        <v>24</v>
      </c>
      <c r="GK212" s="54" t="s">
        <v>7313</v>
      </c>
      <c r="GL212" s="54" t="s">
        <v>7410</v>
      </c>
      <c r="GM212" s="54" t="s">
        <v>7486</v>
      </c>
      <c r="GN212" s="54"/>
    </row>
    <row r="213" spans="3:196" ht="30" customHeight="1" x14ac:dyDescent="0.2">
      <c r="C213" s="57" t="s">
        <v>11156</v>
      </c>
      <c r="D213" s="102" t="s">
        <v>11218</v>
      </c>
      <c r="E213" s="54" t="s">
        <v>66</v>
      </c>
      <c r="F213" s="54" t="s">
        <v>11175</v>
      </c>
      <c r="G213" s="54" t="s">
        <v>84</v>
      </c>
      <c r="H213" s="54" t="s">
        <v>325</v>
      </c>
      <c r="I213" s="54" t="s">
        <v>630</v>
      </c>
      <c r="J213" s="54"/>
      <c r="K213" s="54">
        <v>2023</v>
      </c>
      <c r="L213" s="54" t="s">
        <v>892</v>
      </c>
      <c r="M213" s="54" t="s">
        <v>779</v>
      </c>
      <c r="N213" s="54"/>
      <c r="O213" s="54" t="s">
        <v>1181</v>
      </c>
      <c r="P213" s="54" t="s">
        <v>1411</v>
      </c>
      <c r="Q213" s="54" t="s">
        <v>1700</v>
      </c>
      <c r="R213" s="54" t="s">
        <v>1899</v>
      </c>
      <c r="S213" s="54" t="s">
        <v>2140</v>
      </c>
      <c r="T213" s="54" t="s">
        <v>2367</v>
      </c>
      <c r="U213" s="54"/>
      <c r="V213" s="54"/>
      <c r="W213" s="54"/>
      <c r="X213" s="54"/>
      <c r="Y213" s="54"/>
      <c r="Z213" s="54" t="s">
        <v>2836</v>
      </c>
      <c r="AA213" s="54" t="s">
        <v>3073</v>
      </c>
      <c r="AB213" s="54" t="s">
        <v>3138</v>
      </c>
      <c r="AC213" s="54" t="s">
        <v>3276</v>
      </c>
      <c r="AD213" s="55">
        <v>1.6800000000000002</v>
      </c>
      <c r="AE213" s="55"/>
      <c r="AF213" s="55"/>
      <c r="AG213" s="55"/>
      <c r="AH213" s="55">
        <v>1.57</v>
      </c>
      <c r="AI213" s="55">
        <v>93.45</v>
      </c>
      <c r="AJ213" s="55">
        <v>0.11</v>
      </c>
      <c r="AK213" s="55">
        <v>0</v>
      </c>
      <c r="AL213" s="55">
        <v>0</v>
      </c>
      <c r="AM213" s="55">
        <v>0</v>
      </c>
      <c r="AN213" s="55">
        <v>0</v>
      </c>
      <c r="AO213" s="55">
        <v>0.11</v>
      </c>
      <c r="AP213" s="55">
        <v>6.55</v>
      </c>
      <c r="AQ213" s="55"/>
      <c r="AR213" s="55"/>
      <c r="AS213" s="55"/>
      <c r="AT213" s="55"/>
      <c r="AU213" s="55"/>
      <c r="AV213" s="55">
        <v>1</v>
      </c>
      <c r="AW213" s="54" t="s">
        <v>3451</v>
      </c>
      <c r="AX213" s="54"/>
      <c r="AY213" s="55">
        <v>0</v>
      </c>
      <c r="AZ213" s="55">
        <v>13.7</v>
      </c>
      <c r="BA213" s="55">
        <v>0.96</v>
      </c>
      <c r="BB213" s="56">
        <v>3</v>
      </c>
      <c r="BC213" s="56">
        <v>3</v>
      </c>
      <c r="BD213" s="56">
        <v>3</v>
      </c>
      <c r="BE213" s="56"/>
      <c r="BF213" s="56"/>
      <c r="BG213" s="56"/>
      <c r="BH213" s="56"/>
      <c r="BI213" s="56"/>
      <c r="BJ213" s="56"/>
      <c r="BK213" s="56">
        <v>3</v>
      </c>
      <c r="BL213" s="56"/>
      <c r="BM213" s="56"/>
      <c r="BN213" s="56"/>
      <c r="BO213" s="56"/>
      <c r="BP213" s="56"/>
      <c r="BQ213" s="56"/>
      <c r="BR213" s="56"/>
      <c r="BS213" s="56"/>
      <c r="BT213" s="56"/>
      <c r="BU213" s="56"/>
      <c r="BV213" s="56"/>
      <c r="BW213" s="56"/>
      <c r="BX213" s="56"/>
      <c r="BY213" s="56"/>
      <c r="BZ213" s="56"/>
      <c r="CA213" s="56"/>
      <c r="CB213" s="56"/>
      <c r="CC213" s="56"/>
      <c r="CD213" s="56"/>
      <c r="CE213" s="56"/>
      <c r="CF213" s="56"/>
      <c r="CG213" s="56"/>
      <c r="CH213" s="56"/>
      <c r="CI213" s="56"/>
      <c r="CJ213" s="56"/>
      <c r="CK213" s="56"/>
      <c r="CL213" s="56"/>
      <c r="CM213" s="56"/>
      <c r="CN213" s="56">
        <v>0</v>
      </c>
      <c r="CO213" s="56"/>
      <c r="CP213" s="70"/>
      <c r="CQ213" s="56"/>
      <c r="CR213" s="56"/>
      <c r="CS213" s="56"/>
      <c r="CT213" s="56"/>
      <c r="CU213" s="56">
        <v>3</v>
      </c>
      <c r="CV213" s="56">
        <v>0</v>
      </c>
      <c r="CW213" s="55">
        <v>0.28100000000000003</v>
      </c>
      <c r="CX213" s="54" t="s">
        <v>699</v>
      </c>
      <c r="CY213" s="54"/>
      <c r="CZ213" s="54">
        <v>0.73</v>
      </c>
      <c r="DA213" s="54" t="s">
        <v>4033</v>
      </c>
      <c r="DB213" s="55">
        <v>38.401000000000003</v>
      </c>
      <c r="DC213" s="54"/>
      <c r="DD213" s="54"/>
      <c r="DE213" s="54"/>
      <c r="DF213" s="54"/>
      <c r="DG213" s="54"/>
      <c r="DH213" s="54">
        <v>0</v>
      </c>
      <c r="DI213" s="54"/>
      <c r="DJ213" s="54">
        <v>6</v>
      </c>
      <c r="DK213" s="54">
        <v>1</v>
      </c>
      <c r="DL213" s="54" t="s">
        <v>4202</v>
      </c>
      <c r="DM213" s="54">
        <v>200</v>
      </c>
      <c r="DN213" s="54">
        <v>1</v>
      </c>
      <c r="DO213" s="54" t="s">
        <v>4369</v>
      </c>
      <c r="DP213" s="54">
        <v>15</v>
      </c>
      <c r="DQ213" s="54"/>
      <c r="DR213" s="54"/>
      <c r="DS213" s="54"/>
      <c r="DT213" s="54"/>
      <c r="DU213" s="54"/>
      <c r="DV213" s="54"/>
      <c r="DW213" s="54"/>
      <c r="DX213" s="54"/>
      <c r="DY213" s="54"/>
      <c r="DZ213" s="54"/>
      <c r="EA213" s="54"/>
      <c r="EB213" s="54"/>
      <c r="EC213" s="54"/>
      <c r="ED213" s="54"/>
      <c r="EE213" s="54"/>
      <c r="EF213" s="54"/>
      <c r="EG213" s="54"/>
      <c r="EH213" s="54"/>
      <c r="EI213" s="54"/>
      <c r="EJ213" s="54"/>
      <c r="EK213" s="54"/>
      <c r="EL213" s="54">
        <v>1</v>
      </c>
      <c r="EM213" s="54" t="s">
        <v>4650</v>
      </c>
      <c r="EN213" s="54">
        <v>177</v>
      </c>
      <c r="EO213" s="54"/>
      <c r="EP213" s="54"/>
      <c r="EQ213" s="54"/>
      <c r="ER213" s="54"/>
      <c r="ES213" s="54"/>
      <c r="ET213" s="54"/>
      <c r="EU213" s="54"/>
      <c r="EV213" s="54"/>
      <c r="EW213" s="54"/>
      <c r="EX213" s="54"/>
      <c r="EY213" s="54"/>
      <c r="EZ213" s="54"/>
      <c r="FA213" s="54">
        <v>1</v>
      </c>
      <c r="FB213" s="54" t="s">
        <v>4805</v>
      </c>
      <c r="FC213" s="54">
        <v>8</v>
      </c>
      <c r="FD213" s="54"/>
      <c r="FE213" s="54"/>
      <c r="FF213" s="54">
        <v>0</v>
      </c>
      <c r="FG213" s="54"/>
      <c r="FH213" s="54"/>
      <c r="FI213" s="54"/>
      <c r="FJ213" s="54"/>
      <c r="FK213" s="54"/>
      <c r="FL213" s="54"/>
      <c r="FM213" s="54"/>
      <c r="FN213" s="54"/>
      <c r="FO213" s="54"/>
      <c r="FP213" s="54"/>
      <c r="FQ213" s="54"/>
      <c r="FR213" s="54"/>
      <c r="FS213" s="54"/>
      <c r="FT213" s="54"/>
      <c r="FU213" s="54" t="s">
        <v>5087</v>
      </c>
      <c r="FV213" s="54"/>
      <c r="FW213" s="54"/>
      <c r="FX213" s="54"/>
      <c r="FY213" s="54"/>
      <c r="FZ213" s="54"/>
      <c r="GA213" s="54"/>
      <c r="GB213" s="54"/>
      <c r="GC213" s="54" t="s">
        <v>5746</v>
      </c>
      <c r="GD213" s="54">
        <v>2</v>
      </c>
      <c r="GE213" s="54">
        <v>38</v>
      </c>
      <c r="GF213" s="54" t="s">
        <v>6036</v>
      </c>
      <c r="GG213" s="54" t="s">
        <v>6377</v>
      </c>
      <c r="GH213" s="54" t="s">
        <v>6699</v>
      </c>
      <c r="GI213" s="54" t="s">
        <v>7043</v>
      </c>
      <c r="GJ213" s="54" t="s">
        <v>24</v>
      </c>
      <c r="GK213" s="54" t="s">
        <v>7315</v>
      </c>
      <c r="GL213" s="54" t="s">
        <v>7410</v>
      </c>
      <c r="GM213" s="54" t="s">
        <v>7486</v>
      </c>
      <c r="GN213" s="54"/>
    </row>
    <row r="214" spans="3:196" ht="30" customHeight="1" x14ac:dyDescent="0.2">
      <c r="C214" s="57" t="s">
        <v>11156</v>
      </c>
      <c r="D214" s="102" t="s">
        <v>11218</v>
      </c>
      <c r="E214" s="54" t="s">
        <v>66</v>
      </c>
      <c r="F214" s="54" t="s">
        <v>11175</v>
      </c>
      <c r="G214" s="54" t="s">
        <v>82</v>
      </c>
      <c r="H214" s="54" t="s">
        <v>326</v>
      </c>
      <c r="I214" s="54" t="s">
        <v>449</v>
      </c>
      <c r="J214" s="54" t="s">
        <v>449</v>
      </c>
      <c r="K214" s="54">
        <v>2022</v>
      </c>
      <c r="L214" s="54" t="s">
        <v>780</v>
      </c>
      <c r="M214" s="54" t="s">
        <v>936</v>
      </c>
      <c r="N214" s="54"/>
      <c r="O214" s="54" t="s">
        <v>1182</v>
      </c>
      <c r="P214" s="54" t="s">
        <v>1412</v>
      </c>
      <c r="Q214" s="54" t="s">
        <v>1701</v>
      </c>
      <c r="R214" s="54" t="s">
        <v>1900</v>
      </c>
      <c r="S214" s="54" t="s">
        <v>2141</v>
      </c>
      <c r="T214" s="54" t="s">
        <v>2368</v>
      </c>
      <c r="U214" s="54"/>
      <c r="V214" s="54"/>
      <c r="W214" s="54"/>
      <c r="X214" s="54"/>
      <c r="Y214" s="54"/>
      <c r="Z214" s="54" t="s">
        <v>2837</v>
      </c>
      <c r="AA214" s="54" t="s">
        <v>3074</v>
      </c>
      <c r="AB214" s="54" t="s">
        <v>3138</v>
      </c>
      <c r="AC214" s="54" t="s">
        <v>3277</v>
      </c>
      <c r="AD214" s="55">
        <v>81.99</v>
      </c>
      <c r="AE214" s="55"/>
      <c r="AF214" s="55"/>
      <c r="AG214" s="55"/>
      <c r="AH214" s="55">
        <v>80.424999999999997</v>
      </c>
      <c r="AI214" s="55">
        <v>98.09</v>
      </c>
      <c r="AJ214" s="55">
        <v>0.2</v>
      </c>
      <c r="AK214" s="55">
        <v>0</v>
      </c>
      <c r="AL214" s="55">
        <v>0</v>
      </c>
      <c r="AM214" s="55">
        <v>0</v>
      </c>
      <c r="AN214" s="55">
        <v>0</v>
      </c>
      <c r="AO214" s="55">
        <v>1.5649999999999999</v>
      </c>
      <c r="AP214" s="55">
        <v>1.91</v>
      </c>
      <c r="AQ214" s="55"/>
      <c r="AR214" s="55"/>
      <c r="AS214" s="55"/>
      <c r="AT214" s="55"/>
      <c r="AU214" s="55"/>
      <c r="AV214" s="55"/>
      <c r="AW214" s="54"/>
      <c r="AX214" s="54"/>
      <c r="AY214" s="55"/>
      <c r="AZ214" s="55">
        <v>95.5</v>
      </c>
      <c r="BA214" s="55">
        <v>0.25</v>
      </c>
      <c r="BB214" s="56">
        <v>41</v>
      </c>
      <c r="BC214" s="56">
        <v>23</v>
      </c>
      <c r="BD214" s="56">
        <v>23</v>
      </c>
      <c r="BE214" s="56"/>
      <c r="BF214" s="56">
        <v>2</v>
      </c>
      <c r="BG214" s="56"/>
      <c r="BH214" s="56"/>
      <c r="BI214" s="56"/>
      <c r="BJ214" s="56"/>
      <c r="BK214" s="56"/>
      <c r="BL214" s="56"/>
      <c r="BM214" s="56"/>
      <c r="BN214" s="56"/>
      <c r="BO214" s="56"/>
      <c r="BP214" s="56">
        <v>21</v>
      </c>
      <c r="BQ214" s="56"/>
      <c r="BR214" s="56"/>
      <c r="BS214" s="56"/>
      <c r="BT214" s="56"/>
      <c r="BU214" s="56"/>
      <c r="BV214" s="56"/>
      <c r="BW214" s="56"/>
      <c r="BX214" s="56"/>
      <c r="BY214" s="56"/>
      <c r="BZ214" s="56"/>
      <c r="CA214" s="56"/>
      <c r="CB214" s="56"/>
      <c r="CC214" s="56"/>
      <c r="CD214" s="56"/>
      <c r="CE214" s="56"/>
      <c r="CF214" s="56"/>
      <c r="CG214" s="56"/>
      <c r="CH214" s="56"/>
      <c r="CI214" s="56"/>
      <c r="CJ214" s="56"/>
      <c r="CK214" s="56"/>
      <c r="CL214" s="56"/>
      <c r="CM214" s="56"/>
      <c r="CN214" s="56">
        <v>0</v>
      </c>
      <c r="CO214" s="56"/>
      <c r="CP214" s="70"/>
      <c r="CQ214" s="56"/>
      <c r="CR214" s="56"/>
      <c r="CS214" s="56"/>
      <c r="CT214" s="56"/>
      <c r="CU214" s="56">
        <v>23</v>
      </c>
      <c r="CV214" s="56">
        <v>0</v>
      </c>
      <c r="CW214" s="55">
        <v>154.99</v>
      </c>
      <c r="CX214" s="54" t="s">
        <v>3792</v>
      </c>
      <c r="CY214" s="54"/>
      <c r="CZ214" s="54">
        <v>13.95</v>
      </c>
      <c r="DA214" s="54" t="s">
        <v>4033</v>
      </c>
      <c r="DB214" s="55">
        <v>1110.836</v>
      </c>
      <c r="DC214" s="54"/>
      <c r="DD214" s="54"/>
      <c r="DE214" s="54"/>
      <c r="DF214" s="54"/>
      <c r="DG214" s="54"/>
      <c r="DH214" s="54">
        <v>0</v>
      </c>
      <c r="DI214" s="54"/>
      <c r="DJ214" s="54">
        <v>45</v>
      </c>
      <c r="DK214" s="54">
        <v>1</v>
      </c>
      <c r="DL214" s="54" t="s">
        <v>4232</v>
      </c>
      <c r="DM214" s="54">
        <v>9783</v>
      </c>
      <c r="DN214" s="54">
        <v>1</v>
      </c>
      <c r="DO214" s="54" t="s">
        <v>4186</v>
      </c>
      <c r="DP214" s="54">
        <v>37</v>
      </c>
      <c r="DQ214" s="54">
        <v>1</v>
      </c>
      <c r="DR214" s="54" t="s">
        <v>4442</v>
      </c>
      <c r="DS214" s="54">
        <v>386</v>
      </c>
      <c r="DT214" s="54"/>
      <c r="DU214" s="54"/>
      <c r="DV214" s="54"/>
      <c r="DW214" s="54"/>
      <c r="DX214" s="54"/>
      <c r="DY214" s="54"/>
      <c r="DZ214" s="54"/>
      <c r="EA214" s="54"/>
      <c r="EB214" s="54"/>
      <c r="EC214" s="54"/>
      <c r="ED214" s="54"/>
      <c r="EE214" s="54"/>
      <c r="EF214" s="54"/>
      <c r="EG214" s="54"/>
      <c r="EH214" s="54">
        <v>0</v>
      </c>
      <c r="EI214" s="54">
        <v>1</v>
      </c>
      <c r="EJ214" s="54" t="s">
        <v>4595</v>
      </c>
      <c r="EK214" s="54">
        <v>15257</v>
      </c>
      <c r="EL214" s="54"/>
      <c r="EM214" s="54"/>
      <c r="EN214" s="54"/>
      <c r="EO214" s="54"/>
      <c r="EP214" s="54"/>
      <c r="EQ214" s="54"/>
      <c r="ER214" s="54"/>
      <c r="ES214" s="54"/>
      <c r="ET214" s="54"/>
      <c r="EU214" s="54"/>
      <c r="EV214" s="54"/>
      <c r="EW214" s="54"/>
      <c r="EX214" s="54"/>
      <c r="EY214" s="54"/>
      <c r="EZ214" s="54"/>
      <c r="FA214" s="54">
        <v>1</v>
      </c>
      <c r="FB214" s="54" t="s">
        <v>4806</v>
      </c>
      <c r="FC214" s="54">
        <v>14</v>
      </c>
      <c r="FD214" s="54"/>
      <c r="FE214" s="54"/>
      <c r="FF214" s="54">
        <v>0</v>
      </c>
      <c r="FG214" s="54"/>
      <c r="FH214" s="54"/>
      <c r="FI214" s="54"/>
      <c r="FJ214" s="54"/>
      <c r="FK214" s="54"/>
      <c r="FL214" s="54"/>
      <c r="FM214" s="54"/>
      <c r="FN214" s="54"/>
      <c r="FO214" s="54"/>
      <c r="FP214" s="54"/>
      <c r="FQ214" s="54"/>
      <c r="FR214" s="54"/>
      <c r="FS214" s="54"/>
      <c r="FT214" s="54"/>
      <c r="FU214" s="54" t="s">
        <v>5088</v>
      </c>
      <c r="FV214" s="54" t="s">
        <v>5281</v>
      </c>
      <c r="FW214" s="54" t="s">
        <v>5373</v>
      </c>
      <c r="FX214" s="54"/>
      <c r="FY214" s="54" t="s">
        <v>5529</v>
      </c>
      <c r="FZ214" s="54"/>
      <c r="GA214" s="54" t="s">
        <v>5638</v>
      </c>
      <c r="GB214" s="54"/>
      <c r="GC214" s="54" t="s">
        <v>5747</v>
      </c>
      <c r="GD214" s="54">
        <v>1</v>
      </c>
      <c r="GE214" s="54">
        <v>48</v>
      </c>
      <c r="GF214" s="54" t="s">
        <v>6037</v>
      </c>
      <c r="GG214" s="54" t="s">
        <v>6378</v>
      </c>
      <c r="GH214" s="54" t="s">
        <v>6700</v>
      </c>
      <c r="GI214" s="54" t="s">
        <v>7044</v>
      </c>
      <c r="GJ214" s="54" t="s">
        <v>24</v>
      </c>
      <c r="GK214" s="54" t="s">
        <v>7313</v>
      </c>
      <c r="GL214" s="54" t="s">
        <v>7410</v>
      </c>
      <c r="GM214" s="54" t="s">
        <v>7486</v>
      </c>
      <c r="GN214" s="54"/>
    </row>
    <row r="215" spans="3:196" ht="30" customHeight="1" x14ac:dyDescent="0.2">
      <c r="C215" s="57" t="s">
        <v>11156</v>
      </c>
      <c r="D215" s="102" t="s">
        <v>11218</v>
      </c>
      <c r="E215" s="54" t="s">
        <v>66</v>
      </c>
      <c r="F215" s="54" t="s">
        <v>11175</v>
      </c>
      <c r="G215" s="54" t="s">
        <v>84</v>
      </c>
      <c r="H215" s="54" t="s">
        <v>337</v>
      </c>
      <c r="I215" s="54" t="s">
        <v>640</v>
      </c>
      <c r="J215" s="54"/>
      <c r="K215" s="54">
        <v>2023</v>
      </c>
      <c r="L215" s="54" t="s">
        <v>820</v>
      </c>
      <c r="M215" s="54" t="s">
        <v>952</v>
      </c>
      <c r="N215" s="54"/>
      <c r="O215" s="54" t="s">
        <v>1192</v>
      </c>
      <c r="P215" s="54" t="s">
        <v>1420</v>
      </c>
      <c r="Q215" s="54" t="s">
        <v>1710</v>
      </c>
      <c r="R215" s="54" t="s">
        <v>1908</v>
      </c>
      <c r="S215" s="54" t="s">
        <v>2152</v>
      </c>
      <c r="T215" s="54" t="s">
        <v>2378</v>
      </c>
      <c r="U215" s="54" t="s">
        <v>2504</v>
      </c>
      <c r="V215" s="54" t="s">
        <v>2581</v>
      </c>
      <c r="W215" s="54"/>
      <c r="X215" s="54"/>
      <c r="Y215" s="54"/>
      <c r="Z215" s="54" t="s">
        <v>2848</v>
      </c>
      <c r="AA215" s="54" t="s">
        <v>2848</v>
      </c>
      <c r="AB215" s="54" t="s">
        <v>3142</v>
      </c>
      <c r="AC215" s="54" t="s">
        <v>3286</v>
      </c>
      <c r="AD215" s="55">
        <v>0.28699999999999998</v>
      </c>
      <c r="AE215" s="55"/>
      <c r="AF215" s="55"/>
      <c r="AG215" s="55"/>
      <c r="AH215" s="55">
        <v>0.11</v>
      </c>
      <c r="AI215" s="55">
        <v>38.33</v>
      </c>
      <c r="AJ215" s="55">
        <v>0.02</v>
      </c>
      <c r="AK215" s="55">
        <v>0</v>
      </c>
      <c r="AL215" s="55">
        <v>0</v>
      </c>
      <c r="AM215" s="55">
        <v>0</v>
      </c>
      <c r="AN215" s="55">
        <v>0</v>
      </c>
      <c r="AO215" s="55">
        <v>0.17699999999999999</v>
      </c>
      <c r="AP215" s="55">
        <v>61.67</v>
      </c>
      <c r="AQ215" s="55"/>
      <c r="AR215" s="55"/>
      <c r="AS215" s="55"/>
      <c r="AT215" s="55"/>
      <c r="AU215" s="55"/>
      <c r="AV215" s="55"/>
      <c r="AW215" s="54"/>
      <c r="AX215" s="54"/>
      <c r="AY215" s="55"/>
      <c r="AZ215" s="55">
        <v>0.2</v>
      </c>
      <c r="BA215" s="55">
        <v>0.03</v>
      </c>
      <c r="BB215" s="56">
        <v>3</v>
      </c>
      <c r="BC215" s="56">
        <v>3</v>
      </c>
      <c r="BD215" s="56">
        <v>2</v>
      </c>
      <c r="BE215" s="56"/>
      <c r="BF215" s="56"/>
      <c r="BG215" s="56"/>
      <c r="BH215" s="56"/>
      <c r="BI215" s="56"/>
      <c r="BJ215" s="56"/>
      <c r="BK215" s="56"/>
      <c r="BL215" s="56"/>
      <c r="BM215" s="56"/>
      <c r="BN215" s="56"/>
      <c r="BO215" s="56"/>
      <c r="BP215" s="56"/>
      <c r="BQ215" s="56">
        <v>1</v>
      </c>
      <c r="BR215" s="56"/>
      <c r="BS215" s="56"/>
      <c r="BT215" s="56"/>
      <c r="BU215" s="56"/>
      <c r="BV215" s="56"/>
      <c r="BW215" s="56"/>
      <c r="BX215" s="56"/>
      <c r="BY215" s="56"/>
      <c r="BZ215" s="56"/>
      <c r="CA215" s="56"/>
      <c r="CB215" s="56"/>
      <c r="CC215" s="56"/>
      <c r="CD215" s="56"/>
      <c r="CE215" s="56"/>
      <c r="CF215" s="56"/>
      <c r="CG215" s="56"/>
      <c r="CH215" s="56"/>
      <c r="CI215" s="56"/>
      <c r="CJ215" s="56"/>
      <c r="CK215" s="56"/>
      <c r="CL215" s="56"/>
      <c r="CM215" s="56"/>
      <c r="CN215" s="56">
        <v>0</v>
      </c>
      <c r="CO215" s="56"/>
      <c r="CP215" s="70"/>
      <c r="CQ215" s="56"/>
      <c r="CR215" s="56"/>
      <c r="CS215" s="56" t="s">
        <v>3596</v>
      </c>
      <c r="CT215" s="56">
        <v>1</v>
      </c>
      <c r="CU215" s="56">
        <v>2</v>
      </c>
      <c r="CV215" s="56">
        <v>0</v>
      </c>
      <c r="CW215" s="55">
        <v>0.68200000000000005</v>
      </c>
      <c r="CX215" s="54" t="s">
        <v>3802</v>
      </c>
      <c r="CY215" s="54"/>
      <c r="CZ215" s="54">
        <v>64.95</v>
      </c>
      <c r="DA215" s="54"/>
      <c r="DB215" s="55">
        <v>1.05</v>
      </c>
      <c r="DC215" s="54"/>
      <c r="DD215" s="54"/>
      <c r="DE215" s="54"/>
      <c r="DF215" s="54"/>
      <c r="DG215" s="54"/>
      <c r="DH215" s="54">
        <v>0</v>
      </c>
      <c r="DI215" s="54"/>
      <c r="DJ215" s="54">
        <v>3</v>
      </c>
      <c r="DK215" s="54"/>
      <c r="DL215" s="54"/>
      <c r="DM215" s="54"/>
      <c r="DN215" s="54">
        <v>1</v>
      </c>
      <c r="DO215" s="54" t="s">
        <v>4186</v>
      </c>
      <c r="DP215" s="54">
        <v>262</v>
      </c>
      <c r="DQ215" s="54"/>
      <c r="DR215" s="54"/>
      <c r="DS215" s="54"/>
      <c r="DT215" s="54"/>
      <c r="DU215" s="54"/>
      <c r="DV215" s="54"/>
      <c r="DW215" s="54"/>
      <c r="DX215" s="54"/>
      <c r="DY215" s="54"/>
      <c r="DZ215" s="54">
        <v>1</v>
      </c>
      <c r="EA215" s="54" t="s">
        <v>4478</v>
      </c>
      <c r="EB215" s="54">
        <v>161</v>
      </c>
      <c r="EC215" s="54"/>
      <c r="ED215" s="54"/>
      <c r="EE215" s="54"/>
      <c r="EF215" s="54"/>
      <c r="EG215" s="54"/>
      <c r="EH215" s="54">
        <v>0</v>
      </c>
      <c r="EI215" s="54"/>
      <c r="EJ215" s="54"/>
      <c r="EK215" s="54"/>
      <c r="EL215" s="54"/>
      <c r="EM215" s="54"/>
      <c r="EN215" s="54"/>
      <c r="EO215" s="54"/>
      <c r="EP215" s="54"/>
      <c r="EQ215" s="54"/>
      <c r="ER215" s="54"/>
      <c r="ES215" s="54"/>
      <c r="ET215" s="54"/>
      <c r="EU215" s="54"/>
      <c r="EV215" s="54"/>
      <c r="EW215" s="54"/>
      <c r="EX215" s="54">
        <v>1</v>
      </c>
      <c r="EY215" s="54" t="s">
        <v>4726</v>
      </c>
      <c r="EZ215" s="54">
        <v>8</v>
      </c>
      <c r="FA215" s="54"/>
      <c r="FB215" s="54"/>
      <c r="FC215" s="54"/>
      <c r="FD215" s="54"/>
      <c r="FE215" s="54"/>
      <c r="FF215" s="54">
        <v>0</v>
      </c>
      <c r="FG215" s="54"/>
      <c r="FH215" s="54"/>
      <c r="FI215" s="54"/>
      <c r="FJ215" s="54"/>
      <c r="FK215" s="54"/>
      <c r="FL215" s="54"/>
      <c r="FM215" s="54"/>
      <c r="FN215" s="54"/>
      <c r="FO215" s="54"/>
      <c r="FP215" s="54"/>
      <c r="FQ215" s="54"/>
      <c r="FR215" s="54"/>
      <c r="FS215" s="54"/>
      <c r="FT215" s="54"/>
      <c r="FU215" s="54" t="s">
        <v>5097</v>
      </c>
      <c r="FV215" s="54" t="s">
        <v>5288</v>
      </c>
      <c r="FW215" s="54"/>
      <c r="FX215" s="54"/>
      <c r="FY215" s="54" t="s">
        <v>5538</v>
      </c>
      <c r="FZ215" s="54"/>
      <c r="GA215" s="54"/>
      <c r="GB215" s="54"/>
      <c r="GC215" s="54"/>
      <c r="GD215" s="54">
        <v>0</v>
      </c>
      <c r="GE215" s="54">
        <v>0</v>
      </c>
      <c r="GF215" s="54" t="s">
        <v>6043</v>
      </c>
      <c r="GG215" s="54" t="s">
        <v>6383</v>
      </c>
      <c r="GH215" s="54" t="s">
        <v>6706</v>
      </c>
      <c r="GI215" s="54" t="s">
        <v>7050</v>
      </c>
      <c r="GJ215" s="54" t="s">
        <v>24</v>
      </c>
      <c r="GK215" s="54" t="s">
        <v>7313</v>
      </c>
      <c r="GL215" s="54" t="s">
        <v>7410</v>
      </c>
      <c r="GM215" s="54" t="s">
        <v>7486</v>
      </c>
      <c r="GN215" s="54"/>
    </row>
    <row r="216" spans="3:196" ht="30" customHeight="1" x14ac:dyDescent="0.2">
      <c r="C216" s="57" t="s">
        <v>11155</v>
      </c>
      <c r="D216" s="102" t="s">
        <v>11217</v>
      </c>
      <c r="E216" s="46" t="s">
        <v>73</v>
      </c>
      <c r="F216" s="45" t="s">
        <v>11174</v>
      </c>
      <c r="G216" s="46"/>
      <c r="H216" s="46"/>
      <c r="I216" s="46" t="s">
        <v>7781</v>
      </c>
      <c r="J216" s="46" t="s">
        <v>7866</v>
      </c>
      <c r="K216" s="46">
        <v>2017</v>
      </c>
      <c r="L216" s="47">
        <v>44788</v>
      </c>
      <c r="M216" s="47">
        <v>45291</v>
      </c>
      <c r="N216" s="46" t="s">
        <v>7999</v>
      </c>
      <c r="O216" s="46" t="s">
        <v>8110</v>
      </c>
      <c r="P216" s="46" t="s">
        <v>8226</v>
      </c>
      <c r="Q216" s="46" t="s">
        <v>8347</v>
      </c>
      <c r="R216" s="45"/>
      <c r="S216" s="45"/>
      <c r="T216" s="46" t="s">
        <v>8435</v>
      </c>
      <c r="U216" s="46" t="s">
        <v>8467</v>
      </c>
      <c r="V216" s="46" t="s">
        <v>8494</v>
      </c>
      <c r="W216" s="46" t="s">
        <v>8532</v>
      </c>
      <c r="X216" s="46" t="s">
        <v>8620</v>
      </c>
      <c r="Y216" s="46" t="s">
        <v>8709</v>
      </c>
      <c r="Z216" s="46" t="s">
        <v>8834</v>
      </c>
      <c r="AA216" s="46" t="s">
        <v>8872</v>
      </c>
      <c r="AB216" s="46" t="s">
        <v>3138</v>
      </c>
      <c r="AC216" s="46" t="s">
        <v>8995</v>
      </c>
      <c r="AD216" s="48">
        <f>SUM(AE216,AH216,AK216,AM216,AO216,AQ216)</f>
        <v>298.07100000000003</v>
      </c>
      <c r="AE216" s="48">
        <v>193.11500000000001</v>
      </c>
      <c r="AF216" s="49">
        <v>64.790000000000006</v>
      </c>
      <c r="AG216" s="49">
        <v>0.13</v>
      </c>
      <c r="AH216" s="48">
        <v>60.042999999999999</v>
      </c>
      <c r="AI216" s="49">
        <v>20.14</v>
      </c>
      <c r="AJ216" s="49"/>
      <c r="AK216" s="49">
        <v>0</v>
      </c>
      <c r="AL216" s="49">
        <v>0</v>
      </c>
      <c r="AM216" s="49">
        <v>0</v>
      </c>
      <c r="AN216" s="49">
        <v>0</v>
      </c>
      <c r="AO216" s="49">
        <v>44.912999999999997</v>
      </c>
      <c r="AP216" s="49">
        <v>15.07</v>
      </c>
      <c r="AQ216" s="49">
        <v>0</v>
      </c>
      <c r="AR216" s="49">
        <v>0</v>
      </c>
      <c r="AS216" s="46" t="s">
        <v>9057</v>
      </c>
      <c r="AT216" s="46" t="s">
        <v>594</v>
      </c>
      <c r="AU216" s="46" t="s">
        <v>594</v>
      </c>
      <c r="AV216" s="46">
        <v>1</v>
      </c>
      <c r="AW216" s="46" t="s">
        <v>9140</v>
      </c>
      <c r="AX216" s="46" t="s">
        <v>9214</v>
      </c>
      <c r="AY216" s="49">
        <v>0</v>
      </c>
      <c r="AZ216" s="49">
        <v>300.59500000000003</v>
      </c>
      <c r="BA216" s="49">
        <v>0.19</v>
      </c>
      <c r="BB216" s="50">
        <v>322</v>
      </c>
      <c r="BC216" s="50">
        <v>322</v>
      </c>
      <c r="BD216" s="50">
        <v>277</v>
      </c>
      <c r="BE216" s="50">
        <v>25</v>
      </c>
      <c r="BF216" s="50">
        <v>65</v>
      </c>
      <c r="BG216" s="50">
        <v>9</v>
      </c>
      <c r="BH216" s="50"/>
      <c r="BI216" s="50"/>
      <c r="BJ216" s="50">
        <v>21</v>
      </c>
      <c r="BK216" s="50"/>
      <c r="BL216" s="50">
        <v>23</v>
      </c>
      <c r="BM216" s="50">
        <v>15</v>
      </c>
      <c r="BN216" s="50"/>
      <c r="BO216" s="50">
        <v>31</v>
      </c>
      <c r="BP216" s="50">
        <v>17</v>
      </c>
      <c r="BQ216" s="50">
        <v>56</v>
      </c>
      <c r="BR216" s="50">
        <v>4</v>
      </c>
      <c r="BS216" s="50"/>
      <c r="BT216" s="50"/>
      <c r="BU216" s="50"/>
      <c r="BV216" s="50">
        <v>11</v>
      </c>
      <c r="BW216" s="50"/>
      <c r="BX216" s="50"/>
      <c r="BY216" s="50"/>
      <c r="BZ216" s="50"/>
      <c r="CA216" s="50"/>
      <c r="CB216" s="50"/>
      <c r="CC216" s="50"/>
      <c r="CD216" s="50"/>
      <c r="CE216" s="50"/>
      <c r="CF216" s="50"/>
      <c r="CG216" s="50"/>
      <c r="CH216" s="50"/>
      <c r="CI216" s="50"/>
      <c r="CJ216" s="50"/>
      <c r="CK216" s="50"/>
      <c r="CL216" s="50"/>
      <c r="CM216" s="50"/>
      <c r="CN216" s="50">
        <v>0</v>
      </c>
      <c r="CO216" s="50"/>
      <c r="CP216" s="48"/>
      <c r="CQ216" s="50"/>
      <c r="CR216" s="50"/>
      <c r="CS216" s="51"/>
      <c r="CT216" s="50"/>
      <c r="CU216" s="50">
        <v>277</v>
      </c>
      <c r="CV216" s="52">
        <f>SUM(BE216:BX216)+SUM(CO216:CT216)-CU216</f>
        <v>0</v>
      </c>
      <c r="CW216" s="49">
        <v>245.572</v>
      </c>
      <c r="CX216" s="46" t="s">
        <v>9368</v>
      </c>
      <c r="CY216" s="45"/>
      <c r="CZ216" s="49">
        <v>13.34</v>
      </c>
      <c r="DA216" s="53" t="s">
        <v>4050</v>
      </c>
      <c r="DB216" s="49">
        <v>1841.4</v>
      </c>
      <c r="DC216" s="49"/>
      <c r="DD216" s="45"/>
      <c r="DE216" s="45"/>
      <c r="DF216" s="45"/>
      <c r="DG216" s="45"/>
      <c r="DH216" s="45"/>
      <c r="DI216" s="45"/>
      <c r="DJ216" s="46">
        <v>9</v>
      </c>
      <c r="DK216" s="46">
        <v>1</v>
      </c>
      <c r="DL216" s="46" t="s">
        <v>9638</v>
      </c>
      <c r="DM216" s="46">
        <v>133995</v>
      </c>
      <c r="DN216" s="46">
        <v>1</v>
      </c>
      <c r="DO216" s="46" t="s">
        <v>9709</v>
      </c>
      <c r="DP216" s="46">
        <v>0</v>
      </c>
      <c r="DQ216" s="45"/>
      <c r="DR216" s="45"/>
      <c r="DS216" s="45"/>
      <c r="DT216" s="45"/>
      <c r="DU216" s="45"/>
      <c r="DV216" s="45"/>
      <c r="DW216" s="45"/>
      <c r="DX216" s="45"/>
      <c r="DY216" s="45"/>
      <c r="DZ216" s="45"/>
      <c r="EA216" s="45"/>
      <c r="EB216" s="45"/>
      <c r="EC216" s="45"/>
      <c r="ED216" s="45"/>
      <c r="EE216" s="45"/>
      <c r="EF216" s="45"/>
      <c r="EG216" s="45"/>
      <c r="EH216" s="45"/>
      <c r="EI216" s="45"/>
      <c r="EJ216" s="45"/>
      <c r="EK216" s="45"/>
      <c r="EL216" s="45"/>
      <c r="EM216" s="45"/>
      <c r="EN216" s="45"/>
      <c r="EO216" s="45"/>
      <c r="EP216" s="45"/>
      <c r="EQ216" s="45"/>
      <c r="ER216" s="45"/>
      <c r="ES216" s="45"/>
      <c r="ET216" s="45"/>
      <c r="EU216" s="45"/>
      <c r="EV216" s="45"/>
      <c r="EW216" s="45"/>
      <c r="EX216" s="46">
        <v>1</v>
      </c>
      <c r="EY216" s="46" t="s">
        <v>9917</v>
      </c>
      <c r="EZ216" s="46">
        <v>13</v>
      </c>
      <c r="FA216" s="45"/>
      <c r="FB216" s="45"/>
      <c r="FC216" s="45"/>
      <c r="FD216" s="45"/>
      <c r="FE216" s="45"/>
      <c r="FF216" s="45"/>
      <c r="FG216" s="46">
        <v>94</v>
      </c>
      <c r="FH216" s="46" t="s">
        <v>10031</v>
      </c>
      <c r="FI216" s="46">
        <v>212</v>
      </c>
      <c r="FJ216" s="46">
        <v>0</v>
      </c>
      <c r="FK216" s="46">
        <v>0</v>
      </c>
      <c r="FL216" s="46">
        <v>201</v>
      </c>
      <c r="FM216" s="46">
        <v>0</v>
      </c>
      <c r="FN216" s="46">
        <v>11</v>
      </c>
      <c r="FO216" s="46">
        <v>0</v>
      </c>
      <c r="FP216" s="46">
        <v>0</v>
      </c>
      <c r="FQ216" s="46">
        <v>0</v>
      </c>
      <c r="FR216" s="46">
        <v>1</v>
      </c>
      <c r="FS216" s="53" t="s">
        <v>10075</v>
      </c>
      <c r="FT216" s="46" t="s">
        <v>10131</v>
      </c>
      <c r="FU216" s="53" t="s">
        <v>10218</v>
      </c>
      <c r="FV216" s="46" t="s">
        <v>10303</v>
      </c>
      <c r="FW216" s="53" t="s">
        <v>10348</v>
      </c>
      <c r="FX216" s="46" t="s">
        <v>10398</v>
      </c>
      <c r="FY216" s="46" t="s">
        <v>10494</v>
      </c>
      <c r="FZ216" s="45"/>
      <c r="GA216" s="46" t="s">
        <v>10561</v>
      </c>
      <c r="GB216" s="45"/>
      <c r="GC216" s="46" t="s">
        <v>10670</v>
      </c>
      <c r="GD216" s="46">
        <v>7</v>
      </c>
      <c r="GE216" s="46">
        <v>967</v>
      </c>
      <c r="GF216" s="46" t="s">
        <v>10756</v>
      </c>
      <c r="GG216" s="46" t="s">
        <v>10869</v>
      </c>
      <c r="GH216" s="46" t="s">
        <v>11081</v>
      </c>
      <c r="GI216" s="46" t="s">
        <v>10979</v>
      </c>
      <c r="GJ216" s="46" t="s">
        <v>28</v>
      </c>
      <c r="GK216" s="46" t="s">
        <v>6407</v>
      </c>
      <c r="GL216" s="46" t="s">
        <v>11081</v>
      </c>
      <c r="GM216" s="46" t="s">
        <v>7494</v>
      </c>
      <c r="GN216" s="54"/>
    </row>
    <row r="217" spans="3:196" ht="30" customHeight="1" x14ac:dyDescent="0.2">
      <c r="C217" s="57" t="s">
        <v>11155</v>
      </c>
      <c r="D217" s="102" t="s">
        <v>11217</v>
      </c>
      <c r="E217" s="54" t="s">
        <v>73</v>
      </c>
      <c r="F217" s="54" t="s">
        <v>11175</v>
      </c>
      <c r="G217" s="54" t="s">
        <v>82</v>
      </c>
      <c r="H217" s="54" t="s">
        <v>349</v>
      </c>
      <c r="I217" s="54" t="s">
        <v>483</v>
      </c>
      <c r="J217" s="54" t="s">
        <v>483</v>
      </c>
      <c r="K217" s="54">
        <v>2018</v>
      </c>
      <c r="L217" s="54" t="s">
        <v>901</v>
      </c>
      <c r="M217" s="54" t="s">
        <v>936</v>
      </c>
      <c r="N217" s="54"/>
      <c r="O217" s="54" t="s">
        <v>1202</v>
      </c>
      <c r="P217" s="54" t="s">
        <v>1428</v>
      </c>
      <c r="Q217" s="54"/>
      <c r="R217" s="54"/>
      <c r="S217" s="54" t="s">
        <v>2161</v>
      </c>
      <c r="T217" s="54" t="s">
        <v>2384</v>
      </c>
      <c r="U217" s="54"/>
      <c r="V217" s="54"/>
      <c r="W217" s="54"/>
      <c r="X217" s="54"/>
      <c r="Y217" s="54"/>
      <c r="Z217" s="54" t="s">
        <v>2860</v>
      </c>
      <c r="AA217" s="54" t="s">
        <v>3087</v>
      </c>
      <c r="AB217" s="54" t="s">
        <v>3140</v>
      </c>
      <c r="AC217" s="54" t="s">
        <v>3087</v>
      </c>
      <c r="AD217" s="55">
        <v>0.5</v>
      </c>
      <c r="AE217" s="55"/>
      <c r="AF217" s="55"/>
      <c r="AG217" s="55"/>
      <c r="AH217" s="55">
        <v>0.45</v>
      </c>
      <c r="AI217" s="55">
        <v>0</v>
      </c>
      <c r="AJ217" s="55">
        <v>0.05</v>
      </c>
      <c r="AK217" s="55">
        <v>0</v>
      </c>
      <c r="AL217" s="55">
        <v>0</v>
      </c>
      <c r="AM217" s="55">
        <v>0</v>
      </c>
      <c r="AN217" s="55">
        <v>0</v>
      </c>
      <c r="AO217" s="55">
        <v>0.05</v>
      </c>
      <c r="AP217" s="55">
        <v>0</v>
      </c>
      <c r="AQ217" s="55"/>
      <c r="AR217" s="55"/>
      <c r="AS217" s="55"/>
      <c r="AT217" s="55"/>
      <c r="AU217" s="55"/>
      <c r="AV217" s="55"/>
      <c r="AW217" s="54"/>
      <c r="AX217" s="54"/>
      <c r="AY217" s="55"/>
      <c r="AZ217" s="55">
        <v>0.3</v>
      </c>
      <c r="BA217" s="55">
        <v>0.03</v>
      </c>
      <c r="BB217" s="56">
        <v>2</v>
      </c>
      <c r="BC217" s="56">
        <v>2</v>
      </c>
      <c r="BD217" s="56">
        <v>1</v>
      </c>
      <c r="BE217" s="56"/>
      <c r="BF217" s="56"/>
      <c r="BG217" s="56"/>
      <c r="BH217" s="56"/>
      <c r="BI217" s="56"/>
      <c r="BJ217" s="56"/>
      <c r="BK217" s="56"/>
      <c r="BL217" s="56"/>
      <c r="BM217" s="56"/>
      <c r="BN217" s="56"/>
      <c r="BO217" s="56">
        <v>1</v>
      </c>
      <c r="BP217" s="56"/>
      <c r="BQ217" s="56"/>
      <c r="BR217" s="56"/>
      <c r="BS217" s="56"/>
      <c r="BT217" s="56"/>
      <c r="BU217" s="56"/>
      <c r="BV217" s="56"/>
      <c r="BW217" s="56"/>
      <c r="BX217" s="56"/>
      <c r="BY217" s="56"/>
      <c r="BZ217" s="56"/>
      <c r="CA217" s="56"/>
      <c r="CB217" s="56"/>
      <c r="CC217" s="56"/>
      <c r="CD217" s="56"/>
      <c r="CE217" s="56"/>
      <c r="CF217" s="56"/>
      <c r="CG217" s="56"/>
      <c r="CH217" s="56"/>
      <c r="CI217" s="56"/>
      <c r="CJ217" s="56"/>
      <c r="CK217" s="56"/>
      <c r="CL217" s="56"/>
      <c r="CM217" s="56"/>
      <c r="CN217" s="56">
        <v>0</v>
      </c>
      <c r="CO217" s="56"/>
      <c r="CP217" s="70"/>
      <c r="CQ217" s="56"/>
      <c r="CR217" s="56"/>
      <c r="CS217" s="56"/>
      <c r="CT217" s="56"/>
      <c r="CU217" s="56">
        <v>1</v>
      </c>
      <c r="CV217" s="56">
        <v>0</v>
      </c>
      <c r="CW217" s="55">
        <v>0.309</v>
      </c>
      <c r="CX217" s="54" t="s">
        <v>3812</v>
      </c>
      <c r="CY217" s="54"/>
      <c r="CZ217" s="54">
        <v>0</v>
      </c>
      <c r="DA217" s="54" t="s">
        <v>4050</v>
      </c>
      <c r="DB217" s="55">
        <v>23.702000000000002</v>
      </c>
      <c r="DC217" s="54"/>
      <c r="DD217" s="54"/>
      <c r="DE217" s="54"/>
      <c r="DF217" s="54"/>
      <c r="DG217" s="54"/>
      <c r="DH217" s="54"/>
      <c r="DI217" s="54"/>
      <c r="DJ217" s="54">
        <v>3</v>
      </c>
      <c r="DK217" s="54"/>
      <c r="DL217" s="54"/>
      <c r="DM217" s="54"/>
      <c r="DN217" s="54"/>
      <c r="DO217" s="54"/>
      <c r="DP217" s="54"/>
      <c r="DQ217" s="54"/>
      <c r="DR217" s="54"/>
      <c r="DS217" s="54"/>
      <c r="DT217" s="54"/>
      <c r="DU217" s="54"/>
      <c r="DV217" s="54"/>
      <c r="DW217" s="54"/>
      <c r="DX217" s="54"/>
      <c r="DY217" s="54"/>
      <c r="DZ217" s="54">
        <v>1</v>
      </c>
      <c r="EA217" s="54" t="s">
        <v>4482</v>
      </c>
      <c r="EB217" s="54">
        <v>460</v>
      </c>
      <c r="EC217" s="54"/>
      <c r="ED217" s="54"/>
      <c r="EE217" s="54"/>
      <c r="EF217" s="54"/>
      <c r="EG217" s="54"/>
      <c r="EH217" s="54"/>
      <c r="EI217" s="54">
        <v>1</v>
      </c>
      <c r="EJ217" s="54" t="s">
        <v>4601</v>
      </c>
      <c r="EK217" s="54">
        <v>460</v>
      </c>
      <c r="EL217" s="54"/>
      <c r="EM217" s="54"/>
      <c r="EN217" s="54"/>
      <c r="EO217" s="54"/>
      <c r="EP217" s="54"/>
      <c r="EQ217" s="54"/>
      <c r="ER217" s="54"/>
      <c r="ES217" s="54"/>
      <c r="ET217" s="54"/>
      <c r="EU217" s="54"/>
      <c r="EV217" s="54"/>
      <c r="EW217" s="54"/>
      <c r="EX217" s="54"/>
      <c r="EY217" s="54"/>
      <c r="EZ217" s="54"/>
      <c r="FA217" s="54"/>
      <c r="FB217" s="54"/>
      <c r="FC217" s="54"/>
      <c r="FD217" s="54"/>
      <c r="FE217" s="54"/>
      <c r="FF217" s="54"/>
      <c r="FG217" s="54"/>
      <c r="FH217" s="54"/>
      <c r="FI217" s="54"/>
      <c r="FJ217" s="54"/>
      <c r="FK217" s="54"/>
      <c r="FL217" s="54"/>
      <c r="FM217" s="54"/>
      <c r="FN217" s="54"/>
      <c r="FO217" s="54"/>
      <c r="FP217" s="54"/>
      <c r="FQ217" s="54"/>
      <c r="FR217" s="54"/>
      <c r="FS217" s="54"/>
      <c r="FT217" s="54" t="s">
        <v>4940</v>
      </c>
      <c r="FU217" s="54" t="s">
        <v>5103</v>
      </c>
      <c r="FV217" s="54" t="s">
        <v>5298</v>
      </c>
      <c r="FW217" s="54" t="s">
        <v>5380</v>
      </c>
      <c r="FX217" s="54"/>
      <c r="FY217" s="54" t="s">
        <v>5548</v>
      </c>
      <c r="FZ217" s="54"/>
      <c r="GA217" s="54"/>
      <c r="GB217" s="54"/>
      <c r="GC217" s="54"/>
      <c r="GD217" s="54"/>
      <c r="GE217" s="54"/>
      <c r="GF217" s="54" t="s">
        <v>6055</v>
      </c>
      <c r="GG217" s="54" t="s">
        <v>6267</v>
      </c>
      <c r="GH217" s="54" t="s">
        <v>6718</v>
      </c>
      <c r="GI217" s="54" t="s">
        <v>7062</v>
      </c>
      <c r="GJ217" s="54" t="s">
        <v>28</v>
      </c>
      <c r="GK217" s="54" t="s">
        <v>6407</v>
      </c>
      <c r="GL217" s="54" t="s">
        <v>7419</v>
      </c>
      <c r="GM217" s="54" t="s">
        <v>7494</v>
      </c>
      <c r="GN217" s="54"/>
    </row>
    <row r="218" spans="3:196" ht="30" customHeight="1" x14ac:dyDescent="0.2">
      <c r="C218" s="102" t="s">
        <v>711</v>
      </c>
      <c r="D218" s="102" t="s">
        <v>11217</v>
      </c>
      <c r="E218" s="54" t="s">
        <v>73</v>
      </c>
      <c r="F218" s="54" t="s">
        <v>11175</v>
      </c>
      <c r="G218" s="54" t="s">
        <v>82</v>
      </c>
      <c r="H218" s="54" t="s">
        <v>349</v>
      </c>
      <c r="I218" s="54" t="s">
        <v>655</v>
      </c>
      <c r="J218" s="54" t="s">
        <v>655</v>
      </c>
      <c r="K218" s="54">
        <v>2023</v>
      </c>
      <c r="L218" s="54" t="s">
        <v>788</v>
      </c>
      <c r="M218" s="54" t="s">
        <v>970</v>
      </c>
      <c r="N218" s="54"/>
      <c r="O218" s="54" t="s">
        <v>1206</v>
      </c>
      <c r="P218" s="54" t="s">
        <v>1431</v>
      </c>
      <c r="Q218" s="54"/>
      <c r="R218" s="54"/>
      <c r="S218" s="54" t="s">
        <v>2163</v>
      </c>
      <c r="T218" s="54" t="s">
        <v>2386</v>
      </c>
      <c r="U218" s="54"/>
      <c r="V218" s="54"/>
      <c r="W218" s="54"/>
      <c r="X218" s="54"/>
      <c r="Y218" s="54"/>
      <c r="Z218" s="54" t="s">
        <v>2864</v>
      </c>
      <c r="AA218" s="54" t="s">
        <v>3089</v>
      </c>
      <c r="AB218" s="54" t="s">
        <v>3138</v>
      </c>
      <c r="AC218" s="54" t="s">
        <v>3295</v>
      </c>
      <c r="AD218" s="55">
        <v>0.3</v>
      </c>
      <c r="AE218" s="55"/>
      <c r="AF218" s="55"/>
      <c r="AG218" s="55"/>
      <c r="AH218" s="55">
        <v>0.3</v>
      </c>
      <c r="AI218" s="55">
        <v>0</v>
      </c>
      <c r="AJ218" s="55">
        <v>0.03</v>
      </c>
      <c r="AK218" s="55">
        <v>0</v>
      </c>
      <c r="AL218" s="55">
        <v>0</v>
      </c>
      <c r="AM218" s="55">
        <v>0</v>
      </c>
      <c r="AN218" s="55">
        <v>0</v>
      </c>
      <c r="AO218" s="55">
        <v>0</v>
      </c>
      <c r="AP218" s="55">
        <v>0</v>
      </c>
      <c r="AQ218" s="55"/>
      <c r="AR218" s="55"/>
      <c r="AS218" s="55"/>
      <c r="AT218" s="55"/>
      <c r="AU218" s="55"/>
      <c r="AV218" s="55">
        <v>1</v>
      </c>
      <c r="AW218" s="54" t="s">
        <v>3463</v>
      </c>
      <c r="AX218" s="54"/>
      <c r="AY218" s="55">
        <v>0</v>
      </c>
      <c r="AZ218" s="55">
        <v>0.3</v>
      </c>
      <c r="BA218" s="55">
        <v>0.03</v>
      </c>
      <c r="BB218" s="56">
        <v>3</v>
      </c>
      <c r="BC218" s="56">
        <v>1</v>
      </c>
      <c r="BD218" s="56">
        <v>1</v>
      </c>
      <c r="BE218" s="56"/>
      <c r="BF218" s="56"/>
      <c r="BG218" s="56"/>
      <c r="BH218" s="56"/>
      <c r="BI218" s="56"/>
      <c r="BJ218" s="56"/>
      <c r="BK218" s="56"/>
      <c r="BL218" s="56"/>
      <c r="BM218" s="56"/>
      <c r="BN218" s="56"/>
      <c r="BO218" s="56"/>
      <c r="BP218" s="56"/>
      <c r="BQ218" s="56"/>
      <c r="BR218" s="56"/>
      <c r="BS218" s="56"/>
      <c r="BT218" s="56"/>
      <c r="BU218" s="56"/>
      <c r="BV218" s="56"/>
      <c r="BW218" s="56"/>
      <c r="BX218" s="56">
        <v>1</v>
      </c>
      <c r="BY218" s="56"/>
      <c r="BZ218" s="56"/>
      <c r="CA218" s="56"/>
      <c r="CB218" s="56"/>
      <c r="CC218" s="56"/>
      <c r="CD218" s="56"/>
      <c r="CE218" s="56"/>
      <c r="CF218" s="56"/>
      <c r="CG218" s="56">
        <v>1</v>
      </c>
      <c r="CH218" s="56"/>
      <c r="CI218" s="56"/>
      <c r="CJ218" s="56"/>
      <c r="CK218" s="56"/>
      <c r="CL218" s="56"/>
      <c r="CM218" s="56"/>
      <c r="CN218" s="56">
        <v>1</v>
      </c>
      <c r="CO218" s="56"/>
      <c r="CP218" s="70"/>
      <c r="CQ218" s="56"/>
      <c r="CR218" s="56"/>
      <c r="CS218" s="56"/>
      <c r="CT218" s="56"/>
      <c r="CU218" s="56">
        <v>1</v>
      </c>
      <c r="CV218" s="56">
        <v>0</v>
      </c>
      <c r="CW218" s="55">
        <v>0.42299999999999999</v>
      </c>
      <c r="CX218" s="54" t="s">
        <v>3814</v>
      </c>
      <c r="CY218" s="54"/>
      <c r="CZ218" s="54">
        <v>0</v>
      </c>
      <c r="DA218" s="54" t="s">
        <v>4050</v>
      </c>
      <c r="DB218" s="55">
        <v>23.702000000000002</v>
      </c>
      <c r="DC218" s="54"/>
      <c r="DD218" s="54"/>
      <c r="DE218" s="54"/>
      <c r="DF218" s="54"/>
      <c r="DG218" s="54"/>
      <c r="DH218" s="54"/>
      <c r="DI218" s="54"/>
      <c r="DJ218" s="54">
        <v>3</v>
      </c>
      <c r="DK218" s="54"/>
      <c r="DL218" s="54"/>
      <c r="DM218" s="54"/>
      <c r="DN218" s="54">
        <v>1</v>
      </c>
      <c r="DO218" s="54" t="s">
        <v>4382</v>
      </c>
      <c r="DP218" s="54">
        <v>61</v>
      </c>
      <c r="DQ218" s="54"/>
      <c r="DR218" s="54"/>
      <c r="DS218" s="54"/>
      <c r="DT218" s="54"/>
      <c r="DU218" s="54"/>
      <c r="DV218" s="54"/>
      <c r="DW218" s="54"/>
      <c r="DX218" s="54"/>
      <c r="DY218" s="54"/>
      <c r="DZ218" s="54"/>
      <c r="EA218" s="54"/>
      <c r="EB218" s="54"/>
      <c r="EC218" s="54"/>
      <c r="ED218" s="54"/>
      <c r="EE218" s="54"/>
      <c r="EF218" s="54"/>
      <c r="EG218" s="54"/>
      <c r="EH218" s="54"/>
      <c r="EI218" s="54"/>
      <c r="EJ218" s="54"/>
      <c r="EK218" s="54"/>
      <c r="EL218" s="54">
        <v>1</v>
      </c>
      <c r="EM218" s="54" t="s">
        <v>4654</v>
      </c>
      <c r="EN218" s="54">
        <v>114</v>
      </c>
      <c r="EO218" s="54"/>
      <c r="EP218" s="54"/>
      <c r="EQ218" s="54"/>
      <c r="ER218" s="54"/>
      <c r="ES218" s="54"/>
      <c r="ET218" s="54"/>
      <c r="EU218" s="54"/>
      <c r="EV218" s="54"/>
      <c r="EW218" s="54"/>
      <c r="EX218" s="54"/>
      <c r="EY218" s="54"/>
      <c r="EZ218" s="54"/>
      <c r="FA218" s="54"/>
      <c r="FB218" s="54"/>
      <c r="FC218" s="54"/>
      <c r="FD218" s="54"/>
      <c r="FE218" s="54"/>
      <c r="FF218" s="54"/>
      <c r="FG218" s="54"/>
      <c r="FH218" s="54"/>
      <c r="FI218" s="54"/>
      <c r="FJ218" s="54"/>
      <c r="FK218" s="54"/>
      <c r="FL218" s="54"/>
      <c r="FM218" s="54"/>
      <c r="FN218" s="54"/>
      <c r="FO218" s="54"/>
      <c r="FP218" s="54"/>
      <c r="FQ218" s="54"/>
      <c r="FR218" s="54"/>
      <c r="FS218" s="54"/>
      <c r="FT218" s="54"/>
      <c r="FU218" s="54" t="s">
        <v>5107</v>
      </c>
      <c r="FV218" s="54"/>
      <c r="FW218" s="54"/>
      <c r="FX218" s="54"/>
      <c r="FY218" s="54"/>
      <c r="FZ218" s="54"/>
      <c r="GA218" s="54"/>
      <c r="GB218" s="54"/>
      <c r="GC218" s="54"/>
      <c r="GD218" s="54"/>
      <c r="GE218" s="54"/>
      <c r="GF218" s="54" t="s">
        <v>6059</v>
      </c>
      <c r="GG218" s="54" t="s">
        <v>6267</v>
      </c>
      <c r="GH218" s="54" t="s">
        <v>6722</v>
      </c>
      <c r="GI218" s="54" t="s">
        <v>7066</v>
      </c>
      <c r="GJ218" s="54" t="s">
        <v>28</v>
      </c>
      <c r="GK218" s="54" t="s">
        <v>6407</v>
      </c>
      <c r="GL218" s="54" t="s">
        <v>7419</v>
      </c>
      <c r="GM218" s="54" t="s">
        <v>7494</v>
      </c>
      <c r="GN218" s="54"/>
    </row>
    <row r="219" spans="3:196" ht="30" customHeight="1" x14ac:dyDescent="0.2">
      <c r="C219" s="57" t="s">
        <v>11155</v>
      </c>
      <c r="D219" s="102" t="s">
        <v>11217</v>
      </c>
      <c r="E219" s="54" t="s">
        <v>73</v>
      </c>
      <c r="F219" s="54" t="s">
        <v>11175</v>
      </c>
      <c r="G219" s="54" t="s">
        <v>82</v>
      </c>
      <c r="H219" s="54" t="s">
        <v>361</v>
      </c>
      <c r="I219" s="54" t="s">
        <v>484</v>
      </c>
      <c r="J219" s="54" t="s">
        <v>483</v>
      </c>
      <c r="K219" s="54">
        <v>2023</v>
      </c>
      <c r="L219" s="54" t="s">
        <v>903</v>
      </c>
      <c r="M219" s="54" t="s">
        <v>923</v>
      </c>
      <c r="N219" s="54"/>
      <c r="O219" s="54" t="s">
        <v>1215</v>
      </c>
      <c r="P219" s="54" t="s">
        <v>1439</v>
      </c>
      <c r="Q219" s="54" t="s">
        <v>1732</v>
      </c>
      <c r="R219" s="54" t="s">
        <v>1929</v>
      </c>
      <c r="S219" s="54" t="s">
        <v>2168</v>
      </c>
      <c r="T219" s="54" t="s">
        <v>2391</v>
      </c>
      <c r="U219" s="54"/>
      <c r="V219" s="54"/>
      <c r="W219" s="54"/>
      <c r="X219" s="54"/>
      <c r="Y219" s="54"/>
      <c r="Z219" s="54" t="s">
        <v>2873</v>
      </c>
      <c r="AA219" s="54" t="s">
        <v>2876</v>
      </c>
      <c r="AB219" s="54" t="s">
        <v>3140</v>
      </c>
      <c r="AC219" s="54" t="s">
        <v>3301</v>
      </c>
      <c r="AD219" s="55">
        <v>0.34</v>
      </c>
      <c r="AE219" s="55"/>
      <c r="AF219" s="55"/>
      <c r="AG219" s="55"/>
      <c r="AH219" s="55">
        <v>0.2</v>
      </c>
      <c r="AI219" s="55">
        <v>0</v>
      </c>
      <c r="AJ219" s="55">
        <v>0.02</v>
      </c>
      <c r="AK219" s="55">
        <v>0</v>
      </c>
      <c r="AL219" s="55">
        <v>0</v>
      </c>
      <c r="AM219" s="55">
        <v>0</v>
      </c>
      <c r="AN219" s="55">
        <v>0</v>
      </c>
      <c r="AO219" s="55">
        <v>0.14000000000000001</v>
      </c>
      <c r="AP219" s="55">
        <v>0</v>
      </c>
      <c r="AQ219" s="55"/>
      <c r="AR219" s="55"/>
      <c r="AS219" s="55"/>
      <c r="AT219" s="55"/>
      <c r="AU219" s="55"/>
      <c r="AV219" s="55"/>
      <c r="AW219" s="54"/>
      <c r="AX219" s="54"/>
      <c r="AY219" s="55"/>
      <c r="AZ219" s="55">
        <v>0.22</v>
      </c>
      <c r="BA219" s="55">
        <v>0.02</v>
      </c>
      <c r="BB219" s="56">
        <v>1</v>
      </c>
      <c r="BC219" s="56">
        <v>1</v>
      </c>
      <c r="BD219" s="56">
        <v>1</v>
      </c>
      <c r="BE219" s="56"/>
      <c r="BF219" s="56"/>
      <c r="BG219" s="56"/>
      <c r="BH219" s="56"/>
      <c r="BI219" s="56"/>
      <c r="BJ219" s="56"/>
      <c r="BK219" s="56"/>
      <c r="BL219" s="56"/>
      <c r="BM219" s="56"/>
      <c r="BN219" s="56"/>
      <c r="BO219" s="56">
        <v>1</v>
      </c>
      <c r="BP219" s="56"/>
      <c r="BQ219" s="56"/>
      <c r="BR219" s="56"/>
      <c r="BS219" s="56"/>
      <c r="BT219" s="56"/>
      <c r="BU219" s="56"/>
      <c r="BV219" s="56"/>
      <c r="BW219" s="56"/>
      <c r="BX219" s="56"/>
      <c r="BY219" s="56"/>
      <c r="BZ219" s="56"/>
      <c r="CA219" s="56"/>
      <c r="CB219" s="56"/>
      <c r="CC219" s="56"/>
      <c r="CD219" s="56"/>
      <c r="CE219" s="56"/>
      <c r="CF219" s="56"/>
      <c r="CG219" s="56"/>
      <c r="CH219" s="56"/>
      <c r="CI219" s="56"/>
      <c r="CJ219" s="56"/>
      <c r="CK219" s="56"/>
      <c r="CL219" s="56"/>
      <c r="CM219" s="56"/>
      <c r="CN219" s="56">
        <v>0</v>
      </c>
      <c r="CO219" s="56"/>
      <c r="CP219" s="70"/>
      <c r="CQ219" s="56"/>
      <c r="CR219" s="56"/>
      <c r="CS219" s="56"/>
      <c r="CT219" s="56"/>
      <c r="CU219" s="56">
        <v>1</v>
      </c>
      <c r="CV219" s="56">
        <v>0</v>
      </c>
      <c r="CW219" s="55">
        <v>0.4</v>
      </c>
      <c r="CX219" s="54" t="s">
        <v>3818</v>
      </c>
      <c r="CY219" s="54"/>
      <c r="CZ219" s="54">
        <v>0</v>
      </c>
      <c r="DA219" s="54" t="s">
        <v>4050</v>
      </c>
      <c r="DB219" s="55">
        <v>43.072000000000003</v>
      </c>
      <c r="DC219" s="54">
        <v>1</v>
      </c>
      <c r="DD219" s="54" t="s">
        <v>4098</v>
      </c>
      <c r="DE219" s="54" t="s">
        <v>4126</v>
      </c>
      <c r="DF219" s="54" t="s">
        <v>4144</v>
      </c>
      <c r="DG219" s="54"/>
      <c r="DH219" s="54"/>
      <c r="DI219" s="54"/>
      <c r="DJ219" s="54">
        <v>8</v>
      </c>
      <c r="DK219" s="54"/>
      <c r="DL219" s="54"/>
      <c r="DM219" s="54"/>
      <c r="DN219" s="54">
        <v>1</v>
      </c>
      <c r="DO219" s="54" t="s">
        <v>4386</v>
      </c>
      <c r="DP219" s="54">
        <v>105</v>
      </c>
      <c r="DQ219" s="54"/>
      <c r="DR219" s="54"/>
      <c r="DS219" s="54"/>
      <c r="DT219" s="54"/>
      <c r="DU219" s="54"/>
      <c r="DV219" s="54"/>
      <c r="DW219" s="54"/>
      <c r="DX219" s="54"/>
      <c r="DY219" s="54"/>
      <c r="DZ219" s="54"/>
      <c r="EA219" s="54"/>
      <c r="EB219" s="54"/>
      <c r="EC219" s="54"/>
      <c r="ED219" s="54"/>
      <c r="EE219" s="54"/>
      <c r="EF219" s="54"/>
      <c r="EG219" s="54"/>
      <c r="EH219" s="54"/>
      <c r="EI219" s="54"/>
      <c r="EJ219" s="54"/>
      <c r="EK219" s="54"/>
      <c r="EL219" s="54"/>
      <c r="EM219" s="54"/>
      <c r="EN219" s="54"/>
      <c r="EO219" s="54"/>
      <c r="EP219" s="54"/>
      <c r="EQ219" s="54"/>
      <c r="ER219" s="54"/>
      <c r="ES219" s="54"/>
      <c r="ET219" s="54"/>
      <c r="EU219" s="54"/>
      <c r="EV219" s="54"/>
      <c r="EW219" s="54"/>
      <c r="EX219" s="54">
        <v>1</v>
      </c>
      <c r="EY219" s="54" t="s">
        <v>4730</v>
      </c>
      <c r="EZ219" s="54">
        <v>8</v>
      </c>
      <c r="FA219" s="54"/>
      <c r="FB219" s="54"/>
      <c r="FC219" s="54"/>
      <c r="FD219" s="54"/>
      <c r="FE219" s="54"/>
      <c r="FF219" s="54"/>
      <c r="FG219" s="54"/>
      <c r="FH219" s="54"/>
      <c r="FI219" s="54"/>
      <c r="FJ219" s="54"/>
      <c r="FK219" s="54"/>
      <c r="FL219" s="54"/>
      <c r="FM219" s="54"/>
      <c r="FN219" s="54"/>
      <c r="FO219" s="54"/>
      <c r="FP219" s="54"/>
      <c r="FQ219" s="54"/>
      <c r="FR219" s="54"/>
      <c r="FS219" s="54"/>
      <c r="FT219" s="54"/>
      <c r="FU219" s="54" t="s">
        <v>4571</v>
      </c>
      <c r="FV219" s="54"/>
      <c r="FW219" s="54"/>
      <c r="FX219" s="54"/>
      <c r="FY219" s="54" t="s">
        <v>5554</v>
      </c>
      <c r="FZ219" s="54"/>
      <c r="GA219" s="54"/>
      <c r="GB219" s="54"/>
      <c r="GC219" s="54"/>
      <c r="GD219" s="54"/>
      <c r="GE219" s="54"/>
      <c r="GF219" s="54" t="s">
        <v>6067</v>
      </c>
      <c r="GG219" s="54" t="s">
        <v>6267</v>
      </c>
      <c r="GH219" s="54" t="s">
        <v>6730</v>
      </c>
      <c r="GI219" s="54" t="s">
        <v>7074</v>
      </c>
      <c r="GJ219" s="54" t="s">
        <v>28</v>
      </c>
      <c r="GK219" s="54" t="s">
        <v>6407</v>
      </c>
      <c r="GL219" s="54" t="s">
        <v>7419</v>
      </c>
      <c r="GM219" s="54" t="s">
        <v>7494</v>
      </c>
      <c r="GN219" s="54"/>
    </row>
    <row r="220" spans="3:196" ht="30" customHeight="1" x14ac:dyDescent="0.2">
      <c r="C220" s="102" t="s">
        <v>711</v>
      </c>
      <c r="D220" s="102" t="s">
        <v>11217</v>
      </c>
      <c r="E220" s="54" t="s">
        <v>73</v>
      </c>
      <c r="F220" s="54" t="s">
        <v>11175</v>
      </c>
      <c r="G220" s="54" t="s">
        <v>82</v>
      </c>
      <c r="H220" s="54" t="s">
        <v>361</v>
      </c>
      <c r="I220" s="54" t="s">
        <v>662</v>
      </c>
      <c r="J220" s="54" t="s">
        <v>663</v>
      </c>
      <c r="K220" s="54">
        <v>2023</v>
      </c>
      <c r="L220" s="54" t="s">
        <v>781</v>
      </c>
      <c r="M220" s="54" t="s">
        <v>920</v>
      </c>
      <c r="N220" s="54"/>
      <c r="O220" s="54" t="s">
        <v>1218</v>
      </c>
      <c r="P220" s="54" t="s">
        <v>1442</v>
      </c>
      <c r="Q220" s="54"/>
      <c r="R220" s="54"/>
      <c r="S220" s="54" t="s">
        <v>2170</v>
      </c>
      <c r="T220" s="54" t="s">
        <v>2393</v>
      </c>
      <c r="U220" s="54"/>
      <c r="V220" s="54"/>
      <c r="W220" s="54"/>
      <c r="X220" s="54"/>
      <c r="Y220" s="54"/>
      <c r="Z220" s="54" t="s">
        <v>2876</v>
      </c>
      <c r="AA220" s="54" t="s">
        <v>3093</v>
      </c>
      <c r="AB220" s="54" t="s">
        <v>3138</v>
      </c>
      <c r="AC220" s="54" t="s">
        <v>3295</v>
      </c>
      <c r="AD220" s="55">
        <v>0.1</v>
      </c>
      <c r="AE220" s="55"/>
      <c r="AF220" s="55"/>
      <c r="AG220" s="55"/>
      <c r="AH220" s="55">
        <v>0.1</v>
      </c>
      <c r="AI220" s="55">
        <v>0</v>
      </c>
      <c r="AJ220" s="55">
        <v>0.01</v>
      </c>
      <c r="AK220" s="55">
        <v>0</v>
      </c>
      <c r="AL220" s="55">
        <v>0</v>
      </c>
      <c r="AM220" s="55">
        <v>0</v>
      </c>
      <c r="AN220" s="55">
        <v>0</v>
      </c>
      <c r="AO220" s="55">
        <v>0</v>
      </c>
      <c r="AP220" s="55">
        <v>0</v>
      </c>
      <c r="AQ220" s="55"/>
      <c r="AR220" s="55"/>
      <c r="AS220" s="55"/>
      <c r="AT220" s="55"/>
      <c r="AU220" s="55"/>
      <c r="AV220" s="55"/>
      <c r="AW220" s="54"/>
      <c r="AX220" s="54"/>
      <c r="AY220" s="55"/>
      <c r="AZ220" s="55">
        <v>0.1</v>
      </c>
      <c r="BA220" s="55">
        <v>0.01</v>
      </c>
      <c r="BB220" s="56">
        <v>4</v>
      </c>
      <c r="BC220" s="56">
        <v>4</v>
      </c>
      <c r="BD220" s="56">
        <v>1</v>
      </c>
      <c r="BE220" s="56"/>
      <c r="BF220" s="56"/>
      <c r="BG220" s="56"/>
      <c r="BH220" s="56"/>
      <c r="BI220" s="56"/>
      <c r="BJ220" s="56"/>
      <c r="BK220" s="56"/>
      <c r="BL220" s="56"/>
      <c r="BM220" s="56"/>
      <c r="BN220" s="56"/>
      <c r="BO220" s="56"/>
      <c r="BP220" s="56"/>
      <c r="BQ220" s="56"/>
      <c r="BR220" s="56"/>
      <c r="BS220" s="56"/>
      <c r="BT220" s="56"/>
      <c r="BU220" s="56"/>
      <c r="BV220" s="56"/>
      <c r="BW220" s="56"/>
      <c r="BX220" s="56">
        <v>1</v>
      </c>
      <c r="BY220" s="56"/>
      <c r="BZ220" s="56"/>
      <c r="CA220" s="56"/>
      <c r="CB220" s="56"/>
      <c r="CC220" s="56"/>
      <c r="CD220" s="56"/>
      <c r="CE220" s="56"/>
      <c r="CF220" s="56">
        <v>1</v>
      </c>
      <c r="CG220" s="56"/>
      <c r="CH220" s="56"/>
      <c r="CI220" s="56"/>
      <c r="CJ220" s="56"/>
      <c r="CK220" s="56"/>
      <c r="CL220" s="56"/>
      <c r="CM220" s="56"/>
      <c r="CN220" s="56">
        <v>1</v>
      </c>
      <c r="CO220" s="56"/>
      <c r="CP220" s="70"/>
      <c r="CQ220" s="56"/>
      <c r="CR220" s="56"/>
      <c r="CS220" s="56"/>
      <c r="CT220" s="56"/>
      <c r="CU220" s="56">
        <v>1</v>
      </c>
      <c r="CV220" s="56">
        <v>0</v>
      </c>
      <c r="CW220" s="55">
        <v>1.7250000000000001</v>
      </c>
      <c r="CX220" s="54" t="s">
        <v>3820</v>
      </c>
      <c r="CY220" s="54"/>
      <c r="CZ220" s="54">
        <v>2.33</v>
      </c>
      <c r="DA220" s="54" t="s">
        <v>4050</v>
      </c>
      <c r="DB220" s="55">
        <v>43.072000000000003</v>
      </c>
      <c r="DC220" s="54">
        <v>1</v>
      </c>
      <c r="DD220" s="54" t="s">
        <v>4098</v>
      </c>
      <c r="DE220" s="54" t="s">
        <v>4127</v>
      </c>
      <c r="DF220" s="54" t="s">
        <v>4144</v>
      </c>
      <c r="DG220" s="54"/>
      <c r="DH220" s="54"/>
      <c r="DI220" s="54"/>
      <c r="DJ220" s="54">
        <v>6</v>
      </c>
      <c r="DK220" s="54"/>
      <c r="DL220" s="54"/>
      <c r="DM220" s="54"/>
      <c r="DN220" s="54"/>
      <c r="DO220" s="54"/>
      <c r="DP220" s="54"/>
      <c r="DQ220" s="54"/>
      <c r="DR220" s="54"/>
      <c r="DS220" s="54"/>
      <c r="DT220" s="54"/>
      <c r="DU220" s="54"/>
      <c r="DV220" s="54"/>
      <c r="DW220" s="54"/>
      <c r="DX220" s="54"/>
      <c r="DY220" s="54"/>
      <c r="DZ220" s="54"/>
      <c r="EA220" s="54"/>
      <c r="EB220" s="54"/>
      <c r="EC220" s="54"/>
      <c r="ED220" s="54"/>
      <c r="EE220" s="54"/>
      <c r="EF220" s="54" t="s">
        <v>4537</v>
      </c>
      <c r="EG220" s="54" t="s">
        <v>4571</v>
      </c>
      <c r="EH220" s="54">
        <v>82</v>
      </c>
      <c r="EI220" s="54"/>
      <c r="EJ220" s="54"/>
      <c r="EK220" s="54"/>
      <c r="EL220" s="54"/>
      <c r="EM220" s="54"/>
      <c r="EN220" s="54"/>
      <c r="EO220" s="54"/>
      <c r="EP220" s="54"/>
      <c r="EQ220" s="54"/>
      <c r="ER220" s="54"/>
      <c r="ES220" s="54"/>
      <c r="ET220" s="54"/>
      <c r="EU220" s="54"/>
      <c r="EV220" s="54"/>
      <c r="EW220" s="54"/>
      <c r="EX220" s="54">
        <v>1</v>
      </c>
      <c r="EY220" s="54" t="s">
        <v>4731</v>
      </c>
      <c r="EZ220" s="54">
        <v>6</v>
      </c>
      <c r="FA220" s="54"/>
      <c r="FB220" s="54"/>
      <c r="FC220" s="54"/>
      <c r="FD220" s="54"/>
      <c r="FE220" s="54"/>
      <c r="FF220" s="54"/>
      <c r="FG220" s="54"/>
      <c r="FH220" s="54"/>
      <c r="FI220" s="54"/>
      <c r="FJ220" s="54"/>
      <c r="FK220" s="54"/>
      <c r="FL220" s="54"/>
      <c r="FM220" s="54"/>
      <c r="FN220" s="54"/>
      <c r="FO220" s="54"/>
      <c r="FP220" s="54"/>
      <c r="FQ220" s="54"/>
      <c r="FR220" s="54"/>
      <c r="FS220" s="54"/>
      <c r="FT220" s="54"/>
      <c r="FU220" s="54" t="s">
        <v>4571</v>
      </c>
      <c r="FV220" s="54"/>
      <c r="FW220" s="54"/>
      <c r="FX220" s="54"/>
      <c r="FY220" s="54"/>
      <c r="FZ220" s="54"/>
      <c r="GA220" s="54"/>
      <c r="GB220" s="54"/>
      <c r="GC220" s="54"/>
      <c r="GD220" s="54"/>
      <c r="GE220" s="54"/>
      <c r="GF220" s="54" t="s">
        <v>6067</v>
      </c>
      <c r="GG220" s="54" t="s">
        <v>6067</v>
      </c>
      <c r="GH220" s="54" t="s">
        <v>6730</v>
      </c>
      <c r="GI220" s="54" t="s">
        <v>7074</v>
      </c>
      <c r="GJ220" s="54" t="s">
        <v>28</v>
      </c>
      <c r="GK220" s="54" t="s">
        <v>6407</v>
      </c>
      <c r="GL220" s="54" t="s">
        <v>7419</v>
      </c>
      <c r="GM220" s="54" t="s">
        <v>7494</v>
      </c>
      <c r="GN220" s="54"/>
    </row>
    <row r="221" spans="3:196" ht="30" customHeight="1" x14ac:dyDescent="0.2">
      <c r="C221" s="57" t="s">
        <v>11155</v>
      </c>
      <c r="D221" s="102" t="s">
        <v>11217</v>
      </c>
      <c r="E221" s="54" t="s">
        <v>73</v>
      </c>
      <c r="F221" s="54" t="s">
        <v>11175</v>
      </c>
      <c r="G221" s="54" t="s">
        <v>82</v>
      </c>
      <c r="H221" s="54" t="s">
        <v>364</v>
      </c>
      <c r="I221" s="54" t="s">
        <v>483</v>
      </c>
      <c r="J221" s="54" t="s">
        <v>483</v>
      </c>
      <c r="K221" s="54">
        <v>2017</v>
      </c>
      <c r="L221" s="54" t="s">
        <v>905</v>
      </c>
      <c r="M221" s="54" t="s">
        <v>1003</v>
      </c>
      <c r="N221" s="54"/>
      <c r="O221" s="54" t="s">
        <v>1219</v>
      </c>
      <c r="P221" s="54" t="s">
        <v>1443</v>
      </c>
      <c r="Q221" s="54"/>
      <c r="R221" s="54"/>
      <c r="S221" s="54" t="s">
        <v>2171</v>
      </c>
      <c r="T221" s="54" t="s">
        <v>2394</v>
      </c>
      <c r="U221" s="54"/>
      <c r="V221" s="54" t="s">
        <v>1369</v>
      </c>
      <c r="W221" s="54"/>
      <c r="X221" s="54"/>
      <c r="Y221" s="54"/>
      <c r="Z221" s="54" t="s">
        <v>2877</v>
      </c>
      <c r="AA221" s="54" t="s">
        <v>3094</v>
      </c>
      <c r="AB221" s="54" t="s">
        <v>3140</v>
      </c>
      <c r="AC221" s="54" t="s">
        <v>3094</v>
      </c>
      <c r="AD221" s="55">
        <v>3</v>
      </c>
      <c r="AE221" s="55"/>
      <c r="AF221" s="55"/>
      <c r="AG221" s="55"/>
      <c r="AH221" s="55">
        <v>2.85</v>
      </c>
      <c r="AI221" s="55">
        <v>66.67</v>
      </c>
      <c r="AJ221" s="55">
        <v>0.1</v>
      </c>
      <c r="AK221" s="55">
        <v>0</v>
      </c>
      <c r="AL221" s="55">
        <v>0</v>
      </c>
      <c r="AM221" s="55">
        <v>0</v>
      </c>
      <c r="AN221" s="55">
        <v>0</v>
      </c>
      <c r="AO221" s="55">
        <v>0.15</v>
      </c>
      <c r="AP221" s="55">
        <v>0</v>
      </c>
      <c r="AQ221" s="55"/>
      <c r="AR221" s="55"/>
      <c r="AS221" s="55"/>
      <c r="AT221" s="55"/>
      <c r="AU221" s="55"/>
      <c r="AV221" s="55"/>
      <c r="AW221" s="54"/>
      <c r="AX221" s="54"/>
      <c r="AY221" s="55"/>
      <c r="AZ221" s="55">
        <v>3</v>
      </c>
      <c r="BA221" s="55">
        <v>0.1</v>
      </c>
      <c r="BB221" s="56">
        <v>11</v>
      </c>
      <c r="BC221" s="56">
        <v>3</v>
      </c>
      <c r="BD221" s="56">
        <v>3</v>
      </c>
      <c r="BE221" s="56"/>
      <c r="BF221" s="56">
        <v>1</v>
      </c>
      <c r="BG221" s="56"/>
      <c r="BH221" s="56"/>
      <c r="BI221" s="56"/>
      <c r="BJ221" s="56"/>
      <c r="BK221" s="56"/>
      <c r="BL221" s="56"/>
      <c r="BM221" s="56"/>
      <c r="BN221" s="56"/>
      <c r="BO221" s="56"/>
      <c r="BP221" s="56"/>
      <c r="BQ221" s="56"/>
      <c r="BR221" s="56"/>
      <c r="BS221" s="56"/>
      <c r="BT221" s="56"/>
      <c r="BU221" s="56"/>
      <c r="BV221" s="56"/>
      <c r="BW221" s="56"/>
      <c r="BX221" s="56"/>
      <c r="BY221" s="56"/>
      <c r="BZ221" s="56"/>
      <c r="CA221" s="56"/>
      <c r="CB221" s="56"/>
      <c r="CC221" s="56"/>
      <c r="CD221" s="56"/>
      <c r="CE221" s="56"/>
      <c r="CF221" s="56"/>
      <c r="CG221" s="56"/>
      <c r="CH221" s="56"/>
      <c r="CI221" s="56"/>
      <c r="CJ221" s="56"/>
      <c r="CK221" s="56"/>
      <c r="CL221" s="56"/>
      <c r="CM221" s="56"/>
      <c r="CN221" s="56">
        <v>0</v>
      </c>
      <c r="CO221" s="56"/>
      <c r="CP221" s="70"/>
      <c r="CQ221" s="56"/>
      <c r="CR221" s="56"/>
      <c r="CS221" s="56"/>
      <c r="CT221" s="56"/>
      <c r="CU221" s="56">
        <v>1</v>
      </c>
      <c r="CV221" s="56">
        <v>0</v>
      </c>
      <c r="CW221" s="55">
        <v>1.7</v>
      </c>
      <c r="CX221" s="54" t="s">
        <v>3821</v>
      </c>
      <c r="CY221" s="54"/>
      <c r="CZ221" s="54">
        <v>1.1399999999999999</v>
      </c>
      <c r="DA221" s="54" t="s">
        <v>4050</v>
      </c>
      <c r="DB221" s="55">
        <v>88.7</v>
      </c>
      <c r="DC221" s="54"/>
      <c r="DD221" s="54"/>
      <c r="DE221" s="54"/>
      <c r="DF221" s="54"/>
      <c r="DG221" s="54"/>
      <c r="DH221" s="54"/>
      <c r="DI221" s="54"/>
      <c r="DJ221" s="54">
        <v>21</v>
      </c>
      <c r="DK221" s="54">
        <v>1</v>
      </c>
      <c r="DL221" s="54" t="s">
        <v>4249</v>
      </c>
      <c r="DM221" s="54">
        <v>186</v>
      </c>
      <c r="DN221" s="54">
        <v>1</v>
      </c>
      <c r="DO221" s="54" t="s">
        <v>4182</v>
      </c>
      <c r="DP221" s="54">
        <v>74</v>
      </c>
      <c r="DQ221" s="54"/>
      <c r="DR221" s="54"/>
      <c r="DS221" s="54"/>
      <c r="DT221" s="54"/>
      <c r="DU221" s="54"/>
      <c r="DV221" s="54"/>
      <c r="DW221" s="54"/>
      <c r="DX221" s="54"/>
      <c r="DY221" s="54"/>
      <c r="DZ221" s="54"/>
      <c r="EA221" s="54"/>
      <c r="EB221" s="54"/>
      <c r="EC221" s="54"/>
      <c r="ED221" s="54"/>
      <c r="EE221" s="54"/>
      <c r="EF221" s="54"/>
      <c r="EG221" s="54"/>
      <c r="EH221" s="54"/>
      <c r="EI221" s="54">
        <v>1</v>
      </c>
      <c r="EJ221" s="54" t="s">
        <v>4604</v>
      </c>
      <c r="EK221" s="54">
        <v>4196</v>
      </c>
      <c r="EL221" s="54"/>
      <c r="EM221" s="54"/>
      <c r="EN221" s="54"/>
      <c r="EO221" s="54"/>
      <c r="EP221" s="54"/>
      <c r="EQ221" s="54"/>
      <c r="ER221" s="54"/>
      <c r="ES221" s="54"/>
      <c r="ET221" s="54"/>
      <c r="EU221" s="54"/>
      <c r="EV221" s="54"/>
      <c r="EW221" s="54"/>
      <c r="EX221" s="54"/>
      <c r="EY221" s="54"/>
      <c r="EZ221" s="54"/>
      <c r="FA221" s="54">
        <v>1</v>
      </c>
      <c r="FB221" s="54" t="s">
        <v>4823</v>
      </c>
      <c r="FC221" s="54">
        <v>7</v>
      </c>
      <c r="FD221" s="54"/>
      <c r="FE221" s="54"/>
      <c r="FF221" s="54"/>
      <c r="FG221" s="54"/>
      <c r="FH221" s="54"/>
      <c r="FI221" s="54"/>
      <c r="FJ221" s="54"/>
      <c r="FK221" s="54"/>
      <c r="FL221" s="54"/>
      <c r="FM221" s="54"/>
      <c r="FN221" s="54"/>
      <c r="FO221" s="54"/>
      <c r="FP221" s="54"/>
      <c r="FQ221" s="54"/>
      <c r="FR221" s="54"/>
      <c r="FS221" s="54" t="s">
        <v>4910</v>
      </c>
      <c r="FT221" s="54"/>
      <c r="FU221" s="54" t="s">
        <v>5116</v>
      </c>
      <c r="FV221" s="54" t="s">
        <v>5306</v>
      </c>
      <c r="FW221" s="54" t="s">
        <v>5383</v>
      </c>
      <c r="FX221" s="54"/>
      <c r="FY221" s="54" t="s">
        <v>5557</v>
      </c>
      <c r="FZ221" s="54"/>
      <c r="GA221" s="54"/>
      <c r="GB221" s="54"/>
      <c r="GC221" s="54" t="s">
        <v>5764</v>
      </c>
      <c r="GD221" s="54">
        <v>6</v>
      </c>
      <c r="GE221" s="54">
        <v>21</v>
      </c>
      <c r="GF221" s="54" t="s">
        <v>6069</v>
      </c>
      <c r="GG221" s="54" t="s">
        <v>6405</v>
      </c>
      <c r="GH221" s="54" t="s">
        <v>6732</v>
      </c>
      <c r="GI221" s="54" t="s">
        <v>7076</v>
      </c>
      <c r="GJ221" s="54" t="s">
        <v>28</v>
      </c>
      <c r="GK221" s="54" t="s">
        <v>6407</v>
      </c>
      <c r="GL221" s="54" t="s">
        <v>7419</v>
      </c>
      <c r="GM221" s="54" t="s">
        <v>7494</v>
      </c>
      <c r="GN221" s="54"/>
    </row>
    <row r="222" spans="3:196" ht="30" customHeight="1" x14ac:dyDescent="0.2">
      <c r="C222" s="102" t="s">
        <v>711</v>
      </c>
      <c r="D222" s="102" t="s">
        <v>11217</v>
      </c>
      <c r="E222" s="54" t="s">
        <v>73</v>
      </c>
      <c r="F222" s="54" t="s">
        <v>11175</v>
      </c>
      <c r="G222" s="54" t="s">
        <v>82</v>
      </c>
      <c r="H222" s="54" t="s">
        <v>364</v>
      </c>
      <c r="I222" s="54" t="s">
        <v>663</v>
      </c>
      <c r="J222" s="54" t="s">
        <v>663</v>
      </c>
      <c r="K222" s="54">
        <v>2020</v>
      </c>
      <c r="L222" s="54" t="s">
        <v>781</v>
      </c>
      <c r="M222" s="54" t="s">
        <v>850</v>
      </c>
      <c r="N222" s="54"/>
      <c r="O222" s="54" t="s">
        <v>1220</v>
      </c>
      <c r="P222" s="54" t="s">
        <v>1444</v>
      </c>
      <c r="Q222" s="54"/>
      <c r="R222" s="54"/>
      <c r="S222" s="54" t="s">
        <v>2172</v>
      </c>
      <c r="T222" s="54" t="s">
        <v>2395</v>
      </c>
      <c r="U222" s="54"/>
      <c r="V222" s="54"/>
      <c r="W222" s="54"/>
      <c r="X222" s="54"/>
      <c r="Y222" s="54"/>
      <c r="Z222" s="54" t="s">
        <v>2878</v>
      </c>
      <c r="AA222" s="54" t="s">
        <v>2878</v>
      </c>
      <c r="AB222" s="54" t="s">
        <v>3138</v>
      </c>
      <c r="AC222" s="54" t="s">
        <v>3303</v>
      </c>
      <c r="AD222" s="55">
        <v>1.1000000000000001</v>
      </c>
      <c r="AE222" s="55"/>
      <c r="AF222" s="55"/>
      <c r="AG222" s="55"/>
      <c r="AH222" s="55">
        <v>1.1000000000000001</v>
      </c>
      <c r="AI222" s="55">
        <v>100</v>
      </c>
      <c r="AJ222" s="55">
        <v>0.05</v>
      </c>
      <c r="AK222" s="55">
        <v>0</v>
      </c>
      <c r="AL222" s="55">
        <v>0</v>
      </c>
      <c r="AM222" s="55">
        <v>0</v>
      </c>
      <c r="AN222" s="55">
        <v>0</v>
      </c>
      <c r="AO222" s="55">
        <v>0</v>
      </c>
      <c r="AP222" s="55">
        <v>0</v>
      </c>
      <c r="AQ222" s="55"/>
      <c r="AR222" s="55"/>
      <c r="AS222" s="55"/>
      <c r="AT222" s="55"/>
      <c r="AU222" s="55"/>
      <c r="AV222" s="55"/>
      <c r="AW222" s="54"/>
      <c r="AX222" s="54"/>
      <c r="AY222" s="55"/>
      <c r="AZ222" s="55">
        <v>1.1000000000000001</v>
      </c>
      <c r="BA222" s="55">
        <v>0.04</v>
      </c>
      <c r="BB222" s="56">
        <v>42</v>
      </c>
      <c r="BC222" s="56">
        <v>11</v>
      </c>
      <c r="BD222" s="56">
        <v>11</v>
      </c>
      <c r="BE222" s="56"/>
      <c r="BF222" s="56"/>
      <c r="BG222" s="56"/>
      <c r="BH222" s="56"/>
      <c r="BI222" s="56"/>
      <c r="BJ222" s="56"/>
      <c r="BK222" s="56"/>
      <c r="BL222" s="56"/>
      <c r="BM222" s="56"/>
      <c r="BN222" s="56"/>
      <c r="BO222" s="56"/>
      <c r="BP222" s="56"/>
      <c r="BQ222" s="56"/>
      <c r="BR222" s="56"/>
      <c r="BS222" s="56"/>
      <c r="BT222" s="56"/>
      <c r="BU222" s="56"/>
      <c r="BV222" s="56"/>
      <c r="BW222" s="56"/>
      <c r="BX222" s="56">
        <v>11</v>
      </c>
      <c r="BY222" s="56"/>
      <c r="BZ222" s="56"/>
      <c r="CA222" s="56"/>
      <c r="CB222" s="56">
        <v>1</v>
      </c>
      <c r="CC222" s="56">
        <v>1</v>
      </c>
      <c r="CD222" s="56">
        <v>1</v>
      </c>
      <c r="CE222" s="56">
        <v>1</v>
      </c>
      <c r="CF222" s="56">
        <v>6</v>
      </c>
      <c r="CG222" s="56"/>
      <c r="CH222" s="56"/>
      <c r="CI222" s="56"/>
      <c r="CJ222" s="56"/>
      <c r="CK222" s="56"/>
      <c r="CL222" s="56">
        <v>2</v>
      </c>
      <c r="CM222" s="56"/>
      <c r="CN222" s="56">
        <v>12</v>
      </c>
      <c r="CO222" s="56"/>
      <c r="CP222" s="70"/>
      <c r="CQ222" s="56"/>
      <c r="CR222" s="56"/>
      <c r="CS222" s="56"/>
      <c r="CT222" s="56"/>
      <c r="CU222" s="56">
        <v>11</v>
      </c>
      <c r="CV222" s="56">
        <v>0</v>
      </c>
      <c r="CW222" s="55">
        <v>11.734</v>
      </c>
      <c r="CX222" s="54" t="s">
        <v>3822</v>
      </c>
      <c r="CY222" s="54"/>
      <c r="CZ222" s="54">
        <v>13.23</v>
      </c>
      <c r="DA222" s="54" t="s">
        <v>4050</v>
      </c>
      <c r="DB222" s="55">
        <v>88.7</v>
      </c>
      <c r="DC222" s="54"/>
      <c r="DD222" s="54"/>
      <c r="DE222" s="54"/>
      <c r="DF222" s="54"/>
      <c r="DG222" s="54"/>
      <c r="DH222" s="54"/>
      <c r="DI222" s="54"/>
      <c r="DJ222" s="54">
        <v>12</v>
      </c>
      <c r="DK222" s="54"/>
      <c r="DL222" s="54"/>
      <c r="DM222" s="54"/>
      <c r="DN222" s="54">
        <v>1</v>
      </c>
      <c r="DO222" s="54" t="s">
        <v>4389</v>
      </c>
      <c r="DP222" s="54">
        <v>2739</v>
      </c>
      <c r="DQ222" s="54"/>
      <c r="DR222" s="54"/>
      <c r="DS222" s="54"/>
      <c r="DT222" s="54"/>
      <c r="DU222" s="54"/>
      <c r="DV222" s="54"/>
      <c r="DW222" s="54"/>
      <c r="DX222" s="54"/>
      <c r="DY222" s="54"/>
      <c r="DZ222" s="54"/>
      <c r="EA222" s="54"/>
      <c r="EB222" s="54"/>
      <c r="EC222" s="54"/>
      <c r="ED222" s="54"/>
      <c r="EE222" s="54"/>
      <c r="EF222" s="54"/>
      <c r="EG222" s="54"/>
      <c r="EH222" s="54"/>
      <c r="EI222" s="54"/>
      <c r="EJ222" s="54"/>
      <c r="EK222" s="54"/>
      <c r="EL222" s="54"/>
      <c r="EM222" s="54"/>
      <c r="EN222" s="54"/>
      <c r="EO222" s="54"/>
      <c r="EP222" s="54"/>
      <c r="EQ222" s="54"/>
      <c r="ER222" s="54"/>
      <c r="ES222" s="54"/>
      <c r="ET222" s="54"/>
      <c r="EU222" s="54"/>
      <c r="EV222" s="54"/>
      <c r="EW222" s="54"/>
      <c r="EX222" s="54">
        <v>1</v>
      </c>
      <c r="EY222" s="54" t="s">
        <v>4732</v>
      </c>
      <c r="EZ222" s="54">
        <v>14</v>
      </c>
      <c r="FA222" s="54"/>
      <c r="FB222" s="54"/>
      <c r="FC222" s="54"/>
      <c r="FD222" s="54"/>
      <c r="FE222" s="54"/>
      <c r="FF222" s="54"/>
      <c r="FG222" s="54"/>
      <c r="FH222" s="54"/>
      <c r="FI222" s="54"/>
      <c r="FJ222" s="54"/>
      <c r="FK222" s="54"/>
      <c r="FL222" s="54"/>
      <c r="FM222" s="54"/>
      <c r="FN222" s="54"/>
      <c r="FO222" s="54"/>
      <c r="FP222" s="54"/>
      <c r="FQ222" s="54"/>
      <c r="FR222" s="54"/>
      <c r="FS222" s="54"/>
      <c r="FT222" s="54"/>
      <c r="FU222" s="54"/>
      <c r="FV222" s="54"/>
      <c r="FW222" s="54"/>
      <c r="FX222" s="54"/>
      <c r="FY222" s="54" t="s">
        <v>5558</v>
      </c>
      <c r="FZ222" s="54"/>
      <c r="GA222" s="54"/>
      <c r="GB222" s="54"/>
      <c r="GC222" s="54" t="s">
        <v>5765</v>
      </c>
      <c r="GD222" s="54">
        <v>4</v>
      </c>
      <c r="GE222" s="54">
        <v>23</v>
      </c>
      <c r="GF222" s="54" t="s">
        <v>6069</v>
      </c>
      <c r="GG222" s="54" t="s">
        <v>6405</v>
      </c>
      <c r="GH222" s="54" t="s">
        <v>6732</v>
      </c>
      <c r="GI222" s="54" t="s">
        <v>7076</v>
      </c>
      <c r="GJ222" s="54" t="s">
        <v>28</v>
      </c>
      <c r="GK222" s="54" t="s">
        <v>6407</v>
      </c>
      <c r="GL222" s="54" t="s">
        <v>7419</v>
      </c>
      <c r="GM222" s="54" t="s">
        <v>7494</v>
      </c>
      <c r="GN222" s="54"/>
    </row>
    <row r="223" spans="3:196" ht="30" customHeight="1" x14ac:dyDescent="0.2">
      <c r="C223" s="57" t="s">
        <v>11156</v>
      </c>
      <c r="D223" s="102" t="s">
        <v>11217</v>
      </c>
      <c r="E223" s="54" t="s">
        <v>73</v>
      </c>
      <c r="F223" s="54" t="s">
        <v>11175</v>
      </c>
      <c r="G223" s="54" t="s">
        <v>82</v>
      </c>
      <c r="H223" s="54" t="s">
        <v>366</v>
      </c>
      <c r="I223" s="54" t="s">
        <v>502</v>
      </c>
      <c r="J223" s="54" t="s">
        <v>483</v>
      </c>
      <c r="K223" s="54">
        <v>2023</v>
      </c>
      <c r="L223" s="54" t="s">
        <v>907</v>
      </c>
      <c r="M223" s="54" t="s">
        <v>883</v>
      </c>
      <c r="N223" s="54"/>
      <c r="O223" s="54" t="s">
        <v>1222</v>
      </c>
      <c r="P223" s="54" t="s">
        <v>1445</v>
      </c>
      <c r="Q223" s="54"/>
      <c r="R223" s="54"/>
      <c r="S223" s="54" t="s">
        <v>2174</v>
      </c>
      <c r="T223" s="54" t="s">
        <v>2396</v>
      </c>
      <c r="U223" s="54" t="s">
        <v>2512</v>
      </c>
      <c r="V223" s="54" t="s">
        <v>2587</v>
      </c>
      <c r="W223" s="54"/>
      <c r="X223" s="54"/>
      <c r="Y223" s="54"/>
      <c r="Z223" s="54" t="s">
        <v>2880</v>
      </c>
      <c r="AA223" s="54" t="s">
        <v>3096</v>
      </c>
      <c r="AB223" s="54" t="s">
        <v>3138</v>
      </c>
      <c r="AC223" s="54" t="s">
        <v>3305</v>
      </c>
      <c r="AD223" s="55">
        <v>0.15</v>
      </c>
      <c r="AE223" s="55"/>
      <c r="AF223" s="55"/>
      <c r="AG223" s="55"/>
      <c r="AH223" s="55">
        <v>0.15</v>
      </c>
      <c r="AI223" s="55">
        <v>100</v>
      </c>
      <c r="AJ223" s="55">
        <v>1E-3</v>
      </c>
      <c r="AK223" s="55">
        <v>0</v>
      </c>
      <c r="AL223" s="55">
        <v>0</v>
      </c>
      <c r="AM223" s="55">
        <v>0</v>
      </c>
      <c r="AN223" s="55">
        <v>0</v>
      </c>
      <c r="AO223" s="55">
        <v>0</v>
      </c>
      <c r="AP223" s="55">
        <v>0</v>
      </c>
      <c r="AQ223" s="55"/>
      <c r="AR223" s="55"/>
      <c r="AS223" s="55"/>
      <c r="AT223" s="55"/>
      <c r="AU223" s="55"/>
      <c r="AV223" s="55"/>
      <c r="AW223" s="54"/>
      <c r="AX223" s="54"/>
      <c r="AY223" s="55"/>
      <c r="AZ223" s="55">
        <v>0</v>
      </c>
      <c r="BA223" s="55">
        <v>0</v>
      </c>
      <c r="BB223" s="56">
        <v>10</v>
      </c>
      <c r="BC223" s="56">
        <v>10</v>
      </c>
      <c r="BD223" s="56">
        <v>2</v>
      </c>
      <c r="BE223" s="56"/>
      <c r="BF223" s="56"/>
      <c r="BG223" s="56"/>
      <c r="BH223" s="56"/>
      <c r="BI223" s="56"/>
      <c r="BJ223" s="56">
        <v>2</v>
      </c>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v>0</v>
      </c>
      <c r="CO223" s="56"/>
      <c r="CP223" s="70"/>
      <c r="CQ223" s="56"/>
      <c r="CR223" s="56"/>
      <c r="CS223" s="56"/>
      <c r="CT223" s="56"/>
      <c r="CU223" s="56">
        <v>2</v>
      </c>
      <c r="CV223" s="56">
        <v>0</v>
      </c>
      <c r="CW223" s="55">
        <v>0.6</v>
      </c>
      <c r="CX223" s="54" t="s">
        <v>3824</v>
      </c>
      <c r="CY223" s="54"/>
      <c r="CZ223" s="54">
        <v>1.52</v>
      </c>
      <c r="DA223" s="54" t="s">
        <v>4050</v>
      </c>
      <c r="DB223" s="55">
        <v>39.585000000000001</v>
      </c>
      <c r="DC223" s="54"/>
      <c r="DD223" s="54"/>
      <c r="DE223" s="54"/>
      <c r="DF223" s="54"/>
      <c r="DG223" s="54"/>
      <c r="DH223" s="54"/>
      <c r="DI223" s="54"/>
      <c r="DJ223" s="54">
        <v>3</v>
      </c>
      <c r="DK223" s="54">
        <v>1</v>
      </c>
      <c r="DL223" s="54" t="s">
        <v>4251</v>
      </c>
      <c r="DM223" s="54">
        <v>3087</v>
      </c>
      <c r="DN223" s="54"/>
      <c r="DO223" s="54"/>
      <c r="DP223" s="54"/>
      <c r="DQ223" s="54"/>
      <c r="DR223" s="54"/>
      <c r="DS223" s="54"/>
      <c r="DT223" s="54"/>
      <c r="DU223" s="54"/>
      <c r="DV223" s="54"/>
      <c r="DW223" s="54"/>
      <c r="DX223" s="54"/>
      <c r="DY223" s="54"/>
      <c r="DZ223" s="54"/>
      <c r="EA223" s="54"/>
      <c r="EB223" s="54"/>
      <c r="EC223" s="54"/>
      <c r="ED223" s="54"/>
      <c r="EE223" s="54"/>
      <c r="EF223" s="54"/>
      <c r="EG223" s="54"/>
      <c r="EH223" s="54"/>
      <c r="EI223" s="54"/>
      <c r="EJ223" s="54"/>
      <c r="EK223" s="54"/>
      <c r="EL223" s="54"/>
      <c r="EM223" s="54"/>
      <c r="EN223" s="54"/>
      <c r="EO223" s="54"/>
      <c r="EP223" s="54"/>
      <c r="EQ223" s="54"/>
      <c r="ER223" s="54"/>
      <c r="ES223" s="54"/>
      <c r="ET223" s="54"/>
      <c r="EU223" s="54"/>
      <c r="EV223" s="54"/>
      <c r="EW223" s="54"/>
      <c r="EX223" s="54"/>
      <c r="EY223" s="54"/>
      <c r="EZ223" s="54"/>
      <c r="FA223" s="54">
        <v>1</v>
      </c>
      <c r="FB223" s="54" t="s">
        <v>4824</v>
      </c>
      <c r="FC223" s="54">
        <v>6</v>
      </c>
      <c r="FD223" s="54"/>
      <c r="FE223" s="54"/>
      <c r="FF223" s="54"/>
      <c r="FG223" s="54"/>
      <c r="FH223" s="54"/>
      <c r="FI223" s="54"/>
      <c r="FJ223" s="54"/>
      <c r="FK223" s="54"/>
      <c r="FL223" s="54"/>
      <c r="FM223" s="54"/>
      <c r="FN223" s="54"/>
      <c r="FO223" s="54"/>
      <c r="FP223" s="54"/>
      <c r="FQ223" s="54"/>
      <c r="FR223" s="54"/>
      <c r="FS223" s="54"/>
      <c r="FT223" s="54"/>
      <c r="FU223" s="54" t="s">
        <v>4824</v>
      </c>
      <c r="FV223" s="54" t="s">
        <v>5308</v>
      </c>
      <c r="FW223" s="54"/>
      <c r="FX223" s="54"/>
      <c r="FY223" s="54" t="s">
        <v>5560</v>
      </c>
      <c r="FZ223" s="54"/>
      <c r="GA223" s="54" t="s">
        <v>5648</v>
      </c>
      <c r="GB223" s="54"/>
      <c r="GC223" s="54" t="s">
        <v>5767</v>
      </c>
      <c r="GD223" s="54">
        <v>4</v>
      </c>
      <c r="GE223" s="54">
        <v>250</v>
      </c>
      <c r="GF223" s="54" t="s">
        <v>6071</v>
      </c>
      <c r="GG223" s="54" t="s">
        <v>6407</v>
      </c>
      <c r="GH223" s="54" t="s">
        <v>6734</v>
      </c>
      <c r="GI223" s="54" t="s">
        <v>7078</v>
      </c>
      <c r="GJ223" s="54" t="s">
        <v>28</v>
      </c>
      <c r="GK223" s="54" t="s">
        <v>6407</v>
      </c>
      <c r="GL223" s="54" t="s">
        <v>7419</v>
      </c>
      <c r="GM223" s="54" t="s">
        <v>7494</v>
      </c>
      <c r="GN223" s="54"/>
    </row>
    <row r="224" spans="3:196" ht="30" customHeight="1" x14ac:dyDescent="0.2">
      <c r="C224" s="57" t="s">
        <v>11183</v>
      </c>
      <c r="D224" s="102" t="s">
        <v>11217</v>
      </c>
      <c r="E224" s="54" t="s">
        <v>73</v>
      </c>
      <c r="F224" s="54" t="s">
        <v>11175</v>
      </c>
      <c r="G224" s="54" t="s">
        <v>82</v>
      </c>
      <c r="H224" s="54" t="s">
        <v>366</v>
      </c>
      <c r="I224" s="54" t="s">
        <v>665</v>
      </c>
      <c r="J224" s="54" t="s">
        <v>665</v>
      </c>
      <c r="K224" s="54">
        <v>2023</v>
      </c>
      <c r="L224" s="54" t="s">
        <v>908</v>
      </c>
      <c r="M224" s="54" t="s">
        <v>774</v>
      </c>
      <c r="N224" s="54"/>
      <c r="O224" s="54" t="s">
        <v>1223</v>
      </c>
      <c r="P224" s="54" t="s">
        <v>1446</v>
      </c>
      <c r="Q224" s="54"/>
      <c r="R224" s="54"/>
      <c r="S224" s="54" t="s">
        <v>2175</v>
      </c>
      <c r="T224" s="54" t="s">
        <v>2397</v>
      </c>
      <c r="U224" s="54" t="s">
        <v>2512</v>
      </c>
      <c r="V224" s="54" t="s">
        <v>2588</v>
      </c>
      <c r="W224" s="54"/>
      <c r="X224" s="54"/>
      <c r="Y224" s="54"/>
      <c r="Z224" s="54" t="s">
        <v>2881</v>
      </c>
      <c r="AA224" s="54" t="s">
        <v>2881</v>
      </c>
      <c r="AB224" s="54" t="s">
        <v>3138</v>
      </c>
      <c r="AC224" s="54" t="s">
        <v>3306</v>
      </c>
      <c r="AD224" s="55">
        <v>0.5</v>
      </c>
      <c r="AE224" s="55"/>
      <c r="AF224" s="55"/>
      <c r="AG224" s="55"/>
      <c r="AH224" s="55">
        <v>0.5</v>
      </c>
      <c r="AI224" s="55">
        <v>100</v>
      </c>
      <c r="AJ224" s="55">
        <v>0.03</v>
      </c>
      <c r="AK224" s="55">
        <v>0</v>
      </c>
      <c r="AL224" s="55">
        <v>0</v>
      </c>
      <c r="AM224" s="55">
        <v>0</v>
      </c>
      <c r="AN224" s="55">
        <v>0</v>
      </c>
      <c r="AO224" s="55">
        <v>0</v>
      </c>
      <c r="AP224" s="55">
        <v>0</v>
      </c>
      <c r="AQ224" s="55"/>
      <c r="AR224" s="55"/>
      <c r="AS224" s="55"/>
      <c r="AT224" s="55"/>
      <c r="AU224" s="55"/>
      <c r="AV224" s="55"/>
      <c r="AW224" s="54"/>
      <c r="AX224" s="54"/>
      <c r="AY224" s="55"/>
      <c r="AZ224" s="55">
        <v>0.5</v>
      </c>
      <c r="BA224" s="55">
        <v>0.03</v>
      </c>
      <c r="BB224" s="56">
        <v>2</v>
      </c>
      <c r="BC224" s="56">
        <v>2</v>
      </c>
      <c r="BD224" s="56">
        <v>1</v>
      </c>
      <c r="BE224" s="56"/>
      <c r="BF224" s="56"/>
      <c r="BG224" s="56"/>
      <c r="BH224" s="56"/>
      <c r="BI224" s="56"/>
      <c r="BJ224" s="56"/>
      <c r="BK224" s="56"/>
      <c r="BL224" s="56"/>
      <c r="BM224" s="56"/>
      <c r="BN224" s="56"/>
      <c r="BO224" s="56"/>
      <c r="BP224" s="56"/>
      <c r="BQ224" s="56"/>
      <c r="BR224" s="56"/>
      <c r="BS224" s="56"/>
      <c r="BT224" s="56"/>
      <c r="BU224" s="56"/>
      <c r="BV224" s="56"/>
      <c r="BW224" s="56"/>
      <c r="BX224" s="56"/>
      <c r="BY224" s="56"/>
      <c r="BZ224" s="56"/>
      <c r="CA224" s="56"/>
      <c r="CB224" s="56"/>
      <c r="CC224" s="56"/>
      <c r="CD224" s="56"/>
      <c r="CE224" s="56"/>
      <c r="CF224" s="56"/>
      <c r="CG224" s="56"/>
      <c r="CH224" s="56"/>
      <c r="CI224" s="56"/>
      <c r="CJ224" s="56"/>
      <c r="CK224" s="56"/>
      <c r="CL224" s="56"/>
      <c r="CM224" s="56"/>
      <c r="CN224" s="56">
        <v>0</v>
      </c>
      <c r="CO224" s="56">
        <v>1</v>
      </c>
      <c r="CP224" s="70"/>
      <c r="CQ224" s="56"/>
      <c r="CR224" s="56"/>
      <c r="CS224" s="56"/>
      <c r="CT224" s="56"/>
      <c r="CU224" s="56">
        <v>1</v>
      </c>
      <c r="CV224" s="56">
        <v>0</v>
      </c>
      <c r="CW224" s="55">
        <v>1.6719999999999999</v>
      </c>
      <c r="CX224" s="54" t="s">
        <v>3825</v>
      </c>
      <c r="CY224" s="54"/>
      <c r="CZ224" s="54">
        <v>4.22</v>
      </c>
      <c r="DA224" s="54" t="s">
        <v>4050</v>
      </c>
      <c r="DB224" s="55">
        <v>39.585000000000001</v>
      </c>
      <c r="DC224" s="54"/>
      <c r="DD224" s="54"/>
      <c r="DE224" s="54"/>
      <c r="DF224" s="54"/>
      <c r="DG224" s="54"/>
      <c r="DH224" s="54"/>
      <c r="DI224" s="54"/>
      <c r="DJ224" s="54">
        <v>3</v>
      </c>
      <c r="DK224" s="54"/>
      <c r="DL224" s="54"/>
      <c r="DM224" s="54"/>
      <c r="DN224" s="54"/>
      <c r="DO224" s="54"/>
      <c r="DP224" s="54"/>
      <c r="DQ224" s="54"/>
      <c r="DR224" s="54"/>
      <c r="DS224" s="54"/>
      <c r="DT224" s="54"/>
      <c r="DU224" s="54"/>
      <c r="DV224" s="54"/>
      <c r="DW224" s="54"/>
      <c r="DX224" s="54"/>
      <c r="DY224" s="54"/>
      <c r="DZ224" s="54"/>
      <c r="EA224" s="54"/>
      <c r="EB224" s="54"/>
      <c r="EC224" s="54"/>
      <c r="ED224" s="54"/>
      <c r="EE224" s="54"/>
      <c r="EF224" s="54" t="s">
        <v>4538</v>
      </c>
      <c r="EG224" s="54" t="s">
        <v>4572</v>
      </c>
      <c r="EH224" s="54">
        <v>2</v>
      </c>
      <c r="EI224" s="54">
        <v>1</v>
      </c>
      <c r="EJ224" s="54" t="s">
        <v>4606</v>
      </c>
      <c r="EK224" s="54">
        <v>2788</v>
      </c>
      <c r="EL224" s="54"/>
      <c r="EM224" s="54"/>
      <c r="EN224" s="54"/>
      <c r="EO224" s="54"/>
      <c r="EP224" s="54"/>
      <c r="EQ224" s="54"/>
      <c r="ER224" s="54"/>
      <c r="ES224" s="54"/>
      <c r="ET224" s="54"/>
      <c r="EU224" s="54"/>
      <c r="EV224" s="54"/>
      <c r="EW224" s="54"/>
      <c r="EX224" s="54"/>
      <c r="EY224" s="54"/>
      <c r="EZ224" s="54"/>
      <c r="FA224" s="54"/>
      <c r="FB224" s="54"/>
      <c r="FC224" s="54"/>
      <c r="FD224" s="54"/>
      <c r="FE224" s="54"/>
      <c r="FF224" s="54"/>
      <c r="FG224" s="54"/>
      <c r="FH224" s="54"/>
      <c r="FI224" s="54"/>
      <c r="FJ224" s="54"/>
      <c r="FK224" s="54"/>
      <c r="FL224" s="54"/>
      <c r="FM224" s="54"/>
      <c r="FN224" s="54"/>
      <c r="FO224" s="54"/>
      <c r="FP224" s="54"/>
      <c r="FQ224" s="54"/>
      <c r="FR224" s="54"/>
      <c r="FS224" s="54"/>
      <c r="FT224" s="54"/>
      <c r="FU224" s="54" t="s">
        <v>5118</v>
      </c>
      <c r="FV224" s="54" t="s">
        <v>5309</v>
      </c>
      <c r="FW224" s="54"/>
      <c r="FX224" s="54"/>
      <c r="FY224" s="54"/>
      <c r="FZ224" s="54"/>
      <c r="GA224" s="54"/>
      <c r="GB224" s="54"/>
      <c r="GC224" s="54" t="s">
        <v>5767</v>
      </c>
      <c r="GD224" s="54">
        <v>1</v>
      </c>
      <c r="GE224" s="54">
        <v>12</v>
      </c>
      <c r="GF224" s="54" t="s">
        <v>6071</v>
      </c>
      <c r="GG224" s="54" t="s">
        <v>6407</v>
      </c>
      <c r="GH224" s="54" t="s">
        <v>6734</v>
      </c>
      <c r="GI224" s="54" t="s">
        <v>7078</v>
      </c>
      <c r="GJ224" s="54" t="s">
        <v>28</v>
      </c>
      <c r="GK224" s="54" t="s">
        <v>6407</v>
      </c>
      <c r="GL224" s="54" t="s">
        <v>7419</v>
      </c>
      <c r="GM224" s="54" t="s">
        <v>7494</v>
      </c>
      <c r="GN224" s="54"/>
    </row>
    <row r="225" spans="3:196" ht="30" customHeight="1" x14ac:dyDescent="0.2">
      <c r="C225" s="102" t="s">
        <v>711</v>
      </c>
      <c r="D225" s="102" t="s">
        <v>11217</v>
      </c>
      <c r="E225" s="54" t="s">
        <v>73</v>
      </c>
      <c r="F225" s="54" t="s">
        <v>11175</v>
      </c>
      <c r="G225" s="54" t="s">
        <v>82</v>
      </c>
      <c r="H225" s="54" t="s">
        <v>367</v>
      </c>
      <c r="I225" s="54" t="s">
        <v>663</v>
      </c>
      <c r="J225" s="54" t="s">
        <v>663</v>
      </c>
      <c r="K225" s="54">
        <v>2020</v>
      </c>
      <c r="L225" s="54" t="s">
        <v>788</v>
      </c>
      <c r="M225" s="54" t="s">
        <v>787</v>
      </c>
      <c r="N225" s="54"/>
      <c r="O225" s="54" t="s">
        <v>1224</v>
      </c>
      <c r="P225" s="54" t="s">
        <v>1447</v>
      </c>
      <c r="Q225" s="54"/>
      <c r="R225" s="54"/>
      <c r="S225" s="54" t="s">
        <v>2176</v>
      </c>
      <c r="T225" s="54" t="s">
        <v>2398</v>
      </c>
      <c r="U225" s="54"/>
      <c r="V225" s="54"/>
      <c r="W225" s="54"/>
      <c r="X225" s="54"/>
      <c r="Y225" s="54"/>
      <c r="Z225" s="54" t="s">
        <v>2882</v>
      </c>
      <c r="AA225" s="54" t="s">
        <v>3097</v>
      </c>
      <c r="AB225" s="54" t="s">
        <v>3138</v>
      </c>
      <c r="AC225" s="54" t="s">
        <v>3307</v>
      </c>
      <c r="AD225" s="55">
        <v>0.8</v>
      </c>
      <c r="AE225" s="55"/>
      <c r="AF225" s="55"/>
      <c r="AG225" s="55"/>
      <c r="AH225" s="55">
        <v>0.8</v>
      </c>
      <c r="AI225" s="55">
        <v>100</v>
      </c>
      <c r="AJ225" s="55">
        <v>7.0000000000000007E-2</v>
      </c>
      <c r="AK225" s="55">
        <v>0</v>
      </c>
      <c r="AL225" s="55">
        <v>0</v>
      </c>
      <c r="AM225" s="55">
        <v>0</v>
      </c>
      <c r="AN225" s="55">
        <v>0</v>
      </c>
      <c r="AO225" s="55">
        <v>0</v>
      </c>
      <c r="AP225" s="55">
        <v>0</v>
      </c>
      <c r="AQ225" s="55"/>
      <c r="AR225" s="55"/>
      <c r="AS225" s="55"/>
      <c r="AT225" s="55"/>
      <c r="AU225" s="55"/>
      <c r="AV225" s="55"/>
      <c r="AW225" s="54"/>
      <c r="AX225" s="54"/>
      <c r="AY225" s="55"/>
      <c r="AZ225" s="55">
        <v>0.8</v>
      </c>
      <c r="BA225" s="55">
        <v>0.09</v>
      </c>
      <c r="BB225" s="56">
        <v>81</v>
      </c>
      <c r="BC225" s="56">
        <v>21</v>
      </c>
      <c r="BD225" s="56">
        <v>5</v>
      </c>
      <c r="BE225" s="56"/>
      <c r="BF225" s="56"/>
      <c r="BG225" s="56"/>
      <c r="BH225" s="56"/>
      <c r="BI225" s="56"/>
      <c r="BJ225" s="56"/>
      <c r="BK225" s="56"/>
      <c r="BL225" s="56"/>
      <c r="BM225" s="56"/>
      <c r="BN225" s="56"/>
      <c r="BO225" s="56"/>
      <c r="BP225" s="56"/>
      <c r="BQ225" s="56"/>
      <c r="BR225" s="56"/>
      <c r="BS225" s="56"/>
      <c r="BT225" s="56"/>
      <c r="BU225" s="56"/>
      <c r="BV225" s="56"/>
      <c r="BW225" s="56"/>
      <c r="BX225" s="56">
        <v>5</v>
      </c>
      <c r="BY225" s="56"/>
      <c r="BZ225" s="56"/>
      <c r="CA225" s="56">
        <v>1</v>
      </c>
      <c r="CB225" s="56">
        <v>1</v>
      </c>
      <c r="CC225" s="56">
        <v>1</v>
      </c>
      <c r="CD225" s="56"/>
      <c r="CE225" s="56"/>
      <c r="CF225" s="56"/>
      <c r="CG225" s="56"/>
      <c r="CH225" s="56">
        <v>1</v>
      </c>
      <c r="CI225" s="56">
        <v>1</v>
      </c>
      <c r="CJ225" s="56"/>
      <c r="CK225" s="56"/>
      <c r="CL225" s="56"/>
      <c r="CM225" s="56"/>
      <c r="CN225" s="56">
        <v>5</v>
      </c>
      <c r="CO225" s="56"/>
      <c r="CP225" s="70"/>
      <c r="CQ225" s="56"/>
      <c r="CR225" s="56"/>
      <c r="CS225" s="56"/>
      <c r="CT225" s="56"/>
      <c r="CU225" s="56">
        <v>5</v>
      </c>
      <c r="CV225" s="56">
        <v>0</v>
      </c>
      <c r="CW225" s="55">
        <v>2.863</v>
      </c>
      <c r="CX225" s="54" t="s">
        <v>3826</v>
      </c>
      <c r="CY225" s="54"/>
      <c r="CZ225" s="54">
        <v>11.67</v>
      </c>
      <c r="DA225" s="54" t="s">
        <v>4050</v>
      </c>
      <c r="DB225" s="55">
        <v>24.530999999999999</v>
      </c>
      <c r="DC225" s="54"/>
      <c r="DD225" s="54"/>
      <c r="DE225" s="54"/>
      <c r="DF225" s="54"/>
      <c r="DG225" s="54"/>
      <c r="DH225" s="54"/>
      <c r="DI225" s="54"/>
      <c r="DJ225" s="54">
        <v>6</v>
      </c>
      <c r="DK225" s="54"/>
      <c r="DL225" s="54"/>
      <c r="DM225" s="54"/>
      <c r="DN225" s="54">
        <v>1</v>
      </c>
      <c r="DO225" s="54" t="s">
        <v>4391</v>
      </c>
      <c r="DP225" s="54">
        <v>1878</v>
      </c>
      <c r="DQ225" s="54"/>
      <c r="DR225" s="54"/>
      <c r="DS225" s="54"/>
      <c r="DT225" s="54"/>
      <c r="DU225" s="54"/>
      <c r="DV225" s="54"/>
      <c r="DW225" s="54"/>
      <c r="DX225" s="54"/>
      <c r="DY225" s="54"/>
      <c r="DZ225" s="54"/>
      <c r="EA225" s="54"/>
      <c r="EB225" s="54"/>
      <c r="EC225" s="54"/>
      <c r="ED225" s="54"/>
      <c r="EE225" s="54"/>
      <c r="EF225" s="54"/>
      <c r="EG225" s="54"/>
      <c r="EH225" s="54"/>
      <c r="EI225" s="54"/>
      <c r="EJ225" s="54"/>
      <c r="EK225" s="54"/>
      <c r="EL225" s="54"/>
      <c r="EM225" s="54"/>
      <c r="EN225" s="54"/>
      <c r="EO225" s="54"/>
      <c r="EP225" s="54"/>
      <c r="EQ225" s="54"/>
      <c r="ER225" s="54"/>
      <c r="ES225" s="54"/>
      <c r="ET225" s="54"/>
      <c r="EU225" s="54"/>
      <c r="EV225" s="54"/>
      <c r="EW225" s="54"/>
      <c r="EX225" s="54"/>
      <c r="EY225" s="54"/>
      <c r="EZ225" s="54"/>
      <c r="FA225" s="54">
        <v>1</v>
      </c>
      <c r="FB225" s="54" t="s">
        <v>4825</v>
      </c>
      <c r="FC225" s="54">
        <v>6</v>
      </c>
      <c r="FD225" s="54"/>
      <c r="FE225" s="54"/>
      <c r="FF225" s="54"/>
      <c r="FG225" s="54"/>
      <c r="FH225" s="54"/>
      <c r="FI225" s="54"/>
      <c r="FJ225" s="54"/>
      <c r="FK225" s="54"/>
      <c r="FL225" s="54"/>
      <c r="FM225" s="54"/>
      <c r="FN225" s="54"/>
      <c r="FO225" s="54"/>
      <c r="FP225" s="54"/>
      <c r="FQ225" s="54"/>
      <c r="FR225" s="54"/>
      <c r="FS225" s="54"/>
      <c r="FT225" s="54"/>
      <c r="FU225" s="54" t="s">
        <v>5119</v>
      </c>
      <c r="FV225" s="54" t="s">
        <v>5310</v>
      </c>
      <c r="FW225" s="54"/>
      <c r="FX225" s="54" t="s">
        <v>5417</v>
      </c>
      <c r="FY225" s="54" t="s">
        <v>5561</v>
      </c>
      <c r="FZ225" s="54"/>
      <c r="GA225" s="54"/>
      <c r="GB225" s="54"/>
      <c r="GC225" s="54" t="s">
        <v>5768</v>
      </c>
      <c r="GD225" s="54">
        <v>1</v>
      </c>
      <c r="GE225" s="54">
        <v>10</v>
      </c>
      <c r="GF225" s="54" t="s">
        <v>6072</v>
      </c>
      <c r="GG225" s="54" t="s">
        <v>6408</v>
      </c>
      <c r="GH225" s="54" t="s">
        <v>6735</v>
      </c>
      <c r="GI225" s="54" t="s">
        <v>7079</v>
      </c>
      <c r="GJ225" s="54" t="s">
        <v>28</v>
      </c>
      <c r="GK225" s="54" t="s">
        <v>6407</v>
      </c>
      <c r="GL225" s="54" t="s">
        <v>7419</v>
      </c>
      <c r="GM225" s="54" t="s">
        <v>7494</v>
      </c>
      <c r="GN225" s="54"/>
    </row>
    <row r="226" spans="3:196" ht="30" customHeight="1" x14ac:dyDescent="0.2">
      <c r="C226" s="102" t="s">
        <v>711</v>
      </c>
      <c r="D226" s="102" t="s">
        <v>11217</v>
      </c>
      <c r="E226" s="54" t="s">
        <v>73</v>
      </c>
      <c r="F226" s="54" t="s">
        <v>11175</v>
      </c>
      <c r="G226" s="54" t="s">
        <v>82</v>
      </c>
      <c r="H226" s="54" t="s">
        <v>368</v>
      </c>
      <c r="I226" s="54" t="s">
        <v>663</v>
      </c>
      <c r="J226" s="54" t="s">
        <v>663</v>
      </c>
      <c r="K226" s="54">
        <v>2023</v>
      </c>
      <c r="L226" s="54" t="s">
        <v>812</v>
      </c>
      <c r="M226" s="54" t="s">
        <v>942</v>
      </c>
      <c r="N226" s="54"/>
      <c r="O226" s="54" t="s">
        <v>1225</v>
      </c>
      <c r="P226" s="54" t="s">
        <v>1448</v>
      </c>
      <c r="Q226" s="54"/>
      <c r="R226" s="54"/>
      <c r="S226" s="54" t="s">
        <v>2177</v>
      </c>
      <c r="T226" s="54" t="s">
        <v>2399</v>
      </c>
      <c r="U226" s="54"/>
      <c r="V226" s="54"/>
      <c r="W226" s="54"/>
      <c r="X226" s="54"/>
      <c r="Y226" s="54"/>
      <c r="Z226" s="54" t="s">
        <v>2883</v>
      </c>
      <c r="AA226" s="54" t="s">
        <v>2883</v>
      </c>
      <c r="AB226" s="54" t="s">
        <v>3138</v>
      </c>
      <c r="AC226" s="54" t="s">
        <v>3308</v>
      </c>
      <c r="AD226" s="55">
        <v>0.5</v>
      </c>
      <c r="AE226" s="55"/>
      <c r="AF226" s="55"/>
      <c r="AG226" s="55"/>
      <c r="AH226" s="55">
        <v>0.5</v>
      </c>
      <c r="AI226" s="55">
        <v>100</v>
      </c>
      <c r="AJ226" s="55">
        <v>0.01</v>
      </c>
      <c r="AK226" s="55">
        <v>0</v>
      </c>
      <c r="AL226" s="55">
        <v>0</v>
      </c>
      <c r="AM226" s="55">
        <v>0</v>
      </c>
      <c r="AN226" s="55">
        <v>0</v>
      </c>
      <c r="AO226" s="55">
        <v>0</v>
      </c>
      <c r="AP226" s="55">
        <v>0</v>
      </c>
      <c r="AQ226" s="55"/>
      <c r="AR226" s="55"/>
      <c r="AS226" s="55"/>
      <c r="AT226" s="55"/>
      <c r="AU226" s="55"/>
      <c r="AV226" s="55"/>
      <c r="AW226" s="54"/>
      <c r="AX226" s="54"/>
      <c r="AY226" s="55"/>
      <c r="AZ226" s="55">
        <v>0.5</v>
      </c>
      <c r="BA226" s="55">
        <v>0.01</v>
      </c>
      <c r="BB226" s="56">
        <v>31</v>
      </c>
      <c r="BC226" s="56">
        <v>31</v>
      </c>
      <c r="BD226" s="56">
        <v>1</v>
      </c>
      <c r="BE226" s="56"/>
      <c r="BF226" s="56"/>
      <c r="BG226" s="56"/>
      <c r="BH226" s="56"/>
      <c r="BI226" s="56"/>
      <c r="BJ226" s="56"/>
      <c r="BK226" s="56"/>
      <c r="BL226" s="56"/>
      <c r="BM226" s="56"/>
      <c r="BN226" s="56"/>
      <c r="BO226" s="56"/>
      <c r="BP226" s="56"/>
      <c r="BQ226" s="56"/>
      <c r="BR226" s="56"/>
      <c r="BS226" s="56"/>
      <c r="BT226" s="56"/>
      <c r="BU226" s="56"/>
      <c r="BV226" s="56"/>
      <c r="BW226" s="56"/>
      <c r="BX226" s="56">
        <v>1</v>
      </c>
      <c r="BY226" s="56"/>
      <c r="BZ226" s="56"/>
      <c r="CA226" s="56"/>
      <c r="CB226" s="56"/>
      <c r="CC226" s="56"/>
      <c r="CD226" s="56"/>
      <c r="CE226" s="56"/>
      <c r="CF226" s="56"/>
      <c r="CG226" s="56"/>
      <c r="CH226" s="56"/>
      <c r="CI226" s="56"/>
      <c r="CJ226" s="56"/>
      <c r="CK226" s="56"/>
      <c r="CL226" s="56"/>
      <c r="CM226" s="56">
        <v>1</v>
      </c>
      <c r="CN226" s="56">
        <v>1</v>
      </c>
      <c r="CO226" s="56"/>
      <c r="CP226" s="70"/>
      <c r="CQ226" s="56"/>
      <c r="CR226" s="56"/>
      <c r="CS226" s="56"/>
      <c r="CT226" s="56"/>
      <c r="CU226" s="56">
        <v>1</v>
      </c>
      <c r="CV226" s="56">
        <v>0</v>
      </c>
      <c r="CW226" s="55">
        <v>1.018</v>
      </c>
      <c r="CX226" s="54" t="s">
        <v>3827</v>
      </c>
      <c r="CY226" s="54"/>
      <c r="CZ226" s="54">
        <v>0.19</v>
      </c>
      <c r="DA226" s="54" t="s">
        <v>4050</v>
      </c>
      <c r="DB226" s="55">
        <v>539.23599999999999</v>
      </c>
      <c r="DC226" s="54"/>
      <c r="DD226" s="54"/>
      <c r="DE226" s="54"/>
      <c r="DF226" s="54"/>
      <c r="DG226" s="54"/>
      <c r="DH226" s="54"/>
      <c r="DI226" s="54"/>
      <c r="DJ226" s="54">
        <v>3</v>
      </c>
      <c r="DK226" s="54"/>
      <c r="DL226" s="54"/>
      <c r="DM226" s="54"/>
      <c r="DN226" s="54">
        <v>1</v>
      </c>
      <c r="DO226" s="54" t="s">
        <v>4392</v>
      </c>
      <c r="DP226" s="54">
        <v>9300</v>
      </c>
      <c r="DQ226" s="54"/>
      <c r="DR226" s="54"/>
      <c r="DS226" s="54"/>
      <c r="DT226" s="54"/>
      <c r="DU226" s="54"/>
      <c r="DV226" s="54"/>
      <c r="DW226" s="54"/>
      <c r="DX226" s="54"/>
      <c r="DY226" s="54"/>
      <c r="DZ226" s="54"/>
      <c r="EA226" s="54"/>
      <c r="EB226" s="54"/>
      <c r="EC226" s="54"/>
      <c r="ED226" s="54"/>
      <c r="EE226" s="54"/>
      <c r="EF226" s="54"/>
      <c r="EG226" s="54"/>
      <c r="EH226" s="54"/>
      <c r="EI226" s="54"/>
      <c r="EJ226" s="54"/>
      <c r="EK226" s="54"/>
      <c r="EL226" s="54"/>
      <c r="EM226" s="54"/>
      <c r="EN226" s="54"/>
      <c r="EO226" s="54"/>
      <c r="EP226" s="54"/>
      <c r="EQ226" s="54"/>
      <c r="ER226" s="54"/>
      <c r="ES226" s="54"/>
      <c r="ET226" s="54"/>
      <c r="EU226" s="54"/>
      <c r="EV226" s="54"/>
      <c r="EW226" s="54"/>
      <c r="EX226" s="54"/>
      <c r="EY226" s="54"/>
      <c r="EZ226" s="54"/>
      <c r="FA226" s="54">
        <v>1</v>
      </c>
      <c r="FB226" s="54" t="s">
        <v>4826</v>
      </c>
      <c r="FC226" s="54">
        <v>10</v>
      </c>
      <c r="FD226" s="54"/>
      <c r="FE226" s="54"/>
      <c r="FF226" s="54"/>
      <c r="FG226" s="54"/>
      <c r="FH226" s="54"/>
      <c r="FI226" s="54"/>
      <c r="FJ226" s="54"/>
      <c r="FK226" s="54"/>
      <c r="FL226" s="54"/>
      <c r="FM226" s="54"/>
      <c r="FN226" s="54"/>
      <c r="FO226" s="54"/>
      <c r="FP226" s="54"/>
      <c r="FQ226" s="54"/>
      <c r="FR226" s="54"/>
      <c r="FS226" s="54"/>
      <c r="FT226" s="54"/>
      <c r="FU226" s="54" t="s">
        <v>5120</v>
      </c>
      <c r="FV226" s="54"/>
      <c r="FW226" s="54"/>
      <c r="FX226" s="54"/>
      <c r="FY226" s="54" t="s">
        <v>5562</v>
      </c>
      <c r="FZ226" s="54"/>
      <c r="GA226" s="54"/>
      <c r="GB226" s="54"/>
      <c r="GC226" s="54" t="s">
        <v>5769</v>
      </c>
      <c r="GD226" s="54">
        <v>23</v>
      </c>
      <c r="GE226" s="54">
        <v>85</v>
      </c>
      <c r="GF226" s="54" t="s">
        <v>6073</v>
      </c>
      <c r="GG226" s="54" t="s">
        <v>6409</v>
      </c>
      <c r="GH226" s="54" t="s">
        <v>6736</v>
      </c>
      <c r="GI226" s="54" t="s">
        <v>7080</v>
      </c>
      <c r="GJ226" s="54" t="s">
        <v>28</v>
      </c>
      <c r="GK226" s="54" t="s">
        <v>6407</v>
      </c>
      <c r="GL226" s="54" t="s">
        <v>7419</v>
      </c>
      <c r="GM226" s="54" t="s">
        <v>7494</v>
      </c>
      <c r="GN226" s="54"/>
    </row>
    <row r="227" spans="3:196" ht="30" customHeight="1" x14ac:dyDescent="0.2">
      <c r="C227" s="57" t="s">
        <v>11183</v>
      </c>
      <c r="D227" s="102" t="s">
        <v>11217</v>
      </c>
      <c r="E227" s="54" t="s">
        <v>73</v>
      </c>
      <c r="F227" s="54" t="s">
        <v>11175</v>
      </c>
      <c r="G227" s="54"/>
      <c r="H227" s="54" t="s">
        <v>368</v>
      </c>
      <c r="I227" s="54" t="s">
        <v>665</v>
      </c>
      <c r="J227" s="54" t="s">
        <v>665</v>
      </c>
      <c r="K227" s="54">
        <v>2023</v>
      </c>
      <c r="L227" s="54" t="s">
        <v>781</v>
      </c>
      <c r="M227" s="54" t="s">
        <v>948</v>
      </c>
      <c r="N227" s="54"/>
      <c r="O227" s="54" t="s">
        <v>1225</v>
      </c>
      <c r="P227" s="54" t="s">
        <v>1449</v>
      </c>
      <c r="Q227" s="54"/>
      <c r="R227" s="54"/>
      <c r="S227" s="54" t="s">
        <v>2178</v>
      </c>
      <c r="T227" s="54" t="s">
        <v>2400</v>
      </c>
      <c r="U227" s="54"/>
      <c r="V227" s="54"/>
      <c r="W227" s="54"/>
      <c r="X227" s="54"/>
      <c r="Y227" s="54"/>
      <c r="Z227" s="54" t="s">
        <v>2884</v>
      </c>
      <c r="AA227" s="54" t="s">
        <v>2884</v>
      </c>
      <c r="AB227" s="54" t="s">
        <v>3138</v>
      </c>
      <c r="AC227" s="54" t="s">
        <v>3309</v>
      </c>
      <c r="AD227" s="55">
        <v>0.3</v>
      </c>
      <c r="AE227" s="55"/>
      <c r="AF227" s="55"/>
      <c r="AG227" s="55"/>
      <c r="AH227" s="55">
        <v>0.3</v>
      </c>
      <c r="AI227" s="55">
        <v>100</v>
      </c>
      <c r="AJ227" s="55">
        <v>3.0000000000000001E-3</v>
      </c>
      <c r="AK227" s="55">
        <v>0</v>
      </c>
      <c r="AL227" s="55">
        <v>0</v>
      </c>
      <c r="AM227" s="55">
        <v>0</v>
      </c>
      <c r="AN227" s="55">
        <v>0</v>
      </c>
      <c r="AO227" s="55">
        <v>0</v>
      </c>
      <c r="AP227" s="55">
        <v>0</v>
      </c>
      <c r="AQ227" s="55"/>
      <c r="AR227" s="55"/>
      <c r="AS227" s="55"/>
      <c r="AT227" s="55"/>
      <c r="AU227" s="55"/>
      <c r="AV227" s="55"/>
      <c r="AW227" s="54"/>
      <c r="AX227" s="54"/>
      <c r="AY227" s="55"/>
      <c r="AZ227" s="55">
        <v>0.3</v>
      </c>
      <c r="BA227" s="55">
        <v>3.0000000000000001E-3</v>
      </c>
      <c r="BB227" s="56">
        <v>8</v>
      </c>
      <c r="BC227" s="56">
        <v>8</v>
      </c>
      <c r="BD227" s="56">
        <v>1</v>
      </c>
      <c r="BE227" s="56"/>
      <c r="BF227" s="56"/>
      <c r="BG227" s="56"/>
      <c r="BH227" s="56"/>
      <c r="BI227" s="56"/>
      <c r="BJ227" s="56"/>
      <c r="BK227" s="56"/>
      <c r="BL227" s="56"/>
      <c r="BM227" s="56"/>
      <c r="BN227" s="56"/>
      <c r="BO227" s="56"/>
      <c r="BP227" s="56"/>
      <c r="BQ227" s="56"/>
      <c r="BR227" s="56"/>
      <c r="BS227" s="56"/>
      <c r="BT227" s="56"/>
      <c r="BU227" s="56"/>
      <c r="BV227" s="56"/>
      <c r="BW227" s="56"/>
      <c r="BX227" s="56"/>
      <c r="BY227" s="56"/>
      <c r="BZ227" s="56"/>
      <c r="CA227" s="56"/>
      <c r="CB227" s="56"/>
      <c r="CC227" s="56"/>
      <c r="CD227" s="56"/>
      <c r="CE227" s="56"/>
      <c r="CF227" s="56"/>
      <c r="CG227" s="56"/>
      <c r="CH227" s="56"/>
      <c r="CI227" s="56"/>
      <c r="CJ227" s="56"/>
      <c r="CK227" s="56"/>
      <c r="CL227" s="56"/>
      <c r="CM227" s="56"/>
      <c r="CN227" s="56">
        <v>0</v>
      </c>
      <c r="CO227" s="56">
        <v>1</v>
      </c>
      <c r="CP227" s="70"/>
      <c r="CQ227" s="56"/>
      <c r="CR227" s="56"/>
      <c r="CS227" s="56"/>
      <c r="CT227" s="56"/>
      <c r="CU227" s="56">
        <v>1</v>
      </c>
      <c r="CV227" s="56">
        <v>0</v>
      </c>
      <c r="CW227" s="55">
        <v>2.5</v>
      </c>
      <c r="CX227" s="54" t="s">
        <v>3828</v>
      </c>
      <c r="CY227" s="54"/>
      <c r="CZ227" s="54">
        <v>0.45</v>
      </c>
      <c r="DA227" s="54" t="s">
        <v>4050</v>
      </c>
      <c r="DB227" s="55">
        <v>553.87699999999995</v>
      </c>
      <c r="DC227" s="54"/>
      <c r="DD227" s="54"/>
      <c r="DE227" s="54"/>
      <c r="DF227" s="54"/>
      <c r="DG227" s="54"/>
      <c r="DH227" s="54"/>
      <c r="DI227" s="54"/>
      <c r="DJ227" s="54">
        <v>3</v>
      </c>
      <c r="DK227" s="54"/>
      <c r="DL227" s="54"/>
      <c r="DM227" s="54"/>
      <c r="DN227" s="54"/>
      <c r="DO227" s="54"/>
      <c r="DP227" s="54"/>
      <c r="DQ227" s="54"/>
      <c r="DR227" s="54"/>
      <c r="DS227" s="54"/>
      <c r="DT227" s="54"/>
      <c r="DU227" s="54"/>
      <c r="DV227" s="54"/>
      <c r="DW227" s="54"/>
      <c r="DX227" s="54"/>
      <c r="DY227" s="54"/>
      <c r="DZ227" s="54"/>
      <c r="EA227" s="54"/>
      <c r="EB227" s="54"/>
      <c r="EC227" s="54"/>
      <c r="ED227" s="54"/>
      <c r="EE227" s="54"/>
      <c r="EF227" s="54" t="s">
        <v>4539</v>
      </c>
      <c r="EG227" s="54" t="s">
        <v>4573</v>
      </c>
      <c r="EH227" s="54">
        <v>160</v>
      </c>
      <c r="EI227" s="54"/>
      <c r="EJ227" s="54"/>
      <c r="EK227" s="54"/>
      <c r="EL227" s="54"/>
      <c r="EM227" s="54"/>
      <c r="EN227" s="54"/>
      <c r="EO227" s="54"/>
      <c r="EP227" s="54"/>
      <c r="EQ227" s="54"/>
      <c r="ER227" s="54"/>
      <c r="ES227" s="54"/>
      <c r="ET227" s="54"/>
      <c r="EU227" s="54"/>
      <c r="EV227" s="54"/>
      <c r="EW227" s="54"/>
      <c r="EX227" s="54"/>
      <c r="EY227" s="54"/>
      <c r="EZ227" s="54"/>
      <c r="FA227" s="54"/>
      <c r="FB227" s="54"/>
      <c r="FC227" s="54"/>
      <c r="FD227" s="54" t="s">
        <v>4852</v>
      </c>
      <c r="FE227" s="54" t="s">
        <v>4180</v>
      </c>
      <c r="FF227" s="54">
        <v>7</v>
      </c>
      <c r="FG227" s="54"/>
      <c r="FH227" s="54"/>
      <c r="FI227" s="54"/>
      <c r="FJ227" s="54"/>
      <c r="FK227" s="54"/>
      <c r="FL227" s="54"/>
      <c r="FM227" s="54"/>
      <c r="FN227" s="54"/>
      <c r="FO227" s="54"/>
      <c r="FP227" s="54"/>
      <c r="FQ227" s="54"/>
      <c r="FR227" s="54"/>
      <c r="FS227" s="54"/>
      <c r="FT227" s="54"/>
      <c r="FU227" s="54"/>
      <c r="FV227" s="54"/>
      <c r="FW227" s="54"/>
      <c r="FX227" s="54"/>
      <c r="FY227" s="54"/>
      <c r="FZ227" s="54"/>
      <c r="GA227" s="54" t="s">
        <v>5649</v>
      </c>
      <c r="GB227" s="54"/>
      <c r="GC227" s="54" t="s">
        <v>5770</v>
      </c>
      <c r="GD227" s="54">
        <v>1</v>
      </c>
      <c r="GE227" s="54">
        <v>160</v>
      </c>
      <c r="GF227" s="54" t="s">
        <v>6074</v>
      </c>
      <c r="GG227" s="54" t="s">
        <v>6410</v>
      </c>
      <c r="GH227" s="54" t="s">
        <v>6737</v>
      </c>
      <c r="GI227" s="54" t="s">
        <v>7081</v>
      </c>
      <c r="GJ227" s="54" t="s">
        <v>28</v>
      </c>
      <c r="GK227" s="54" t="s">
        <v>6407</v>
      </c>
      <c r="GL227" s="54" t="s">
        <v>7419</v>
      </c>
      <c r="GM227" s="54" t="s">
        <v>7494</v>
      </c>
      <c r="GN227" s="54"/>
    </row>
    <row r="228" spans="3:196" ht="30" customHeight="1" x14ac:dyDescent="0.2">
      <c r="C228" s="57" t="s">
        <v>11156</v>
      </c>
      <c r="D228" s="102" t="s">
        <v>11217</v>
      </c>
      <c r="E228" s="54" t="s">
        <v>73</v>
      </c>
      <c r="F228" s="54" t="s">
        <v>11175</v>
      </c>
      <c r="G228" s="54" t="s">
        <v>82</v>
      </c>
      <c r="H228" s="54" t="s">
        <v>368</v>
      </c>
      <c r="I228" s="54" t="s">
        <v>666</v>
      </c>
      <c r="J228" s="54" t="s">
        <v>483</v>
      </c>
      <c r="K228" s="54">
        <v>2021</v>
      </c>
      <c r="L228" s="54" t="s">
        <v>909</v>
      </c>
      <c r="M228" s="54" t="s">
        <v>936</v>
      </c>
      <c r="N228" s="54"/>
      <c r="O228" s="54" t="s">
        <v>1226</v>
      </c>
      <c r="P228" s="54" t="s">
        <v>1450</v>
      </c>
      <c r="Q228" s="54" t="s">
        <v>1736</v>
      </c>
      <c r="R228" s="54" t="s">
        <v>1932</v>
      </c>
      <c r="S228" s="54" t="s">
        <v>2179</v>
      </c>
      <c r="T228" s="54" t="s">
        <v>2401</v>
      </c>
      <c r="U228" s="54"/>
      <c r="V228" s="54"/>
      <c r="W228" s="54"/>
      <c r="X228" s="54"/>
      <c r="Y228" s="54"/>
      <c r="Z228" s="54" t="s">
        <v>2885</v>
      </c>
      <c r="AA228" s="54" t="s">
        <v>3098</v>
      </c>
      <c r="AB228" s="54" t="s">
        <v>3140</v>
      </c>
      <c r="AC228" s="54" t="s">
        <v>3310</v>
      </c>
      <c r="AD228" s="55">
        <v>13.692</v>
      </c>
      <c r="AE228" s="55"/>
      <c r="AF228" s="55"/>
      <c r="AG228" s="55"/>
      <c r="AH228" s="55">
        <v>10.87</v>
      </c>
      <c r="AI228" s="55">
        <v>79.39</v>
      </c>
      <c r="AJ228" s="55">
        <v>0.05</v>
      </c>
      <c r="AK228" s="55">
        <v>0</v>
      </c>
      <c r="AL228" s="55">
        <v>0</v>
      </c>
      <c r="AM228" s="55">
        <v>0</v>
      </c>
      <c r="AN228" s="55">
        <v>0</v>
      </c>
      <c r="AO228" s="55">
        <v>2.8220000000000001</v>
      </c>
      <c r="AP228" s="55">
        <v>20.61</v>
      </c>
      <c r="AQ228" s="55"/>
      <c r="AR228" s="55"/>
      <c r="AS228" s="55"/>
      <c r="AT228" s="55"/>
      <c r="AU228" s="55"/>
      <c r="AV228" s="55">
        <v>1</v>
      </c>
      <c r="AW228" s="54" t="s">
        <v>3470</v>
      </c>
      <c r="AX228" s="54"/>
      <c r="AY228" s="55">
        <v>0</v>
      </c>
      <c r="AZ228" s="55">
        <v>27.34</v>
      </c>
      <c r="BA228" s="55">
        <v>0.1</v>
      </c>
      <c r="BB228" s="56">
        <v>28</v>
      </c>
      <c r="BC228" s="56">
        <v>28</v>
      </c>
      <c r="BD228" s="56">
        <v>16</v>
      </c>
      <c r="BE228" s="56"/>
      <c r="BF228" s="56"/>
      <c r="BG228" s="56"/>
      <c r="BH228" s="56"/>
      <c r="BI228" s="56"/>
      <c r="BJ228" s="56"/>
      <c r="BK228" s="56"/>
      <c r="BL228" s="56"/>
      <c r="BM228" s="56"/>
      <c r="BN228" s="56">
        <v>16</v>
      </c>
      <c r="BO228" s="56"/>
      <c r="BP228" s="56"/>
      <c r="BQ228" s="56"/>
      <c r="BR228" s="56"/>
      <c r="BS228" s="56"/>
      <c r="BT228" s="56"/>
      <c r="BU228" s="56"/>
      <c r="BV228" s="56"/>
      <c r="BW228" s="56"/>
      <c r="BX228" s="56"/>
      <c r="BY228" s="56"/>
      <c r="BZ228" s="56"/>
      <c r="CA228" s="56"/>
      <c r="CB228" s="56"/>
      <c r="CC228" s="56"/>
      <c r="CD228" s="56"/>
      <c r="CE228" s="56"/>
      <c r="CF228" s="56"/>
      <c r="CG228" s="56"/>
      <c r="CH228" s="56"/>
      <c r="CI228" s="56"/>
      <c r="CJ228" s="56"/>
      <c r="CK228" s="56"/>
      <c r="CL228" s="56"/>
      <c r="CM228" s="56"/>
      <c r="CN228" s="56">
        <v>0</v>
      </c>
      <c r="CO228" s="56"/>
      <c r="CP228" s="70"/>
      <c r="CQ228" s="56"/>
      <c r="CR228" s="56"/>
      <c r="CS228" s="56"/>
      <c r="CT228" s="56"/>
      <c r="CU228" s="56">
        <v>16</v>
      </c>
      <c r="CV228" s="56">
        <v>0</v>
      </c>
      <c r="CW228" s="55">
        <v>4.5449999999999999</v>
      </c>
      <c r="CX228" s="54" t="s">
        <v>3829</v>
      </c>
      <c r="CY228" s="54"/>
      <c r="CZ228" s="54">
        <v>0.82</v>
      </c>
      <c r="DA228" s="54" t="s">
        <v>4050</v>
      </c>
      <c r="DB228" s="55">
        <v>553.87699999999995</v>
      </c>
      <c r="DC228" s="54"/>
      <c r="DD228" s="54"/>
      <c r="DE228" s="54"/>
      <c r="DF228" s="54"/>
      <c r="DG228" s="54"/>
      <c r="DH228" s="54"/>
      <c r="DI228" s="54"/>
      <c r="DJ228" s="54">
        <v>4</v>
      </c>
      <c r="DK228" s="54"/>
      <c r="DL228" s="54"/>
      <c r="DM228" s="54"/>
      <c r="DN228" s="54">
        <v>1</v>
      </c>
      <c r="DO228" s="54" t="s">
        <v>4393</v>
      </c>
      <c r="DP228" s="54">
        <v>2375</v>
      </c>
      <c r="DQ228" s="54"/>
      <c r="DR228" s="54"/>
      <c r="DS228" s="54"/>
      <c r="DT228" s="54"/>
      <c r="DU228" s="54"/>
      <c r="DV228" s="54"/>
      <c r="DW228" s="54"/>
      <c r="DX228" s="54"/>
      <c r="DY228" s="54"/>
      <c r="DZ228" s="54"/>
      <c r="EA228" s="54"/>
      <c r="EB228" s="54"/>
      <c r="EC228" s="54"/>
      <c r="ED228" s="54"/>
      <c r="EE228" s="54"/>
      <c r="EF228" s="54"/>
      <c r="EG228" s="54"/>
      <c r="EH228" s="54"/>
      <c r="EI228" s="54"/>
      <c r="EJ228" s="54"/>
      <c r="EK228" s="54"/>
      <c r="EL228" s="54"/>
      <c r="EM228" s="54"/>
      <c r="EN228" s="54"/>
      <c r="EO228" s="54"/>
      <c r="EP228" s="54"/>
      <c r="EQ228" s="54"/>
      <c r="ER228" s="54"/>
      <c r="ES228" s="54"/>
      <c r="ET228" s="54"/>
      <c r="EU228" s="54"/>
      <c r="EV228" s="54"/>
      <c r="EW228" s="54"/>
      <c r="EX228" s="54"/>
      <c r="EY228" s="54"/>
      <c r="EZ228" s="54"/>
      <c r="FA228" s="54">
        <v>1</v>
      </c>
      <c r="FB228" s="54" t="s">
        <v>4180</v>
      </c>
      <c r="FC228" s="54">
        <v>12</v>
      </c>
      <c r="FD228" s="54"/>
      <c r="FE228" s="54"/>
      <c r="FF228" s="54"/>
      <c r="FG228" s="54"/>
      <c r="FH228" s="54"/>
      <c r="FI228" s="54"/>
      <c r="FJ228" s="54"/>
      <c r="FK228" s="54"/>
      <c r="FL228" s="54"/>
      <c r="FM228" s="54"/>
      <c r="FN228" s="54"/>
      <c r="FO228" s="54"/>
      <c r="FP228" s="54"/>
      <c r="FQ228" s="54"/>
      <c r="FR228" s="54"/>
      <c r="FS228" s="54"/>
      <c r="FT228" s="54"/>
      <c r="FU228" s="54" t="s">
        <v>5121</v>
      </c>
      <c r="FV228" s="54"/>
      <c r="FW228" s="54"/>
      <c r="FX228" s="54"/>
      <c r="FY228" s="54"/>
      <c r="FZ228" s="54"/>
      <c r="GA228" s="54"/>
      <c r="GB228" s="54"/>
      <c r="GC228" s="54"/>
      <c r="GD228" s="54"/>
      <c r="GE228" s="54"/>
      <c r="GF228" s="54" t="s">
        <v>6075</v>
      </c>
      <c r="GG228" s="54" t="s">
        <v>6411</v>
      </c>
      <c r="GH228" s="54" t="s">
        <v>6738</v>
      </c>
      <c r="GI228" s="54" t="s">
        <v>7082</v>
      </c>
      <c r="GJ228" s="54" t="s">
        <v>28</v>
      </c>
      <c r="GK228" s="54" t="s">
        <v>6407</v>
      </c>
      <c r="GL228" s="54" t="s">
        <v>7419</v>
      </c>
      <c r="GM228" s="54" t="s">
        <v>7494</v>
      </c>
      <c r="GN228" s="54"/>
    </row>
    <row r="229" spans="3:196" ht="30" customHeight="1" x14ac:dyDescent="0.2">
      <c r="C229" s="57" t="s">
        <v>11156</v>
      </c>
      <c r="D229" s="102" t="s">
        <v>11217</v>
      </c>
      <c r="E229" s="54" t="s">
        <v>73</v>
      </c>
      <c r="F229" s="54" t="s">
        <v>11175</v>
      </c>
      <c r="G229" s="54" t="s">
        <v>82</v>
      </c>
      <c r="H229" s="54" t="s">
        <v>370</v>
      </c>
      <c r="I229" s="54" t="s">
        <v>449</v>
      </c>
      <c r="J229" s="54" t="s">
        <v>483</v>
      </c>
      <c r="K229" s="54">
        <v>2021</v>
      </c>
      <c r="L229" s="54" t="s">
        <v>878</v>
      </c>
      <c r="M229" s="54" t="s">
        <v>935</v>
      </c>
      <c r="N229" s="54"/>
      <c r="O229" s="54"/>
      <c r="P229" s="54"/>
      <c r="Q229" s="54" t="s">
        <v>1737</v>
      </c>
      <c r="R229" s="54" t="s">
        <v>1933</v>
      </c>
      <c r="S229" s="54" t="s">
        <v>2181</v>
      </c>
      <c r="T229" s="54" t="s">
        <v>2402</v>
      </c>
      <c r="U229" s="54"/>
      <c r="V229" s="54"/>
      <c r="W229" s="54"/>
      <c r="X229" s="54"/>
      <c r="Y229" s="54"/>
      <c r="Z229" s="54" t="s">
        <v>2887</v>
      </c>
      <c r="AA229" s="54" t="s">
        <v>3100</v>
      </c>
      <c r="AB229" s="54" t="s">
        <v>3138</v>
      </c>
      <c r="AC229" s="54" t="s">
        <v>3311</v>
      </c>
      <c r="AD229" s="55">
        <v>2.0960000000000001</v>
      </c>
      <c r="AE229" s="55"/>
      <c r="AF229" s="55"/>
      <c r="AG229" s="55"/>
      <c r="AH229" s="55">
        <v>1.8460000000000001</v>
      </c>
      <c r="AI229" s="55">
        <v>88.07</v>
      </c>
      <c r="AJ229" s="55">
        <v>0.1</v>
      </c>
      <c r="AK229" s="55">
        <v>0</v>
      </c>
      <c r="AL229" s="55">
        <v>0</v>
      </c>
      <c r="AM229" s="55">
        <v>0</v>
      </c>
      <c r="AN229" s="55">
        <v>0</v>
      </c>
      <c r="AO229" s="55">
        <v>0.25</v>
      </c>
      <c r="AP229" s="55">
        <v>11.93</v>
      </c>
      <c r="AQ229" s="55"/>
      <c r="AR229" s="55"/>
      <c r="AS229" s="55"/>
      <c r="AT229" s="55"/>
      <c r="AU229" s="55"/>
      <c r="AV229" s="55">
        <v>1</v>
      </c>
      <c r="AW229" s="54" t="s">
        <v>3471</v>
      </c>
      <c r="AX229" s="54"/>
      <c r="AY229" s="55">
        <v>0</v>
      </c>
      <c r="AZ229" s="55">
        <v>2.9980000000000002</v>
      </c>
      <c r="BA229" s="55">
        <v>0.16</v>
      </c>
      <c r="BB229" s="56">
        <v>8</v>
      </c>
      <c r="BC229" s="56">
        <v>8</v>
      </c>
      <c r="BD229" s="56">
        <v>8</v>
      </c>
      <c r="BE229" s="56"/>
      <c r="BF229" s="56"/>
      <c r="BG229" s="56"/>
      <c r="BH229" s="56"/>
      <c r="BI229" s="56"/>
      <c r="BJ229" s="56"/>
      <c r="BK229" s="56">
        <v>1</v>
      </c>
      <c r="BL229" s="56"/>
      <c r="BM229" s="56">
        <v>2</v>
      </c>
      <c r="BN229" s="56"/>
      <c r="BO229" s="56">
        <v>5</v>
      </c>
      <c r="BP229" s="56"/>
      <c r="BQ229" s="56"/>
      <c r="BR229" s="56"/>
      <c r="BS229" s="56"/>
      <c r="BT229" s="56"/>
      <c r="BU229" s="56"/>
      <c r="BV229" s="56"/>
      <c r="BW229" s="56"/>
      <c r="BX229" s="56"/>
      <c r="BY229" s="56"/>
      <c r="BZ229" s="56"/>
      <c r="CA229" s="56"/>
      <c r="CB229" s="56"/>
      <c r="CC229" s="56"/>
      <c r="CD229" s="56"/>
      <c r="CE229" s="56"/>
      <c r="CF229" s="56"/>
      <c r="CG229" s="56"/>
      <c r="CH229" s="56"/>
      <c r="CI229" s="56"/>
      <c r="CJ229" s="56"/>
      <c r="CK229" s="56"/>
      <c r="CL229" s="56"/>
      <c r="CM229" s="56"/>
      <c r="CN229" s="56">
        <v>0</v>
      </c>
      <c r="CO229" s="56"/>
      <c r="CP229" s="70"/>
      <c r="CQ229" s="56"/>
      <c r="CR229" s="56"/>
      <c r="CS229" s="56"/>
      <c r="CT229" s="56"/>
      <c r="CU229" s="56">
        <v>8</v>
      </c>
      <c r="CV229" s="56">
        <v>0</v>
      </c>
      <c r="CW229" s="55">
        <v>5.734</v>
      </c>
      <c r="CX229" s="54" t="s">
        <v>3831</v>
      </c>
      <c r="CY229" s="54"/>
      <c r="CZ229" s="54">
        <v>12.5</v>
      </c>
      <c r="DA229" s="54" t="s">
        <v>4050</v>
      </c>
      <c r="DB229" s="55">
        <v>45.87</v>
      </c>
      <c r="DC229" s="54"/>
      <c r="DD229" s="54"/>
      <c r="DE229" s="54"/>
      <c r="DF229" s="54"/>
      <c r="DG229" s="54"/>
      <c r="DH229" s="54"/>
      <c r="DI229" s="54"/>
      <c r="DJ229" s="54">
        <v>4</v>
      </c>
      <c r="DK229" s="54">
        <v>1</v>
      </c>
      <c r="DL229" s="54" t="s">
        <v>4179</v>
      </c>
      <c r="DM229" s="54">
        <v>1404</v>
      </c>
      <c r="DN229" s="54">
        <v>1</v>
      </c>
      <c r="DO229" s="54" t="s">
        <v>4182</v>
      </c>
      <c r="DP229" s="54">
        <v>148</v>
      </c>
      <c r="DQ229" s="54"/>
      <c r="DR229" s="54"/>
      <c r="DS229" s="54"/>
      <c r="DT229" s="54"/>
      <c r="DU229" s="54"/>
      <c r="DV229" s="54"/>
      <c r="DW229" s="54"/>
      <c r="DX229" s="54"/>
      <c r="DY229" s="54"/>
      <c r="DZ229" s="54"/>
      <c r="EA229" s="54"/>
      <c r="EB229" s="54"/>
      <c r="EC229" s="54"/>
      <c r="ED229" s="54"/>
      <c r="EE229" s="54"/>
      <c r="EF229" s="54"/>
      <c r="EG229" s="54"/>
      <c r="EH229" s="54"/>
      <c r="EI229" s="54">
        <v>1</v>
      </c>
      <c r="EJ229" s="54" t="s">
        <v>4608</v>
      </c>
      <c r="EK229" s="54">
        <v>4569</v>
      </c>
      <c r="EL229" s="54"/>
      <c r="EM229" s="54"/>
      <c r="EN229" s="54"/>
      <c r="EO229" s="54"/>
      <c r="EP229" s="54"/>
      <c r="EQ229" s="54"/>
      <c r="ER229" s="54"/>
      <c r="ES229" s="54"/>
      <c r="ET229" s="54"/>
      <c r="EU229" s="54"/>
      <c r="EV229" s="54"/>
      <c r="EW229" s="54"/>
      <c r="EX229" s="54"/>
      <c r="EY229" s="54"/>
      <c r="EZ229" s="54"/>
      <c r="FA229" s="54">
        <v>1</v>
      </c>
      <c r="FB229" s="54" t="s">
        <v>4827</v>
      </c>
      <c r="FC229" s="54">
        <v>6</v>
      </c>
      <c r="FD229" s="54"/>
      <c r="FE229" s="54"/>
      <c r="FF229" s="54"/>
      <c r="FG229" s="54"/>
      <c r="FH229" s="54"/>
      <c r="FI229" s="54"/>
      <c r="FJ229" s="54"/>
      <c r="FK229" s="54"/>
      <c r="FL229" s="54"/>
      <c r="FM229" s="54"/>
      <c r="FN229" s="54"/>
      <c r="FO229" s="54"/>
      <c r="FP229" s="54"/>
      <c r="FQ229" s="54"/>
      <c r="FR229" s="54"/>
      <c r="FS229" s="54"/>
      <c r="FT229" s="54"/>
      <c r="FU229" s="54" t="s">
        <v>5123</v>
      </c>
      <c r="FV229" s="54" t="s">
        <v>5312</v>
      </c>
      <c r="FW229" s="54" t="s">
        <v>5384</v>
      </c>
      <c r="FX229" s="54"/>
      <c r="FY229" s="54"/>
      <c r="FZ229" s="54"/>
      <c r="GA229" s="54"/>
      <c r="GB229" s="54"/>
      <c r="GC229" s="54" t="s">
        <v>5772</v>
      </c>
      <c r="GD229" s="54">
        <v>3</v>
      </c>
      <c r="GE229" s="54">
        <v>21</v>
      </c>
      <c r="GF229" s="54" t="s">
        <v>6077</v>
      </c>
      <c r="GG229" s="54" t="s">
        <v>6413</v>
      </c>
      <c r="GH229" s="54" t="s">
        <v>6740</v>
      </c>
      <c r="GI229" s="54" t="s">
        <v>7084</v>
      </c>
      <c r="GJ229" s="54" t="s">
        <v>28</v>
      </c>
      <c r="GK229" s="54" t="s">
        <v>6407</v>
      </c>
      <c r="GL229" s="54" t="s">
        <v>7419</v>
      </c>
      <c r="GM229" s="54" t="s">
        <v>7494</v>
      </c>
      <c r="GN229" s="54"/>
    </row>
    <row r="230" spans="3:196" ht="30" customHeight="1" x14ac:dyDescent="0.2">
      <c r="C230" s="102" t="s">
        <v>711</v>
      </c>
      <c r="D230" s="102" t="s">
        <v>11217</v>
      </c>
      <c r="E230" s="54" t="s">
        <v>73</v>
      </c>
      <c r="F230" s="54" t="s">
        <v>11175</v>
      </c>
      <c r="G230" s="54" t="s">
        <v>82</v>
      </c>
      <c r="H230" s="54" t="s">
        <v>370</v>
      </c>
      <c r="I230" s="54" t="s">
        <v>663</v>
      </c>
      <c r="J230" s="54" t="s">
        <v>663</v>
      </c>
      <c r="K230" s="54">
        <v>2023</v>
      </c>
      <c r="L230" s="54" t="s">
        <v>834</v>
      </c>
      <c r="M230" s="54" t="s">
        <v>1004</v>
      </c>
      <c r="N230" s="54"/>
      <c r="O230" s="54" t="s">
        <v>1228</v>
      </c>
      <c r="P230" s="54" t="s">
        <v>1451</v>
      </c>
      <c r="Q230" s="54"/>
      <c r="R230" s="54"/>
      <c r="S230" s="54" t="s">
        <v>2182</v>
      </c>
      <c r="T230" s="54" t="s">
        <v>2403</v>
      </c>
      <c r="U230" s="54"/>
      <c r="V230" s="54"/>
      <c r="W230" s="54"/>
      <c r="X230" s="54"/>
      <c r="Y230" s="54"/>
      <c r="Z230" s="54" t="s">
        <v>2888</v>
      </c>
      <c r="AA230" s="54" t="s">
        <v>3101</v>
      </c>
      <c r="AB230" s="54" t="s">
        <v>3138</v>
      </c>
      <c r="AC230" s="54" t="s">
        <v>3312</v>
      </c>
      <c r="AD230" s="55">
        <v>0.3</v>
      </c>
      <c r="AE230" s="55"/>
      <c r="AF230" s="55"/>
      <c r="AG230" s="55"/>
      <c r="AH230" s="55">
        <v>0.3</v>
      </c>
      <c r="AI230" s="55">
        <v>100</v>
      </c>
      <c r="AJ230" s="55">
        <v>0.01</v>
      </c>
      <c r="AK230" s="55">
        <v>0</v>
      </c>
      <c r="AL230" s="55">
        <v>0</v>
      </c>
      <c r="AM230" s="55">
        <v>0</v>
      </c>
      <c r="AN230" s="55">
        <v>0</v>
      </c>
      <c r="AO230" s="55">
        <v>0</v>
      </c>
      <c r="AP230" s="55">
        <v>0</v>
      </c>
      <c r="AQ230" s="55"/>
      <c r="AR230" s="55"/>
      <c r="AS230" s="55"/>
      <c r="AT230" s="55"/>
      <c r="AU230" s="55"/>
      <c r="AV230" s="55"/>
      <c r="AW230" s="54"/>
      <c r="AX230" s="54"/>
      <c r="AY230" s="55"/>
      <c r="AZ230" s="55">
        <v>0.5</v>
      </c>
      <c r="BA230" s="55">
        <v>0.05</v>
      </c>
      <c r="BB230" s="56">
        <v>1</v>
      </c>
      <c r="BC230" s="56">
        <v>1</v>
      </c>
      <c r="BD230" s="56">
        <v>1</v>
      </c>
      <c r="BE230" s="56"/>
      <c r="BF230" s="56"/>
      <c r="BG230" s="56"/>
      <c r="BH230" s="56"/>
      <c r="BI230" s="56"/>
      <c r="BJ230" s="56"/>
      <c r="BK230" s="56"/>
      <c r="BL230" s="56"/>
      <c r="BM230" s="56"/>
      <c r="BN230" s="56"/>
      <c r="BO230" s="56"/>
      <c r="BP230" s="56"/>
      <c r="BQ230" s="56"/>
      <c r="BR230" s="56"/>
      <c r="BS230" s="56"/>
      <c r="BT230" s="56"/>
      <c r="BU230" s="56"/>
      <c r="BV230" s="56"/>
      <c r="BW230" s="56"/>
      <c r="BX230" s="56">
        <v>1</v>
      </c>
      <c r="BY230" s="56"/>
      <c r="BZ230" s="56"/>
      <c r="CA230" s="56"/>
      <c r="CB230" s="56"/>
      <c r="CC230" s="56"/>
      <c r="CD230" s="56">
        <v>1</v>
      </c>
      <c r="CE230" s="56"/>
      <c r="CF230" s="56"/>
      <c r="CG230" s="56"/>
      <c r="CH230" s="56"/>
      <c r="CI230" s="56"/>
      <c r="CJ230" s="56"/>
      <c r="CK230" s="56"/>
      <c r="CL230" s="56"/>
      <c r="CM230" s="56"/>
      <c r="CN230" s="56">
        <v>1</v>
      </c>
      <c r="CO230" s="56"/>
      <c r="CP230" s="70"/>
      <c r="CQ230" s="56"/>
      <c r="CR230" s="56"/>
      <c r="CS230" s="56"/>
      <c r="CT230" s="56"/>
      <c r="CU230" s="56">
        <v>1</v>
      </c>
      <c r="CV230" s="56">
        <v>0</v>
      </c>
      <c r="CW230" s="55">
        <v>0.1</v>
      </c>
      <c r="CX230" s="54" t="s">
        <v>3832</v>
      </c>
      <c r="CY230" s="54"/>
      <c r="CZ230" s="54">
        <v>0.22</v>
      </c>
      <c r="DA230" s="54" t="s">
        <v>4050</v>
      </c>
      <c r="DB230" s="55">
        <v>45.87</v>
      </c>
      <c r="DC230" s="54"/>
      <c r="DD230" s="54"/>
      <c r="DE230" s="54"/>
      <c r="DF230" s="54"/>
      <c r="DG230" s="54"/>
      <c r="DH230" s="54"/>
      <c r="DI230" s="54"/>
      <c r="DJ230" s="54">
        <v>2</v>
      </c>
      <c r="DK230" s="54">
        <v>1</v>
      </c>
      <c r="DL230" s="54" t="s">
        <v>4252</v>
      </c>
      <c r="DM230" s="54">
        <v>11</v>
      </c>
      <c r="DN230" s="54"/>
      <c r="DO230" s="54"/>
      <c r="DP230" s="54"/>
      <c r="DQ230" s="54"/>
      <c r="DR230" s="54"/>
      <c r="DS230" s="54"/>
      <c r="DT230" s="54"/>
      <c r="DU230" s="54"/>
      <c r="DV230" s="54"/>
      <c r="DW230" s="54"/>
      <c r="DX230" s="54"/>
      <c r="DY230" s="54"/>
      <c r="DZ230" s="54"/>
      <c r="EA230" s="54"/>
      <c r="EB230" s="54"/>
      <c r="EC230" s="54"/>
      <c r="ED230" s="54"/>
      <c r="EE230" s="54"/>
      <c r="EF230" s="54"/>
      <c r="EG230" s="54"/>
      <c r="EH230" s="54"/>
      <c r="EI230" s="54"/>
      <c r="EJ230" s="54"/>
      <c r="EK230" s="54"/>
      <c r="EL230" s="54"/>
      <c r="EM230" s="54"/>
      <c r="EN230" s="54"/>
      <c r="EO230" s="54"/>
      <c r="EP230" s="54"/>
      <c r="EQ230" s="54"/>
      <c r="ER230" s="54"/>
      <c r="ES230" s="54"/>
      <c r="ET230" s="54"/>
      <c r="EU230" s="54"/>
      <c r="EV230" s="54"/>
      <c r="EW230" s="54"/>
      <c r="EX230" s="54"/>
      <c r="EY230" s="54"/>
      <c r="EZ230" s="54"/>
      <c r="FA230" s="54">
        <v>1</v>
      </c>
      <c r="FB230" s="54" t="s">
        <v>4828</v>
      </c>
      <c r="FC230" s="54">
        <v>11</v>
      </c>
      <c r="FD230" s="54"/>
      <c r="FE230" s="54"/>
      <c r="FF230" s="54"/>
      <c r="FG230" s="54"/>
      <c r="FH230" s="54"/>
      <c r="FI230" s="54"/>
      <c r="FJ230" s="54"/>
      <c r="FK230" s="54"/>
      <c r="FL230" s="54"/>
      <c r="FM230" s="54"/>
      <c r="FN230" s="54"/>
      <c r="FO230" s="54"/>
      <c r="FP230" s="54"/>
      <c r="FQ230" s="54"/>
      <c r="FR230" s="54"/>
      <c r="FS230" s="54"/>
      <c r="FT230" s="54"/>
      <c r="FU230" s="54" t="s">
        <v>5124</v>
      </c>
      <c r="FV230" s="54"/>
      <c r="FW230" s="54" t="s">
        <v>5124</v>
      </c>
      <c r="FX230" s="54"/>
      <c r="FY230" s="54" t="s">
        <v>5563</v>
      </c>
      <c r="FZ230" s="54"/>
      <c r="GA230" s="54" t="s">
        <v>5124</v>
      </c>
      <c r="GB230" s="54"/>
      <c r="GC230" s="54" t="s">
        <v>5773</v>
      </c>
      <c r="GD230" s="54">
        <v>1</v>
      </c>
      <c r="GE230" s="54">
        <v>31</v>
      </c>
      <c r="GF230" s="54" t="s">
        <v>6077</v>
      </c>
      <c r="GG230" s="54" t="s">
        <v>6413</v>
      </c>
      <c r="GH230" s="54" t="s">
        <v>6740</v>
      </c>
      <c r="GI230" s="54" t="s">
        <v>7084</v>
      </c>
      <c r="GJ230" s="54" t="s">
        <v>28</v>
      </c>
      <c r="GK230" s="54" t="s">
        <v>6407</v>
      </c>
      <c r="GL230" s="54" t="s">
        <v>7419</v>
      </c>
      <c r="GM230" s="54" t="s">
        <v>7494</v>
      </c>
      <c r="GN230" s="54"/>
    </row>
    <row r="231" spans="3:196" ht="30" customHeight="1" x14ac:dyDescent="0.2">
      <c r="C231" s="102" t="s">
        <v>711</v>
      </c>
      <c r="D231" s="102" t="s">
        <v>11217</v>
      </c>
      <c r="E231" s="54" t="s">
        <v>73</v>
      </c>
      <c r="F231" s="54" t="s">
        <v>11175</v>
      </c>
      <c r="G231" s="54" t="s">
        <v>82</v>
      </c>
      <c r="H231" s="54" t="s">
        <v>371</v>
      </c>
      <c r="I231" s="54" t="s">
        <v>668</v>
      </c>
      <c r="J231" s="54" t="s">
        <v>655</v>
      </c>
      <c r="K231" s="54">
        <v>2020</v>
      </c>
      <c r="L231" s="54" t="s">
        <v>844</v>
      </c>
      <c r="M231" s="54" t="s">
        <v>1005</v>
      </c>
      <c r="N231" s="54"/>
      <c r="O231" s="54" t="s">
        <v>1229</v>
      </c>
      <c r="P231" s="54" t="s">
        <v>1452</v>
      </c>
      <c r="Q231" s="54"/>
      <c r="R231" s="54"/>
      <c r="S231" s="54" t="s">
        <v>2183</v>
      </c>
      <c r="T231" s="54" t="s">
        <v>2404</v>
      </c>
      <c r="U231" s="54" t="s">
        <v>2513</v>
      </c>
      <c r="V231" s="54" t="s">
        <v>2589</v>
      </c>
      <c r="W231" s="54"/>
      <c r="X231" s="54"/>
      <c r="Y231" s="54"/>
      <c r="Z231" s="54" t="s">
        <v>2889</v>
      </c>
      <c r="AA231" s="54" t="s">
        <v>3102</v>
      </c>
      <c r="AB231" s="54" t="s">
        <v>3138</v>
      </c>
      <c r="AC231" s="54" t="s">
        <v>3313</v>
      </c>
      <c r="AD231" s="55">
        <v>0.52500000000000002</v>
      </c>
      <c r="AE231" s="55"/>
      <c r="AF231" s="55"/>
      <c r="AG231" s="55"/>
      <c r="AH231" s="55">
        <v>0.495</v>
      </c>
      <c r="AI231" s="55">
        <v>94.29</v>
      </c>
      <c r="AJ231" s="55">
        <v>0.03</v>
      </c>
      <c r="AK231" s="55">
        <v>0</v>
      </c>
      <c r="AL231" s="55">
        <v>0</v>
      </c>
      <c r="AM231" s="55">
        <v>0</v>
      </c>
      <c r="AN231" s="55">
        <v>0</v>
      </c>
      <c r="AO231" s="55">
        <v>0.03</v>
      </c>
      <c r="AP231" s="55">
        <v>5.71</v>
      </c>
      <c r="AQ231" s="55"/>
      <c r="AR231" s="55"/>
      <c r="AS231" s="55"/>
      <c r="AT231" s="55"/>
      <c r="AU231" s="55"/>
      <c r="AV231" s="55">
        <v>1</v>
      </c>
      <c r="AW231" s="54" t="s">
        <v>3472</v>
      </c>
      <c r="AX231" s="54"/>
      <c r="AY231" s="55">
        <v>0</v>
      </c>
      <c r="AZ231" s="55">
        <v>0.6</v>
      </c>
      <c r="BA231" s="55">
        <v>0.04</v>
      </c>
      <c r="BB231" s="56">
        <v>10</v>
      </c>
      <c r="BC231" s="56">
        <v>7</v>
      </c>
      <c r="BD231" s="56">
        <v>2</v>
      </c>
      <c r="BE231" s="56"/>
      <c r="BF231" s="56"/>
      <c r="BG231" s="56"/>
      <c r="BH231" s="56"/>
      <c r="BI231" s="56"/>
      <c r="BJ231" s="56"/>
      <c r="BK231" s="56"/>
      <c r="BL231" s="56"/>
      <c r="BM231" s="56"/>
      <c r="BN231" s="56"/>
      <c r="BO231" s="56"/>
      <c r="BP231" s="56"/>
      <c r="BQ231" s="56"/>
      <c r="BR231" s="56"/>
      <c r="BS231" s="56"/>
      <c r="BT231" s="56"/>
      <c r="BU231" s="56"/>
      <c r="BV231" s="56"/>
      <c r="BW231" s="56"/>
      <c r="BX231" s="56">
        <v>2</v>
      </c>
      <c r="BY231" s="56"/>
      <c r="BZ231" s="56"/>
      <c r="CA231" s="56"/>
      <c r="CB231" s="56"/>
      <c r="CC231" s="56"/>
      <c r="CD231" s="56">
        <v>2</v>
      </c>
      <c r="CE231" s="56"/>
      <c r="CF231" s="56">
        <v>1</v>
      </c>
      <c r="CG231" s="56"/>
      <c r="CH231" s="56"/>
      <c r="CI231" s="56"/>
      <c r="CJ231" s="56"/>
      <c r="CK231" s="56"/>
      <c r="CL231" s="56"/>
      <c r="CM231" s="56"/>
      <c r="CN231" s="56">
        <v>3</v>
      </c>
      <c r="CO231" s="56"/>
      <c r="CP231" s="70"/>
      <c r="CQ231" s="56"/>
      <c r="CR231" s="56"/>
      <c r="CS231" s="56"/>
      <c r="CT231" s="56"/>
      <c r="CU231" s="56">
        <v>2</v>
      </c>
      <c r="CV231" s="56">
        <v>0</v>
      </c>
      <c r="CW231" s="55">
        <v>0.14399999999999999</v>
      </c>
      <c r="CX231" s="54" t="s">
        <v>3833</v>
      </c>
      <c r="CY231" s="54"/>
      <c r="CZ231" s="54">
        <v>0.36</v>
      </c>
      <c r="DA231" s="54" t="s">
        <v>4050</v>
      </c>
      <c r="DB231" s="55">
        <v>40.343000000000004</v>
      </c>
      <c r="DC231" s="54">
        <v>1</v>
      </c>
      <c r="DD231" s="54" t="s">
        <v>4101</v>
      </c>
      <c r="DE231" s="54" t="s">
        <v>4130</v>
      </c>
      <c r="DF231" s="54" t="s">
        <v>4147</v>
      </c>
      <c r="DG231" s="54">
        <v>5</v>
      </c>
      <c r="DH231" s="54">
        <v>6</v>
      </c>
      <c r="DI231" s="54" t="s">
        <v>4169</v>
      </c>
      <c r="DJ231" s="54">
        <v>7</v>
      </c>
      <c r="DK231" s="54">
        <v>1</v>
      </c>
      <c r="DL231" s="54" t="s">
        <v>4249</v>
      </c>
      <c r="DM231" s="54">
        <v>623</v>
      </c>
      <c r="DN231" s="54"/>
      <c r="DO231" s="54"/>
      <c r="DP231" s="54"/>
      <c r="DQ231" s="54"/>
      <c r="DR231" s="54"/>
      <c r="DS231" s="54"/>
      <c r="DT231" s="54"/>
      <c r="DU231" s="54"/>
      <c r="DV231" s="54"/>
      <c r="DW231" s="54"/>
      <c r="DX231" s="54"/>
      <c r="DY231" s="54"/>
      <c r="DZ231" s="54"/>
      <c r="EA231" s="54"/>
      <c r="EB231" s="54"/>
      <c r="EC231" s="54"/>
      <c r="ED231" s="54"/>
      <c r="EE231" s="54"/>
      <c r="EF231" s="54"/>
      <c r="EG231" s="54"/>
      <c r="EH231" s="54"/>
      <c r="EI231" s="54"/>
      <c r="EJ231" s="54"/>
      <c r="EK231" s="54"/>
      <c r="EL231" s="54"/>
      <c r="EM231" s="54"/>
      <c r="EN231" s="54"/>
      <c r="EO231" s="54"/>
      <c r="EP231" s="54"/>
      <c r="EQ231" s="54"/>
      <c r="ER231" s="54"/>
      <c r="ES231" s="54"/>
      <c r="ET231" s="54"/>
      <c r="EU231" s="54">
        <v>1</v>
      </c>
      <c r="EV231" s="54" t="s">
        <v>4690</v>
      </c>
      <c r="EW231" s="54">
        <v>20</v>
      </c>
      <c r="EX231" s="54"/>
      <c r="EY231" s="54"/>
      <c r="EZ231" s="54"/>
      <c r="FA231" s="54"/>
      <c r="FB231" s="54"/>
      <c r="FC231" s="54"/>
      <c r="FD231" s="54"/>
      <c r="FE231" s="54"/>
      <c r="FF231" s="54"/>
      <c r="FG231" s="54"/>
      <c r="FH231" s="54"/>
      <c r="FI231" s="54"/>
      <c r="FJ231" s="54"/>
      <c r="FK231" s="54"/>
      <c r="FL231" s="54"/>
      <c r="FM231" s="54"/>
      <c r="FN231" s="54"/>
      <c r="FO231" s="54"/>
      <c r="FP231" s="54"/>
      <c r="FQ231" s="54"/>
      <c r="FR231" s="54"/>
      <c r="FS231" s="54"/>
      <c r="FT231" s="54"/>
      <c r="FU231" s="54"/>
      <c r="FV231" s="54" t="s">
        <v>5313</v>
      </c>
      <c r="FW231" s="54" t="s">
        <v>5385</v>
      </c>
      <c r="FX231" s="54"/>
      <c r="FY231" s="54" t="s">
        <v>5564</v>
      </c>
      <c r="FZ231" s="54"/>
      <c r="GA231" s="54"/>
      <c r="GB231" s="54"/>
      <c r="GC231" s="54" t="s">
        <v>4643</v>
      </c>
      <c r="GD231" s="54">
        <v>1</v>
      </c>
      <c r="GE231" s="54">
        <v>30</v>
      </c>
      <c r="GF231" s="54" t="s">
        <v>6078</v>
      </c>
      <c r="GG231" s="54" t="s">
        <v>6414</v>
      </c>
      <c r="GH231" s="54" t="s">
        <v>6741</v>
      </c>
      <c r="GI231" s="54" t="s">
        <v>7085</v>
      </c>
      <c r="GJ231" s="54" t="s">
        <v>28</v>
      </c>
      <c r="GK231" s="54" t="s">
        <v>6407</v>
      </c>
      <c r="GL231" s="54" t="s">
        <v>7419</v>
      </c>
      <c r="GM231" s="54" t="s">
        <v>7494</v>
      </c>
      <c r="GN231" s="54"/>
    </row>
    <row r="232" spans="3:196" ht="30" customHeight="1" x14ac:dyDescent="0.2">
      <c r="C232" s="57" t="s">
        <v>11155</v>
      </c>
      <c r="D232" s="102" t="s">
        <v>11217</v>
      </c>
      <c r="E232" s="54" t="s">
        <v>73</v>
      </c>
      <c r="F232" s="54" t="s">
        <v>11175</v>
      </c>
      <c r="G232" s="54" t="s">
        <v>82</v>
      </c>
      <c r="H232" s="54" t="s">
        <v>372</v>
      </c>
      <c r="I232" s="54" t="s">
        <v>484</v>
      </c>
      <c r="J232" s="54" t="s">
        <v>483</v>
      </c>
      <c r="K232" s="54">
        <v>2019</v>
      </c>
      <c r="L232" s="54" t="s">
        <v>815</v>
      </c>
      <c r="M232" s="54" t="s">
        <v>774</v>
      </c>
      <c r="N232" s="54"/>
      <c r="O232" s="54" t="s">
        <v>1230</v>
      </c>
      <c r="P232" s="54" t="s">
        <v>1453</v>
      </c>
      <c r="Q232" s="54"/>
      <c r="R232" s="54"/>
      <c r="S232" s="54"/>
      <c r="T232" s="54"/>
      <c r="U232" s="54"/>
      <c r="V232" s="54"/>
      <c r="W232" s="54"/>
      <c r="X232" s="54"/>
      <c r="Y232" s="54"/>
      <c r="Z232" s="54" t="s">
        <v>2890</v>
      </c>
      <c r="AA232" s="54" t="s">
        <v>2890</v>
      </c>
      <c r="AB232" s="54" t="s">
        <v>3140</v>
      </c>
      <c r="AC232" s="54" t="s">
        <v>2890</v>
      </c>
      <c r="AD232" s="55">
        <v>0.36499999999999999</v>
      </c>
      <c r="AE232" s="55"/>
      <c r="AF232" s="55"/>
      <c r="AG232" s="55"/>
      <c r="AH232" s="55">
        <v>0</v>
      </c>
      <c r="AI232" s="55">
        <v>0</v>
      </c>
      <c r="AJ232" s="55">
        <v>0</v>
      </c>
      <c r="AK232" s="55">
        <v>0.315</v>
      </c>
      <c r="AL232" s="55">
        <v>86.3</v>
      </c>
      <c r="AM232" s="55">
        <v>0.05</v>
      </c>
      <c r="AN232" s="55">
        <v>13.7</v>
      </c>
      <c r="AO232" s="55">
        <v>0</v>
      </c>
      <c r="AP232" s="55">
        <v>0</v>
      </c>
      <c r="AQ232" s="55"/>
      <c r="AR232" s="55"/>
      <c r="AS232" s="55"/>
      <c r="AT232" s="55"/>
      <c r="AU232" s="55"/>
      <c r="AV232" s="55">
        <v>1</v>
      </c>
      <c r="AW232" s="54" t="s">
        <v>3473</v>
      </c>
      <c r="AX232" s="54"/>
      <c r="AY232" s="55">
        <v>0</v>
      </c>
      <c r="AZ232" s="55">
        <v>0.03</v>
      </c>
      <c r="BA232" s="55">
        <v>0.01</v>
      </c>
      <c r="BB232" s="56">
        <v>4</v>
      </c>
      <c r="BC232" s="56">
        <v>2</v>
      </c>
      <c r="BD232" s="56">
        <v>2</v>
      </c>
      <c r="BE232" s="56"/>
      <c r="BF232" s="56"/>
      <c r="BG232" s="56"/>
      <c r="BH232" s="56"/>
      <c r="BI232" s="56"/>
      <c r="BJ232" s="56"/>
      <c r="BK232" s="56"/>
      <c r="BL232" s="56"/>
      <c r="BM232" s="56"/>
      <c r="BN232" s="56"/>
      <c r="BO232" s="56"/>
      <c r="BP232" s="56"/>
      <c r="BQ232" s="56">
        <v>2</v>
      </c>
      <c r="BR232" s="56"/>
      <c r="BS232" s="56"/>
      <c r="BT232" s="56"/>
      <c r="BU232" s="56"/>
      <c r="BV232" s="56"/>
      <c r="BW232" s="56"/>
      <c r="BX232" s="56"/>
      <c r="BY232" s="56"/>
      <c r="BZ232" s="56"/>
      <c r="CA232" s="56"/>
      <c r="CB232" s="56"/>
      <c r="CC232" s="56"/>
      <c r="CD232" s="56"/>
      <c r="CE232" s="56"/>
      <c r="CF232" s="56"/>
      <c r="CG232" s="56"/>
      <c r="CH232" s="56"/>
      <c r="CI232" s="56"/>
      <c r="CJ232" s="56"/>
      <c r="CK232" s="56"/>
      <c r="CL232" s="56"/>
      <c r="CM232" s="56"/>
      <c r="CN232" s="56">
        <v>0</v>
      </c>
      <c r="CO232" s="56"/>
      <c r="CP232" s="70"/>
      <c r="CQ232" s="56"/>
      <c r="CR232" s="56"/>
      <c r="CS232" s="56"/>
      <c r="CT232" s="56"/>
      <c r="CU232" s="56">
        <v>2</v>
      </c>
      <c r="CV232" s="56">
        <v>0</v>
      </c>
      <c r="CW232" s="55">
        <v>0.152</v>
      </c>
      <c r="CX232" s="54" t="s">
        <v>3834</v>
      </c>
      <c r="CY232" s="54"/>
      <c r="CZ232" s="54">
        <v>0.85</v>
      </c>
      <c r="DA232" s="54" t="s">
        <v>4050</v>
      </c>
      <c r="DB232" s="55">
        <v>17.951000000000001</v>
      </c>
      <c r="DC232" s="54"/>
      <c r="DD232" s="54"/>
      <c r="DE232" s="54"/>
      <c r="DF232" s="54"/>
      <c r="DG232" s="54"/>
      <c r="DH232" s="54"/>
      <c r="DI232" s="54"/>
      <c r="DJ232" s="54">
        <v>2</v>
      </c>
      <c r="DK232" s="54"/>
      <c r="DL232" s="54"/>
      <c r="DM232" s="54"/>
      <c r="DN232" s="54">
        <v>1</v>
      </c>
      <c r="DO232" s="54" t="s">
        <v>4182</v>
      </c>
      <c r="DP232" s="54">
        <v>116</v>
      </c>
      <c r="DQ232" s="54"/>
      <c r="DR232" s="54"/>
      <c r="DS232" s="54"/>
      <c r="DT232" s="54"/>
      <c r="DU232" s="54"/>
      <c r="DV232" s="54"/>
      <c r="DW232" s="54"/>
      <c r="DX232" s="54"/>
      <c r="DY232" s="54"/>
      <c r="DZ232" s="54"/>
      <c r="EA232" s="54"/>
      <c r="EB232" s="54"/>
      <c r="EC232" s="54"/>
      <c r="ED232" s="54"/>
      <c r="EE232" s="54"/>
      <c r="EF232" s="54"/>
      <c r="EG232" s="54"/>
      <c r="EH232" s="54"/>
      <c r="EI232" s="54"/>
      <c r="EJ232" s="54"/>
      <c r="EK232" s="54"/>
      <c r="EL232" s="54">
        <v>1</v>
      </c>
      <c r="EM232" s="54" t="s">
        <v>4302</v>
      </c>
      <c r="EN232" s="54">
        <v>116</v>
      </c>
      <c r="EO232" s="54"/>
      <c r="EP232" s="54"/>
      <c r="EQ232" s="54"/>
      <c r="ER232" s="54"/>
      <c r="ES232" s="54"/>
      <c r="ET232" s="54"/>
      <c r="EU232" s="54"/>
      <c r="EV232" s="54"/>
      <c r="EW232" s="54"/>
      <c r="EX232" s="54"/>
      <c r="EY232" s="54"/>
      <c r="EZ232" s="54"/>
      <c r="FA232" s="54"/>
      <c r="FB232" s="54"/>
      <c r="FC232" s="54"/>
      <c r="FD232" s="54"/>
      <c r="FE232" s="54"/>
      <c r="FF232" s="54"/>
      <c r="FG232" s="54"/>
      <c r="FH232" s="54"/>
      <c r="FI232" s="54"/>
      <c r="FJ232" s="54"/>
      <c r="FK232" s="54"/>
      <c r="FL232" s="54"/>
      <c r="FM232" s="54"/>
      <c r="FN232" s="54"/>
      <c r="FO232" s="54"/>
      <c r="FP232" s="54"/>
      <c r="FQ232" s="54"/>
      <c r="FR232" s="54"/>
      <c r="FS232" s="54"/>
      <c r="FT232" s="54"/>
      <c r="FU232" s="54"/>
      <c r="FV232" s="54" t="s">
        <v>5314</v>
      </c>
      <c r="FW232" s="54"/>
      <c r="FX232" s="54"/>
      <c r="FY232" s="54"/>
      <c r="FZ232" s="54"/>
      <c r="GA232" s="54"/>
      <c r="GB232" s="54"/>
      <c r="GC232" s="54" t="s">
        <v>5774</v>
      </c>
      <c r="GD232" s="54">
        <v>2</v>
      </c>
      <c r="GE232" s="54">
        <v>10</v>
      </c>
      <c r="GF232" s="54" t="s">
        <v>6079</v>
      </c>
      <c r="GG232" s="54" t="s">
        <v>6220</v>
      </c>
      <c r="GH232" s="54" t="s">
        <v>6742</v>
      </c>
      <c r="GI232" s="54" t="s">
        <v>7086</v>
      </c>
      <c r="GJ232" s="54" t="s">
        <v>28</v>
      </c>
      <c r="GK232" s="54" t="s">
        <v>6407</v>
      </c>
      <c r="GL232" s="54" t="s">
        <v>7419</v>
      </c>
      <c r="GM232" s="54" t="s">
        <v>7494</v>
      </c>
      <c r="GN232" s="54"/>
    </row>
    <row r="233" spans="3:196" ht="30" customHeight="1" x14ac:dyDescent="0.2">
      <c r="C233" s="102" t="s">
        <v>711</v>
      </c>
      <c r="D233" s="102" t="s">
        <v>11217</v>
      </c>
      <c r="E233" s="54" t="s">
        <v>73</v>
      </c>
      <c r="F233" s="54" t="s">
        <v>11175</v>
      </c>
      <c r="G233" s="54" t="s">
        <v>82</v>
      </c>
      <c r="H233" s="54" t="s">
        <v>372</v>
      </c>
      <c r="I233" s="54" t="s">
        <v>662</v>
      </c>
      <c r="J233" s="54" t="s">
        <v>663</v>
      </c>
      <c r="K233" s="54">
        <v>2022</v>
      </c>
      <c r="L233" s="54" t="s">
        <v>774</v>
      </c>
      <c r="M233" s="54" t="s">
        <v>948</v>
      </c>
      <c r="N233" s="54"/>
      <c r="O233" s="54" t="s">
        <v>1231</v>
      </c>
      <c r="P233" s="54" t="s">
        <v>1454</v>
      </c>
      <c r="Q233" s="54"/>
      <c r="R233" s="54"/>
      <c r="S233" s="54"/>
      <c r="T233" s="54"/>
      <c r="U233" s="54"/>
      <c r="V233" s="54"/>
      <c r="W233" s="54"/>
      <c r="X233" s="54"/>
      <c r="Y233" s="54"/>
      <c r="Z233" s="54" t="s">
        <v>2891</v>
      </c>
      <c r="AA233" s="54" t="s">
        <v>2891</v>
      </c>
      <c r="AB233" s="54" t="s">
        <v>3138</v>
      </c>
      <c r="AC233" s="54" t="s">
        <v>3314</v>
      </c>
      <c r="AD233" s="55">
        <v>0.15</v>
      </c>
      <c r="AE233" s="55"/>
      <c r="AF233" s="55"/>
      <c r="AG233" s="55"/>
      <c r="AH233" s="55">
        <v>0.15</v>
      </c>
      <c r="AI233" s="55">
        <v>100</v>
      </c>
      <c r="AJ233" s="55">
        <v>0.01</v>
      </c>
      <c r="AK233" s="55">
        <v>0</v>
      </c>
      <c r="AL233" s="55">
        <v>0</v>
      </c>
      <c r="AM233" s="55">
        <v>0</v>
      </c>
      <c r="AN233" s="55">
        <v>0</v>
      </c>
      <c r="AO233" s="55">
        <v>0</v>
      </c>
      <c r="AP233" s="55">
        <v>0</v>
      </c>
      <c r="AQ233" s="55"/>
      <c r="AR233" s="55"/>
      <c r="AS233" s="55"/>
      <c r="AT233" s="55"/>
      <c r="AU233" s="55"/>
      <c r="AV233" s="55"/>
      <c r="AW233" s="54"/>
      <c r="AX233" s="54"/>
      <c r="AY233" s="55"/>
      <c r="AZ233" s="55">
        <v>0.15</v>
      </c>
      <c r="BA233" s="55">
        <v>0.01</v>
      </c>
      <c r="BB233" s="56">
        <v>3</v>
      </c>
      <c r="BC233" s="56">
        <v>3</v>
      </c>
      <c r="BD233" s="56">
        <v>1</v>
      </c>
      <c r="BE233" s="56"/>
      <c r="BF233" s="56"/>
      <c r="BG233" s="56"/>
      <c r="BH233" s="56"/>
      <c r="BI233" s="56"/>
      <c r="BJ233" s="56"/>
      <c r="BK233" s="56"/>
      <c r="BL233" s="56"/>
      <c r="BM233" s="56"/>
      <c r="BN233" s="56"/>
      <c r="BO233" s="56"/>
      <c r="BP233" s="56"/>
      <c r="BQ233" s="56"/>
      <c r="BR233" s="56"/>
      <c r="BS233" s="56"/>
      <c r="BT233" s="56"/>
      <c r="BU233" s="56"/>
      <c r="BV233" s="56"/>
      <c r="BW233" s="56"/>
      <c r="BX233" s="56">
        <v>1</v>
      </c>
      <c r="BY233" s="56"/>
      <c r="BZ233" s="56"/>
      <c r="CA233" s="56"/>
      <c r="CB233" s="56"/>
      <c r="CC233" s="56"/>
      <c r="CD233" s="56"/>
      <c r="CE233" s="56"/>
      <c r="CF233" s="56"/>
      <c r="CG233" s="56"/>
      <c r="CH233" s="56"/>
      <c r="CI233" s="56"/>
      <c r="CJ233" s="56"/>
      <c r="CK233" s="56"/>
      <c r="CL233" s="56"/>
      <c r="CM233" s="56">
        <v>1</v>
      </c>
      <c r="CN233" s="56">
        <v>1</v>
      </c>
      <c r="CO233" s="56"/>
      <c r="CP233" s="70"/>
      <c r="CQ233" s="56"/>
      <c r="CR233" s="56"/>
      <c r="CS233" s="56"/>
      <c r="CT233" s="56"/>
      <c r="CU233" s="56">
        <v>1</v>
      </c>
      <c r="CV233" s="56">
        <v>0</v>
      </c>
      <c r="CW233" s="55">
        <v>0.54</v>
      </c>
      <c r="CX233" s="54" t="s">
        <v>3835</v>
      </c>
      <c r="CY233" s="54"/>
      <c r="CZ233" s="54">
        <v>3.01</v>
      </c>
      <c r="DA233" s="54" t="s">
        <v>4050</v>
      </c>
      <c r="DB233" s="55">
        <v>17.951000000000001</v>
      </c>
      <c r="DC233" s="54"/>
      <c r="DD233" s="54"/>
      <c r="DE233" s="54"/>
      <c r="DF233" s="54"/>
      <c r="DG233" s="54"/>
      <c r="DH233" s="54"/>
      <c r="DI233" s="54"/>
      <c r="DJ233" s="54">
        <v>2</v>
      </c>
      <c r="DK233" s="54"/>
      <c r="DL233" s="54"/>
      <c r="DM233" s="54"/>
      <c r="DN233" s="54">
        <v>1</v>
      </c>
      <c r="DO233" s="54" t="s">
        <v>4394</v>
      </c>
      <c r="DP233" s="54">
        <v>15</v>
      </c>
      <c r="DQ233" s="54"/>
      <c r="DR233" s="54"/>
      <c r="DS233" s="54"/>
      <c r="DT233" s="54"/>
      <c r="DU233" s="54"/>
      <c r="DV233" s="54"/>
      <c r="DW233" s="54"/>
      <c r="DX233" s="54"/>
      <c r="DY233" s="54"/>
      <c r="DZ233" s="54"/>
      <c r="EA233" s="54"/>
      <c r="EB233" s="54"/>
      <c r="EC233" s="54"/>
      <c r="ED233" s="54"/>
      <c r="EE233" s="54"/>
      <c r="EF233" s="54"/>
      <c r="EG233" s="54"/>
      <c r="EH233" s="54"/>
      <c r="EI233" s="54"/>
      <c r="EJ233" s="54"/>
      <c r="EK233" s="54"/>
      <c r="EL233" s="54">
        <v>1</v>
      </c>
      <c r="EM233" s="54" t="s">
        <v>4394</v>
      </c>
      <c r="EN233" s="54">
        <v>15</v>
      </c>
      <c r="EO233" s="54"/>
      <c r="EP233" s="54"/>
      <c r="EQ233" s="54"/>
      <c r="ER233" s="54"/>
      <c r="ES233" s="54"/>
      <c r="ET233" s="54"/>
      <c r="EU233" s="54"/>
      <c r="EV233" s="54"/>
      <c r="EW233" s="54"/>
      <c r="EX233" s="54"/>
      <c r="EY233" s="54"/>
      <c r="EZ233" s="54"/>
      <c r="FA233" s="54"/>
      <c r="FB233" s="54"/>
      <c r="FC233" s="54"/>
      <c r="FD233" s="54"/>
      <c r="FE233" s="54"/>
      <c r="FF233" s="54"/>
      <c r="FG233" s="54"/>
      <c r="FH233" s="54"/>
      <c r="FI233" s="54"/>
      <c r="FJ233" s="54"/>
      <c r="FK233" s="54"/>
      <c r="FL233" s="54"/>
      <c r="FM233" s="54"/>
      <c r="FN233" s="54"/>
      <c r="FO233" s="54"/>
      <c r="FP233" s="54"/>
      <c r="FQ233" s="54"/>
      <c r="FR233" s="54"/>
      <c r="FS233" s="54"/>
      <c r="FT233" s="54"/>
      <c r="FU233" s="54" t="s">
        <v>5125</v>
      </c>
      <c r="FV233" s="54" t="s">
        <v>5315</v>
      </c>
      <c r="FW233" s="54"/>
      <c r="FX233" s="54"/>
      <c r="FY233" s="54"/>
      <c r="FZ233" s="54"/>
      <c r="GA233" s="54"/>
      <c r="GB233" s="54"/>
      <c r="GC233" s="54" t="s">
        <v>5775</v>
      </c>
      <c r="GD233" s="54">
        <v>2</v>
      </c>
      <c r="GE233" s="54">
        <v>30</v>
      </c>
      <c r="GF233" s="54" t="s">
        <v>6079</v>
      </c>
      <c r="GG233" s="54" t="s">
        <v>6220</v>
      </c>
      <c r="GH233" s="54" t="s">
        <v>6742</v>
      </c>
      <c r="GI233" s="54" t="s">
        <v>7086</v>
      </c>
      <c r="GJ233" s="54" t="s">
        <v>28</v>
      </c>
      <c r="GK233" s="54" t="s">
        <v>6407</v>
      </c>
      <c r="GL233" s="54" t="s">
        <v>7419</v>
      </c>
      <c r="GM233" s="54" t="s">
        <v>7494</v>
      </c>
      <c r="GN233" s="54"/>
    </row>
    <row r="234" spans="3:196" ht="30" customHeight="1" x14ac:dyDescent="0.2">
      <c r="C234" s="102" t="s">
        <v>711</v>
      </c>
      <c r="D234" s="102" t="s">
        <v>11217</v>
      </c>
      <c r="E234" s="54" t="s">
        <v>73</v>
      </c>
      <c r="F234" s="54" t="s">
        <v>11175</v>
      </c>
      <c r="G234" s="54" t="s">
        <v>82</v>
      </c>
      <c r="H234" s="54" t="s">
        <v>373</v>
      </c>
      <c r="I234" s="54" t="s">
        <v>669</v>
      </c>
      <c r="J234" s="54" t="s">
        <v>663</v>
      </c>
      <c r="K234" s="54">
        <v>2023</v>
      </c>
      <c r="L234" s="54" t="s">
        <v>900</v>
      </c>
      <c r="M234" s="54" t="s">
        <v>786</v>
      </c>
      <c r="N234" s="54"/>
      <c r="O234" s="54" t="s">
        <v>1232</v>
      </c>
      <c r="P234" s="54" t="s">
        <v>1455</v>
      </c>
      <c r="Q234" s="54"/>
      <c r="R234" s="54"/>
      <c r="S234" s="54" t="s">
        <v>2184</v>
      </c>
      <c r="T234" s="54" t="s">
        <v>2405</v>
      </c>
      <c r="U234" s="54"/>
      <c r="V234" s="54"/>
      <c r="W234" s="54"/>
      <c r="X234" s="54"/>
      <c r="Y234" s="54"/>
      <c r="Z234" s="54" t="s">
        <v>2892</v>
      </c>
      <c r="AA234" s="54" t="s">
        <v>3103</v>
      </c>
      <c r="AB234" s="54" t="s">
        <v>3138</v>
      </c>
      <c r="AC234" s="54" t="s">
        <v>3315</v>
      </c>
      <c r="AD234" s="55">
        <v>0.5</v>
      </c>
      <c r="AE234" s="55"/>
      <c r="AF234" s="55"/>
      <c r="AG234" s="55"/>
      <c r="AH234" s="55">
        <v>0.5</v>
      </c>
      <c r="AI234" s="55">
        <v>100</v>
      </c>
      <c r="AJ234" s="55">
        <v>0.01</v>
      </c>
      <c r="AK234" s="55">
        <v>0</v>
      </c>
      <c r="AL234" s="55">
        <v>0</v>
      </c>
      <c r="AM234" s="55">
        <v>0</v>
      </c>
      <c r="AN234" s="55">
        <v>0</v>
      </c>
      <c r="AO234" s="55">
        <v>0</v>
      </c>
      <c r="AP234" s="55">
        <v>0</v>
      </c>
      <c r="AQ234" s="55"/>
      <c r="AR234" s="55"/>
      <c r="AS234" s="55"/>
      <c r="AT234" s="55"/>
      <c r="AU234" s="55"/>
      <c r="AV234" s="55"/>
      <c r="AW234" s="54"/>
      <c r="AX234" s="54"/>
      <c r="AY234" s="55"/>
      <c r="AZ234" s="55">
        <v>0.5</v>
      </c>
      <c r="BA234" s="55">
        <v>0.01</v>
      </c>
      <c r="BB234" s="56">
        <v>2</v>
      </c>
      <c r="BC234" s="56">
        <v>1</v>
      </c>
      <c r="BD234" s="56">
        <v>1</v>
      </c>
      <c r="BE234" s="56"/>
      <c r="BF234" s="56"/>
      <c r="BG234" s="56"/>
      <c r="BH234" s="56"/>
      <c r="BI234" s="56"/>
      <c r="BJ234" s="56"/>
      <c r="BK234" s="56"/>
      <c r="BL234" s="56"/>
      <c r="BM234" s="56"/>
      <c r="BN234" s="56"/>
      <c r="BO234" s="56"/>
      <c r="BP234" s="56"/>
      <c r="BQ234" s="56"/>
      <c r="BR234" s="56"/>
      <c r="BS234" s="56"/>
      <c r="BT234" s="56"/>
      <c r="BU234" s="56"/>
      <c r="BV234" s="56"/>
      <c r="BW234" s="56"/>
      <c r="BX234" s="56">
        <v>1</v>
      </c>
      <c r="BY234" s="56"/>
      <c r="BZ234" s="56"/>
      <c r="CA234" s="56"/>
      <c r="CB234" s="56"/>
      <c r="CC234" s="56"/>
      <c r="CD234" s="56"/>
      <c r="CE234" s="56"/>
      <c r="CF234" s="56"/>
      <c r="CG234" s="56"/>
      <c r="CH234" s="56"/>
      <c r="CI234" s="56"/>
      <c r="CJ234" s="56"/>
      <c r="CK234" s="56"/>
      <c r="CL234" s="56"/>
      <c r="CM234" s="56">
        <v>1</v>
      </c>
      <c r="CN234" s="56">
        <v>1</v>
      </c>
      <c r="CO234" s="56"/>
      <c r="CP234" s="70"/>
      <c r="CQ234" s="56"/>
      <c r="CR234" s="56"/>
      <c r="CS234" s="56"/>
      <c r="CT234" s="56"/>
      <c r="CU234" s="56">
        <v>1</v>
      </c>
      <c r="CV234" s="56">
        <v>0</v>
      </c>
      <c r="CW234" s="55">
        <v>1.2</v>
      </c>
      <c r="CX234" s="54" t="s">
        <v>3836</v>
      </c>
      <c r="CY234" s="54"/>
      <c r="CZ234" s="54">
        <v>18.8</v>
      </c>
      <c r="DA234" s="54" t="s">
        <v>4050</v>
      </c>
      <c r="DB234" s="55">
        <v>6.3840000000000003</v>
      </c>
      <c r="DC234" s="54"/>
      <c r="DD234" s="54"/>
      <c r="DE234" s="54"/>
      <c r="DF234" s="54"/>
      <c r="DG234" s="54"/>
      <c r="DH234" s="54"/>
      <c r="DI234" s="54"/>
      <c r="DJ234" s="54">
        <v>3</v>
      </c>
      <c r="DK234" s="54">
        <v>1</v>
      </c>
      <c r="DL234" s="54" t="s">
        <v>4249</v>
      </c>
      <c r="DM234" s="54">
        <v>146</v>
      </c>
      <c r="DN234" s="54"/>
      <c r="DO234" s="54"/>
      <c r="DP234" s="54"/>
      <c r="DQ234" s="54"/>
      <c r="DR234" s="54"/>
      <c r="DS234" s="54"/>
      <c r="DT234" s="54"/>
      <c r="DU234" s="54"/>
      <c r="DV234" s="54"/>
      <c r="DW234" s="54"/>
      <c r="DX234" s="54"/>
      <c r="DY234" s="54"/>
      <c r="DZ234" s="54"/>
      <c r="EA234" s="54"/>
      <c r="EB234" s="54"/>
      <c r="EC234" s="54"/>
      <c r="ED234" s="54"/>
      <c r="EE234" s="54"/>
      <c r="EF234" s="54"/>
      <c r="EG234" s="54"/>
      <c r="EH234" s="54"/>
      <c r="EI234" s="54"/>
      <c r="EJ234" s="54"/>
      <c r="EK234" s="54"/>
      <c r="EL234" s="54">
        <v>1</v>
      </c>
      <c r="EM234" s="54" t="s">
        <v>4302</v>
      </c>
      <c r="EN234" s="54">
        <v>15</v>
      </c>
      <c r="EO234" s="54"/>
      <c r="EP234" s="54"/>
      <c r="EQ234" s="54"/>
      <c r="ER234" s="54"/>
      <c r="ES234" s="54"/>
      <c r="ET234" s="54"/>
      <c r="EU234" s="54"/>
      <c r="EV234" s="54"/>
      <c r="EW234" s="54"/>
      <c r="EX234" s="54"/>
      <c r="EY234" s="54"/>
      <c r="EZ234" s="54"/>
      <c r="FA234" s="54"/>
      <c r="FB234" s="54"/>
      <c r="FC234" s="54"/>
      <c r="FD234" s="54"/>
      <c r="FE234" s="54"/>
      <c r="FF234" s="54"/>
      <c r="FG234" s="54"/>
      <c r="FH234" s="54"/>
      <c r="FI234" s="54"/>
      <c r="FJ234" s="54"/>
      <c r="FK234" s="54"/>
      <c r="FL234" s="54"/>
      <c r="FM234" s="54"/>
      <c r="FN234" s="54"/>
      <c r="FO234" s="54"/>
      <c r="FP234" s="54"/>
      <c r="FQ234" s="54"/>
      <c r="FR234" s="54"/>
      <c r="FS234" s="54"/>
      <c r="FT234" s="54"/>
      <c r="FU234" s="54"/>
      <c r="FV234" s="54"/>
      <c r="FW234" s="54"/>
      <c r="FX234" s="54"/>
      <c r="FY234" s="54"/>
      <c r="FZ234" s="54"/>
      <c r="GA234" s="54"/>
      <c r="GB234" s="54"/>
      <c r="GC234" s="54"/>
      <c r="GD234" s="54"/>
      <c r="GE234" s="54"/>
      <c r="GF234" s="54" t="s">
        <v>6080</v>
      </c>
      <c r="GG234" s="54" t="s">
        <v>6415</v>
      </c>
      <c r="GH234" s="54" t="s">
        <v>6743</v>
      </c>
      <c r="GI234" s="54" t="s">
        <v>7087</v>
      </c>
      <c r="GJ234" s="54" t="s">
        <v>28</v>
      </c>
      <c r="GK234" s="54" t="s">
        <v>6407</v>
      </c>
      <c r="GL234" s="54" t="s">
        <v>7419</v>
      </c>
      <c r="GM234" s="54" t="s">
        <v>7494</v>
      </c>
      <c r="GN234" s="54"/>
    </row>
    <row r="235" spans="3:196" ht="30" customHeight="1" x14ac:dyDescent="0.2">
      <c r="C235" s="57" t="s">
        <v>11155</v>
      </c>
      <c r="D235" s="102" t="s">
        <v>11217</v>
      </c>
      <c r="E235" s="54" t="s">
        <v>73</v>
      </c>
      <c r="F235" s="54" t="s">
        <v>11175</v>
      </c>
      <c r="G235" s="54" t="s">
        <v>84</v>
      </c>
      <c r="H235" s="54" t="s">
        <v>374</v>
      </c>
      <c r="I235" s="54" t="s">
        <v>670</v>
      </c>
      <c r="J235" s="54" t="s">
        <v>483</v>
      </c>
      <c r="K235" s="54">
        <v>2021</v>
      </c>
      <c r="L235" s="54" t="s">
        <v>840</v>
      </c>
      <c r="M235" s="54" t="s">
        <v>983</v>
      </c>
      <c r="N235" s="54"/>
      <c r="O235" s="54" t="s">
        <v>1233</v>
      </c>
      <c r="P235" s="54" t="s">
        <v>1456</v>
      </c>
      <c r="Q235" s="54" t="s">
        <v>1738</v>
      </c>
      <c r="R235" s="54" t="s">
        <v>1934</v>
      </c>
      <c r="S235" s="54" t="s">
        <v>2185</v>
      </c>
      <c r="T235" s="54" t="s">
        <v>2406</v>
      </c>
      <c r="U235" s="54"/>
      <c r="V235" s="54"/>
      <c r="W235" s="54"/>
      <c r="X235" s="54"/>
      <c r="Y235" s="54"/>
      <c r="Z235" s="54" t="s">
        <v>2893</v>
      </c>
      <c r="AA235" s="54" t="s">
        <v>2893</v>
      </c>
      <c r="AB235" s="54" t="s">
        <v>3141</v>
      </c>
      <c r="AC235" s="54" t="s">
        <v>3316</v>
      </c>
      <c r="AD235" s="55">
        <v>1.762</v>
      </c>
      <c r="AE235" s="55"/>
      <c r="AF235" s="55"/>
      <c r="AG235" s="55"/>
      <c r="AH235" s="55">
        <v>1.2010000000000001</v>
      </c>
      <c r="AI235" s="55">
        <v>68.16</v>
      </c>
      <c r="AJ235" s="55">
        <v>0.15</v>
      </c>
      <c r="AK235" s="55">
        <v>0</v>
      </c>
      <c r="AL235" s="55">
        <v>0</v>
      </c>
      <c r="AM235" s="55">
        <v>0</v>
      </c>
      <c r="AN235" s="55">
        <v>0</v>
      </c>
      <c r="AO235" s="55">
        <v>0.56100000000000005</v>
      </c>
      <c r="AP235" s="55">
        <v>31.84</v>
      </c>
      <c r="AQ235" s="55"/>
      <c r="AR235" s="55"/>
      <c r="AS235" s="55"/>
      <c r="AT235" s="55"/>
      <c r="AU235" s="55"/>
      <c r="AV235" s="55">
        <v>1</v>
      </c>
      <c r="AW235" s="54" t="s">
        <v>3474</v>
      </c>
      <c r="AX235" s="54"/>
      <c r="AY235" s="55">
        <v>0</v>
      </c>
      <c r="AZ235" s="55">
        <v>0.5</v>
      </c>
      <c r="BA235" s="55">
        <v>0.06</v>
      </c>
      <c r="BB235" s="56">
        <v>7</v>
      </c>
      <c r="BC235" s="56">
        <v>7</v>
      </c>
      <c r="BD235" s="56">
        <v>5</v>
      </c>
      <c r="BE235" s="56">
        <v>4</v>
      </c>
      <c r="BF235" s="56"/>
      <c r="BG235" s="56">
        <v>1</v>
      </c>
      <c r="BH235" s="56"/>
      <c r="BI235" s="56"/>
      <c r="BJ235" s="56"/>
      <c r="BK235" s="56"/>
      <c r="BL235" s="56"/>
      <c r="BM235" s="56"/>
      <c r="BN235" s="56"/>
      <c r="BO235" s="56"/>
      <c r="BP235" s="56"/>
      <c r="BQ235" s="56"/>
      <c r="BR235" s="56"/>
      <c r="BS235" s="56"/>
      <c r="BT235" s="56"/>
      <c r="BU235" s="56"/>
      <c r="BV235" s="56"/>
      <c r="BW235" s="56"/>
      <c r="BX235" s="56"/>
      <c r="BY235" s="56"/>
      <c r="BZ235" s="56"/>
      <c r="CA235" s="56"/>
      <c r="CB235" s="56"/>
      <c r="CC235" s="56"/>
      <c r="CD235" s="56"/>
      <c r="CE235" s="56"/>
      <c r="CF235" s="56"/>
      <c r="CG235" s="56"/>
      <c r="CH235" s="56"/>
      <c r="CI235" s="56"/>
      <c r="CJ235" s="56"/>
      <c r="CK235" s="56"/>
      <c r="CL235" s="56"/>
      <c r="CM235" s="56"/>
      <c r="CN235" s="56">
        <v>0</v>
      </c>
      <c r="CO235" s="56"/>
      <c r="CP235" s="70"/>
      <c r="CQ235" s="56"/>
      <c r="CR235" s="56"/>
      <c r="CS235" s="56"/>
      <c r="CT235" s="56"/>
      <c r="CU235" s="56">
        <v>5</v>
      </c>
      <c r="CV235" s="56">
        <v>0</v>
      </c>
      <c r="CW235" s="55">
        <v>3.7669999999999999</v>
      </c>
      <c r="CX235" s="54" t="s">
        <v>3837</v>
      </c>
      <c r="CY235" s="54"/>
      <c r="CZ235" s="54">
        <v>19.260000000000002</v>
      </c>
      <c r="DA235" s="54" t="s">
        <v>4050</v>
      </c>
      <c r="DB235" s="55">
        <v>19.556999999999999</v>
      </c>
      <c r="DC235" s="54"/>
      <c r="DD235" s="54"/>
      <c r="DE235" s="54"/>
      <c r="DF235" s="54"/>
      <c r="DG235" s="54"/>
      <c r="DH235" s="54"/>
      <c r="DI235" s="54"/>
      <c r="DJ235" s="54">
        <v>1</v>
      </c>
      <c r="DK235" s="54">
        <v>1</v>
      </c>
      <c r="DL235" s="54" t="s">
        <v>4253</v>
      </c>
      <c r="DM235" s="54">
        <v>696</v>
      </c>
      <c r="DN235" s="54">
        <v>1</v>
      </c>
      <c r="DO235" s="54" t="s">
        <v>4182</v>
      </c>
      <c r="DP235" s="54">
        <v>219</v>
      </c>
      <c r="DQ235" s="54"/>
      <c r="DR235" s="54"/>
      <c r="DS235" s="54"/>
      <c r="DT235" s="54"/>
      <c r="DU235" s="54"/>
      <c r="DV235" s="54"/>
      <c r="DW235" s="54"/>
      <c r="DX235" s="54"/>
      <c r="DY235" s="54"/>
      <c r="DZ235" s="54"/>
      <c r="EA235" s="54"/>
      <c r="EB235" s="54"/>
      <c r="EC235" s="54"/>
      <c r="ED235" s="54"/>
      <c r="EE235" s="54"/>
      <c r="EF235" s="54"/>
      <c r="EG235" s="54"/>
      <c r="EH235" s="54"/>
      <c r="EI235" s="54"/>
      <c r="EJ235" s="54"/>
      <c r="EK235" s="54"/>
      <c r="EL235" s="54">
        <v>1</v>
      </c>
      <c r="EM235" s="54" t="s">
        <v>4182</v>
      </c>
      <c r="EN235" s="54">
        <v>219</v>
      </c>
      <c r="EO235" s="54"/>
      <c r="EP235" s="54"/>
      <c r="EQ235" s="54"/>
      <c r="ER235" s="54"/>
      <c r="ES235" s="54"/>
      <c r="ET235" s="54"/>
      <c r="EU235" s="54"/>
      <c r="EV235" s="54"/>
      <c r="EW235" s="54"/>
      <c r="EX235" s="54"/>
      <c r="EY235" s="54"/>
      <c r="EZ235" s="54"/>
      <c r="FA235" s="54"/>
      <c r="FB235" s="54"/>
      <c r="FC235" s="54"/>
      <c r="FD235" s="54"/>
      <c r="FE235" s="54"/>
      <c r="FF235" s="54"/>
      <c r="FG235" s="54"/>
      <c r="FH235" s="54"/>
      <c r="FI235" s="54"/>
      <c r="FJ235" s="54"/>
      <c r="FK235" s="54"/>
      <c r="FL235" s="54"/>
      <c r="FM235" s="54"/>
      <c r="FN235" s="54"/>
      <c r="FO235" s="54"/>
      <c r="FP235" s="54"/>
      <c r="FQ235" s="54"/>
      <c r="FR235" s="54"/>
      <c r="FS235" s="54"/>
      <c r="FT235" s="54"/>
      <c r="FU235" s="54" t="s">
        <v>5126</v>
      </c>
      <c r="FV235" s="54"/>
      <c r="FW235" s="54"/>
      <c r="FX235" s="54"/>
      <c r="FY235" s="54" t="s">
        <v>5565</v>
      </c>
      <c r="FZ235" s="54"/>
      <c r="GA235" s="54"/>
      <c r="GB235" s="54"/>
      <c r="GC235" s="54" t="s">
        <v>5776</v>
      </c>
      <c r="GD235" s="54"/>
      <c r="GE235" s="54"/>
      <c r="GF235" s="54" t="s">
        <v>6081</v>
      </c>
      <c r="GG235" s="54" t="s">
        <v>6416</v>
      </c>
      <c r="GH235" s="54" t="s">
        <v>6744</v>
      </c>
      <c r="GI235" s="54" t="s">
        <v>7088</v>
      </c>
      <c r="GJ235" s="54" t="s">
        <v>28</v>
      </c>
      <c r="GK235" s="54" t="s">
        <v>6407</v>
      </c>
      <c r="GL235" s="54" t="s">
        <v>7419</v>
      </c>
      <c r="GM235" s="54" t="s">
        <v>7494</v>
      </c>
      <c r="GN235" s="54"/>
    </row>
    <row r="236" spans="3:196" ht="30" customHeight="1" x14ac:dyDescent="0.2">
      <c r="C236" s="102" t="s">
        <v>711</v>
      </c>
      <c r="D236" s="102" t="s">
        <v>11217</v>
      </c>
      <c r="E236" s="54" t="s">
        <v>73</v>
      </c>
      <c r="F236" s="54" t="s">
        <v>11175</v>
      </c>
      <c r="G236" s="54" t="s">
        <v>84</v>
      </c>
      <c r="H236" s="54" t="s">
        <v>374</v>
      </c>
      <c r="I236" s="54" t="s">
        <v>662</v>
      </c>
      <c r="J236" s="54" t="s">
        <v>663</v>
      </c>
      <c r="K236" s="54">
        <v>2022</v>
      </c>
      <c r="L236" s="54" t="s">
        <v>911</v>
      </c>
      <c r="M236" s="54" t="s">
        <v>991</v>
      </c>
      <c r="N236" s="54"/>
      <c r="O236" s="54" t="s">
        <v>1234</v>
      </c>
      <c r="P236" s="54" t="s">
        <v>1457</v>
      </c>
      <c r="Q236" s="54"/>
      <c r="R236" s="54"/>
      <c r="S236" s="54"/>
      <c r="T236" s="54"/>
      <c r="U236" s="54"/>
      <c r="V236" s="54"/>
      <c r="W236" s="54"/>
      <c r="X236" s="54"/>
      <c r="Y236" s="54"/>
      <c r="Z236" s="54" t="s">
        <v>2894</v>
      </c>
      <c r="AA236" s="54" t="s">
        <v>2894</v>
      </c>
      <c r="AB236" s="54" t="s">
        <v>3138</v>
      </c>
      <c r="AC236" s="54" t="s">
        <v>3317</v>
      </c>
      <c r="AD236" s="55">
        <v>0.5</v>
      </c>
      <c r="AE236" s="55"/>
      <c r="AF236" s="55"/>
      <c r="AG236" s="55"/>
      <c r="AH236" s="55">
        <v>0.5</v>
      </c>
      <c r="AI236" s="55">
        <v>100</v>
      </c>
      <c r="AJ236" s="55">
        <v>0.06</v>
      </c>
      <c r="AK236" s="55">
        <v>0</v>
      </c>
      <c r="AL236" s="55">
        <v>0</v>
      </c>
      <c r="AM236" s="55">
        <v>0</v>
      </c>
      <c r="AN236" s="55">
        <v>0</v>
      </c>
      <c r="AO236" s="55">
        <v>0</v>
      </c>
      <c r="AP236" s="55">
        <v>0</v>
      </c>
      <c r="AQ236" s="55"/>
      <c r="AR236" s="55"/>
      <c r="AS236" s="55"/>
      <c r="AT236" s="55"/>
      <c r="AU236" s="55"/>
      <c r="AV236" s="55"/>
      <c r="AW236" s="54"/>
      <c r="AX236" s="54"/>
      <c r="AY236" s="55"/>
      <c r="AZ236" s="55">
        <v>0.5</v>
      </c>
      <c r="BA236" s="55">
        <v>0.06</v>
      </c>
      <c r="BB236" s="56">
        <v>9</v>
      </c>
      <c r="BC236" s="56">
        <v>3</v>
      </c>
      <c r="BD236" s="56">
        <v>1</v>
      </c>
      <c r="BE236" s="56"/>
      <c r="BF236" s="56"/>
      <c r="BG236" s="56"/>
      <c r="BH236" s="56"/>
      <c r="BI236" s="56"/>
      <c r="BJ236" s="56"/>
      <c r="BK236" s="56"/>
      <c r="BL236" s="56"/>
      <c r="BM236" s="56"/>
      <c r="BN236" s="56"/>
      <c r="BO236" s="56"/>
      <c r="BP236" s="56"/>
      <c r="BQ236" s="56"/>
      <c r="BR236" s="56"/>
      <c r="BS236" s="56"/>
      <c r="BT236" s="56"/>
      <c r="BU236" s="56"/>
      <c r="BV236" s="56"/>
      <c r="BW236" s="56"/>
      <c r="BX236" s="56">
        <v>1</v>
      </c>
      <c r="BY236" s="56"/>
      <c r="BZ236" s="56"/>
      <c r="CA236" s="56"/>
      <c r="CB236" s="56"/>
      <c r="CC236" s="56"/>
      <c r="CD236" s="56"/>
      <c r="CE236" s="56"/>
      <c r="CF236" s="56"/>
      <c r="CG236" s="56"/>
      <c r="CH236" s="56"/>
      <c r="CI236" s="56"/>
      <c r="CJ236" s="56"/>
      <c r="CK236" s="56"/>
      <c r="CL236" s="56">
        <v>1</v>
      </c>
      <c r="CM236" s="56"/>
      <c r="CN236" s="56">
        <v>1</v>
      </c>
      <c r="CO236" s="56"/>
      <c r="CP236" s="70"/>
      <c r="CQ236" s="56"/>
      <c r="CR236" s="56"/>
      <c r="CS236" s="56"/>
      <c r="CT236" s="56"/>
      <c r="CU236" s="56">
        <v>1</v>
      </c>
      <c r="CV236" s="56">
        <v>0</v>
      </c>
      <c r="CW236" s="55">
        <v>0.59299999999999997</v>
      </c>
      <c r="CX236" s="54" t="s">
        <v>3838</v>
      </c>
      <c r="CY236" s="54"/>
      <c r="CZ236" s="54">
        <v>3.03</v>
      </c>
      <c r="DA236" s="54" t="s">
        <v>4050</v>
      </c>
      <c r="DB236" s="55">
        <v>19.556999999999999</v>
      </c>
      <c r="DC236" s="54"/>
      <c r="DD236" s="54"/>
      <c r="DE236" s="54"/>
      <c r="DF236" s="54"/>
      <c r="DG236" s="54"/>
      <c r="DH236" s="54"/>
      <c r="DI236" s="54"/>
      <c r="DJ236" s="54">
        <v>2</v>
      </c>
      <c r="DK236" s="54">
        <v>1</v>
      </c>
      <c r="DL236" s="54" t="s">
        <v>4249</v>
      </c>
      <c r="DM236" s="54">
        <v>141</v>
      </c>
      <c r="DN236" s="54">
        <v>1</v>
      </c>
      <c r="DO236" s="54" t="s">
        <v>4395</v>
      </c>
      <c r="DP236" s="54">
        <v>45</v>
      </c>
      <c r="DQ236" s="54"/>
      <c r="DR236" s="54"/>
      <c r="DS236" s="54"/>
      <c r="DT236" s="54"/>
      <c r="DU236" s="54"/>
      <c r="DV236" s="54"/>
      <c r="DW236" s="54"/>
      <c r="DX236" s="54"/>
      <c r="DY236" s="54"/>
      <c r="DZ236" s="54"/>
      <c r="EA236" s="54"/>
      <c r="EB236" s="54"/>
      <c r="EC236" s="54"/>
      <c r="ED236" s="54"/>
      <c r="EE236" s="54"/>
      <c r="EF236" s="54"/>
      <c r="EG236" s="54"/>
      <c r="EH236" s="54"/>
      <c r="EI236" s="54"/>
      <c r="EJ236" s="54"/>
      <c r="EK236" s="54"/>
      <c r="EL236" s="54"/>
      <c r="EM236" s="54"/>
      <c r="EN236" s="54"/>
      <c r="EO236" s="54"/>
      <c r="EP236" s="54"/>
      <c r="EQ236" s="54"/>
      <c r="ER236" s="54"/>
      <c r="ES236" s="54"/>
      <c r="ET236" s="54"/>
      <c r="EU236" s="54"/>
      <c r="EV236" s="54"/>
      <c r="EW236" s="54"/>
      <c r="EX236" s="54"/>
      <c r="EY236" s="54"/>
      <c r="EZ236" s="54"/>
      <c r="FA236" s="54"/>
      <c r="FB236" s="54"/>
      <c r="FC236" s="54"/>
      <c r="FD236" s="54" t="s">
        <v>4853</v>
      </c>
      <c r="FE236" s="54" t="s">
        <v>4872</v>
      </c>
      <c r="FF236" s="54">
        <v>29</v>
      </c>
      <c r="FG236" s="54"/>
      <c r="FH236" s="54"/>
      <c r="FI236" s="54"/>
      <c r="FJ236" s="54"/>
      <c r="FK236" s="54"/>
      <c r="FL236" s="54"/>
      <c r="FM236" s="54"/>
      <c r="FN236" s="54"/>
      <c r="FO236" s="54"/>
      <c r="FP236" s="54"/>
      <c r="FQ236" s="54"/>
      <c r="FR236" s="54"/>
      <c r="FS236" s="54"/>
      <c r="FT236" s="54"/>
      <c r="FU236" s="54" t="s">
        <v>5127</v>
      </c>
      <c r="FV236" s="54"/>
      <c r="FW236" s="54"/>
      <c r="FX236" s="54"/>
      <c r="FY236" s="54" t="s">
        <v>5566</v>
      </c>
      <c r="FZ236" s="54"/>
      <c r="GA236" s="54"/>
      <c r="GB236" s="54"/>
      <c r="GC236" s="54" t="s">
        <v>5777</v>
      </c>
      <c r="GD236" s="54">
        <v>1</v>
      </c>
      <c r="GE236" s="54">
        <v>45</v>
      </c>
      <c r="GF236" s="54" t="s">
        <v>6081</v>
      </c>
      <c r="GG236" s="54" t="s">
        <v>6416</v>
      </c>
      <c r="GH236" s="54" t="s">
        <v>6744</v>
      </c>
      <c r="GI236" s="54" t="s">
        <v>7088</v>
      </c>
      <c r="GJ236" s="54" t="s">
        <v>28</v>
      </c>
      <c r="GK236" s="54" t="s">
        <v>6407</v>
      </c>
      <c r="GL236" s="54" t="s">
        <v>7419</v>
      </c>
      <c r="GM236" s="54" t="s">
        <v>7494</v>
      </c>
      <c r="GN236" s="54"/>
    </row>
    <row r="237" spans="3:196" ht="30" customHeight="1" x14ac:dyDescent="0.2">
      <c r="C237" s="57" t="s">
        <v>11155</v>
      </c>
      <c r="D237" s="102" t="s">
        <v>11217</v>
      </c>
      <c r="E237" s="54" t="s">
        <v>73</v>
      </c>
      <c r="F237" s="54" t="s">
        <v>11175</v>
      </c>
      <c r="G237" s="54" t="s">
        <v>84</v>
      </c>
      <c r="H237" s="54" t="s">
        <v>375</v>
      </c>
      <c r="I237" s="54" t="s">
        <v>671</v>
      </c>
      <c r="J237" s="54" t="s">
        <v>483</v>
      </c>
      <c r="K237" s="54">
        <v>2017</v>
      </c>
      <c r="L237" s="54" t="s">
        <v>835</v>
      </c>
      <c r="M237" s="54" t="s">
        <v>936</v>
      </c>
      <c r="N237" s="54"/>
      <c r="O237" s="54" t="s">
        <v>1235</v>
      </c>
      <c r="P237" s="54" t="s">
        <v>1458</v>
      </c>
      <c r="Q237" s="54"/>
      <c r="R237" s="54"/>
      <c r="S237" s="54" t="s">
        <v>2186</v>
      </c>
      <c r="T237" s="54" t="s">
        <v>2407</v>
      </c>
      <c r="U237" s="54"/>
      <c r="V237" s="54"/>
      <c r="W237" s="54"/>
      <c r="X237" s="54"/>
      <c r="Y237" s="54"/>
      <c r="Z237" s="54" t="s">
        <v>2895</v>
      </c>
      <c r="AA237" s="54" t="s">
        <v>2895</v>
      </c>
      <c r="AB237" s="54" t="s">
        <v>3142</v>
      </c>
      <c r="AC237" s="54" t="s">
        <v>3205</v>
      </c>
      <c r="AD237" s="55">
        <v>1.83</v>
      </c>
      <c r="AE237" s="55"/>
      <c r="AF237" s="55"/>
      <c r="AG237" s="55"/>
      <c r="AH237" s="55">
        <v>1.724</v>
      </c>
      <c r="AI237" s="55">
        <v>94.21</v>
      </c>
      <c r="AJ237" s="55">
        <v>0.16</v>
      </c>
      <c r="AK237" s="55">
        <v>0</v>
      </c>
      <c r="AL237" s="55">
        <v>0</v>
      </c>
      <c r="AM237" s="55">
        <v>0</v>
      </c>
      <c r="AN237" s="55">
        <v>0</v>
      </c>
      <c r="AO237" s="55">
        <v>0.106</v>
      </c>
      <c r="AP237" s="55">
        <v>5.79</v>
      </c>
      <c r="AQ237" s="55"/>
      <c r="AR237" s="55"/>
      <c r="AS237" s="55"/>
      <c r="AT237" s="55"/>
      <c r="AU237" s="55"/>
      <c r="AV237" s="55">
        <v>1</v>
      </c>
      <c r="AW237" s="54" t="s">
        <v>3475</v>
      </c>
      <c r="AX237" s="54"/>
      <c r="AY237" s="55">
        <v>0</v>
      </c>
      <c r="AZ237" s="55">
        <v>0.84799999999999998</v>
      </c>
      <c r="BA237" s="55">
        <v>0.09</v>
      </c>
      <c r="BB237" s="56">
        <v>7</v>
      </c>
      <c r="BC237" s="56">
        <v>7</v>
      </c>
      <c r="BD237" s="56">
        <v>6</v>
      </c>
      <c r="BE237" s="56"/>
      <c r="BF237" s="56"/>
      <c r="BG237" s="56">
        <v>1</v>
      </c>
      <c r="BH237" s="56"/>
      <c r="BI237" s="56"/>
      <c r="BJ237" s="56">
        <v>1</v>
      </c>
      <c r="BK237" s="56"/>
      <c r="BL237" s="56">
        <v>1</v>
      </c>
      <c r="BM237" s="56"/>
      <c r="BN237" s="56"/>
      <c r="BO237" s="56">
        <v>3</v>
      </c>
      <c r="BP237" s="56"/>
      <c r="BQ237" s="56"/>
      <c r="BR237" s="56"/>
      <c r="BS237" s="56"/>
      <c r="BT237" s="56"/>
      <c r="BU237" s="56"/>
      <c r="BV237" s="56"/>
      <c r="BW237" s="56"/>
      <c r="BX237" s="56"/>
      <c r="BY237" s="56"/>
      <c r="BZ237" s="56"/>
      <c r="CA237" s="56"/>
      <c r="CB237" s="56"/>
      <c r="CC237" s="56"/>
      <c r="CD237" s="56"/>
      <c r="CE237" s="56"/>
      <c r="CF237" s="56"/>
      <c r="CG237" s="56"/>
      <c r="CH237" s="56"/>
      <c r="CI237" s="56"/>
      <c r="CJ237" s="56"/>
      <c r="CK237" s="56"/>
      <c r="CL237" s="56"/>
      <c r="CM237" s="56"/>
      <c r="CN237" s="56">
        <v>0</v>
      </c>
      <c r="CO237" s="56"/>
      <c r="CP237" s="70"/>
      <c r="CQ237" s="56"/>
      <c r="CR237" s="56"/>
      <c r="CS237" s="56"/>
      <c r="CT237" s="56"/>
      <c r="CU237" s="56">
        <v>6</v>
      </c>
      <c r="CV237" s="56">
        <v>0</v>
      </c>
      <c r="CW237" s="55">
        <v>3.79</v>
      </c>
      <c r="CX237" s="54" t="s">
        <v>3839</v>
      </c>
      <c r="CY237" s="54"/>
      <c r="CZ237" s="54">
        <v>19.72</v>
      </c>
      <c r="DA237" s="54" t="s">
        <v>4050</v>
      </c>
      <c r="DB237" s="55">
        <v>19.216999999999999</v>
      </c>
      <c r="DC237" s="54"/>
      <c r="DD237" s="54"/>
      <c r="DE237" s="54"/>
      <c r="DF237" s="54"/>
      <c r="DG237" s="54"/>
      <c r="DH237" s="54"/>
      <c r="DI237" s="54"/>
      <c r="DJ237" s="54">
        <v>3</v>
      </c>
      <c r="DK237" s="54">
        <v>1</v>
      </c>
      <c r="DL237" s="54" t="s">
        <v>4254</v>
      </c>
      <c r="DM237" s="54">
        <v>457</v>
      </c>
      <c r="DN237" s="54"/>
      <c r="DO237" s="54"/>
      <c r="DP237" s="54"/>
      <c r="DQ237" s="54"/>
      <c r="DR237" s="54"/>
      <c r="DS237" s="54"/>
      <c r="DT237" s="54"/>
      <c r="DU237" s="54"/>
      <c r="DV237" s="54"/>
      <c r="DW237" s="54"/>
      <c r="DX237" s="54"/>
      <c r="DY237" s="54"/>
      <c r="DZ237" s="54"/>
      <c r="EA237" s="54"/>
      <c r="EB237" s="54"/>
      <c r="EC237" s="54"/>
      <c r="ED237" s="54"/>
      <c r="EE237" s="54"/>
      <c r="EF237" s="54"/>
      <c r="EG237" s="54"/>
      <c r="EH237" s="54"/>
      <c r="EI237" s="54">
        <v>1</v>
      </c>
      <c r="EJ237" s="54" t="s">
        <v>4609</v>
      </c>
      <c r="EK237" s="54">
        <v>8430</v>
      </c>
      <c r="EL237" s="54"/>
      <c r="EM237" s="54"/>
      <c r="EN237" s="54"/>
      <c r="EO237" s="54"/>
      <c r="EP237" s="54"/>
      <c r="EQ237" s="54"/>
      <c r="ER237" s="54"/>
      <c r="ES237" s="54"/>
      <c r="ET237" s="54"/>
      <c r="EU237" s="54"/>
      <c r="EV237" s="54"/>
      <c r="EW237" s="54"/>
      <c r="EX237" s="54"/>
      <c r="EY237" s="54"/>
      <c r="EZ237" s="54"/>
      <c r="FA237" s="54"/>
      <c r="FB237" s="54"/>
      <c r="FC237" s="54"/>
      <c r="FD237" s="54"/>
      <c r="FE237" s="54"/>
      <c r="FF237" s="54"/>
      <c r="FG237" s="54"/>
      <c r="FH237" s="54"/>
      <c r="FI237" s="54"/>
      <c r="FJ237" s="54"/>
      <c r="FK237" s="54"/>
      <c r="FL237" s="54"/>
      <c r="FM237" s="54"/>
      <c r="FN237" s="54"/>
      <c r="FO237" s="54"/>
      <c r="FP237" s="54"/>
      <c r="FQ237" s="54"/>
      <c r="FR237" s="54"/>
      <c r="FS237" s="54"/>
      <c r="FT237" s="54"/>
      <c r="FU237" s="54" t="s">
        <v>5128</v>
      </c>
      <c r="FV237" s="54" t="s">
        <v>5316</v>
      </c>
      <c r="FW237" s="54"/>
      <c r="FX237" s="54"/>
      <c r="FY237" s="54"/>
      <c r="FZ237" s="54"/>
      <c r="GA237" s="54"/>
      <c r="GB237" s="54"/>
      <c r="GC237" s="54" t="s">
        <v>5778</v>
      </c>
      <c r="GD237" s="54">
        <v>1</v>
      </c>
      <c r="GE237" s="54">
        <v>21</v>
      </c>
      <c r="GF237" s="54" t="s">
        <v>6082</v>
      </c>
      <c r="GG237" s="54" t="s">
        <v>6376</v>
      </c>
      <c r="GH237" s="54" t="s">
        <v>6745</v>
      </c>
      <c r="GI237" s="54" t="s">
        <v>7089</v>
      </c>
      <c r="GJ237" s="54" t="s">
        <v>28</v>
      </c>
      <c r="GK237" s="54" t="s">
        <v>6407</v>
      </c>
      <c r="GL237" s="54" t="s">
        <v>7419</v>
      </c>
      <c r="GM237" s="54" t="s">
        <v>7494</v>
      </c>
      <c r="GN237" s="54"/>
    </row>
    <row r="238" spans="3:196" ht="30" customHeight="1" x14ac:dyDescent="0.2">
      <c r="C238" s="102" t="s">
        <v>711</v>
      </c>
      <c r="D238" s="102" t="s">
        <v>11217</v>
      </c>
      <c r="E238" s="54" t="s">
        <v>73</v>
      </c>
      <c r="F238" s="54" t="s">
        <v>11175</v>
      </c>
      <c r="G238" s="54" t="s">
        <v>84</v>
      </c>
      <c r="H238" s="54" t="s">
        <v>375</v>
      </c>
      <c r="I238" s="54" t="s">
        <v>663</v>
      </c>
      <c r="J238" s="54" t="s">
        <v>663</v>
      </c>
      <c r="K238" s="54">
        <v>2023</v>
      </c>
      <c r="L238" s="54" t="s">
        <v>912</v>
      </c>
      <c r="M238" s="54" t="s">
        <v>936</v>
      </c>
      <c r="N238" s="54"/>
      <c r="O238" s="54" t="s">
        <v>1236</v>
      </c>
      <c r="P238" s="54" t="s">
        <v>1459</v>
      </c>
      <c r="Q238" s="54"/>
      <c r="R238" s="54"/>
      <c r="S238" s="54" t="s">
        <v>2187</v>
      </c>
      <c r="T238" s="54" t="s">
        <v>2408</v>
      </c>
      <c r="U238" s="54"/>
      <c r="V238" s="54"/>
      <c r="W238" s="54"/>
      <c r="X238" s="54"/>
      <c r="Y238" s="54"/>
      <c r="Z238" s="54" t="s">
        <v>2896</v>
      </c>
      <c r="AA238" s="54" t="s">
        <v>2896</v>
      </c>
      <c r="AB238" s="54" t="s">
        <v>3138</v>
      </c>
      <c r="AC238" s="54" t="s">
        <v>3318</v>
      </c>
      <c r="AD238" s="55">
        <v>0.57099999999999995</v>
      </c>
      <c r="AE238" s="55"/>
      <c r="AF238" s="55"/>
      <c r="AG238" s="55"/>
      <c r="AH238" s="55">
        <v>0.57099999999999995</v>
      </c>
      <c r="AI238" s="55">
        <v>100</v>
      </c>
      <c r="AJ238" s="55">
        <v>0.06</v>
      </c>
      <c r="AK238" s="55">
        <v>0</v>
      </c>
      <c r="AL238" s="55">
        <v>0</v>
      </c>
      <c r="AM238" s="55">
        <v>0</v>
      </c>
      <c r="AN238" s="55">
        <v>0</v>
      </c>
      <c r="AO238" s="55">
        <v>0</v>
      </c>
      <c r="AP238" s="55">
        <v>0</v>
      </c>
      <c r="AQ238" s="55"/>
      <c r="AR238" s="55"/>
      <c r="AS238" s="55"/>
      <c r="AT238" s="55"/>
      <c r="AU238" s="55"/>
      <c r="AV238" s="55"/>
      <c r="AW238" s="54"/>
      <c r="AX238" s="54"/>
      <c r="AY238" s="55"/>
      <c r="AZ238" s="55">
        <v>0</v>
      </c>
      <c r="BA238" s="55">
        <v>0</v>
      </c>
      <c r="BB238" s="56">
        <v>3</v>
      </c>
      <c r="BC238" s="56">
        <v>3</v>
      </c>
      <c r="BD238" s="56">
        <v>1</v>
      </c>
      <c r="BE238" s="56"/>
      <c r="BF238" s="56"/>
      <c r="BG238" s="56"/>
      <c r="BH238" s="56"/>
      <c r="BI238" s="56"/>
      <c r="BJ238" s="56"/>
      <c r="BK238" s="56"/>
      <c r="BL238" s="56"/>
      <c r="BM238" s="56"/>
      <c r="BN238" s="56"/>
      <c r="BO238" s="56"/>
      <c r="BP238" s="56"/>
      <c r="BQ238" s="56"/>
      <c r="BR238" s="56"/>
      <c r="BS238" s="56"/>
      <c r="BT238" s="56"/>
      <c r="BU238" s="56"/>
      <c r="BV238" s="56"/>
      <c r="BW238" s="56"/>
      <c r="BX238" s="56">
        <v>1</v>
      </c>
      <c r="BY238" s="56"/>
      <c r="BZ238" s="56"/>
      <c r="CA238" s="56"/>
      <c r="CB238" s="56"/>
      <c r="CC238" s="56"/>
      <c r="CD238" s="56"/>
      <c r="CE238" s="56"/>
      <c r="CF238" s="56">
        <v>1</v>
      </c>
      <c r="CG238" s="56"/>
      <c r="CH238" s="56"/>
      <c r="CI238" s="56"/>
      <c r="CJ238" s="56"/>
      <c r="CK238" s="56"/>
      <c r="CL238" s="56"/>
      <c r="CM238" s="56"/>
      <c r="CN238" s="56">
        <v>1</v>
      </c>
      <c r="CO238" s="56"/>
      <c r="CP238" s="70"/>
      <c r="CQ238" s="56"/>
      <c r="CR238" s="56"/>
      <c r="CS238" s="56"/>
      <c r="CT238" s="56"/>
      <c r="CU238" s="56">
        <v>1</v>
      </c>
      <c r="CV238" s="56">
        <v>0</v>
      </c>
      <c r="CW238" s="55">
        <v>0.55100000000000005</v>
      </c>
      <c r="CX238" s="54" t="s">
        <v>3840</v>
      </c>
      <c r="CY238" s="54"/>
      <c r="CZ238" s="54">
        <v>2.87</v>
      </c>
      <c r="DA238" s="54" t="s">
        <v>4050</v>
      </c>
      <c r="DB238" s="55">
        <v>19.216999999999999</v>
      </c>
      <c r="DC238" s="54"/>
      <c r="DD238" s="54"/>
      <c r="DE238" s="54"/>
      <c r="DF238" s="54"/>
      <c r="DG238" s="54"/>
      <c r="DH238" s="54"/>
      <c r="DI238" s="54"/>
      <c r="DJ238" s="54">
        <v>2</v>
      </c>
      <c r="DK238" s="54"/>
      <c r="DL238" s="54"/>
      <c r="DM238" s="54"/>
      <c r="DN238" s="54">
        <v>1</v>
      </c>
      <c r="DO238" s="54" t="s">
        <v>4396</v>
      </c>
      <c r="DP238" s="54">
        <v>15</v>
      </c>
      <c r="DQ238" s="54"/>
      <c r="DR238" s="54"/>
      <c r="DS238" s="54"/>
      <c r="DT238" s="54"/>
      <c r="DU238" s="54"/>
      <c r="DV238" s="54"/>
      <c r="DW238" s="54"/>
      <c r="DX238" s="54"/>
      <c r="DY238" s="54"/>
      <c r="DZ238" s="54"/>
      <c r="EA238" s="54"/>
      <c r="EB238" s="54"/>
      <c r="EC238" s="54"/>
      <c r="ED238" s="54"/>
      <c r="EE238" s="54"/>
      <c r="EF238" s="54"/>
      <c r="EG238" s="54"/>
      <c r="EH238" s="54"/>
      <c r="EI238" s="54"/>
      <c r="EJ238" s="54"/>
      <c r="EK238" s="54"/>
      <c r="EL238" s="54">
        <v>1</v>
      </c>
      <c r="EM238" s="54" t="s">
        <v>4659</v>
      </c>
      <c r="EN238" s="54">
        <v>15</v>
      </c>
      <c r="EO238" s="54"/>
      <c r="EP238" s="54"/>
      <c r="EQ238" s="54"/>
      <c r="ER238" s="54"/>
      <c r="ES238" s="54"/>
      <c r="ET238" s="54"/>
      <c r="EU238" s="54"/>
      <c r="EV238" s="54"/>
      <c r="EW238" s="54"/>
      <c r="EX238" s="54"/>
      <c r="EY238" s="54"/>
      <c r="EZ238" s="54"/>
      <c r="FA238" s="54"/>
      <c r="FB238" s="54"/>
      <c r="FC238" s="54"/>
      <c r="FD238" s="54"/>
      <c r="FE238" s="54"/>
      <c r="FF238" s="54"/>
      <c r="FG238" s="54"/>
      <c r="FH238" s="54"/>
      <c r="FI238" s="54"/>
      <c r="FJ238" s="54"/>
      <c r="FK238" s="54"/>
      <c r="FL238" s="54"/>
      <c r="FM238" s="54"/>
      <c r="FN238" s="54"/>
      <c r="FO238" s="54"/>
      <c r="FP238" s="54"/>
      <c r="FQ238" s="54"/>
      <c r="FR238" s="54"/>
      <c r="FS238" s="54"/>
      <c r="FT238" s="54"/>
      <c r="FU238" s="54" t="s">
        <v>5129</v>
      </c>
      <c r="FV238" s="54"/>
      <c r="FW238" s="54" t="s">
        <v>5386</v>
      </c>
      <c r="FX238" s="54"/>
      <c r="FY238" s="54" t="s">
        <v>5567</v>
      </c>
      <c r="FZ238" s="54"/>
      <c r="GA238" s="54"/>
      <c r="GB238" s="54"/>
      <c r="GC238" s="54" t="s">
        <v>5778</v>
      </c>
      <c r="GD238" s="54">
        <v>1</v>
      </c>
      <c r="GE238" s="54">
        <v>18</v>
      </c>
      <c r="GF238" s="54" t="s">
        <v>6082</v>
      </c>
      <c r="GG238" s="54" t="s">
        <v>6376</v>
      </c>
      <c r="GH238" s="54" t="s">
        <v>6745</v>
      </c>
      <c r="GI238" s="54" t="s">
        <v>7089</v>
      </c>
      <c r="GJ238" s="54" t="s">
        <v>28</v>
      </c>
      <c r="GK238" s="54" t="s">
        <v>6407</v>
      </c>
      <c r="GL238" s="54" t="s">
        <v>7419</v>
      </c>
      <c r="GM238" s="54" t="s">
        <v>7494</v>
      </c>
      <c r="GN238" s="54"/>
    </row>
    <row r="239" spans="3:196" ht="30" customHeight="1" x14ac:dyDescent="0.2">
      <c r="C239" s="57" t="s">
        <v>11156</v>
      </c>
      <c r="D239" s="102" t="s">
        <v>11217</v>
      </c>
      <c r="E239" s="54" t="s">
        <v>73</v>
      </c>
      <c r="F239" s="54" t="s">
        <v>11175</v>
      </c>
      <c r="G239" s="54" t="s">
        <v>84</v>
      </c>
      <c r="H239" s="54" t="s">
        <v>375</v>
      </c>
      <c r="I239" s="54" t="s">
        <v>502</v>
      </c>
      <c r="J239" s="54" t="s">
        <v>502</v>
      </c>
      <c r="K239" s="54">
        <v>2023</v>
      </c>
      <c r="L239" s="54" t="s">
        <v>855</v>
      </c>
      <c r="M239" s="54" t="s">
        <v>936</v>
      </c>
      <c r="N239" s="54"/>
      <c r="O239" s="54" t="s">
        <v>1237</v>
      </c>
      <c r="P239" s="54" t="s">
        <v>1460</v>
      </c>
      <c r="Q239" s="54"/>
      <c r="R239" s="54"/>
      <c r="S239" s="54" t="s">
        <v>2188</v>
      </c>
      <c r="T239" s="54" t="s">
        <v>2409</v>
      </c>
      <c r="U239" s="54"/>
      <c r="V239" s="54"/>
      <c r="W239" s="54"/>
      <c r="X239" s="54"/>
      <c r="Y239" s="54"/>
      <c r="Z239" s="54" t="s">
        <v>2897</v>
      </c>
      <c r="AA239" s="54" t="s">
        <v>2897</v>
      </c>
      <c r="AB239" s="54" t="s">
        <v>3138</v>
      </c>
      <c r="AC239" s="54" t="s">
        <v>3319</v>
      </c>
      <c r="AD239" s="55">
        <v>0.82500000000000007</v>
      </c>
      <c r="AE239" s="55"/>
      <c r="AF239" s="55"/>
      <c r="AG239" s="55"/>
      <c r="AH239" s="55">
        <v>0.80900000000000005</v>
      </c>
      <c r="AI239" s="55">
        <v>98.06</v>
      </c>
      <c r="AJ239" s="55">
        <v>0.09</v>
      </c>
      <c r="AK239" s="55">
        <v>0</v>
      </c>
      <c r="AL239" s="55">
        <v>0</v>
      </c>
      <c r="AM239" s="55">
        <v>0</v>
      </c>
      <c r="AN239" s="55">
        <v>0</v>
      </c>
      <c r="AO239" s="55">
        <v>1.6E-2</v>
      </c>
      <c r="AP239" s="55">
        <v>1.94</v>
      </c>
      <c r="AQ239" s="55"/>
      <c r="AR239" s="55"/>
      <c r="AS239" s="55"/>
      <c r="AT239" s="55"/>
      <c r="AU239" s="55"/>
      <c r="AV239" s="55"/>
      <c r="AW239" s="54"/>
      <c r="AX239" s="54"/>
      <c r="AY239" s="55"/>
      <c r="AZ239" s="55">
        <v>1</v>
      </c>
      <c r="BA239" s="55">
        <v>0.11</v>
      </c>
      <c r="BB239" s="56">
        <v>1</v>
      </c>
      <c r="BC239" s="56">
        <v>1</v>
      </c>
      <c r="BD239" s="56">
        <v>1</v>
      </c>
      <c r="BE239" s="56"/>
      <c r="BF239" s="56"/>
      <c r="BG239" s="56"/>
      <c r="BH239" s="56"/>
      <c r="BI239" s="56"/>
      <c r="BJ239" s="56"/>
      <c r="BK239" s="56"/>
      <c r="BL239" s="56"/>
      <c r="BM239" s="56">
        <v>1</v>
      </c>
      <c r="BN239" s="56"/>
      <c r="BO239" s="56"/>
      <c r="BP239" s="56"/>
      <c r="BQ239" s="56"/>
      <c r="BR239" s="56"/>
      <c r="BS239" s="56"/>
      <c r="BT239" s="56"/>
      <c r="BU239" s="56"/>
      <c r="BV239" s="56"/>
      <c r="BW239" s="56"/>
      <c r="BX239" s="56"/>
      <c r="BY239" s="56"/>
      <c r="BZ239" s="56"/>
      <c r="CA239" s="56"/>
      <c r="CB239" s="56"/>
      <c r="CC239" s="56"/>
      <c r="CD239" s="56"/>
      <c r="CE239" s="56"/>
      <c r="CF239" s="56"/>
      <c r="CG239" s="56"/>
      <c r="CH239" s="56"/>
      <c r="CI239" s="56"/>
      <c r="CJ239" s="56"/>
      <c r="CK239" s="56"/>
      <c r="CL239" s="56"/>
      <c r="CM239" s="56"/>
      <c r="CN239" s="56">
        <v>0</v>
      </c>
      <c r="CO239" s="56"/>
      <c r="CP239" s="70"/>
      <c r="CQ239" s="56"/>
      <c r="CR239" s="56"/>
      <c r="CS239" s="56"/>
      <c r="CT239" s="56"/>
      <c r="CU239" s="56">
        <v>1</v>
      </c>
      <c r="CV239" s="56">
        <v>0</v>
      </c>
      <c r="CW239" s="55">
        <v>10.856999999999999</v>
      </c>
      <c r="CX239" s="54" t="s">
        <v>3840</v>
      </c>
      <c r="CY239" s="54"/>
      <c r="CZ239" s="54">
        <v>56.5</v>
      </c>
      <c r="DA239" s="54" t="s">
        <v>4050</v>
      </c>
      <c r="DB239" s="55">
        <v>19.216999999999999</v>
      </c>
      <c r="DC239" s="54"/>
      <c r="DD239" s="54"/>
      <c r="DE239" s="54"/>
      <c r="DF239" s="54"/>
      <c r="DG239" s="54"/>
      <c r="DH239" s="54"/>
      <c r="DI239" s="54"/>
      <c r="DJ239" s="54">
        <v>2</v>
      </c>
      <c r="DK239" s="54"/>
      <c r="DL239" s="54"/>
      <c r="DM239" s="54"/>
      <c r="DN239" s="54">
        <v>1</v>
      </c>
      <c r="DO239" s="54" t="s">
        <v>4397</v>
      </c>
      <c r="DP239" s="54">
        <v>54</v>
      </c>
      <c r="DQ239" s="54"/>
      <c r="DR239" s="54"/>
      <c r="DS239" s="54"/>
      <c r="DT239" s="54"/>
      <c r="DU239" s="54"/>
      <c r="DV239" s="54"/>
      <c r="DW239" s="54"/>
      <c r="DX239" s="54"/>
      <c r="DY239" s="54"/>
      <c r="DZ239" s="54"/>
      <c r="EA239" s="54"/>
      <c r="EB239" s="54"/>
      <c r="EC239" s="54"/>
      <c r="ED239" s="54"/>
      <c r="EE239" s="54"/>
      <c r="EF239" s="54"/>
      <c r="EG239" s="54"/>
      <c r="EH239" s="54"/>
      <c r="EI239" s="54"/>
      <c r="EJ239" s="54"/>
      <c r="EK239" s="54"/>
      <c r="EL239" s="54"/>
      <c r="EM239" s="54"/>
      <c r="EN239" s="54"/>
      <c r="EO239" s="54"/>
      <c r="EP239" s="54"/>
      <c r="EQ239" s="54"/>
      <c r="ER239" s="54"/>
      <c r="ES239" s="54"/>
      <c r="ET239" s="54"/>
      <c r="EU239" s="54"/>
      <c r="EV239" s="54"/>
      <c r="EW239" s="54"/>
      <c r="EX239" s="54">
        <v>1</v>
      </c>
      <c r="EY239" s="54" t="s">
        <v>4734</v>
      </c>
      <c r="EZ239" s="54">
        <v>7</v>
      </c>
      <c r="FA239" s="54"/>
      <c r="FB239" s="54"/>
      <c r="FC239" s="54"/>
      <c r="FD239" s="54"/>
      <c r="FE239" s="54"/>
      <c r="FF239" s="54"/>
      <c r="FG239" s="54"/>
      <c r="FH239" s="54"/>
      <c r="FI239" s="54"/>
      <c r="FJ239" s="54"/>
      <c r="FK239" s="54"/>
      <c r="FL239" s="54"/>
      <c r="FM239" s="54"/>
      <c r="FN239" s="54"/>
      <c r="FO239" s="54"/>
      <c r="FP239" s="54"/>
      <c r="FQ239" s="54"/>
      <c r="FR239" s="54"/>
      <c r="FS239" s="54"/>
      <c r="FT239" s="54"/>
      <c r="FU239" s="54" t="s">
        <v>5130</v>
      </c>
      <c r="FV239" s="54"/>
      <c r="FW239" s="54"/>
      <c r="FX239" s="54"/>
      <c r="FY239" s="54"/>
      <c r="FZ239" s="54"/>
      <c r="GA239" s="54"/>
      <c r="GB239" s="54"/>
      <c r="GC239" s="54" t="s">
        <v>5778</v>
      </c>
      <c r="GD239" s="54">
        <v>1</v>
      </c>
      <c r="GE239" s="54">
        <v>9</v>
      </c>
      <c r="GF239" s="54" t="s">
        <v>6082</v>
      </c>
      <c r="GG239" s="54" t="s">
        <v>6376</v>
      </c>
      <c r="GH239" s="54" t="s">
        <v>6745</v>
      </c>
      <c r="GI239" s="54" t="s">
        <v>7089</v>
      </c>
      <c r="GJ239" s="54" t="s">
        <v>28</v>
      </c>
      <c r="GK239" s="54" t="s">
        <v>6407</v>
      </c>
      <c r="GL239" s="54" t="s">
        <v>7419</v>
      </c>
      <c r="GM239" s="54" t="s">
        <v>7494</v>
      </c>
      <c r="GN239" s="54"/>
    </row>
    <row r="240" spans="3:196" ht="30" customHeight="1" x14ac:dyDescent="0.2">
      <c r="C240" s="57" t="s">
        <v>11155</v>
      </c>
      <c r="D240" s="102" t="s">
        <v>11217</v>
      </c>
      <c r="E240" s="54" t="s">
        <v>73</v>
      </c>
      <c r="F240" s="54" t="s">
        <v>11175</v>
      </c>
      <c r="G240" s="54" t="s">
        <v>84</v>
      </c>
      <c r="H240" s="54" t="s">
        <v>376</v>
      </c>
      <c r="I240" s="54" t="s">
        <v>483</v>
      </c>
      <c r="J240" s="54" t="s">
        <v>483</v>
      </c>
      <c r="K240" s="54">
        <v>2021</v>
      </c>
      <c r="L240" s="54" t="s">
        <v>913</v>
      </c>
      <c r="M240" s="54" t="s">
        <v>1006</v>
      </c>
      <c r="N240" s="54"/>
      <c r="O240" s="54" t="s">
        <v>1238</v>
      </c>
      <c r="P240" s="54" t="s">
        <v>1461</v>
      </c>
      <c r="Q240" s="54"/>
      <c r="R240" s="54"/>
      <c r="S240" s="54"/>
      <c r="T240" s="54"/>
      <c r="U240" s="54" t="s">
        <v>2514</v>
      </c>
      <c r="V240" s="54" t="s">
        <v>2590</v>
      </c>
      <c r="W240" s="54"/>
      <c r="X240" s="54"/>
      <c r="Y240" s="54"/>
      <c r="Z240" s="54" t="s">
        <v>2898</v>
      </c>
      <c r="AA240" s="54" t="s">
        <v>3104</v>
      </c>
      <c r="AB240" s="54" t="s">
        <v>3142</v>
      </c>
      <c r="AC240" s="54" t="s">
        <v>3320</v>
      </c>
      <c r="AD240" s="55">
        <v>0.47</v>
      </c>
      <c r="AE240" s="55"/>
      <c r="AF240" s="55"/>
      <c r="AG240" s="55"/>
      <c r="AH240" s="55">
        <v>0.38400000000000001</v>
      </c>
      <c r="AI240" s="55">
        <v>81.7</v>
      </c>
      <c r="AJ240" s="55">
        <v>0.06</v>
      </c>
      <c r="AK240" s="55">
        <v>0</v>
      </c>
      <c r="AL240" s="55">
        <v>0</v>
      </c>
      <c r="AM240" s="55">
        <v>0</v>
      </c>
      <c r="AN240" s="55">
        <v>0</v>
      </c>
      <c r="AO240" s="55">
        <v>8.5999999999999993E-2</v>
      </c>
      <c r="AP240" s="55">
        <v>18.3</v>
      </c>
      <c r="AQ240" s="55"/>
      <c r="AR240" s="55"/>
      <c r="AS240" s="55"/>
      <c r="AT240" s="55"/>
      <c r="AU240" s="55"/>
      <c r="AV240" s="55">
        <v>1</v>
      </c>
      <c r="AW240" s="54" t="s">
        <v>3476</v>
      </c>
      <c r="AX240" s="54"/>
      <c r="AY240" s="55">
        <v>0</v>
      </c>
      <c r="AZ240" s="55">
        <v>0.33700000000000002</v>
      </c>
      <c r="BA240" s="55">
        <v>0.06</v>
      </c>
      <c r="BB240" s="56">
        <v>1</v>
      </c>
      <c r="BC240" s="56">
        <v>1</v>
      </c>
      <c r="BD240" s="56">
        <v>1</v>
      </c>
      <c r="BE240" s="56"/>
      <c r="BF240" s="56"/>
      <c r="BG240" s="56"/>
      <c r="BH240" s="56"/>
      <c r="BI240" s="56"/>
      <c r="BJ240" s="56"/>
      <c r="BK240" s="56"/>
      <c r="BL240" s="56"/>
      <c r="BM240" s="56"/>
      <c r="BN240" s="56"/>
      <c r="BO240" s="56"/>
      <c r="BP240" s="56"/>
      <c r="BQ240" s="56">
        <v>1</v>
      </c>
      <c r="BR240" s="56"/>
      <c r="BS240" s="56"/>
      <c r="BT240" s="56"/>
      <c r="BU240" s="56"/>
      <c r="BV240" s="56"/>
      <c r="BW240" s="56"/>
      <c r="BX240" s="56"/>
      <c r="BY240" s="56"/>
      <c r="BZ240" s="56"/>
      <c r="CA240" s="56"/>
      <c r="CB240" s="56"/>
      <c r="CC240" s="56"/>
      <c r="CD240" s="56"/>
      <c r="CE240" s="56"/>
      <c r="CF240" s="56"/>
      <c r="CG240" s="56"/>
      <c r="CH240" s="56"/>
      <c r="CI240" s="56"/>
      <c r="CJ240" s="56"/>
      <c r="CK240" s="56"/>
      <c r="CL240" s="56"/>
      <c r="CM240" s="56"/>
      <c r="CN240" s="56">
        <v>0</v>
      </c>
      <c r="CO240" s="56"/>
      <c r="CP240" s="70"/>
      <c r="CQ240" s="56"/>
      <c r="CR240" s="56"/>
      <c r="CS240" s="56"/>
      <c r="CT240" s="56"/>
      <c r="CU240" s="56">
        <v>1</v>
      </c>
      <c r="CV240" s="56">
        <v>0</v>
      </c>
      <c r="CW240" s="55">
        <v>0.249</v>
      </c>
      <c r="CX240" s="54" t="s">
        <v>3841</v>
      </c>
      <c r="CY240" s="54"/>
      <c r="CZ240" s="54">
        <v>1.92</v>
      </c>
      <c r="DA240" s="54" t="s">
        <v>4050</v>
      </c>
      <c r="DB240" s="55">
        <v>12.956</v>
      </c>
      <c r="DC240" s="54"/>
      <c r="DD240" s="54"/>
      <c r="DE240" s="54"/>
      <c r="DF240" s="54"/>
      <c r="DG240" s="54"/>
      <c r="DH240" s="54"/>
      <c r="DI240" s="54"/>
      <c r="DJ240" s="54">
        <v>2</v>
      </c>
      <c r="DK240" s="54"/>
      <c r="DL240" s="54"/>
      <c r="DM240" s="54"/>
      <c r="DN240" s="54">
        <v>1</v>
      </c>
      <c r="DO240" s="54" t="s">
        <v>4182</v>
      </c>
      <c r="DP240" s="54">
        <v>124</v>
      </c>
      <c r="DQ240" s="54"/>
      <c r="DR240" s="54"/>
      <c r="DS240" s="54"/>
      <c r="DT240" s="54"/>
      <c r="DU240" s="54"/>
      <c r="DV240" s="54"/>
      <c r="DW240" s="54"/>
      <c r="DX240" s="54"/>
      <c r="DY240" s="54"/>
      <c r="DZ240" s="54"/>
      <c r="EA240" s="54"/>
      <c r="EB240" s="54"/>
      <c r="EC240" s="54"/>
      <c r="ED240" s="54"/>
      <c r="EE240" s="54"/>
      <c r="EF240" s="54"/>
      <c r="EG240" s="54"/>
      <c r="EH240" s="54"/>
      <c r="EI240" s="54"/>
      <c r="EJ240" s="54"/>
      <c r="EK240" s="54"/>
      <c r="EL240" s="54">
        <v>1</v>
      </c>
      <c r="EM240" s="54" t="s">
        <v>4302</v>
      </c>
      <c r="EN240" s="54">
        <v>45</v>
      </c>
      <c r="EO240" s="54"/>
      <c r="EP240" s="54"/>
      <c r="EQ240" s="54"/>
      <c r="ER240" s="54"/>
      <c r="ES240" s="54"/>
      <c r="ET240" s="54"/>
      <c r="EU240" s="54"/>
      <c r="EV240" s="54"/>
      <c r="EW240" s="54"/>
      <c r="EX240" s="54"/>
      <c r="EY240" s="54"/>
      <c r="EZ240" s="54"/>
      <c r="FA240" s="54"/>
      <c r="FB240" s="54"/>
      <c r="FC240" s="54"/>
      <c r="FD240" s="54"/>
      <c r="FE240" s="54"/>
      <c r="FF240" s="54"/>
      <c r="FG240" s="54"/>
      <c r="FH240" s="54"/>
      <c r="FI240" s="54"/>
      <c r="FJ240" s="54"/>
      <c r="FK240" s="54"/>
      <c r="FL240" s="54"/>
      <c r="FM240" s="54"/>
      <c r="FN240" s="54"/>
      <c r="FO240" s="54"/>
      <c r="FP240" s="54"/>
      <c r="FQ240" s="54"/>
      <c r="FR240" s="54"/>
      <c r="FS240" s="54"/>
      <c r="FT240" s="54"/>
      <c r="FU240" s="54" t="s">
        <v>5131</v>
      </c>
      <c r="FV240" s="54"/>
      <c r="FW240" s="54"/>
      <c r="FX240" s="54"/>
      <c r="FY240" s="54"/>
      <c r="FZ240" s="54"/>
      <c r="GA240" s="54"/>
      <c r="GB240" s="54"/>
      <c r="GC240" s="54"/>
      <c r="GD240" s="54"/>
      <c r="GE240" s="54"/>
      <c r="GF240" s="54" t="s">
        <v>6083</v>
      </c>
      <c r="GG240" s="54" t="s">
        <v>6417</v>
      </c>
      <c r="GH240" s="54" t="s">
        <v>6746</v>
      </c>
      <c r="GI240" s="54" t="s">
        <v>7090</v>
      </c>
      <c r="GJ240" s="54" t="s">
        <v>28</v>
      </c>
      <c r="GK240" s="54" t="s">
        <v>6407</v>
      </c>
      <c r="GL240" s="54" t="s">
        <v>7419</v>
      </c>
      <c r="GM240" s="54" t="s">
        <v>7494</v>
      </c>
      <c r="GN240" s="54"/>
    </row>
    <row r="241" spans="3:196" ht="30" customHeight="1" x14ac:dyDescent="0.2">
      <c r="C241" s="102" t="s">
        <v>711</v>
      </c>
      <c r="D241" s="102" t="s">
        <v>11217</v>
      </c>
      <c r="E241" s="54" t="s">
        <v>73</v>
      </c>
      <c r="F241" s="54" t="s">
        <v>11175</v>
      </c>
      <c r="G241" s="54" t="s">
        <v>84</v>
      </c>
      <c r="H241" s="54" t="s">
        <v>376</v>
      </c>
      <c r="I241" s="54" t="s">
        <v>663</v>
      </c>
      <c r="J241" s="54" t="s">
        <v>663</v>
      </c>
      <c r="K241" s="54">
        <v>2021</v>
      </c>
      <c r="L241" s="54" t="s">
        <v>774</v>
      </c>
      <c r="M241" s="54" t="s">
        <v>948</v>
      </c>
      <c r="N241" s="54"/>
      <c r="O241" s="54" t="s">
        <v>1239</v>
      </c>
      <c r="P241" s="54" t="s">
        <v>1462</v>
      </c>
      <c r="Q241" s="54"/>
      <c r="R241" s="54"/>
      <c r="S241" s="54"/>
      <c r="T241" s="54"/>
      <c r="U241" s="54"/>
      <c r="V241" s="54"/>
      <c r="W241" s="54"/>
      <c r="X241" s="54"/>
      <c r="Y241" s="54"/>
      <c r="Z241" s="54" t="s">
        <v>2899</v>
      </c>
      <c r="AA241" s="54" t="s">
        <v>2899</v>
      </c>
      <c r="AB241" s="54" t="s">
        <v>3138</v>
      </c>
      <c r="AC241" s="54" t="s">
        <v>3321</v>
      </c>
      <c r="AD241" s="55">
        <v>0.45</v>
      </c>
      <c r="AE241" s="55"/>
      <c r="AF241" s="55"/>
      <c r="AG241" s="55"/>
      <c r="AH241" s="55">
        <v>0.45</v>
      </c>
      <c r="AI241" s="55">
        <v>100</v>
      </c>
      <c r="AJ241" s="55">
        <v>7.0000000000000007E-2</v>
      </c>
      <c r="AK241" s="55">
        <v>0</v>
      </c>
      <c r="AL241" s="55">
        <v>0</v>
      </c>
      <c r="AM241" s="55">
        <v>0</v>
      </c>
      <c r="AN241" s="55">
        <v>0</v>
      </c>
      <c r="AO241" s="55">
        <v>0</v>
      </c>
      <c r="AP241" s="55">
        <v>0</v>
      </c>
      <c r="AQ241" s="55"/>
      <c r="AR241" s="55"/>
      <c r="AS241" s="55"/>
      <c r="AT241" s="55"/>
      <c r="AU241" s="55"/>
      <c r="AV241" s="55"/>
      <c r="AW241" s="54"/>
      <c r="AX241" s="54"/>
      <c r="AY241" s="55"/>
      <c r="AZ241" s="55">
        <v>0.5</v>
      </c>
      <c r="BA241" s="55">
        <v>0.08</v>
      </c>
      <c r="BB241" s="56">
        <v>4</v>
      </c>
      <c r="BC241" s="56">
        <v>4</v>
      </c>
      <c r="BD241" s="56">
        <v>1</v>
      </c>
      <c r="BE241" s="56"/>
      <c r="BF241" s="56"/>
      <c r="BG241" s="56"/>
      <c r="BH241" s="56"/>
      <c r="BI241" s="56"/>
      <c r="BJ241" s="56"/>
      <c r="BK241" s="56"/>
      <c r="BL241" s="56"/>
      <c r="BM241" s="56"/>
      <c r="BN241" s="56"/>
      <c r="BO241" s="56"/>
      <c r="BP241" s="56"/>
      <c r="BQ241" s="56"/>
      <c r="BR241" s="56"/>
      <c r="BS241" s="56"/>
      <c r="BT241" s="56"/>
      <c r="BU241" s="56"/>
      <c r="BV241" s="56"/>
      <c r="BW241" s="56"/>
      <c r="BX241" s="56">
        <v>1</v>
      </c>
      <c r="BY241" s="56"/>
      <c r="BZ241" s="56"/>
      <c r="CA241" s="56"/>
      <c r="CB241" s="56"/>
      <c r="CC241" s="56"/>
      <c r="CD241" s="56"/>
      <c r="CE241" s="56"/>
      <c r="CF241" s="56"/>
      <c r="CG241" s="56"/>
      <c r="CH241" s="56"/>
      <c r="CI241" s="56"/>
      <c r="CJ241" s="56"/>
      <c r="CK241" s="56"/>
      <c r="CL241" s="56"/>
      <c r="CM241" s="56">
        <v>1</v>
      </c>
      <c r="CN241" s="56">
        <v>1</v>
      </c>
      <c r="CO241" s="56"/>
      <c r="CP241" s="70"/>
      <c r="CQ241" s="56"/>
      <c r="CR241" s="56"/>
      <c r="CS241" s="56"/>
      <c r="CT241" s="56"/>
      <c r="CU241" s="56">
        <v>1</v>
      </c>
      <c r="CV241" s="56">
        <v>0</v>
      </c>
      <c r="CW241" s="55">
        <v>0.75600000000000001</v>
      </c>
      <c r="CX241" s="54" t="s">
        <v>3842</v>
      </c>
      <c r="CY241" s="54"/>
      <c r="CZ241" s="54">
        <v>5.84</v>
      </c>
      <c r="DA241" s="54" t="s">
        <v>4050</v>
      </c>
      <c r="DB241" s="55">
        <v>12.956</v>
      </c>
      <c r="DC241" s="54"/>
      <c r="DD241" s="54"/>
      <c r="DE241" s="54"/>
      <c r="DF241" s="54"/>
      <c r="DG241" s="54"/>
      <c r="DH241" s="54"/>
      <c r="DI241" s="54"/>
      <c r="DJ241" s="54">
        <v>3</v>
      </c>
      <c r="DK241" s="54"/>
      <c r="DL241" s="54"/>
      <c r="DM241" s="54"/>
      <c r="DN241" s="54"/>
      <c r="DO241" s="54"/>
      <c r="DP241" s="54"/>
      <c r="DQ241" s="54"/>
      <c r="DR241" s="54"/>
      <c r="DS241" s="54"/>
      <c r="DT241" s="54"/>
      <c r="DU241" s="54"/>
      <c r="DV241" s="54"/>
      <c r="DW241" s="54"/>
      <c r="DX241" s="54"/>
      <c r="DY241" s="54"/>
      <c r="DZ241" s="54"/>
      <c r="EA241" s="54"/>
      <c r="EB241" s="54"/>
      <c r="EC241" s="54"/>
      <c r="ED241" s="54"/>
      <c r="EE241" s="54"/>
      <c r="EF241" s="54" t="s">
        <v>4540</v>
      </c>
      <c r="EG241" s="54" t="s">
        <v>4574</v>
      </c>
      <c r="EH241" s="54">
        <v>86</v>
      </c>
      <c r="EI241" s="54"/>
      <c r="EJ241" s="54"/>
      <c r="EK241" s="54"/>
      <c r="EL241" s="54"/>
      <c r="EM241" s="54"/>
      <c r="EN241" s="54"/>
      <c r="EO241" s="54"/>
      <c r="EP241" s="54"/>
      <c r="EQ241" s="54"/>
      <c r="ER241" s="54"/>
      <c r="ES241" s="54"/>
      <c r="ET241" s="54"/>
      <c r="EU241" s="54"/>
      <c r="EV241" s="54"/>
      <c r="EW241" s="54"/>
      <c r="EX241" s="54">
        <v>1</v>
      </c>
      <c r="EY241" s="54" t="s">
        <v>4701</v>
      </c>
      <c r="EZ241" s="54">
        <v>12</v>
      </c>
      <c r="FA241" s="54"/>
      <c r="FB241" s="54"/>
      <c r="FC241" s="54"/>
      <c r="FD241" s="54"/>
      <c r="FE241" s="54"/>
      <c r="FF241" s="54"/>
      <c r="FG241" s="54"/>
      <c r="FH241" s="54"/>
      <c r="FI241" s="54"/>
      <c r="FJ241" s="54"/>
      <c r="FK241" s="54"/>
      <c r="FL241" s="54"/>
      <c r="FM241" s="54"/>
      <c r="FN241" s="54"/>
      <c r="FO241" s="54"/>
      <c r="FP241" s="54"/>
      <c r="FQ241" s="54"/>
      <c r="FR241" s="54"/>
      <c r="FS241" s="54"/>
      <c r="FT241" s="54"/>
      <c r="FU241" s="54" t="s">
        <v>5132</v>
      </c>
      <c r="FV241" s="54"/>
      <c r="FW241" s="54"/>
      <c r="FX241" s="54"/>
      <c r="FY241" s="54"/>
      <c r="FZ241" s="54"/>
      <c r="GA241" s="54"/>
      <c r="GB241" s="54"/>
      <c r="GC241" s="54" t="s">
        <v>5779</v>
      </c>
      <c r="GD241" s="54">
        <v>4</v>
      </c>
      <c r="GE241" s="54">
        <v>450</v>
      </c>
      <c r="GF241" s="54" t="s">
        <v>6083</v>
      </c>
      <c r="GG241" s="54" t="s">
        <v>6267</v>
      </c>
      <c r="GH241" s="54" t="s">
        <v>6746</v>
      </c>
      <c r="GI241" s="54" t="s">
        <v>7090</v>
      </c>
      <c r="GJ241" s="54" t="s">
        <v>28</v>
      </c>
      <c r="GK241" s="54" t="s">
        <v>6407</v>
      </c>
      <c r="GL241" s="54" t="s">
        <v>7419</v>
      </c>
      <c r="GM241" s="54" t="s">
        <v>7494</v>
      </c>
      <c r="GN241" s="54"/>
    </row>
    <row r="242" spans="3:196" ht="30" customHeight="1" x14ac:dyDescent="0.2">
      <c r="C242" s="102" t="s">
        <v>711</v>
      </c>
      <c r="D242" s="102" t="s">
        <v>11217</v>
      </c>
      <c r="E242" s="54" t="s">
        <v>73</v>
      </c>
      <c r="F242" s="54" t="s">
        <v>11175</v>
      </c>
      <c r="G242" s="54" t="s">
        <v>84</v>
      </c>
      <c r="H242" s="54" t="s">
        <v>377</v>
      </c>
      <c r="I242" s="54" t="s">
        <v>663</v>
      </c>
      <c r="J242" s="54" t="s">
        <v>663</v>
      </c>
      <c r="K242" s="54">
        <v>2023</v>
      </c>
      <c r="L242" s="54" t="s">
        <v>809</v>
      </c>
      <c r="M242" s="54" t="s">
        <v>936</v>
      </c>
      <c r="N242" s="54"/>
      <c r="O242" s="54" t="s">
        <v>1240</v>
      </c>
      <c r="P242" s="54" t="s">
        <v>1463</v>
      </c>
      <c r="Q242" s="54"/>
      <c r="R242" s="54"/>
      <c r="S242" s="54" t="s">
        <v>2189</v>
      </c>
      <c r="T242" s="54" t="s">
        <v>2410</v>
      </c>
      <c r="U242" s="54"/>
      <c r="V242" s="54"/>
      <c r="W242" s="54"/>
      <c r="X242" s="54"/>
      <c r="Y242" s="54"/>
      <c r="Z242" s="54" t="s">
        <v>2900</v>
      </c>
      <c r="AA242" s="54" t="s">
        <v>3105</v>
      </c>
      <c r="AB242" s="54" t="s">
        <v>3138</v>
      </c>
      <c r="AC242" s="54" t="s">
        <v>3322</v>
      </c>
      <c r="AD242" s="55">
        <v>3.585</v>
      </c>
      <c r="AE242" s="55"/>
      <c r="AF242" s="55"/>
      <c r="AG242" s="55"/>
      <c r="AH242" s="55">
        <v>3.585</v>
      </c>
      <c r="AI242" s="55">
        <v>100</v>
      </c>
      <c r="AJ242" s="55">
        <v>0.51</v>
      </c>
      <c r="AK242" s="55">
        <v>0</v>
      </c>
      <c r="AL242" s="55">
        <v>0</v>
      </c>
      <c r="AM242" s="55">
        <v>0</v>
      </c>
      <c r="AN242" s="55">
        <v>0</v>
      </c>
      <c r="AO242" s="55">
        <v>0</v>
      </c>
      <c r="AP242" s="55">
        <v>0</v>
      </c>
      <c r="AQ242" s="55"/>
      <c r="AR242" s="55"/>
      <c r="AS242" s="55"/>
      <c r="AT242" s="55"/>
      <c r="AU242" s="55"/>
      <c r="AV242" s="55"/>
      <c r="AW242" s="54"/>
      <c r="AX242" s="54"/>
      <c r="AY242" s="55"/>
      <c r="AZ242" s="55">
        <v>3.5</v>
      </c>
      <c r="BA242" s="55">
        <v>0.51</v>
      </c>
      <c r="BB242" s="56">
        <v>1</v>
      </c>
      <c r="BC242" s="56">
        <v>1</v>
      </c>
      <c r="BD242" s="56">
        <v>1</v>
      </c>
      <c r="BE242" s="56"/>
      <c r="BF242" s="56"/>
      <c r="BG242" s="56"/>
      <c r="BH242" s="56"/>
      <c r="BI242" s="56"/>
      <c r="BJ242" s="56"/>
      <c r="BK242" s="56"/>
      <c r="BL242" s="56"/>
      <c r="BM242" s="56"/>
      <c r="BN242" s="56"/>
      <c r="BO242" s="56"/>
      <c r="BP242" s="56"/>
      <c r="BQ242" s="56"/>
      <c r="BR242" s="56"/>
      <c r="BS242" s="56"/>
      <c r="BT242" s="56"/>
      <c r="BU242" s="56"/>
      <c r="BV242" s="56"/>
      <c r="BW242" s="56"/>
      <c r="BX242" s="56">
        <v>1</v>
      </c>
      <c r="BY242" s="56"/>
      <c r="BZ242" s="56"/>
      <c r="CA242" s="56"/>
      <c r="CB242" s="56"/>
      <c r="CC242" s="56"/>
      <c r="CD242" s="56"/>
      <c r="CE242" s="56"/>
      <c r="CF242" s="56"/>
      <c r="CG242" s="56"/>
      <c r="CH242" s="56"/>
      <c r="CI242" s="56"/>
      <c r="CJ242" s="56"/>
      <c r="CK242" s="56"/>
      <c r="CL242" s="56"/>
      <c r="CM242" s="56">
        <v>1</v>
      </c>
      <c r="CN242" s="56">
        <v>1</v>
      </c>
      <c r="CO242" s="56"/>
      <c r="CP242" s="70"/>
      <c r="CQ242" s="56"/>
      <c r="CR242" s="56"/>
      <c r="CS242" s="56"/>
      <c r="CT242" s="56"/>
      <c r="CU242" s="56">
        <v>1</v>
      </c>
      <c r="CV242" s="56">
        <v>0</v>
      </c>
      <c r="CW242" s="55">
        <v>0.10100000000000001</v>
      </c>
      <c r="CX242" s="54" t="s">
        <v>3843</v>
      </c>
      <c r="CY242" s="54"/>
      <c r="CZ242" s="54">
        <v>0.63</v>
      </c>
      <c r="DA242" s="54" t="s">
        <v>4050</v>
      </c>
      <c r="DB242" s="55">
        <v>16.05</v>
      </c>
      <c r="DC242" s="54"/>
      <c r="DD242" s="54"/>
      <c r="DE242" s="54"/>
      <c r="DF242" s="54"/>
      <c r="DG242" s="54"/>
      <c r="DH242" s="54"/>
      <c r="DI242" s="54"/>
      <c r="DJ242" s="54">
        <v>2</v>
      </c>
      <c r="DK242" s="54">
        <v>1</v>
      </c>
      <c r="DL242" s="54" t="s">
        <v>4255</v>
      </c>
      <c r="DM242" s="54">
        <v>10</v>
      </c>
      <c r="DN242" s="54">
        <v>1</v>
      </c>
      <c r="DO242" s="54" t="s">
        <v>4398</v>
      </c>
      <c r="DP242" s="54">
        <v>10</v>
      </c>
      <c r="DQ242" s="54"/>
      <c r="DR242" s="54"/>
      <c r="DS242" s="54"/>
      <c r="DT242" s="54"/>
      <c r="DU242" s="54"/>
      <c r="DV242" s="54"/>
      <c r="DW242" s="54"/>
      <c r="DX242" s="54"/>
      <c r="DY242" s="54"/>
      <c r="DZ242" s="54"/>
      <c r="EA242" s="54"/>
      <c r="EB242" s="54"/>
      <c r="EC242" s="54"/>
      <c r="ED242" s="54"/>
      <c r="EE242" s="54"/>
      <c r="EF242" s="54"/>
      <c r="EG242" s="54"/>
      <c r="EH242" s="54"/>
      <c r="EI242" s="54"/>
      <c r="EJ242" s="54"/>
      <c r="EK242" s="54"/>
      <c r="EL242" s="54">
        <v>1</v>
      </c>
      <c r="EM242" s="54" t="s">
        <v>4398</v>
      </c>
      <c r="EN242" s="54">
        <v>10</v>
      </c>
      <c r="EO242" s="54"/>
      <c r="EP242" s="54"/>
      <c r="EQ242" s="54"/>
      <c r="ER242" s="54"/>
      <c r="ES242" s="54"/>
      <c r="ET242" s="54"/>
      <c r="EU242" s="54"/>
      <c r="EV242" s="54"/>
      <c r="EW242" s="54"/>
      <c r="EX242" s="54"/>
      <c r="EY242" s="54"/>
      <c r="EZ242" s="54"/>
      <c r="FA242" s="54"/>
      <c r="FB242" s="54"/>
      <c r="FC242" s="54"/>
      <c r="FD242" s="54"/>
      <c r="FE242" s="54"/>
      <c r="FF242" s="54"/>
      <c r="FG242" s="54"/>
      <c r="FH242" s="54"/>
      <c r="FI242" s="54"/>
      <c r="FJ242" s="54"/>
      <c r="FK242" s="54"/>
      <c r="FL242" s="54"/>
      <c r="FM242" s="54"/>
      <c r="FN242" s="54"/>
      <c r="FO242" s="54"/>
      <c r="FP242" s="54"/>
      <c r="FQ242" s="54"/>
      <c r="FR242" s="54"/>
      <c r="FS242" s="54"/>
      <c r="FT242" s="54"/>
      <c r="FU242" s="54" t="s">
        <v>5133</v>
      </c>
      <c r="FV242" s="54"/>
      <c r="FW242" s="54"/>
      <c r="FX242" s="54"/>
      <c r="FY242" s="54"/>
      <c r="FZ242" s="54"/>
      <c r="GA242" s="54"/>
      <c r="GB242" s="54"/>
      <c r="GC242" s="54" t="s">
        <v>5780</v>
      </c>
      <c r="GD242" s="54">
        <v>1</v>
      </c>
      <c r="GE242" s="54">
        <v>101</v>
      </c>
      <c r="GF242" s="54" t="s">
        <v>6084</v>
      </c>
      <c r="GG242" s="54" t="s">
        <v>6295</v>
      </c>
      <c r="GH242" s="54" t="s">
        <v>6747</v>
      </c>
      <c r="GI242" s="54" t="s">
        <v>7091</v>
      </c>
      <c r="GJ242" s="54" t="s">
        <v>28</v>
      </c>
      <c r="GK242" s="54" t="s">
        <v>6407</v>
      </c>
      <c r="GL242" s="54" t="s">
        <v>7419</v>
      </c>
      <c r="GM242" s="54" t="s">
        <v>7494</v>
      </c>
      <c r="GN242" s="54"/>
    </row>
    <row r="243" spans="3:196" ht="30" customHeight="1" x14ac:dyDescent="0.2">
      <c r="C243" s="57" t="s">
        <v>11155</v>
      </c>
      <c r="D243" s="102" t="s">
        <v>11217</v>
      </c>
      <c r="E243" s="54" t="s">
        <v>73</v>
      </c>
      <c r="F243" s="54" t="s">
        <v>11175</v>
      </c>
      <c r="G243" s="54" t="s">
        <v>85</v>
      </c>
      <c r="H243" s="54" t="s">
        <v>378</v>
      </c>
      <c r="I243" s="54" t="s">
        <v>483</v>
      </c>
      <c r="J243" s="54" t="s">
        <v>483</v>
      </c>
      <c r="K243" s="54">
        <v>2023</v>
      </c>
      <c r="L243" s="54" t="s">
        <v>914</v>
      </c>
      <c r="M243" s="54" t="s">
        <v>984</v>
      </c>
      <c r="N243" s="54"/>
      <c r="O243" s="54" t="s">
        <v>1241</v>
      </c>
      <c r="P243" s="54" t="s">
        <v>1464</v>
      </c>
      <c r="Q243" s="54"/>
      <c r="R243" s="54"/>
      <c r="S243" s="54"/>
      <c r="T243" s="54"/>
      <c r="U243" s="54"/>
      <c r="V243" s="54"/>
      <c r="W243" s="54"/>
      <c r="X243" s="54"/>
      <c r="Y243" s="54"/>
      <c r="Z243" s="54" t="s">
        <v>2901</v>
      </c>
      <c r="AA243" s="54" t="s">
        <v>2901</v>
      </c>
      <c r="AB243" s="54" t="s">
        <v>3140</v>
      </c>
      <c r="AC243" s="54" t="s">
        <v>2901</v>
      </c>
      <c r="AD243" s="55">
        <v>0.14000000000000001</v>
      </c>
      <c r="AE243" s="55"/>
      <c r="AF243" s="55"/>
      <c r="AG243" s="55"/>
      <c r="AH243" s="55">
        <v>0.126</v>
      </c>
      <c r="AI243" s="55">
        <v>90</v>
      </c>
      <c r="AJ243" s="55">
        <v>0.02</v>
      </c>
      <c r="AK243" s="55">
        <v>0</v>
      </c>
      <c r="AL243" s="55">
        <v>0</v>
      </c>
      <c r="AM243" s="55">
        <v>0</v>
      </c>
      <c r="AN243" s="55">
        <v>0</v>
      </c>
      <c r="AO243" s="55">
        <v>1.4E-2</v>
      </c>
      <c r="AP243" s="55">
        <v>10</v>
      </c>
      <c r="AQ243" s="55"/>
      <c r="AR243" s="55"/>
      <c r="AS243" s="55"/>
      <c r="AT243" s="55"/>
      <c r="AU243" s="55"/>
      <c r="AV243" s="55"/>
      <c r="AW243" s="54"/>
      <c r="AX243" s="54"/>
      <c r="AY243" s="55"/>
      <c r="AZ243" s="55">
        <v>0.1</v>
      </c>
      <c r="BA243" s="55">
        <v>0.01</v>
      </c>
      <c r="BB243" s="56">
        <v>1</v>
      </c>
      <c r="BC243" s="56">
        <v>1</v>
      </c>
      <c r="BD243" s="56">
        <v>1</v>
      </c>
      <c r="BE243" s="56"/>
      <c r="BF243" s="56"/>
      <c r="BG243" s="56"/>
      <c r="BH243" s="56"/>
      <c r="BI243" s="56"/>
      <c r="BJ243" s="56"/>
      <c r="BK243" s="56"/>
      <c r="BL243" s="56"/>
      <c r="BM243" s="56">
        <v>1</v>
      </c>
      <c r="BN243" s="56"/>
      <c r="BO243" s="56"/>
      <c r="BP243" s="56"/>
      <c r="BQ243" s="56"/>
      <c r="BR243" s="56"/>
      <c r="BS243" s="56"/>
      <c r="BT243" s="56"/>
      <c r="BU243" s="56"/>
      <c r="BV243" s="56"/>
      <c r="BW243" s="56"/>
      <c r="BX243" s="56"/>
      <c r="BY243" s="56"/>
      <c r="BZ243" s="56"/>
      <c r="CA243" s="56"/>
      <c r="CB243" s="56"/>
      <c r="CC243" s="56"/>
      <c r="CD243" s="56"/>
      <c r="CE243" s="56"/>
      <c r="CF243" s="56"/>
      <c r="CG243" s="56"/>
      <c r="CH243" s="56"/>
      <c r="CI243" s="56"/>
      <c r="CJ243" s="56"/>
      <c r="CK243" s="56"/>
      <c r="CL243" s="56"/>
      <c r="CM243" s="56"/>
      <c r="CN243" s="56">
        <v>0</v>
      </c>
      <c r="CO243" s="56"/>
      <c r="CP243" s="70"/>
      <c r="CQ243" s="56"/>
      <c r="CR243" s="56"/>
      <c r="CS243" s="56"/>
      <c r="CT243" s="56"/>
      <c r="CU243" s="56">
        <v>1</v>
      </c>
      <c r="CV243" s="56">
        <v>0</v>
      </c>
      <c r="CW243" s="55">
        <v>0.32</v>
      </c>
      <c r="CX243" s="54" t="s">
        <v>3844</v>
      </c>
      <c r="CY243" s="54"/>
      <c r="CZ243" s="54">
        <v>61.54</v>
      </c>
      <c r="DA243" s="54" t="s">
        <v>4050</v>
      </c>
      <c r="DB243" s="55">
        <v>0.52</v>
      </c>
      <c r="DC243" s="54"/>
      <c r="DD243" s="54"/>
      <c r="DE243" s="54"/>
      <c r="DF243" s="54"/>
      <c r="DG243" s="54"/>
      <c r="DH243" s="54"/>
      <c r="DI243" s="54"/>
      <c r="DJ243" s="54">
        <v>1</v>
      </c>
      <c r="DK243" s="54"/>
      <c r="DL243" s="54"/>
      <c r="DM243" s="54"/>
      <c r="DN243" s="54">
        <v>1</v>
      </c>
      <c r="DO243" s="54" t="s">
        <v>4399</v>
      </c>
      <c r="DP243" s="54">
        <v>35</v>
      </c>
      <c r="DQ243" s="54"/>
      <c r="DR243" s="54"/>
      <c r="DS243" s="54"/>
      <c r="DT243" s="54"/>
      <c r="DU243" s="54"/>
      <c r="DV243" s="54"/>
      <c r="DW243" s="54"/>
      <c r="DX243" s="54"/>
      <c r="DY243" s="54"/>
      <c r="DZ243" s="54"/>
      <c r="EA243" s="54"/>
      <c r="EB243" s="54"/>
      <c r="EC243" s="54"/>
      <c r="ED243" s="54"/>
      <c r="EE243" s="54"/>
      <c r="EF243" s="54"/>
      <c r="EG243" s="54"/>
      <c r="EH243" s="54"/>
      <c r="EI243" s="54"/>
      <c r="EJ243" s="54"/>
      <c r="EK243" s="54"/>
      <c r="EL243" s="54">
        <v>1</v>
      </c>
      <c r="EM243" s="54" t="s">
        <v>4399</v>
      </c>
      <c r="EN243" s="54">
        <v>35</v>
      </c>
      <c r="EO243" s="54"/>
      <c r="EP243" s="54"/>
      <c r="EQ243" s="54"/>
      <c r="ER243" s="54"/>
      <c r="ES243" s="54"/>
      <c r="ET243" s="54"/>
      <c r="EU243" s="54"/>
      <c r="EV243" s="54"/>
      <c r="EW243" s="54"/>
      <c r="EX243" s="54"/>
      <c r="EY243" s="54"/>
      <c r="EZ243" s="54"/>
      <c r="FA243" s="54"/>
      <c r="FB243" s="54"/>
      <c r="FC243" s="54"/>
      <c r="FD243" s="54"/>
      <c r="FE243" s="54"/>
      <c r="FF243" s="54"/>
      <c r="FG243" s="54"/>
      <c r="FH243" s="54"/>
      <c r="FI243" s="54"/>
      <c r="FJ243" s="54"/>
      <c r="FK243" s="54"/>
      <c r="FL243" s="54"/>
      <c r="FM243" s="54"/>
      <c r="FN243" s="54"/>
      <c r="FO243" s="54"/>
      <c r="FP243" s="54"/>
      <c r="FQ243" s="54"/>
      <c r="FR243" s="54"/>
      <c r="FS243" s="54"/>
      <c r="FT243" s="54"/>
      <c r="FU243" s="54" t="s">
        <v>5134</v>
      </c>
      <c r="FV243" s="54"/>
      <c r="FW243" s="54"/>
      <c r="FX243" s="54"/>
      <c r="FY243" s="54"/>
      <c r="FZ243" s="54"/>
      <c r="GA243" s="54"/>
      <c r="GB243" s="54"/>
      <c r="GC243" s="54" t="s">
        <v>5781</v>
      </c>
      <c r="GD243" s="54">
        <v>2</v>
      </c>
      <c r="GE243" s="54">
        <v>41</v>
      </c>
      <c r="GF243" s="54" t="s">
        <v>6085</v>
      </c>
      <c r="GG243" s="54" t="s">
        <v>6418</v>
      </c>
      <c r="GH243" s="54" t="s">
        <v>6748</v>
      </c>
      <c r="GI243" s="54" t="s">
        <v>7092</v>
      </c>
      <c r="GJ243" s="54" t="s">
        <v>28</v>
      </c>
      <c r="GK243" s="54" t="s">
        <v>6407</v>
      </c>
      <c r="GL243" s="54" t="s">
        <v>7419</v>
      </c>
      <c r="GM243" s="54" t="s">
        <v>7494</v>
      </c>
      <c r="GN243" s="54"/>
    </row>
    <row r="244" spans="3:196" ht="30" customHeight="1" x14ac:dyDescent="0.2">
      <c r="C244" s="102" t="s">
        <v>711</v>
      </c>
      <c r="D244" s="102" t="s">
        <v>11217</v>
      </c>
      <c r="E244" s="54" t="s">
        <v>73</v>
      </c>
      <c r="F244" s="54" t="s">
        <v>11175</v>
      </c>
      <c r="G244" s="54" t="s">
        <v>84</v>
      </c>
      <c r="H244" s="54" t="s">
        <v>379</v>
      </c>
      <c r="I244" s="54" t="s">
        <v>663</v>
      </c>
      <c r="J244" s="54" t="s">
        <v>663</v>
      </c>
      <c r="K244" s="54">
        <v>2023</v>
      </c>
      <c r="L244" s="54" t="s">
        <v>899</v>
      </c>
      <c r="M244" s="54" t="s">
        <v>777</v>
      </c>
      <c r="N244" s="54"/>
      <c r="O244" s="54" t="s">
        <v>1242</v>
      </c>
      <c r="P244" s="54" t="s">
        <v>1465</v>
      </c>
      <c r="Q244" s="54"/>
      <c r="R244" s="54"/>
      <c r="S244" s="54" t="s">
        <v>2190</v>
      </c>
      <c r="T244" s="54" t="s">
        <v>2411</v>
      </c>
      <c r="U244" s="54"/>
      <c r="V244" s="54"/>
      <c r="W244" s="54"/>
      <c r="X244" s="54"/>
      <c r="Y244" s="54"/>
      <c r="Z244" s="54" t="s">
        <v>2902</v>
      </c>
      <c r="AA244" s="54" t="s">
        <v>3106</v>
      </c>
      <c r="AB244" s="54" t="s">
        <v>3138</v>
      </c>
      <c r="AC244" s="54" t="s">
        <v>3323</v>
      </c>
      <c r="AD244" s="55">
        <v>0.2</v>
      </c>
      <c r="AE244" s="55"/>
      <c r="AF244" s="55"/>
      <c r="AG244" s="55"/>
      <c r="AH244" s="55">
        <v>0.2</v>
      </c>
      <c r="AI244" s="55">
        <v>100</v>
      </c>
      <c r="AJ244" s="55">
        <v>0.03</v>
      </c>
      <c r="AK244" s="55">
        <v>0</v>
      </c>
      <c r="AL244" s="55">
        <v>0</v>
      </c>
      <c r="AM244" s="55">
        <v>0</v>
      </c>
      <c r="AN244" s="55">
        <v>0</v>
      </c>
      <c r="AO244" s="55">
        <v>0</v>
      </c>
      <c r="AP244" s="55">
        <v>0</v>
      </c>
      <c r="AQ244" s="55"/>
      <c r="AR244" s="55"/>
      <c r="AS244" s="55"/>
      <c r="AT244" s="55"/>
      <c r="AU244" s="55"/>
      <c r="AV244" s="55">
        <v>1</v>
      </c>
      <c r="AW244" s="54" t="s">
        <v>3477</v>
      </c>
      <c r="AX244" s="54"/>
      <c r="AY244" s="55">
        <v>0</v>
      </c>
      <c r="AZ244" s="55">
        <v>0.2</v>
      </c>
      <c r="BA244" s="55">
        <v>0.03</v>
      </c>
      <c r="BB244" s="56">
        <v>1</v>
      </c>
      <c r="BC244" s="56">
        <v>1</v>
      </c>
      <c r="BD244" s="56">
        <v>1</v>
      </c>
      <c r="BE244" s="56"/>
      <c r="BF244" s="56"/>
      <c r="BG244" s="56"/>
      <c r="BH244" s="56"/>
      <c r="BI244" s="56"/>
      <c r="BJ244" s="56"/>
      <c r="BK244" s="56"/>
      <c r="BL244" s="56"/>
      <c r="BM244" s="56"/>
      <c r="BN244" s="56"/>
      <c r="BO244" s="56"/>
      <c r="BP244" s="56"/>
      <c r="BQ244" s="56"/>
      <c r="BR244" s="56"/>
      <c r="BS244" s="56"/>
      <c r="BT244" s="56"/>
      <c r="BU244" s="56"/>
      <c r="BV244" s="56"/>
      <c r="BW244" s="56"/>
      <c r="BX244" s="56">
        <v>1</v>
      </c>
      <c r="BY244" s="56"/>
      <c r="BZ244" s="56"/>
      <c r="CA244" s="56"/>
      <c r="CB244" s="56"/>
      <c r="CC244" s="56"/>
      <c r="CD244" s="56"/>
      <c r="CE244" s="56"/>
      <c r="CF244" s="56">
        <v>1</v>
      </c>
      <c r="CG244" s="56"/>
      <c r="CH244" s="56"/>
      <c r="CI244" s="56"/>
      <c r="CJ244" s="56"/>
      <c r="CK244" s="56"/>
      <c r="CL244" s="56"/>
      <c r="CM244" s="56"/>
      <c r="CN244" s="56">
        <v>1</v>
      </c>
      <c r="CO244" s="56"/>
      <c r="CP244" s="70"/>
      <c r="CQ244" s="56"/>
      <c r="CR244" s="56"/>
      <c r="CS244" s="56"/>
      <c r="CT244" s="56"/>
      <c r="CU244" s="56">
        <v>1</v>
      </c>
      <c r="CV244" s="56">
        <v>0</v>
      </c>
      <c r="CW244" s="55">
        <v>0.98</v>
      </c>
      <c r="CX244" s="54" t="s">
        <v>3845</v>
      </c>
      <c r="CY244" s="54"/>
      <c r="CZ244" s="54">
        <v>7.32</v>
      </c>
      <c r="DA244" s="54" t="s">
        <v>4050</v>
      </c>
      <c r="DB244" s="55">
        <v>13.393000000000001</v>
      </c>
      <c r="DC244" s="54"/>
      <c r="DD244" s="54"/>
      <c r="DE244" s="54"/>
      <c r="DF244" s="54"/>
      <c r="DG244" s="54"/>
      <c r="DH244" s="54"/>
      <c r="DI244" s="54"/>
      <c r="DJ244" s="54">
        <v>2</v>
      </c>
      <c r="DK244" s="54">
        <v>1</v>
      </c>
      <c r="DL244" s="54" t="s">
        <v>4256</v>
      </c>
      <c r="DM244" s="54">
        <v>11</v>
      </c>
      <c r="DN244" s="54"/>
      <c r="DO244" s="54"/>
      <c r="DP244" s="54"/>
      <c r="DQ244" s="54"/>
      <c r="DR244" s="54"/>
      <c r="DS244" s="54"/>
      <c r="DT244" s="54"/>
      <c r="DU244" s="54"/>
      <c r="DV244" s="54"/>
      <c r="DW244" s="54"/>
      <c r="DX244" s="54"/>
      <c r="DY244" s="54"/>
      <c r="DZ244" s="54"/>
      <c r="EA244" s="54"/>
      <c r="EB244" s="54"/>
      <c r="EC244" s="54"/>
      <c r="ED244" s="54"/>
      <c r="EE244" s="54"/>
      <c r="EF244" s="54"/>
      <c r="EG244" s="54"/>
      <c r="EH244" s="54"/>
      <c r="EI244" s="54"/>
      <c r="EJ244" s="54"/>
      <c r="EK244" s="54"/>
      <c r="EL244" s="54">
        <v>1</v>
      </c>
      <c r="EM244" s="54" t="s">
        <v>4256</v>
      </c>
      <c r="EN244" s="54">
        <v>11</v>
      </c>
      <c r="EO244" s="54"/>
      <c r="EP244" s="54"/>
      <c r="EQ244" s="54"/>
      <c r="ER244" s="54"/>
      <c r="ES244" s="54"/>
      <c r="ET244" s="54"/>
      <c r="EU244" s="54"/>
      <c r="EV244" s="54"/>
      <c r="EW244" s="54"/>
      <c r="EX244" s="54"/>
      <c r="EY244" s="54"/>
      <c r="EZ244" s="54"/>
      <c r="FA244" s="54"/>
      <c r="FB244" s="54"/>
      <c r="FC244" s="54"/>
      <c r="FD244" s="54"/>
      <c r="FE244" s="54"/>
      <c r="FF244" s="54"/>
      <c r="FG244" s="54"/>
      <c r="FH244" s="54"/>
      <c r="FI244" s="54"/>
      <c r="FJ244" s="54"/>
      <c r="FK244" s="54"/>
      <c r="FL244" s="54"/>
      <c r="FM244" s="54"/>
      <c r="FN244" s="54"/>
      <c r="FO244" s="54"/>
      <c r="FP244" s="54"/>
      <c r="FQ244" s="54"/>
      <c r="FR244" s="54"/>
      <c r="FS244" s="54"/>
      <c r="FT244" s="54"/>
      <c r="FU244" s="54" t="s">
        <v>5135</v>
      </c>
      <c r="FV244" s="54"/>
      <c r="FW244" s="54"/>
      <c r="FX244" s="54"/>
      <c r="FY244" s="54"/>
      <c r="FZ244" s="54"/>
      <c r="GA244" s="54"/>
      <c r="GB244" s="54"/>
      <c r="GC244" s="54" t="s">
        <v>5782</v>
      </c>
      <c r="GD244" s="54">
        <v>1</v>
      </c>
      <c r="GE244" s="54">
        <v>30</v>
      </c>
      <c r="GF244" s="54" t="s">
        <v>6085</v>
      </c>
      <c r="GG244" s="54" t="s">
        <v>6418</v>
      </c>
      <c r="GH244" s="54" t="s">
        <v>6748</v>
      </c>
      <c r="GI244" s="54" t="s">
        <v>7092</v>
      </c>
      <c r="GJ244" s="54" t="s">
        <v>28</v>
      </c>
      <c r="GK244" s="54" t="s">
        <v>6407</v>
      </c>
      <c r="GL244" s="54" t="s">
        <v>7419</v>
      </c>
      <c r="GM244" s="54" t="s">
        <v>7494</v>
      </c>
      <c r="GN244" s="54"/>
    </row>
    <row r="245" spans="3:196" ht="30" customHeight="1" x14ac:dyDescent="0.2">
      <c r="C245" s="57" t="s">
        <v>11156</v>
      </c>
      <c r="D245" s="102" t="s">
        <v>11217</v>
      </c>
      <c r="E245" s="54" t="s">
        <v>73</v>
      </c>
      <c r="F245" s="54" t="s">
        <v>11175</v>
      </c>
      <c r="G245" s="54"/>
      <c r="H245" s="54" t="s">
        <v>380</v>
      </c>
      <c r="I245" s="54" t="s">
        <v>449</v>
      </c>
      <c r="J245" s="54" t="s">
        <v>449</v>
      </c>
      <c r="K245" s="54">
        <v>2021</v>
      </c>
      <c r="L245" s="54" t="s">
        <v>781</v>
      </c>
      <c r="M245" s="54" t="s">
        <v>936</v>
      </c>
      <c r="N245" s="54"/>
      <c r="O245" s="54"/>
      <c r="P245" s="54"/>
      <c r="Q245" s="54" t="s">
        <v>1739</v>
      </c>
      <c r="R245" s="54" t="s">
        <v>1935</v>
      </c>
      <c r="S245" s="54"/>
      <c r="T245" s="54"/>
      <c r="U245" s="54"/>
      <c r="V245" s="54"/>
      <c r="W245" s="54"/>
      <c r="X245" s="54"/>
      <c r="Y245" s="54"/>
      <c r="Z245" s="54" t="s">
        <v>2903</v>
      </c>
      <c r="AA245" s="54" t="s">
        <v>2903</v>
      </c>
      <c r="AB245" s="54" t="s">
        <v>3141</v>
      </c>
      <c r="AC245" s="54" t="s">
        <v>3324</v>
      </c>
      <c r="AD245" s="55">
        <v>0.496</v>
      </c>
      <c r="AE245" s="55"/>
      <c r="AF245" s="55"/>
      <c r="AG245" s="55"/>
      <c r="AH245" s="55">
        <v>0.38800000000000001</v>
      </c>
      <c r="AI245" s="55">
        <v>78.23</v>
      </c>
      <c r="AJ245" s="55">
        <v>0.03</v>
      </c>
      <c r="AK245" s="55">
        <v>0</v>
      </c>
      <c r="AL245" s="55">
        <v>0</v>
      </c>
      <c r="AM245" s="55">
        <v>0</v>
      </c>
      <c r="AN245" s="55">
        <v>0</v>
      </c>
      <c r="AO245" s="55">
        <v>0.108</v>
      </c>
      <c r="AP245" s="55">
        <v>21.77</v>
      </c>
      <c r="AQ245" s="55"/>
      <c r="AR245" s="55"/>
      <c r="AS245" s="55"/>
      <c r="AT245" s="55"/>
      <c r="AU245" s="55"/>
      <c r="AV245" s="55"/>
      <c r="AW245" s="54"/>
      <c r="AX245" s="54"/>
      <c r="AY245" s="55"/>
      <c r="AZ245" s="55">
        <v>1.1990000000000001</v>
      </c>
      <c r="BA245" s="55">
        <v>0.13</v>
      </c>
      <c r="BB245" s="56">
        <v>2</v>
      </c>
      <c r="BC245" s="56">
        <v>2</v>
      </c>
      <c r="BD245" s="56">
        <v>2</v>
      </c>
      <c r="BE245" s="56"/>
      <c r="BF245" s="56"/>
      <c r="BG245" s="56"/>
      <c r="BH245" s="56"/>
      <c r="BI245" s="56"/>
      <c r="BJ245" s="56"/>
      <c r="BK245" s="56"/>
      <c r="BL245" s="56"/>
      <c r="BM245" s="56"/>
      <c r="BN245" s="56"/>
      <c r="BO245" s="56">
        <v>1</v>
      </c>
      <c r="BP245" s="56">
        <v>1</v>
      </c>
      <c r="BQ245" s="56"/>
      <c r="BR245" s="56"/>
      <c r="BS245" s="56"/>
      <c r="BT245" s="56"/>
      <c r="BU245" s="56"/>
      <c r="BV245" s="56"/>
      <c r="BW245" s="56"/>
      <c r="BX245" s="56"/>
      <c r="BY245" s="56"/>
      <c r="BZ245" s="56"/>
      <c r="CA245" s="56"/>
      <c r="CB245" s="56"/>
      <c r="CC245" s="56"/>
      <c r="CD245" s="56"/>
      <c r="CE245" s="56"/>
      <c r="CF245" s="56"/>
      <c r="CG245" s="56"/>
      <c r="CH245" s="56"/>
      <c r="CI245" s="56"/>
      <c r="CJ245" s="56"/>
      <c r="CK245" s="56"/>
      <c r="CL245" s="56"/>
      <c r="CM245" s="56"/>
      <c r="CN245" s="56">
        <v>0</v>
      </c>
      <c r="CO245" s="56"/>
      <c r="CP245" s="70"/>
      <c r="CQ245" s="56"/>
      <c r="CR245" s="56"/>
      <c r="CS245" s="56"/>
      <c r="CT245" s="56"/>
      <c r="CU245" s="56">
        <v>2</v>
      </c>
      <c r="CV245" s="56">
        <v>0</v>
      </c>
      <c r="CW245" s="55">
        <v>0.67700000000000005</v>
      </c>
      <c r="CX245" s="54" t="s">
        <v>3846</v>
      </c>
      <c r="CY245" s="54"/>
      <c r="CZ245" s="54">
        <v>4.0599999999999996</v>
      </c>
      <c r="DA245" s="54" t="s">
        <v>4050</v>
      </c>
      <c r="DB245" s="55">
        <v>16.658000000000001</v>
      </c>
      <c r="DC245" s="54"/>
      <c r="DD245" s="54"/>
      <c r="DE245" s="54"/>
      <c r="DF245" s="54"/>
      <c r="DG245" s="54"/>
      <c r="DH245" s="54"/>
      <c r="DI245" s="54"/>
      <c r="DJ245" s="54">
        <v>2</v>
      </c>
      <c r="DK245" s="54">
        <v>1</v>
      </c>
      <c r="DL245" s="54" t="s">
        <v>4249</v>
      </c>
      <c r="DM245" s="54">
        <v>289</v>
      </c>
      <c r="DN245" s="54"/>
      <c r="DO245" s="54"/>
      <c r="DP245" s="54"/>
      <c r="DQ245" s="54"/>
      <c r="DR245" s="54"/>
      <c r="DS245" s="54"/>
      <c r="DT245" s="54"/>
      <c r="DU245" s="54"/>
      <c r="DV245" s="54"/>
      <c r="DW245" s="54"/>
      <c r="DX245" s="54"/>
      <c r="DY245" s="54"/>
      <c r="DZ245" s="54"/>
      <c r="EA245" s="54"/>
      <c r="EB245" s="54"/>
      <c r="EC245" s="54"/>
      <c r="ED245" s="54"/>
      <c r="EE245" s="54"/>
      <c r="EF245" s="54"/>
      <c r="EG245" s="54"/>
      <c r="EH245" s="54"/>
      <c r="EI245" s="54"/>
      <c r="EJ245" s="54"/>
      <c r="EK245" s="54"/>
      <c r="EL245" s="54"/>
      <c r="EM245" s="54"/>
      <c r="EN245" s="54"/>
      <c r="EO245" s="54"/>
      <c r="EP245" s="54"/>
      <c r="EQ245" s="54"/>
      <c r="ER245" s="54"/>
      <c r="ES245" s="54"/>
      <c r="ET245" s="54"/>
      <c r="EU245" s="54"/>
      <c r="EV245" s="54"/>
      <c r="EW245" s="54"/>
      <c r="EX245" s="54">
        <v>1</v>
      </c>
      <c r="EY245" s="54" t="s">
        <v>4735</v>
      </c>
      <c r="EZ245" s="54">
        <v>11</v>
      </c>
      <c r="FA245" s="54"/>
      <c r="FB245" s="54"/>
      <c r="FC245" s="54"/>
      <c r="FD245" s="54"/>
      <c r="FE245" s="54"/>
      <c r="FF245" s="54"/>
      <c r="FG245" s="54"/>
      <c r="FH245" s="54"/>
      <c r="FI245" s="54"/>
      <c r="FJ245" s="54"/>
      <c r="FK245" s="54"/>
      <c r="FL245" s="54"/>
      <c r="FM245" s="54"/>
      <c r="FN245" s="54"/>
      <c r="FO245" s="54"/>
      <c r="FP245" s="54"/>
      <c r="FQ245" s="54"/>
      <c r="FR245" s="54"/>
      <c r="FS245" s="54"/>
      <c r="FT245" s="54"/>
      <c r="FU245" s="54" t="s">
        <v>5136</v>
      </c>
      <c r="FV245" s="54"/>
      <c r="FW245" s="54"/>
      <c r="FX245" s="54"/>
      <c r="FY245" s="54" t="s">
        <v>5568</v>
      </c>
      <c r="FZ245" s="54"/>
      <c r="GA245" s="54"/>
      <c r="GB245" s="54"/>
      <c r="GC245" s="54"/>
      <c r="GD245" s="54"/>
      <c r="GE245" s="54"/>
      <c r="GF245" s="54" t="s">
        <v>6086</v>
      </c>
      <c r="GG245" s="54" t="s">
        <v>6295</v>
      </c>
      <c r="GH245" s="54" t="s">
        <v>6749</v>
      </c>
      <c r="GI245" s="54" t="s">
        <v>7093</v>
      </c>
      <c r="GJ245" s="54" t="s">
        <v>28</v>
      </c>
      <c r="GK245" s="54" t="s">
        <v>6407</v>
      </c>
      <c r="GL245" s="54" t="s">
        <v>7419</v>
      </c>
      <c r="GM245" s="54" t="s">
        <v>7494</v>
      </c>
      <c r="GN245" s="54"/>
    </row>
    <row r="246" spans="3:196" ht="30" customHeight="1" x14ac:dyDescent="0.2">
      <c r="C246" s="57" t="s">
        <v>11195</v>
      </c>
      <c r="D246" s="102" t="s">
        <v>11217</v>
      </c>
      <c r="E246" s="54" t="s">
        <v>73</v>
      </c>
      <c r="F246" s="54" t="s">
        <v>11175</v>
      </c>
      <c r="G246" s="54" t="s">
        <v>84</v>
      </c>
      <c r="H246" s="54" t="s">
        <v>380</v>
      </c>
      <c r="I246" s="54" t="s">
        <v>672</v>
      </c>
      <c r="J246" s="54" t="s">
        <v>672</v>
      </c>
      <c r="K246" s="54">
        <v>2022</v>
      </c>
      <c r="L246" s="54" t="s">
        <v>788</v>
      </c>
      <c r="M246" s="54" t="s">
        <v>936</v>
      </c>
      <c r="N246" s="54"/>
      <c r="O246" s="54" t="s">
        <v>1243</v>
      </c>
      <c r="P246" s="54" t="s">
        <v>1466</v>
      </c>
      <c r="Q246" s="54"/>
      <c r="R246" s="54"/>
      <c r="S246" s="54"/>
      <c r="T246" s="54"/>
      <c r="U246" s="54"/>
      <c r="V246" s="54"/>
      <c r="W246" s="54"/>
      <c r="X246" s="54"/>
      <c r="Y246" s="54"/>
      <c r="Z246" s="54" t="s">
        <v>2903</v>
      </c>
      <c r="AA246" s="54" t="s">
        <v>3107</v>
      </c>
      <c r="AB246" s="54" t="s">
        <v>3138</v>
      </c>
      <c r="AC246" s="54" t="s">
        <v>3325</v>
      </c>
      <c r="AD246" s="55">
        <v>1.4</v>
      </c>
      <c r="AE246" s="55"/>
      <c r="AF246" s="55"/>
      <c r="AG246" s="55"/>
      <c r="AH246" s="55">
        <v>1.4</v>
      </c>
      <c r="AI246" s="55">
        <v>100</v>
      </c>
      <c r="AJ246" s="55">
        <v>0.12</v>
      </c>
      <c r="AK246" s="55">
        <v>0</v>
      </c>
      <c r="AL246" s="55">
        <v>0</v>
      </c>
      <c r="AM246" s="55">
        <v>0</v>
      </c>
      <c r="AN246" s="55">
        <v>0</v>
      </c>
      <c r="AO246" s="55">
        <v>0</v>
      </c>
      <c r="AP246" s="55">
        <v>0</v>
      </c>
      <c r="AQ246" s="55"/>
      <c r="AR246" s="55"/>
      <c r="AS246" s="55"/>
      <c r="AT246" s="55"/>
      <c r="AU246" s="55"/>
      <c r="AV246" s="55"/>
      <c r="AW246" s="54"/>
      <c r="AX246" s="54"/>
      <c r="AY246" s="55"/>
      <c r="AZ246" s="55">
        <v>0</v>
      </c>
      <c r="BA246" s="55">
        <v>0</v>
      </c>
      <c r="BB246" s="56">
        <v>11</v>
      </c>
      <c r="BC246" s="56">
        <v>11</v>
      </c>
      <c r="BD246" s="56">
        <v>7</v>
      </c>
      <c r="BE246" s="56"/>
      <c r="BF246" s="56"/>
      <c r="BG246" s="56"/>
      <c r="BH246" s="56"/>
      <c r="BI246" s="56"/>
      <c r="BJ246" s="56"/>
      <c r="BK246" s="56"/>
      <c r="BL246" s="56">
        <v>7</v>
      </c>
      <c r="BM246" s="56"/>
      <c r="BN246" s="56"/>
      <c r="BO246" s="56"/>
      <c r="BP246" s="56"/>
      <c r="BQ246" s="56"/>
      <c r="BR246" s="56"/>
      <c r="BS246" s="56"/>
      <c r="BT246" s="56"/>
      <c r="BU246" s="56"/>
      <c r="BV246" s="56"/>
      <c r="BW246" s="56"/>
      <c r="BX246" s="56"/>
      <c r="BY246" s="56"/>
      <c r="BZ246" s="56"/>
      <c r="CA246" s="56"/>
      <c r="CB246" s="56"/>
      <c r="CC246" s="56"/>
      <c r="CD246" s="56"/>
      <c r="CE246" s="56"/>
      <c r="CF246" s="56"/>
      <c r="CG246" s="56"/>
      <c r="CH246" s="56"/>
      <c r="CI246" s="56"/>
      <c r="CJ246" s="56"/>
      <c r="CK246" s="56"/>
      <c r="CL246" s="56"/>
      <c r="CM246" s="56"/>
      <c r="CN246" s="56">
        <v>0</v>
      </c>
      <c r="CO246" s="56"/>
      <c r="CP246" s="70"/>
      <c r="CQ246" s="56"/>
      <c r="CR246" s="56"/>
      <c r="CS246" s="56"/>
      <c r="CT246" s="56"/>
      <c r="CU246" s="56">
        <v>7</v>
      </c>
      <c r="CV246" s="56">
        <v>0</v>
      </c>
      <c r="CW246" s="55">
        <v>5.17</v>
      </c>
      <c r="CX246" s="54" t="s">
        <v>3847</v>
      </c>
      <c r="CY246" s="54"/>
      <c r="CZ246" s="54">
        <v>28.15</v>
      </c>
      <c r="DA246" s="54" t="s">
        <v>4050</v>
      </c>
      <c r="DB246" s="55">
        <v>18.363</v>
      </c>
      <c r="DC246" s="54"/>
      <c r="DD246" s="54"/>
      <c r="DE246" s="54"/>
      <c r="DF246" s="54"/>
      <c r="DG246" s="54"/>
      <c r="DH246" s="54"/>
      <c r="DI246" s="54"/>
      <c r="DJ246" s="54">
        <v>2</v>
      </c>
      <c r="DK246" s="54"/>
      <c r="DL246" s="54"/>
      <c r="DM246" s="54"/>
      <c r="DN246" s="54"/>
      <c r="DO246" s="54"/>
      <c r="DP246" s="54"/>
      <c r="DQ246" s="54"/>
      <c r="DR246" s="54"/>
      <c r="DS246" s="54"/>
      <c r="DT246" s="54"/>
      <c r="DU246" s="54"/>
      <c r="DV246" s="54"/>
      <c r="DW246" s="54"/>
      <c r="DX246" s="54"/>
      <c r="DY246" s="54"/>
      <c r="DZ246" s="54"/>
      <c r="EA246" s="54"/>
      <c r="EB246" s="54"/>
      <c r="EC246" s="54"/>
      <c r="ED246" s="54"/>
      <c r="EE246" s="54"/>
      <c r="EF246" s="54" t="s">
        <v>4541</v>
      </c>
      <c r="EG246" s="54" t="s">
        <v>4180</v>
      </c>
      <c r="EH246" s="54">
        <v>55</v>
      </c>
      <c r="EI246" s="54"/>
      <c r="EJ246" s="54"/>
      <c r="EK246" s="54"/>
      <c r="EL246" s="54"/>
      <c r="EM246" s="54"/>
      <c r="EN246" s="54"/>
      <c r="EO246" s="54"/>
      <c r="EP246" s="54"/>
      <c r="EQ246" s="54"/>
      <c r="ER246" s="54"/>
      <c r="ES246" s="54"/>
      <c r="ET246" s="54"/>
      <c r="EU246" s="54"/>
      <c r="EV246" s="54"/>
      <c r="EW246" s="54"/>
      <c r="EX246" s="54">
        <v>1</v>
      </c>
      <c r="EY246" s="54" t="s">
        <v>4736</v>
      </c>
      <c r="EZ246" s="54">
        <v>9</v>
      </c>
      <c r="FA246" s="54"/>
      <c r="FB246" s="54"/>
      <c r="FC246" s="54"/>
      <c r="FD246" s="54"/>
      <c r="FE246" s="54"/>
      <c r="FF246" s="54"/>
      <c r="FG246" s="54"/>
      <c r="FH246" s="54"/>
      <c r="FI246" s="54"/>
      <c r="FJ246" s="54"/>
      <c r="FK246" s="54"/>
      <c r="FL246" s="54"/>
      <c r="FM246" s="54"/>
      <c r="FN246" s="54"/>
      <c r="FO246" s="54"/>
      <c r="FP246" s="54"/>
      <c r="FQ246" s="54"/>
      <c r="FR246" s="54"/>
      <c r="FS246" s="54"/>
      <c r="FT246" s="54"/>
      <c r="FU246" s="54" t="s">
        <v>5137</v>
      </c>
      <c r="FV246" s="54"/>
      <c r="FW246" s="54"/>
      <c r="FX246" s="54"/>
      <c r="FY246" s="54"/>
      <c r="FZ246" s="54"/>
      <c r="GA246" s="54"/>
      <c r="GB246" s="54"/>
      <c r="GC246" s="54" t="s">
        <v>4643</v>
      </c>
      <c r="GD246" s="54">
        <v>1</v>
      </c>
      <c r="GE246" s="54">
        <v>24</v>
      </c>
      <c r="GF246" s="54" t="s">
        <v>6086</v>
      </c>
      <c r="GG246" s="54" t="s">
        <v>6295</v>
      </c>
      <c r="GH246" s="54" t="s">
        <v>6749</v>
      </c>
      <c r="GI246" s="54" t="s">
        <v>7093</v>
      </c>
      <c r="GJ246" s="54" t="s">
        <v>28</v>
      </c>
      <c r="GK246" s="54" t="s">
        <v>6407</v>
      </c>
      <c r="GL246" s="54" t="s">
        <v>7419</v>
      </c>
      <c r="GM246" s="54" t="s">
        <v>7494</v>
      </c>
      <c r="GN246" s="54"/>
    </row>
    <row r="247" spans="3:196" ht="30" customHeight="1" x14ac:dyDescent="0.2">
      <c r="C247" s="57" t="s">
        <v>11155</v>
      </c>
      <c r="D247" s="102" t="s">
        <v>11217</v>
      </c>
      <c r="E247" s="54" t="s">
        <v>73</v>
      </c>
      <c r="F247" s="54" t="s">
        <v>11175</v>
      </c>
      <c r="G247" s="54" t="s">
        <v>84</v>
      </c>
      <c r="H247" s="54" t="s">
        <v>381</v>
      </c>
      <c r="I247" s="54" t="s">
        <v>483</v>
      </c>
      <c r="J247" s="54" t="s">
        <v>483</v>
      </c>
      <c r="K247" s="54">
        <v>2017</v>
      </c>
      <c r="L247" s="54" t="s">
        <v>915</v>
      </c>
      <c r="M247" s="54" t="s">
        <v>1007</v>
      </c>
      <c r="N247" s="54"/>
      <c r="O247" s="54" t="s">
        <v>1244</v>
      </c>
      <c r="P247" s="54" t="s">
        <v>1467</v>
      </c>
      <c r="Q247" s="54"/>
      <c r="R247" s="54"/>
      <c r="S247" s="54" t="s">
        <v>2191</v>
      </c>
      <c r="T247" s="54" t="s">
        <v>2412</v>
      </c>
      <c r="U247" s="54"/>
      <c r="V247" s="54"/>
      <c r="W247" s="54"/>
      <c r="X247" s="54"/>
      <c r="Y247" s="54"/>
      <c r="Z247" s="54" t="s">
        <v>2904</v>
      </c>
      <c r="AA247" s="54" t="s">
        <v>2904</v>
      </c>
      <c r="AB247" s="54" t="s">
        <v>3141</v>
      </c>
      <c r="AC247" s="54" t="s">
        <v>3326</v>
      </c>
      <c r="AD247" s="55">
        <v>3.0260000000000002</v>
      </c>
      <c r="AE247" s="55"/>
      <c r="AF247" s="55"/>
      <c r="AG247" s="55"/>
      <c r="AH247" s="55">
        <v>2.3170000000000002</v>
      </c>
      <c r="AI247" s="55">
        <v>76.569999999999993</v>
      </c>
      <c r="AJ247" s="55">
        <v>2.42</v>
      </c>
      <c r="AK247" s="55">
        <v>0</v>
      </c>
      <c r="AL247" s="55">
        <v>0</v>
      </c>
      <c r="AM247" s="55">
        <v>0</v>
      </c>
      <c r="AN247" s="55">
        <v>0</v>
      </c>
      <c r="AO247" s="55">
        <v>0.70899999999999996</v>
      </c>
      <c r="AP247" s="55">
        <v>23.43</v>
      </c>
      <c r="AQ247" s="55"/>
      <c r="AR247" s="55"/>
      <c r="AS247" s="55"/>
      <c r="AT247" s="55"/>
      <c r="AU247" s="55"/>
      <c r="AV247" s="55">
        <v>1</v>
      </c>
      <c r="AW247" s="54" t="s">
        <v>3478</v>
      </c>
      <c r="AX247" s="54"/>
      <c r="AY247" s="55">
        <v>0</v>
      </c>
      <c r="AZ247" s="55">
        <v>1.843</v>
      </c>
      <c r="BA247" s="55">
        <v>1.49</v>
      </c>
      <c r="BB247" s="56">
        <v>20</v>
      </c>
      <c r="BC247" s="56">
        <v>10</v>
      </c>
      <c r="BD247" s="56">
        <v>10</v>
      </c>
      <c r="BE247" s="56"/>
      <c r="BF247" s="56">
        <v>2</v>
      </c>
      <c r="BG247" s="56"/>
      <c r="BH247" s="56"/>
      <c r="BI247" s="56"/>
      <c r="BJ247" s="56"/>
      <c r="BK247" s="56"/>
      <c r="BL247" s="56">
        <v>1</v>
      </c>
      <c r="BM247" s="56">
        <v>2</v>
      </c>
      <c r="BN247" s="56">
        <v>1</v>
      </c>
      <c r="BO247" s="56"/>
      <c r="BP247" s="56">
        <v>1</v>
      </c>
      <c r="BQ247" s="56">
        <v>2</v>
      </c>
      <c r="BR247" s="56"/>
      <c r="BS247" s="56"/>
      <c r="BT247" s="56">
        <v>1</v>
      </c>
      <c r="BU247" s="56"/>
      <c r="BV247" s="56"/>
      <c r="BW247" s="56"/>
      <c r="BX247" s="56"/>
      <c r="BY247" s="56"/>
      <c r="BZ247" s="56"/>
      <c r="CA247" s="56"/>
      <c r="CB247" s="56"/>
      <c r="CC247" s="56"/>
      <c r="CD247" s="56"/>
      <c r="CE247" s="56"/>
      <c r="CF247" s="56"/>
      <c r="CG247" s="56"/>
      <c r="CH247" s="56"/>
      <c r="CI247" s="56"/>
      <c r="CJ247" s="56"/>
      <c r="CK247" s="56"/>
      <c r="CL247" s="56"/>
      <c r="CM247" s="56"/>
      <c r="CN247" s="56">
        <v>0</v>
      </c>
      <c r="CO247" s="56"/>
      <c r="CP247" s="70"/>
      <c r="CQ247" s="56"/>
      <c r="CR247" s="56"/>
      <c r="CS247" s="56"/>
      <c r="CT247" s="56"/>
      <c r="CU247" s="56">
        <v>10</v>
      </c>
      <c r="CV247" s="56">
        <v>0</v>
      </c>
      <c r="CW247" s="55">
        <v>4.8280000000000003</v>
      </c>
      <c r="CX247" s="54" t="s">
        <v>3848</v>
      </c>
      <c r="CY247" s="54" t="s">
        <v>3940</v>
      </c>
      <c r="CZ247" s="54">
        <v>39.68</v>
      </c>
      <c r="DA247" s="54" t="s">
        <v>4050</v>
      </c>
      <c r="DB247" s="55">
        <v>12.166</v>
      </c>
      <c r="DC247" s="54"/>
      <c r="DD247" s="54"/>
      <c r="DE247" s="54"/>
      <c r="DF247" s="54"/>
      <c r="DG247" s="54"/>
      <c r="DH247" s="54"/>
      <c r="DI247" s="54"/>
      <c r="DJ247" s="54">
        <v>2</v>
      </c>
      <c r="DK247" s="54">
        <v>1</v>
      </c>
      <c r="DL247" s="54" t="s">
        <v>4257</v>
      </c>
      <c r="DM247" s="54">
        <v>1809</v>
      </c>
      <c r="DN247" s="54"/>
      <c r="DO247" s="54"/>
      <c r="DP247" s="54"/>
      <c r="DQ247" s="54"/>
      <c r="DR247" s="54"/>
      <c r="DS247" s="54"/>
      <c r="DT247" s="54"/>
      <c r="DU247" s="54"/>
      <c r="DV247" s="54"/>
      <c r="DW247" s="54"/>
      <c r="DX247" s="54"/>
      <c r="DY247" s="54"/>
      <c r="DZ247" s="54"/>
      <c r="EA247" s="54"/>
      <c r="EB247" s="54"/>
      <c r="EC247" s="54"/>
      <c r="ED247" s="54"/>
      <c r="EE247" s="54"/>
      <c r="EF247" s="54"/>
      <c r="EG247" s="54"/>
      <c r="EH247" s="54"/>
      <c r="EI247" s="54"/>
      <c r="EJ247" s="54"/>
      <c r="EK247" s="54"/>
      <c r="EL247" s="54"/>
      <c r="EM247" s="54"/>
      <c r="EN247" s="54"/>
      <c r="EO247" s="54"/>
      <c r="EP247" s="54"/>
      <c r="EQ247" s="54"/>
      <c r="ER247" s="54"/>
      <c r="ES247" s="54"/>
      <c r="ET247" s="54"/>
      <c r="EU247" s="54"/>
      <c r="EV247" s="54"/>
      <c r="EW247" s="54"/>
      <c r="EX247" s="54">
        <v>1</v>
      </c>
      <c r="EY247" s="54" t="s">
        <v>4180</v>
      </c>
      <c r="EZ247" s="54">
        <v>10</v>
      </c>
      <c r="FA247" s="54"/>
      <c r="FB247" s="54"/>
      <c r="FC247" s="54"/>
      <c r="FD247" s="54"/>
      <c r="FE247" s="54"/>
      <c r="FF247" s="54"/>
      <c r="FG247" s="54"/>
      <c r="FH247" s="54"/>
      <c r="FI247" s="54"/>
      <c r="FJ247" s="54"/>
      <c r="FK247" s="54"/>
      <c r="FL247" s="54"/>
      <c r="FM247" s="54"/>
      <c r="FN247" s="54"/>
      <c r="FO247" s="54"/>
      <c r="FP247" s="54"/>
      <c r="FQ247" s="54"/>
      <c r="FR247" s="54"/>
      <c r="FS247" s="54"/>
      <c r="FT247" s="54"/>
      <c r="FU247" s="54" t="s">
        <v>5138</v>
      </c>
      <c r="FV247" s="54" t="s">
        <v>5317</v>
      </c>
      <c r="FW247" s="54"/>
      <c r="FX247" s="54"/>
      <c r="FY247" s="54" t="s">
        <v>5569</v>
      </c>
      <c r="FZ247" s="54"/>
      <c r="GA247" s="54" t="s">
        <v>5650</v>
      </c>
      <c r="GB247" s="54"/>
      <c r="GC247" s="54" t="s">
        <v>5783</v>
      </c>
      <c r="GD247" s="54">
        <v>4</v>
      </c>
      <c r="GE247" s="54">
        <v>60</v>
      </c>
      <c r="GF247" s="54" t="s">
        <v>6087</v>
      </c>
      <c r="GG247" s="54" t="s">
        <v>6295</v>
      </c>
      <c r="GH247" s="54" t="s">
        <v>6750</v>
      </c>
      <c r="GI247" s="54" t="s">
        <v>7094</v>
      </c>
      <c r="GJ247" s="54" t="s">
        <v>28</v>
      </c>
      <c r="GK247" s="54" t="s">
        <v>6407</v>
      </c>
      <c r="GL247" s="54" t="s">
        <v>7419</v>
      </c>
      <c r="GM247" s="54" t="s">
        <v>7494</v>
      </c>
      <c r="GN247" s="54"/>
    </row>
    <row r="248" spans="3:196" ht="30" customHeight="1" x14ac:dyDescent="0.2">
      <c r="C248" s="102" t="s">
        <v>711</v>
      </c>
      <c r="D248" s="102" t="s">
        <v>11217</v>
      </c>
      <c r="E248" s="54" t="s">
        <v>73</v>
      </c>
      <c r="F248" s="54" t="s">
        <v>11175</v>
      </c>
      <c r="G248" s="54" t="s">
        <v>84</v>
      </c>
      <c r="H248" s="54" t="s">
        <v>381</v>
      </c>
      <c r="I248" s="54" t="s">
        <v>663</v>
      </c>
      <c r="J248" s="54" t="s">
        <v>663</v>
      </c>
      <c r="K248" s="54">
        <v>2022</v>
      </c>
      <c r="L248" s="54" t="s">
        <v>799</v>
      </c>
      <c r="M248" s="54" t="s">
        <v>970</v>
      </c>
      <c r="N248" s="54"/>
      <c r="O248" s="54" t="s">
        <v>1245</v>
      </c>
      <c r="P248" s="54" t="s">
        <v>1468</v>
      </c>
      <c r="Q248" s="54"/>
      <c r="R248" s="54"/>
      <c r="S248" s="54" t="s">
        <v>2192</v>
      </c>
      <c r="T248" s="54" t="s">
        <v>2413</v>
      </c>
      <c r="U248" s="54"/>
      <c r="V248" s="54"/>
      <c r="W248" s="54"/>
      <c r="X248" s="54"/>
      <c r="Y248" s="54"/>
      <c r="Z248" s="54" t="s">
        <v>2905</v>
      </c>
      <c r="AA248" s="54" t="s">
        <v>2904</v>
      </c>
      <c r="AB248" s="54" t="s">
        <v>3138</v>
      </c>
      <c r="AC248" s="54" t="s">
        <v>3327</v>
      </c>
      <c r="AD248" s="55">
        <v>0.69799999999999995</v>
      </c>
      <c r="AE248" s="55"/>
      <c r="AF248" s="55"/>
      <c r="AG248" s="55"/>
      <c r="AH248" s="55">
        <v>0.69799999999999995</v>
      </c>
      <c r="AI248" s="55">
        <v>100</v>
      </c>
      <c r="AJ248" s="55">
        <v>0.05</v>
      </c>
      <c r="AK248" s="55">
        <v>0</v>
      </c>
      <c r="AL248" s="55">
        <v>0</v>
      </c>
      <c r="AM248" s="55">
        <v>0</v>
      </c>
      <c r="AN248" s="55">
        <v>0</v>
      </c>
      <c r="AO248" s="55">
        <v>0</v>
      </c>
      <c r="AP248" s="55">
        <v>0</v>
      </c>
      <c r="AQ248" s="55"/>
      <c r="AR248" s="55"/>
      <c r="AS248" s="55"/>
      <c r="AT248" s="55"/>
      <c r="AU248" s="55"/>
      <c r="AV248" s="55"/>
      <c r="AW248" s="54"/>
      <c r="AX248" s="54"/>
      <c r="AY248" s="55"/>
      <c r="AZ248" s="55">
        <v>0.9</v>
      </c>
      <c r="BA248" s="55">
        <v>7.0000000000000007E-2</v>
      </c>
      <c r="BB248" s="56">
        <v>2</v>
      </c>
      <c r="BC248" s="56">
        <v>2</v>
      </c>
      <c r="BD248" s="56">
        <v>2</v>
      </c>
      <c r="BE248" s="56"/>
      <c r="BF248" s="56"/>
      <c r="BG248" s="56"/>
      <c r="BH248" s="56"/>
      <c r="BI248" s="56"/>
      <c r="BJ248" s="56"/>
      <c r="BK248" s="56"/>
      <c r="BL248" s="56"/>
      <c r="BM248" s="56"/>
      <c r="BN248" s="56"/>
      <c r="BO248" s="56"/>
      <c r="BP248" s="56"/>
      <c r="BQ248" s="56"/>
      <c r="BR248" s="56"/>
      <c r="BS248" s="56"/>
      <c r="BT248" s="56"/>
      <c r="BU248" s="56"/>
      <c r="BV248" s="56"/>
      <c r="BW248" s="56"/>
      <c r="BX248" s="56">
        <v>2</v>
      </c>
      <c r="BY248" s="56"/>
      <c r="BZ248" s="56"/>
      <c r="CA248" s="56">
        <v>1</v>
      </c>
      <c r="CB248" s="56"/>
      <c r="CC248" s="56"/>
      <c r="CD248" s="56"/>
      <c r="CE248" s="56"/>
      <c r="CF248" s="56"/>
      <c r="CG248" s="56"/>
      <c r="CH248" s="56"/>
      <c r="CI248" s="56"/>
      <c r="CJ248" s="56">
        <v>1</v>
      </c>
      <c r="CK248" s="56"/>
      <c r="CL248" s="56"/>
      <c r="CM248" s="56"/>
      <c r="CN248" s="56">
        <v>2</v>
      </c>
      <c r="CO248" s="56"/>
      <c r="CP248" s="70"/>
      <c r="CQ248" s="56"/>
      <c r="CR248" s="56"/>
      <c r="CS248" s="56"/>
      <c r="CT248" s="56"/>
      <c r="CU248" s="56">
        <v>2</v>
      </c>
      <c r="CV248" s="56">
        <v>0</v>
      </c>
      <c r="CW248" s="55">
        <v>0.57199999999999995</v>
      </c>
      <c r="CX248" s="54" t="s">
        <v>3849</v>
      </c>
      <c r="CY248" s="54" t="s">
        <v>3941</v>
      </c>
      <c r="CZ248" s="54">
        <v>1.83</v>
      </c>
      <c r="DA248" s="54" t="s">
        <v>4050</v>
      </c>
      <c r="DB248" s="55">
        <v>31.260999999999999</v>
      </c>
      <c r="DC248" s="54"/>
      <c r="DD248" s="54"/>
      <c r="DE248" s="54"/>
      <c r="DF248" s="54"/>
      <c r="DG248" s="54"/>
      <c r="DH248" s="54"/>
      <c r="DI248" s="54"/>
      <c r="DJ248" s="54">
        <v>2</v>
      </c>
      <c r="DK248" s="54"/>
      <c r="DL248" s="54"/>
      <c r="DM248" s="54"/>
      <c r="DN248" s="54">
        <v>1</v>
      </c>
      <c r="DO248" s="54" t="s">
        <v>4400</v>
      </c>
      <c r="DP248" s="54">
        <v>134</v>
      </c>
      <c r="DQ248" s="54"/>
      <c r="DR248" s="54"/>
      <c r="DS248" s="54"/>
      <c r="DT248" s="54"/>
      <c r="DU248" s="54"/>
      <c r="DV248" s="54"/>
      <c r="DW248" s="54"/>
      <c r="DX248" s="54"/>
      <c r="DY248" s="54"/>
      <c r="DZ248" s="54"/>
      <c r="EA248" s="54"/>
      <c r="EB248" s="54"/>
      <c r="EC248" s="54"/>
      <c r="ED248" s="54"/>
      <c r="EE248" s="54"/>
      <c r="EF248" s="54"/>
      <c r="EG248" s="54"/>
      <c r="EH248" s="54"/>
      <c r="EI248" s="54"/>
      <c r="EJ248" s="54"/>
      <c r="EK248" s="54"/>
      <c r="EL248" s="54"/>
      <c r="EM248" s="54"/>
      <c r="EN248" s="54"/>
      <c r="EO248" s="54"/>
      <c r="EP248" s="54"/>
      <c r="EQ248" s="54"/>
      <c r="ER248" s="54"/>
      <c r="ES248" s="54"/>
      <c r="ET248" s="54"/>
      <c r="EU248" s="54"/>
      <c r="EV248" s="54"/>
      <c r="EW248" s="54"/>
      <c r="EX248" s="54">
        <v>1</v>
      </c>
      <c r="EY248" s="54" t="s">
        <v>4180</v>
      </c>
      <c r="EZ248" s="54">
        <v>8</v>
      </c>
      <c r="FA248" s="54"/>
      <c r="FB248" s="54"/>
      <c r="FC248" s="54"/>
      <c r="FD248" s="54"/>
      <c r="FE248" s="54"/>
      <c r="FF248" s="54"/>
      <c r="FG248" s="54"/>
      <c r="FH248" s="54"/>
      <c r="FI248" s="54"/>
      <c r="FJ248" s="54"/>
      <c r="FK248" s="54"/>
      <c r="FL248" s="54"/>
      <c r="FM248" s="54"/>
      <c r="FN248" s="54"/>
      <c r="FO248" s="54"/>
      <c r="FP248" s="54"/>
      <c r="FQ248" s="54"/>
      <c r="FR248" s="54"/>
      <c r="FS248" s="54"/>
      <c r="FT248" s="54"/>
      <c r="FU248" s="54"/>
      <c r="FV248" s="54" t="s">
        <v>5318</v>
      </c>
      <c r="FW248" s="54"/>
      <c r="FX248" s="54"/>
      <c r="FY248" s="54" t="s">
        <v>5570</v>
      </c>
      <c r="FZ248" s="54"/>
      <c r="GA248" s="54" t="s">
        <v>5651</v>
      </c>
      <c r="GB248" s="54"/>
      <c r="GC248" s="54" t="s">
        <v>5784</v>
      </c>
      <c r="GD248" s="54">
        <v>1</v>
      </c>
      <c r="GE248" s="54">
        <v>54</v>
      </c>
      <c r="GF248" s="54" t="s">
        <v>6088</v>
      </c>
      <c r="GG248" s="54" t="s">
        <v>6416</v>
      </c>
      <c r="GH248" s="54" t="s">
        <v>6751</v>
      </c>
      <c r="GI248" s="54" t="s">
        <v>7095</v>
      </c>
      <c r="GJ248" s="54" t="s">
        <v>28</v>
      </c>
      <c r="GK248" s="54" t="s">
        <v>6407</v>
      </c>
      <c r="GL248" s="54" t="s">
        <v>7419</v>
      </c>
      <c r="GM248" s="54" t="s">
        <v>7494</v>
      </c>
      <c r="GN248" s="54"/>
    </row>
    <row r="249" spans="3:196" ht="30" customHeight="1" x14ac:dyDescent="0.2">
      <c r="C249" s="57" t="s">
        <v>11155</v>
      </c>
      <c r="D249" s="102" t="s">
        <v>11217</v>
      </c>
      <c r="E249" s="54" t="s">
        <v>73</v>
      </c>
      <c r="F249" s="54" t="s">
        <v>11175</v>
      </c>
      <c r="G249" s="54" t="s">
        <v>84</v>
      </c>
      <c r="H249" s="54" t="s">
        <v>382</v>
      </c>
      <c r="I249" s="54" t="s">
        <v>484</v>
      </c>
      <c r="J249" s="54" t="s">
        <v>483</v>
      </c>
      <c r="K249" s="54">
        <v>2016</v>
      </c>
      <c r="L249" s="54" t="s">
        <v>916</v>
      </c>
      <c r="M249" s="54" t="s">
        <v>1008</v>
      </c>
      <c r="N249" s="54"/>
      <c r="O249" s="54" t="s">
        <v>1246</v>
      </c>
      <c r="P249" s="54" t="s">
        <v>1469</v>
      </c>
      <c r="Q249" s="54"/>
      <c r="R249" s="54"/>
      <c r="S249" s="54"/>
      <c r="T249" s="54"/>
      <c r="U249" s="54"/>
      <c r="V249" s="54"/>
      <c r="W249" s="54"/>
      <c r="X249" s="54"/>
      <c r="Y249" s="54"/>
      <c r="Z249" s="54" t="s">
        <v>2906</v>
      </c>
      <c r="AA249" s="54" t="s">
        <v>2906</v>
      </c>
      <c r="AB249" s="54" t="s">
        <v>3142</v>
      </c>
      <c r="AC249" s="54" t="s">
        <v>3328</v>
      </c>
      <c r="AD249" s="55">
        <v>0.4</v>
      </c>
      <c r="AE249" s="55"/>
      <c r="AF249" s="55"/>
      <c r="AG249" s="55"/>
      <c r="AH249" s="55">
        <v>0.2</v>
      </c>
      <c r="AI249" s="55">
        <v>50</v>
      </c>
      <c r="AJ249" s="55">
        <v>0.03</v>
      </c>
      <c r="AK249" s="55">
        <v>0</v>
      </c>
      <c r="AL249" s="55">
        <v>0</v>
      </c>
      <c r="AM249" s="55">
        <v>0</v>
      </c>
      <c r="AN249" s="55">
        <v>0</v>
      </c>
      <c r="AO249" s="55">
        <v>0.2</v>
      </c>
      <c r="AP249" s="55">
        <v>50</v>
      </c>
      <c r="AQ249" s="55"/>
      <c r="AR249" s="55"/>
      <c r="AS249" s="55"/>
      <c r="AT249" s="55"/>
      <c r="AU249" s="55"/>
      <c r="AV249" s="55">
        <v>1</v>
      </c>
      <c r="AW249" s="54" t="s">
        <v>3479</v>
      </c>
      <c r="AX249" s="54"/>
      <c r="AY249" s="55">
        <v>0</v>
      </c>
      <c r="AZ249" s="55">
        <v>0.8</v>
      </c>
      <c r="BA249" s="55">
        <v>0.09</v>
      </c>
      <c r="BB249" s="56">
        <v>4</v>
      </c>
      <c r="BC249" s="56">
        <v>2</v>
      </c>
      <c r="BD249" s="56">
        <v>2</v>
      </c>
      <c r="BE249" s="56"/>
      <c r="BF249" s="56"/>
      <c r="BG249" s="56"/>
      <c r="BH249" s="56"/>
      <c r="BI249" s="56"/>
      <c r="BJ249" s="56"/>
      <c r="BK249" s="56"/>
      <c r="BL249" s="56"/>
      <c r="BM249" s="56"/>
      <c r="BN249" s="56"/>
      <c r="BO249" s="56">
        <v>2</v>
      </c>
      <c r="BP249" s="56"/>
      <c r="BQ249" s="56"/>
      <c r="BR249" s="56"/>
      <c r="BS249" s="56"/>
      <c r="BT249" s="56"/>
      <c r="BU249" s="56"/>
      <c r="BV249" s="56"/>
      <c r="BW249" s="56"/>
      <c r="BX249" s="56"/>
      <c r="BY249" s="56"/>
      <c r="BZ249" s="56"/>
      <c r="CA249" s="56"/>
      <c r="CB249" s="56"/>
      <c r="CC249" s="56"/>
      <c r="CD249" s="56"/>
      <c r="CE249" s="56"/>
      <c r="CF249" s="56"/>
      <c r="CG249" s="56"/>
      <c r="CH249" s="56"/>
      <c r="CI249" s="56"/>
      <c r="CJ249" s="56"/>
      <c r="CK249" s="56"/>
      <c r="CL249" s="56"/>
      <c r="CM249" s="56"/>
      <c r="CN249" s="56">
        <v>0</v>
      </c>
      <c r="CO249" s="56"/>
      <c r="CP249" s="70"/>
      <c r="CQ249" s="56"/>
      <c r="CR249" s="56"/>
      <c r="CS249" s="56"/>
      <c r="CT249" s="56"/>
      <c r="CU249" s="56">
        <v>2</v>
      </c>
      <c r="CV249" s="56">
        <v>0</v>
      </c>
      <c r="CW249" s="55">
        <v>0.7</v>
      </c>
      <c r="CX249" s="54" t="s">
        <v>3850</v>
      </c>
      <c r="CY249" s="54"/>
      <c r="CZ249" s="54">
        <v>6.49</v>
      </c>
      <c r="DA249" s="54" t="s">
        <v>4050</v>
      </c>
      <c r="DB249" s="55">
        <v>10.778</v>
      </c>
      <c r="DC249" s="54"/>
      <c r="DD249" s="54"/>
      <c r="DE249" s="54"/>
      <c r="DF249" s="54"/>
      <c r="DG249" s="54"/>
      <c r="DH249" s="54"/>
      <c r="DI249" s="54"/>
      <c r="DJ249" s="54">
        <v>3</v>
      </c>
      <c r="DK249" s="54">
        <v>1</v>
      </c>
      <c r="DL249" s="54" t="s">
        <v>4249</v>
      </c>
      <c r="DM249" s="54">
        <v>142</v>
      </c>
      <c r="DN249" s="54"/>
      <c r="DO249" s="54"/>
      <c r="DP249" s="54"/>
      <c r="DQ249" s="54"/>
      <c r="DR249" s="54"/>
      <c r="DS249" s="54"/>
      <c r="DT249" s="54"/>
      <c r="DU249" s="54"/>
      <c r="DV249" s="54"/>
      <c r="DW249" s="54"/>
      <c r="DX249" s="54"/>
      <c r="DY249" s="54"/>
      <c r="DZ249" s="54"/>
      <c r="EA249" s="54"/>
      <c r="EB249" s="54"/>
      <c r="EC249" s="54"/>
      <c r="ED249" s="54"/>
      <c r="EE249" s="54"/>
      <c r="EF249" s="54"/>
      <c r="EG249" s="54"/>
      <c r="EH249" s="54"/>
      <c r="EI249" s="54"/>
      <c r="EJ249" s="54"/>
      <c r="EK249" s="54"/>
      <c r="EL249" s="54">
        <v>1</v>
      </c>
      <c r="EM249" s="54" t="s">
        <v>4660</v>
      </c>
      <c r="EN249" s="54">
        <v>86</v>
      </c>
      <c r="EO249" s="54"/>
      <c r="EP249" s="54"/>
      <c r="EQ249" s="54"/>
      <c r="ER249" s="54"/>
      <c r="ES249" s="54"/>
      <c r="ET249" s="54"/>
      <c r="EU249" s="54"/>
      <c r="EV249" s="54"/>
      <c r="EW249" s="54"/>
      <c r="EX249" s="54"/>
      <c r="EY249" s="54"/>
      <c r="EZ249" s="54"/>
      <c r="FA249" s="54"/>
      <c r="FB249" s="54"/>
      <c r="FC249" s="54"/>
      <c r="FD249" s="54"/>
      <c r="FE249" s="54"/>
      <c r="FF249" s="54"/>
      <c r="FG249" s="54"/>
      <c r="FH249" s="54"/>
      <c r="FI249" s="54"/>
      <c r="FJ249" s="54"/>
      <c r="FK249" s="54"/>
      <c r="FL249" s="54"/>
      <c r="FM249" s="54"/>
      <c r="FN249" s="54"/>
      <c r="FO249" s="54"/>
      <c r="FP249" s="54"/>
      <c r="FQ249" s="54"/>
      <c r="FR249" s="54"/>
      <c r="FS249" s="54"/>
      <c r="FT249" s="54"/>
      <c r="FU249" s="54" t="s">
        <v>5139</v>
      </c>
      <c r="FV249" s="54"/>
      <c r="FW249" s="54"/>
      <c r="FX249" s="54"/>
      <c r="FY249" s="54" t="s">
        <v>5571</v>
      </c>
      <c r="FZ249" s="54"/>
      <c r="GA249" s="54"/>
      <c r="GB249" s="54"/>
      <c r="GC249" s="54" t="s">
        <v>5785</v>
      </c>
      <c r="GD249" s="54">
        <v>2</v>
      </c>
      <c r="GE249" s="54">
        <v>48</v>
      </c>
      <c r="GF249" s="54" t="s">
        <v>6089</v>
      </c>
      <c r="GG249" s="54" t="s">
        <v>6419</v>
      </c>
      <c r="GH249" s="54" t="s">
        <v>6752</v>
      </c>
      <c r="GI249" s="54" t="s">
        <v>7096</v>
      </c>
      <c r="GJ249" s="54" t="s">
        <v>28</v>
      </c>
      <c r="GK249" s="54" t="s">
        <v>6407</v>
      </c>
      <c r="GL249" s="54" t="s">
        <v>7419</v>
      </c>
      <c r="GM249" s="54" t="s">
        <v>7494</v>
      </c>
      <c r="GN249" s="54"/>
    </row>
    <row r="250" spans="3:196" ht="30" customHeight="1" x14ac:dyDescent="0.2">
      <c r="C250" s="102" t="s">
        <v>711</v>
      </c>
      <c r="D250" s="102" t="s">
        <v>11217</v>
      </c>
      <c r="E250" s="54" t="s">
        <v>73</v>
      </c>
      <c r="F250" s="54" t="s">
        <v>11175</v>
      </c>
      <c r="G250" s="54" t="s">
        <v>84</v>
      </c>
      <c r="H250" s="54" t="s">
        <v>382</v>
      </c>
      <c r="I250" s="54" t="s">
        <v>662</v>
      </c>
      <c r="J250" s="54" t="s">
        <v>663</v>
      </c>
      <c r="K250" s="54">
        <v>2023</v>
      </c>
      <c r="L250" s="54" t="s">
        <v>804</v>
      </c>
      <c r="M250" s="54" t="s">
        <v>1008</v>
      </c>
      <c r="N250" s="54"/>
      <c r="O250" s="54" t="s">
        <v>1247</v>
      </c>
      <c r="P250" s="54" t="s">
        <v>1470</v>
      </c>
      <c r="Q250" s="54"/>
      <c r="R250" s="54"/>
      <c r="S250" s="54" t="s">
        <v>2194</v>
      </c>
      <c r="T250" s="54" t="s">
        <v>2414</v>
      </c>
      <c r="U250" s="54"/>
      <c r="V250" s="54"/>
      <c r="W250" s="54"/>
      <c r="X250" s="54"/>
      <c r="Y250" s="54"/>
      <c r="Z250" s="54" t="s">
        <v>2908</v>
      </c>
      <c r="AA250" s="54" t="s">
        <v>3109</v>
      </c>
      <c r="AB250" s="54" t="s">
        <v>3138</v>
      </c>
      <c r="AC250" s="54" t="s">
        <v>3329</v>
      </c>
      <c r="AD250" s="55">
        <v>0.5</v>
      </c>
      <c r="AE250" s="55"/>
      <c r="AF250" s="55"/>
      <c r="AG250" s="55"/>
      <c r="AH250" s="55">
        <v>0.5</v>
      </c>
      <c r="AI250" s="55">
        <v>100</v>
      </c>
      <c r="AJ250" s="55">
        <v>0.09</v>
      </c>
      <c r="AK250" s="55">
        <v>0</v>
      </c>
      <c r="AL250" s="55">
        <v>0</v>
      </c>
      <c r="AM250" s="55">
        <v>0</v>
      </c>
      <c r="AN250" s="55">
        <v>0</v>
      </c>
      <c r="AO250" s="55">
        <v>0</v>
      </c>
      <c r="AP250" s="55">
        <v>0</v>
      </c>
      <c r="AQ250" s="55"/>
      <c r="AR250" s="55"/>
      <c r="AS250" s="55"/>
      <c r="AT250" s="55"/>
      <c r="AU250" s="55"/>
      <c r="AV250" s="55"/>
      <c r="AW250" s="54"/>
      <c r="AX250" s="54"/>
      <c r="AY250" s="55"/>
      <c r="AZ250" s="55">
        <v>0.5</v>
      </c>
      <c r="BA250" s="55">
        <v>7.0000000000000007E-2</v>
      </c>
      <c r="BB250" s="56">
        <v>4</v>
      </c>
      <c r="BC250" s="56">
        <v>1</v>
      </c>
      <c r="BD250" s="56">
        <v>1</v>
      </c>
      <c r="BE250" s="56"/>
      <c r="BF250" s="56"/>
      <c r="BG250" s="56"/>
      <c r="BH250" s="56"/>
      <c r="BI250" s="56"/>
      <c r="BJ250" s="56"/>
      <c r="BK250" s="56"/>
      <c r="BL250" s="56"/>
      <c r="BM250" s="56"/>
      <c r="BN250" s="56"/>
      <c r="BO250" s="56"/>
      <c r="BP250" s="56"/>
      <c r="BQ250" s="56"/>
      <c r="BR250" s="56"/>
      <c r="BS250" s="56"/>
      <c r="BT250" s="56"/>
      <c r="BU250" s="56"/>
      <c r="BV250" s="56"/>
      <c r="BW250" s="56"/>
      <c r="BX250" s="56">
        <v>1</v>
      </c>
      <c r="BY250" s="56"/>
      <c r="BZ250" s="56"/>
      <c r="CA250" s="56"/>
      <c r="CB250" s="56"/>
      <c r="CC250" s="56"/>
      <c r="CD250" s="56">
        <v>1</v>
      </c>
      <c r="CE250" s="56"/>
      <c r="CF250" s="56"/>
      <c r="CG250" s="56"/>
      <c r="CH250" s="56"/>
      <c r="CI250" s="56"/>
      <c r="CJ250" s="56"/>
      <c r="CK250" s="56"/>
      <c r="CL250" s="56"/>
      <c r="CM250" s="56"/>
      <c r="CN250" s="56">
        <v>1</v>
      </c>
      <c r="CO250" s="56"/>
      <c r="CP250" s="70"/>
      <c r="CQ250" s="56"/>
      <c r="CR250" s="56"/>
      <c r="CS250" s="56"/>
      <c r="CT250" s="56"/>
      <c r="CU250" s="56">
        <v>1</v>
      </c>
      <c r="CV250" s="56">
        <v>0</v>
      </c>
      <c r="CW250" s="55">
        <v>5.2999999999999999E-2</v>
      </c>
      <c r="CX250" s="54" t="s">
        <v>3851</v>
      </c>
      <c r="CY250" s="54"/>
      <c r="CZ250" s="54">
        <v>0.49</v>
      </c>
      <c r="DA250" s="54" t="s">
        <v>4050</v>
      </c>
      <c r="DB250" s="55">
        <v>10.778</v>
      </c>
      <c r="DC250" s="54"/>
      <c r="DD250" s="54"/>
      <c r="DE250" s="54"/>
      <c r="DF250" s="54"/>
      <c r="DG250" s="54"/>
      <c r="DH250" s="54"/>
      <c r="DI250" s="54"/>
      <c r="DJ250" s="54">
        <v>3</v>
      </c>
      <c r="DK250" s="54"/>
      <c r="DL250" s="54"/>
      <c r="DM250" s="54"/>
      <c r="DN250" s="54">
        <v>1</v>
      </c>
      <c r="DO250" s="54" t="s">
        <v>4401</v>
      </c>
      <c r="DP250" s="54">
        <v>25</v>
      </c>
      <c r="DQ250" s="54"/>
      <c r="DR250" s="54"/>
      <c r="DS250" s="54"/>
      <c r="DT250" s="54"/>
      <c r="DU250" s="54"/>
      <c r="DV250" s="54"/>
      <c r="DW250" s="54"/>
      <c r="DX250" s="54"/>
      <c r="DY250" s="54"/>
      <c r="DZ250" s="54"/>
      <c r="EA250" s="54"/>
      <c r="EB250" s="54"/>
      <c r="EC250" s="54"/>
      <c r="ED250" s="54"/>
      <c r="EE250" s="54"/>
      <c r="EF250" s="54"/>
      <c r="EG250" s="54"/>
      <c r="EH250" s="54"/>
      <c r="EI250" s="54"/>
      <c r="EJ250" s="54"/>
      <c r="EK250" s="54"/>
      <c r="EL250" s="54"/>
      <c r="EM250" s="54"/>
      <c r="EN250" s="54"/>
      <c r="EO250" s="54"/>
      <c r="EP250" s="54"/>
      <c r="EQ250" s="54"/>
      <c r="ER250" s="54"/>
      <c r="ES250" s="54"/>
      <c r="ET250" s="54"/>
      <c r="EU250" s="54"/>
      <c r="EV250" s="54"/>
      <c r="EW250" s="54"/>
      <c r="EX250" s="54"/>
      <c r="EY250" s="54"/>
      <c r="EZ250" s="54"/>
      <c r="FA250" s="54"/>
      <c r="FB250" s="54"/>
      <c r="FC250" s="54"/>
      <c r="FD250" s="54" t="s">
        <v>4854</v>
      </c>
      <c r="FE250" s="54" t="s">
        <v>4873</v>
      </c>
      <c r="FF250" s="54">
        <v>60</v>
      </c>
      <c r="FG250" s="54"/>
      <c r="FH250" s="54"/>
      <c r="FI250" s="54"/>
      <c r="FJ250" s="54"/>
      <c r="FK250" s="54"/>
      <c r="FL250" s="54"/>
      <c r="FM250" s="54"/>
      <c r="FN250" s="54"/>
      <c r="FO250" s="54"/>
      <c r="FP250" s="54"/>
      <c r="FQ250" s="54"/>
      <c r="FR250" s="54"/>
      <c r="FS250" s="54"/>
      <c r="FT250" s="54"/>
      <c r="FU250" s="54" t="s">
        <v>5141</v>
      </c>
      <c r="FV250" s="54"/>
      <c r="FW250" s="54"/>
      <c r="FX250" s="54"/>
      <c r="FY250" s="54"/>
      <c r="FZ250" s="54"/>
      <c r="GA250" s="54"/>
      <c r="GB250" s="54"/>
      <c r="GC250" s="54"/>
      <c r="GD250" s="54"/>
      <c r="GE250" s="54"/>
      <c r="GF250" s="54" t="s">
        <v>6089</v>
      </c>
      <c r="GG250" s="54" t="s">
        <v>6419</v>
      </c>
      <c r="GH250" s="54" t="s">
        <v>6752</v>
      </c>
      <c r="GI250" s="54" t="s">
        <v>7096</v>
      </c>
      <c r="GJ250" s="54" t="s">
        <v>28</v>
      </c>
      <c r="GK250" s="54" t="s">
        <v>6407</v>
      </c>
      <c r="GL250" s="54" t="s">
        <v>7419</v>
      </c>
      <c r="GM250" s="54" t="s">
        <v>7494</v>
      </c>
      <c r="GN250" s="54"/>
    </row>
    <row r="251" spans="3:196" ht="30" customHeight="1" x14ac:dyDescent="0.2">
      <c r="C251" s="57" t="s">
        <v>11155</v>
      </c>
      <c r="D251" s="102" t="s">
        <v>11217</v>
      </c>
      <c r="E251" s="54" t="s">
        <v>73</v>
      </c>
      <c r="F251" s="54" t="s">
        <v>11175</v>
      </c>
      <c r="G251" s="54" t="s">
        <v>84</v>
      </c>
      <c r="H251" s="54" t="s">
        <v>386</v>
      </c>
      <c r="I251" s="54" t="s">
        <v>483</v>
      </c>
      <c r="J251" s="54" t="s">
        <v>483</v>
      </c>
      <c r="K251" s="54">
        <v>2023</v>
      </c>
      <c r="L251" s="54" t="s">
        <v>839</v>
      </c>
      <c r="M251" s="54" t="s">
        <v>1009</v>
      </c>
      <c r="N251" s="54"/>
      <c r="O251" s="54" t="s">
        <v>1249</v>
      </c>
      <c r="P251" s="54" t="s">
        <v>1472</v>
      </c>
      <c r="Q251" s="54"/>
      <c r="R251" s="54"/>
      <c r="S251" s="54" t="s">
        <v>2197</v>
      </c>
      <c r="T251" s="54" t="s">
        <v>2416</v>
      </c>
      <c r="U251" s="54"/>
      <c r="V251" s="54"/>
      <c r="W251" s="54"/>
      <c r="X251" s="54"/>
      <c r="Y251" s="54"/>
      <c r="Z251" s="54" t="s">
        <v>2911</v>
      </c>
      <c r="AA251" s="54" t="s">
        <v>2911</v>
      </c>
      <c r="AB251" s="54" t="s">
        <v>3142</v>
      </c>
      <c r="AC251" s="54" t="s">
        <v>3332</v>
      </c>
      <c r="AD251" s="55">
        <v>9.0000000000000011E-2</v>
      </c>
      <c r="AE251" s="55"/>
      <c r="AF251" s="55"/>
      <c r="AG251" s="55"/>
      <c r="AH251" s="55">
        <v>8.3000000000000004E-2</v>
      </c>
      <c r="AI251" s="55">
        <v>92.22</v>
      </c>
      <c r="AJ251" s="55">
        <v>0.01</v>
      </c>
      <c r="AK251" s="55">
        <v>0</v>
      </c>
      <c r="AL251" s="55">
        <v>0</v>
      </c>
      <c r="AM251" s="55">
        <v>0</v>
      </c>
      <c r="AN251" s="55">
        <v>0</v>
      </c>
      <c r="AO251" s="55">
        <v>7.0000000000000001E-3</v>
      </c>
      <c r="AP251" s="55">
        <v>7.78</v>
      </c>
      <c r="AQ251" s="55"/>
      <c r="AR251" s="55"/>
      <c r="AS251" s="55"/>
      <c r="AT251" s="55"/>
      <c r="AU251" s="55"/>
      <c r="AV251" s="55">
        <v>1</v>
      </c>
      <c r="AW251" s="54" t="s">
        <v>3483</v>
      </c>
      <c r="AX251" s="54"/>
      <c r="AY251" s="55">
        <v>0</v>
      </c>
      <c r="AZ251" s="55">
        <v>0.1</v>
      </c>
      <c r="BA251" s="55">
        <v>0.02</v>
      </c>
      <c r="BB251" s="56">
        <v>3</v>
      </c>
      <c r="BC251" s="56">
        <v>3</v>
      </c>
      <c r="BD251" s="56">
        <v>1</v>
      </c>
      <c r="BE251" s="56"/>
      <c r="BF251" s="56"/>
      <c r="BG251" s="56"/>
      <c r="BH251" s="56"/>
      <c r="BI251" s="56"/>
      <c r="BJ251" s="56"/>
      <c r="BK251" s="56"/>
      <c r="BL251" s="56"/>
      <c r="BM251" s="56"/>
      <c r="BN251" s="56"/>
      <c r="BO251" s="56"/>
      <c r="BP251" s="56"/>
      <c r="BQ251" s="56"/>
      <c r="BR251" s="56">
        <v>1</v>
      </c>
      <c r="BS251" s="56"/>
      <c r="BT251" s="56"/>
      <c r="BU251" s="56"/>
      <c r="BV251" s="56"/>
      <c r="BW251" s="56"/>
      <c r="BX251" s="56"/>
      <c r="BY251" s="56"/>
      <c r="BZ251" s="56"/>
      <c r="CA251" s="56"/>
      <c r="CB251" s="56"/>
      <c r="CC251" s="56"/>
      <c r="CD251" s="56"/>
      <c r="CE251" s="56"/>
      <c r="CF251" s="56"/>
      <c r="CG251" s="56"/>
      <c r="CH251" s="56"/>
      <c r="CI251" s="56"/>
      <c r="CJ251" s="56"/>
      <c r="CK251" s="56"/>
      <c r="CL251" s="56"/>
      <c r="CM251" s="56"/>
      <c r="CN251" s="56">
        <v>0</v>
      </c>
      <c r="CO251" s="56"/>
      <c r="CP251" s="70"/>
      <c r="CQ251" s="56"/>
      <c r="CR251" s="56"/>
      <c r="CS251" s="56"/>
      <c r="CT251" s="56"/>
      <c r="CU251" s="56">
        <v>1</v>
      </c>
      <c r="CV251" s="56">
        <v>0</v>
      </c>
      <c r="CW251" s="55">
        <v>7.3</v>
      </c>
      <c r="CX251" s="54" t="s">
        <v>3852</v>
      </c>
      <c r="CY251" s="54"/>
      <c r="CZ251" s="54">
        <v>64.16</v>
      </c>
      <c r="DA251" s="54" t="s">
        <v>4050</v>
      </c>
      <c r="DB251" s="55">
        <v>11.377000000000001</v>
      </c>
      <c r="DC251" s="54"/>
      <c r="DD251" s="54"/>
      <c r="DE251" s="54"/>
      <c r="DF251" s="54"/>
      <c r="DG251" s="54"/>
      <c r="DH251" s="54"/>
      <c r="DI251" s="54"/>
      <c r="DJ251" s="54">
        <v>3</v>
      </c>
      <c r="DK251" s="54"/>
      <c r="DL251" s="54"/>
      <c r="DM251" s="54"/>
      <c r="DN251" s="54">
        <v>1</v>
      </c>
      <c r="DO251" s="54" t="s">
        <v>4403</v>
      </c>
      <c r="DP251" s="54">
        <v>350</v>
      </c>
      <c r="DQ251" s="54"/>
      <c r="DR251" s="54"/>
      <c r="DS251" s="54"/>
      <c r="DT251" s="54"/>
      <c r="DU251" s="54"/>
      <c r="DV251" s="54"/>
      <c r="DW251" s="54"/>
      <c r="DX251" s="54"/>
      <c r="DY251" s="54"/>
      <c r="DZ251" s="54"/>
      <c r="EA251" s="54"/>
      <c r="EB251" s="54"/>
      <c r="EC251" s="54"/>
      <c r="ED251" s="54"/>
      <c r="EE251" s="54"/>
      <c r="EF251" s="54"/>
      <c r="EG251" s="54"/>
      <c r="EH251" s="54"/>
      <c r="EI251" s="54"/>
      <c r="EJ251" s="54"/>
      <c r="EK251" s="54"/>
      <c r="EL251" s="54"/>
      <c r="EM251" s="54"/>
      <c r="EN251" s="54"/>
      <c r="EO251" s="54"/>
      <c r="EP251" s="54"/>
      <c r="EQ251" s="54"/>
      <c r="ER251" s="54"/>
      <c r="ES251" s="54"/>
      <c r="ET251" s="54"/>
      <c r="EU251" s="54"/>
      <c r="EV251" s="54"/>
      <c r="EW251" s="54"/>
      <c r="EX251" s="54">
        <v>1</v>
      </c>
      <c r="EY251" s="54" t="s">
        <v>4737</v>
      </c>
      <c r="EZ251" s="54">
        <v>6</v>
      </c>
      <c r="FA251" s="54"/>
      <c r="FB251" s="54"/>
      <c r="FC251" s="54"/>
      <c r="FD251" s="54"/>
      <c r="FE251" s="54"/>
      <c r="FF251" s="54"/>
      <c r="FG251" s="54"/>
      <c r="FH251" s="54"/>
      <c r="FI251" s="54"/>
      <c r="FJ251" s="54"/>
      <c r="FK251" s="54"/>
      <c r="FL251" s="54"/>
      <c r="FM251" s="54"/>
      <c r="FN251" s="54"/>
      <c r="FO251" s="54"/>
      <c r="FP251" s="54"/>
      <c r="FQ251" s="54"/>
      <c r="FR251" s="54"/>
      <c r="FS251" s="54"/>
      <c r="FT251" s="54"/>
      <c r="FU251" s="54" t="s">
        <v>5144</v>
      </c>
      <c r="FV251" s="54" t="s">
        <v>5320</v>
      </c>
      <c r="FW251" s="54"/>
      <c r="FX251" s="54"/>
      <c r="FY251" s="54" t="s">
        <v>5574</v>
      </c>
      <c r="FZ251" s="54"/>
      <c r="GA251" s="54"/>
      <c r="GB251" s="54"/>
      <c r="GC251" s="54" t="s">
        <v>5787</v>
      </c>
      <c r="GD251" s="54">
        <v>1</v>
      </c>
      <c r="GE251" s="54">
        <v>7</v>
      </c>
      <c r="GF251" s="54" t="s">
        <v>6092</v>
      </c>
      <c r="GG251" s="54" t="s">
        <v>6419</v>
      </c>
      <c r="GH251" s="54" t="s">
        <v>6755</v>
      </c>
      <c r="GI251" s="54" t="s">
        <v>7099</v>
      </c>
      <c r="GJ251" s="54" t="s">
        <v>28</v>
      </c>
      <c r="GK251" s="54" t="s">
        <v>6407</v>
      </c>
      <c r="GL251" s="54" t="s">
        <v>7419</v>
      </c>
      <c r="GM251" s="54" t="s">
        <v>7494</v>
      </c>
      <c r="GN251" s="54"/>
    </row>
    <row r="252" spans="3:196" ht="30" customHeight="1" x14ac:dyDescent="0.2">
      <c r="C252" s="102" t="s">
        <v>711</v>
      </c>
      <c r="D252" s="102" t="s">
        <v>11217</v>
      </c>
      <c r="E252" s="54" t="s">
        <v>73</v>
      </c>
      <c r="F252" s="54" t="s">
        <v>11175</v>
      </c>
      <c r="G252" s="54" t="s">
        <v>84</v>
      </c>
      <c r="H252" s="54" t="s">
        <v>386</v>
      </c>
      <c r="I252" s="54" t="s">
        <v>663</v>
      </c>
      <c r="J252" s="54" t="s">
        <v>663</v>
      </c>
      <c r="K252" s="54">
        <v>2023</v>
      </c>
      <c r="L252" s="54" t="s">
        <v>907</v>
      </c>
      <c r="M252" s="54" t="s">
        <v>950</v>
      </c>
      <c r="N252" s="54"/>
      <c r="O252" s="54" t="s">
        <v>1251</v>
      </c>
      <c r="P252" s="54" t="s">
        <v>1474</v>
      </c>
      <c r="Q252" s="54"/>
      <c r="R252" s="54"/>
      <c r="S252" s="54" t="s">
        <v>2200</v>
      </c>
      <c r="T252" s="54" t="s">
        <v>2418</v>
      </c>
      <c r="U252" s="54"/>
      <c r="V252" s="54"/>
      <c r="W252" s="54"/>
      <c r="X252" s="54"/>
      <c r="Y252" s="54"/>
      <c r="Z252" s="54" t="s">
        <v>2915</v>
      </c>
      <c r="AA252" s="54" t="s">
        <v>2915</v>
      </c>
      <c r="AB252" s="54" t="s">
        <v>3138</v>
      </c>
      <c r="AC252" s="54" t="s">
        <v>3335</v>
      </c>
      <c r="AD252" s="55">
        <v>0.5</v>
      </c>
      <c r="AE252" s="55"/>
      <c r="AF252" s="55"/>
      <c r="AG252" s="55"/>
      <c r="AH252" s="55">
        <v>0.5</v>
      </c>
      <c r="AI252" s="55">
        <v>100</v>
      </c>
      <c r="AJ252" s="55">
        <v>0.08</v>
      </c>
      <c r="AK252" s="55">
        <v>0</v>
      </c>
      <c r="AL252" s="55">
        <v>0</v>
      </c>
      <c r="AM252" s="55">
        <v>0</v>
      </c>
      <c r="AN252" s="55">
        <v>0</v>
      </c>
      <c r="AO252" s="55">
        <v>0</v>
      </c>
      <c r="AP252" s="55">
        <v>0</v>
      </c>
      <c r="AQ252" s="55"/>
      <c r="AR252" s="55"/>
      <c r="AS252" s="55"/>
      <c r="AT252" s="55"/>
      <c r="AU252" s="55"/>
      <c r="AV252" s="55"/>
      <c r="AW252" s="54"/>
      <c r="AX252" s="54"/>
      <c r="AY252" s="55"/>
      <c r="AZ252" s="55">
        <v>0.3</v>
      </c>
      <c r="BA252" s="55">
        <v>0.05</v>
      </c>
      <c r="BB252" s="56">
        <v>3</v>
      </c>
      <c r="BC252" s="56">
        <v>2</v>
      </c>
      <c r="BD252" s="56">
        <v>1</v>
      </c>
      <c r="BE252" s="56"/>
      <c r="BF252" s="56"/>
      <c r="BG252" s="56"/>
      <c r="BH252" s="56"/>
      <c r="BI252" s="56"/>
      <c r="BJ252" s="56"/>
      <c r="BK252" s="56"/>
      <c r="BL252" s="56"/>
      <c r="BM252" s="56"/>
      <c r="BN252" s="56"/>
      <c r="BO252" s="56"/>
      <c r="BP252" s="56"/>
      <c r="BQ252" s="56"/>
      <c r="BR252" s="56"/>
      <c r="BS252" s="56"/>
      <c r="BT252" s="56"/>
      <c r="BU252" s="56"/>
      <c r="BV252" s="56"/>
      <c r="BW252" s="56"/>
      <c r="BX252" s="56">
        <v>1</v>
      </c>
      <c r="BY252" s="56"/>
      <c r="BZ252" s="56"/>
      <c r="CA252" s="56"/>
      <c r="CB252" s="56"/>
      <c r="CC252" s="56"/>
      <c r="CD252" s="56"/>
      <c r="CE252" s="56"/>
      <c r="CF252" s="56"/>
      <c r="CG252" s="56"/>
      <c r="CH252" s="56"/>
      <c r="CI252" s="56"/>
      <c r="CJ252" s="56">
        <v>1</v>
      </c>
      <c r="CK252" s="56"/>
      <c r="CL252" s="56"/>
      <c r="CM252" s="56"/>
      <c r="CN252" s="56">
        <v>1</v>
      </c>
      <c r="CO252" s="56"/>
      <c r="CP252" s="70"/>
      <c r="CQ252" s="56"/>
      <c r="CR252" s="56"/>
      <c r="CS252" s="56"/>
      <c r="CT252" s="56"/>
      <c r="CU252" s="56">
        <v>1</v>
      </c>
      <c r="CV252" s="56">
        <v>0</v>
      </c>
      <c r="CW252" s="55">
        <v>0.5</v>
      </c>
      <c r="CX252" s="54" t="s">
        <v>3854</v>
      </c>
      <c r="CY252" s="54"/>
      <c r="CZ252" s="54">
        <v>4.3899999999999997</v>
      </c>
      <c r="DA252" s="54" t="s">
        <v>4050</v>
      </c>
      <c r="DB252" s="55">
        <v>11.377000000000001</v>
      </c>
      <c r="DC252" s="54"/>
      <c r="DD252" s="54"/>
      <c r="DE252" s="54"/>
      <c r="DF252" s="54"/>
      <c r="DG252" s="54"/>
      <c r="DH252" s="54"/>
      <c r="DI252" s="54"/>
      <c r="DJ252" s="54">
        <v>3</v>
      </c>
      <c r="DK252" s="54"/>
      <c r="DL252" s="54"/>
      <c r="DM252" s="54"/>
      <c r="DN252" s="54">
        <v>1</v>
      </c>
      <c r="DO252" s="54" t="s">
        <v>4404</v>
      </c>
      <c r="DP252" s="54">
        <v>279</v>
      </c>
      <c r="DQ252" s="54"/>
      <c r="DR252" s="54"/>
      <c r="DS252" s="54"/>
      <c r="DT252" s="54"/>
      <c r="DU252" s="54"/>
      <c r="DV252" s="54"/>
      <c r="DW252" s="54"/>
      <c r="DX252" s="54"/>
      <c r="DY252" s="54"/>
      <c r="DZ252" s="54"/>
      <c r="EA252" s="54"/>
      <c r="EB252" s="54"/>
      <c r="EC252" s="54"/>
      <c r="ED252" s="54"/>
      <c r="EE252" s="54"/>
      <c r="EF252" s="54"/>
      <c r="EG252" s="54"/>
      <c r="EH252" s="54"/>
      <c r="EI252" s="54"/>
      <c r="EJ252" s="54"/>
      <c r="EK252" s="54"/>
      <c r="EL252" s="54"/>
      <c r="EM252" s="54"/>
      <c r="EN252" s="54"/>
      <c r="EO252" s="54"/>
      <c r="EP252" s="54"/>
      <c r="EQ252" s="54"/>
      <c r="ER252" s="54"/>
      <c r="ES252" s="54"/>
      <c r="ET252" s="54"/>
      <c r="EU252" s="54"/>
      <c r="EV252" s="54"/>
      <c r="EW252" s="54"/>
      <c r="EX252" s="54">
        <v>1</v>
      </c>
      <c r="EY252" s="54" t="s">
        <v>4739</v>
      </c>
      <c r="EZ252" s="54">
        <v>5</v>
      </c>
      <c r="FA252" s="54"/>
      <c r="FB252" s="54"/>
      <c r="FC252" s="54"/>
      <c r="FD252" s="54" t="s">
        <v>4856</v>
      </c>
      <c r="FE252" s="54" t="s">
        <v>4875</v>
      </c>
      <c r="FF252" s="54">
        <v>15</v>
      </c>
      <c r="FG252" s="54"/>
      <c r="FH252" s="54"/>
      <c r="FI252" s="54"/>
      <c r="FJ252" s="54"/>
      <c r="FK252" s="54"/>
      <c r="FL252" s="54"/>
      <c r="FM252" s="54"/>
      <c r="FN252" s="54"/>
      <c r="FO252" s="54"/>
      <c r="FP252" s="54"/>
      <c r="FQ252" s="54"/>
      <c r="FR252" s="54"/>
      <c r="FS252" s="54"/>
      <c r="FT252" s="54"/>
      <c r="FU252" s="54" t="s">
        <v>5148</v>
      </c>
      <c r="FV252" s="54" t="s">
        <v>5324</v>
      </c>
      <c r="FW252" s="54"/>
      <c r="FX252" s="54"/>
      <c r="FY252" s="54" t="s">
        <v>5577</v>
      </c>
      <c r="FZ252" s="54"/>
      <c r="GA252" s="54"/>
      <c r="GB252" s="54"/>
      <c r="GC252" s="54" t="s">
        <v>5790</v>
      </c>
      <c r="GD252" s="54">
        <v>3</v>
      </c>
      <c r="GE252" s="54">
        <v>18</v>
      </c>
      <c r="GF252" s="54" t="s">
        <v>6092</v>
      </c>
      <c r="GG252" s="54" t="s">
        <v>6419</v>
      </c>
      <c r="GH252" s="54" t="s">
        <v>6755</v>
      </c>
      <c r="GI252" s="54" t="s">
        <v>7099</v>
      </c>
      <c r="GJ252" s="54" t="s">
        <v>28</v>
      </c>
      <c r="GK252" s="54" t="s">
        <v>6407</v>
      </c>
      <c r="GL252" s="54" t="s">
        <v>7419</v>
      </c>
      <c r="GM252" s="54" t="s">
        <v>7494</v>
      </c>
      <c r="GN252" s="54"/>
    </row>
    <row r="253" spans="3:196" ht="30" customHeight="1" x14ac:dyDescent="0.2">
      <c r="C253" s="57" t="s">
        <v>11155</v>
      </c>
      <c r="D253" s="102" t="s">
        <v>11217</v>
      </c>
      <c r="E253" s="54" t="s">
        <v>73</v>
      </c>
      <c r="F253" s="54" t="s">
        <v>11175</v>
      </c>
      <c r="G253" s="54" t="s">
        <v>84</v>
      </c>
      <c r="H253" s="54" t="s">
        <v>392</v>
      </c>
      <c r="I253" s="54" t="s">
        <v>483</v>
      </c>
      <c r="J253" s="54" t="s">
        <v>483</v>
      </c>
      <c r="K253" s="54">
        <v>2017</v>
      </c>
      <c r="L253" s="54" t="s">
        <v>807</v>
      </c>
      <c r="M253" s="54" t="s">
        <v>936</v>
      </c>
      <c r="N253" s="54"/>
      <c r="O253" s="54" t="s">
        <v>1253</v>
      </c>
      <c r="P253" s="54" t="s">
        <v>1476</v>
      </c>
      <c r="Q253" s="54"/>
      <c r="R253" s="54"/>
      <c r="S253" s="54" t="s">
        <v>2203</v>
      </c>
      <c r="T253" s="54" t="s">
        <v>2421</v>
      </c>
      <c r="U253" s="54"/>
      <c r="V253" s="54"/>
      <c r="W253" s="54"/>
      <c r="X253" s="54"/>
      <c r="Y253" s="54"/>
      <c r="Z253" s="54" t="s">
        <v>2918</v>
      </c>
      <c r="AA253" s="54" t="s">
        <v>2918</v>
      </c>
      <c r="AB253" s="54" t="s">
        <v>3142</v>
      </c>
      <c r="AC253" s="54" t="s">
        <v>3338</v>
      </c>
      <c r="AD253" s="55">
        <v>2.4319999999999999</v>
      </c>
      <c r="AE253" s="55"/>
      <c r="AF253" s="55"/>
      <c r="AG253" s="55"/>
      <c r="AH253" s="55">
        <v>1.7729999999999999</v>
      </c>
      <c r="AI253" s="55">
        <v>72.900000000000006</v>
      </c>
      <c r="AJ253" s="55">
        <v>0.28000000000000003</v>
      </c>
      <c r="AK253" s="55">
        <v>0</v>
      </c>
      <c r="AL253" s="55">
        <v>0</v>
      </c>
      <c r="AM253" s="55">
        <v>0</v>
      </c>
      <c r="AN253" s="55">
        <v>0</v>
      </c>
      <c r="AO253" s="55">
        <v>0.65900000000000003</v>
      </c>
      <c r="AP253" s="55">
        <v>27.1</v>
      </c>
      <c r="AQ253" s="55"/>
      <c r="AR253" s="55"/>
      <c r="AS253" s="55"/>
      <c r="AT253" s="55"/>
      <c r="AU253" s="55"/>
      <c r="AV253" s="55"/>
      <c r="AW253" s="54"/>
      <c r="AX253" s="54"/>
      <c r="AY253" s="55"/>
      <c r="AZ253" s="55">
        <v>1.5</v>
      </c>
      <c r="BA253" s="55">
        <v>0.18</v>
      </c>
      <c r="BB253" s="56">
        <v>10</v>
      </c>
      <c r="BC253" s="56">
        <v>10</v>
      </c>
      <c r="BD253" s="56">
        <v>6</v>
      </c>
      <c r="BE253" s="56">
        <v>1</v>
      </c>
      <c r="BF253" s="56">
        <v>1</v>
      </c>
      <c r="BG253" s="56"/>
      <c r="BH253" s="56">
        <v>1</v>
      </c>
      <c r="BI253" s="56"/>
      <c r="BJ253" s="56"/>
      <c r="BK253" s="56"/>
      <c r="BL253" s="56">
        <v>3</v>
      </c>
      <c r="BM253" s="56"/>
      <c r="BN253" s="56"/>
      <c r="BO253" s="56"/>
      <c r="BP253" s="56"/>
      <c r="BQ253" s="56"/>
      <c r="BR253" s="56"/>
      <c r="BS253" s="56"/>
      <c r="BT253" s="56"/>
      <c r="BU253" s="56"/>
      <c r="BV253" s="56"/>
      <c r="BW253" s="56"/>
      <c r="BX253" s="56"/>
      <c r="BY253" s="56"/>
      <c r="BZ253" s="56"/>
      <c r="CA253" s="56"/>
      <c r="CB253" s="56"/>
      <c r="CC253" s="56"/>
      <c r="CD253" s="56"/>
      <c r="CE253" s="56"/>
      <c r="CF253" s="56"/>
      <c r="CG253" s="56"/>
      <c r="CH253" s="56"/>
      <c r="CI253" s="56"/>
      <c r="CJ253" s="56"/>
      <c r="CK253" s="56"/>
      <c r="CL253" s="56"/>
      <c r="CM253" s="56"/>
      <c r="CN253" s="56">
        <v>0</v>
      </c>
      <c r="CO253" s="56"/>
      <c r="CP253" s="70"/>
      <c r="CQ253" s="56"/>
      <c r="CR253" s="56"/>
      <c r="CS253" s="56"/>
      <c r="CT253" s="56"/>
      <c r="CU253" s="56">
        <v>6</v>
      </c>
      <c r="CV253" s="56">
        <v>0</v>
      </c>
      <c r="CW253" s="55">
        <v>1.7749999999999999</v>
      </c>
      <c r="CX253" s="54" t="s">
        <v>3855</v>
      </c>
      <c r="CY253" s="54"/>
      <c r="CZ253" s="54">
        <v>10.01</v>
      </c>
      <c r="DA253" s="54" t="s">
        <v>4050</v>
      </c>
      <c r="DB253" s="55">
        <v>17.727</v>
      </c>
      <c r="DC253" s="54"/>
      <c r="DD253" s="54"/>
      <c r="DE253" s="54"/>
      <c r="DF253" s="54"/>
      <c r="DG253" s="54"/>
      <c r="DH253" s="54"/>
      <c r="DI253" s="54"/>
      <c r="DJ253" s="54">
        <v>1</v>
      </c>
      <c r="DK253" s="54">
        <v>1</v>
      </c>
      <c r="DL253" s="54" t="s">
        <v>4259</v>
      </c>
      <c r="DM253" s="54">
        <v>841</v>
      </c>
      <c r="DN253" s="54"/>
      <c r="DO253" s="54"/>
      <c r="DP253" s="54"/>
      <c r="DQ253" s="54"/>
      <c r="DR253" s="54"/>
      <c r="DS253" s="54"/>
      <c r="DT253" s="54"/>
      <c r="DU253" s="54"/>
      <c r="DV253" s="54"/>
      <c r="DW253" s="54"/>
      <c r="DX253" s="54"/>
      <c r="DY253" s="54"/>
      <c r="DZ253" s="54"/>
      <c r="EA253" s="54"/>
      <c r="EB253" s="54"/>
      <c r="EC253" s="54"/>
      <c r="ED253" s="54"/>
      <c r="EE253" s="54"/>
      <c r="EF253" s="54"/>
      <c r="EG253" s="54"/>
      <c r="EH253" s="54"/>
      <c r="EI253" s="54"/>
      <c r="EJ253" s="54"/>
      <c r="EK253" s="54"/>
      <c r="EL253" s="54"/>
      <c r="EM253" s="54"/>
      <c r="EN253" s="54"/>
      <c r="EO253" s="54"/>
      <c r="EP253" s="54"/>
      <c r="EQ253" s="54"/>
      <c r="ER253" s="54"/>
      <c r="ES253" s="54"/>
      <c r="ET253" s="54"/>
      <c r="EU253" s="54"/>
      <c r="EV253" s="54"/>
      <c r="EW253" s="54"/>
      <c r="EX253" s="54">
        <v>1</v>
      </c>
      <c r="EY253" s="54" t="s">
        <v>4180</v>
      </c>
      <c r="EZ253" s="54">
        <v>5</v>
      </c>
      <c r="FA253" s="54"/>
      <c r="FB253" s="54"/>
      <c r="FC253" s="54"/>
      <c r="FD253" s="54"/>
      <c r="FE253" s="54"/>
      <c r="FF253" s="54"/>
      <c r="FG253" s="54"/>
      <c r="FH253" s="54"/>
      <c r="FI253" s="54"/>
      <c r="FJ253" s="54"/>
      <c r="FK253" s="54"/>
      <c r="FL253" s="54"/>
      <c r="FM253" s="54"/>
      <c r="FN253" s="54"/>
      <c r="FO253" s="54"/>
      <c r="FP253" s="54"/>
      <c r="FQ253" s="54"/>
      <c r="FR253" s="54"/>
      <c r="FS253" s="54"/>
      <c r="FT253" s="54"/>
      <c r="FU253" s="54" t="s">
        <v>5151</v>
      </c>
      <c r="FV253" s="54"/>
      <c r="FW253" s="54"/>
      <c r="FX253" s="54"/>
      <c r="FY253" s="54"/>
      <c r="FZ253" s="54"/>
      <c r="GA253" s="54"/>
      <c r="GB253" s="54"/>
      <c r="GC253" s="54" t="s">
        <v>5791</v>
      </c>
      <c r="GD253" s="54">
        <v>2</v>
      </c>
      <c r="GE253" s="54">
        <v>30</v>
      </c>
      <c r="GF253" s="54" t="s">
        <v>6097</v>
      </c>
      <c r="GG253" s="54" t="s">
        <v>6426</v>
      </c>
      <c r="GH253" s="54" t="s">
        <v>6760</v>
      </c>
      <c r="GI253" s="54" t="s">
        <v>7102</v>
      </c>
      <c r="GJ253" s="54" t="s">
        <v>28</v>
      </c>
      <c r="GK253" s="54" t="s">
        <v>6407</v>
      </c>
      <c r="GL253" s="54" t="s">
        <v>7419</v>
      </c>
      <c r="GM253" s="54" t="s">
        <v>7494</v>
      </c>
      <c r="GN253" s="54"/>
    </row>
    <row r="254" spans="3:196" ht="30" customHeight="1" x14ac:dyDescent="0.2">
      <c r="C254" s="57" t="s">
        <v>11156</v>
      </c>
      <c r="D254" s="102" t="s">
        <v>11217</v>
      </c>
      <c r="E254" s="54" t="s">
        <v>73</v>
      </c>
      <c r="F254" s="54" t="s">
        <v>11175</v>
      </c>
      <c r="G254" s="54" t="s">
        <v>85</v>
      </c>
      <c r="H254" s="54" t="s">
        <v>394</v>
      </c>
      <c r="I254" s="54" t="s">
        <v>502</v>
      </c>
      <c r="J254" s="54" t="s">
        <v>502</v>
      </c>
      <c r="K254" s="54">
        <v>2021</v>
      </c>
      <c r="L254" s="54" t="s">
        <v>781</v>
      </c>
      <c r="M254" s="54" t="s">
        <v>937</v>
      </c>
      <c r="N254" s="54"/>
      <c r="O254" s="54"/>
      <c r="P254" s="54"/>
      <c r="Q254" s="54" t="s">
        <v>1748</v>
      </c>
      <c r="R254" s="54" t="s">
        <v>1942</v>
      </c>
      <c r="S254" s="54" t="s">
        <v>2205</v>
      </c>
      <c r="T254" s="54" t="s">
        <v>2423</v>
      </c>
      <c r="U254" s="54"/>
      <c r="V254" s="54"/>
      <c r="W254" s="54"/>
      <c r="X254" s="54"/>
      <c r="Y254" s="54"/>
      <c r="Z254" s="54" t="s">
        <v>2920</v>
      </c>
      <c r="AA254" s="54" t="s">
        <v>2920</v>
      </c>
      <c r="AB254" s="54" t="s">
        <v>3140</v>
      </c>
      <c r="AC254" s="54" t="s">
        <v>2920</v>
      </c>
      <c r="AD254" s="55">
        <v>0.11</v>
      </c>
      <c r="AE254" s="55"/>
      <c r="AF254" s="55"/>
      <c r="AG254" s="55"/>
      <c r="AH254" s="55">
        <v>0.1</v>
      </c>
      <c r="AI254" s="55">
        <v>90.91</v>
      </c>
      <c r="AJ254" s="55">
        <v>1.2</v>
      </c>
      <c r="AK254" s="55">
        <v>0</v>
      </c>
      <c r="AL254" s="55">
        <v>0</v>
      </c>
      <c r="AM254" s="55">
        <v>0</v>
      </c>
      <c r="AN254" s="55">
        <v>0</v>
      </c>
      <c r="AO254" s="55">
        <v>0.01</v>
      </c>
      <c r="AP254" s="55">
        <v>9.09</v>
      </c>
      <c r="AQ254" s="55"/>
      <c r="AR254" s="55"/>
      <c r="AS254" s="55"/>
      <c r="AT254" s="55"/>
      <c r="AU254" s="55"/>
      <c r="AV254" s="55">
        <v>1</v>
      </c>
      <c r="AW254" s="54" t="s">
        <v>3487</v>
      </c>
      <c r="AX254" s="54"/>
      <c r="AY254" s="55">
        <v>0</v>
      </c>
      <c r="AZ254" s="55">
        <v>0</v>
      </c>
      <c r="BA254" s="55">
        <v>0</v>
      </c>
      <c r="BB254" s="56">
        <v>1</v>
      </c>
      <c r="BC254" s="56">
        <v>1</v>
      </c>
      <c r="BD254" s="56">
        <v>1</v>
      </c>
      <c r="BE254" s="56"/>
      <c r="BF254" s="56"/>
      <c r="BG254" s="56"/>
      <c r="BH254" s="56"/>
      <c r="BI254" s="56"/>
      <c r="BJ254" s="56"/>
      <c r="BK254" s="56"/>
      <c r="BL254" s="56"/>
      <c r="BM254" s="56"/>
      <c r="BN254" s="56"/>
      <c r="BO254" s="56"/>
      <c r="BP254" s="56"/>
      <c r="BQ254" s="56"/>
      <c r="BR254" s="56">
        <v>1</v>
      </c>
      <c r="BS254" s="56"/>
      <c r="BT254" s="56"/>
      <c r="BU254" s="56"/>
      <c r="BV254" s="56"/>
      <c r="BW254" s="56"/>
      <c r="BX254" s="56"/>
      <c r="BY254" s="56"/>
      <c r="BZ254" s="56"/>
      <c r="CA254" s="56"/>
      <c r="CB254" s="56"/>
      <c r="CC254" s="56"/>
      <c r="CD254" s="56"/>
      <c r="CE254" s="56"/>
      <c r="CF254" s="56"/>
      <c r="CG254" s="56"/>
      <c r="CH254" s="56"/>
      <c r="CI254" s="56"/>
      <c r="CJ254" s="56"/>
      <c r="CK254" s="56"/>
      <c r="CL254" s="56"/>
      <c r="CM254" s="56"/>
      <c r="CN254" s="56">
        <v>0</v>
      </c>
      <c r="CO254" s="56"/>
      <c r="CP254" s="70"/>
      <c r="CQ254" s="56"/>
      <c r="CR254" s="56"/>
      <c r="CS254" s="56"/>
      <c r="CT254" s="56"/>
      <c r="CU254" s="56">
        <v>1</v>
      </c>
      <c r="CV254" s="56">
        <v>0</v>
      </c>
      <c r="CW254" s="55">
        <v>0.52600000000000002</v>
      </c>
      <c r="CX254" s="54" t="s">
        <v>3857</v>
      </c>
      <c r="CY254" s="54"/>
      <c r="CZ254" s="54">
        <v>89.76</v>
      </c>
      <c r="DA254" s="54" t="s">
        <v>4050</v>
      </c>
      <c r="DB254" s="55">
        <v>0.58599999999999997</v>
      </c>
      <c r="DC254" s="54"/>
      <c r="DD254" s="54"/>
      <c r="DE254" s="54"/>
      <c r="DF254" s="54"/>
      <c r="DG254" s="54"/>
      <c r="DH254" s="54"/>
      <c r="DI254" s="54"/>
      <c r="DJ254" s="54">
        <v>1</v>
      </c>
      <c r="DK254" s="54">
        <v>1</v>
      </c>
      <c r="DL254" s="54" t="s">
        <v>4261</v>
      </c>
      <c r="DM254" s="54">
        <v>240</v>
      </c>
      <c r="DN254" s="54"/>
      <c r="DO254" s="54"/>
      <c r="DP254" s="54"/>
      <c r="DQ254" s="54"/>
      <c r="DR254" s="54"/>
      <c r="DS254" s="54"/>
      <c r="DT254" s="54"/>
      <c r="DU254" s="54"/>
      <c r="DV254" s="54"/>
      <c r="DW254" s="54"/>
      <c r="DX254" s="54"/>
      <c r="DY254" s="54"/>
      <c r="DZ254" s="54"/>
      <c r="EA254" s="54"/>
      <c r="EB254" s="54"/>
      <c r="EC254" s="54"/>
      <c r="ED254" s="54"/>
      <c r="EE254" s="54"/>
      <c r="EF254" s="54"/>
      <c r="EG254" s="54"/>
      <c r="EH254" s="54"/>
      <c r="EI254" s="54"/>
      <c r="EJ254" s="54"/>
      <c r="EK254" s="54"/>
      <c r="EL254" s="54">
        <v>1</v>
      </c>
      <c r="EM254" s="54" t="s">
        <v>4261</v>
      </c>
      <c r="EN254" s="54">
        <v>240</v>
      </c>
      <c r="EO254" s="54"/>
      <c r="EP254" s="54"/>
      <c r="EQ254" s="54"/>
      <c r="ER254" s="54"/>
      <c r="ES254" s="54"/>
      <c r="ET254" s="54"/>
      <c r="EU254" s="54"/>
      <c r="EV254" s="54"/>
      <c r="EW254" s="54"/>
      <c r="EX254" s="54"/>
      <c r="EY254" s="54"/>
      <c r="EZ254" s="54"/>
      <c r="FA254" s="54"/>
      <c r="FB254" s="54"/>
      <c r="FC254" s="54"/>
      <c r="FD254" s="54"/>
      <c r="FE254" s="54"/>
      <c r="FF254" s="54"/>
      <c r="FG254" s="54"/>
      <c r="FH254" s="54"/>
      <c r="FI254" s="54"/>
      <c r="FJ254" s="54"/>
      <c r="FK254" s="54"/>
      <c r="FL254" s="54"/>
      <c r="FM254" s="54"/>
      <c r="FN254" s="54"/>
      <c r="FO254" s="54"/>
      <c r="FP254" s="54"/>
      <c r="FQ254" s="54"/>
      <c r="FR254" s="54"/>
      <c r="FS254" s="54"/>
      <c r="FT254" s="54"/>
      <c r="FU254" s="54" t="s">
        <v>5152</v>
      </c>
      <c r="FV254" s="54" t="s">
        <v>5326</v>
      </c>
      <c r="FW254" s="54"/>
      <c r="FX254" s="54"/>
      <c r="FY254" s="54" t="s">
        <v>5581</v>
      </c>
      <c r="FZ254" s="54"/>
      <c r="GA254" s="54"/>
      <c r="GB254" s="54"/>
      <c r="GC254" s="54" t="s">
        <v>5792</v>
      </c>
      <c r="GD254" s="54">
        <v>2</v>
      </c>
      <c r="GE254" s="54">
        <v>280</v>
      </c>
      <c r="GF254" s="54" t="s">
        <v>6099</v>
      </c>
      <c r="GG254" s="54" t="s">
        <v>6417</v>
      </c>
      <c r="GH254" s="54" t="s">
        <v>6762</v>
      </c>
      <c r="GI254" s="54" t="s">
        <v>7104</v>
      </c>
      <c r="GJ254" s="54" t="s">
        <v>28</v>
      </c>
      <c r="GK254" s="54" t="s">
        <v>6407</v>
      </c>
      <c r="GL254" s="54" t="s">
        <v>7419</v>
      </c>
      <c r="GM254" s="54" t="s">
        <v>7494</v>
      </c>
      <c r="GN254" s="54"/>
    </row>
    <row r="255" spans="3:196" ht="30" customHeight="1" x14ac:dyDescent="0.2">
      <c r="C255" s="57" t="s">
        <v>11156</v>
      </c>
      <c r="D255" s="102" t="s">
        <v>11217</v>
      </c>
      <c r="E255" s="54" t="s">
        <v>73</v>
      </c>
      <c r="F255" s="54" t="s">
        <v>11175</v>
      </c>
      <c r="G255" s="54" t="s">
        <v>85</v>
      </c>
      <c r="H255" s="54" t="s">
        <v>396</v>
      </c>
      <c r="I255" s="54" t="s">
        <v>502</v>
      </c>
      <c r="J255" s="54" t="s">
        <v>502</v>
      </c>
      <c r="K255" s="54">
        <v>2021</v>
      </c>
      <c r="L255" s="54" t="s">
        <v>787</v>
      </c>
      <c r="M255" s="54" t="s">
        <v>940</v>
      </c>
      <c r="N255" s="54"/>
      <c r="O255" s="54"/>
      <c r="P255" s="54"/>
      <c r="Q255" s="54" t="s">
        <v>1750</v>
      </c>
      <c r="R255" s="54" t="s">
        <v>1944</v>
      </c>
      <c r="S255" s="54" t="s">
        <v>2207</v>
      </c>
      <c r="T255" s="54" t="s">
        <v>2425</v>
      </c>
      <c r="U255" s="54"/>
      <c r="V255" s="54"/>
      <c r="W255" s="54"/>
      <c r="X255" s="54"/>
      <c r="Y255" s="54"/>
      <c r="Z255" s="54" t="s">
        <v>2922</v>
      </c>
      <c r="AA255" s="54" t="s">
        <v>2922</v>
      </c>
      <c r="AB255" s="54" t="s">
        <v>3140</v>
      </c>
      <c r="AC255" s="54" t="s">
        <v>2922</v>
      </c>
      <c r="AD255" s="55">
        <v>9.5999999999999988E-2</v>
      </c>
      <c r="AE255" s="55"/>
      <c r="AF255" s="55"/>
      <c r="AG255" s="55"/>
      <c r="AH255" s="55">
        <v>8.9999999999999993E-3</v>
      </c>
      <c r="AI255" s="55">
        <v>9.3800000000000008</v>
      </c>
      <c r="AJ255" s="55">
        <v>0.4</v>
      </c>
      <c r="AK255" s="55">
        <v>0</v>
      </c>
      <c r="AL255" s="55">
        <v>0</v>
      </c>
      <c r="AM255" s="55">
        <v>0</v>
      </c>
      <c r="AN255" s="55">
        <v>0</v>
      </c>
      <c r="AO255" s="55">
        <v>8.6999999999999994E-2</v>
      </c>
      <c r="AP255" s="55">
        <v>90.63</v>
      </c>
      <c r="AQ255" s="55"/>
      <c r="AR255" s="55"/>
      <c r="AS255" s="55"/>
      <c r="AT255" s="55"/>
      <c r="AU255" s="55"/>
      <c r="AV255" s="55"/>
      <c r="AW255" s="54"/>
      <c r="AX255" s="54"/>
      <c r="AY255" s="55"/>
      <c r="AZ255" s="55">
        <v>0</v>
      </c>
      <c r="BA255" s="55">
        <v>0</v>
      </c>
      <c r="BB255" s="56">
        <v>6</v>
      </c>
      <c r="BC255" s="56">
        <v>1</v>
      </c>
      <c r="BD255" s="56">
        <v>1</v>
      </c>
      <c r="BE255" s="56"/>
      <c r="BF255" s="56"/>
      <c r="BG255" s="56"/>
      <c r="BH255" s="56"/>
      <c r="BI255" s="56"/>
      <c r="BJ255" s="56"/>
      <c r="BK255" s="56"/>
      <c r="BL255" s="56"/>
      <c r="BM255" s="56"/>
      <c r="BN255" s="56"/>
      <c r="BO255" s="56"/>
      <c r="BP255" s="56"/>
      <c r="BQ255" s="56"/>
      <c r="BR255" s="56">
        <v>1</v>
      </c>
      <c r="BS255" s="56"/>
      <c r="BT255" s="56"/>
      <c r="BU255" s="56"/>
      <c r="BV255" s="56"/>
      <c r="BW255" s="56"/>
      <c r="BX255" s="56"/>
      <c r="BY255" s="56"/>
      <c r="BZ255" s="56"/>
      <c r="CA255" s="56"/>
      <c r="CB255" s="56"/>
      <c r="CC255" s="56"/>
      <c r="CD255" s="56"/>
      <c r="CE255" s="56"/>
      <c r="CF255" s="56"/>
      <c r="CG255" s="56"/>
      <c r="CH255" s="56"/>
      <c r="CI255" s="56"/>
      <c r="CJ255" s="56"/>
      <c r="CK255" s="56"/>
      <c r="CL255" s="56"/>
      <c r="CM255" s="56"/>
      <c r="CN255" s="56">
        <v>0</v>
      </c>
      <c r="CO255" s="56"/>
      <c r="CP255" s="70"/>
      <c r="CQ255" s="56"/>
      <c r="CR255" s="56"/>
      <c r="CS255" s="56"/>
      <c r="CT255" s="56"/>
      <c r="CU255" s="56">
        <v>1</v>
      </c>
      <c r="CV255" s="56">
        <v>0</v>
      </c>
      <c r="CW255" s="55">
        <v>0.68</v>
      </c>
      <c r="CX255" s="54" t="s">
        <v>3857</v>
      </c>
      <c r="CY255" s="54"/>
      <c r="CZ255" s="54">
        <v>93.79</v>
      </c>
      <c r="DA255" s="54" t="s">
        <v>4050</v>
      </c>
      <c r="DB255" s="55">
        <v>0.72499999999999998</v>
      </c>
      <c r="DC255" s="54"/>
      <c r="DD255" s="54"/>
      <c r="DE255" s="54"/>
      <c r="DF255" s="54"/>
      <c r="DG255" s="54"/>
      <c r="DH255" s="54"/>
      <c r="DI255" s="54"/>
      <c r="DJ255" s="54">
        <v>1</v>
      </c>
      <c r="DK255" s="54">
        <v>1</v>
      </c>
      <c r="DL255" s="54" t="s">
        <v>4261</v>
      </c>
      <c r="DM255" s="54">
        <v>368</v>
      </c>
      <c r="DN255" s="54"/>
      <c r="DO255" s="54"/>
      <c r="DP255" s="54"/>
      <c r="DQ255" s="54"/>
      <c r="DR255" s="54"/>
      <c r="DS255" s="54"/>
      <c r="DT255" s="54"/>
      <c r="DU255" s="54"/>
      <c r="DV255" s="54"/>
      <c r="DW255" s="54"/>
      <c r="DX255" s="54"/>
      <c r="DY255" s="54"/>
      <c r="DZ255" s="54"/>
      <c r="EA255" s="54"/>
      <c r="EB255" s="54"/>
      <c r="EC255" s="54"/>
      <c r="ED255" s="54"/>
      <c r="EE255" s="54"/>
      <c r="EF255" s="54"/>
      <c r="EG255" s="54"/>
      <c r="EH255" s="54"/>
      <c r="EI255" s="54"/>
      <c r="EJ255" s="54"/>
      <c r="EK255" s="54"/>
      <c r="EL255" s="54">
        <v>1</v>
      </c>
      <c r="EM255" s="54" t="s">
        <v>4261</v>
      </c>
      <c r="EN255" s="54">
        <v>296</v>
      </c>
      <c r="EO255" s="54"/>
      <c r="EP255" s="54"/>
      <c r="EQ255" s="54"/>
      <c r="ER255" s="54"/>
      <c r="ES255" s="54"/>
      <c r="ET255" s="54"/>
      <c r="EU255" s="54"/>
      <c r="EV255" s="54"/>
      <c r="EW255" s="54"/>
      <c r="EX255" s="54"/>
      <c r="EY255" s="54"/>
      <c r="EZ255" s="54"/>
      <c r="FA255" s="54"/>
      <c r="FB255" s="54"/>
      <c r="FC255" s="54"/>
      <c r="FD255" s="54"/>
      <c r="FE255" s="54"/>
      <c r="FF255" s="54"/>
      <c r="FG255" s="54"/>
      <c r="FH255" s="54"/>
      <c r="FI255" s="54"/>
      <c r="FJ255" s="54"/>
      <c r="FK255" s="54"/>
      <c r="FL255" s="54"/>
      <c r="FM255" s="54"/>
      <c r="FN255" s="54"/>
      <c r="FO255" s="54"/>
      <c r="FP255" s="54"/>
      <c r="FQ255" s="54"/>
      <c r="FR255" s="54"/>
      <c r="FS255" s="54"/>
      <c r="FT255" s="54"/>
      <c r="FU255" s="54"/>
      <c r="FV255" s="54"/>
      <c r="FW255" s="54"/>
      <c r="FX255" s="54"/>
      <c r="FY255" s="54" t="s">
        <v>5583</v>
      </c>
      <c r="FZ255" s="54"/>
      <c r="GA255" s="54"/>
      <c r="GB255" s="54"/>
      <c r="GC255" s="54" t="s">
        <v>5793</v>
      </c>
      <c r="GD255" s="54">
        <v>2</v>
      </c>
      <c r="GE255" s="54">
        <v>42</v>
      </c>
      <c r="GF255" s="54" t="s">
        <v>6099</v>
      </c>
      <c r="GG255" s="54" t="s">
        <v>6417</v>
      </c>
      <c r="GH255" s="54" t="s">
        <v>6764</v>
      </c>
      <c r="GI255" s="54" t="s">
        <v>7104</v>
      </c>
      <c r="GJ255" s="54" t="s">
        <v>28</v>
      </c>
      <c r="GK255" s="54" t="s">
        <v>6407</v>
      </c>
      <c r="GL255" s="54" t="s">
        <v>7419</v>
      </c>
      <c r="GM255" s="54" t="s">
        <v>7494</v>
      </c>
      <c r="GN255" s="54"/>
    </row>
    <row r="256" spans="3:196" ht="30" customHeight="1" x14ac:dyDescent="0.2">
      <c r="C256" s="102" t="s">
        <v>711</v>
      </c>
      <c r="D256" s="102" t="s">
        <v>11217</v>
      </c>
      <c r="E256" s="54" t="s">
        <v>73</v>
      </c>
      <c r="F256" s="54" t="s">
        <v>11175</v>
      </c>
      <c r="G256" s="54" t="s">
        <v>84</v>
      </c>
      <c r="H256" s="54" t="s">
        <v>397</v>
      </c>
      <c r="I256" s="54" t="s">
        <v>663</v>
      </c>
      <c r="J256" s="54" t="s">
        <v>663</v>
      </c>
      <c r="K256" s="54">
        <v>2023</v>
      </c>
      <c r="L256" s="54" t="s">
        <v>830</v>
      </c>
      <c r="M256" s="54" t="s">
        <v>763</v>
      </c>
      <c r="N256" s="54"/>
      <c r="O256" s="54" t="s">
        <v>1255</v>
      </c>
      <c r="P256" s="54" t="s">
        <v>1478</v>
      </c>
      <c r="Q256" s="54"/>
      <c r="R256" s="54"/>
      <c r="S256" s="54"/>
      <c r="T256" s="54"/>
      <c r="U256" s="54"/>
      <c r="V256" s="54"/>
      <c r="W256" s="54"/>
      <c r="X256" s="54"/>
      <c r="Y256" s="54"/>
      <c r="Z256" s="54" t="s">
        <v>2923</v>
      </c>
      <c r="AA256" s="54" t="s">
        <v>3119</v>
      </c>
      <c r="AB256" s="54" t="s">
        <v>3138</v>
      </c>
      <c r="AC256" s="54" t="s">
        <v>3341</v>
      </c>
      <c r="AD256" s="55">
        <v>0.1</v>
      </c>
      <c r="AE256" s="55"/>
      <c r="AF256" s="55"/>
      <c r="AG256" s="55"/>
      <c r="AH256" s="55">
        <v>0.1</v>
      </c>
      <c r="AI256" s="55">
        <v>100</v>
      </c>
      <c r="AJ256" s="55">
        <v>0.02</v>
      </c>
      <c r="AK256" s="55">
        <v>0</v>
      </c>
      <c r="AL256" s="55">
        <v>0</v>
      </c>
      <c r="AM256" s="55">
        <v>0</v>
      </c>
      <c r="AN256" s="55">
        <v>0</v>
      </c>
      <c r="AO256" s="55">
        <v>0</v>
      </c>
      <c r="AP256" s="55">
        <v>0</v>
      </c>
      <c r="AQ256" s="55"/>
      <c r="AR256" s="55"/>
      <c r="AS256" s="55"/>
      <c r="AT256" s="55"/>
      <c r="AU256" s="55"/>
      <c r="AV256" s="55"/>
      <c r="AW256" s="54"/>
      <c r="AX256" s="54"/>
      <c r="AY256" s="55"/>
      <c r="AZ256" s="55">
        <v>0.1</v>
      </c>
      <c r="BA256" s="55">
        <v>0.02</v>
      </c>
      <c r="BB256" s="56">
        <v>15</v>
      </c>
      <c r="BC256" s="56">
        <v>5</v>
      </c>
      <c r="BD256" s="56">
        <v>1</v>
      </c>
      <c r="BE256" s="56"/>
      <c r="BF256" s="56"/>
      <c r="BG256" s="56"/>
      <c r="BH256" s="56"/>
      <c r="BI256" s="56"/>
      <c r="BJ256" s="56"/>
      <c r="BK256" s="56"/>
      <c r="BL256" s="56"/>
      <c r="BM256" s="56"/>
      <c r="BN256" s="56"/>
      <c r="BO256" s="56"/>
      <c r="BP256" s="56"/>
      <c r="BQ256" s="56"/>
      <c r="BR256" s="56"/>
      <c r="BS256" s="56"/>
      <c r="BT256" s="56"/>
      <c r="BU256" s="56"/>
      <c r="BV256" s="56"/>
      <c r="BW256" s="56"/>
      <c r="BX256" s="56">
        <v>1</v>
      </c>
      <c r="BY256" s="56"/>
      <c r="BZ256" s="56"/>
      <c r="CA256" s="56"/>
      <c r="CB256" s="56"/>
      <c r="CC256" s="56"/>
      <c r="CD256" s="56"/>
      <c r="CE256" s="56"/>
      <c r="CF256" s="56"/>
      <c r="CG256" s="56"/>
      <c r="CH256" s="56"/>
      <c r="CI256" s="56"/>
      <c r="CJ256" s="56"/>
      <c r="CK256" s="56"/>
      <c r="CL256" s="56"/>
      <c r="CM256" s="56">
        <v>1</v>
      </c>
      <c r="CN256" s="56">
        <v>1</v>
      </c>
      <c r="CO256" s="56"/>
      <c r="CP256" s="70"/>
      <c r="CQ256" s="56"/>
      <c r="CR256" s="56"/>
      <c r="CS256" s="56"/>
      <c r="CT256" s="56"/>
      <c r="CU256" s="56">
        <v>1</v>
      </c>
      <c r="CV256" s="56">
        <v>0</v>
      </c>
      <c r="CW256" s="55">
        <v>0.48199999999999998</v>
      </c>
      <c r="CX256" s="54" t="s">
        <v>3858</v>
      </c>
      <c r="CY256" s="54"/>
      <c r="CZ256" s="54">
        <v>5.34</v>
      </c>
      <c r="DA256" s="54" t="s">
        <v>4050</v>
      </c>
      <c r="DB256" s="55">
        <v>9.0340000000000007</v>
      </c>
      <c r="DC256" s="54"/>
      <c r="DD256" s="54"/>
      <c r="DE256" s="54"/>
      <c r="DF256" s="54"/>
      <c r="DG256" s="54"/>
      <c r="DH256" s="54"/>
      <c r="DI256" s="54"/>
      <c r="DJ256" s="54">
        <v>2</v>
      </c>
      <c r="DK256" s="54"/>
      <c r="DL256" s="54"/>
      <c r="DM256" s="54"/>
      <c r="DN256" s="54">
        <v>1</v>
      </c>
      <c r="DO256" s="54" t="s">
        <v>4180</v>
      </c>
      <c r="DP256" s="54">
        <v>185</v>
      </c>
      <c r="DQ256" s="54"/>
      <c r="DR256" s="54"/>
      <c r="DS256" s="54"/>
      <c r="DT256" s="54"/>
      <c r="DU256" s="54"/>
      <c r="DV256" s="54"/>
      <c r="DW256" s="54"/>
      <c r="DX256" s="54"/>
      <c r="DY256" s="54"/>
      <c r="DZ256" s="54"/>
      <c r="EA256" s="54"/>
      <c r="EB256" s="54"/>
      <c r="EC256" s="54"/>
      <c r="ED256" s="54"/>
      <c r="EE256" s="54"/>
      <c r="EF256" s="54"/>
      <c r="EG256" s="54"/>
      <c r="EH256" s="54"/>
      <c r="EI256" s="54"/>
      <c r="EJ256" s="54"/>
      <c r="EK256" s="54"/>
      <c r="EL256" s="54"/>
      <c r="EM256" s="54"/>
      <c r="EN256" s="54"/>
      <c r="EO256" s="54"/>
      <c r="EP256" s="54"/>
      <c r="EQ256" s="54"/>
      <c r="ER256" s="54"/>
      <c r="ES256" s="54"/>
      <c r="ET256" s="54"/>
      <c r="EU256" s="54"/>
      <c r="EV256" s="54"/>
      <c r="EW256" s="54"/>
      <c r="EX256" s="54">
        <v>1</v>
      </c>
      <c r="EY256" s="54" t="s">
        <v>4180</v>
      </c>
      <c r="EZ256" s="54">
        <v>7</v>
      </c>
      <c r="FA256" s="54"/>
      <c r="FB256" s="54"/>
      <c r="FC256" s="54"/>
      <c r="FD256" s="54"/>
      <c r="FE256" s="54"/>
      <c r="FF256" s="54"/>
      <c r="FG256" s="54"/>
      <c r="FH256" s="54"/>
      <c r="FI256" s="54"/>
      <c r="FJ256" s="54"/>
      <c r="FK256" s="54"/>
      <c r="FL256" s="54"/>
      <c r="FM256" s="54"/>
      <c r="FN256" s="54"/>
      <c r="FO256" s="54"/>
      <c r="FP256" s="54"/>
      <c r="FQ256" s="54"/>
      <c r="FR256" s="54"/>
      <c r="FS256" s="54"/>
      <c r="FT256" s="54"/>
      <c r="FU256" s="54" t="s">
        <v>5154</v>
      </c>
      <c r="FV256" s="54"/>
      <c r="FW256" s="54"/>
      <c r="FX256" s="54"/>
      <c r="FY256" s="54"/>
      <c r="FZ256" s="54"/>
      <c r="GA256" s="54"/>
      <c r="GB256" s="54"/>
      <c r="GC256" s="54"/>
      <c r="GD256" s="54"/>
      <c r="GE256" s="54"/>
      <c r="GF256" s="54" t="s">
        <v>6101</v>
      </c>
      <c r="GG256" s="54" t="s">
        <v>6429</v>
      </c>
      <c r="GH256" s="54" t="s">
        <v>6765</v>
      </c>
      <c r="GI256" s="54" t="s">
        <v>7106</v>
      </c>
      <c r="GJ256" s="54" t="s">
        <v>28</v>
      </c>
      <c r="GK256" s="54" t="s">
        <v>6407</v>
      </c>
      <c r="GL256" s="54" t="s">
        <v>7419</v>
      </c>
      <c r="GM256" s="54" t="s">
        <v>7494</v>
      </c>
      <c r="GN256" s="54"/>
    </row>
    <row r="257" spans="3:196" ht="30" customHeight="1" x14ac:dyDescent="0.2">
      <c r="C257" s="57" t="s">
        <v>11177</v>
      </c>
      <c r="D257" s="102" t="s">
        <v>11217</v>
      </c>
      <c r="E257" s="54" t="s">
        <v>73</v>
      </c>
      <c r="F257" s="54" t="s">
        <v>11175</v>
      </c>
      <c r="G257" s="54" t="s">
        <v>84</v>
      </c>
      <c r="H257" s="54" t="s">
        <v>398</v>
      </c>
      <c r="I257" s="54" t="s">
        <v>483</v>
      </c>
      <c r="J257" s="54" t="s">
        <v>483</v>
      </c>
      <c r="K257" s="54">
        <v>2021</v>
      </c>
      <c r="L257" s="54" t="s">
        <v>788</v>
      </c>
      <c r="M257" s="54" t="s">
        <v>941</v>
      </c>
      <c r="N257" s="54"/>
      <c r="O257" s="54" t="s">
        <v>1256</v>
      </c>
      <c r="P257" s="54" t="s">
        <v>1479</v>
      </c>
      <c r="Q257" s="54"/>
      <c r="R257" s="54"/>
      <c r="S257" s="54"/>
      <c r="T257" s="54"/>
      <c r="U257" s="54"/>
      <c r="V257" s="54"/>
      <c r="W257" s="54"/>
      <c r="X257" s="54"/>
      <c r="Y257" s="54"/>
      <c r="Z257" s="54" t="s">
        <v>2924</v>
      </c>
      <c r="AA257" s="54" t="s">
        <v>2924</v>
      </c>
      <c r="AB257" s="54" t="s">
        <v>3141</v>
      </c>
      <c r="AC257" s="54" t="s">
        <v>3342</v>
      </c>
      <c r="AD257" s="55">
        <v>0.52</v>
      </c>
      <c r="AE257" s="55"/>
      <c r="AF257" s="55"/>
      <c r="AG257" s="55"/>
      <c r="AH257" s="55">
        <v>0.4</v>
      </c>
      <c r="AI257" s="55">
        <v>76.92</v>
      </c>
      <c r="AJ257" s="55">
        <v>0.03</v>
      </c>
      <c r="AK257" s="55">
        <v>0</v>
      </c>
      <c r="AL257" s="55">
        <v>0</v>
      </c>
      <c r="AM257" s="55">
        <v>0</v>
      </c>
      <c r="AN257" s="55">
        <v>0</v>
      </c>
      <c r="AO257" s="55">
        <v>0.12</v>
      </c>
      <c r="AP257" s="55">
        <v>23.08</v>
      </c>
      <c r="AQ257" s="55"/>
      <c r="AR257" s="55"/>
      <c r="AS257" s="55"/>
      <c r="AT257" s="55"/>
      <c r="AU257" s="55"/>
      <c r="AV257" s="55">
        <v>1</v>
      </c>
      <c r="AW257" s="54" t="s">
        <v>3483</v>
      </c>
      <c r="AX257" s="54"/>
      <c r="AY257" s="55">
        <v>0</v>
      </c>
      <c r="AZ257" s="55">
        <v>0.3</v>
      </c>
      <c r="BA257" s="55">
        <v>0.03</v>
      </c>
      <c r="BB257" s="56">
        <v>4</v>
      </c>
      <c r="BC257" s="56">
        <v>4</v>
      </c>
      <c r="BD257" s="56">
        <v>4</v>
      </c>
      <c r="BE257" s="56">
        <v>1</v>
      </c>
      <c r="BF257" s="56"/>
      <c r="BG257" s="56"/>
      <c r="BH257" s="56"/>
      <c r="BI257" s="56"/>
      <c r="BJ257" s="56"/>
      <c r="BK257" s="56"/>
      <c r="BL257" s="56">
        <v>2</v>
      </c>
      <c r="BM257" s="56"/>
      <c r="BN257" s="56"/>
      <c r="BO257" s="56"/>
      <c r="BP257" s="56"/>
      <c r="BQ257" s="56">
        <v>1</v>
      </c>
      <c r="BR257" s="56"/>
      <c r="BS257" s="56"/>
      <c r="BT257" s="56"/>
      <c r="BU257" s="56"/>
      <c r="BV257" s="56"/>
      <c r="BW257" s="56"/>
      <c r="BX257" s="56"/>
      <c r="BY257" s="56"/>
      <c r="BZ257" s="56"/>
      <c r="CA257" s="56"/>
      <c r="CB257" s="56"/>
      <c r="CC257" s="56"/>
      <c r="CD257" s="56"/>
      <c r="CE257" s="56"/>
      <c r="CF257" s="56"/>
      <c r="CG257" s="56"/>
      <c r="CH257" s="56"/>
      <c r="CI257" s="56"/>
      <c r="CJ257" s="56"/>
      <c r="CK257" s="56"/>
      <c r="CL257" s="56"/>
      <c r="CM257" s="56"/>
      <c r="CN257" s="56">
        <v>0</v>
      </c>
      <c r="CO257" s="56"/>
      <c r="CP257" s="70"/>
      <c r="CQ257" s="56"/>
      <c r="CR257" s="56"/>
      <c r="CS257" s="56"/>
      <c r="CT257" s="56"/>
      <c r="CU257" s="56">
        <v>4</v>
      </c>
      <c r="CV257" s="56">
        <v>0</v>
      </c>
      <c r="CW257" s="55">
        <v>14.407999999999999</v>
      </c>
      <c r="CX257" s="54" t="s">
        <v>3859</v>
      </c>
      <c r="CY257" s="54"/>
      <c r="CZ257" s="54">
        <v>60.41</v>
      </c>
      <c r="DA257" s="54" t="s">
        <v>4050</v>
      </c>
      <c r="DB257" s="55">
        <v>23.85</v>
      </c>
      <c r="DC257" s="54"/>
      <c r="DD257" s="54"/>
      <c r="DE257" s="54"/>
      <c r="DF257" s="54"/>
      <c r="DG257" s="54"/>
      <c r="DH257" s="54"/>
      <c r="DI257" s="54"/>
      <c r="DJ257" s="54">
        <v>3</v>
      </c>
      <c r="DK257" s="54"/>
      <c r="DL257" s="54"/>
      <c r="DM257" s="54"/>
      <c r="DN257" s="54">
        <v>1</v>
      </c>
      <c r="DO257" s="54" t="s">
        <v>4302</v>
      </c>
      <c r="DP257" s="54">
        <v>642</v>
      </c>
      <c r="DQ257" s="54"/>
      <c r="DR257" s="54"/>
      <c r="DS257" s="54"/>
      <c r="DT257" s="54"/>
      <c r="DU257" s="54"/>
      <c r="DV257" s="54"/>
      <c r="DW257" s="54"/>
      <c r="DX257" s="54"/>
      <c r="DY257" s="54"/>
      <c r="DZ257" s="54"/>
      <c r="EA257" s="54"/>
      <c r="EB257" s="54"/>
      <c r="EC257" s="54"/>
      <c r="ED257" s="54"/>
      <c r="EE257" s="54"/>
      <c r="EF257" s="54"/>
      <c r="EG257" s="54"/>
      <c r="EH257" s="54"/>
      <c r="EI257" s="54"/>
      <c r="EJ257" s="54"/>
      <c r="EK257" s="54"/>
      <c r="EL257" s="54"/>
      <c r="EM257" s="54"/>
      <c r="EN257" s="54"/>
      <c r="EO257" s="54"/>
      <c r="EP257" s="54"/>
      <c r="EQ257" s="54"/>
      <c r="ER257" s="54"/>
      <c r="ES257" s="54"/>
      <c r="ET257" s="54"/>
      <c r="EU257" s="54"/>
      <c r="EV257" s="54"/>
      <c r="EW257" s="54"/>
      <c r="EX257" s="54">
        <v>1</v>
      </c>
      <c r="EY257" s="54" t="s">
        <v>4741</v>
      </c>
      <c r="EZ257" s="54">
        <v>5</v>
      </c>
      <c r="FA257" s="54"/>
      <c r="FB257" s="54"/>
      <c r="FC257" s="54"/>
      <c r="FD257" s="54"/>
      <c r="FE257" s="54"/>
      <c r="FF257" s="54"/>
      <c r="FG257" s="54"/>
      <c r="FH257" s="54"/>
      <c r="FI257" s="54"/>
      <c r="FJ257" s="54"/>
      <c r="FK257" s="54"/>
      <c r="FL257" s="54"/>
      <c r="FM257" s="54"/>
      <c r="FN257" s="54"/>
      <c r="FO257" s="54"/>
      <c r="FP257" s="54"/>
      <c r="FQ257" s="54"/>
      <c r="FR257" s="54"/>
      <c r="FS257" s="54"/>
      <c r="FT257" s="54"/>
      <c r="FU257" s="54" t="s">
        <v>5155</v>
      </c>
      <c r="FV257" s="54" t="s">
        <v>5327</v>
      </c>
      <c r="FW257" s="54"/>
      <c r="FX257" s="54"/>
      <c r="FY257" s="54" t="s">
        <v>5584</v>
      </c>
      <c r="FZ257" s="54"/>
      <c r="GA257" s="54"/>
      <c r="GB257" s="54"/>
      <c r="GC257" s="54" t="s">
        <v>5794</v>
      </c>
      <c r="GD257" s="54">
        <v>4</v>
      </c>
      <c r="GE257" s="54">
        <v>1800</v>
      </c>
      <c r="GF257" s="54" t="s">
        <v>6102</v>
      </c>
      <c r="GG257" s="54" t="s">
        <v>6295</v>
      </c>
      <c r="GH257" s="54" t="s">
        <v>6766</v>
      </c>
      <c r="GI257" s="54" t="s">
        <v>7107</v>
      </c>
      <c r="GJ257" s="54" t="s">
        <v>28</v>
      </c>
      <c r="GK257" s="54" t="s">
        <v>6407</v>
      </c>
      <c r="GL257" s="54" t="s">
        <v>7419</v>
      </c>
      <c r="GM257" s="54" t="s">
        <v>7494</v>
      </c>
      <c r="GN257" s="54"/>
    </row>
    <row r="258" spans="3:196" ht="30" customHeight="1" x14ac:dyDescent="0.2">
      <c r="C258" s="102" t="s">
        <v>711</v>
      </c>
      <c r="D258" s="102" t="s">
        <v>11217</v>
      </c>
      <c r="E258" s="54" t="s">
        <v>73</v>
      </c>
      <c r="F258" s="54" t="s">
        <v>11175</v>
      </c>
      <c r="G258" s="54" t="s">
        <v>84</v>
      </c>
      <c r="H258" s="54" t="s">
        <v>398</v>
      </c>
      <c r="I258" s="54" t="s">
        <v>678</v>
      </c>
      <c r="J258" s="54" t="s">
        <v>655</v>
      </c>
      <c r="K258" s="54">
        <v>2023</v>
      </c>
      <c r="L258" s="54" t="s">
        <v>919</v>
      </c>
      <c r="M258" s="54" t="s">
        <v>941</v>
      </c>
      <c r="N258" s="54"/>
      <c r="O258" s="54" t="s">
        <v>1257</v>
      </c>
      <c r="P258" s="54" t="s">
        <v>1480</v>
      </c>
      <c r="Q258" s="54"/>
      <c r="R258" s="54"/>
      <c r="S258" s="54"/>
      <c r="T258" s="54"/>
      <c r="U258" s="54"/>
      <c r="V258" s="54"/>
      <c r="W258" s="54"/>
      <c r="X258" s="54"/>
      <c r="Y258" s="54"/>
      <c r="Z258" s="54" t="s">
        <v>2926</v>
      </c>
      <c r="AA258" s="54" t="s">
        <v>2926</v>
      </c>
      <c r="AB258" s="54" t="s">
        <v>3138</v>
      </c>
      <c r="AC258" s="54" t="s">
        <v>3344</v>
      </c>
      <c r="AD258" s="55">
        <v>0.1</v>
      </c>
      <c r="AE258" s="55"/>
      <c r="AF258" s="55"/>
      <c r="AG258" s="55"/>
      <c r="AH258" s="55">
        <v>0.1</v>
      </c>
      <c r="AI258" s="55">
        <v>100</v>
      </c>
      <c r="AJ258" s="55">
        <v>0.01</v>
      </c>
      <c r="AK258" s="55">
        <v>0</v>
      </c>
      <c r="AL258" s="55">
        <v>0</v>
      </c>
      <c r="AM258" s="55">
        <v>0</v>
      </c>
      <c r="AN258" s="55">
        <v>0</v>
      </c>
      <c r="AO258" s="55">
        <v>0</v>
      </c>
      <c r="AP258" s="55">
        <v>0</v>
      </c>
      <c r="AQ258" s="55"/>
      <c r="AR258" s="55"/>
      <c r="AS258" s="55"/>
      <c r="AT258" s="55"/>
      <c r="AU258" s="55"/>
      <c r="AV258" s="55"/>
      <c r="AW258" s="54"/>
      <c r="AX258" s="54"/>
      <c r="AY258" s="55"/>
      <c r="AZ258" s="55">
        <v>0.1</v>
      </c>
      <c r="BA258" s="55">
        <v>0.01</v>
      </c>
      <c r="BB258" s="56">
        <v>5</v>
      </c>
      <c r="BC258" s="56">
        <v>5</v>
      </c>
      <c r="BD258" s="56">
        <v>1</v>
      </c>
      <c r="BE258" s="56"/>
      <c r="BF258" s="56"/>
      <c r="BG258" s="56"/>
      <c r="BH258" s="56"/>
      <c r="BI258" s="56"/>
      <c r="BJ258" s="56"/>
      <c r="BK258" s="56"/>
      <c r="BL258" s="56"/>
      <c r="BM258" s="56"/>
      <c r="BN258" s="56"/>
      <c r="BO258" s="56"/>
      <c r="BP258" s="56"/>
      <c r="BQ258" s="56"/>
      <c r="BR258" s="56"/>
      <c r="BS258" s="56"/>
      <c r="BT258" s="56"/>
      <c r="BU258" s="56"/>
      <c r="BV258" s="56"/>
      <c r="BW258" s="56"/>
      <c r="BX258" s="56">
        <v>1</v>
      </c>
      <c r="BY258" s="56"/>
      <c r="BZ258" s="56">
        <v>1</v>
      </c>
      <c r="CA258" s="56"/>
      <c r="CB258" s="56"/>
      <c r="CC258" s="56"/>
      <c r="CD258" s="56"/>
      <c r="CE258" s="56"/>
      <c r="CF258" s="56"/>
      <c r="CG258" s="56"/>
      <c r="CH258" s="56"/>
      <c r="CI258" s="56"/>
      <c r="CJ258" s="56"/>
      <c r="CK258" s="56"/>
      <c r="CL258" s="56"/>
      <c r="CM258" s="56"/>
      <c r="CN258" s="56">
        <v>1</v>
      </c>
      <c r="CO258" s="56"/>
      <c r="CP258" s="70"/>
      <c r="CQ258" s="56"/>
      <c r="CR258" s="56"/>
      <c r="CS258" s="56"/>
      <c r="CT258" s="56"/>
      <c r="CU258" s="56">
        <v>1</v>
      </c>
      <c r="CV258" s="56">
        <v>0</v>
      </c>
      <c r="CW258" s="55">
        <v>0.31</v>
      </c>
      <c r="CX258" s="54" t="s">
        <v>3861</v>
      </c>
      <c r="CY258" s="54"/>
      <c r="CZ258" s="54">
        <v>1.3</v>
      </c>
      <c r="DA258" s="54" t="s">
        <v>4050</v>
      </c>
      <c r="DB258" s="55">
        <v>23.85</v>
      </c>
      <c r="DC258" s="54"/>
      <c r="DD258" s="54"/>
      <c r="DE258" s="54"/>
      <c r="DF258" s="54"/>
      <c r="DG258" s="54"/>
      <c r="DH258" s="54"/>
      <c r="DI258" s="54"/>
      <c r="DJ258" s="54">
        <v>2</v>
      </c>
      <c r="DK258" s="54"/>
      <c r="DL258" s="54"/>
      <c r="DM258" s="54"/>
      <c r="DN258" s="54"/>
      <c r="DO258" s="54"/>
      <c r="DP258" s="54"/>
      <c r="DQ258" s="54"/>
      <c r="DR258" s="54"/>
      <c r="DS258" s="54"/>
      <c r="DT258" s="54"/>
      <c r="DU258" s="54"/>
      <c r="DV258" s="54"/>
      <c r="DW258" s="54"/>
      <c r="DX258" s="54"/>
      <c r="DY258" s="54"/>
      <c r="DZ258" s="54"/>
      <c r="EA258" s="54"/>
      <c r="EB258" s="54"/>
      <c r="EC258" s="54"/>
      <c r="ED258" s="54"/>
      <c r="EE258" s="54"/>
      <c r="EF258" s="54" t="s">
        <v>4544</v>
      </c>
      <c r="EG258" s="54" t="s">
        <v>4576</v>
      </c>
      <c r="EH258" s="54">
        <v>30</v>
      </c>
      <c r="EI258" s="54"/>
      <c r="EJ258" s="54"/>
      <c r="EK258" s="54"/>
      <c r="EL258" s="54"/>
      <c r="EM258" s="54"/>
      <c r="EN258" s="54"/>
      <c r="EO258" s="54"/>
      <c r="EP258" s="54"/>
      <c r="EQ258" s="54"/>
      <c r="ER258" s="54"/>
      <c r="ES258" s="54"/>
      <c r="ET258" s="54"/>
      <c r="EU258" s="54"/>
      <c r="EV258" s="54"/>
      <c r="EW258" s="54"/>
      <c r="EX258" s="54">
        <v>1</v>
      </c>
      <c r="EY258" s="54" t="s">
        <v>4742</v>
      </c>
      <c r="EZ258" s="54">
        <v>5</v>
      </c>
      <c r="FA258" s="54"/>
      <c r="FB258" s="54"/>
      <c r="FC258" s="54"/>
      <c r="FD258" s="54"/>
      <c r="FE258" s="54"/>
      <c r="FF258" s="54"/>
      <c r="FG258" s="54"/>
      <c r="FH258" s="54"/>
      <c r="FI258" s="54"/>
      <c r="FJ258" s="54"/>
      <c r="FK258" s="54"/>
      <c r="FL258" s="54"/>
      <c r="FM258" s="54"/>
      <c r="FN258" s="54"/>
      <c r="FO258" s="54"/>
      <c r="FP258" s="54"/>
      <c r="FQ258" s="54"/>
      <c r="FR258" s="54"/>
      <c r="FS258" s="54"/>
      <c r="FT258" s="54"/>
      <c r="FU258" s="54" t="s">
        <v>5157</v>
      </c>
      <c r="FV258" s="54" t="s">
        <v>5329</v>
      </c>
      <c r="FW258" s="54"/>
      <c r="FX258" s="54"/>
      <c r="FY258" s="54"/>
      <c r="FZ258" s="54"/>
      <c r="GA258" s="54" t="s">
        <v>5654</v>
      </c>
      <c r="GB258" s="54"/>
      <c r="GC258" s="54"/>
      <c r="GD258" s="54"/>
      <c r="GE258" s="54"/>
      <c r="GF258" s="54" t="s">
        <v>6102</v>
      </c>
      <c r="GG258" s="54" t="s">
        <v>6295</v>
      </c>
      <c r="GH258" s="54" t="s">
        <v>6766</v>
      </c>
      <c r="GI258" s="54" t="s">
        <v>7107</v>
      </c>
      <c r="GJ258" s="54" t="s">
        <v>28</v>
      </c>
      <c r="GK258" s="54" t="s">
        <v>6407</v>
      </c>
      <c r="GL258" s="54" t="s">
        <v>7419</v>
      </c>
      <c r="GM258" s="54" t="s">
        <v>7494</v>
      </c>
      <c r="GN258" s="54"/>
    </row>
    <row r="259" spans="3:196" ht="30" customHeight="1" x14ac:dyDescent="0.2">
      <c r="C259" s="57" t="s">
        <v>11177</v>
      </c>
      <c r="D259" s="102" t="s">
        <v>11217</v>
      </c>
      <c r="E259" s="54" t="s">
        <v>73</v>
      </c>
      <c r="F259" s="54" t="s">
        <v>11175</v>
      </c>
      <c r="G259" s="54" t="s">
        <v>84</v>
      </c>
      <c r="H259" s="54" t="s">
        <v>401</v>
      </c>
      <c r="I259" s="54" t="s">
        <v>483</v>
      </c>
      <c r="J259" s="54" t="s">
        <v>483</v>
      </c>
      <c r="K259" s="54">
        <v>2021</v>
      </c>
      <c r="L259" s="54" t="s">
        <v>920</v>
      </c>
      <c r="M259" s="54" t="s">
        <v>950</v>
      </c>
      <c r="N259" s="54"/>
      <c r="O259" s="54" t="s">
        <v>1259</v>
      </c>
      <c r="P259" s="54" t="s">
        <v>1482</v>
      </c>
      <c r="Q259" s="54"/>
      <c r="R259" s="54"/>
      <c r="S259" s="54" t="s">
        <v>2210</v>
      </c>
      <c r="T259" s="54" t="s">
        <v>2427</v>
      </c>
      <c r="U259" s="54"/>
      <c r="V259" s="54"/>
      <c r="W259" s="54"/>
      <c r="X259" s="54"/>
      <c r="Y259" s="54"/>
      <c r="Z259" s="54" t="s">
        <v>2928</v>
      </c>
      <c r="AA259" s="54" t="s">
        <v>2928</v>
      </c>
      <c r="AB259" s="54" t="s">
        <v>3141</v>
      </c>
      <c r="AC259" s="54" t="s">
        <v>3346</v>
      </c>
      <c r="AD259" s="55">
        <v>2.4940000000000002</v>
      </c>
      <c r="AE259" s="55"/>
      <c r="AF259" s="55"/>
      <c r="AG259" s="55"/>
      <c r="AH259" s="55">
        <v>2.1120000000000001</v>
      </c>
      <c r="AI259" s="55">
        <v>84.68</v>
      </c>
      <c r="AJ259" s="55">
        <v>7.0000000000000007E-2</v>
      </c>
      <c r="AK259" s="55">
        <v>0</v>
      </c>
      <c r="AL259" s="55">
        <v>0</v>
      </c>
      <c r="AM259" s="55">
        <v>0</v>
      </c>
      <c r="AN259" s="55">
        <v>0</v>
      </c>
      <c r="AO259" s="55">
        <v>0.38200000000000001</v>
      </c>
      <c r="AP259" s="55">
        <v>15.32</v>
      </c>
      <c r="AQ259" s="55"/>
      <c r="AR259" s="55"/>
      <c r="AS259" s="55"/>
      <c r="AT259" s="55"/>
      <c r="AU259" s="55"/>
      <c r="AV259" s="55">
        <v>1</v>
      </c>
      <c r="AW259" s="54" t="s">
        <v>3489</v>
      </c>
      <c r="AX259" s="54"/>
      <c r="AY259" s="55">
        <v>0</v>
      </c>
      <c r="AZ259" s="55">
        <v>2</v>
      </c>
      <c r="BA259" s="55">
        <v>0.04</v>
      </c>
      <c r="BB259" s="56">
        <v>3</v>
      </c>
      <c r="BC259" s="56">
        <v>1</v>
      </c>
      <c r="BD259" s="56">
        <v>1</v>
      </c>
      <c r="BE259" s="56"/>
      <c r="BF259" s="56">
        <v>1</v>
      </c>
      <c r="BG259" s="56"/>
      <c r="BH259" s="56"/>
      <c r="BI259" s="56"/>
      <c r="BJ259" s="56"/>
      <c r="BK259" s="56"/>
      <c r="BL259" s="56"/>
      <c r="BM259" s="56"/>
      <c r="BN259" s="56"/>
      <c r="BO259" s="56"/>
      <c r="BP259" s="56"/>
      <c r="BQ259" s="56"/>
      <c r="BR259" s="56"/>
      <c r="BS259" s="56"/>
      <c r="BT259" s="56"/>
      <c r="BU259" s="56"/>
      <c r="BV259" s="56"/>
      <c r="BW259" s="56"/>
      <c r="BX259" s="56"/>
      <c r="BY259" s="56"/>
      <c r="BZ259" s="56"/>
      <c r="CA259" s="56"/>
      <c r="CB259" s="56"/>
      <c r="CC259" s="56"/>
      <c r="CD259" s="56"/>
      <c r="CE259" s="56"/>
      <c r="CF259" s="56"/>
      <c r="CG259" s="56"/>
      <c r="CH259" s="56"/>
      <c r="CI259" s="56"/>
      <c r="CJ259" s="56"/>
      <c r="CK259" s="56"/>
      <c r="CL259" s="56"/>
      <c r="CM259" s="56"/>
      <c r="CN259" s="56">
        <v>0</v>
      </c>
      <c r="CO259" s="56"/>
      <c r="CP259" s="70"/>
      <c r="CQ259" s="56"/>
      <c r="CR259" s="56"/>
      <c r="CS259" s="56"/>
      <c r="CT259" s="56"/>
      <c r="CU259" s="56">
        <v>1</v>
      </c>
      <c r="CV259" s="56">
        <v>0</v>
      </c>
      <c r="CW259" s="55">
        <v>2.2250000000000001</v>
      </c>
      <c r="CX259" s="54" t="s">
        <v>3863</v>
      </c>
      <c r="CY259" s="54"/>
      <c r="CZ259" s="54">
        <v>1.92</v>
      </c>
      <c r="DA259" s="54" t="s">
        <v>4050</v>
      </c>
      <c r="DB259" s="55">
        <v>115.724</v>
      </c>
      <c r="DC259" s="54"/>
      <c r="DD259" s="54"/>
      <c r="DE259" s="54"/>
      <c r="DF259" s="54"/>
      <c r="DG259" s="54"/>
      <c r="DH259" s="54"/>
      <c r="DI259" s="54"/>
      <c r="DJ259" s="54">
        <v>3</v>
      </c>
      <c r="DK259" s="54">
        <v>1</v>
      </c>
      <c r="DL259" s="54" t="s">
        <v>4263</v>
      </c>
      <c r="DM259" s="54">
        <v>1223</v>
      </c>
      <c r="DN259" s="54">
        <v>1</v>
      </c>
      <c r="DO259" s="54" t="s">
        <v>4182</v>
      </c>
      <c r="DP259" s="54">
        <v>78</v>
      </c>
      <c r="DQ259" s="54"/>
      <c r="DR259" s="54"/>
      <c r="DS259" s="54"/>
      <c r="DT259" s="54"/>
      <c r="DU259" s="54"/>
      <c r="DV259" s="54"/>
      <c r="DW259" s="54"/>
      <c r="DX259" s="54"/>
      <c r="DY259" s="54"/>
      <c r="DZ259" s="54"/>
      <c r="EA259" s="54"/>
      <c r="EB259" s="54"/>
      <c r="EC259" s="54"/>
      <c r="ED259" s="54"/>
      <c r="EE259" s="54"/>
      <c r="EF259" s="54"/>
      <c r="EG259" s="54"/>
      <c r="EH259" s="54"/>
      <c r="EI259" s="54"/>
      <c r="EJ259" s="54"/>
      <c r="EK259" s="54"/>
      <c r="EL259" s="54"/>
      <c r="EM259" s="54"/>
      <c r="EN259" s="54"/>
      <c r="EO259" s="54"/>
      <c r="EP259" s="54"/>
      <c r="EQ259" s="54"/>
      <c r="ER259" s="54"/>
      <c r="ES259" s="54"/>
      <c r="ET259" s="54"/>
      <c r="EU259" s="54"/>
      <c r="EV259" s="54"/>
      <c r="EW259" s="54"/>
      <c r="EX259" s="54">
        <v>1</v>
      </c>
      <c r="EY259" s="54" t="s">
        <v>4743</v>
      </c>
      <c r="EZ259" s="54">
        <v>8</v>
      </c>
      <c r="FA259" s="54"/>
      <c r="FB259" s="54"/>
      <c r="FC259" s="54"/>
      <c r="FD259" s="54"/>
      <c r="FE259" s="54"/>
      <c r="FF259" s="54"/>
      <c r="FG259" s="54"/>
      <c r="FH259" s="54"/>
      <c r="FI259" s="54"/>
      <c r="FJ259" s="54"/>
      <c r="FK259" s="54"/>
      <c r="FL259" s="54"/>
      <c r="FM259" s="54"/>
      <c r="FN259" s="54"/>
      <c r="FO259" s="54"/>
      <c r="FP259" s="54"/>
      <c r="FQ259" s="54"/>
      <c r="FR259" s="54"/>
      <c r="FS259" s="54"/>
      <c r="FT259" s="54"/>
      <c r="FU259" s="54" t="s">
        <v>5159</v>
      </c>
      <c r="FV259" s="54"/>
      <c r="FW259" s="54" t="s">
        <v>5159</v>
      </c>
      <c r="FX259" s="54"/>
      <c r="FY259" s="54"/>
      <c r="FZ259" s="54"/>
      <c r="GA259" s="54"/>
      <c r="GB259" s="54"/>
      <c r="GC259" s="54" t="s">
        <v>5797</v>
      </c>
      <c r="GD259" s="54">
        <v>2</v>
      </c>
      <c r="GE259" s="54">
        <v>157</v>
      </c>
      <c r="GF259" s="54" t="s">
        <v>6105</v>
      </c>
      <c r="GG259" s="54" t="s">
        <v>6432</v>
      </c>
      <c r="GH259" s="54" t="s">
        <v>6769</v>
      </c>
      <c r="GI259" s="54" t="s">
        <v>7110</v>
      </c>
      <c r="GJ259" s="54" t="s">
        <v>28</v>
      </c>
      <c r="GK259" s="54" t="s">
        <v>6407</v>
      </c>
      <c r="GL259" s="54" t="s">
        <v>7419</v>
      </c>
      <c r="GM259" s="54" t="s">
        <v>7494</v>
      </c>
      <c r="GN259" s="54"/>
    </row>
    <row r="260" spans="3:196" ht="30" customHeight="1" x14ac:dyDescent="0.2">
      <c r="C260" s="102" t="s">
        <v>711</v>
      </c>
      <c r="D260" s="102" t="s">
        <v>11217</v>
      </c>
      <c r="E260" s="54" t="s">
        <v>73</v>
      </c>
      <c r="F260" s="54" t="s">
        <v>11175</v>
      </c>
      <c r="G260" s="54" t="s">
        <v>84</v>
      </c>
      <c r="H260" s="54" t="s">
        <v>401</v>
      </c>
      <c r="I260" s="54" t="s">
        <v>680</v>
      </c>
      <c r="J260" s="54" t="s">
        <v>663</v>
      </c>
      <c r="K260" s="54">
        <v>2022</v>
      </c>
      <c r="L260" s="54" t="s">
        <v>787</v>
      </c>
      <c r="M260" s="54" t="s">
        <v>936</v>
      </c>
      <c r="N260" s="54"/>
      <c r="O260" s="54" t="s">
        <v>1263</v>
      </c>
      <c r="P260" s="54" t="s">
        <v>1485</v>
      </c>
      <c r="Q260" s="54"/>
      <c r="R260" s="54"/>
      <c r="S260" s="54" t="s">
        <v>2213</v>
      </c>
      <c r="T260" s="54" t="s">
        <v>2428</v>
      </c>
      <c r="U260" s="54"/>
      <c r="V260" s="54"/>
      <c r="W260" s="54"/>
      <c r="X260" s="54"/>
      <c r="Y260" s="54"/>
      <c r="Z260" s="54" t="s">
        <v>2928</v>
      </c>
      <c r="AA260" s="54" t="s">
        <v>3125</v>
      </c>
      <c r="AB260" s="54" t="s">
        <v>3138</v>
      </c>
      <c r="AC260" s="54" t="s">
        <v>3349</v>
      </c>
      <c r="AD260" s="55">
        <v>0.95</v>
      </c>
      <c r="AE260" s="55"/>
      <c r="AF260" s="55"/>
      <c r="AG260" s="55"/>
      <c r="AH260" s="55">
        <v>0.95</v>
      </c>
      <c r="AI260" s="55">
        <v>100</v>
      </c>
      <c r="AJ260" s="55">
        <v>0.02</v>
      </c>
      <c r="AK260" s="55">
        <v>0</v>
      </c>
      <c r="AL260" s="55">
        <v>0</v>
      </c>
      <c r="AM260" s="55">
        <v>0</v>
      </c>
      <c r="AN260" s="55">
        <v>0</v>
      </c>
      <c r="AO260" s="55">
        <v>0</v>
      </c>
      <c r="AP260" s="55">
        <v>0</v>
      </c>
      <c r="AQ260" s="55"/>
      <c r="AR260" s="55"/>
      <c r="AS260" s="55"/>
      <c r="AT260" s="55"/>
      <c r="AU260" s="55"/>
      <c r="AV260" s="55">
        <v>1</v>
      </c>
      <c r="AW260" s="54" t="s">
        <v>3493</v>
      </c>
      <c r="AX260" s="54"/>
      <c r="AY260" s="55">
        <v>0</v>
      </c>
      <c r="AZ260" s="55">
        <v>1</v>
      </c>
      <c r="BA260" s="55">
        <v>0.02</v>
      </c>
      <c r="BB260" s="56">
        <v>10</v>
      </c>
      <c r="BC260" s="56">
        <v>10</v>
      </c>
      <c r="BD260" s="56">
        <v>3</v>
      </c>
      <c r="BE260" s="56"/>
      <c r="BF260" s="56"/>
      <c r="BG260" s="56"/>
      <c r="BH260" s="56"/>
      <c r="BI260" s="56"/>
      <c r="BJ260" s="56"/>
      <c r="BK260" s="56"/>
      <c r="BL260" s="56"/>
      <c r="BM260" s="56"/>
      <c r="BN260" s="56"/>
      <c r="BO260" s="56"/>
      <c r="BP260" s="56"/>
      <c r="BQ260" s="56"/>
      <c r="BR260" s="56"/>
      <c r="BS260" s="56"/>
      <c r="BT260" s="56"/>
      <c r="BU260" s="56"/>
      <c r="BV260" s="56"/>
      <c r="BW260" s="56"/>
      <c r="BX260" s="56">
        <v>3</v>
      </c>
      <c r="BY260" s="56"/>
      <c r="BZ260" s="56"/>
      <c r="CA260" s="56"/>
      <c r="CB260" s="56">
        <v>1</v>
      </c>
      <c r="CC260" s="56">
        <v>1</v>
      </c>
      <c r="CD260" s="56"/>
      <c r="CE260" s="56"/>
      <c r="CF260" s="56"/>
      <c r="CG260" s="56"/>
      <c r="CH260" s="56">
        <v>1</v>
      </c>
      <c r="CI260" s="56"/>
      <c r="CJ260" s="56"/>
      <c r="CK260" s="56"/>
      <c r="CL260" s="56"/>
      <c r="CM260" s="56"/>
      <c r="CN260" s="56">
        <v>3</v>
      </c>
      <c r="CO260" s="56"/>
      <c r="CP260" s="70"/>
      <c r="CQ260" s="56"/>
      <c r="CR260" s="56"/>
      <c r="CS260" s="56"/>
      <c r="CT260" s="56"/>
      <c r="CU260" s="56">
        <v>3</v>
      </c>
      <c r="CV260" s="56">
        <v>0</v>
      </c>
      <c r="CW260" s="55">
        <v>2.0590000000000002</v>
      </c>
      <c r="CX260" s="54" t="s">
        <v>3866</v>
      </c>
      <c r="CY260" s="54"/>
      <c r="CZ260" s="54">
        <v>1.78</v>
      </c>
      <c r="DA260" s="54" t="s">
        <v>4050</v>
      </c>
      <c r="DB260" s="55">
        <v>115.724</v>
      </c>
      <c r="DC260" s="54"/>
      <c r="DD260" s="54"/>
      <c r="DE260" s="54"/>
      <c r="DF260" s="54"/>
      <c r="DG260" s="54"/>
      <c r="DH260" s="54"/>
      <c r="DI260" s="54"/>
      <c r="DJ260" s="54">
        <v>3</v>
      </c>
      <c r="DK260" s="54"/>
      <c r="DL260" s="54"/>
      <c r="DM260" s="54"/>
      <c r="DN260" s="54"/>
      <c r="DO260" s="54"/>
      <c r="DP260" s="54"/>
      <c r="DQ260" s="54"/>
      <c r="DR260" s="54"/>
      <c r="DS260" s="54"/>
      <c r="DT260" s="54"/>
      <c r="DU260" s="54"/>
      <c r="DV260" s="54"/>
      <c r="DW260" s="54"/>
      <c r="DX260" s="54"/>
      <c r="DY260" s="54"/>
      <c r="DZ260" s="54"/>
      <c r="EA260" s="54"/>
      <c r="EB260" s="54"/>
      <c r="EC260" s="54"/>
      <c r="ED260" s="54"/>
      <c r="EE260" s="54"/>
      <c r="EF260" s="54" t="s">
        <v>4546</v>
      </c>
      <c r="EG260" s="54" t="s">
        <v>4578</v>
      </c>
      <c r="EH260" s="54">
        <v>135</v>
      </c>
      <c r="EI260" s="54"/>
      <c r="EJ260" s="54"/>
      <c r="EK260" s="54"/>
      <c r="EL260" s="54"/>
      <c r="EM260" s="54"/>
      <c r="EN260" s="54"/>
      <c r="EO260" s="54"/>
      <c r="EP260" s="54"/>
      <c r="EQ260" s="54"/>
      <c r="ER260" s="54"/>
      <c r="ES260" s="54"/>
      <c r="ET260" s="54"/>
      <c r="EU260" s="54"/>
      <c r="EV260" s="54"/>
      <c r="EW260" s="54"/>
      <c r="EX260" s="54">
        <v>1</v>
      </c>
      <c r="EY260" s="54" t="s">
        <v>4744</v>
      </c>
      <c r="EZ260" s="54">
        <v>8</v>
      </c>
      <c r="FA260" s="54"/>
      <c r="FB260" s="54"/>
      <c r="FC260" s="54"/>
      <c r="FD260" s="54"/>
      <c r="FE260" s="54"/>
      <c r="FF260" s="54"/>
      <c r="FG260" s="54"/>
      <c r="FH260" s="54"/>
      <c r="FI260" s="54"/>
      <c r="FJ260" s="54"/>
      <c r="FK260" s="54"/>
      <c r="FL260" s="54"/>
      <c r="FM260" s="54"/>
      <c r="FN260" s="54"/>
      <c r="FO260" s="54"/>
      <c r="FP260" s="54"/>
      <c r="FQ260" s="54"/>
      <c r="FR260" s="54"/>
      <c r="FS260" s="54"/>
      <c r="FT260" s="54"/>
      <c r="FU260" s="54" t="s">
        <v>5163</v>
      </c>
      <c r="FV260" s="54" t="s">
        <v>5334</v>
      </c>
      <c r="FW260" s="54"/>
      <c r="FX260" s="54"/>
      <c r="FY260" s="54" t="s">
        <v>5590</v>
      </c>
      <c r="FZ260" s="54"/>
      <c r="GA260" s="54"/>
      <c r="GB260" s="54"/>
      <c r="GC260" s="54" t="s">
        <v>5800</v>
      </c>
      <c r="GD260" s="54">
        <v>1</v>
      </c>
      <c r="GE260" s="54">
        <v>51</v>
      </c>
      <c r="GF260" s="54" t="s">
        <v>6105</v>
      </c>
      <c r="GG260" s="54" t="s">
        <v>6432</v>
      </c>
      <c r="GH260" s="54" t="s">
        <v>6769</v>
      </c>
      <c r="GI260" s="54" t="s">
        <v>7110</v>
      </c>
      <c r="GJ260" s="54" t="s">
        <v>28</v>
      </c>
      <c r="GK260" s="54" t="s">
        <v>6407</v>
      </c>
      <c r="GL260" s="54" t="s">
        <v>7419</v>
      </c>
      <c r="GM260" s="54" t="s">
        <v>7494</v>
      </c>
      <c r="GN260" s="54"/>
    </row>
    <row r="261" spans="3:196" ht="30" customHeight="1" x14ac:dyDescent="0.2">
      <c r="C261" s="102" t="s">
        <v>711</v>
      </c>
      <c r="D261" s="102" t="s">
        <v>11217</v>
      </c>
      <c r="E261" s="54" t="s">
        <v>73</v>
      </c>
      <c r="F261" s="54" t="s">
        <v>11175</v>
      </c>
      <c r="G261" s="54" t="s">
        <v>84</v>
      </c>
      <c r="H261" s="54" t="s">
        <v>407</v>
      </c>
      <c r="I261" s="54" t="s">
        <v>663</v>
      </c>
      <c r="J261" s="54" t="s">
        <v>663</v>
      </c>
      <c r="K261" s="54">
        <v>2022</v>
      </c>
      <c r="L261" s="54" t="s">
        <v>922</v>
      </c>
      <c r="M261" s="54" t="s">
        <v>937</v>
      </c>
      <c r="N261" s="54"/>
      <c r="O261" s="54" t="s">
        <v>1266</v>
      </c>
      <c r="P261" s="54" t="s">
        <v>1488</v>
      </c>
      <c r="Q261" s="54"/>
      <c r="R261" s="54"/>
      <c r="S261" s="54" t="s">
        <v>2215</v>
      </c>
      <c r="T261" s="54" t="s">
        <v>2430</v>
      </c>
      <c r="U261" s="54"/>
      <c r="V261" s="54"/>
      <c r="W261" s="54"/>
      <c r="X261" s="54"/>
      <c r="Y261" s="54"/>
      <c r="Z261" s="54" t="s">
        <v>2934</v>
      </c>
      <c r="AA261" s="54" t="s">
        <v>3127</v>
      </c>
      <c r="AB261" s="54" t="s">
        <v>3138</v>
      </c>
      <c r="AC261" s="54" t="s">
        <v>3351</v>
      </c>
      <c r="AD261" s="55">
        <v>0.5</v>
      </c>
      <c r="AE261" s="55"/>
      <c r="AF261" s="55"/>
      <c r="AG261" s="55"/>
      <c r="AH261" s="55">
        <v>0.5</v>
      </c>
      <c r="AI261" s="55">
        <v>100</v>
      </c>
      <c r="AJ261" s="55">
        <v>0.01</v>
      </c>
      <c r="AK261" s="55">
        <v>0</v>
      </c>
      <c r="AL261" s="55">
        <v>0</v>
      </c>
      <c r="AM261" s="55">
        <v>0</v>
      </c>
      <c r="AN261" s="55">
        <v>0</v>
      </c>
      <c r="AO261" s="55">
        <v>0</v>
      </c>
      <c r="AP261" s="55">
        <v>0</v>
      </c>
      <c r="AQ261" s="55"/>
      <c r="AR261" s="55"/>
      <c r="AS261" s="55"/>
      <c r="AT261" s="55"/>
      <c r="AU261" s="55"/>
      <c r="AV261" s="55"/>
      <c r="AW261" s="54"/>
      <c r="AX261" s="54"/>
      <c r="AY261" s="55"/>
      <c r="AZ261" s="55">
        <v>0.3</v>
      </c>
      <c r="BA261" s="55">
        <v>0.01</v>
      </c>
      <c r="BB261" s="56">
        <v>5</v>
      </c>
      <c r="BC261" s="56">
        <v>5</v>
      </c>
      <c r="BD261" s="56">
        <v>5</v>
      </c>
      <c r="BE261" s="56"/>
      <c r="BF261" s="56"/>
      <c r="BG261" s="56"/>
      <c r="BH261" s="56"/>
      <c r="BI261" s="56"/>
      <c r="BJ261" s="56"/>
      <c r="BK261" s="56"/>
      <c r="BL261" s="56"/>
      <c r="BM261" s="56"/>
      <c r="BN261" s="56"/>
      <c r="BO261" s="56"/>
      <c r="BP261" s="56"/>
      <c r="BQ261" s="56"/>
      <c r="BR261" s="56"/>
      <c r="BS261" s="56"/>
      <c r="BT261" s="56"/>
      <c r="BU261" s="56"/>
      <c r="BV261" s="56"/>
      <c r="BW261" s="56"/>
      <c r="BX261" s="56">
        <v>5</v>
      </c>
      <c r="BY261" s="56">
        <v>1</v>
      </c>
      <c r="BZ261" s="56">
        <v>1</v>
      </c>
      <c r="CA261" s="56"/>
      <c r="CB261" s="56">
        <v>1</v>
      </c>
      <c r="CC261" s="56"/>
      <c r="CD261" s="56">
        <v>1</v>
      </c>
      <c r="CE261" s="56"/>
      <c r="CF261" s="56">
        <v>1</v>
      </c>
      <c r="CG261" s="56"/>
      <c r="CH261" s="56"/>
      <c r="CI261" s="56"/>
      <c r="CJ261" s="56"/>
      <c r="CK261" s="56"/>
      <c r="CL261" s="56"/>
      <c r="CM261" s="56"/>
      <c r="CN261" s="56">
        <v>5</v>
      </c>
      <c r="CO261" s="56"/>
      <c r="CP261" s="70"/>
      <c r="CQ261" s="56"/>
      <c r="CR261" s="56"/>
      <c r="CS261" s="56"/>
      <c r="CT261" s="56"/>
      <c r="CU261" s="56">
        <v>5</v>
      </c>
      <c r="CV261" s="56">
        <v>0</v>
      </c>
      <c r="CW261" s="55">
        <v>1.786</v>
      </c>
      <c r="CX261" s="54" t="s">
        <v>3869</v>
      </c>
      <c r="CY261" s="54"/>
      <c r="CZ261" s="54">
        <v>8.4700000000000006</v>
      </c>
      <c r="DA261" s="54" t="s">
        <v>4050</v>
      </c>
      <c r="DB261" s="55">
        <v>21.087</v>
      </c>
      <c r="DC261" s="54"/>
      <c r="DD261" s="54"/>
      <c r="DE261" s="54"/>
      <c r="DF261" s="54"/>
      <c r="DG261" s="54"/>
      <c r="DH261" s="54"/>
      <c r="DI261" s="54"/>
      <c r="DJ261" s="54">
        <v>3</v>
      </c>
      <c r="DK261" s="54"/>
      <c r="DL261" s="54"/>
      <c r="DM261" s="54"/>
      <c r="DN261" s="54">
        <v>1</v>
      </c>
      <c r="DO261" s="54" t="s">
        <v>4412</v>
      </c>
      <c r="DP261" s="54">
        <v>25</v>
      </c>
      <c r="DQ261" s="54"/>
      <c r="DR261" s="54"/>
      <c r="DS261" s="54"/>
      <c r="DT261" s="54"/>
      <c r="DU261" s="54"/>
      <c r="DV261" s="54"/>
      <c r="DW261" s="54"/>
      <c r="DX261" s="54"/>
      <c r="DY261" s="54"/>
      <c r="DZ261" s="54"/>
      <c r="EA261" s="54"/>
      <c r="EB261" s="54"/>
      <c r="EC261" s="54"/>
      <c r="ED261" s="54"/>
      <c r="EE261" s="54"/>
      <c r="EF261" s="54"/>
      <c r="EG261" s="54"/>
      <c r="EH261" s="54"/>
      <c r="EI261" s="54"/>
      <c r="EJ261" s="54"/>
      <c r="EK261" s="54"/>
      <c r="EL261" s="54">
        <v>1</v>
      </c>
      <c r="EM261" s="54" t="s">
        <v>4665</v>
      </c>
      <c r="EN261" s="54">
        <v>25</v>
      </c>
      <c r="EO261" s="54"/>
      <c r="EP261" s="54"/>
      <c r="EQ261" s="54"/>
      <c r="ER261" s="54"/>
      <c r="ES261" s="54"/>
      <c r="ET261" s="54"/>
      <c r="EU261" s="54"/>
      <c r="EV261" s="54"/>
      <c r="EW261" s="54"/>
      <c r="EX261" s="54"/>
      <c r="EY261" s="54"/>
      <c r="EZ261" s="54"/>
      <c r="FA261" s="54"/>
      <c r="FB261" s="54"/>
      <c r="FC261" s="54"/>
      <c r="FD261" s="54"/>
      <c r="FE261" s="54"/>
      <c r="FF261" s="54"/>
      <c r="FG261" s="54"/>
      <c r="FH261" s="54"/>
      <c r="FI261" s="54"/>
      <c r="FJ261" s="54"/>
      <c r="FK261" s="54"/>
      <c r="FL261" s="54"/>
      <c r="FM261" s="54"/>
      <c r="FN261" s="54"/>
      <c r="FO261" s="54"/>
      <c r="FP261" s="54"/>
      <c r="FQ261" s="54"/>
      <c r="FR261" s="54"/>
      <c r="FS261" s="54"/>
      <c r="FT261" s="54"/>
      <c r="FU261" s="54" t="s">
        <v>5165</v>
      </c>
      <c r="FV261" s="54"/>
      <c r="FW261" s="54"/>
      <c r="FX261" s="54"/>
      <c r="FY261" s="54"/>
      <c r="FZ261" s="54"/>
      <c r="GA261" s="54"/>
      <c r="GB261" s="54"/>
      <c r="GC261" s="54"/>
      <c r="GD261" s="54"/>
      <c r="GE261" s="54"/>
      <c r="GF261" s="54" t="s">
        <v>6111</v>
      </c>
      <c r="GG261" s="54" t="s">
        <v>6437</v>
      </c>
      <c r="GH261" s="54" t="s">
        <v>6775</v>
      </c>
      <c r="GI261" s="54" t="s">
        <v>7116</v>
      </c>
      <c r="GJ261" s="54" t="s">
        <v>28</v>
      </c>
      <c r="GK261" s="54" t="s">
        <v>6407</v>
      </c>
      <c r="GL261" s="54" t="s">
        <v>7419</v>
      </c>
      <c r="GM261" s="54" t="s">
        <v>7494</v>
      </c>
      <c r="GN261" s="54"/>
    </row>
    <row r="262" spans="3:196" ht="30" customHeight="1" x14ac:dyDescent="0.2">
      <c r="C262" s="102" t="s">
        <v>711</v>
      </c>
      <c r="D262" s="102" t="s">
        <v>11217</v>
      </c>
      <c r="E262" s="54" t="s">
        <v>73</v>
      </c>
      <c r="F262" s="54" t="s">
        <v>11175</v>
      </c>
      <c r="G262" s="54" t="s">
        <v>84</v>
      </c>
      <c r="H262" s="54" t="s">
        <v>408</v>
      </c>
      <c r="I262" s="54" t="s">
        <v>682</v>
      </c>
      <c r="J262" s="54" t="s">
        <v>663</v>
      </c>
      <c r="K262" s="54">
        <v>2023</v>
      </c>
      <c r="L262" s="54" t="s">
        <v>923</v>
      </c>
      <c r="M262" s="54" t="s">
        <v>962</v>
      </c>
      <c r="N262" s="54"/>
      <c r="O262" s="54" t="s">
        <v>1267</v>
      </c>
      <c r="P262" s="54" t="s">
        <v>1489</v>
      </c>
      <c r="Q262" s="54"/>
      <c r="R262" s="54"/>
      <c r="S262" s="54" t="s">
        <v>2216</v>
      </c>
      <c r="T262" s="54" t="s">
        <v>2431</v>
      </c>
      <c r="U262" s="54"/>
      <c r="V262" s="54"/>
      <c r="W262" s="54"/>
      <c r="X262" s="54"/>
      <c r="Y262" s="54"/>
      <c r="Z262" s="54" t="s">
        <v>2935</v>
      </c>
      <c r="AA262" s="54" t="s">
        <v>3128</v>
      </c>
      <c r="AB262" s="54" t="s">
        <v>3138</v>
      </c>
      <c r="AC262" s="54" t="s">
        <v>3352</v>
      </c>
      <c r="AD262" s="55">
        <v>0.28899999999999998</v>
      </c>
      <c r="AE262" s="55"/>
      <c r="AF262" s="55"/>
      <c r="AG262" s="55"/>
      <c r="AH262" s="55">
        <v>0.24399999999999999</v>
      </c>
      <c r="AI262" s="55">
        <v>84.43</v>
      </c>
      <c r="AJ262" s="55">
        <v>0.02</v>
      </c>
      <c r="AK262" s="55">
        <v>0</v>
      </c>
      <c r="AL262" s="55">
        <v>0</v>
      </c>
      <c r="AM262" s="55">
        <v>0</v>
      </c>
      <c r="AN262" s="55">
        <v>0</v>
      </c>
      <c r="AO262" s="55">
        <v>4.4999999999999998E-2</v>
      </c>
      <c r="AP262" s="55">
        <v>15.57</v>
      </c>
      <c r="AQ262" s="55"/>
      <c r="AR262" s="55"/>
      <c r="AS262" s="55"/>
      <c r="AT262" s="55"/>
      <c r="AU262" s="55"/>
      <c r="AV262" s="55"/>
      <c r="AW262" s="54"/>
      <c r="AX262" s="54"/>
      <c r="AY262" s="55"/>
      <c r="AZ262" s="55">
        <v>0.3</v>
      </c>
      <c r="BA262" s="55">
        <v>0.02</v>
      </c>
      <c r="BB262" s="56">
        <v>20</v>
      </c>
      <c r="BC262" s="56">
        <v>17</v>
      </c>
      <c r="BD262" s="56">
        <v>1</v>
      </c>
      <c r="BE262" s="56"/>
      <c r="BF262" s="56"/>
      <c r="BG262" s="56"/>
      <c r="BH262" s="56"/>
      <c r="BI262" s="56"/>
      <c r="BJ262" s="56"/>
      <c r="BK262" s="56"/>
      <c r="BL262" s="56"/>
      <c r="BM262" s="56"/>
      <c r="BN262" s="56"/>
      <c r="BO262" s="56"/>
      <c r="BP262" s="56"/>
      <c r="BQ262" s="56"/>
      <c r="BR262" s="56"/>
      <c r="BS262" s="56"/>
      <c r="BT262" s="56"/>
      <c r="BU262" s="56"/>
      <c r="BV262" s="56"/>
      <c r="BW262" s="56"/>
      <c r="BX262" s="56">
        <v>1</v>
      </c>
      <c r="BY262" s="56"/>
      <c r="BZ262" s="56"/>
      <c r="CA262" s="56"/>
      <c r="CB262" s="56"/>
      <c r="CC262" s="56"/>
      <c r="CD262" s="56"/>
      <c r="CE262" s="56"/>
      <c r="CF262" s="56"/>
      <c r="CG262" s="56"/>
      <c r="CH262" s="56"/>
      <c r="CI262" s="56"/>
      <c r="CJ262" s="56"/>
      <c r="CK262" s="56"/>
      <c r="CL262" s="56"/>
      <c r="CM262" s="56">
        <v>1</v>
      </c>
      <c r="CN262" s="56">
        <v>1</v>
      </c>
      <c r="CO262" s="56"/>
      <c r="CP262" s="70"/>
      <c r="CQ262" s="56"/>
      <c r="CR262" s="56"/>
      <c r="CS262" s="56"/>
      <c r="CT262" s="56"/>
      <c r="CU262" s="56">
        <v>1</v>
      </c>
      <c r="CV262" s="56">
        <v>0</v>
      </c>
      <c r="CW262" s="55">
        <v>0.19</v>
      </c>
      <c r="CX262" s="54" t="s">
        <v>3870</v>
      </c>
      <c r="CY262" s="54"/>
      <c r="CZ262" s="54">
        <v>0.47</v>
      </c>
      <c r="DA262" s="54" t="s">
        <v>4050</v>
      </c>
      <c r="DB262" s="55">
        <v>40.08</v>
      </c>
      <c r="DC262" s="54"/>
      <c r="DD262" s="54"/>
      <c r="DE262" s="54"/>
      <c r="DF262" s="54"/>
      <c r="DG262" s="54"/>
      <c r="DH262" s="54"/>
      <c r="DI262" s="54"/>
      <c r="DJ262" s="54">
        <v>3</v>
      </c>
      <c r="DK262" s="54">
        <v>1</v>
      </c>
      <c r="DL262" s="54" t="s">
        <v>4249</v>
      </c>
      <c r="DM262" s="54">
        <v>50</v>
      </c>
      <c r="DN262" s="54">
        <v>1</v>
      </c>
      <c r="DO262" s="54" t="s">
        <v>4182</v>
      </c>
      <c r="DP262" s="54">
        <v>17</v>
      </c>
      <c r="DQ262" s="54"/>
      <c r="DR262" s="54"/>
      <c r="DS262" s="54"/>
      <c r="DT262" s="54"/>
      <c r="DU262" s="54"/>
      <c r="DV262" s="54"/>
      <c r="DW262" s="54"/>
      <c r="DX262" s="54"/>
      <c r="DY262" s="54"/>
      <c r="DZ262" s="54"/>
      <c r="EA262" s="54"/>
      <c r="EB262" s="54"/>
      <c r="EC262" s="54"/>
      <c r="ED262" s="54"/>
      <c r="EE262" s="54"/>
      <c r="EF262" s="54"/>
      <c r="EG262" s="54"/>
      <c r="EH262" s="54"/>
      <c r="EI262" s="54">
        <v>1</v>
      </c>
      <c r="EJ262" s="54" t="s">
        <v>4180</v>
      </c>
      <c r="EK262" s="54">
        <v>19</v>
      </c>
      <c r="EL262" s="54">
        <v>1</v>
      </c>
      <c r="EM262" s="54" t="s">
        <v>4180</v>
      </c>
      <c r="EN262" s="54">
        <v>31</v>
      </c>
      <c r="EO262" s="54"/>
      <c r="EP262" s="54"/>
      <c r="EQ262" s="54"/>
      <c r="ER262" s="54"/>
      <c r="ES262" s="54"/>
      <c r="ET262" s="54"/>
      <c r="EU262" s="54"/>
      <c r="EV262" s="54"/>
      <c r="EW262" s="54"/>
      <c r="EX262" s="54"/>
      <c r="EY262" s="54"/>
      <c r="EZ262" s="54"/>
      <c r="FA262" s="54"/>
      <c r="FB262" s="54"/>
      <c r="FC262" s="54"/>
      <c r="FD262" s="54"/>
      <c r="FE262" s="54"/>
      <c r="FF262" s="54"/>
      <c r="FG262" s="54"/>
      <c r="FH262" s="54"/>
      <c r="FI262" s="54"/>
      <c r="FJ262" s="54"/>
      <c r="FK262" s="54"/>
      <c r="FL262" s="54"/>
      <c r="FM262" s="54"/>
      <c r="FN262" s="54"/>
      <c r="FO262" s="54"/>
      <c r="FP262" s="54"/>
      <c r="FQ262" s="54"/>
      <c r="FR262" s="54"/>
      <c r="FS262" s="54"/>
      <c r="FT262" s="54"/>
      <c r="FU262" s="54" t="s">
        <v>5166</v>
      </c>
      <c r="FV262" s="54"/>
      <c r="FW262" s="54"/>
      <c r="FX262" s="54"/>
      <c r="FY262" s="54"/>
      <c r="FZ262" s="54"/>
      <c r="GA262" s="54"/>
      <c r="GB262" s="54"/>
      <c r="GC262" s="54" t="s">
        <v>5672</v>
      </c>
      <c r="GD262" s="54"/>
      <c r="GE262" s="54"/>
      <c r="GF262" s="54" t="s">
        <v>6112</v>
      </c>
      <c r="GG262" s="54" t="s">
        <v>6438</v>
      </c>
      <c r="GH262" s="54" t="s">
        <v>6776</v>
      </c>
      <c r="GI262" s="54" t="s">
        <v>7117</v>
      </c>
      <c r="GJ262" s="54" t="s">
        <v>28</v>
      </c>
      <c r="GK262" s="54" t="s">
        <v>6407</v>
      </c>
      <c r="GL262" s="54" t="s">
        <v>7419</v>
      </c>
      <c r="GM262" s="54" t="s">
        <v>7494</v>
      </c>
      <c r="GN262" s="54"/>
    </row>
    <row r="263" spans="3:196" ht="30" customHeight="1" x14ac:dyDescent="0.2">
      <c r="C263" s="57" t="s">
        <v>11156</v>
      </c>
      <c r="D263" s="102" t="s">
        <v>11217</v>
      </c>
      <c r="E263" s="54" t="s">
        <v>73</v>
      </c>
      <c r="F263" s="54" t="s">
        <v>11175</v>
      </c>
      <c r="G263" s="54" t="s">
        <v>85</v>
      </c>
      <c r="H263" s="54" t="s">
        <v>411</v>
      </c>
      <c r="I263" s="54" t="s">
        <v>685</v>
      </c>
      <c r="J263" s="54" t="s">
        <v>685</v>
      </c>
      <c r="K263" s="54">
        <v>2023</v>
      </c>
      <c r="L263" s="54" t="s">
        <v>926</v>
      </c>
      <c r="M263" s="54" t="s">
        <v>842</v>
      </c>
      <c r="N263" s="54"/>
      <c r="O263" s="54"/>
      <c r="P263" s="54"/>
      <c r="Q263" s="54" t="s">
        <v>1757</v>
      </c>
      <c r="R263" s="54" t="s">
        <v>1950</v>
      </c>
      <c r="S263" s="54"/>
      <c r="T263" s="54"/>
      <c r="U263" s="54"/>
      <c r="V263" s="54"/>
      <c r="W263" s="54"/>
      <c r="X263" s="54"/>
      <c r="Y263" s="54"/>
      <c r="Z263" s="54" t="s">
        <v>2938</v>
      </c>
      <c r="AA263" s="54" t="s">
        <v>2938</v>
      </c>
      <c r="AB263" s="54" t="s">
        <v>3140</v>
      </c>
      <c r="AC263" s="54" t="s">
        <v>2938</v>
      </c>
      <c r="AD263" s="55">
        <v>0.35</v>
      </c>
      <c r="AE263" s="55"/>
      <c r="AF263" s="55"/>
      <c r="AG263" s="55"/>
      <c r="AH263" s="55">
        <v>0.34699999999999998</v>
      </c>
      <c r="AI263" s="55">
        <v>99.14</v>
      </c>
      <c r="AJ263" s="55">
        <v>5</v>
      </c>
      <c r="AK263" s="55">
        <v>0</v>
      </c>
      <c r="AL263" s="55">
        <v>0</v>
      </c>
      <c r="AM263" s="55">
        <v>0</v>
      </c>
      <c r="AN263" s="55">
        <v>0</v>
      </c>
      <c r="AO263" s="55">
        <v>3.0000000000000001E-3</v>
      </c>
      <c r="AP263" s="55">
        <v>0.86</v>
      </c>
      <c r="AQ263" s="55"/>
      <c r="AR263" s="55"/>
      <c r="AS263" s="55"/>
      <c r="AT263" s="55"/>
      <c r="AU263" s="55"/>
      <c r="AV263" s="55">
        <v>1</v>
      </c>
      <c r="AW263" s="54" t="s">
        <v>3496</v>
      </c>
      <c r="AX263" s="54"/>
      <c r="AY263" s="55">
        <v>0</v>
      </c>
      <c r="AZ263" s="55">
        <v>0.01</v>
      </c>
      <c r="BA263" s="55">
        <v>0.14000000000000001</v>
      </c>
      <c r="BB263" s="56">
        <v>1</v>
      </c>
      <c r="BC263" s="56">
        <v>1</v>
      </c>
      <c r="BD263" s="56">
        <v>1</v>
      </c>
      <c r="BE263" s="56"/>
      <c r="BF263" s="56"/>
      <c r="BG263" s="56"/>
      <c r="BH263" s="56"/>
      <c r="BI263" s="56"/>
      <c r="BJ263" s="56"/>
      <c r="BK263" s="56"/>
      <c r="BL263" s="56"/>
      <c r="BM263" s="56">
        <v>1</v>
      </c>
      <c r="BN263" s="56"/>
      <c r="BO263" s="56"/>
      <c r="BP263" s="56"/>
      <c r="BQ263" s="56"/>
      <c r="BR263" s="56"/>
      <c r="BS263" s="56"/>
      <c r="BT263" s="56"/>
      <c r="BU263" s="56"/>
      <c r="BV263" s="56"/>
      <c r="BW263" s="56"/>
      <c r="BX263" s="56"/>
      <c r="BY263" s="56"/>
      <c r="BZ263" s="56"/>
      <c r="CA263" s="56"/>
      <c r="CB263" s="56"/>
      <c r="CC263" s="56"/>
      <c r="CD263" s="56"/>
      <c r="CE263" s="56"/>
      <c r="CF263" s="56"/>
      <c r="CG263" s="56"/>
      <c r="CH263" s="56"/>
      <c r="CI263" s="56"/>
      <c r="CJ263" s="56"/>
      <c r="CK263" s="56"/>
      <c r="CL263" s="56"/>
      <c r="CM263" s="56"/>
      <c r="CN263" s="56">
        <v>0</v>
      </c>
      <c r="CO263" s="56"/>
      <c r="CP263" s="70"/>
      <c r="CQ263" s="56"/>
      <c r="CR263" s="56"/>
      <c r="CS263" s="56"/>
      <c r="CT263" s="56"/>
      <c r="CU263" s="56">
        <v>1</v>
      </c>
      <c r="CV263" s="56">
        <v>0</v>
      </c>
      <c r="CW263" s="55">
        <v>0.30399999999999999</v>
      </c>
      <c r="CX263" s="54" t="s">
        <v>3872</v>
      </c>
      <c r="CY263" s="54"/>
      <c r="CZ263" s="54">
        <v>74.33</v>
      </c>
      <c r="DA263" s="54" t="s">
        <v>4050</v>
      </c>
      <c r="DB263" s="55">
        <v>0.40899999999999997</v>
      </c>
      <c r="DC263" s="54"/>
      <c r="DD263" s="54"/>
      <c r="DE263" s="54"/>
      <c r="DF263" s="54"/>
      <c r="DG263" s="54"/>
      <c r="DH263" s="54"/>
      <c r="DI263" s="54"/>
      <c r="DJ263" s="54">
        <v>1</v>
      </c>
      <c r="DK263" s="54">
        <v>1</v>
      </c>
      <c r="DL263" s="54" t="s">
        <v>4267</v>
      </c>
      <c r="DM263" s="54">
        <v>100</v>
      </c>
      <c r="DN263" s="54"/>
      <c r="DO263" s="54"/>
      <c r="DP263" s="54"/>
      <c r="DQ263" s="54"/>
      <c r="DR263" s="54"/>
      <c r="DS263" s="54"/>
      <c r="DT263" s="54"/>
      <c r="DU263" s="54"/>
      <c r="DV263" s="54"/>
      <c r="DW263" s="54"/>
      <c r="DX263" s="54"/>
      <c r="DY263" s="54"/>
      <c r="DZ263" s="54"/>
      <c r="EA263" s="54"/>
      <c r="EB263" s="54"/>
      <c r="EC263" s="54"/>
      <c r="ED263" s="54"/>
      <c r="EE263" s="54"/>
      <c r="EF263" s="54"/>
      <c r="EG263" s="54"/>
      <c r="EH263" s="54"/>
      <c r="EI263" s="54"/>
      <c r="EJ263" s="54"/>
      <c r="EK263" s="54"/>
      <c r="EL263" s="54">
        <v>1</v>
      </c>
      <c r="EM263" s="54" t="s">
        <v>4288</v>
      </c>
      <c r="EN263" s="54">
        <v>100</v>
      </c>
      <c r="EO263" s="54"/>
      <c r="EP263" s="54"/>
      <c r="EQ263" s="54"/>
      <c r="ER263" s="54"/>
      <c r="ES263" s="54"/>
      <c r="ET263" s="54"/>
      <c r="EU263" s="54"/>
      <c r="EV263" s="54"/>
      <c r="EW263" s="54"/>
      <c r="EX263" s="54"/>
      <c r="EY263" s="54"/>
      <c r="EZ263" s="54"/>
      <c r="FA263" s="54"/>
      <c r="FB263" s="54"/>
      <c r="FC263" s="54"/>
      <c r="FD263" s="54"/>
      <c r="FE263" s="54"/>
      <c r="FF263" s="54"/>
      <c r="FG263" s="54"/>
      <c r="FH263" s="54"/>
      <c r="FI263" s="54"/>
      <c r="FJ263" s="54"/>
      <c r="FK263" s="54"/>
      <c r="FL263" s="54"/>
      <c r="FM263" s="54"/>
      <c r="FN263" s="54"/>
      <c r="FO263" s="54"/>
      <c r="FP263" s="54"/>
      <c r="FQ263" s="54"/>
      <c r="FR263" s="54"/>
      <c r="FS263" s="54"/>
      <c r="FT263" s="54"/>
      <c r="FU263" s="54"/>
      <c r="FV263" s="54"/>
      <c r="FW263" s="54"/>
      <c r="FX263" s="54"/>
      <c r="FY263" s="54"/>
      <c r="FZ263" s="54"/>
      <c r="GA263" s="54"/>
      <c r="GB263" s="54"/>
      <c r="GC263" s="54" t="s">
        <v>5802</v>
      </c>
      <c r="GD263" s="54">
        <v>4</v>
      </c>
      <c r="GE263" s="54">
        <v>280</v>
      </c>
      <c r="GF263" s="54" t="s">
        <v>6115</v>
      </c>
      <c r="GG263" s="54" t="s">
        <v>6441</v>
      </c>
      <c r="GH263" s="54" t="s">
        <v>6779</v>
      </c>
      <c r="GI263" s="54" t="s">
        <v>7120</v>
      </c>
      <c r="GJ263" s="54" t="s">
        <v>28</v>
      </c>
      <c r="GK263" s="54" t="s">
        <v>6407</v>
      </c>
      <c r="GL263" s="54" t="s">
        <v>7419</v>
      </c>
      <c r="GM263" s="54" t="s">
        <v>7494</v>
      </c>
      <c r="GN263" s="54"/>
    </row>
    <row r="264" spans="3:196" ht="30" customHeight="1" x14ac:dyDescent="0.2">
      <c r="C264" s="57" t="s">
        <v>11177</v>
      </c>
      <c r="D264" s="102" t="s">
        <v>11217</v>
      </c>
      <c r="E264" s="54" t="s">
        <v>73</v>
      </c>
      <c r="F264" s="54" t="s">
        <v>11175</v>
      </c>
      <c r="G264" s="54" t="s">
        <v>84</v>
      </c>
      <c r="H264" s="54" t="s">
        <v>413</v>
      </c>
      <c r="I264" s="54" t="s">
        <v>686</v>
      </c>
      <c r="J264" s="54" t="s">
        <v>483</v>
      </c>
      <c r="K264" s="54">
        <v>2021</v>
      </c>
      <c r="L264" s="54" t="s">
        <v>927</v>
      </c>
      <c r="M264" s="54" t="s">
        <v>1013</v>
      </c>
      <c r="N264" s="54"/>
      <c r="O264" s="54" t="s">
        <v>1270</v>
      </c>
      <c r="P264" s="54" t="s">
        <v>1491</v>
      </c>
      <c r="Q264" s="54"/>
      <c r="R264" s="54"/>
      <c r="S264" s="54"/>
      <c r="T264" s="54"/>
      <c r="U264" s="54"/>
      <c r="V264" s="54"/>
      <c r="W264" s="54"/>
      <c r="X264" s="54"/>
      <c r="Y264" s="54"/>
      <c r="Z264" s="54" t="s">
        <v>2940</v>
      </c>
      <c r="AA264" s="54" t="s">
        <v>2940</v>
      </c>
      <c r="AB264" s="54" t="s">
        <v>3142</v>
      </c>
      <c r="AC264" s="54" t="s">
        <v>3354</v>
      </c>
      <c r="AD264" s="55">
        <v>0.125</v>
      </c>
      <c r="AE264" s="55"/>
      <c r="AF264" s="55"/>
      <c r="AG264" s="55"/>
      <c r="AH264" s="55">
        <v>0.105</v>
      </c>
      <c r="AI264" s="55">
        <v>84</v>
      </c>
      <c r="AJ264" s="55">
        <v>0.02</v>
      </c>
      <c r="AK264" s="55">
        <v>0</v>
      </c>
      <c r="AL264" s="55">
        <v>0</v>
      </c>
      <c r="AM264" s="55">
        <v>0</v>
      </c>
      <c r="AN264" s="55">
        <v>0</v>
      </c>
      <c r="AO264" s="55">
        <v>0.02</v>
      </c>
      <c r="AP264" s="55">
        <v>16</v>
      </c>
      <c r="AQ264" s="55"/>
      <c r="AR264" s="55"/>
      <c r="AS264" s="55"/>
      <c r="AT264" s="55"/>
      <c r="AU264" s="55"/>
      <c r="AV264" s="55">
        <v>1</v>
      </c>
      <c r="AW264" s="54" t="s">
        <v>3498</v>
      </c>
      <c r="AX264" s="54"/>
      <c r="AY264" s="55">
        <v>0</v>
      </c>
      <c r="AZ264" s="55">
        <v>0.125</v>
      </c>
      <c r="BA264" s="55">
        <v>0.02</v>
      </c>
      <c r="BB264" s="56">
        <v>1</v>
      </c>
      <c r="BC264" s="56">
        <v>1</v>
      </c>
      <c r="BD264" s="56">
        <v>1</v>
      </c>
      <c r="BE264" s="56"/>
      <c r="BF264" s="56"/>
      <c r="BG264" s="56"/>
      <c r="BH264" s="56"/>
      <c r="BI264" s="56"/>
      <c r="BJ264" s="56">
        <v>1</v>
      </c>
      <c r="BK264" s="56"/>
      <c r="BL264" s="56"/>
      <c r="BM264" s="56"/>
      <c r="BN264" s="56"/>
      <c r="BO264" s="56"/>
      <c r="BP264" s="56"/>
      <c r="BQ264" s="56"/>
      <c r="BR264" s="56"/>
      <c r="BS264" s="56"/>
      <c r="BT264" s="56"/>
      <c r="BU264" s="56"/>
      <c r="BV264" s="56"/>
      <c r="BW264" s="56"/>
      <c r="BX264" s="56"/>
      <c r="BY264" s="56"/>
      <c r="BZ264" s="56"/>
      <c r="CA264" s="56"/>
      <c r="CB264" s="56"/>
      <c r="CC264" s="56"/>
      <c r="CD264" s="56"/>
      <c r="CE264" s="56"/>
      <c r="CF264" s="56"/>
      <c r="CG264" s="56"/>
      <c r="CH264" s="56"/>
      <c r="CI264" s="56"/>
      <c r="CJ264" s="56"/>
      <c r="CK264" s="56"/>
      <c r="CL264" s="56"/>
      <c r="CM264" s="56"/>
      <c r="CN264" s="56">
        <v>0</v>
      </c>
      <c r="CO264" s="56"/>
      <c r="CP264" s="70"/>
      <c r="CQ264" s="56"/>
      <c r="CR264" s="56"/>
      <c r="CS264" s="56"/>
      <c r="CT264" s="56"/>
      <c r="CU264" s="56">
        <v>1</v>
      </c>
      <c r="CV264" s="56">
        <v>0</v>
      </c>
      <c r="CW264" s="55">
        <v>0.35</v>
      </c>
      <c r="CX264" s="54" t="s">
        <v>3874</v>
      </c>
      <c r="CY264" s="54"/>
      <c r="CZ264" s="54">
        <v>3.2</v>
      </c>
      <c r="DA264" s="54" t="s">
        <v>4050</v>
      </c>
      <c r="DB264" s="55">
        <v>10.948</v>
      </c>
      <c r="DC264" s="54"/>
      <c r="DD264" s="54"/>
      <c r="DE264" s="54"/>
      <c r="DF264" s="54"/>
      <c r="DG264" s="54"/>
      <c r="DH264" s="54"/>
      <c r="DI264" s="54"/>
      <c r="DJ264" s="54">
        <v>1</v>
      </c>
      <c r="DK264" s="54">
        <v>1</v>
      </c>
      <c r="DL264" s="54" t="s">
        <v>4249</v>
      </c>
      <c r="DM264" s="54">
        <v>220</v>
      </c>
      <c r="DN264" s="54"/>
      <c r="DO264" s="54"/>
      <c r="DP264" s="54"/>
      <c r="DQ264" s="54"/>
      <c r="DR264" s="54"/>
      <c r="DS264" s="54"/>
      <c r="DT264" s="54"/>
      <c r="DU264" s="54"/>
      <c r="DV264" s="54"/>
      <c r="DW264" s="54"/>
      <c r="DX264" s="54"/>
      <c r="DY264" s="54"/>
      <c r="DZ264" s="54"/>
      <c r="EA264" s="54"/>
      <c r="EB264" s="54"/>
      <c r="EC264" s="54"/>
      <c r="ED264" s="54"/>
      <c r="EE264" s="54"/>
      <c r="EF264" s="54"/>
      <c r="EG264" s="54"/>
      <c r="EH264" s="54"/>
      <c r="EI264" s="54"/>
      <c r="EJ264" s="54"/>
      <c r="EK264" s="54"/>
      <c r="EL264" s="54">
        <v>1</v>
      </c>
      <c r="EM264" s="54" t="s">
        <v>4302</v>
      </c>
      <c r="EN264" s="54">
        <v>90</v>
      </c>
      <c r="EO264" s="54"/>
      <c r="EP264" s="54"/>
      <c r="EQ264" s="54"/>
      <c r="ER264" s="54"/>
      <c r="ES264" s="54"/>
      <c r="ET264" s="54"/>
      <c r="EU264" s="54"/>
      <c r="EV264" s="54"/>
      <c r="EW264" s="54"/>
      <c r="EX264" s="54"/>
      <c r="EY264" s="54"/>
      <c r="EZ264" s="54"/>
      <c r="FA264" s="54"/>
      <c r="FB264" s="54"/>
      <c r="FC264" s="54"/>
      <c r="FD264" s="54"/>
      <c r="FE264" s="54"/>
      <c r="FF264" s="54"/>
      <c r="FG264" s="54"/>
      <c r="FH264" s="54"/>
      <c r="FI264" s="54"/>
      <c r="FJ264" s="54"/>
      <c r="FK264" s="54"/>
      <c r="FL264" s="54"/>
      <c r="FM264" s="54"/>
      <c r="FN264" s="54"/>
      <c r="FO264" s="54"/>
      <c r="FP264" s="54"/>
      <c r="FQ264" s="54"/>
      <c r="FR264" s="54"/>
      <c r="FS264" s="54"/>
      <c r="FT264" s="54"/>
      <c r="FU264" s="54" t="s">
        <v>5169</v>
      </c>
      <c r="FV264" s="54"/>
      <c r="FW264" s="54"/>
      <c r="FX264" s="54"/>
      <c r="FY264" s="54" t="s">
        <v>5594</v>
      </c>
      <c r="FZ264" s="54"/>
      <c r="GA264" s="54"/>
      <c r="GB264" s="54"/>
      <c r="GC264" s="54" t="s">
        <v>5803</v>
      </c>
      <c r="GD264" s="54">
        <v>5</v>
      </c>
      <c r="GE264" s="54">
        <v>105</v>
      </c>
      <c r="GF264" s="54" t="s">
        <v>6117</v>
      </c>
      <c r="GG264" s="54" t="s">
        <v>6295</v>
      </c>
      <c r="GH264" s="54" t="s">
        <v>6781</v>
      </c>
      <c r="GI264" s="54" t="s">
        <v>7122</v>
      </c>
      <c r="GJ264" s="54" t="s">
        <v>28</v>
      </c>
      <c r="GK264" s="54" t="s">
        <v>6407</v>
      </c>
      <c r="GL264" s="54" t="s">
        <v>7419</v>
      </c>
      <c r="GM264" s="54" t="s">
        <v>7494</v>
      </c>
      <c r="GN264" s="54"/>
    </row>
    <row r="265" spans="3:196" ht="30" customHeight="1" x14ac:dyDescent="0.2">
      <c r="C265" s="102" t="s">
        <v>711</v>
      </c>
      <c r="D265" s="102" t="s">
        <v>11217</v>
      </c>
      <c r="E265" s="54" t="s">
        <v>73</v>
      </c>
      <c r="F265" s="54" t="s">
        <v>11175</v>
      </c>
      <c r="G265" s="54" t="s">
        <v>84</v>
      </c>
      <c r="H265" s="54" t="s">
        <v>414</v>
      </c>
      <c r="I265" s="54" t="s">
        <v>663</v>
      </c>
      <c r="J265" s="54" t="s">
        <v>663</v>
      </c>
      <c r="K265" s="54">
        <v>2022</v>
      </c>
      <c r="L265" s="54" t="s">
        <v>928</v>
      </c>
      <c r="M265" s="54" t="s">
        <v>957</v>
      </c>
      <c r="N265" s="54"/>
      <c r="O265" s="54" t="s">
        <v>1271</v>
      </c>
      <c r="P265" s="54" t="s">
        <v>1492</v>
      </c>
      <c r="Q265" s="54"/>
      <c r="R265" s="54"/>
      <c r="S265" s="54" t="s">
        <v>2220</v>
      </c>
      <c r="T265" s="54" t="s">
        <v>2433</v>
      </c>
      <c r="U265" s="54"/>
      <c r="V265" s="54"/>
      <c r="W265" s="54"/>
      <c r="X265" s="54"/>
      <c r="Y265" s="54"/>
      <c r="Z265" s="54" t="s">
        <v>2941</v>
      </c>
      <c r="AA265" s="54" t="s">
        <v>3131</v>
      </c>
      <c r="AB265" s="54" t="s">
        <v>3138</v>
      </c>
      <c r="AC265" s="54" t="s">
        <v>3355</v>
      </c>
      <c r="AD265" s="55">
        <v>0.05</v>
      </c>
      <c r="AE265" s="55"/>
      <c r="AF265" s="55"/>
      <c r="AG265" s="55"/>
      <c r="AH265" s="55">
        <v>0.05</v>
      </c>
      <c r="AI265" s="55">
        <v>100</v>
      </c>
      <c r="AJ265" s="55">
        <v>0.02</v>
      </c>
      <c r="AK265" s="55">
        <v>0</v>
      </c>
      <c r="AL265" s="55">
        <v>0</v>
      </c>
      <c r="AM265" s="55">
        <v>0</v>
      </c>
      <c r="AN265" s="55">
        <v>0</v>
      </c>
      <c r="AO265" s="55">
        <v>0</v>
      </c>
      <c r="AP265" s="55">
        <v>0</v>
      </c>
      <c r="AQ265" s="55"/>
      <c r="AR265" s="55"/>
      <c r="AS265" s="55"/>
      <c r="AT265" s="55"/>
      <c r="AU265" s="55"/>
      <c r="AV265" s="55"/>
      <c r="AW265" s="54"/>
      <c r="AX265" s="54"/>
      <c r="AY265" s="55"/>
      <c r="AZ265" s="55">
        <v>0.05</v>
      </c>
      <c r="BA265" s="55">
        <v>0.02</v>
      </c>
      <c r="BB265" s="56">
        <v>8</v>
      </c>
      <c r="BC265" s="56">
        <v>8</v>
      </c>
      <c r="BD265" s="56">
        <v>1</v>
      </c>
      <c r="BE265" s="56"/>
      <c r="BF265" s="56"/>
      <c r="BG265" s="56"/>
      <c r="BH265" s="56"/>
      <c r="BI265" s="56"/>
      <c r="BJ265" s="56"/>
      <c r="BK265" s="56"/>
      <c r="BL265" s="56"/>
      <c r="BM265" s="56"/>
      <c r="BN265" s="56"/>
      <c r="BO265" s="56"/>
      <c r="BP265" s="56"/>
      <c r="BQ265" s="56"/>
      <c r="BR265" s="56"/>
      <c r="BS265" s="56"/>
      <c r="BT265" s="56"/>
      <c r="BU265" s="56"/>
      <c r="BV265" s="56"/>
      <c r="BW265" s="56"/>
      <c r="BX265" s="56">
        <v>1</v>
      </c>
      <c r="BY265" s="56"/>
      <c r="BZ265" s="56"/>
      <c r="CA265" s="56"/>
      <c r="CB265" s="56"/>
      <c r="CC265" s="56"/>
      <c r="CD265" s="56"/>
      <c r="CE265" s="56"/>
      <c r="CF265" s="56"/>
      <c r="CG265" s="56">
        <v>1</v>
      </c>
      <c r="CH265" s="56"/>
      <c r="CI265" s="56">
        <v>1</v>
      </c>
      <c r="CJ265" s="56"/>
      <c r="CK265" s="56"/>
      <c r="CL265" s="56"/>
      <c r="CM265" s="56"/>
      <c r="CN265" s="56">
        <v>2</v>
      </c>
      <c r="CO265" s="56"/>
      <c r="CP265" s="70"/>
      <c r="CQ265" s="56"/>
      <c r="CR265" s="56"/>
      <c r="CS265" s="56"/>
      <c r="CT265" s="56"/>
      <c r="CU265" s="56">
        <v>1</v>
      </c>
      <c r="CV265" s="56">
        <v>0</v>
      </c>
      <c r="CW265" s="55">
        <v>0.23799999999999999</v>
      </c>
      <c r="CX265" s="54" t="s">
        <v>3875</v>
      </c>
      <c r="CY265" s="54"/>
      <c r="CZ265" s="54">
        <v>1.18</v>
      </c>
      <c r="DA265" s="54" t="s">
        <v>4050</v>
      </c>
      <c r="DB265" s="55">
        <v>20.103000000000002</v>
      </c>
      <c r="DC265" s="54"/>
      <c r="DD265" s="54"/>
      <c r="DE265" s="54"/>
      <c r="DF265" s="54"/>
      <c r="DG265" s="54"/>
      <c r="DH265" s="54"/>
      <c r="DI265" s="54"/>
      <c r="DJ265" s="54">
        <v>3</v>
      </c>
      <c r="DK265" s="54"/>
      <c r="DL265" s="54"/>
      <c r="DM265" s="54"/>
      <c r="DN265" s="54"/>
      <c r="DO265" s="54"/>
      <c r="DP265" s="54"/>
      <c r="DQ265" s="54"/>
      <c r="DR265" s="54"/>
      <c r="DS265" s="54"/>
      <c r="DT265" s="54"/>
      <c r="DU265" s="54"/>
      <c r="DV265" s="54"/>
      <c r="DW265" s="54"/>
      <c r="DX265" s="54"/>
      <c r="DY265" s="54"/>
      <c r="DZ265" s="54"/>
      <c r="EA265" s="54"/>
      <c r="EB265" s="54"/>
      <c r="EC265" s="54"/>
      <c r="ED265" s="54"/>
      <c r="EE265" s="54"/>
      <c r="EF265" s="54" t="s">
        <v>4548</v>
      </c>
      <c r="EG265" s="54" t="s">
        <v>4580</v>
      </c>
      <c r="EH265" s="54">
        <v>48</v>
      </c>
      <c r="EI265" s="54">
        <v>1</v>
      </c>
      <c r="EJ265" s="54" t="s">
        <v>4614</v>
      </c>
      <c r="EK265" s="54">
        <v>10172</v>
      </c>
      <c r="EL265" s="54"/>
      <c r="EM265" s="54"/>
      <c r="EN265" s="54"/>
      <c r="EO265" s="54"/>
      <c r="EP265" s="54"/>
      <c r="EQ265" s="54"/>
      <c r="ER265" s="54"/>
      <c r="ES265" s="54"/>
      <c r="ET265" s="54"/>
      <c r="EU265" s="54"/>
      <c r="EV265" s="54"/>
      <c r="EW265" s="54"/>
      <c r="EX265" s="54"/>
      <c r="EY265" s="54"/>
      <c r="EZ265" s="54"/>
      <c r="FA265" s="54"/>
      <c r="FB265" s="54"/>
      <c r="FC265" s="54"/>
      <c r="FD265" s="54"/>
      <c r="FE265" s="54"/>
      <c r="FF265" s="54"/>
      <c r="FG265" s="54"/>
      <c r="FH265" s="54"/>
      <c r="FI265" s="54"/>
      <c r="FJ265" s="54"/>
      <c r="FK265" s="54"/>
      <c r="FL265" s="54"/>
      <c r="FM265" s="54"/>
      <c r="FN265" s="54"/>
      <c r="FO265" s="54"/>
      <c r="FP265" s="54"/>
      <c r="FQ265" s="54"/>
      <c r="FR265" s="54"/>
      <c r="FS265" s="54"/>
      <c r="FT265" s="54"/>
      <c r="FU265" s="54" t="s">
        <v>5170</v>
      </c>
      <c r="FV265" s="54"/>
      <c r="FW265" s="54" t="s">
        <v>5390</v>
      </c>
      <c r="FX265" s="54"/>
      <c r="FY265" s="54" t="s">
        <v>5595</v>
      </c>
      <c r="FZ265" s="54"/>
      <c r="GA265" s="54"/>
      <c r="GB265" s="54"/>
      <c r="GC265" s="54" t="s">
        <v>5804</v>
      </c>
      <c r="GD265" s="54">
        <v>2</v>
      </c>
      <c r="GE265" s="54">
        <v>104</v>
      </c>
      <c r="GF265" s="54" t="s">
        <v>6118</v>
      </c>
      <c r="GG265" s="54" t="s">
        <v>6443</v>
      </c>
      <c r="GH265" s="54" t="s">
        <v>6782</v>
      </c>
      <c r="GI265" s="54" t="s">
        <v>7123</v>
      </c>
      <c r="GJ265" s="54" t="s">
        <v>28</v>
      </c>
      <c r="GK265" s="54" t="s">
        <v>6407</v>
      </c>
      <c r="GL265" s="54" t="s">
        <v>7419</v>
      </c>
      <c r="GM265" s="54" t="s">
        <v>7494</v>
      </c>
      <c r="GN265" s="54"/>
    </row>
    <row r="266" spans="3:196" ht="30" customHeight="1" x14ac:dyDescent="0.2">
      <c r="C266" s="57" t="s">
        <v>11155</v>
      </c>
      <c r="D266" s="102" t="s">
        <v>11217</v>
      </c>
      <c r="E266" s="54" t="s">
        <v>73</v>
      </c>
      <c r="F266" s="54" t="s">
        <v>11175</v>
      </c>
      <c r="G266" s="54" t="s">
        <v>84</v>
      </c>
      <c r="H266" s="54" t="s">
        <v>415</v>
      </c>
      <c r="I266" s="54" t="s">
        <v>483</v>
      </c>
      <c r="J266" s="54" t="s">
        <v>483</v>
      </c>
      <c r="K266" s="54">
        <v>2017</v>
      </c>
      <c r="L266" s="54" t="s">
        <v>830</v>
      </c>
      <c r="M266" s="54" t="s">
        <v>941</v>
      </c>
      <c r="N266" s="54"/>
      <c r="O266" s="54" t="s">
        <v>1272</v>
      </c>
      <c r="P266" s="54" t="s">
        <v>1493</v>
      </c>
      <c r="Q266" s="54"/>
      <c r="R266" s="54"/>
      <c r="S266" s="54" t="s">
        <v>2221</v>
      </c>
      <c r="T266" s="54" t="s">
        <v>2434</v>
      </c>
      <c r="U266" s="54" t="s">
        <v>2518</v>
      </c>
      <c r="V266" s="54" t="s">
        <v>2593</v>
      </c>
      <c r="W266" s="54"/>
      <c r="X266" s="54"/>
      <c r="Y266" s="54"/>
      <c r="Z266" s="54" t="s">
        <v>2942</v>
      </c>
      <c r="AA266" s="54" t="s">
        <v>2942</v>
      </c>
      <c r="AB266" s="54" t="s">
        <v>3139</v>
      </c>
      <c r="AC266" s="54" t="s">
        <v>3356</v>
      </c>
      <c r="AD266" s="55">
        <v>1.883</v>
      </c>
      <c r="AE266" s="55"/>
      <c r="AF266" s="55"/>
      <c r="AG266" s="55"/>
      <c r="AH266" s="55">
        <v>1.194</v>
      </c>
      <c r="AI266" s="55">
        <v>63.41</v>
      </c>
      <c r="AJ266" s="55">
        <v>0.25</v>
      </c>
      <c r="AK266" s="55">
        <v>0</v>
      </c>
      <c r="AL266" s="55">
        <v>0</v>
      </c>
      <c r="AM266" s="55">
        <v>0</v>
      </c>
      <c r="AN266" s="55">
        <v>0</v>
      </c>
      <c r="AO266" s="55">
        <v>0.68899999999999995</v>
      </c>
      <c r="AP266" s="55">
        <v>36.590000000000003</v>
      </c>
      <c r="AQ266" s="55"/>
      <c r="AR266" s="55"/>
      <c r="AS266" s="55"/>
      <c r="AT266" s="55"/>
      <c r="AU266" s="55"/>
      <c r="AV266" s="55">
        <v>1</v>
      </c>
      <c r="AW266" s="54" t="s">
        <v>3499</v>
      </c>
      <c r="AX266" s="54"/>
      <c r="AY266" s="55">
        <v>0</v>
      </c>
      <c r="AZ266" s="55">
        <v>1.3240000000000001</v>
      </c>
      <c r="BA266" s="55">
        <v>0.51</v>
      </c>
      <c r="BB266" s="56">
        <v>10</v>
      </c>
      <c r="BC266" s="56">
        <v>10</v>
      </c>
      <c r="BD266" s="56">
        <v>5</v>
      </c>
      <c r="BE266" s="56"/>
      <c r="BF266" s="56">
        <v>1</v>
      </c>
      <c r="BG266" s="56">
        <v>1</v>
      </c>
      <c r="BH266" s="56"/>
      <c r="BI266" s="56"/>
      <c r="BJ266" s="56"/>
      <c r="BK266" s="56"/>
      <c r="BL266" s="56"/>
      <c r="BM266" s="56"/>
      <c r="BN266" s="56"/>
      <c r="BO266" s="56"/>
      <c r="BP266" s="56"/>
      <c r="BQ266" s="56">
        <v>3</v>
      </c>
      <c r="BR266" s="56"/>
      <c r="BS266" s="56"/>
      <c r="BT266" s="56"/>
      <c r="BU266" s="56"/>
      <c r="BV266" s="56"/>
      <c r="BW266" s="56"/>
      <c r="BX266" s="56"/>
      <c r="BY266" s="56"/>
      <c r="BZ266" s="56"/>
      <c r="CA266" s="56"/>
      <c r="CB266" s="56"/>
      <c r="CC266" s="56"/>
      <c r="CD266" s="56"/>
      <c r="CE266" s="56"/>
      <c r="CF266" s="56"/>
      <c r="CG266" s="56"/>
      <c r="CH266" s="56"/>
      <c r="CI266" s="56"/>
      <c r="CJ266" s="56"/>
      <c r="CK266" s="56"/>
      <c r="CL266" s="56"/>
      <c r="CM266" s="56"/>
      <c r="CN266" s="56">
        <v>0</v>
      </c>
      <c r="CO266" s="56"/>
      <c r="CP266" s="70"/>
      <c r="CQ266" s="56"/>
      <c r="CR266" s="56"/>
      <c r="CS266" s="56"/>
      <c r="CT266" s="56"/>
      <c r="CU266" s="56">
        <v>5</v>
      </c>
      <c r="CV266" s="56">
        <v>0</v>
      </c>
      <c r="CW266" s="55">
        <v>4.423</v>
      </c>
      <c r="CX266" s="54" t="s">
        <v>3876</v>
      </c>
      <c r="CY266" s="54"/>
      <c r="CZ266" s="54">
        <v>14.17</v>
      </c>
      <c r="DA266" s="54" t="s">
        <v>4050</v>
      </c>
      <c r="DB266" s="55">
        <v>31.22</v>
      </c>
      <c r="DC266" s="54"/>
      <c r="DD266" s="54"/>
      <c r="DE266" s="54"/>
      <c r="DF266" s="54"/>
      <c r="DG266" s="54"/>
      <c r="DH266" s="54"/>
      <c r="DI266" s="54"/>
      <c r="DJ266" s="54">
        <v>2</v>
      </c>
      <c r="DK266" s="54">
        <v>1</v>
      </c>
      <c r="DL266" s="54" t="s">
        <v>4268</v>
      </c>
      <c r="DM266" s="54">
        <v>1413</v>
      </c>
      <c r="DN266" s="54">
        <v>1</v>
      </c>
      <c r="DO266" s="54" t="s">
        <v>4414</v>
      </c>
      <c r="DP266" s="54">
        <v>319</v>
      </c>
      <c r="DQ266" s="54"/>
      <c r="DR266" s="54"/>
      <c r="DS266" s="54"/>
      <c r="DT266" s="54"/>
      <c r="DU266" s="54"/>
      <c r="DV266" s="54"/>
      <c r="DW266" s="54"/>
      <c r="DX266" s="54"/>
      <c r="DY266" s="54"/>
      <c r="DZ266" s="54"/>
      <c r="EA266" s="54"/>
      <c r="EB266" s="54"/>
      <c r="EC266" s="54"/>
      <c r="ED266" s="54"/>
      <c r="EE266" s="54"/>
      <c r="EF266" s="54"/>
      <c r="EG266" s="54"/>
      <c r="EH266" s="54"/>
      <c r="EI266" s="54"/>
      <c r="EJ266" s="54"/>
      <c r="EK266" s="54"/>
      <c r="EL266" s="54"/>
      <c r="EM266" s="54"/>
      <c r="EN266" s="54"/>
      <c r="EO266" s="54"/>
      <c r="EP266" s="54"/>
      <c r="EQ266" s="54"/>
      <c r="ER266" s="54"/>
      <c r="ES266" s="54"/>
      <c r="ET266" s="54"/>
      <c r="EU266" s="54"/>
      <c r="EV266" s="54"/>
      <c r="EW266" s="54"/>
      <c r="EX266" s="54">
        <v>1</v>
      </c>
      <c r="EY266" s="54" t="s">
        <v>4747</v>
      </c>
      <c r="EZ266" s="54">
        <v>9</v>
      </c>
      <c r="FA266" s="54"/>
      <c r="FB266" s="54"/>
      <c r="FC266" s="54"/>
      <c r="FD266" s="54"/>
      <c r="FE266" s="54"/>
      <c r="FF266" s="54"/>
      <c r="FG266" s="54"/>
      <c r="FH266" s="54"/>
      <c r="FI266" s="54"/>
      <c r="FJ266" s="54"/>
      <c r="FK266" s="54"/>
      <c r="FL266" s="54"/>
      <c r="FM266" s="54"/>
      <c r="FN266" s="54"/>
      <c r="FO266" s="54"/>
      <c r="FP266" s="54"/>
      <c r="FQ266" s="54"/>
      <c r="FR266" s="54"/>
      <c r="FS266" s="54"/>
      <c r="FT266" s="54"/>
      <c r="FU266" s="54" t="s">
        <v>5171</v>
      </c>
      <c r="FV266" s="54" t="s">
        <v>5338</v>
      </c>
      <c r="FW266" s="54" t="s">
        <v>5391</v>
      </c>
      <c r="FX266" s="54"/>
      <c r="FY266" s="54" t="s">
        <v>5596</v>
      </c>
      <c r="FZ266" s="54"/>
      <c r="GA266" s="54" t="s">
        <v>5658</v>
      </c>
      <c r="GB266" s="54"/>
      <c r="GC266" s="54" t="s">
        <v>5805</v>
      </c>
      <c r="GD266" s="54">
        <v>5</v>
      </c>
      <c r="GE266" s="54">
        <v>144</v>
      </c>
      <c r="GF266" s="54" t="s">
        <v>6119</v>
      </c>
      <c r="GG266" s="54" t="s">
        <v>6437</v>
      </c>
      <c r="GH266" s="54" t="s">
        <v>6783</v>
      </c>
      <c r="GI266" s="54" t="s">
        <v>7124</v>
      </c>
      <c r="GJ266" s="54" t="s">
        <v>28</v>
      </c>
      <c r="GK266" s="54" t="s">
        <v>6407</v>
      </c>
      <c r="GL266" s="54" t="s">
        <v>7419</v>
      </c>
      <c r="GM266" s="54" t="s">
        <v>7494</v>
      </c>
      <c r="GN266" s="54"/>
    </row>
    <row r="267" spans="3:196" ht="30" customHeight="1" x14ac:dyDescent="0.2">
      <c r="C267" s="102" t="s">
        <v>711</v>
      </c>
      <c r="D267" s="102" t="s">
        <v>11217</v>
      </c>
      <c r="E267" s="54" t="s">
        <v>73</v>
      </c>
      <c r="F267" s="54" t="s">
        <v>11175</v>
      </c>
      <c r="G267" s="54" t="s">
        <v>84</v>
      </c>
      <c r="H267" s="54" t="s">
        <v>415</v>
      </c>
      <c r="I267" s="54" t="s">
        <v>663</v>
      </c>
      <c r="J267" s="54" t="s">
        <v>663</v>
      </c>
      <c r="K267" s="54">
        <v>2023</v>
      </c>
      <c r="L267" s="54" t="s">
        <v>771</v>
      </c>
      <c r="M267" s="54" t="s">
        <v>953</v>
      </c>
      <c r="N267" s="54"/>
      <c r="O267" s="54" t="s">
        <v>1273</v>
      </c>
      <c r="P267" s="54" t="s">
        <v>1494</v>
      </c>
      <c r="Q267" s="54"/>
      <c r="R267" s="54"/>
      <c r="S267" s="54" t="s">
        <v>2222</v>
      </c>
      <c r="T267" s="54" t="s">
        <v>2435</v>
      </c>
      <c r="U267" s="54"/>
      <c r="V267" s="54"/>
      <c r="W267" s="54"/>
      <c r="X267" s="54"/>
      <c r="Y267" s="54"/>
      <c r="Z267" s="54" t="s">
        <v>2943</v>
      </c>
      <c r="AA267" s="54" t="s">
        <v>2943</v>
      </c>
      <c r="AB267" s="54" t="s">
        <v>3138</v>
      </c>
      <c r="AC267" s="54" t="s">
        <v>3357</v>
      </c>
      <c r="AD267" s="55">
        <v>0.5</v>
      </c>
      <c r="AE267" s="55"/>
      <c r="AF267" s="55"/>
      <c r="AG267" s="55"/>
      <c r="AH267" s="55">
        <v>0.5</v>
      </c>
      <c r="AI267" s="55">
        <v>100</v>
      </c>
      <c r="AJ267" s="55">
        <v>0.01</v>
      </c>
      <c r="AK267" s="55">
        <v>0</v>
      </c>
      <c r="AL267" s="55">
        <v>0</v>
      </c>
      <c r="AM267" s="55">
        <v>0</v>
      </c>
      <c r="AN267" s="55">
        <v>0</v>
      </c>
      <c r="AO267" s="55">
        <v>0</v>
      </c>
      <c r="AP267" s="55">
        <v>0</v>
      </c>
      <c r="AQ267" s="55"/>
      <c r="AR267" s="55"/>
      <c r="AS267" s="55"/>
      <c r="AT267" s="55"/>
      <c r="AU267" s="55"/>
      <c r="AV267" s="55"/>
      <c r="AW267" s="54"/>
      <c r="AX267" s="54"/>
      <c r="AY267" s="55"/>
      <c r="AZ267" s="55">
        <v>0.5</v>
      </c>
      <c r="BA267" s="55">
        <v>0.01</v>
      </c>
      <c r="BB267" s="56">
        <v>6</v>
      </c>
      <c r="BC267" s="56">
        <v>6</v>
      </c>
      <c r="BD267" s="56">
        <v>1</v>
      </c>
      <c r="BE267" s="56"/>
      <c r="BF267" s="56"/>
      <c r="BG267" s="56"/>
      <c r="BH267" s="56"/>
      <c r="BI267" s="56"/>
      <c r="BJ267" s="56"/>
      <c r="BK267" s="56"/>
      <c r="BL267" s="56"/>
      <c r="BM267" s="56"/>
      <c r="BN267" s="56"/>
      <c r="BO267" s="56"/>
      <c r="BP267" s="56"/>
      <c r="BQ267" s="56"/>
      <c r="BR267" s="56"/>
      <c r="BS267" s="56"/>
      <c r="BT267" s="56"/>
      <c r="BU267" s="56"/>
      <c r="BV267" s="56"/>
      <c r="BW267" s="56"/>
      <c r="BX267" s="56">
        <v>1</v>
      </c>
      <c r="BY267" s="56"/>
      <c r="BZ267" s="56"/>
      <c r="CA267" s="56"/>
      <c r="CB267" s="56"/>
      <c r="CC267" s="56"/>
      <c r="CD267" s="56"/>
      <c r="CE267" s="56">
        <v>1</v>
      </c>
      <c r="CF267" s="56"/>
      <c r="CG267" s="56"/>
      <c r="CH267" s="56"/>
      <c r="CI267" s="56"/>
      <c r="CJ267" s="56"/>
      <c r="CK267" s="56"/>
      <c r="CL267" s="56"/>
      <c r="CM267" s="56"/>
      <c r="CN267" s="56">
        <v>1</v>
      </c>
      <c r="CO267" s="56"/>
      <c r="CP267" s="70"/>
      <c r="CQ267" s="56"/>
      <c r="CR267" s="56"/>
      <c r="CS267" s="56"/>
      <c r="CT267" s="56"/>
      <c r="CU267" s="56">
        <v>1</v>
      </c>
      <c r="CV267" s="56">
        <v>0</v>
      </c>
      <c r="CW267" s="55">
        <v>0.21199999999999999</v>
      </c>
      <c r="CX267" s="54" t="s">
        <v>3877</v>
      </c>
      <c r="CY267" s="54"/>
      <c r="CZ267" s="54">
        <v>0.68</v>
      </c>
      <c r="DA267" s="54" t="s">
        <v>4050</v>
      </c>
      <c r="DB267" s="55">
        <v>31.22</v>
      </c>
      <c r="DC267" s="54"/>
      <c r="DD267" s="54"/>
      <c r="DE267" s="54"/>
      <c r="DF267" s="54"/>
      <c r="DG267" s="54"/>
      <c r="DH267" s="54"/>
      <c r="DI267" s="54"/>
      <c r="DJ267" s="54">
        <v>2</v>
      </c>
      <c r="DK267" s="54">
        <v>1</v>
      </c>
      <c r="DL267" s="54" t="s">
        <v>4269</v>
      </c>
      <c r="DM267" s="54">
        <v>120</v>
      </c>
      <c r="DN267" s="54">
        <v>1</v>
      </c>
      <c r="DO267" s="54" t="s">
        <v>4302</v>
      </c>
      <c r="DP267" s="54">
        <v>212</v>
      </c>
      <c r="DQ267" s="54"/>
      <c r="DR267" s="54"/>
      <c r="DS267" s="54"/>
      <c r="DT267" s="54"/>
      <c r="DU267" s="54"/>
      <c r="DV267" s="54"/>
      <c r="DW267" s="54"/>
      <c r="DX267" s="54"/>
      <c r="DY267" s="54"/>
      <c r="DZ267" s="54"/>
      <c r="EA267" s="54"/>
      <c r="EB267" s="54"/>
      <c r="EC267" s="54"/>
      <c r="ED267" s="54"/>
      <c r="EE267" s="54"/>
      <c r="EF267" s="54"/>
      <c r="EG267" s="54"/>
      <c r="EH267" s="54"/>
      <c r="EI267" s="54"/>
      <c r="EJ267" s="54"/>
      <c r="EK267" s="54"/>
      <c r="EL267" s="54">
        <v>1</v>
      </c>
      <c r="EM267" s="54" t="s">
        <v>4667</v>
      </c>
      <c r="EN267" s="54">
        <v>120</v>
      </c>
      <c r="EO267" s="54"/>
      <c r="EP267" s="54"/>
      <c r="EQ267" s="54"/>
      <c r="ER267" s="54"/>
      <c r="ES267" s="54"/>
      <c r="ET267" s="54"/>
      <c r="EU267" s="54"/>
      <c r="EV267" s="54"/>
      <c r="EW267" s="54"/>
      <c r="EX267" s="54"/>
      <c r="EY267" s="54"/>
      <c r="EZ267" s="54"/>
      <c r="FA267" s="54"/>
      <c r="FB267" s="54"/>
      <c r="FC267" s="54"/>
      <c r="FD267" s="54"/>
      <c r="FE267" s="54"/>
      <c r="FF267" s="54"/>
      <c r="FG267" s="54"/>
      <c r="FH267" s="54"/>
      <c r="FI267" s="54"/>
      <c r="FJ267" s="54"/>
      <c r="FK267" s="54"/>
      <c r="FL267" s="54"/>
      <c r="FM267" s="54"/>
      <c r="FN267" s="54"/>
      <c r="FO267" s="54"/>
      <c r="FP267" s="54"/>
      <c r="FQ267" s="54"/>
      <c r="FR267" s="54"/>
      <c r="FS267" s="54"/>
      <c r="FT267" s="54"/>
      <c r="FU267" s="54" t="s">
        <v>5172</v>
      </c>
      <c r="FV267" s="54" t="s">
        <v>5339</v>
      </c>
      <c r="FW267" s="54"/>
      <c r="FX267" s="54"/>
      <c r="FY267" s="54" t="s">
        <v>5597</v>
      </c>
      <c r="FZ267" s="54"/>
      <c r="GA267" s="54"/>
      <c r="GB267" s="54"/>
      <c r="GC267" s="54" t="s">
        <v>5806</v>
      </c>
      <c r="GD267" s="54">
        <v>2</v>
      </c>
      <c r="GE267" s="54">
        <v>28</v>
      </c>
      <c r="GF267" s="54" t="s">
        <v>6120</v>
      </c>
      <c r="GG267" s="54" t="s">
        <v>6409</v>
      </c>
      <c r="GH267" s="54" t="s">
        <v>6784</v>
      </c>
      <c r="GI267" s="54" t="s">
        <v>7125</v>
      </c>
      <c r="GJ267" s="54" t="s">
        <v>28</v>
      </c>
      <c r="GK267" s="54" t="s">
        <v>6407</v>
      </c>
      <c r="GL267" s="54" t="s">
        <v>7419</v>
      </c>
      <c r="GM267" s="54" t="s">
        <v>7494</v>
      </c>
      <c r="GN267" s="54"/>
    </row>
    <row r="268" spans="3:196" ht="30" customHeight="1" x14ac:dyDescent="0.2">
      <c r="C268" s="102" t="s">
        <v>711</v>
      </c>
      <c r="D268" s="102" t="s">
        <v>11217</v>
      </c>
      <c r="E268" s="54" t="s">
        <v>73</v>
      </c>
      <c r="F268" s="54" t="s">
        <v>11175</v>
      </c>
      <c r="G268" s="54" t="s">
        <v>84</v>
      </c>
      <c r="H268" s="54" t="s">
        <v>416</v>
      </c>
      <c r="I268" s="54" t="s">
        <v>680</v>
      </c>
      <c r="J268" s="54" t="s">
        <v>663</v>
      </c>
      <c r="K268" s="54">
        <v>2022</v>
      </c>
      <c r="L268" s="54" t="s">
        <v>788</v>
      </c>
      <c r="M268" s="54" t="s">
        <v>850</v>
      </c>
      <c r="N268" s="54"/>
      <c r="O268" s="54" t="s">
        <v>1274</v>
      </c>
      <c r="P268" s="54" t="s">
        <v>1495</v>
      </c>
      <c r="Q268" s="54"/>
      <c r="R268" s="54"/>
      <c r="S268" s="54" t="s">
        <v>2223</v>
      </c>
      <c r="T268" s="54" t="s">
        <v>2436</v>
      </c>
      <c r="U268" s="54"/>
      <c r="V268" s="54"/>
      <c r="W268" s="54"/>
      <c r="X268" s="54"/>
      <c r="Y268" s="54"/>
      <c r="Z268" s="54" t="s">
        <v>2944</v>
      </c>
      <c r="AA268" s="54" t="s">
        <v>3132</v>
      </c>
      <c r="AB268" s="54" t="s">
        <v>3138</v>
      </c>
      <c r="AC268" s="54" t="s">
        <v>3358</v>
      </c>
      <c r="AD268" s="55">
        <v>0.2</v>
      </c>
      <c r="AE268" s="55"/>
      <c r="AF268" s="55"/>
      <c r="AG268" s="55"/>
      <c r="AH268" s="55">
        <v>0.2</v>
      </c>
      <c r="AI268" s="55">
        <v>100</v>
      </c>
      <c r="AJ268" s="55">
        <v>0.03</v>
      </c>
      <c r="AK268" s="55">
        <v>0</v>
      </c>
      <c r="AL268" s="55">
        <v>0</v>
      </c>
      <c r="AM268" s="55">
        <v>0</v>
      </c>
      <c r="AN268" s="55">
        <v>0</v>
      </c>
      <c r="AO268" s="55">
        <v>0</v>
      </c>
      <c r="AP268" s="55">
        <v>0</v>
      </c>
      <c r="AQ268" s="55"/>
      <c r="AR268" s="55"/>
      <c r="AS268" s="55"/>
      <c r="AT268" s="55"/>
      <c r="AU268" s="55"/>
      <c r="AV268" s="55"/>
      <c r="AW268" s="54"/>
      <c r="AX268" s="54"/>
      <c r="AY268" s="55"/>
      <c r="AZ268" s="55">
        <v>0.3</v>
      </c>
      <c r="BA268" s="55">
        <v>0.04</v>
      </c>
      <c r="BB268" s="56">
        <v>6</v>
      </c>
      <c r="BC268" s="56">
        <v>6</v>
      </c>
      <c r="BD268" s="56">
        <v>1</v>
      </c>
      <c r="BE268" s="56"/>
      <c r="BF268" s="56"/>
      <c r="BG268" s="56"/>
      <c r="BH268" s="56"/>
      <c r="BI268" s="56"/>
      <c r="BJ268" s="56"/>
      <c r="BK268" s="56"/>
      <c r="BL268" s="56"/>
      <c r="BM268" s="56"/>
      <c r="BN268" s="56"/>
      <c r="BO268" s="56"/>
      <c r="BP268" s="56"/>
      <c r="BQ268" s="56"/>
      <c r="BR268" s="56"/>
      <c r="BS268" s="56"/>
      <c r="BT268" s="56"/>
      <c r="BU268" s="56"/>
      <c r="BV268" s="56"/>
      <c r="BW268" s="56"/>
      <c r="BX268" s="56">
        <v>1</v>
      </c>
      <c r="BY268" s="56"/>
      <c r="BZ268" s="56"/>
      <c r="CA268" s="56"/>
      <c r="CB268" s="56"/>
      <c r="CC268" s="56"/>
      <c r="CD268" s="56"/>
      <c r="CE268" s="56"/>
      <c r="CF268" s="56"/>
      <c r="CG268" s="56">
        <v>1</v>
      </c>
      <c r="CH268" s="56"/>
      <c r="CI268" s="56"/>
      <c r="CJ268" s="56"/>
      <c r="CK268" s="56"/>
      <c r="CL268" s="56"/>
      <c r="CM268" s="56"/>
      <c r="CN268" s="56">
        <v>1</v>
      </c>
      <c r="CO268" s="56"/>
      <c r="CP268" s="70"/>
      <c r="CQ268" s="56"/>
      <c r="CR268" s="56"/>
      <c r="CS268" s="56"/>
      <c r="CT268" s="56"/>
      <c r="CU268" s="56">
        <v>1</v>
      </c>
      <c r="CV268" s="56">
        <v>0</v>
      </c>
      <c r="CW268" s="55">
        <v>0.246</v>
      </c>
      <c r="CX268" s="54" t="s">
        <v>3878</v>
      </c>
      <c r="CY268" s="54"/>
      <c r="CZ268" s="54">
        <v>1.42</v>
      </c>
      <c r="DA268" s="54" t="s">
        <v>4050</v>
      </c>
      <c r="DB268" s="55">
        <v>17.315999999999999</v>
      </c>
      <c r="DC268" s="54"/>
      <c r="DD268" s="54"/>
      <c r="DE268" s="54"/>
      <c r="DF268" s="54"/>
      <c r="DG268" s="54"/>
      <c r="DH268" s="54"/>
      <c r="DI268" s="54"/>
      <c r="DJ268" s="54">
        <v>3</v>
      </c>
      <c r="DK268" s="54"/>
      <c r="DL268" s="54"/>
      <c r="DM268" s="54"/>
      <c r="DN268" s="54">
        <v>1</v>
      </c>
      <c r="DO268" s="54" t="s">
        <v>4180</v>
      </c>
      <c r="DP268" s="54">
        <v>30</v>
      </c>
      <c r="DQ268" s="54"/>
      <c r="DR268" s="54"/>
      <c r="DS268" s="54"/>
      <c r="DT268" s="54"/>
      <c r="DU268" s="54"/>
      <c r="DV268" s="54"/>
      <c r="DW268" s="54"/>
      <c r="DX268" s="54"/>
      <c r="DY268" s="54"/>
      <c r="DZ268" s="54"/>
      <c r="EA268" s="54"/>
      <c r="EB268" s="54"/>
      <c r="EC268" s="54"/>
      <c r="ED268" s="54"/>
      <c r="EE268" s="54"/>
      <c r="EF268" s="54"/>
      <c r="EG268" s="54"/>
      <c r="EH268" s="54"/>
      <c r="EI268" s="54"/>
      <c r="EJ268" s="54"/>
      <c r="EK268" s="54"/>
      <c r="EL268" s="54"/>
      <c r="EM268" s="54"/>
      <c r="EN268" s="54"/>
      <c r="EO268" s="54"/>
      <c r="EP268" s="54"/>
      <c r="EQ268" s="54"/>
      <c r="ER268" s="54"/>
      <c r="ES268" s="54"/>
      <c r="ET268" s="54"/>
      <c r="EU268" s="54"/>
      <c r="EV268" s="54"/>
      <c r="EW268" s="54"/>
      <c r="EX268" s="54"/>
      <c r="EY268" s="54"/>
      <c r="EZ268" s="54"/>
      <c r="FA268" s="54"/>
      <c r="FB268" s="54"/>
      <c r="FC268" s="54"/>
      <c r="FD268" s="54" t="s">
        <v>4859</v>
      </c>
      <c r="FE268" s="54" t="s">
        <v>4877</v>
      </c>
      <c r="FF268" s="54">
        <v>66</v>
      </c>
      <c r="FG268" s="54"/>
      <c r="FH268" s="54"/>
      <c r="FI268" s="54"/>
      <c r="FJ268" s="54"/>
      <c r="FK268" s="54"/>
      <c r="FL268" s="54"/>
      <c r="FM268" s="54"/>
      <c r="FN268" s="54"/>
      <c r="FO268" s="54"/>
      <c r="FP268" s="54"/>
      <c r="FQ268" s="54"/>
      <c r="FR268" s="54"/>
      <c r="FS268" s="54"/>
      <c r="FT268" s="54"/>
      <c r="FU268" s="54" t="s">
        <v>5173</v>
      </c>
      <c r="FV268" s="54" t="s">
        <v>5340</v>
      </c>
      <c r="FW268" s="54"/>
      <c r="FX268" s="54"/>
      <c r="FY268" s="54" t="s">
        <v>5598</v>
      </c>
      <c r="FZ268" s="54"/>
      <c r="GA268" s="54"/>
      <c r="GB268" s="54"/>
      <c r="GC268" s="54" t="s">
        <v>5807</v>
      </c>
      <c r="GD268" s="54">
        <v>1</v>
      </c>
      <c r="GE268" s="54">
        <v>66</v>
      </c>
      <c r="GF268" s="54" t="s">
        <v>6121</v>
      </c>
      <c r="GG268" s="54" t="s">
        <v>6220</v>
      </c>
      <c r="GH268" s="54" t="s">
        <v>6785</v>
      </c>
      <c r="GI268" s="54" t="s">
        <v>7126</v>
      </c>
      <c r="GJ268" s="54" t="s">
        <v>28</v>
      </c>
      <c r="GK268" s="54" t="s">
        <v>6407</v>
      </c>
      <c r="GL268" s="54" t="s">
        <v>7419</v>
      </c>
      <c r="GM268" s="54" t="s">
        <v>7494</v>
      </c>
      <c r="GN268" s="54"/>
    </row>
    <row r="269" spans="3:196" ht="30" customHeight="1" x14ac:dyDescent="0.2">
      <c r="C269" s="57" t="s">
        <v>11155</v>
      </c>
      <c r="D269" s="102" t="s">
        <v>11214</v>
      </c>
      <c r="E269" s="46" t="s">
        <v>7654</v>
      </c>
      <c r="F269" s="45" t="s">
        <v>11174</v>
      </c>
      <c r="G269" s="46"/>
      <c r="H269" s="46"/>
      <c r="I269" s="46" t="s">
        <v>7782</v>
      </c>
      <c r="J269" s="46" t="s">
        <v>7867</v>
      </c>
      <c r="K269" s="46">
        <v>2018</v>
      </c>
      <c r="L269" s="47">
        <v>44927</v>
      </c>
      <c r="M269" s="47">
        <v>45291</v>
      </c>
      <c r="N269" s="46" t="s">
        <v>699</v>
      </c>
      <c r="O269" s="45"/>
      <c r="P269" s="46" t="s">
        <v>699</v>
      </c>
      <c r="Q269" s="45"/>
      <c r="R269" s="46" t="s">
        <v>8376</v>
      </c>
      <c r="S269" s="46" t="s">
        <v>8403</v>
      </c>
      <c r="T269" s="46" t="s">
        <v>699</v>
      </c>
      <c r="U269" s="45"/>
      <c r="V269" s="45"/>
      <c r="W269" s="45"/>
      <c r="X269" s="46" t="s">
        <v>8621</v>
      </c>
      <c r="Y269" s="46" t="s">
        <v>8710</v>
      </c>
      <c r="Z269" s="46" t="s">
        <v>8835</v>
      </c>
      <c r="AA269" s="46" t="s">
        <v>8873</v>
      </c>
      <c r="AB269" s="46" t="s">
        <v>3142</v>
      </c>
      <c r="AC269" s="46" t="s">
        <v>8996</v>
      </c>
      <c r="AD269" s="48">
        <f>SUM(AE269,AH269,AK269,AM269,AO269,AQ269)</f>
        <v>17.129000000000001</v>
      </c>
      <c r="AE269" s="48">
        <v>13.329000000000001</v>
      </c>
      <c r="AF269" s="49">
        <v>77.819999999999993</v>
      </c>
      <c r="AG269" s="49">
        <v>0.02</v>
      </c>
      <c r="AH269" s="48">
        <v>2.7</v>
      </c>
      <c r="AI269" s="49">
        <v>15.76</v>
      </c>
      <c r="AJ269" s="49"/>
      <c r="AK269" s="49">
        <v>1.1000000000000001</v>
      </c>
      <c r="AL269" s="49">
        <v>6.42</v>
      </c>
      <c r="AM269" s="49">
        <v>0</v>
      </c>
      <c r="AN269" s="49">
        <v>0</v>
      </c>
      <c r="AO269" s="49">
        <v>0</v>
      </c>
      <c r="AP269" s="49">
        <v>0</v>
      </c>
      <c r="AQ269" s="49">
        <v>0</v>
      </c>
      <c r="AR269" s="49">
        <v>0</v>
      </c>
      <c r="AS269" s="46" t="s">
        <v>9058</v>
      </c>
      <c r="AT269" s="46" t="s">
        <v>699</v>
      </c>
      <c r="AU269" s="46" t="s">
        <v>699</v>
      </c>
      <c r="AV269" s="45"/>
      <c r="AW269" s="45"/>
      <c r="AX269" s="45"/>
      <c r="AY269" s="49"/>
      <c r="AZ269" s="49">
        <v>0</v>
      </c>
      <c r="BA269" s="49">
        <v>0</v>
      </c>
      <c r="BB269" s="50">
        <v>31</v>
      </c>
      <c r="BC269" s="50">
        <v>31</v>
      </c>
      <c r="BD269" s="50">
        <v>9</v>
      </c>
      <c r="BE269" s="50"/>
      <c r="BF269" s="50">
        <v>1</v>
      </c>
      <c r="BG269" s="50"/>
      <c r="BH269" s="50"/>
      <c r="BI269" s="50"/>
      <c r="BJ269" s="50"/>
      <c r="BK269" s="50">
        <v>2</v>
      </c>
      <c r="BL269" s="50">
        <v>1</v>
      </c>
      <c r="BM269" s="50">
        <v>1</v>
      </c>
      <c r="BN269" s="50"/>
      <c r="BO269" s="50"/>
      <c r="BP269" s="50">
        <v>1</v>
      </c>
      <c r="BQ269" s="50"/>
      <c r="BR269" s="50"/>
      <c r="BS269" s="50"/>
      <c r="BT269" s="50">
        <v>1</v>
      </c>
      <c r="BU269" s="50"/>
      <c r="BV269" s="50"/>
      <c r="BW269" s="50"/>
      <c r="BX269" s="50"/>
      <c r="BY269" s="50"/>
      <c r="BZ269" s="50"/>
      <c r="CA269" s="50"/>
      <c r="CB269" s="50"/>
      <c r="CC269" s="50"/>
      <c r="CD269" s="50"/>
      <c r="CE269" s="50"/>
      <c r="CF269" s="50"/>
      <c r="CG269" s="50"/>
      <c r="CH269" s="50"/>
      <c r="CI269" s="50"/>
      <c r="CJ269" s="50"/>
      <c r="CK269" s="50"/>
      <c r="CL269" s="50"/>
      <c r="CM269" s="50"/>
      <c r="CN269" s="50">
        <v>0</v>
      </c>
      <c r="CO269" s="50"/>
      <c r="CP269" s="48"/>
      <c r="CQ269" s="50"/>
      <c r="CR269" s="50">
        <v>2</v>
      </c>
      <c r="CS269" s="51"/>
      <c r="CT269" s="50"/>
      <c r="CU269" s="50">
        <v>9</v>
      </c>
      <c r="CV269" s="52">
        <f>SUM(BE269:BX269)+SUM(CO269:CT269)-CU269</f>
        <v>0</v>
      </c>
      <c r="CW269" s="49">
        <v>74.099999999999994</v>
      </c>
      <c r="CX269" s="46" t="s">
        <v>9369</v>
      </c>
      <c r="CY269" s="45"/>
      <c r="CZ269" s="49">
        <v>10.58</v>
      </c>
      <c r="DA269" s="53" t="s">
        <v>9476</v>
      </c>
      <c r="DB269" s="49">
        <v>700.27599999999995</v>
      </c>
      <c r="DC269" s="49"/>
      <c r="DD269" s="45"/>
      <c r="DE269" s="45"/>
      <c r="DF269" s="45"/>
      <c r="DG269" s="45"/>
      <c r="DH269" s="45"/>
      <c r="DI269" s="45"/>
      <c r="DJ269" s="46">
        <v>3</v>
      </c>
      <c r="DK269" s="46">
        <v>1</v>
      </c>
      <c r="DL269" s="46" t="s">
        <v>9639</v>
      </c>
      <c r="DM269" s="46">
        <v>347</v>
      </c>
      <c r="DN269" s="45"/>
      <c r="DO269" s="45"/>
      <c r="DP269" s="45"/>
      <c r="DQ269" s="45"/>
      <c r="DR269" s="45"/>
      <c r="DS269" s="45"/>
      <c r="DT269" s="45"/>
      <c r="DU269" s="45"/>
      <c r="DV269" s="45"/>
      <c r="DW269" s="45"/>
      <c r="DX269" s="45"/>
      <c r="DY269" s="45"/>
      <c r="DZ269" s="45"/>
      <c r="EA269" s="45"/>
      <c r="EB269" s="45"/>
      <c r="EC269" s="45"/>
      <c r="ED269" s="45"/>
      <c r="EE269" s="45"/>
      <c r="EF269" s="45"/>
      <c r="EG269" s="45"/>
      <c r="EH269" s="45"/>
      <c r="EI269" s="45"/>
      <c r="EJ269" s="45"/>
      <c r="EK269" s="45"/>
      <c r="EL269" s="45"/>
      <c r="EM269" s="45"/>
      <c r="EN269" s="45"/>
      <c r="EO269" s="45"/>
      <c r="EP269" s="45"/>
      <c r="EQ269" s="45"/>
      <c r="ER269" s="45"/>
      <c r="ES269" s="45"/>
      <c r="ET269" s="45"/>
      <c r="EU269" s="45"/>
      <c r="EV269" s="45"/>
      <c r="EW269" s="45"/>
      <c r="EX269" s="46">
        <v>1</v>
      </c>
      <c r="EY269" s="46" t="s">
        <v>4698</v>
      </c>
      <c r="EZ269" s="46">
        <v>10</v>
      </c>
      <c r="FA269" s="45"/>
      <c r="FB269" s="45"/>
      <c r="FC269" s="45"/>
      <c r="FD269" s="45"/>
      <c r="FE269" s="45"/>
      <c r="FF269" s="45"/>
      <c r="FG269" s="46">
        <v>100</v>
      </c>
      <c r="FH269" s="45"/>
      <c r="FI269" s="46">
        <v>9</v>
      </c>
      <c r="FJ269" s="46">
        <v>6</v>
      </c>
      <c r="FK269" s="46">
        <v>0</v>
      </c>
      <c r="FL269" s="46">
        <v>0</v>
      </c>
      <c r="FM269" s="46">
        <v>0</v>
      </c>
      <c r="FN269" s="46">
        <v>3</v>
      </c>
      <c r="FO269" s="46">
        <v>0</v>
      </c>
      <c r="FP269" s="46">
        <v>0</v>
      </c>
      <c r="FQ269" s="46">
        <v>0</v>
      </c>
      <c r="FR269" s="45"/>
      <c r="FS269" s="45"/>
      <c r="FT269" s="45"/>
      <c r="FU269" s="46" t="s">
        <v>10219</v>
      </c>
      <c r="FV269" s="46" t="s">
        <v>10304</v>
      </c>
      <c r="FW269" s="53" t="s">
        <v>10349</v>
      </c>
      <c r="FX269" s="46" t="s">
        <v>10399</v>
      </c>
      <c r="FY269" s="46" t="s">
        <v>10495</v>
      </c>
      <c r="FZ269" s="45"/>
      <c r="GA269" s="45"/>
      <c r="GB269" s="45"/>
      <c r="GC269" s="46" t="s">
        <v>10671</v>
      </c>
      <c r="GD269" s="46">
        <v>0</v>
      </c>
      <c r="GE269" s="45"/>
      <c r="GF269" s="46" t="s">
        <v>10757</v>
      </c>
      <c r="GG269" s="46" t="s">
        <v>10870</v>
      </c>
      <c r="GH269" s="46" t="s">
        <v>11081</v>
      </c>
      <c r="GI269" s="46" t="s">
        <v>10980</v>
      </c>
      <c r="GJ269" s="46" t="s">
        <v>7620</v>
      </c>
      <c r="GK269" s="46" t="s">
        <v>11042</v>
      </c>
      <c r="GL269" s="46" t="s">
        <v>11081</v>
      </c>
      <c r="GM269" s="46" t="s">
        <v>11078</v>
      </c>
      <c r="GN269" s="54"/>
    </row>
    <row r="270" spans="3:196" ht="30" customHeight="1" x14ac:dyDescent="0.2">
      <c r="C270" s="57" t="s">
        <v>11178</v>
      </c>
      <c r="D270" s="102" t="s">
        <v>11214</v>
      </c>
      <c r="E270" s="46" t="s">
        <v>7654</v>
      </c>
      <c r="F270" s="45" t="s">
        <v>11174</v>
      </c>
      <c r="G270" s="46"/>
      <c r="H270" s="46"/>
      <c r="I270" s="46" t="s">
        <v>7657</v>
      </c>
      <c r="J270" s="46" t="s">
        <v>7657</v>
      </c>
      <c r="K270" s="46">
        <v>2014</v>
      </c>
      <c r="L270" s="47">
        <v>44984</v>
      </c>
      <c r="M270" s="47">
        <v>45230</v>
      </c>
      <c r="N270" s="46" t="s">
        <v>8000</v>
      </c>
      <c r="O270" s="46" t="s">
        <v>8111</v>
      </c>
      <c r="P270" s="46" t="s">
        <v>8227</v>
      </c>
      <c r="Q270" s="46" t="s">
        <v>8348</v>
      </c>
      <c r="R270" s="46" t="s">
        <v>8377</v>
      </c>
      <c r="S270" s="46" t="s">
        <v>8404</v>
      </c>
      <c r="T270" s="45"/>
      <c r="U270" s="45"/>
      <c r="V270" s="45"/>
      <c r="W270" s="45"/>
      <c r="X270" s="45"/>
      <c r="Y270" s="45"/>
      <c r="Z270" s="46" t="s">
        <v>8836</v>
      </c>
      <c r="AA270" s="46" t="s">
        <v>8836</v>
      </c>
      <c r="AB270" s="46" t="s">
        <v>3138</v>
      </c>
      <c r="AC270" s="46" t="s">
        <v>8997</v>
      </c>
      <c r="AD270" s="48">
        <f>SUM(AE270,AH270,AK270,AM270,AO270,AQ270)</f>
        <v>9.2448000000000015</v>
      </c>
      <c r="AE270" s="48">
        <v>4.5999999999999999E-2</v>
      </c>
      <c r="AF270" s="49">
        <v>0.5</v>
      </c>
      <c r="AG270" s="49">
        <v>1E-4</v>
      </c>
      <c r="AH270" s="48">
        <v>4.6600000000000003E-2</v>
      </c>
      <c r="AI270" s="49">
        <v>0.5</v>
      </c>
      <c r="AJ270" s="49"/>
      <c r="AK270" s="49">
        <v>0</v>
      </c>
      <c r="AL270" s="49">
        <v>0</v>
      </c>
      <c r="AM270" s="49">
        <v>4.5883000000000003</v>
      </c>
      <c r="AN270" s="49">
        <v>49.63</v>
      </c>
      <c r="AO270" s="49">
        <v>0</v>
      </c>
      <c r="AP270" s="49">
        <v>0</v>
      </c>
      <c r="AQ270" s="49">
        <v>4.5639000000000003</v>
      </c>
      <c r="AR270" s="49">
        <v>49.37</v>
      </c>
      <c r="AS270" s="46" t="s">
        <v>699</v>
      </c>
      <c r="AT270" s="46" t="s">
        <v>9061</v>
      </c>
      <c r="AU270" s="46" t="s">
        <v>8836</v>
      </c>
      <c r="AV270" s="46">
        <v>1</v>
      </c>
      <c r="AW270" s="46" t="s">
        <v>9141</v>
      </c>
      <c r="AX270" s="46" t="s">
        <v>9215</v>
      </c>
      <c r="AY270" s="49">
        <v>0</v>
      </c>
      <c r="AZ270" s="49">
        <v>3.1859999999999999</v>
      </c>
      <c r="BA270" s="49">
        <v>0.01</v>
      </c>
      <c r="BB270" s="50">
        <v>19</v>
      </c>
      <c r="BC270" s="50">
        <v>19</v>
      </c>
      <c r="BD270" s="50">
        <v>4</v>
      </c>
      <c r="BE270" s="50"/>
      <c r="BF270" s="50"/>
      <c r="BG270" s="50"/>
      <c r="BH270" s="50"/>
      <c r="BI270" s="50"/>
      <c r="BJ270" s="50"/>
      <c r="BK270" s="50"/>
      <c r="BL270" s="50"/>
      <c r="BM270" s="50"/>
      <c r="BN270" s="50">
        <v>1</v>
      </c>
      <c r="BO270" s="50">
        <v>1</v>
      </c>
      <c r="BP270" s="50">
        <v>1</v>
      </c>
      <c r="BQ270" s="50"/>
      <c r="BR270" s="50">
        <v>1</v>
      </c>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v>0</v>
      </c>
      <c r="CO270" s="50"/>
      <c r="CP270" s="48"/>
      <c r="CQ270" s="50"/>
      <c r="CR270" s="50"/>
      <c r="CS270" s="51"/>
      <c r="CT270" s="50"/>
      <c r="CU270" s="50">
        <v>4</v>
      </c>
      <c r="CV270" s="52">
        <f>SUM(BE270:BX270)+SUM(CO270:CT270)-CU270</f>
        <v>0</v>
      </c>
      <c r="CW270" s="49">
        <v>1.147</v>
      </c>
      <c r="CX270" s="46" t="s">
        <v>9369</v>
      </c>
      <c r="CY270" s="45"/>
      <c r="CZ270" s="49">
        <v>0.16</v>
      </c>
      <c r="DA270" s="53" t="s">
        <v>9476</v>
      </c>
      <c r="DB270" s="49">
        <v>700.27599999999995</v>
      </c>
      <c r="DC270" s="49"/>
      <c r="DD270" s="45"/>
      <c r="DE270" s="45"/>
      <c r="DF270" s="45"/>
      <c r="DG270" s="45"/>
      <c r="DH270" s="45"/>
      <c r="DI270" s="45"/>
      <c r="DJ270" s="46">
        <v>2</v>
      </c>
      <c r="DK270" s="46">
        <v>1</v>
      </c>
      <c r="DL270" s="46" t="s">
        <v>9640</v>
      </c>
      <c r="DM270" s="46">
        <v>515</v>
      </c>
      <c r="DN270" s="46">
        <v>1</v>
      </c>
      <c r="DO270" s="46" t="s">
        <v>9640</v>
      </c>
      <c r="DP270" s="46">
        <v>515</v>
      </c>
      <c r="DQ270" s="45"/>
      <c r="DR270" s="45"/>
      <c r="DS270" s="45"/>
      <c r="DT270" s="45"/>
      <c r="DU270" s="45"/>
      <c r="DV270" s="45"/>
      <c r="DW270" s="45"/>
      <c r="DX270" s="45"/>
      <c r="DY270" s="45"/>
      <c r="DZ270" s="45"/>
      <c r="EA270" s="45"/>
      <c r="EB270" s="45"/>
      <c r="EC270" s="45"/>
      <c r="ED270" s="45"/>
      <c r="EE270" s="45"/>
      <c r="EF270" s="45"/>
      <c r="EG270" s="45"/>
      <c r="EH270" s="45"/>
      <c r="EI270" s="45"/>
      <c r="EJ270" s="45"/>
      <c r="EK270" s="45"/>
      <c r="EL270" s="46">
        <v>1</v>
      </c>
      <c r="EM270" s="46" t="s">
        <v>9640</v>
      </c>
      <c r="EN270" s="46">
        <v>515</v>
      </c>
      <c r="EO270" s="46">
        <v>1</v>
      </c>
      <c r="EP270" s="46" t="s">
        <v>9640</v>
      </c>
      <c r="EQ270" s="46">
        <v>515</v>
      </c>
      <c r="ER270" s="45"/>
      <c r="ES270" s="45"/>
      <c r="ET270" s="45"/>
      <c r="EU270" s="45"/>
      <c r="EV270" s="45"/>
      <c r="EW270" s="45"/>
      <c r="EX270" s="45"/>
      <c r="EY270" s="45"/>
      <c r="EZ270" s="45"/>
      <c r="FA270" s="45"/>
      <c r="FB270" s="45"/>
      <c r="FC270" s="45"/>
      <c r="FD270" s="45"/>
      <c r="FE270" s="45"/>
      <c r="FF270" s="45"/>
      <c r="FG270" s="46">
        <v>100</v>
      </c>
      <c r="FH270" s="45"/>
      <c r="FI270" s="46">
        <v>7</v>
      </c>
      <c r="FJ270" s="46">
        <v>7</v>
      </c>
      <c r="FK270" s="46">
        <v>0</v>
      </c>
      <c r="FL270" s="46">
        <v>0</v>
      </c>
      <c r="FM270" s="46">
        <v>0</v>
      </c>
      <c r="FN270" s="46">
        <v>0</v>
      </c>
      <c r="FO270" s="46">
        <v>0</v>
      </c>
      <c r="FP270" s="46">
        <v>0</v>
      </c>
      <c r="FQ270" s="46">
        <v>0</v>
      </c>
      <c r="FR270" s="45"/>
      <c r="FS270" s="45"/>
      <c r="FT270" s="45"/>
      <c r="FU270" s="45"/>
      <c r="FV270" s="45"/>
      <c r="FW270" s="45"/>
      <c r="FX270" s="45"/>
      <c r="FY270" s="45"/>
      <c r="FZ270" s="45"/>
      <c r="GA270" s="45"/>
      <c r="GB270" s="45"/>
      <c r="GC270" s="46" t="s">
        <v>10672</v>
      </c>
      <c r="GD270" s="46">
        <v>0</v>
      </c>
      <c r="GE270" s="45"/>
      <c r="GF270" s="46" t="s">
        <v>10758</v>
      </c>
      <c r="GG270" s="46" t="s">
        <v>10871</v>
      </c>
      <c r="GH270" s="46" t="s">
        <v>11081</v>
      </c>
      <c r="GI270" s="46" t="s">
        <v>10981</v>
      </c>
      <c r="GJ270" s="46" t="s">
        <v>7620</v>
      </c>
      <c r="GK270" s="46" t="s">
        <v>11042</v>
      </c>
      <c r="GL270" s="46" t="s">
        <v>11081</v>
      </c>
      <c r="GM270" s="46" t="s">
        <v>11078</v>
      </c>
      <c r="GN270" s="54"/>
    </row>
    <row r="271" spans="3:196" ht="30" customHeight="1" x14ac:dyDescent="0.2">
      <c r="C271" s="57" t="s">
        <v>11083</v>
      </c>
      <c r="D271" s="102" t="s">
        <v>11214</v>
      </c>
      <c r="E271" s="46" t="s">
        <v>7654</v>
      </c>
      <c r="F271" s="45" t="s">
        <v>11174</v>
      </c>
      <c r="G271" s="46"/>
      <c r="H271" s="46"/>
      <c r="I271" s="46" t="s">
        <v>7783</v>
      </c>
      <c r="J271" s="46" t="s">
        <v>7868</v>
      </c>
      <c r="K271" s="46">
        <v>2018</v>
      </c>
      <c r="L271" s="47">
        <v>44562</v>
      </c>
      <c r="M271" s="47">
        <v>45291</v>
      </c>
      <c r="N271" s="46" t="s">
        <v>8001</v>
      </c>
      <c r="O271" s="46" t="s">
        <v>8112</v>
      </c>
      <c r="P271" s="46" t="s">
        <v>8228</v>
      </c>
      <c r="Q271" s="46" t="s">
        <v>8349</v>
      </c>
      <c r="R271" s="46" t="s">
        <v>8378</v>
      </c>
      <c r="S271" s="46" t="s">
        <v>8405</v>
      </c>
      <c r="T271" s="45"/>
      <c r="U271" s="45"/>
      <c r="V271" s="45"/>
      <c r="W271" s="45"/>
      <c r="X271" s="45"/>
      <c r="Y271" s="45"/>
      <c r="Z271" s="46" t="s">
        <v>8837</v>
      </c>
      <c r="AA271" s="46" t="s">
        <v>8837</v>
      </c>
      <c r="AB271" s="46" t="s">
        <v>3138</v>
      </c>
      <c r="AC271" s="46" t="s">
        <v>8998</v>
      </c>
      <c r="AD271" s="48">
        <f>SUM(AE271,AH271,AK271,AM271,AO271,AQ271)</f>
        <v>1209.9944</v>
      </c>
      <c r="AE271" s="48">
        <v>498.85309999999998</v>
      </c>
      <c r="AF271" s="49">
        <v>41.23</v>
      </c>
      <c r="AG271" s="49">
        <v>0.85</v>
      </c>
      <c r="AH271" s="48">
        <v>3.82</v>
      </c>
      <c r="AI271" s="49">
        <v>0.32</v>
      </c>
      <c r="AJ271" s="49"/>
      <c r="AK271" s="49">
        <v>0</v>
      </c>
      <c r="AL271" s="49">
        <v>0</v>
      </c>
      <c r="AM271" s="49">
        <v>0</v>
      </c>
      <c r="AN271" s="49">
        <v>0</v>
      </c>
      <c r="AO271" s="49">
        <v>0</v>
      </c>
      <c r="AP271" s="49">
        <v>0</v>
      </c>
      <c r="AQ271" s="49">
        <v>707.32129999999995</v>
      </c>
      <c r="AR271" s="49">
        <v>58.46</v>
      </c>
      <c r="AS271" s="46" t="s">
        <v>699</v>
      </c>
      <c r="AT271" s="46" t="s">
        <v>9060</v>
      </c>
      <c r="AU271" s="46" t="s">
        <v>8837</v>
      </c>
      <c r="AV271" s="46">
        <v>1</v>
      </c>
      <c r="AW271" s="46" t="s">
        <v>9142</v>
      </c>
      <c r="AX271" s="46" t="s">
        <v>9216</v>
      </c>
      <c r="AY271" s="49">
        <v>0</v>
      </c>
      <c r="AZ271" s="49">
        <v>610.64390000000003</v>
      </c>
      <c r="BA271" s="49">
        <v>1.08</v>
      </c>
      <c r="BB271" s="50">
        <v>215</v>
      </c>
      <c r="BC271" s="50">
        <v>212</v>
      </c>
      <c r="BD271" s="50">
        <v>148</v>
      </c>
      <c r="BE271" s="50"/>
      <c r="BF271" s="50"/>
      <c r="BG271" s="50"/>
      <c r="BH271" s="50"/>
      <c r="BI271" s="50"/>
      <c r="BJ271" s="50"/>
      <c r="BK271" s="50"/>
      <c r="BL271" s="50"/>
      <c r="BM271" s="50"/>
      <c r="BN271" s="50">
        <v>92</v>
      </c>
      <c r="BO271" s="50"/>
      <c r="BP271" s="50">
        <v>49</v>
      </c>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v>0</v>
      </c>
      <c r="CO271" s="50"/>
      <c r="CP271" s="48"/>
      <c r="CQ271" s="50"/>
      <c r="CR271" s="50"/>
      <c r="CS271" s="50" t="s">
        <v>9251</v>
      </c>
      <c r="CT271" s="50">
        <v>7</v>
      </c>
      <c r="CU271" s="50">
        <v>148</v>
      </c>
      <c r="CV271" s="52">
        <f>SUM(BE271:BX271)+SUM(CO271:CT271)-CU271</f>
        <v>0</v>
      </c>
      <c r="CW271" s="49">
        <v>565.38900000000001</v>
      </c>
      <c r="CX271" s="46" t="s">
        <v>9369</v>
      </c>
      <c r="CY271" s="45"/>
      <c r="CZ271" s="49">
        <v>80.739999999999995</v>
      </c>
      <c r="DA271" s="53" t="s">
        <v>9476</v>
      </c>
      <c r="DB271" s="49">
        <v>700.27599999999995</v>
      </c>
      <c r="DC271" s="49"/>
      <c r="DD271" s="45"/>
      <c r="DE271" s="45"/>
      <c r="DF271" s="45"/>
      <c r="DG271" s="45"/>
      <c r="DH271" s="45"/>
      <c r="DI271" s="45"/>
      <c r="DJ271" s="46">
        <v>4</v>
      </c>
      <c r="DK271" s="45"/>
      <c r="DL271" s="45"/>
      <c r="DM271" s="45"/>
      <c r="DN271" s="45"/>
      <c r="DO271" s="45"/>
      <c r="DP271" s="45"/>
      <c r="DQ271" s="46">
        <v>1</v>
      </c>
      <c r="DR271" s="46" t="s">
        <v>9730</v>
      </c>
      <c r="DS271" s="46">
        <v>12643</v>
      </c>
      <c r="DT271" s="45"/>
      <c r="DU271" s="45"/>
      <c r="DV271" s="45"/>
      <c r="DW271" s="45"/>
      <c r="DX271" s="45"/>
      <c r="DY271" s="45"/>
      <c r="DZ271" s="45"/>
      <c r="EA271" s="45"/>
      <c r="EB271" s="45"/>
      <c r="EC271" s="45"/>
      <c r="ED271" s="45"/>
      <c r="EE271" s="45"/>
      <c r="EF271" s="45"/>
      <c r="EG271" s="45"/>
      <c r="EH271" s="45"/>
      <c r="EI271" s="46">
        <v>1</v>
      </c>
      <c r="EJ271" s="46" t="s">
        <v>9842</v>
      </c>
      <c r="EK271" s="46">
        <v>83607</v>
      </c>
      <c r="EL271" s="45"/>
      <c r="EM271" s="45"/>
      <c r="EN271" s="45"/>
      <c r="EO271" s="45"/>
      <c r="EP271" s="45"/>
      <c r="EQ271" s="45"/>
      <c r="ER271" s="45"/>
      <c r="ES271" s="45"/>
      <c r="ET271" s="45"/>
      <c r="EU271" s="45"/>
      <c r="EV271" s="45"/>
      <c r="EW271" s="45"/>
      <c r="EX271" s="45"/>
      <c r="EY271" s="45"/>
      <c r="EZ271" s="45"/>
      <c r="FA271" s="45"/>
      <c r="FB271" s="45"/>
      <c r="FC271" s="45"/>
      <c r="FD271" s="45"/>
      <c r="FE271" s="45"/>
      <c r="FF271" s="45"/>
      <c r="FG271" s="46">
        <v>90</v>
      </c>
      <c r="FH271" s="46" t="s">
        <v>10032</v>
      </c>
      <c r="FI271" s="46">
        <v>37</v>
      </c>
      <c r="FJ271" s="46">
        <v>0</v>
      </c>
      <c r="FK271" s="46">
        <v>16</v>
      </c>
      <c r="FL271" s="46">
        <v>17</v>
      </c>
      <c r="FM271" s="46">
        <v>1</v>
      </c>
      <c r="FN271" s="46">
        <v>3</v>
      </c>
      <c r="FO271" s="46">
        <v>0</v>
      </c>
      <c r="FP271" s="46">
        <v>0</v>
      </c>
      <c r="FQ271" s="46">
        <v>0</v>
      </c>
      <c r="FR271" s="46">
        <v>1</v>
      </c>
      <c r="FS271" s="53" t="s">
        <v>10076</v>
      </c>
      <c r="FT271" s="46" t="s">
        <v>10132</v>
      </c>
      <c r="FU271" s="53" t="s">
        <v>10076</v>
      </c>
      <c r="FV271" s="46" t="s">
        <v>10305</v>
      </c>
      <c r="FW271" s="53" t="s">
        <v>10076</v>
      </c>
      <c r="FX271" s="45"/>
      <c r="FY271" s="46" t="s">
        <v>10496</v>
      </c>
      <c r="FZ271" s="45"/>
      <c r="GA271" s="53" t="s">
        <v>10562</v>
      </c>
      <c r="GB271" s="45"/>
      <c r="GC271" s="46" t="s">
        <v>10673</v>
      </c>
      <c r="GD271" s="46">
        <v>10</v>
      </c>
      <c r="GE271" s="45"/>
      <c r="GF271" s="46" t="s">
        <v>10759</v>
      </c>
      <c r="GG271" s="46" t="s">
        <v>10872</v>
      </c>
      <c r="GH271" s="46" t="s">
        <v>11081</v>
      </c>
      <c r="GI271" s="46" t="s">
        <v>10982</v>
      </c>
      <c r="GJ271" s="46" t="s">
        <v>7620</v>
      </c>
      <c r="GK271" s="46" t="s">
        <v>11042</v>
      </c>
      <c r="GL271" s="46" t="s">
        <v>11081</v>
      </c>
      <c r="GM271" s="46" t="s">
        <v>11078</v>
      </c>
      <c r="GN271" s="54"/>
    </row>
    <row r="272" spans="3:196" ht="30" customHeight="1" x14ac:dyDescent="0.2">
      <c r="C272" s="57" t="s">
        <v>11157</v>
      </c>
      <c r="D272" s="102" t="s">
        <v>11217</v>
      </c>
      <c r="E272" s="54" t="s">
        <v>67</v>
      </c>
      <c r="F272" s="54" t="s">
        <v>11175</v>
      </c>
      <c r="G272" s="54" t="s">
        <v>82</v>
      </c>
      <c r="H272" s="54" t="s">
        <v>322</v>
      </c>
      <c r="I272" s="54" t="s">
        <v>627</v>
      </c>
      <c r="J272" s="54" t="s">
        <v>741</v>
      </c>
      <c r="K272" s="54">
        <v>2015</v>
      </c>
      <c r="L272" s="54" t="s">
        <v>890</v>
      </c>
      <c r="M272" s="54" t="s">
        <v>936</v>
      </c>
      <c r="N272" s="54"/>
      <c r="O272" s="54" t="s">
        <v>1178</v>
      </c>
      <c r="P272" s="54" t="s">
        <v>1408</v>
      </c>
      <c r="Q272" s="54" t="s">
        <v>1697</v>
      </c>
      <c r="R272" s="54" t="s">
        <v>1896</v>
      </c>
      <c r="S272" s="54" t="s">
        <v>2137</v>
      </c>
      <c r="T272" s="54" t="s">
        <v>2365</v>
      </c>
      <c r="U272" s="54" t="s">
        <v>2497</v>
      </c>
      <c r="V272" s="54" t="s">
        <v>2574</v>
      </c>
      <c r="W272" s="54"/>
      <c r="X272" s="54"/>
      <c r="Y272" s="54"/>
      <c r="Z272" s="54" t="s">
        <v>2833</v>
      </c>
      <c r="AA272" s="54" t="s">
        <v>3070</v>
      </c>
      <c r="AB272" s="54" t="s">
        <v>3139</v>
      </c>
      <c r="AC272" s="54" t="s">
        <v>3070</v>
      </c>
      <c r="AD272" s="55">
        <v>29.430999999999997</v>
      </c>
      <c r="AE272" s="55"/>
      <c r="AF272" s="55"/>
      <c r="AG272" s="55"/>
      <c r="AH272" s="55">
        <v>15.532999999999999</v>
      </c>
      <c r="AI272" s="55">
        <v>50.97</v>
      </c>
      <c r="AJ272" s="55">
        <v>0.14000000000000001</v>
      </c>
      <c r="AK272" s="55">
        <v>13.898</v>
      </c>
      <c r="AL272" s="55">
        <v>44.17</v>
      </c>
      <c r="AM272" s="55">
        <v>0</v>
      </c>
      <c r="AN272" s="55">
        <v>0</v>
      </c>
      <c r="AO272" s="55">
        <v>0</v>
      </c>
      <c r="AP272" s="55">
        <v>0</v>
      </c>
      <c r="AQ272" s="55"/>
      <c r="AR272" s="55"/>
      <c r="AS272" s="55"/>
      <c r="AT272" s="55"/>
      <c r="AU272" s="55"/>
      <c r="AV272" s="55"/>
      <c r="AW272" s="54"/>
      <c r="AX272" s="54"/>
      <c r="AY272" s="55"/>
      <c r="AZ272" s="55">
        <v>20</v>
      </c>
      <c r="BA272" s="55">
        <v>0.1</v>
      </c>
      <c r="BB272" s="56">
        <v>56</v>
      </c>
      <c r="BC272" s="56">
        <v>56</v>
      </c>
      <c r="BD272" s="56">
        <v>26</v>
      </c>
      <c r="BE272" s="56">
        <v>1</v>
      </c>
      <c r="BF272" s="56"/>
      <c r="BG272" s="56"/>
      <c r="BH272" s="56"/>
      <c r="BI272" s="56"/>
      <c r="BJ272" s="56"/>
      <c r="BK272" s="56"/>
      <c r="BL272" s="56">
        <v>3</v>
      </c>
      <c r="BM272" s="56">
        <v>1</v>
      </c>
      <c r="BN272" s="56">
        <v>3</v>
      </c>
      <c r="BO272" s="56">
        <v>1</v>
      </c>
      <c r="BP272" s="56"/>
      <c r="BQ272" s="56"/>
      <c r="BR272" s="56"/>
      <c r="BS272" s="56">
        <v>1</v>
      </c>
      <c r="BT272" s="56">
        <v>16</v>
      </c>
      <c r="BU272" s="56">
        <v>0</v>
      </c>
      <c r="BV272" s="56">
        <v>0</v>
      </c>
      <c r="BW272" s="56">
        <v>0</v>
      </c>
      <c r="BX272" s="56">
        <v>0</v>
      </c>
      <c r="BY272" s="56"/>
      <c r="BZ272" s="56"/>
      <c r="CA272" s="56"/>
      <c r="CB272" s="56"/>
      <c r="CC272" s="56"/>
      <c r="CD272" s="56"/>
      <c r="CE272" s="56"/>
      <c r="CF272" s="56"/>
      <c r="CG272" s="56"/>
      <c r="CH272" s="56"/>
      <c r="CI272" s="56"/>
      <c r="CJ272" s="56"/>
      <c r="CK272" s="56"/>
      <c r="CL272" s="56"/>
      <c r="CM272" s="56"/>
      <c r="CN272" s="56">
        <v>0</v>
      </c>
      <c r="CO272" s="56">
        <v>0</v>
      </c>
      <c r="CP272" s="70">
        <v>0</v>
      </c>
      <c r="CQ272" s="56">
        <v>0</v>
      </c>
      <c r="CR272" s="56">
        <v>0</v>
      </c>
      <c r="CS272" s="56"/>
      <c r="CT272" s="56"/>
      <c r="CU272" s="56">
        <v>26</v>
      </c>
      <c r="CV272" s="56">
        <v>0</v>
      </c>
      <c r="CW272" s="55">
        <v>18</v>
      </c>
      <c r="CX272" s="54" t="s">
        <v>3789</v>
      </c>
      <c r="CY272" s="54"/>
      <c r="CZ272" s="54">
        <v>3.66</v>
      </c>
      <c r="DA272" s="54"/>
      <c r="DB272" s="55">
        <v>492.37599999999998</v>
      </c>
      <c r="DC272" s="54"/>
      <c r="DD272" s="54"/>
      <c r="DE272" s="54"/>
      <c r="DF272" s="54"/>
      <c r="DG272" s="54"/>
      <c r="DH272" s="54">
        <v>0</v>
      </c>
      <c r="DI272" s="54"/>
      <c r="DJ272" s="54">
        <v>4</v>
      </c>
      <c r="DK272" s="54"/>
      <c r="DL272" s="54"/>
      <c r="DM272" s="54"/>
      <c r="DN272" s="54"/>
      <c r="DO272" s="54"/>
      <c r="DP272" s="54"/>
      <c r="DQ272" s="54"/>
      <c r="DR272" s="54"/>
      <c r="DS272" s="54"/>
      <c r="DT272" s="54"/>
      <c r="DU272" s="54"/>
      <c r="DV272" s="54"/>
      <c r="DW272" s="54"/>
      <c r="DX272" s="54"/>
      <c r="DY272" s="54"/>
      <c r="DZ272" s="54"/>
      <c r="EA272" s="54"/>
      <c r="EB272" s="54"/>
      <c r="EC272" s="54"/>
      <c r="ED272" s="54"/>
      <c r="EE272" s="54"/>
      <c r="EF272" s="54"/>
      <c r="EG272" s="54" t="s">
        <v>4566</v>
      </c>
      <c r="EH272" s="54">
        <v>56</v>
      </c>
      <c r="EI272" s="54"/>
      <c r="EJ272" s="54"/>
      <c r="EK272" s="54"/>
      <c r="EL272" s="54"/>
      <c r="EM272" s="54"/>
      <c r="EN272" s="54"/>
      <c r="EO272" s="54"/>
      <c r="EP272" s="54"/>
      <c r="EQ272" s="54"/>
      <c r="ER272" s="54"/>
      <c r="ES272" s="54"/>
      <c r="ET272" s="54"/>
      <c r="EU272" s="54"/>
      <c r="EV272" s="54"/>
      <c r="EW272" s="54"/>
      <c r="EX272" s="54"/>
      <c r="EY272" s="54"/>
      <c r="EZ272" s="54"/>
      <c r="FA272" s="54"/>
      <c r="FB272" s="54"/>
      <c r="FC272" s="54"/>
      <c r="FD272" s="54"/>
      <c r="FE272" s="54" t="s">
        <v>4870</v>
      </c>
      <c r="FF272" s="54">
        <v>8</v>
      </c>
      <c r="FG272" s="54"/>
      <c r="FH272" s="54"/>
      <c r="FI272" s="54"/>
      <c r="FJ272" s="54"/>
      <c r="FK272" s="54"/>
      <c r="FL272" s="54"/>
      <c r="FM272" s="54"/>
      <c r="FN272" s="54"/>
      <c r="FO272" s="54"/>
      <c r="FP272" s="54"/>
      <c r="FQ272" s="54"/>
      <c r="FR272" s="54"/>
      <c r="FS272" s="54"/>
      <c r="FT272" s="54"/>
      <c r="FU272" s="54"/>
      <c r="FV272" s="54"/>
      <c r="FW272" s="54"/>
      <c r="FX272" s="54"/>
      <c r="FY272" s="54"/>
      <c r="FZ272" s="54"/>
      <c r="GA272" s="54"/>
      <c r="GB272" s="54"/>
      <c r="GC272" s="54"/>
      <c r="GD272" s="54"/>
      <c r="GE272" s="54"/>
      <c r="GF272" s="54" t="s">
        <v>6033</v>
      </c>
      <c r="GG272" s="54" t="s">
        <v>6374</v>
      </c>
      <c r="GH272" s="54" t="s">
        <v>6696</v>
      </c>
      <c r="GI272" s="54" t="s">
        <v>7040</v>
      </c>
      <c r="GJ272" s="54" t="s">
        <v>7220</v>
      </c>
      <c r="GK272" s="54"/>
      <c r="GL272" s="54" t="s">
        <v>7411</v>
      </c>
      <c r="GM272" s="54" t="s">
        <v>7487</v>
      </c>
      <c r="GN272" s="54"/>
    </row>
    <row r="273" spans="3:196" ht="30" customHeight="1" x14ac:dyDescent="0.2">
      <c r="C273" s="57" t="s">
        <v>11155</v>
      </c>
      <c r="D273" s="102" t="s">
        <v>11217</v>
      </c>
      <c r="E273" s="46" t="s">
        <v>56</v>
      </c>
      <c r="F273" s="45" t="s">
        <v>11174</v>
      </c>
      <c r="G273" s="46"/>
      <c r="H273" s="46"/>
      <c r="I273" s="46" t="s">
        <v>7725</v>
      </c>
      <c r="J273" s="46" t="s">
        <v>7831</v>
      </c>
      <c r="K273" s="46">
        <v>2017</v>
      </c>
      <c r="L273" s="47">
        <v>44562</v>
      </c>
      <c r="M273" s="47">
        <v>45291</v>
      </c>
      <c r="N273" s="46" t="s">
        <v>7941</v>
      </c>
      <c r="O273" s="46" t="s">
        <v>8066</v>
      </c>
      <c r="P273" s="46" t="s">
        <v>8175</v>
      </c>
      <c r="Q273" s="46" t="s">
        <v>8296</v>
      </c>
      <c r="R273" s="45"/>
      <c r="S273" s="45"/>
      <c r="T273" s="46" t="s">
        <v>8419</v>
      </c>
      <c r="U273" s="46" t="s">
        <v>8450</v>
      </c>
      <c r="V273" s="45"/>
      <c r="W273" s="45"/>
      <c r="X273" s="45"/>
      <c r="Y273" s="45"/>
      <c r="Z273" s="46" t="s">
        <v>8779</v>
      </c>
      <c r="AA273" s="46" t="s">
        <v>8779</v>
      </c>
      <c r="AB273" s="46" t="s">
        <v>3138</v>
      </c>
      <c r="AC273" s="46" t="s">
        <v>8941</v>
      </c>
      <c r="AD273" s="48">
        <f>SUM(AE273,AH273,AK273,AM273,AO273,AQ273)</f>
        <v>241.15600000000001</v>
      </c>
      <c r="AE273" s="48">
        <v>195.86099999999999</v>
      </c>
      <c r="AF273" s="49">
        <v>81.22</v>
      </c>
      <c r="AG273" s="49">
        <v>0.1</v>
      </c>
      <c r="AH273" s="48">
        <v>26.126999999999999</v>
      </c>
      <c r="AI273" s="49">
        <v>10.83</v>
      </c>
      <c r="AJ273" s="49"/>
      <c r="AK273" s="49">
        <v>17.478000000000002</v>
      </c>
      <c r="AL273" s="49">
        <v>7.25</v>
      </c>
      <c r="AM273" s="49">
        <v>1.69</v>
      </c>
      <c r="AN273" s="49">
        <v>0.7</v>
      </c>
      <c r="AO273" s="49">
        <v>0</v>
      </c>
      <c r="AP273" s="49">
        <v>0</v>
      </c>
      <c r="AQ273" s="49">
        <v>0</v>
      </c>
      <c r="AR273" s="49">
        <v>0</v>
      </c>
      <c r="AS273" s="46" t="s">
        <v>594</v>
      </c>
      <c r="AT273" s="46" t="s">
        <v>594</v>
      </c>
      <c r="AU273" s="46" t="s">
        <v>594</v>
      </c>
      <c r="AV273" s="46">
        <v>1</v>
      </c>
      <c r="AW273" s="46" t="s">
        <v>9112</v>
      </c>
      <c r="AX273" s="46" t="s">
        <v>9184</v>
      </c>
      <c r="AY273" s="49">
        <v>0</v>
      </c>
      <c r="AZ273" s="49">
        <v>248.7337</v>
      </c>
      <c r="BA273" s="49">
        <v>0.12</v>
      </c>
      <c r="BB273" s="50">
        <v>0</v>
      </c>
      <c r="BC273" s="50">
        <v>192</v>
      </c>
      <c r="BD273" s="50">
        <v>192</v>
      </c>
      <c r="BE273" s="50">
        <v>12</v>
      </c>
      <c r="BF273" s="50">
        <v>18</v>
      </c>
      <c r="BG273" s="50"/>
      <c r="BH273" s="50"/>
      <c r="BI273" s="50"/>
      <c r="BJ273" s="50">
        <v>22</v>
      </c>
      <c r="BK273" s="50"/>
      <c r="BL273" s="50">
        <v>9</v>
      </c>
      <c r="BM273" s="50">
        <v>36</v>
      </c>
      <c r="BN273" s="50"/>
      <c r="BO273" s="50">
        <v>54</v>
      </c>
      <c r="BP273" s="50">
        <v>27</v>
      </c>
      <c r="BQ273" s="50">
        <v>6</v>
      </c>
      <c r="BR273" s="50"/>
      <c r="BS273" s="50"/>
      <c r="BT273" s="50"/>
      <c r="BU273" s="50"/>
      <c r="BV273" s="50">
        <v>8</v>
      </c>
      <c r="BW273" s="50"/>
      <c r="BX273" s="50"/>
      <c r="BY273" s="50"/>
      <c r="BZ273" s="50"/>
      <c r="CA273" s="50"/>
      <c r="CB273" s="50"/>
      <c r="CC273" s="50"/>
      <c r="CD273" s="50"/>
      <c r="CE273" s="50"/>
      <c r="CF273" s="50"/>
      <c r="CG273" s="50"/>
      <c r="CH273" s="50"/>
      <c r="CI273" s="50"/>
      <c r="CJ273" s="50"/>
      <c r="CK273" s="50"/>
      <c r="CL273" s="50"/>
      <c r="CM273" s="50"/>
      <c r="CN273" s="50">
        <v>0</v>
      </c>
      <c r="CO273" s="50"/>
      <c r="CP273" s="48"/>
      <c r="CQ273" s="50"/>
      <c r="CR273" s="50"/>
      <c r="CS273" s="51"/>
      <c r="CT273" s="50"/>
      <c r="CU273" s="50">
        <v>192</v>
      </c>
      <c r="CV273" s="52">
        <f>SUM(BE273:BX273)+SUM(CO273:CT273)-CU273</f>
        <v>0</v>
      </c>
      <c r="CW273" s="49">
        <v>970.13099999999997</v>
      </c>
      <c r="CX273" s="46" t="s">
        <v>9322</v>
      </c>
      <c r="CY273" s="45"/>
      <c r="CZ273" s="49">
        <v>38.67</v>
      </c>
      <c r="DA273" s="53" t="s">
        <v>4008</v>
      </c>
      <c r="DB273" s="49">
        <v>2508.3519999999999</v>
      </c>
      <c r="DC273" s="49"/>
      <c r="DD273" s="45"/>
      <c r="DE273" s="45"/>
      <c r="DF273" s="45"/>
      <c r="DG273" s="45"/>
      <c r="DH273" s="45"/>
      <c r="DI273" s="45"/>
      <c r="DJ273" s="46">
        <v>5</v>
      </c>
      <c r="DK273" s="46">
        <v>1</v>
      </c>
      <c r="DL273" s="46" t="s">
        <v>9612</v>
      </c>
      <c r="DM273" s="46">
        <v>0</v>
      </c>
      <c r="DN273" s="46">
        <v>1</v>
      </c>
      <c r="DO273" s="46" t="s">
        <v>4340</v>
      </c>
      <c r="DP273" s="46">
        <v>4669</v>
      </c>
      <c r="DQ273" s="46">
        <v>1</v>
      </c>
      <c r="DR273" s="46" t="s">
        <v>4340</v>
      </c>
      <c r="DS273" s="46">
        <v>463</v>
      </c>
      <c r="DT273" s="46">
        <v>1</v>
      </c>
      <c r="DU273" s="46" t="s">
        <v>4340</v>
      </c>
      <c r="DV273" s="46">
        <v>203</v>
      </c>
      <c r="DW273" s="45"/>
      <c r="DX273" s="45"/>
      <c r="DY273" s="45"/>
      <c r="DZ273" s="45"/>
      <c r="EA273" s="45"/>
      <c r="EB273" s="45"/>
      <c r="EC273" s="45"/>
      <c r="ED273" s="45"/>
      <c r="EE273" s="45"/>
      <c r="EF273" s="45"/>
      <c r="EG273" s="45"/>
      <c r="EH273" s="45"/>
      <c r="EI273" s="45"/>
      <c r="EJ273" s="45"/>
      <c r="EK273" s="45"/>
      <c r="EL273" s="45"/>
      <c r="EM273" s="45"/>
      <c r="EN273" s="45"/>
      <c r="EO273" s="45"/>
      <c r="EP273" s="45"/>
      <c r="EQ273" s="45"/>
      <c r="ER273" s="45"/>
      <c r="ES273" s="45"/>
      <c r="ET273" s="45"/>
      <c r="EU273" s="45"/>
      <c r="EV273" s="45"/>
      <c r="EW273" s="45"/>
      <c r="EX273" s="45"/>
      <c r="EY273" s="45"/>
      <c r="EZ273" s="45"/>
      <c r="FA273" s="46">
        <v>1</v>
      </c>
      <c r="FB273" s="46" t="s">
        <v>9938</v>
      </c>
      <c r="FC273" s="46">
        <v>12</v>
      </c>
      <c r="FD273" s="45"/>
      <c r="FE273" s="45"/>
      <c r="FF273" s="45"/>
      <c r="FG273" s="46">
        <v>100</v>
      </c>
      <c r="FH273" s="45"/>
      <c r="FI273" s="46">
        <v>43</v>
      </c>
      <c r="FJ273" s="46">
        <v>0</v>
      </c>
      <c r="FK273" s="46">
        <v>0</v>
      </c>
      <c r="FL273" s="46">
        <v>0</v>
      </c>
      <c r="FM273" s="46">
        <v>21</v>
      </c>
      <c r="FN273" s="46">
        <v>22</v>
      </c>
      <c r="FO273" s="46">
        <v>0</v>
      </c>
      <c r="FP273" s="46">
        <v>0</v>
      </c>
      <c r="FQ273" s="46">
        <v>0</v>
      </c>
      <c r="FR273" s="46">
        <v>1</v>
      </c>
      <c r="FS273" s="53" t="s">
        <v>10056</v>
      </c>
      <c r="FT273" s="46" t="s">
        <v>10108</v>
      </c>
      <c r="FU273" s="53" t="s">
        <v>10178</v>
      </c>
      <c r="FV273" s="46" t="s">
        <v>10271</v>
      </c>
      <c r="FW273" s="53" t="s">
        <v>10178</v>
      </c>
      <c r="FX273" s="46" t="s">
        <v>10379</v>
      </c>
      <c r="FY273" s="46" t="s">
        <v>10453</v>
      </c>
      <c r="FZ273" s="45"/>
      <c r="GA273" s="46" t="s">
        <v>10541</v>
      </c>
      <c r="GB273" s="45"/>
      <c r="GC273" s="46" t="s">
        <v>10632</v>
      </c>
      <c r="GD273" s="46">
        <v>6</v>
      </c>
      <c r="GE273" s="46">
        <v>522</v>
      </c>
      <c r="GF273" s="46" t="s">
        <v>15</v>
      </c>
      <c r="GG273" s="46" t="s">
        <v>10821</v>
      </c>
      <c r="GH273" s="46" t="s">
        <v>11081</v>
      </c>
      <c r="GI273" s="46" t="s">
        <v>10934</v>
      </c>
      <c r="GJ273" s="46" t="s">
        <v>7210</v>
      </c>
      <c r="GK273" s="46" t="s">
        <v>7302</v>
      </c>
      <c r="GL273" s="46" t="s">
        <v>11081</v>
      </c>
      <c r="GM273" s="46" t="s">
        <v>7475</v>
      </c>
      <c r="GN273" s="54"/>
    </row>
    <row r="274" spans="3:196" ht="30" customHeight="1" x14ac:dyDescent="0.2">
      <c r="C274" s="102" t="s">
        <v>711</v>
      </c>
      <c r="D274" s="102" t="s">
        <v>11217</v>
      </c>
      <c r="E274" s="46" t="s">
        <v>56</v>
      </c>
      <c r="F274" s="45" t="s">
        <v>11174</v>
      </c>
      <c r="G274" s="46"/>
      <c r="H274" s="46"/>
      <c r="I274" s="46" t="s">
        <v>7726</v>
      </c>
      <c r="J274" s="46" t="s">
        <v>7832</v>
      </c>
      <c r="K274" s="46">
        <v>2023</v>
      </c>
      <c r="L274" s="47">
        <v>45108</v>
      </c>
      <c r="M274" s="47">
        <v>45291</v>
      </c>
      <c r="N274" s="46" t="s">
        <v>7942</v>
      </c>
      <c r="O274" s="46" t="s">
        <v>8067</v>
      </c>
      <c r="P274" s="45"/>
      <c r="Q274" s="45"/>
      <c r="R274" s="45"/>
      <c r="S274" s="45"/>
      <c r="T274" s="45"/>
      <c r="U274" s="45"/>
      <c r="V274" s="45"/>
      <c r="W274" s="45"/>
      <c r="X274" s="46" t="s">
        <v>8584</v>
      </c>
      <c r="Y274" s="46" t="s">
        <v>8676</v>
      </c>
      <c r="Z274" s="46" t="s">
        <v>8780</v>
      </c>
      <c r="AA274" s="46" t="s">
        <v>8780</v>
      </c>
      <c r="AB274" s="46" t="s">
        <v>3142</v>
      </c>
      <c r="AC274" s="46" t="s">
        <v>8941</v>
      </c>
      <c r="AD274" s="48">
        <f>SUM(AE274,AH274,AK274,AM274,AO274,AQ274)</f>
        <v>2</v>
      </c>
      <c r="AE274" s="48">
        <v>2</v>
      </c>
      <c r="AF274" s="49">
        <v>100</v>
      </c>
      <c r="AG274" s="49">
        <v>1E-3</v>
      </c>
      <c r="AH274" s="48">
        <v>0</v>
      </c>
      <c r="AI274" s="49">
        <v>0</v>
      </c>
      <c r="AJ274" s="49"/>
      <c r="AK274" s="49">
        <v>0</v>
      </c>
      <c r="AL274" s="49">
        <v>0</v>
      </c>
      <c r="AM274" s="49">
        <v>0</v>
      </c>
      <c r="AN274" s="49">
        <v>0</v>
      </c>
      <c r="AO274" s="49">
        <v>0</v>
      </c>
      <c r="AP274" s="49">
        <v>0</v>
      </c>
      <c r="AQ274" s="49">
        <v>0</v>
      </c>
      <c r="AR274" s="49">
        <v>0</v>
      </c>
      <c r="AS274" s="46" t="s">
        <v>594</v>
      </c>
      <c r="AT274" s="46" t="s">
        <v>594</v>
      </c>
      <c r="AU274" s="46" t="s">
        <v>594</v>
      </c>
      <c r="AV274" s="45"/>
      <c r="AW274" s="45"/>
      <c r="AX274" s="45"/>
      <c r="AY274" s="49"/>
      <c r="AZ274" s="49">
        <v>2</v>
      </c>
      <c r="BA274" s="49">
        <v>1E-3</v>
      </c>
      <c r="BB274" s="50">
        <v>80</v>
      </c>
      <c r="BC274" s="50">
        <v>80</v>
      </c>
      <c r="BD274" s="50">
        <v>10</v>
      </c>
      <c r="BE274" s="50"/>
      <c r="BF274" s="50"/>
      <c r="BG274" s="50"/>
      <c r="BH274" s="50"/>
      <c r="BI274" s="50"/>
      <c r="BJ274" s="50"/>
      <c r="BK274" s="50"/>
      <c r="BL274" s="50"/>
      <c r="BM274" s="50"/>
      <c r="BN274" s="50"/>
      <c r="BO274" s="50"/>
      <c r="BP274" s="50"/>
      <c r="BQ274" s="50"/>
      <c r="BR274" s="50"/>
      <c r="BS274" s="50"/>
      <c r="BT274" s="50"/>
      <c r="BU274" s="50"/>
      <c r="BV274" s="50"/>
      <c r="BW274" s="50"/>
      <c r="BX274" s="50"/>
      <c r="BY274" s="50">
        <v>1</v>
      </c>
      <c r="BZ274" s="50">
        <v>1</v>
      </c>
      <c r="CA274" s="50">
        <v>2</v>
      </c>
      <c r="CB274" s="50"/>
      <c r="CC274" s="50"/>
      <c r="CD274" s="50"/>
      <c r="CE274" s="50"/>
      <c r="CF274" s="50"/>
      <c r="CG274" s="50">
        <v>1</v>
      </c>
      <c r="CH274" s="50">
        <v>1</v>
      </c>
      <c r="CI274" s="50"/>
      <c r="CJ274" s="50">
        <v>3</v>
      </c>
      <c r="CK274" s="50">
        <v>1</v>
      </c>
      <c r="CL274" s="50"/>
      <c r="CM274" s="50"/>
      <c r="CN274" s="50">
        <v>10</v>
      </c>
      <c r="CO274" s="50"/>
      <c r="CP274" s="48"/>
      <c r="CQ274" s="50"/>
      <c r="CR274" s="50"/>
      <c r="CS274" s="51"/>
      <c r="CT274" s="50"/>
      <c r="CU274" s="50">
        <v>0</v>
      </c>
      <c r="CV274" s="52">
        <f>SUM(BE274:BX274)+SUM(CO274:CT274)-CU274</f>
        <v>0</v>
      </c>
      <c r="CW274" s="49">
        <v>0</v>
      </c>
      <c r="CX274" s="46" t="s">
        <v>3746</v>
      </c>
      <c r="CY274" s="45"/>
      <c r="CZ274" s="49">
        <v>0</v>
      </c>
      <c r="DA274" s="53" t="s">
        <v>4008</v>
      </c>
      <c r="DB274" s="49">
        <v>2508.3519999999999</v>
      </c>
      <c r="DC274" s="49"/>
      <c r="DD274" s="45"/>
      <c r="DE274" s="45"/>
      <c r="DF274" s="45"/>
      <c r="DG274" s="45"/>
      <c r="DH274" s="45"/>
      <c r="DI274" s="45"/>
      <c r="DJ274" s="46">
        <v>3</v>
      </c>
      <c r="DK274" s="45"/>
      <c r="DL274" s="45"/>
      <c r="DM274" s="45"/>
      <c r="DN274" s="46">
        <v>1</v>
      </c>
      <c r="DO274" s="46" t="s">
        <v>4288</v>
      </c>
      <c r="DP274" s="46">
        <v>7872</v>
      </c>
      <c r="DQ274" s="45"/>
      <c r="DR274" s="45"/>
      <c r="DS274" s="45"/>
      <c r="DT274" s="45"/>
      <c r="DU274" s="45"/>
      <c r="DV274" s="45"/>
      <c r="DW274" s="45"/>
      <c r="DX274" s="45"/>
      <c r="DY274" s="45"/>
      <c r="DZ274" s="45"/>
      <c r="EA274" s="45"/>
      <c r="EB274" s="45"/>
      <c r="EC274" s="45"/>
      <c r="ED274" s="45"/>
      <c r="EE274" s="45"/>
      <c r="EF274" s="45"/>
      <c r="EG274" s="45"/>
      <c r="EH274" s="45"/>
      <c r="EI274" s="45"/>
      <c r="EJ274" s="45"/>
      <c r="EK274" s="45"/>
      <c r="EL274" s="45"/>
      <c r="EM274" s="45"/>
      <c r="EN274" s="45"/>
      <c r="EO274" s="45"/>
      <c r="EP274" s="45"/>
      <c r="EQ274" s="45"/>
      <c r="ER274" s="45"/>
      <c r="ES274" s="45"/>
      <c r="ET274" s="45"/>
      <c r="EU274" s="45"/>
      <c r="EV274" s="45"/>
      <c r="EW274" s="45"/>
      <c r="EX274" s="46">
        <v>1</v>
      </c>
      <c r="EY274" s="46" t="s">
        <v>4288</v>
      </c>
      <c r="EZ274" s="46">
        <v>7</v>
      </c>
      <c r="FA274" s="45"/>
      <c r="FB274" s="45"/>
      <c r="FC274" s="45"/>
      <c r="FD274" s="45"/>
      <c r="FE274" s="45"/>
      <c r="FF274" s="45"/>
      <c r="FG274" s="46">
        <v>100</v>
      </c>
      <c r="FH274" s="45"/>
      <c r="FI274" s="46">
        <v>32</v>
      </c>
      <c r="FJ274" s="46">
        <v>0</v>
      </c>
      <c r="FK274" s="46">
        <v>0</v>
      </c>
      <c r="FL274" s="46">
        <v>0</v>
      </c>
      <c r="FM274" s="46">
        <v>13</v>
      </c>
      <c r="FN274" s="46">
        <v>19</v>
      </c>
      <c r="FO274" s="46">
        <v>0</v>
      </c>
      <c r="FP274" s="46">
        <v>0</v>
      </c>
      <c r="FQ274" s="46">
        <v>0</v>
      </c>
      <c r="FR274" s="45"/>
      <c r="FS274" s="45"/>
      <c r="FT274" s="45"/>
      <c r="FU274" s="53" t="s">
        <v>10179</v>
      </c>
      <c r="FV274" s="46" t="s">
        <v>10272</v>
      </c>
      <c r="FW274" s="45"/>
      <c r="FX274" s="45"/>
      <c r="FY274" s="46" t="s">
        <v>10454</v>
      </c>
      <c r="FZ274" s="45"/>
      <c r="GA274" s="45"/>
      <c r="GB274" s="45"/>
      <c r="GC274" s="46" t="s">
        <v>594</v>
      </c>
      <c r="GD274" s="46">
        <v>0</v>
      </c>
      <c r="GE274" s="45"/>
      <c r="GF274" s="46" t="s">
        <v>10721</v>
      </c>
      <c r="GG274" s="46" t="s">
        <v>10822</v>
      </c>
      <c r="GH274" s="46" t="s">
        <v>11081</v>
      </c>
      <c r="GI274" s="46" t="s">
        <v>10935</v>
      </c>
      <c r="GJ274" s="46" t="s">
        <v>10994</v>
      </c>
      <c r="GK274" s="46" t="s">
        <v>11028</v>
      </c>
      <c r="GL274" s="46" t="s">
        <v>11081</v>
      </c>
      <c r="GM274" s="46" t="s">
        <v>11067</v>
      </c>
      <c r="GN274" s="54"/>
    </row>
    <row r="275" spans="3:196" ht="30" customHeight="1" x14ac:dyDescent="0.2">
      <c r="C275" s="57" t="s">
        <v>11156</v>
      </c>
      <c r="D275" s="102" t="s">
        <v>11217</v>
      </c>
      <c r="E275" s="54" t="s">
        <v>56</v>
      </c>
      <c r="F275" s="54" t="s">
        <v>11175</v>
      </c>
      <c r="G275" s="54" t="s">
        <v>82</v>
      </c>
      <c r="H275" s="54" t="s">
        <v>255</v>
      </c>
      <c r="I275" s="54" t="s">
        <v>578</v>
      </c>
      <c r="J275" s="54"/>
      <c r="K275" s="54">
        <v>2021</v>
      </c>
      <c r="L275" s="54" t="s">
        <v>862</v>
      </c>
      <c r="M275" s="54" t="s">
        <v>970</v>
      </c>
      <c r="N275" s="54"/>
      <c r="O275" s="54"/>
      <c r="P275" s="54"/>
      <c r="Q275" s="54" t="s">
        <v>1644</v>
      </c>
      <c r="R275" s="54" t="s">
        <v>1844</v>
      </c>
      <c r="S275" s="54" t="s">
        <v>2085</v>
      </c>
      <c r="T275" s="54" t="s">
        <v>2324</v>
      </c>
      <c r="U275" s="54" t="s">
        <v>2477</v>
      </c>
      <c r="V275" s="54" t="s">
        <v>2552</v>
      </c>
      <c r="W275" s="54"/>
      <c r="X275" s="54"/>
      <c r="Y275" s="54"/>
      <c r="Z275" s="54" t="s">
        <v>2767</v>
      </c>
      <c r="AA275" s="54" t="s">
        <v>3038</v>
      </c>
      <c r="AB275" s="54" t="s">
        <v>3138</v>
      </c>
      <c r="AC275" s="54" t="s">
        <v>3230</v>
      </c>
      <c r="AD275" s="55">
        <v>19.283000000000001</v>
      </c>
      <c r="AE275" s="55"/>
      <c r="AF275" s="55"/>
      <c r="AG275" s="55"/>
      <c r="AH275" s="55">
        <v>18.428000000000001</v>
      </c>
      <c r="AI275" s="55">
        <v>95.57</v>
      </c>
      <c r="AJ275" s="55">
        <v>0.06</v>
      </c>
      <c r="AK275" s="55">
        <v>0</v>
      </c>
      <c r="AL275" s="55">
        <v>0</v>
      </c>
      <c r="AM275" s="55">
        <v>0</v>
      </c>
      <c r="AN275" s="55">
        <v>0</v>
      </c>
      <c r="AO275" s="55">
        <v>0.85499999999999998</v>
      </c>
      <c r="AP275" s="55">
        <v>4.43</v>
      </c>
      <c r="AQ275" s="55"/>
      <c r="AR275" s="55"/>
      <c r="AS275" s="55"/>
      <c r="AT275" s="55"/>
      <c r="AU275" s="55"/>
      <c r="AV275" s="55">
        <v>1</v>
      </c>
      <c r="AW275" s="54" t="s">
        <v>3429</v>
      </c>
      <c r="AX275" s="54" t="s">
        <v>3513</v>
      </c>
      <c r="AY275" s="55">
        <v>9.3450000000000006</v>
      </c>
      <c r="AZ275" s="55">
        <v>30.2</v>
      </c>
      <c r="BA275" s="55">
        <v>0.11</v>
      </c>
      <c r="BB275" s="56">
        <v>19</v>
      </c>
      <c r="BC275" s="56">
        <v>19</v>
      </c>
      <c r="BD275" s="56">
        <v>13</v>
      </c>
      <c r="BE275" s="56"/>
      <c r="BF275" s="56"/>
      <c r="BG275" s="56"/>
      <c r="BH275" s="56"/>
      <c r="BI275" s="56"/>
      <c r="BJ275" s="56"/>
      <c r="BK275" s="56"/>
      <c r="BL275" s="56"/>
      <c r="BM275" s="56">
        <v>1</v>
      </c>
      <c r="BN275" s="56"/>
      <c r="BO275" s="56">
        <v>3</v>
      </c>
      <c r="BP275" s="56">
        <v>3</v>
      </c>
      <c r="BQ275" s="56"/>
      <c r="BR275" s="56"/>
      <c r="BS275" s="56"/>
      <c r="BT275" s="56"/>
      <c r="BU275" s="56"/>
      <c r="BV275" s="56"/>
      <c r="BW275" s="56"/>
      <c r="BX275" s="56"/>
      <c r="BY275" s="56"/>
      <c r="BZ275" s="56"/>
      <c r="CA275" s="56"/>
      <c r="CB275" s="56"/>
      <c r="CC275" s="56"/>
      <c r="CD275" s="56"/>
      <c r="CE275" s="56"/>
      <c r="CF275" s="56"/>
      <c r="CG275" s="56"/>
      <c r="CH275" s="56"/>
      <c r="CI275" s="56"/>
      <c r="CJ275" s="56"/>
      <c r="CK275" s="56"/>
      <c r="CL275" s="56"/>
      <c r="CM275" s="56"/>
      <c r="CN275" s="56">
        <v>0</v>
      </c>
      <c r="CO275" s="56"/>
      <c r="CP275" s="70"/>
      <c r="CQ275" s="56"/>
      <c r="CR275" s="56"/>
      <c r="CS275" s="56" t="s">
        <v>3585</v>
      </c>
      <c r="CT275" s="56">
        <v>6</v>
      </c>
      <c r="CU275" s="56">
        <v>13</v>
      </c>
      <c r="CV275" s="56">
        <v>0</v>
      </c>
      <c r="CW275" s="55">
        <v>70.585999999999999</v>
      </c>
      <c r="CX275" s="54" t="s">
        <v>3742</v>
      </c>
      <c r="CY275" s="54" t="s">
        <v>3919</v>
      </c>
      <c r="CZ275" s="54">
        <v>6.82</v>
      </c>
      <c r="DA275" s="54" t="s">
        <v>4008</v>
      </c>
      <c r="DB275" s="55">
        <v>1027.1569999999999</v>
      </c>
      <c r="DC275" s="54"/>
      <c r="DD275" s="54"/>
      <c r="DE275" s="54"/>
      <c r="DF275" s="54"/>
      <c r="DG275" s="54"/>
      <c r="DH275" s="54"/>
      <c r="DI275" s="54"/>
      <c r="DJ275" s="54">
        <v>9</v>
      </c>
      <c r="DK275" s="54">
        <v>1</v>
      </c>
      <c r="DL275" s="54" t="s">
        <v>4187</v>
      </c>
      <c r="DM275" s="54">
        <v>0</v>
      </c>
      <c r="DN275" s="54">
        <v>1</v>
      </c>
      <c r="DO275" s="54" t="s">
        <v>4339</v>
      </c>
      <c r="DP275" s="54">
        <v>0</v>
      </c>
      <c r="DQ275" s="54">
        <v>1</v>
      </c>
      <c r="DR275" s="54" t="s">
        <v>4339</v>
      </c>
      <c r="DS275" s="54">
        <v>0</v>
      </c>
      <c r="DT275" s="54"/>
      <c r="DU275" s="54"/>
      <c r="DV275" s="54"/>
      <c r="DW275" s="54"/>
      <c r="DX275" s="54"/>
      <c r="DY275" s="54"/>
      <c r="DZ275" s="54"/>
      <c r="EA275" s="54"/>
      <c r="EB275" s="54"/>
      <c r="EC275" s="54"/>
      <c r="ED275" s="54"/>
      <c r="EE275" s="54"/>
      <c r="EF275" s="54"/>
      <c r="EG275" s="54"/>
      <c r="EH275" s="54"/>
      <c r="EI275" s="54"/>
      <c r="EJ275" s="54"/>
      <c r="EK275" s="54"/>
      <c r="EL275" s="54"/>
      <c r="EM275" s="54"/>
      <c r="EN275" s="54"/>
      <c r="EO275" s="54"/>
      <c r="EP275" s="54"/>
      <c r="EQ275" s="54"/>
      <c r="ER275" s="54"/>
      <c r="ES275" s="54"/>
      <c r="ET275" s="54"/>
      <c r="EU275" s="54"/>
      <c r="EV275" s="54"/>
      <c r="EW275" s="54"/>
      <c r="EX275" s="54"/>
      <c r="EY275" s="54"/>
      <c r="EZ275" s="54"/>
      <c r="FA275" s="54">
        <v>1</v>
      </c>
      <c r="FB275" s="54" t="s">
        <v>4784</v>
      </c>
      <c r="FC275" s="54">
        <v>8</v>
      </c>
      <c r="FD275" s="54"/>
      <c r="FE275" s="54"/>
      <c r="FF275" s="54"/>
      <c r="FG275" s="54"/>
      <c r="FH275" s="54"/>
      <c r="FI275" s="54"/>
      <c r="FJ275" s="54"/>
      <c r="FK275" s="54"/>
      <c r="FL275" s="54"/>
      <c r="FM275" s="54"/>
      <c r="FN275" s="54"/>
      <c r="FO275" s="54"/>
      <c r="FP275" s="54"/>
      <c r="FQ275" s="54"/>
      <c r="FR275" s="54"/>
      <c r="FS275" s="54"/>
      <c r="FT275" s="54"/>
      <c r="FU275" s="54" t="s">
        <v>5050</v>
      </c>
      <c r="FV275" s="54" t="s">
        <v>5251</v>
      </c>
      <c r="FW275" s="54"/>
      <c r="FX275" s="54"/>
      <c r="FY275" s="54" t="s">
        <v>5496</v>
      </c>
      <c r="FZ275" s="54"/>
      <c r="GA275" s="54"/>
      <c r="GB275" s="54"/>
      <c r="GC275" s="54"/>
      <c r="GD275" s="54"/>
      <c r="GE275" s="54"/>
      <c r="GF275" s="54" t="s">
        <v>5976</v>
      </c>
      <c r="GG275" s="54" t="s">
        <v>6315</v>
      </c>
      <c r="GH275" s="54" t="s">
        <v>6636</v>
      </c>
      <c r="GI275" s="54" t="s">
        <v>6981</v>
      </c>
      <c r="GJ275" s="54" t="s">
        <v>7210</v>
      </c>
      <c r="GK275" s="54" t="s">
        <v>7302</v>
      </c>
      <c r="GL275" s="54" t="s">
        <v>7395</v>
      </c>
      <c r="GM275" s="54" t="s">
        <v>7475</v>
      </c>
      <c r="GN275" s="54"/>
    </row>
    <row r="276" spans="3:196" ht="30" customHeight="1" x14ac:dyDescent="0.2">
      <c r="C276" s="57" t="s">
        <v>11156</v>
      </c>
      <c r="D276" s="102" t="s">
        <v>11217</v>
      </c>
      <c r="E276" s="54" t="s">
        <v>56</v>
      </c>
      <c r="F276" s="54" t="s">
        <v>11175</v>
      </c>
      <c r="G276" s="54" t="s">
        <v>82</v>
      </c>
      <c r="H276" s="54" t="s">
        <v>256</v>
      </c>
      <c r="I276" s="54" t="s">
        <v>449</v>
      </c>
      <c r="J276" s="54"/>
      <c r="K276" s="54">
        <v>2022</v>
      </c>
      <c r="L276" s="54" t="s">
        <v>864</v>
      </c>
      <c r="M276" s="54" t="s">
        <v>787</v>
      </c>
      <c r="N276" s="54"/>
      <c r="O276" s="54"/>
      <c r="P276" s="54"/>
      <c r="Q276" s="54" t="s">
        <v>1646</v>
      </c>
      <c r="R276" s="54" t="s">
        <v>1846</v>
      </c>
      <c r="S276" s="54" t="s">
        <v>2087</v>
      </c>
      <c r="T276" s="54" t="s">
        <v>2326</v>
      </c>
      <c r="U276" s="54" t="s">
        <v>2479</v>
      </c>
      <c r="V276" s="54" t="s">
        <v>2554</v>
      </c>
      <c r="W276" s="54"/>
      <c r="X276" s="54"/>
      <c r="Y276" s="54"/>
      <c r="Z276" s="54" t="s">
        <v>2768</v>
      </c>
      <c r="AA276" s="54" t="s">
        <v>2768</v>
      </c>
      <c r="AB276" s="54" t="s">
        <v>3140</v>
      </c>
      <c r="AC276" s="54" t="s">
        <v>3232</v>
      </c>
      <c r="AD276" s="55">
        <v>1.0788</v>
      </c>
      <c r="AE276" s="55"/>
      <c r="AF276" s="55"/>
      <c r="AG276" s="55"/>
      <c r="AH276" s="55">
        <v>0.98199999999999998</v>
      </c>
      <c r="AI276" s="55">
        <v>91.03</v>
      </c>
      <c r="AJ276" s="55">
        <v>4.0000000000000002E-4</v>
      </c>
      <c r="AK276" s="55">
        <v>0</v>
      </c>
      <c r="AL276" s="55">
        <v>0</v>
      </c>
      <c r="AM276" s="55">
        <v>0</v>
      </c>
      <c r="AN276" s="55">
        <v>0</v>
      </c>
      <c r="AO276" s="55">
        <v>9.6799999999999997E-2</v>
      </c>
      <c r="AP276" s="55">
        <v>8.9700000000000006</v>
      </c>
      <c r="AQ276" s="55"/>
      <c r="AR276" s="55"/>
      <c r="AS276" s="55"/>
      <c r="AT276" s="55"/>
      <c r="AU276" s="55"/>
      <c r="AV276" s="55"/>
      <c r="AW276" s="54"/>
      <c r="AX276" s="54"/>
      <c r="AY276" s="55"/>
      <c r="AZ276" s="55">
        <v>1</v>
      </c>
      <c r="BA276" s="55">
        <v>5.0000000000000002E-5</v>
      </c>
      <c r="BB276" s="56">
        <v>9</v>
      </c>
      <c r="BC276" s="56">
        <v>9</v>
      </c>
      <c r="BD276" s="56">
        <v>6</v>
      </c>
      <c r="BE276" s="56">
        <v>1</v>
      </c>
      <c r="BF276" s="56"/>
      <c r="BG276" s="56"/>
      <c r="BH276" s="56"/>
      <c r="BI276" s="56"/>
      <c r="BJ276" s="56">
        <v>2</v>
      </c>
      <c r="BK276" s="56"/>
      <c r="BL276" s="56">
        <v>1</v>
      </c>
      <c r="BM276" s="56">
        <v>1</v>
      </c>
      <c r="BN276" s="56">
        <v>1</v>
      </c>
      <c r="BO276" s="56"/>
      <c r="BP276" s="56"/>
      <c r="BQ276" s="56"/>
      <c r="BR276" s="56"/>
      <c r="BS276" s="56"/>
      <c r="BT276" s="56"/>
      <c r="BU276" s="56"/>
      <c r="BV276" s="56"/>
      <c r="BW276" s="56"/>
      <c r="BX276" s="56"/>
      <c r="BY276" s="56"/>
      <c r="BZ276" s="56"/>
      <c r="CA276" s="56"/>
      <c r="CB276" s="56"/>
      <c r="CC276" s="56"/>
      <c r="CD276" s="56"/>
      <c r="CE276" s="56"/>
      <c r="CF276" s="56"/>
      <c r="CG276" s="56"/>
      <c r="CH276" s="56"/>
      <c r="CI276" s="56"/>
      <c r="CJ276" s="56"/>
      <c r="CK276" s="56"/>
      <c r="CL276" s="56"/>
      <c r="CM276" s="56"/>
      <c r="CN276" s="56">
        <v>0</v>
      </c>
      <c r="CO276" s="56"/>
      <c r="CP276" s="70"/>
      <c r="CQ276" s="56"/>
      <c r="CR276" s="56"/>
      <c r="CS276" s="56"/>
      <c r="CT276" s="56"/>
      <c r="CU276" s="56">
        <v>6</v>
      </c>
      <c r="CV276" s="56">
        <v>0</v>
      </c>
      <c r="CW276" s="55">
        <v>3.7629999999999999</v>
      </c>
      <c r="CX276" s="54" t="s">
        <v>3744</v>
      </c>
      <c r="CY276" s="54"/>
      <c r="CZ276" s="54">
        <v>7.69</v>
      </c>
      <c r="DA276" s="54" t="s">
        <v>4008</v>
      </c>
      <c r="DB276" s="55">
        <v>39.101999999999997</v>
      </c>
      <c r="DC276" s="54"/>
      <c r="DD276" s="54"/>
      <c r="DE276" s="54"/>
      <c r="DF276" s="54"/>
      <c r="DG276" s="54"/>
      <c r="DH276" s="54"/>
      <c r="DI276" s="54"/>
      <c r="DJ276" s="54">
        <v>1</v>
      </c>
      <c r="DK276" s="54"/>
      <c r="DL276" s="54"/>
      <c r="DM276" s="54"/>
      <c r="DN276" s="54">
        <v>1</v>
      </c>
      <c r="DO276" s="54" t="s">
        <v>4340</v>
      </c>
      <c r="DP276" s="54">
        <v>148</v>
      </c>
      <c r="DQ276" s="54"/>
      <c r="DR276" s="54"/>
      <c r="DS276" s="54"/>
      <c r="DT276" s="54">
        <v>1</v>
      </c>
      <c r="DU276" s="54" t="s">
        <v>4340</v>
      </c>
      <c r="DV276" s="54">
        <v>26</v>
      </c>
      <c r="DW276" s="54"/>
      <c r="DX276" s="54"/>
      <c r="DY276" s="54"/>
      <c r="DZ276" s="54"/>
      <c r="EA276" s="54"/>
      <c r="EB276" s="54"/>
      <c r="EC276" s="54"/>
      <c r="ED276" s="54"/>
      <c r="EE276" s="54"/>
      <c r="EF276" s="54"/>
      <c r="EG276" s="54"/>
      <c r="EH276" s="54"/>
      <c r="EI276" s="54"/>
      <c r="EJ276" s="54"/>
      <c r="EK276" s="54"/>
      <c r="EL276" s="54"/>
      <c r="EM276" s="54"/>
      <c r="EN276" s="54"/>
      <c r="EO276" s="54"/>
      <c r="EP276" s="54"/>
      <c r="EQ276" s="54"/>
      <c r="ER276" s="54"/>
      <c r="ES276" s="54"/>
      <c r="ET276" s="54"/>
      <c r="EU276" s="54"/>
      <c r="EV276" s="54"/>
      <c r="EW276" s="54"/>
      <c r="EX276" s="54">
        <v>1</v>
      </c>
      <c r="EY276" s="54" t="s">
        <v>4714</v>
      </c>
      <c r="EZ276" s="54">
        <v>6</v>
      </c>
      <c r="FA276" s="54"/>
      <c r="FB276" s="54"/>
      <c r="FC276" s="54"/>
      <c r="FD276" s="54"/>
      <c r="FE276" s="54"/>
      <c r="FF276" s="54"/>
      <c r="FG276" s="54"/>
      <c r="FH276" s="54"/>
      <c r="FI276" s="54"/>
      <c r="FJ276" s="54"/>
      <c r="FK276" s="54"/>
      <c r="FL276" s="54"/>
      <c r="FM276" s="54"/>
      <c r="FN276" s="54"/>
      <c r="FO276" s="54"/>
      <c r="FP276" s="54"/>
      <c r="FQ276" s="54"/>
      <c r="FR276" s="54"/>
      <c r="FS276" s="54"/>
      <c r="FT276" s="54"/>
      <c r="FU276" s="54" t="s">
        <v>5051</v>
      </c>
      <c r="FV276" s="54" t="s">
        <v>5252</v>
      </c>
      <c r="FW276" s="54"/>
      <c r="FX276" s="54"/>
      <c r="FY276" s="54" t="s">
        <v>5498</v>
      </c>
      <c r="FZ276" s="54"/>
      <c r="GA276" s="54"/>
      <c r="GB276" s="54"/>
      <c r="GC276" s="54"/>
      <c r="GD276" s="54"/>
      <c r="GE276" s="54"/>
      <c r="GF276" s="54" t="s">
        <v>5977</v>
      </c>
      <c r="GG276" s="54" t="s">
        <v>6316</v>
      </c>
      <c r="GH276" s="54" t="s">
        <v>6638</v>
      </c>
      <c r="GI276" s="54" t="s">
        <v>6983</v>
      </c>
      <c r="GJ276" s="54" t="s">
        <v>7210</v>
      </c>
      <c r="GK276" s="54" t="s">
        <v>7302</v>
      </c>
      <c r="GL276" s="54" t="s">
        <v>7395</v>
      </c>
      <c r="GM276" s="54" t="s">
        <v>7475</v>
      </c>
      <c r="GN276" s="54"/>
    </row>
    <row r="277" spans="3:196" ht="30" customHeight="1" x14ac:dyDescent="0.2">
      <c r="C277" s="57" t="s">
        <v>11156</v>
      </c>
      <c r="D277" s="102" t="s">
        <v>11217</v>
      </c>
      <c r="E277" s="54" t="s">
        <v>56</v>
      </c>
      <c r="F277" s="54" t="s">
        <v>11175</v>
      </c>
      <c r="G277" s="54" t="s">
        <v>82</v>
      </c>
      <c r="H277" s="54" t="s">
        <v>258</v>
      </c>
      <c r="I277" s="54" t="s">
        <v>581</v>
      </c>
      <c r="J277" s="54"/>
      <c r="K277" s="54">
        <v>2022</v>
      </c>
      <c r="L277" s="54" t="s">
        <v>830</v>
      </c>
      <c r="M277" s="54" t="s">
        <v>954</v>
      </c>
      <c r="N277" s="54"/>
      <c r="O277" s="54"/>
      <c r="P277" s="54"/>
      <c r="Q277" s="54" t="s">
        <v>1647</v>
      </c>
      <c r="R277" s="54" t="s">
        <v>1847</v>
      </c>
      <c r="S277" s="54" t="s">
        <v>2088</v>
      </c>
      <c r="T277" s="54" t="s">
        <v>2327</v>
      </c>
      <c r="U277" s="54"/>
      <c r="V277" s="54"/>
      <c r="W277" s="54"/>
      <c r="X277" s="54"/>
      <c r="Y277" s="54"/>
      <c r="Z277" s="54" t="s">
        <v>2770</v>
      </c>
      <c r="AA277" s="54" t="s">
        <v>3041</v>
      </c>
      <c r="AB277" s="54" t="s">
        <v>3140</v>
      </c>
      <c r="AC277" s="54" t="s">
        <v>3234</v>
      </c>
      <c r="AD277" s="55">
        <v>1.6779999999999999</v>
      </c>
      <c r="AE277" s="55"/>
      <c r="AF277" s="55"/>
      <c r="AG277" s="55"/>
      <c r="AH277" s="55">
        <v>1.585</v>
      </c>
      <c r="AI277" s="55">
        <v>94.46</v>
      </c>
      <c r="AJ277" s="55">
        <v>0.02</v>
      </c>
      <c r="AK277" s="55">
        <v>0</v>
      </c>
      <c r="AL277" s="55">
        <v>0</v>
      </c>
      <c r="AM277" s="55">
        <v>0</v>
      </c>
      <c r="AN277" s="55">
        <v>0</v>
      </c>
      <c r="AO277" s="55">
        <v>9.2999999999999999E-2</v>
      </c>
      <c r="AP277" s="55">
        <v>5.54</v>
      </c>
      <c r="AQ277" s="55"/>
      <c r="AR277" s="55"/>
      <c r="AS277" s="55"/>
      <c r="AT277" s="55"/>
      <c r="AU277" s="55"/>
      <c r="AV277" s="55"/>
      <c r="AW277" s="54"/>
      <c r="AX277" s="54"/>
      <c r="AY277" s="55"/>
      <c r="AZ277" s="55">
        <v>1</v>
      </c>
      <c r="BA277" s="55">
        <v>0.02</v>
      </c>
      <c r="BB277" s="56">
        <v>2</v>
      </c>
      <c r="BC277" s="56">
        <v>2</v>
      </c>
      <c r="BD277" s="56">
        <v>2</v>
      </c>
      <c r="BE277" s="56"/>
      <c r="BF277" s="56"/>
      <c r="BG277" s="56"/>
      <c r="BH277" s="56"/>
      <c r="BI277" s="56"/>
      <c r="BJ277" s="56">
        <v>1</v>
      </c>
      <c r="BK277" s="56"/>
      <c r="BL277" s="56"/>
      <c r="BM277" s="56">
        <v>1</v>
      </c>
      <c r="BN277" s="56"/>
      <c r="BO277" s="56"/>
      <c r="BP277" s="56"/>
      <c r="BQ277" s="56"/>
      <c r="BR277" s="56"/>
      <c r="BS277" s="56"/>
      <c r="BT277" s="56"/>
      <c r="BU277" s="56"/>
      <c r="BV277" s="56"/>
      <c r="BW277" s="56"/>
      <c r="BX277" s="56"/>
      <c r="BY277" s="56"/>
      <c r="BZ277" s="56"/>
      <c r="CA277" s="56"/>
      <c r="CB277" s="56"/>
      <c r="CC277" s="56"/>
      <c r="CD277" s="56"/>
      <c r="CE277" s="56"/>
      <c r="CF277" s="56"/>
      <c r="CG277" s="56"/>
      <c r="CH277" s="56"/>
      <c r="CI277" s="56"/>
      <c r="CJ277" s="56"/>
      <c r="CK277" s="56"/>
      <c r="CL277" s="56"/>
      <c r="CM277" s="56"/>
      <c r="CN277" s="56">
        <v>0</v>
      </c>
      <c r="CO277" s="56"/>
      <c r="CP277" s="70"/>
      <c r="CQ277" s="56"/>
      <c r="CR277" s="56"/>
      <c r="CS277" s="56"/>
      <c r="CT277" s="56"/>
      <c r="CU277" s="56">
        <v>2</v>
      </c>
      <c r="CV277" s="56">
        <v>0</v>
      </c>
      <c r="CW277" s="55">
        <v>0</v>
      </c>
      <c r="CX277" s="54" t="s">
        <v>3746</v>
      </c>
      <c r="CY277" s="54"/>
      <c r="CZ277" s="54">
        <v>0</v>
      </c>
      <c r="DA277" s="54" t="s">
        <v>4011</v>
      </c>
      <c r="DB277" s="55">
        <v>148.97800000000001</v>
      </c>
      <c r="DC277" s="54"/>
      <c r="DD277" s="54"/>
      <c r="DE277" s="54"/>
      <c r="DF277" s="54"/>
      <c r="DG277" s="54"/>
      <c r="DH277" s="54"/>
      <c r="DI277" s="54"/>
      <c r="DJ277" s="54">
        <v>1</v>
      </c>
      <c r="DK277" s="54">
        <v>1</v>
      </c>
      <c r="DL277" s="54" t="s">
        <v>4214</v>
      </c>
      <c r="DM277" s="54">
        <v>145</v>
      </c>
      <c r="DN277" s="54"/>
      <c r="DO277" s="54"/>
      <c r="DP277" s="54"/>
      <c r="DQ277" s="54"/>
      <c r="DR277" s="54"/>
      <c r="DS277" s="54"/>
      <c r="DT277" s="54">
        <v>1</v>
      </c>
      <c r="DU277" s="54" t="s">
        <v>4288</v>
      </c>
      <c r="DV277" s="54">
        <v>70</v>
      </c>
      <c r="DW277" s="54"/>
      <c r="DX277" s="54"/>
      <c r="DY277" s="54"/>
      <c r="DZ277" s="54"/>
      <c r="EA277" s="54"/>
      <c r="EB277" s="54"/>
      <c r="EC277" s="54"/>
      <c r="ED277" s="54"/>
      <c r="EE277" s="54"/>
      <c r="EF277" s="54"/>
      <c r="EG277" s="54"/>
      <c r="EH277" s="54"/>
      <c r="EI277" s="54"/>
      <c r="EJ277" s="54"/>
      <c r="EK277" s="54"/>
      <c r="EL277" s="54"/>
      <c r="EM277" s="54"/>
      <c r="EN277" s="54"/>
      <c r="EO277" s="54"/>
      <c r="EP277" s="54"/>
      <c r="EQ277" s="54"/>
      <c r="ER277" s="54"/>
      <c r="ES277" s="54"/>
      <c r="ET277" s="54"/>
      <c r="EU277" s="54"/>
      <c r="EV277" s="54"/>
      <c r="EW277" s="54"/>
      <c r="EX277" s="54"/>
      <c r="EY277" s="54"/>
      <c r="EZ277" s="54"/>
      <c r="FA277" s="54">
        <v>1</v>
      </c>
      <c r="FB277" s="54" t="s">
        <v>4785</v>
      </c>
      <c r="FC277" s="54">
        <v>7</v>
      </c>
      <c r="FD277" s="54"/>
      <c r="FE277" s="54"/>
      <c r="FF277" s="54"/>
      <c r="FG277" s="54"/>
      <c r="FH277" s="54"/>
      <c r="FI277" s="54"/>
      <c r="FJ277" s="54"/>
      <c r="FK277" s="54"/>
      <c r="FL277" s="54"/>
      <c r="FM277" s="54"/>
      <c r="FN277" s="54"/>
      <c r="FO277" s="54"/>
      <c r="FP277" s="54"/>
      <c r="FQ277" s="54"/>
      <c r="FR277" s="54"/>
      <c r="FS277" s="54"/>
      <c r="FT277" s="54"/>
      <c r="FU277" s="54" t="s">
        <v>5052</v>
      </c>
      <c r="FV277" s="54" t="s">
        <v>5253</v>
      </c>
      <c r="FW277" s="54"/>
      <c r="FX277" s="54"/>
      <c r="FY277" s="54" t="s">
        <v>5499</v>
      </c>
      <c r="FZ277" s="54"/>
      <c r="GA277" s="54"/>
      <c r="GB277" s="54"/>
      <c r="GC277" s="54" t="s">
        <v>5716</v>
      </c>
      <c r="GD277" s="54">
        <v>1</v>
      </c>
      <c r="GE277" s="54">
        <v>100</v>
      </c>
      <c r="GF277" s="54" t="s">
        <v>5979</v>
      </c>
      <c r="GG277" s="54" t="s">
        <v>6318</v>
      </c>
      <c r="GH277" s="54" t="s">
        <v>6640</v>
      </c>
      <c r="GI277" s="54" t="s">
        <v>6985</v>
      </c>
      <c r="GJ277" s="54" t="s">
        <v>7210</v>
      </c>
      <c r="GK277" s="54" t="s">
        <v>7302</v>
      </c>
      <c r="GL277" s="54" t="s">
        <v>7395</v>
      </c>
      <c r="GM277" s="54" t="s">
        <v>7475</v>
      </c>
      <c r="GN277" s="54"/>
    </row>
    <row r="278" spans="3:196" ht="30" customHeight="1" x14ac:dyDescent="0.2">
      <c r="C278" s="57" t="s">
        <v>11155</v>
      </c>
      <c r="D278" s="102" t="s">
        <v>11216</v>
      </c>
      <c r="E278" s="46" t="s">
        <v>51</v>
      </c>
      <c r="F278" s="45" t="s">
        <v>11174</v>
      </c>
      <c r="G278" s="46"/>
      <c r="H278" s="46"/>
      <c r="I278" s="46" t="s">
        <v>7699</v>
      </c>
      <c r="J278" s="46" t="s">
        <v>7816</v>
      </c>
      <c r="K278" s="46">
        <v>2021</v>
      </c>
      <c r="L278" s="47">
        <v>44858</v>
      </c>
      <c r="M278" s="47">
        <v>45280</v>
      </c>
      <c r="N278" s="46" t="s">
        <v>7915</v>
      </c>
      <c r="O278" s="45"/>
      <c r="P278" s="46" t="s">
        <v>8152</v>
      </c>
      <c r="Q278" s="46" t="s">
        <v>8273</v>
      </c>
      <c r="R278" s="46" t="s">
        <v>687</v>
      </c>
      <c r="S278" s="45"/>
      <c r="T278" s="46" t="s">
        <v>687</v>
      </c>
      <c r="U278" s="45"/>
      <c r="V278" s="46" t="s">
        <v>687</v>
      </c>
      <c r="W278" s="45"/>
      <c r="X278" s="46" t="s">
        <v>8568</v>
      </c>
      <c r="Y278" s="46" t="s">
        <v>8662</v>
      </c>
      <c r="Z278" s="46" t="s">
        <v>8755</v>
      </c>
      <c r="AA278" s="46" t="s">
        <v>8755</v>
      </c>
      <c r="AB278" s="46" t="s">
        <v>3138</v>
      </c>
      <c r="AC278" s="46" t="s">
        <v>8921</v>
      </c>
      <c r="AD278" s="48">
        <f>SUM(AE278,AH278,AK278,AM278,AO278,AQ278)</f>
        <v>209.27722109999999</v>
      </c>
      <c r="AE278" s="48">
        <v>205.18011039999999</v>
      </c>
      <c r="AF278" s="49">
        <v>98.04</v>
      </c>
      <c r="AG278" s="49">
        <v>0.09</v>
      </c>
      <c r="AH278" s="48">
        <v>4.0971107</v>
      </c>
      <c r="AI278" s="49">
        <v>1.96</v>
      </c>
      <c r="AJ278" s="49"/>
      <c r="AK278" s="49">
        <v>0</v>
      </c>
      <c r="AL278" s="49">
        <v>0</v>
      </c>
      <c r="AM278" s="49">
        <v>0</v>
      </c>
      <c r="AN278" s="49">
        <v>0</v>
      </c>
      <c r="AO278" s="49">
        <v>0</v>
      </c>
      <c r="AP278" s="49">
        <v>0</v>
      </c>
      <c r="AQ278" s="49">
        <v>0</v>
      </c>
      <c r="AR278" s="49">
        <v>0</v>
      </c>
      <c r="AS278" s="46" t="s">
        <v>5625</v>
      </c>
      <c r="AT278" s="46" t="s">
        <v>687</v>
      </c>
      <c r="AU278" s="46" t="s">
        <v>687</v>
      </c>
      <c r="AV278" s="45"/>
      <c r="AW278" s="45"/>
      <c r="AX278" s="45"/>
      <c r="AY278" s="49"/>
      <c r="AZ278" s="49">
        <v>252</v>
      </c>
      <c r="BA278" s="49">
        <v>0.11</v>
      </c>
      <c r="BB278" s="50">
        <v>591</v>
      </c>
      <c r="BC278" s="50">
        <v>305</v>
      </c>
      <c r="BD278" s="50">
        <v>86</v>
      </c>
      <c r="BE278" s="50">
        <v>1</v>
      </c>
      <c r="BF278" s="50">
        <v>7</v>
      </c>
      <c r="BG278" s="50">
        <v>8</v>
      </c>
      <c r="BH278" s="50">
        <v>0</v>
      </c>
      <c r="BI278" s="50">
        <v>0</v>
      </c>
      <c r="BJ278" s="50">
        <v>1</v>
      </c>
      <c r="BK278" s="50">
        <v>0</v>
      </c>
      <c r="BL278" s="50">
        <v>11</v>
      </c>
      <c r="BM278" s="50">
        <v>19</v>
      </c>
      <c r="BN278" s="50">
        <v>2</v>
      </c>
      <c r="BO278" s="50">
        <v>15</v>
      </c>
      <c r="BP278" s="50">
        <v>22</v>
      </c>
      <c r="BQ278" s="50">
        <v>0</v>
      </c>
      <c r="BR278" s="50">
        <v>0</v>
      </c>
      <c r="BS278" s="50">
        <v>0</v>
      </c>
      <c r="BT278" s="50">
        <v>0</v>
      </c>
      <c r="BU278" s="50">
        <v>0</v>
      </c>
      <c r="BV278" s="50">
        <v>0</v>
      </c>
      <c r="BW278" s="50">
        <v>0</v>
      </c>
      <c r="BX278" s="50">
        <v>0</v>
      </c>
      <c r="BY278" s="50"/>
      <c r="BZ278" s="50"/>
      <c r="CA278" s="50"/>
      <c r="CB278" s="50"/>
      <c r="CC278" s="50"/>
      <c r="CD278" s="50"/>
      <c r="CE278" s="50"/>
      <c r="CF278" s="50"/>
      <c r="CG278" s="50"/>
      <c r="CH278" s="50"/>
      <c r="CI278" s="50"/>
      <c r="CJ278" s="50"/>
      <c r="CK278" s="50"/>
      <c r="CL278" s="50"/>
      <c r="CM278" s="50"/>
      <c r="CN278" s="50">
        <v>0</v>
      </c>
      <c r="CO278" s="50">
        <v>0</v>
      </c>
      <c r="CP278" s="48">
        <v>0</v>
      </c>
      <c r="CQ278" s="50">
        <v>0</v>
      </c>
      <c r="CR278" s="50">
        <v>0</v>
      </c>
      <c r="CS278" s="51"/>
      <c r="CT278" s="50">
        <v>0</v>
      </c>
      <c r="CU278" s="50">
        <v>86</v>
      </c>
      <c r="CV278" s="52">
        <f>SUM(BE278:BX278)+SUM(CO278:CT278)-CU278</f>
        <v>0</v>
      </c>
      <c r="CW278" s="49">
        <v>720.07600000000002</v>
      </c>
      <c r="CX278" s="46" t="s">
        <v>9300</v>
      </c>
      <c r="CY278" s="45"/>
      <c r="CZ278" s="49">
        <v>39.56</v>
      </c>
      <c r="DA278" s="53" t="s">
        <v>3997</v>
      </c>
      <c r="DB278" s="49">
        <v>1820.076</v>
      </c>
      <c r="DC278" s="49"/>
      <c r="DD278" s="45"/>
      <c r="DE278" s="45"/>
      <c r="DF278" s="45"/>
      <c r="DG278" s="45"/>
      <c r="DH278" s="46">
        <v>0</v>
      </c>
      <c r="DI278" s="45"/>
      <c r="DJ278" s="46">
        <v>3</v>
      </c>
      <c r="DK278" s="45"/>
      <c r="DL278" s="45"/>
      <c r="DM278" s="45"/>
      <c r="DN278" s="45"/>
      <c r="DO278" s="45"/>
      <c r="DP278" s="45"/>
      <c r="DQ278" s="45"/>
      <c r="DR278" s="45"/>
      <c r="DS278" s="45"/>
      <c r="DT278" s="45"/>
      <c r="DU278" s="45"/>
      <c r="DV278" s="45"/>
      <c r="DW278" s="45"/>
      <c r="DX278" s="45"/>
      <c r="DY278" s="45"/>
      <c r="DZ278" s="46">
        <v>1</v>
      </c>
      <c r="EA278" s="46" t="s">
        <v>9751</v>
      </c>
      <c r="EB278" s="46">
        <v>591</v>
      </c>
      <c r="EC278" s="45"/>
      <c r="ED278" s="45"/>
      <c r="EE278" s="45"/>
      <c r="EF278" s="45"/>
      <c r="EG278" s="45"/>
      <c r="EH278" s="45"/>
      <c r="EI278" s="46">
        <v>1</v>
      </c>
      <c r="EJ278" s="46" t="s">
        <v>9817</v>
      </c>
      <c r="EK278" s="46">
        <v>122222</v>
      </c>
      <c r="EL278" s="45"/>
      <c r="EM278" s="45"/>
      <c r="EN278" s="45"/>
      <c r="EO278" s="45"/>
      <c r="EP278" s="45"/>
      <c r="EQ278" s="45"/>
      <c r="ER278" s="45"/>
      <c r="ES278" s="45"/>
      <c r="ET278" s="45"/>
      <c r="EU278" s="45"/>
      <c r="EV278" s="45"/>
      <c r="EW278" s="45"/>
      <c r="EX278" s="45"/>
      <c r="EY278" s="45"/>
      <c r="EZ278" s="45"/>
      <c r="FA278" s="45"/>
      <c r="FB278" s="45"/>
      <c r="FC278" s="45"/>
      <c r="FD278" s="45"/>
      <c r="FE278" s="45"/>
      <c r="FF278" s="45"/>
      <c r="FG278" s="46">
        <v>100</v>
      </c>
      <c r="FH278" s="46" t="s">
        <v>594</v>
      </c>
      <c r="FI278" s="46">
        <v>34</v>
      </c>
      <c r="FJ278" s="46">
        <v>10</v>
      </c>
      <c r="FK278" s="46">
        <v>0</v>
      </c>
      <c r="FL278" s="46">
        <v>0</v>
      </c>
      <c r="FM278" s="46">
        <v>12</v>
      </c>
      <c r="FN278" s="46">
        <v>12</v>
      </c>
      <c r="FO278" s="46">
        <v>0</v>
      </c>
      <c r="FP278" s="46">
        <v>0</v>
      </c>
      <c r="FQ278" s="46">
        <v>0</v>
      </c>
      <c r="FR278" s="46">
        <v>1</v>
      </c>
      <c r="FS278" s="53" t="s">
        <v>10049</v>
      </c>
      <c r="FT278" s="46" t="s">
        <v>10099</v>
      </c>
      <c r="FU278" s="53" t="s">
        <v>10049</v>
      </c>
      <c r="FV278" s="46" t="s">
        <v>10253</v>
      </c>
      <c r="FW278" s="53" t="s">
        <v>10322</v>
      </c>
      <c r="FX278" s="45"/>
      <c r="FY278" s="46" t="s">
        <v>10437</v>
      </c>
      <c r="FZ278" s="46" t="s">
        <v>10505</v>
      </c>
      <c r="GA278" s="46" t="s">
        <v>10530</v>
      </c>
      <c r="GB278" s="45"/>
      <c r="GC278" s="46" t="s">
        <v>10615</v>
      </c>
      <c r="GD278" s="46">
        <v>5</v>
      </c>
      <c r="GE278" s="46">
        <v>500</v>
      </c>
      <c r="GF278" s="46" t="s">
        <v>7198</v>
      </c>
      <c r="GG278" s="46" t="s">
        <v>7288</v>
      </c>
      <c r="GH278" s="46" t="s">
        <v>11081</v>
      </c>
      <c r="GI278" s="46" t="s">
        <v>7465</v>
      </c>
      <c r="GJ278" s="46" t="s">
        <v>11</v>
      </c>
      <c r="GK278" s="46" t="s">
        <v>11020</v>
      </c>
      <c r="GL278" s="46" t="s">
        <v>11081</v>
      </c>
      <c r="GM278" s="46" t="s">
        <v>11058</v>
      </c>
      <c r="GN278" s="54"/>
    </row>
    <row r="279" spans="3:196" ht="30" customHeight="1" x14ac:dyDescent="0.2">
      <c r="C279" s="57" t="s">
        <v>11156</v>
      </c>
      <c r="D279" s="102" t="s">
        <v>11216</v>
      </c>
      <c r="E279" s="54" t="s">
        <v>51</v>
      </c>
      <c r="F279" s="54" t="s">
        <v>11175</v>
      </c>
      <c r="G279" s="54" t="s">
        <v>82</v>
      </c>
      <c r="H279" s="54" t="s">
        <v>194</v>
      </c>
      <c r="I279" s="54" t="s">
        <v>527</v>
      </c>
      <c r="J279" s="54" t="s">
        <v>718</v>
      </c>
      <c r="K279" s="54">
        <v>2022</v>
      </c>
      <c r="L279" s="54" t="s">
        <v>835</v>
      </c>
      <c r="M279" s="54" t="s">
        <v>975</v>
      </c>
      <c r="N279" s="54"/>
      <c r="O279" s="54"/>
      <c r="P279" s="54"/>
      <c r="Q279" s="54" t="s">
        <v>1598</v>
      </c>
      <c r="R279" s="54" t="s">
        <v>1812</v>
      </c>
      <c r="S279" s="54" t="s">
        <v>2038</v>
      </c>
      <c r="T279" s="54" t="s">
        <v>2289</v>
      </c>
      <c r="U279" s="54" t="s">
        <v>2468</v>
      </c>
      <c r="V279" s="54" t="s">
        <v>2545</v>
      </c>
      <c r="W279" s="54"/>
      <c r="X279" s="54"/>
      <c r="Y279" s="54"/>
      <c r="Z279" s="54" t="s">
        <v>2709</v>
      </c>
      <c r="AA279" s="54" t="s">
        <v>3014</v>
      </c>
      <c r="AB279" s="54" t="s">
        <v>3138</v>
      </c>
      <c r="AC279" s="54" t="s">
        <v>3208</v>
      </c>
      <c r="AD279" s="55">
        <v>8.32</v>
      </c>
      <c r="AE279" s="55"/>
      <c r="AF279" s="55"/>
      <c r="AG279" s="55"/>
      <c r="AH279" s="55">
        <v>8.11</v>
      </c>
      <c r="AI279" s="55">
        <v>97.48</v>
      </c>
      <c r="AJ279" s="55">
        <v>0.2</v>
      </c>
      <c r="AK279" s="55">
        <v>0</v>
      </c>
      <c r="AL279" s="55">
        <v>0</v>
      </c>
      <c r="AM279" s="55">
        <v>0</v>
      </c>
      <c r="AN279" s="55">
        <v>0</v>
      </c>
      <c r="AO279" s="55">
        <v>0.21</v>
      </c>
      <c r="AP279" s="55">
        <v>2.52</v>
      </c>
      <c r="AQ279" s="55"/>
      <c r="AR279" s="55"/>
      <c r="AS279" s="55"/>
      <c r="AT279" s="55"/>
      <c r="AU279" s="55"/>
      <c r="AV279" s="55">
        <v>1</v>
      </c>
      <c r="AW279" s="54" t="s">
        <v>3414</v>
      </c>
      <c r="AX279" s="54" t="s">
        <v>3510</v>
      </c>
      <c r="AY279" s="55">
        <v>0</v>
      </c>
      <c r="AZ279" s="55">
        <v>9.5</v>
      </c>
      <c r="BA279" s="55">
        <v>0.26</v>
      </c>
      <c r="BB279" s="56">
        <v>3</v>
      </c>
      <c r="BC279" s="56">
        <v>3</v>
      </c>
      <c r="BD279" s="56">
        <v>3</v>
      </c>
      <c r="BE279" s="56">
        <v>0</v>
      </c>
      <c r="BF279" s="56">
        <v>0</v>
      </c>
      <c r="BG279" s="56">
        <v>0</v>
      </c>
      <c r="BH279" s="56">
        <v>0</v>
      </c>
      <c r="BI279" s="56">
        <v>0</v>
      </c>
      <c r="BJ279" s="56">
        <v>0</v>
      </c>
      <c r="BK279" s="56">
        <v>0</v>
      </c>
      <c r="BL279" s="56">
        <v>0</v>
      </c>
      <c r="BM279" s="56">
        <v>1</v>
      </c>
      <c r="BN279" s="56">
        <v>0</v>
      </c>
      <c r="BO279" s="56">
        <v>2</v>
      </c>
      <c r="BP279" s="56">
        <v>0</v>
      </c>
      <c r="BQ279" s="56">
        <v>0</v>
      </c>
      <c r="BR279" s="56">
        <v>0</v>
      </c>
      <c r="BS279" s="56">
        <v>0</v>
      </c>
      <c r="BT279" s="56">
        <v>0</v>
      </c>
      <c r="BU279" s="56">
        <v>0</v>
      </c>
      <c r="BV279" s="56">
        <v>0</v>
      </c>
      <c r="BW279" s="56">
        <v>0</v>
      </c>
      <c r="BX279" s="56">
        <v>0</v>
      </c>
      <c r="BY279" s="56">
        <v>0</v>
      </c>
      <c r="BZ279" s="56">
        <v>0</v>
      </c>
      <c r="CA279" s="56">
        <v>0</v>
      </c>
      <c r="CB279" s="56">
        <v>0</v>
      </c>
      <c r="CC279" s="56">
        <v>0</v>
      </c>
      <c r="CD279" s="56">
        <v>0</v>
      </c>
      <c r="CE279" s="56">
        <v>0</v>
      </c>
      <c r="CF279" s="56">
        <v>0</v>
      </c>
      <c r="CG279" s="56">
        <v>0</v>
      </c>
      <c r="CH279" s="56">
        <v>0</v>
      </c>
      <c r="CI279" s="56">
        <v>0</v>
      </c>
      <c r="CJ279" s="56">
        <v>0</v>
      </c>
      <c r="CK279" s="56">
        <v>0</v>
      </c>
      <c r="CL279" s="56">
        <v>0</v>
      </c>
      <c r="CM279" s="56">
        <v>0</v>
      </c>
      <c r="CN279" s="56">
        <v>0</v>
      </c>
      <c r="CO279" s="56">
        <v>0</v>
      </c>
      <c r="CP279" s="70">
        <v>0</v>
      </c>
      <c r="CQ279" s="56">
        <v>0</v>
      </c>
      <c r="CR279" s="56">
        <v>0</v>
      </c>
      <c r="CS279" s="56"/>
      <c r="CT279" s="56"/>
      <c r="CU279" s="56">
        <v>3</v>
      </c>
      <c r="CV279" s="56">
        <v>0</v>
      </c>
      <c r="CW279" s="55">
        <v>1.5589999999999999</v>
      </c>
      <c r="CX279" s="54" t="s">
        <v>3702</v>
      </c>
      <c r="CY279" s="54"/>
      <c r="CZ279" s="54">
        <v>0.76</v>
      </c>
      <c r="DA279" s="54" t="s">
        <v>3989</v>
      </c>
      <c r="DB279" s="55">
        <v>205.34299999999999</v>
      </c>
      <c r="DC279" s="54"/>
      <c r="DD279" s="54"/>
      <c r="DE279" s="54"/>
      <c r="DF279" s="54"/>
      <c r="DG279" s="54"/>
      <c r="DH279" s="54">
        <v>0</v>
      </c>
      <c r="DI279" s="54" t="s">
        <v>594</v>
      </c>
      <c r="DJ279" s="54">
        <v>1</v>
      </c>
      <c r="DK279" s="54"/>
      <c r="DL279" s="54"/>
      <c r="DM279" s="54"/>
      <c r="DN279" s="54">
        <v>1</v>
      </c>
      <c r="DO279" s="54" t="s">
        <v>4322</v>
      </c>
      <c r="DP279" s="54">
        <v>773</v>
      </c>
      <c r="DQ279" s="54"/>
      <c r="DR279" s="54"/>
      <c r="DS279" s="54"/>
      <c r="DT279" s="54"/>
      <c r="DU279" s="54"/>
      <c r="DV279" s="54"/>
      <c r="DW279" s="54"/>
      <c r="DX279" s="54"/>
      <c r="DY279" s="54"/>
      <c r="DZ279" s="54"/>
      <c r="EA279" s="54"/>
      <c r="EB279" s="54"/>
      <c r="EC279" s="54"/>
      <c r="ED279" s="54"/>
      <c r="EE279" s="54"/>
      <c r="EF279" s="54"/>
      <c r="EG279" s="54"/>
      <c r="EH279" s="54"/>
      <c r="EI279" s="54"/>
      <c r="EJ279" s="54"/>
      <c r="EK279" s="54"/>
      <c r="EL279" s="54"/>
      <c r="EM279" s="54"/>
      <c r="EN279" s="54"/>
      <c r="EO279" s="54"/>
      <c r="EP279" s="54"/>
      <c r="EQ279" s="54"/>
      <c r="ER279" s="54"/>
      <c r="ES279" s="54"/>
      <c r="ET279" s="54"/>
      <c r="EU279" s="54"/>
      <c r="EV279" s="54"/>
      <c r="EW279" s="54"/>
      <c r="EX279" s="54"/>
      <c r="EY279" s="54"/>
      <c r="EZ279" s="54"/>
      <c r="FA279" s="54">
        <v>1</v>
      </c>
      <c r="FB279" s="54" t="s">
        <v>4776</v>
      </c>
      <c r="FC279" s="54">
        <v>7</v>
      </c>
      <c r="FD279" s="54"/>
      <c r="FE279" s="54"/>
      <c r="FF279" s="54"/>
      <c r="FG279" s="54"/>
      <c r="FH279" s="54"/>
      <c r="FI279" s="54"/>
      <c r="FJ279" s="54"/>
      <c r="FK279" s="54"/>
      <c r="FL279" s="54"/>
      <c r="FM279" s="54"/>
      <c r="FN279" s="54"/>
      <c r="FO279" s="54"/>
      <c r="FP279" s="54"/>
      <c r="FQ279" s="54"/>
      <c r="FR279" s="54">
        <v>1</v>
      </c>
      <c r="FS279" s="54" t="s">
        <v>4897</v>
      </c>
      <c r="FT279" s="54" t="s">
        <v>4919</v>
      </c>
      <c r="FU279" s="54" t="s">
        <v>5011</v>
      </c>
      <c r="FV279" s="54" t="s">
        <v>5235</v>
      </c>
      <c r="FW279" s="54" t="s">
        <v>5359</v>
      </c>
      <c r="FX279" s="54"/>
      <c r="FY279" s="54" t="s">
        <v>5477</v>
      </c>
      <c r="FZ279" s="54"/>
      <c r="GA279" s="54" t="s">
        <v>5359</v>
      </c>
      <c r="GB279" s="54"/>
      <c r="GC279" s="54" t="s">
        <v>5699</v>
      </c>
      <c r="GD279" s="54">
        <v>20</v>
      </c>
      <c r="GE279" s="54">
        <v>560</v>
      </c>
      <c r="GF279" s="54" t="s">
        <v>5916</v>
      </c>
      <c r="GG279" s="54" t="s">
        <v>6257</v>
      </c>
      <c r="GH279" s="54" t="s">
        <v>6575</v>
      </c>
      <c r="GI279" s="54" t="s">
        <v>6920</v>
      </c>
      <c r="GJ279" s="54" t="s">
        <v>7198</v>
      </c>
      <c r="GK279" s="54" t="s">
        <v>7288</v>
      </c>
      <c r="GL279" s="54" t="s">
        <v>7383</v>
      </c>
      <c r="GM279" s="54" t="s">
        <v>7465</v>
      </c>
      <c r="GN279" s="54"/>
    </row>
    <row r="280" spans="3:196" ht="30" customHeight="1" x14ac:dyDescent="0.2">
      <c r="C280" s="57" t="s">
        <v>11155</v>
      </c>
      <c r="D280" s="102" t="s">
        <v>11216</v>
      </c>
      <c r="E280" s="54" t="s">
        <v>51</v>
      </c>
      <c r="F280" s="54" t="s">
        <v>11175</v>
      </c>
      <c r="G280" s="54" t="s">
        <v>83</v>
      </c>
      <c r="H280" s="54" t="s">
        <v>220</v>
      </c>
      <c r="I280" s="54" t="s">
        <v>541</v>
      </c>
      <c r="J280" s="54" t="s">
        <v>699</v>
      </c>
      <c r="K280" s="54">
        <v>2023</v>
      </c>
      <c r="L280" s="54" t="s">
        <v>844</v>
      </c>
      <c r="M280" s="54" t="s">
        <v>979</v>
      </c>
      <c r="N280" s="54"/>
      <c r="O280" s="54" t="s">
        <v>541</v>
      </c>
      <c r="P280" s="54" t="s">
        <v>1352</v>
      </c>
      <c r="Q280" s="54" t="s">
        <v>699</v>
      </c>
      <c r="R280" s="54"/>
      <c r="S280" s="54" t="s">
        <v>2055</v>
      </c>
      <c r="T280" s="54" t="s">
        <v>2291</v>
      </c>
      <c r="U280" s="54" t="s">
        <v>699</v>
      </c>
      <c r="V280" s="54"/>
      <c r="W280" s="54"/>
      <c r="X280" s="54"/>
      <c r="Y280" s="54"/>
      <c r="Z280" s="54" t="s">
        <v>2733</v>
      </c>
      <c r="AA280" s="54" t="s">
        <v>2733</v>
      </c>
      <c r="AB280" s="54" t="s">
        <v>3138</v>
      </c>
      <c r="AC280" s="54" t="s">
        <v>3212</v>
      </c>
      <c r="AD280" s="55">
        <v>4.9290000000000003</v>
      </c>
      <c r="AE280" s="55"/>
      <c r="AF280" s="55"/>
      <c r="AG280" s="55"/>
      <c r="AH280" s="55">
        <v>4.9290000000000003</v>
      </c>
      <c r="AI280" s="55">
        <v>100</v>
      </c>
      <c r="AJ280" s="55">
        <v>1</v>
      </c>
      <c r="AK280" s="55">
        <v>0</v>
      </c>
      <c r="AL280" s="55">
        <v>0</v>
      </c>
      <c r="AM280" s="55">
        <v>0</v>
      </c>
      <c r="AN280" s="55">
        <v>0</v>
      </c>
      <c r="AO280" s="55">
        <v>0</v>
      </c>
      <c r="AP280" s="55">
        <v>0</v>
      </c>
      <c r="AQ280" s="55"/>
      <c r="AR280" s="55"/>
      <c r="AS280" s="55"/>
      <c r="AT280" s="55"/>
      <c r="AU280" s="55"/>
      <c r="AV280" s="55">
        <v>1</v>
      </c>
      <c r="AW280" s="54" t="s">
        <v>3419</v>
      </c>
      <c r="AX280" s="54" t="s">
        <v>3511</v>
      </c>
      <c r="AY280" s="55">
        <v>0</v>
      </c>
      <c r="AZ280" s="55">
        <v>1</v>
      </c>
      <c r="BA280" s="55">
        <v>1</v>
      </c>
      <c r="BB280" s="56">
        <v>3</v>
      </c>
      <c r="BC280" s="56">
        <v>3</v>
      </c>
      <c r="BD280" s="56">
        <v>1</v>
      </c>
      <c r="BE280" s="56">
        <v>0</v>
      </c>
      <c r="BF280" s="56">
        <v>1</v>
      </c>
      <c r="BG280" s="56">
        <v>0</v>
      </c>
      <c r="BH280" s="56">
        <v>0</v>
      </c>
      <c r="BI280" s="56">
        <v>0</v>
      </c>
      <c r="BJ280" s="56">
        <v>0</v>
      </c>
      <c r="BK280" s="56">
        <v>0</v>
      </c>
      <c r="BL280" s="56">
        <v>0</v>
      </c>
      <c r="BM280" s="56">
        <v>0</v>
      </c>
      <c r="BN280" s="56">
        <v>0</v>
      </c>
      <c r="BO280" s="56">
        <v>0</v>
      </c>
      <c r="BP280" s="56">
        <v>0</v>
      </c>
      <c r="BQ280" s="56">
        <v>0</v>
      </c>
      <c r="BR280" s="56">
        <v>0</v>
      </c>
      <c r="BS280" s="56">
        <v>0</v>
      </c>
      <c r="BT280" s="56">
        <v>0</v>
      </c>
      <c r="BU280" s="56">
        <v>0</v>
      </c>
      <c r="BV280" s="56">
        <v>0</v>
      </c>
      <c r="BW280" s="56">
        <v>0</v>
      </c>
      <c r="BX280" s="56">
        <v>0</v>
      </c>
      <c r="BY280" s="56">
        <v>0</v>
      </c>
      <c r="BZ280" s="56">
        <v>0</v>
      </c>
      <c r="CA280" s="56">
        <v>0</v>
      </c>
      <c r="CB280" s="56">
        <v>0</v>
      </c>
      <c r="CC280" s="56">
        <v>0</v>
      </c>
      <c r="CD280" s="56">
        <v>0</v>
      </c>
      <c r="CE280" s="56">
        <v>0</v>
      </c>
      <c r="CF280" s="56">
        <v>0</v>
      </c>
      <c r="CG280" s="56">
        <v>0</v>
      </c>
      <c r="CH280" s="56">
        <v>0</v>
      </c>
      <c r="CI280" s="56">
        <v>0</v>
      </c>
      <c r="CJ280" s="56">
        <v>0</v>
      </c>
      <c r="CK280" s="56">
        <v>0</v>
      </c>
      <c r="CL280" s="56">
        <v>0</v>
      </c>
      <c r="CM280" s="56">
        <v>0</v>
      </c>
      <c r="CN280" s="56">
        <v>0</v>
      </c>
      <c r="CO280" s="56">
        <v>0</v>
      </c>
      <c r="CP280" s="70">
        <v>0</v>
      </c>
      <c r="CQ280" s="56">
        <v>0</v>
      </c>
      <c r="CR280" s="56">
        <v>0</v>
      </c>
      <c r="CS280" s="56"/>
      <c r="CT280" s="56">
        <v>0</v>
      </c>
      <c r="CU280" s="56">
        <v>1</v>
      </c>
      <c r="CV280" s="56">
        <v>0</v>
      </c>
      <c r="CW280" s="55">
        <v>3</v>
      </c>
      <c r="CX280" s="54" t="s">
        <v>3710</v>
      </c>
      <c r="CY280" s="54"/>
      <c r="CZ280" s="54">
        <v>24.69</v>
      </c>
      <c r="DA280" s="54" t="s">
        <v>3997</v>
      </c>
      <c r="DB280" s="55">
        <v>12.15</v>
      </c>
      <c r="DC280" s="54"/>
      <c r="DD280" s="54"/>
      <c r="DE280" s="54"/>
      <c r="DF280" s="54"/>
      <c r="DG280" s="54"/>
      <c r="DH280" s="54">
        <v>0</v>
      </c>
      <c r="DI280" s="54" t="s">
        <v>594</v>
      </c>
      <c r="DJ280" s="54">
        <v>3</v>
      </c>
      <c r="DK280" s="54">
        <v>1</v>
      </c>
      <c r="DL280" s="54" t="s">
        <v>4207</v>
      </c>
      <c r="DM280" s="54">
        <v>16</v>
      </c>
      <c r="DN280" s="54">
        <v>1</v>
      </c>
      <c r="DO280" s="54" t="s">
        <v>4207</v>
      </c>
      <c r="DP280" s="54">
        <v>16</v>
      </c>
      <c r="DQ280" s="54"/>
      <c r="DR280" s="54"/>
      <c r="DS280" s="54"/>
      <c r="DT280" s="54"/>
      <c r="DU280" s="54"/>
      <c r="DV280" s="54"/>
      <c r="DW280" s="54"/>
      <c r="DX280" s="54"/>
      <c r="DY280" s="54"/>
      <c r="DZ280" s="54"/>
      <c r="EA280" s="54"/>
      <c r="EB280" s="54"/>
      <c r="EC280" s="54"/>
      <c r="ED280" s="54"/>
      <c r="EE280" s="54"/>
      <c r="EF280" s="54"/>
      <c r="EG280" s="54"/>
      <c r="EH280" s="54"/>
      <c r="EI280" s="54"/>
      <c r="EJ280" s="54"/>
      <c r="EK280" s="54"/>
      <c r="EL280" s="54"/>
      <c r="EM280" s="54"/>
      <c r="EN280" s="54"/>
      <c r="EO280" s="54"/>
      <c r="EP280" s="54"/>
      <c r="EQ280" s="54"/>
      <c r="ER280" s="54"/>
      <c r="ES280" s="54"/>
      <c r="ET280" s="54"/>
      <c r="EU280" s="54"/>
      <c r="EV280" s="54"/>
      <c r="EW280" s="54"/>
      <c r="EX280" s="54"/>
      <c r="EY280" s="54"/>
      <c r="EZ280" s="54"/>
      <c r="FA280" s="54">
        <v>1</v>
      </c>
      <c r="FB280" s="54" t="s">
        <v>4778</v>
      </c>
      <c r="FC280" s="54">
        <v>11</v>
      </c>
      <c r="FD280" s="54"/>
      <c r="FE280" s="54"/>
      <c r="FF280" s="54"/>
      <c r="FG280" s="54"/>
      <c r="FH280" s="54"/>
      <c r="FI280" s="54"/>
      <c r="FJ280" s="54"/>
      <c r="FK280" s="54"/>
      <c r="FL280" s="54"/>
      <c r="FM280" s="54"/>
      <c r="FN280" s="54"/>
      <c r="FO280" s="54"/>
      <c r="FP280" s="54"/>
      <c r="FQ280" s="54"/>
      <c r="FR280" s="54"/>
      <c r="FS280" s="54"/>
      <c r="FT280" s="54" t="s">
        <v>699</v>
      </c>
      <c r="FU280" s="54" t="s">
        <v>5022</v>
      </c>
      <c r="FV280" s="54" t="s">
        <v>5242</v>
      </c>
      <c r="FW280" s="54" t="s">
        <v>5022</v>
      </c>
      <c r="FX280" s="54"/>
      <c r="FY280" s="54" t="s">
        <v>5486</v>
      </c>
      <c r="FZ280" s="54"/>
      <c r="GA280" s="54"/>
      <c r="GB280" s="54"/>
      <c r="GC280" s="54" t="s">
        <v>5705</v>
      </c>
      <c r="GD280" s="54">
        <v>0</v>
      </c>
      <c r="GE280" s="54">
        <v>0</v>
      </c>
      <c r="GF280" s="54" t="s">
        <v>5942</v>
      </c>
      <c r="GG280" s="54" t="s">
        <v>6280</v>
      </c>
      <c r="GH280" s="54" t="s">
        <v>6601</v>
      </c>
      <c r="GI280" s="54" t="s">
        <v>6946</v>
      </c>
      <c r="GJ280" s="54" t="s">
        <v>7198</v>
      </c>
      <c r="GK280" s="54" t="s">
        <v>7288</v>
      </c>
      <c r="GL280" s="54" t="s">
        <v>7383</v>
      </c>
      <c r="GM280" s="54" t="s">
        <v>7465</v>
      </c>
      <c r="GN280" s="54"/>
    </row>
    <row r="281" spans="3:196" ht="30" customHeight="1" x14ac:dyDescent="0.2">
      <c r="C281" s="57" t="s">
        <v>11155</v>
      </c>
      <c r="D281" s="102" t="s">
        <v>11216</v>
      </c>
      <c r="E281" s="54" t="s">
        <v>51</v>
      </c>
      <c r="F281" s="54" t="s">
        <v>11175</v>
      </c>
      <c r="G281" s="54" t="s">
        <v>82</v>
      </c>
      <c r="H281" s="54" t="s">
        <v>221</v>
      </c>
      <c r="I281" s="54" t="s">
        <v>542</v>
      </c>
      <c r="J281" s="54" t="s">
        <v>719</v>
      </c>
      <c r="K281" s="54">
        <v>2021</v>
      </c>
      <c r="L281" s="54" t="s">
        <v>845</v>
      </c>
      <c r="M281" s="54" t="s">
        <v>883</v>
      </c>
      <c r="N281" s="54"/>
      <c r="O281" s="54" t="s">
        <v>1114</v>
      </c>
      <c r="P281" s="54" t="s">
        <v>1353</v>
      </c>
      <c r="Q281" s="54" t="s">
        <v>1614</v>
      </c>
      <c r="R281" s="54" t="s">
        <v>1813</v>
      </c>
      <c r="S281" s="54" t="s">
        <v>2056</v>
      </c>
      <c r="T281" s="54" t="s">
        <v>2292</v>
      </c>
      <c r="U281" s="54" t="s">
        <v>594</v>
      </c>
      <c r="V281" s="54"/>
      <c r="W281" s="54"/>
      <c r="X281" s="54"/>
      <c r="Y281" s="54"/>
      <c r="Z281" s="54" t="s">
        <v>2734</v>
      </c>
      <c r="AA281" s="54" t="s">
        <v>3021</v>
      </c>
      <c r="AB281" s="54" t="s">
        <v>3140</v>
      </c>
      <c r="AC281" s="54" t="s">
        <v>3213</v>
      </c>
      <c r="AD281" s="55">
        <v>0.61199999999999999</v>
      </c>
      <c r="AE281" s="55"/>
      <c r="AF281" s="55"/>
      <c r="AG281" s="55"/>
      <c r="AH281" s="55">
        <v>0.61199999999999999</v>
      </c>
      <c r="AI281" s="55">
        <v>100</v>
      </c>
      <c r="AJ281" s="55">
        <v>0.08</v>
      </c>
      <c r="AK281" s="55">
        <v>0</v>
      </c>
      <c r="AL281" s="55">
        <v>0</v>
      </c>
      <c r="AM281" s="55">
        <v>0</v>
      </c>
      <c r="AN281" s="55">
        <v>0</v>
      </c>
      <c r="AO281" s="55">
        <v>0</v>
      </c>
      <c r="AP281" s="55">
        <v>0</v>
      </c>
      <c r="AQ281" s="55"/>
      <c r="AR281" s="55"/>
      <c r="AS281" s="55"/>
      <c r="AT281" s="55"/>
      <c r="AU281" s="55"/>
      <c r="AV281" s="55"/>
      <c r="AW281" s="54"/>
      <c r="AX281" s="54"/>
      <c r="AY281" s="55"/>
      <c r="AZ281" s="55">
        <v>0.6</v>
      </c>
      <c r="BA281" s="55">
        <v>0.08</v>
      </c>
      <c r="BB281" s="56">
        <v>13</v>
      </c>
      <c r="BC281" s="56">
        <v>6</v>
      </c>
      <c r="BD281" s="56">
        <v>3</v>
      </c>
      <c r="BE281" s="56">
        <v>0</v>
      </c>
      <c r="BF281" s="56">
        <v>2</v>
      </c>
      <c r="BG281" s="56">
        <v>1</v>
      </c>
      <c r="BH281" s="56">
        <v>0</v>
      </c>
      <c r="BI281" s="56">
        <v>0</v>
      </c>
      <c r="BJ281" s="56">
        <v>0</v>
      </c>
      <c r="BK281" s="56">
        <v>0</v>
      </c>
      <c r="BL281" s="56">
        <v>0</v>
      </c>
      <c r="BM281" s="56">
        <v>0</v>
      </c>
      <c r="BN281" s="56">
        <v>0</v>
      </c>
      <c r="BO281" s="56">
        <v>0</v>
      </c>
      <c r="BP281" s="56">
        <v>0</v>
      </c>
      <c r="BQ281" s="56">
        <v>0</v>
      </c>
      <c r="BR281" s="56">
        <v>0</v>
      </c>
      <c r="BS281" s="56">
        <v>0</v>
      </c>
      <c r="BT281" s="56">
        <v>0</v>
      </c>
      <c r="BU281" s="56">
        <v>0</v>
      </c>
      <c r="BV281" s="56">
        <v>0</v>
      </c>
      <c r="BW281" s="56">
        <v>0</v>
      </c>
      <c r="BX281" s="56">
        <v>0</v>
      </c>
      <c r="BY281" s="56">
        <v>0</v>
      </c>
      <c r="BZ281" s="56">
        <v>0</v>
      </c>
      <c r="CA281" s="56">
        <v>0</v>
      </c>
      <c r="CB281" s="56">
        <v>0</v>
      </c>
      <c r="CC281" s="56">
        <v>0</v>
      </c>
      <c r="CD281" s="56">
        <v>0</v>
      </c>
      <c r="CE281" s="56">
        <v>0</v>
      </c>
      <c r="CF281" s="56">
        <v>0</v>
      </c>
      <c r="CG281" s="56">
        <v>0</v>
      </c>
      <c r="CH281" s="56">
        <v>0</v>
      </c>
      <c r="CI281" s="56">
        <v>0</v>
      </c>
      <c r="CJ281" s="56">
        <v>0</v>
      </c>
      <c r="CK281" s="56">
        <v>0</v>
      </c>
      <c r="CL281" s="56">
        <v>0</v>
      </c>
      <c r="CM281" s="56">
        <v>0</v>
      </c>
      <c r="CN281" s="56">
        <v>0</v>
      </c>
      <c r="CO281" s="56">
        <v>0</v>
      </c>
      <c r="CP281" s="70">
        <v>0</v>
      </c>
      <c r="CQ281" s="56">
        <v>0</v>
      </c>
      <c r="CR281" s="56">
        <v>0</v>
      </c>
      <c r="CS281" s="56"/>
      <c r="CT281" s="56">
        <v>0</v>
      </c>
      <c r="CU281" s="56">
        <v>3</v>
      </c>
      <c r="CV281" s="56">
        <v>0</v>
      </c>
      <c r="CW281" s="55">
        <v>2.98</v>
      </c>
      <c r="CX281" s="54" t="s">
        <v>3711</v>
      </c>
      <c r="CY281" s="54"/>
      <c r="CZ281" s="54">
        <v>8.49</v>
      </c>
      <c r="DA281" s="54" t="s">
        <v>3997</v>
      </c>
      <c r="DB281" s="55">
        <v>35.095999999999997</v>
      </c>
      <c r="DC281" s="54">
        <v>1</v>
      </c>
      <c r="DD281" s="54" t="s">
        <v>4090</v>
      </c>
      <c r="DE281" s="54" t="s">
        <v>4111</v>
      </c>
      <c r="DF281" s="54" t="s">
        <v>4139</v>
      </c>
      <c r="DG281" s="54">
        <v>16</v>
      </c>
      <c r="DH281" s="54">
        <v>8</v>
      </c>
      <c r="DI281" s="54" t="s">
        <v>4159</v>
      </c>
      <c r="DJ281" s="54">
        <v>10</v>
      </c>
      <c r="DK281" s="54"/>
      <c r="DL281" s="54"/>
      <c r="DM281" s="54"/>
      <c r="DN281" s="54">
        <v>1</v>
      </c>
      <c r="DO281" s="54" t="s">
        <v>4330</v>
      </c>
      <c r="DP281" s="54">
        <v>172</v>
      </c>
      <c r="DQ281" s="54"/>
      <c r="DR281" s="54"/>
      <c r="DS281" s="54"/>
      <c r="DT281" s="54"/>
      <c r="DU281" s="54"/>
      <c r="DV281" s="54"/>
      <c r="DW281" s="54"/>
      <c r="DX281" s="54"/>
      <c r="DY281" s="54"/>
      <c r="DZ281" s="54"/>
      <c r="EA281" s="54"/>
      <c r="EB281" s="54"/>
      <c r="EC281" s="54"/>
      <c r="ED281" s="54"/>
      <c r="EE281" s="54"/>
      <c r="EF281" s="54"/>
      <c r="EG281" s="54"/>
      <c r="EH281" s="54"/>
      <c r="EI281" s="54">
        <v>1</v>
      </c>
      <c r="EJ281" s="54" t="s">
        <v>4588</v>
      </c>
      <c r="EK281" s="54">
        <v>2916</v>
      </c>
      <c r="EL281" s="54"/>
      <c r="EM281" s="54"/>
      <c r="EN281" s="54"/>
      <c r="EO281" s="54"/>
      <c r="EP281" s="54"/>
      <c r="EQ281" s="54"/>
      <c r="ER281" s="54"/>
      <c r="ES281" s="54"/>
      <c r="ET281" s="54"/>
      <c r="EU281" s="54"/>
      <c r="EV281" s="54"/>
      <c r="EW281" s="54"/>
      <c r="EX281" s="54"/>
      <c r="EY281" s="54"/>
      <c r="EZ281" s="54"/>
      <c r="FA281" s="54">
        <v>1</v>
      </c>
      <c r="FB281" s="54" t="s">
        <v>4779</v>
      </c>
      <c r="FC281" s="54">
        <v>10</v>
      </c>
      <c r="FD281" s="54"/>
      <c r="FE281" s="54"/>
      <c r="FF281" s="54"/>
      <c r="FG281" s="54"/>
      <c r="FH281" s="54"/>
      <c r="FI281" s="54"/>
      <c r="FJ281" s="54"/>
      <c r="FK281" s="54"/>
      <c r="FL281" s="54"/>
      <c r="FM281" s="54"/>
      <c r="FN281" s="54"/>
      <c r="FO281" s="54"/>
      <c r="FP281" s="54"/>
      <c r="FQ281" s="54"/>
      <c r="FR281" s="54">
        <v>1</v>
      </c>
      <c r="FS281" s="54" t="s">
        <v>4897</v>
      </c>
      <c r="FT281" s="54" t="s">
        <v>4920</v>
      </c>
      <c r="FU281" s="54" t="s">
        <v>5023</v>
      </c>
      <c r="FV281" s="54" t="s">
        <v>5243</v>
      </c>
      <c r="FW281" s="54" t="s">
        <v>5363</v>
      </c>
      <c r="FX281" s="54" t="s">
        <v>5400</v>
      </c>
      <c r="FY281" s="54" t="s">
        <v>5487</v>
      </c>
      <c r="FZ281" s="54"/>
      <c r="GA281" s="54" t="s">
        <v>5624</v>
      </c>
      <c r="GB281" s="54"/>
      <c r="GC281" s="54" t="s">
        <v>5706</v>
      </c>
      <c r="GD281" s="54">
        <v>7</v>
      </c>
      <c r="GE281" s="54">
        <v>190</v>
      </c>
      <c r="GF281" s="54" t="s">
        <v>5943</v>
      </c>
      <c r="GG281" s="54" t="s">
        <v>6281</v>
      </c>
      <c r="GH281" s="54" t="s">
        <v>6602</v>
      </c>
      <c r="GI281" s="54" t="s">
        <v>6947</v>
      </c>
      <c r="GJ281" s="54" t="s">
        <v>7198</v>
      </c>
      <c r="GK281" s="54" t="s">
        <v>7293</v>
      </c>
      <c r="GL281" s="54" t="s">
        <v>7383</v>
      </c>
      <c r="GM281" s="54" t="s">
        <v>7465</v>
      </c>
      <c r="GN281" s="54"/>
    </row>
    <row r="282" spans="3:196" ht="30" customHeight="1" x14ac:dyDescent="0.2">
      <c r="C282" s="57" t="s">
        <v>11156</v>
      </c>
      <c r="D282" s="102" t="s">
        <v>11216</v>
      </c>
      <c r="E282" s="54" t="s">
        <v>51</v>
      </c>
      <c r="F282" s="54" t="s">
        <v>11175</v>
      </c>
      <c r="G282" s="54" t="s">
        <v>84</v>
      </c>
      <c r="H282" s="54" t="s">
        <v>222</v>
      </c>
      <c r="I282" s="54" t="s">
        <v>543</v>
      </c>
      <c r="J282" s="54" t="s">
        <v>720</v>
      </c>
      <c r="K282" s="54">
        <v>2022</v>
      </c>
      <c r="L282" s="54" t="s">
        <v>846</v>
      </c>
      <c r="M282" s="54" t="s">
        <v>953</v>
      </c>
      <c r="N282" s="54"/>
      <c r="O282" s="54" t="s">
        <v>1115</v>
      </c>
      <c r="P282" s="54" t="s">
        <v>1354</v>
      </c>
      <c r="Q282" s="54" t="s">
        <v>1615</v>
      </c>
      <c r="R282" s="54" t="s">
        <v>1814</v>
      </c>
      <c r="S282" s="54" t="s">
        <v>2057</v>
      </c>
      <c r="T282" s="54" t="s">
        <v>2293</v>
      </c>
      <c r="U282" s="54" t="s">
        <v>594</v>
      </c>
      <c r="V282" s="54"/>
      <c r="W282" s="54"/>
      <c r="X282" s="54"/>
      <c r="Y282" s="54"/>
      <c r="Z282" s="54" t="s">
        <v>2735</v>
      </c>
      <c r="AA282" s="54" t="s">
        <v>3022</v>
      </c>
      <c r="AB282" s="54" t="s">
        <v>3138</v>
      </c>
      <c r="AC282" s="54" t="s">
        <v>3214</v>
      </c>
      <c r="AD282" s="55">
        <v>0.8</v>
      </c>
      <c r="AE282" s="55"/>
      <c r="AF282" s="55"/>
      <c r="AG282" s="55"/>
      <c r="AH282" s="55">
        <v>0.8</v>
      </c>
      <c r="AI282" s="55">
        <v>100</v>
      </c>
      <c r="AJ282" s="55">
        <v>0.12</v>
      </c>
      <c r="AK282" s="55">
        <v>0</v>
      </c>
      <c r="AL282" s="55">
        <v>0</v>
      </c>
      <c r="AM282" s="55">
        <v>0</v>
      </c>
      <c r="AN282" s="55">
        <v>0</v>
      </c>
      <c r="AO282" s="55">
        <v>0</v>
      </c>
      <c r="AP282" s="55">
        <v>0</v>
      </c>
      <c r="AQ282" s="55"/>
      <c r="AR282" s="55"/>
      <c r="AS282" s="55"/>
      <c r="AT282" s="55"/>
      <c r="AU282" s="55"/>
      <c r="AV282" s="55">
        <v>1</v>
      </c>
      <c r="AW282" s="54" t="s">
        <v>3420</v>
      </c>
      <c r="AX282" s="54"/>
      <c r="AY282" s="55">
        <v>0</v>
      </c>
      <c r="AZ282" s="55">
        <v>1.1200000000000001</v>
      </c>
      <c r="BA282" s="55">
        <v>0.15</v>
      </c>
      <c r="BB282" s="56">
        <v>1</v>
      </c>
      <c r="BC282" s="56">
        <v>1</v>
      </c>
      <c r="BD282" s="56">
        <v>1</v>
      </c>
      <c r="BE282" s="56">
        <v>0</v>
      </c>
      <c r="BF282" s="56">
        <v>0</v>
      </c>
      <c r="BG282" s="56">
        <v>0</v>
      </c>
      <c r="BH282" s="56">
        <v>0</v>
      </c>
      <c r="BI282" s="56">
        <v>0</v>
      </c>
      <c r="BJ282" s="56">
        <v>0</v>
      </c>
      <c r="BK282" s="56">
        <v>1</v>
      </c>
      <c r="BL282" s="56">
        <v>0</v>
      </c>
      <c r="BM282" s="56">
        <v>0</v>
      </c>
      <c r="BN282" s="56">
        <v>0</v>
      </c>
      <c r="BO282" s="56">
        <v>0</v>
      </c>
      <c r="BP282" s="56">
        <v>0</v>
      </c>
      <c r="BQ282" s="56">
        <v>0</v>
      </c>
      <c r="BR282" s="56">
        <v>0</v>
      </c>
      <c r="BS282" s="56">
        <v>0</v>
      </c>
      <c r="BT282" s="56">
        <v>0</v>
      </c>
      <c r="BU282" s="56">
        <v>0</v>
      </c>
      <c r="BV282" s="56">
        <v>0</v>
      </c>
      <c r="BW282" s="56">
        <v>0</v>
      </c>
      <c r="BX282" s="56">
        <v>0</v>
      </c>
      <c r="BY282" s="56">
        <v>0</v>
      </c>
      <c r="BZ282" s="56">
        <v>0</v>
      </c>
      <c r="CA282" s="56">
        <v>0</v>
      </c>
      <c r="CB282" s="56">
        <v>0</v>
      </c>
      <c r="CC282" s="56">
        <v>0</v>
      </c>
      <c r="CD282" s="56">
        <v>0</v>
      </c>
      <c r="CE282" s="56">
        <v>0</v>
      </c>
      <c r="CF282" s="56">
        <v>0</v>
      </c>
      <c r="CG282" s="56">
        <v>0</v>
      </c>
      <c r="CH282" s="56">
        <v>0</v>
      </c>
      <c r="CI282" s="56">
        <v>0</v>
      </c>
      <c r="CJ282" s="56">
        <v>0</v>
      </c>
      <c r="CK282" s="56">
        <v>0</v>
      </c>
      <c r="CL282" s="56">
        <v>0</v>
      </c>
      <c r="CM282" s="56">
        <v>0</v>
      </c>
      <c r="CN282" s="56">
        <v>0</v>
      </c>
      <c r="CO282" s="56">
        <v>0</v>
      </c>
      <c r="CP282" s="70">
        <v>0</v>
      </c>
      <c r="CQ282" s="56">
        <v>0</v>
      </c>
      <c r="CR282" s="56">
        <v>0</v>
      </c>
      <c r="CS282" s="56"/>
      <c r="CT282" s="56">
        <v>0</v>
      </c>
      <c r="CU282" s="56">
        <v>1</v>
      </c>
      <c r="CV282" s="56">
        <v>0</v>
      </c>
      <c r="CW282" s="55">
        <v>1.877</v>
      </c>
      <c r="CX282" s="54" t="s">
        <v>3712</v>
      </c>
      <c r="CY282" s="54" t="s">
        <v>3902</v>
      </c>
      <c r="CZ282" s="54">
        <v>23.39</v>
      </c>
      <c r="DA282" s="54" t="s">
        <v>3997</v>
      </c>
      <c r="DB282" s="55">
        <v>8.0259999999999998</v>
      </c>
      <c r="DC282" s="54"/>
      <c r="DD282" s="54"/>
      <c r="DE282" s="54"/>
      <c r="DF282" s="54"/>
      <c r="DG282" s="54"/>
      <c r="DH282" s="54">
        <v>0</v>
      </c>
      <c r="DI282" s="54" t="s">
        <v>594</v>
      </c>
      <c r="DJ282" s="54">
        <v>1</v>
      </c>
      <c r="DK282" s="54"/>
      <c r="DL282" s="54"/>
      <c r="DM282" s="54"/>
      <c r="DN282" s="54">
        <v>1</v>
      </c>
      <c r="DO282" s="54" t="s">
        <v>4331</v>
      </c>
      <c r="DP282" s="54">
        <v>11</v>
      </c>
      <c r="DQ282" s="54"/>
      <c r="DR282" s="54"/>
      <c r="DS282" s="54"/>
      <c r="DT282" s="54"/>
      <c r="DU282" s="54"/>
      <c r="DV282" s="54"/>
      <c r="DW282" s="54"/>
      <c r="DX282" s="54"/>
      <c r="DY282" s="54"/>
      <c r="DZ282" s="54"/>
      <c r="EA282" s="54"/>
      <c r="EB282" s="54"/>
      <c r="EC282" s="54"/>
      <c r="ED282" s="54"/>
      <c r="EE282" s="54"/>
      <c r="EF282" s="54"/>
      <c r="EG282" s="54"/>
      <c r="EH282" s="54"/>
      <c r="EI282" s="54"/>
      <c r="EJ282" s="54"/>
      <c r="EK282" s="54"/>
      <c r="EL282" s="54"/>
      <c r="EM282" s="54"/>
      <c r="EN282" s="54"/>
      <c r="EO282" s="54"/>
      <c r="EP282" s="54"/>
      <c r="EQ282" s="54"/>
      <c r="ER282" s="54"/>
      <c r="ES282" s="54"/>
      <c r="ET282" s="54"/>
      <c r="EU282" s="54"/>
      <c r="EV282" s="54"/>
      <c r="EW282" s="54"/>
      <c r="EX282" s="54"/>
      <c r="EY282" s="54"/>
      <c r="EZ282" s="54"/>
      <c r="FA282" s="54"/>
      <c r="FB282" s="54"/>
      <c r="FC282" s="54"/>
      <c r="FD282" s="54" t="s">
        <v>4845</v>
      </c>
      <c r="FE282" s="54" t="s">
        <v>4868</v>
      </c>
      <c r="FF282" s="54">
        <v>11</v>
      </c>
      <c r="FG282" s="54"/>
      <c r="FH282" s="54"/>
      <c r="FI282" s="54"/>
      <c r="FJ282" s="54"/>
      <c r="FK282" s="54"/>
      <c r="FL282" s="54"/>
      <c r="FM282" s="54"/>
      <c r="FN282" s="54"/>
      <c r="FO282" s="54"/>
      <c r="FP282" s="54"/>
      <c r="FQ282" s="54"/>
      <c r="FR282" s="54"/>
      <c r="FS282" s="54"/>
      <c r="FT282" s="54" t="s">
        <v>699</v>
      </c>
      <c r="FU282" s="54" t="s">
        <v>5024</v>
      </c>
      <c r="FV282" s="54" t="s">
        <v>5244</v>
      </c>
      <c r="FW282" s="54"/>
      <c r="FX282" s="54"/>
      <c r="FY282" s="54" t="s">
        <v>5488</v>
      </c>
      <c r="FZ282" s="54"/>
      <c r="GA282" s="54" t="s">
        <v>5625</v>
      </c>
      <c r="GB282" s="54"/>
      <c r="GC282" s="54" t="s">
        <v>5705</v>
      </c>
      <c r="GD282" s="54"/>
      <c r="GE282" s="54"/>
      <c r="GF282" s="54" t="s">
        <v>5944</v>
      </c>
      <c r="GG282" s="54" t="s">
        <v>6282</v>
      </c>
      <c r="GH282" s="54" t="s">
        <v>6603</v>
      </c>
      <c r="GI282" s="54" t="s">
        <v>6948</v>
      </c>
      <c r="GJ282" s="54" t="s">
        <v>7198</v>
      </c>
      <c r="GK282" s="54" t="s">
        <v>7288</v>
      </c>
      <c r="GL282" s="54" t="s">
        <v>7383</v>
      </c>
      <c r="GM282" s="54" t="s">
        <v>7465</v>
      </c>
      <c r="GN282" s="54"/>
    </row>
    <row r="283" spans="3:196" ht="30" customHeight="1" x14ac:dyDescent="0.2">
      <c r="C283" s="57" t="s">
        <v>11156</v>
      </c>
      <c r="D283" s="102" t="s">
        <v>11216</v>
      </c>
      <c r="E283" s="54" t="s">
        <v>51</v>
      </c>
      <c r="F283" s="54" t="s">
        <v>11175</v>
      </c>
      <c r="G283" s="54" t="s">
        <v>84</v>
      </c>
      <c r="H283" s="54" t="s">
        <v>223</v>
      </c>
      <c r="I283" s="54" t="s">
        <v>544</v>
      </c>
      <c r="J283" s="54" t="s">
        <v>721</v>
      </c>
      <c r="K283" s="54">
        <v>2023</v>
      </c>
      <c r="L283" s="54" t="s">
        <v>847</v>
      </c>
      <c r="M283" s="54" t="s">
        <v>942</v>
      </c>
      <c r="N283" s="54"/>
      <c r="O283" s="54" t="s">
        <v>1116</v>
      </c>
      <c r="P283" s="54" t="s">
        <v>1355</v>
      </c>
      <c r="Q283" s="54" t="s">
        <v>1616</v>
      </c>
      <c r="R283" s="54" t="s">
        <v>1815</v>
      </c>
      <c r="S283" s="54" t="s">
        <v>2058</v>
      </c>
      <c r="T283" s="54" t="s">
        <v>1369</v>
      </c>
      <c r="U283" s="54" t="s">
        <v>699</v>
      </c>
      <c r="V283" s="54" t="s">
        <v>1369</v>
      </c>
      <c r="W283" s="54"/>
      <c r="X283" s="54"/>
      <c r="Y283" s="54"/>
      <c r="Z283" s="54" t="s">
        <v>2736</v>
      </c>
      <c r="AA283" s="54" t="s">
        <v>3023</v>
      </c>
      <c r="AB283" s="54" t="s">
        <v>3140</v>
      </c>
      <c r="AC283" s="54" t="s">
        <v>3215</v>
      </c>
      <c r="AD283" s="55">
        <v>4.3689999999999998</v>
      </c>
      <c r="AE283" s="55"/>
      <c r="AF283" s="55"/>
      <c r="AG283" s="55"/>
      <c r="AH283" s="55">
        <v>4.3449999999999998</v>
      </c>
      <c r="AI283" s="55">
        <v>99.45</v>
      </c>
      <c r="AJ283" s="55">
        <v>0.12</v>
      </c>
      <c r="AK283" s="55">
        <v>0</v>
      </c>
      <c r="AL283" s="55">
        <v>0</v>
      </c>
      <c r="AM283" s="55">
        <v>2.4E-2</v>
      </c>
      <c r="AN283" s="55">
        <v>0.55000000000000004</v>
      </c>
      <c r="AO283" s="55">
        <v>0</v>
      </c>
      <c r="AP283" s="55">
        <v>0</v>
      </c>
      <c r="AQ283" s="55"/>
      <c r="AR283" s="55"/>
      <c r="AS283" s="55"/>
      <c r="AT283" s="55"/>
      <c r="AU283" s="55"/>
      <c r="AV283" s="55"/>
      <c r="AW283" s="54"/>
      <c r="AX283" s="54"/>
      <c r="AY283" s="55"/>
      <c r="AZ283" s="55">
        <v>0</v>
      </c>
      <c r="BA283" s="55">
        <v>0</v>
      </c>
      <c r="BB283" s="56">
        <v>6</v>
      </c>
      <c r="BC283" s="56">
        <v>6</v>
      </c>
      <c r="BD283" s="56">
        <v>2</v>
      </c>
      <c r="BE283" s="56">
        <v>0</v>
      </c>
      <c r="BF283" s="56">
        <v>1</v>
      </c>
      <c r="BG283" s="56">
        <v>0</v>
      </c>
      <c r="BH283" s="56">
        <v>0</v>
      </c>
      <c r="BI283" s="56">
        <v>0</v>
      </c>
      <c r="BJ283" s="56">
        <v>0</v>
      </c>
      <c r="BK283" s="56">
        <v>0</v>
      </c>
      <c r="BL283" s="56">
        <v>0</v>
      </c>
      <c r="BM283" s="56">
        <v>1</v>
      </c>
      <c r="BN283" s="56">
        <v>0</v>
      </c>
      <c r="BO283" s="56">
        <v>0</v>
      </c>
      <c r="BP283" s="56">
        <v>0</v>
      </c>
      <c r="BQ283" s="56">
        <v>0</v>
      </c>
      <c r="BR283" s="56">
        <v>0</v>
      </c>
      <c r="BS283" s="56">
        <v>0</v>
      </c>
      <c r="BT283" s="56">
        <v>0</v>
      </c>
      <c r="BU283" s="56">
        <v>0</v>
      </c>
      <c r="BV283" s="56">
        <v>0</v>
      </c>
      <c r="BW283" s="56">
        <v>0</v>
      </c>
      <c r="BX283" s="56">
        <v>0</v>
      </c>
      <c r="BY283" s="56">
        <v>0</v>
      </c>
      <c r="BZ283" s="56">
        <v>0</v>
      </c>
      <c r="CA283" s="56">
        <v>0</v>
      </c>
      <c r="CB283" s="56">
        <v>0</v>
      </c>
      <c r="CC283" s="56">
        <v>0</v>
      </c>
      <c r="CD283" s="56">
        <v>0</v>
      </c>
      <c r="CE283" s="56">
        <v>0</v>
      </c>
      <c r="CF283" s="56">
        <v>0</v>
      </c>
      <c r="CG283" s="56">
        <v>0</v>
      </c>
      <c r="CH283" s="56">
        <v>0</v>
      </c>
      <c r="CI283" s="56">
        <v>0</v>
      </c>
      <c r="CJ283" s="56">
        <v>0</v>
      </c>
      <c r="CK283" s="56">
        <v>0</v>
      </c>
      <c r="CL283" s="56">
        <v>0</v>
      </c>
      <c r="CM283" s="56">
        <v>0</v>
      </c>
      <c r="CN283" s="56">
        <v>0</v>
      </c>
      <c r="CO283" s="56">
        <v>0</v>
      </c>
      <c r="CP283" s="70">
        <v>0</v>
      </c>
      <c r="CQ283" s="56">
        <v>0</v>
      </c>
      <c r="CR283" s="56">
        <v>0</v>
      </c>
      <c r="CS283" s="56"/>
      <c r="CT283" s="56">
        <v>0</v>
      </c>
      <c r="CU283" s="56">
        <v>2</v>
      </c>
      <c r="CV283" s="56">
        <v>0</v>
      </c>
      <c r="CW283" s="55">
        <v>0.78</v>
      </c>
      <c r="CX283" s="54" t="s">
        <v>3713</v>
      </c>
      <c r="CY283" s="54"/>
      <c r="CZ283" s="54">
        <v>1.92</v>
      </c>
      <c r="DA283" s="54" t="s">
        <v>3997</v>
      </c>
      <c r="DB283" s="55">
        <v>40.668999999999997</v>
      </c>
      <c r="DC283" s="54"/>
      <c r="DD283" s="54"/>
      <c r="DE283" s="54"/>
      <c r="DF283" s="54"/>
      <c r="DG283" s="54"/>
      <c r="DH283" s="54">
        <v>0</v>
      </c>
      <c r="DI283" s="54" t="s">
        <v>594</v>
      </c>
      <c r="DJ283" s="54">
        <v>1</v>
      </c>
      <c r="DK283" s="54"/>
      <c r="DL283" s="54"/>
      <c r="DM283" s="54"/>
      <c r="DN283" s="54">
        <v>1</v>
      </c>
      <c r="DO283" s="54" t="s">
        <v>4332</v>
      </c>
      <c r="DP283" s="54">
        <v>138</v>
      </c>
      <c r="DQ283" s="54"/>
      <c r="DR283" s="54"/>
      <c r="DS283" s="54"/>
      <c r="DT283" s="54"/>
      <c r="DU283" s="54"/>
      <c r="DV283" s="54"/>
      <c r="DW283" s="54"/>
      <c r="DX283" s="54"/>
      <c r="DY283" s="54"/>
      <c r="DZ283" s="54"/>
      <c r="EA283" s="54"/>
      <c r="EB283" s="54"/>
      <c r="EC283" s="54"/>
      <c r="ED283" s="54"/>
      <c r="EE283" s="54"/>
      <c r="EF283" s="54"/>
      <c r="EG283" s="54"/>
      <c r="EH283" s="54"/>
      <c r="EI283" s="54"/>
      <c r="EJ283" s="54"/>
      <c r="EK283" s="54"/>
      <c r="EL283" s="54"/>
      <c r="EM283" s="54"/>
      <c r="EN283" s="54"/>
      <c r="EO283" s="54"/>
      <c r="EP283" s="54"/>
      <c r="EQ283" s="54"/>
      <c r="ER283" s="54"/>
      <c r="ES283" s="54"/>
      <c r="ET283" s="54"/>
      <c r="EU283" s="54"/>
      <c r="EV283" s="54"/>
      <c r="EW283" s="54"/>
      <c r="EX283" s="54"/>
      <c r="EY283" s="54"/>
      <c r="EZ283" s="54"/>
      <c r="FA283" s="54">
        <v>1</v>
      </c>
      <c r="FB283" s="54" t="s">
        <v>4780</v>
      </c>
      <c r="FC283" s="54">
        <v>9</v>
      </c>
      <c r="FD283" s="54"/>
      <c r="FE283" s="54"/>
      <c r="FF283" s="54"/>
      <c r="FG283" s="54"/>
      <c r="FH283" s="54"/>
      <c r="FI283" s="54"/>
      <c r="FJ283" s="54"/>
      <c r="FK283" s="54"/>
      <c r="FL283" s="54"/>
      <c r="FM283" s="54"/>
      <c r="FN283" s="54"/>
      <c r="FO283" s="54"/>
      <c r="FP283" s="54"/>
      <c r="FQ283" s="54"/>
      <c r="FR283" s="54"/>
      <c r="FS283" s="54"/>
      <c r="FT283" s="54" t="s">
        <v>4921</v>
      </c>
      <c r="FU283" s="54" t="s">
        <v>5025</v>
      </c>
      <c r="FV283" s="54" t="s">
        <v>5245</v>
      </c>
      <c r="FW283" s="54"/>
      <c r="FX283" s="54"/>
      <c r="FY283" s="54" t="s">
        <v>5489</v>
      </c>
      <c r="FZ283" s="54"/>
      <c r="GA283" s="54" t="s">
        <v>699</v>
      </c>
      <c r="GB283" s="54"/>
      <c r="GC283" s="54" t="s">
        <v>5625</v>
      </c>
      <c r="GD283" s="54"/>
      <c r="GE283" s="54"/>
      <c r="GF283" s="54" t="s">
        <v>5945</v>
      </c>
      <c r="GG283" s="54" t="s">
        <v>6283</v>
      </c>
      <c r="GH283" s="54" t="s">
        <v>6604</v>
      </c>
      <c r="GI283" s="54" t="s">
        <v>6949</v>
      </c>
      <c r="GJ283" s="54" t="s">
        <v>7198</v>
      </c>
      <c r="GK283" s="54" t="s">
        <v>7288</v>
      </c>
      <c r="GL283" s="54" t="s">
        <v>7383</v>
      </c>
      <c r="GM283" s="54" t="s">
        <v>7465</v>
      </c>
      <c r="GN283" s="54"/>
    </row>
    <row r="284" spans="3:196" ht="30" customHeight="1" x14ac:dyDescent="0.2">
      <c r="C284" s="57" t="s">
        <v>11156</v>
      </c>
      <c r="D284" s="102" t="s">
        <v>11216</v>
      </c>
      <c r="E284" s="54" t="s">
        <v>51</v>
      </c>
      <c r="F284" s="54" t="s">
        <v>11175</v>
      </c>
      <c r="G284" s="54" t="s">
        <v>83</v>
      </c>
      <c r="H284" s="54" t="s">
        <v>225</v>
      </c>
      <c r="I284" s="54" t="s">
        <v>546</v>
      </c>
      <c r="J284" s="54" t="s">
        <v>546</v>
      </c>
      <c r="K284" s="54">
        <v>2022</v>
      </c>
      <c r="L284" s="54" t="s">
        <v>849</v>
      </c>
      <c r="M284" s="54" t="s">
        <v>811</v>
      </c>
      <c r="N284" s="54"/>
      <c r="O284" s="54" t="s">
        <v>1118</v>
      </c>
      <c r="P284" s="54" t="s">
        <v>1357</v>
      </c>
      <c r="Q284" s="54" t="s">
        <v>1618</v>
      </c>
      <c r="R284" s="54" t="s">
        <v>1816</v>
      </c>
      <c r="S284" s="54" t="s">
        <v>2059</v>
      </c>
      <c r="T284" s="54" t="s">
        <v>2294</v>
      </c>
      <c r="U284" s="54" t="s">
        <v>2472</v>
      </c>
      <c r="V284" s="54" t="s">
        <v>2546</v>
      </c>
      <c r="W284" s="54"/>
      <c r="X284" s="54"/>
      <c r="Y284" s="54"/>
      <c r="Z284" s="54" t="s">
        <v>2737</v>
      </c>
      <c r="AA284" s="54" t="s">
        <v>3024</v>
      </c>
      <c r="AB284" s="54" t="s">
        <v>3140</v>
      </c>
      <c r="AC284" s="54" t="s">
        <v>3216</v>
      </c>
      <c r="AD284" s="55">
        <v>0.99</v>
      </c>
      <c r="AE284" s="55"/>
      <c r="AF284" s="55"/>
      <c r="AG284" s="55"/>
      <c r="AH284" s="55">
        <v>0.96</v>
      </c>
      <c r="AI284" s="55">
        <v>96.97</v>
      </c>
      <c r="AJ284" s="55">
        <v>7.0000000000000007E-2</v>
      </c>
      <c r="AK284" s="55">
        <v>0</v>
      </c>
      <c r="AL284" s="55">
        <v>0</v>
      </c>
      <c r="AM284" s="55">
        <v>0</v>
      </c>
      <c r="AN284" s="55">
        <v>0</v>
      </c>
      <c r="AO284" s="55">
        <v>0.03</v>
      </c>
      <c r="AP284" s="55">
        <v>3.03</v>
      </c>
      <c r="AQ284" s="55"/>
      <c r="AR284" s="55"/>
      <c r="AS284" s="55"/>
      <c r="AT284" s="55"/>
      <c r="AU284" s="55"/>
      <c r="AV284" s="55"/>
      <c r="AW284" s="54"/>
      <c r="AX284" s="54"/>
      <c r="AY284" s="55"/>
      <c r="AZ284" s="55">
        <v>1</v>
      </c>
      <c r="BA284" s="55">
        <v>0.06</v>
      </c>
      <c r="BB284" s="56">
        <v>1</v>
      </c>
      <c r="BC284" s="56">
        <v>1</v>
      </c>
      <c r="BD284" s="56">
        <v>1</v>
      </c>
      <c r="BE284" s="56">
        <v>0</v>
      </c>
      <c r="BF284" s="56">
        <v>1</v>
      </c>
      <c r="BG284" s="56">
        <v>0</v>
      </c>
      <c r="BH284" s="56">
        <v>0</v>
      </c>
      <c r="BI284" s="56">
        <v>0</v>
      </c>
      <c r="BJ284" s="56">
        <v>0</v>
      </c>
      <c r="BK284" s="56">
        <v>0</v>
      </c>
      <c r="BL284" s="56">
        <v>0</v>
      </c>
      <c r="BM284" s="56">
        <v>0</v>
      </c>
      <c r="BN284" s="56">
        <v>0</v>
      </c>
      <c r="BO284" s="56">
        <v>0</v>
      </c>
      <c r="BP284" s="56">
        <v>0</v>
      </c>
      <c r="BQ284" s="56">
        <v>0</v>
      </c>
      <c r="BR284" s="56">
        <v>0</v>
      </c>
      <c r="BS284" s="56">
        <v>0</v>
      </c>
      <c r="BT284" s="56">
        <v>0</v>
      </c>
      <c r="BU284" s="56">
        <v>0</v>
      </c>
      <c r="BV284" s="56">
        <v>0</v>
      </c>
      <c r="BW284" s="56">
        <v>0</v>
      </c>
      <c r="BX284" s="56">
        <v>0</v>
      </c>
      <c r="BY284" s="56">
        <v>0</v>
      </c>
      <c r="BZ284" s="56">
        <v>0</v>
      </c>
      <c r="CA284" s="56">
        <v>0</v>
      </c>
      <c r="CB284" s="56">
        <v>0</v>
      </c>
      <c r="CC284" s="56">
        <v>0</v>
      </c>
      <c r="CD284" s="56">
        <v>0</v>
      </c>
      <c r="CE284" s="56">
        <v>0</v>
      </c>
      <c r="CF284" s="56">
        <v>0</v>
      </c>
      <c r="CG284" s="56">
        <v>0</v>
      </c>
      <c r="CH284" s="56">
        <v>0</v>
      </c>
      <c r="CI284" s="56">
        <v>0</v>
      </c>
      <c r="CJ284" s="56">
        <v>0</v>
      </c>
      <c r="CK284" s="56">
        <v>0</v>
      </c>
      <c r="CL284" s="56">
        <v>0</v>
      </c>
      <c r="CM284" s="56">
        <v>0</v>
      </c>
      <c r="CN284" s="56">
        <v>0</v>
      </c>
      <c r="CO284" s="56">
        <v>0</v>
      </c>
      <c r="CP284" s="70">
        <v>0</v>
      </c>
      <c r="CQ284" s="56">
        <v>0</v>
      </c>
      <c r="CR284" s="56">
        <v>0</v>
      </c>
      <c r="CS284" s="56"/>
      <c r="CT284" s="56">
        <v>0</v>
      </c>
      <c r="CU284" s="56">
        <v>1</v>
      </c>
      <c r="CV284" s="56">
        <v>0</v>
      </c>
      <c r="CW284" s="55">
        <v>12.170999999999999</v>
      </c>
      <c r="CX284" s="54" t="s">
        <v>3715</v>
      </c>
      <c r="CY284" s="54"/>
      <c r="CZ284" s="54">
        <v>56.82</v>
      </c>
      <c r="DA284" s="54" t="s">
        <v>3997</v>
      </c>
      <c r="DB284" s="55">
        <v>21.420999999999999</v>
      </c>
      <c r="DC284" s="54"/>
      <c r="DD284" s="54"/>
      <c r="DE284" s="54"/>
      <c r="DF284" s="54"/>
      <c r="DG284" s="54"/>
      <c r="DH284" s="54">
        <v>0</v>
      </c>
      <c r="DI284" s="54" t="s">
        <v>594</v>
      </c>
      <c r="DJ284" s="54">
        <v>1</v>
      </c>
      <c r="DK284" s="54"/>
      <c r="DL284" s="54"/>
      <c r="DM284" s="54"/>
      <c r="DN284" s="54">
        <v>1</v>
      </c>
      <c r="DO284" s="54" t="s">
        <v>4182</v>
      </c>
      <c r="DP284" s="54">
        <v>11</v>
      </c>
      <c r="DQ284" s="54"/>
      <c r="DR284" s="54"/>
      <c r="DS284" s="54"/>
      <c r="DT284" s="54"/>
      <c r="DU284" s="54"/>
      <c r="DV284" s="54"/>
      <c r="DW284" s="54"/>
      <c r="DX284" s="54"/>
      <c r="DY284" s="54"/>
      <c r="DZ284" s="54"/>
      <c r="EA284" s="54"/>
      <c r="EB284" s="54"/>
      <c r="EC284" s="54"/>
      <c r="ED284" s="54"/>
      <c r="EE284" s="54"/>
      <c r="EF284" s="54"/>
      <c r="EG284" s="54"/>
      <c r="EH284" s="54"/>
      <c r="EI284" s="54"/>
      <c r="EJ284" s="54"/>
      <c r="EK284" s="54"/>
      <c r="EL284" s="54">
        <v>1</v>
      </c>
      <c r="EM284" s="54" t="s">
        <v>4182</v>
      </c>
      <c r="EN284" s="54">
        <v>11</v>
      </c>
      <c r="EO284" s="54"/>
      <c r="EP284" s="54"/>
      <c r="EQ284" s="54"/>
      <c r="ER284" s="54"/>
      <c r="ES284" s="54"/>
      <c r="ET284" s="54"/>
      <c r="EU284" s="54"/>
      <c r="EV284" s="54"/>
      <c r="EW284" s="54"/>
      <c r="EX284" s="54"/>
      <c r="EY284" s="54"/>
      <c r="EZ284" s="54"/>
      <c r="FA284" s="54"/>
      <c r="FB284" s="54"/>
      <c r="FC284" s="54"/>
      <c r="FD284" s="54"/>
      <c r="FE284" s="54"/>
      <c r="FF284" s="54"/>
      <c r="FG284" s="54"/>
      <c r="FH284" s="54"/>
      <c r="FI284" s="54"/>
      <c r="FJ284" s="54"/>
      <c r="FK284" s="54"/>
      <c r="FL284" s="54"/>
      <c r="FM284" s="54"/>
      <c r="FN284" s="54"/>
      <c r="FO284" s="54"/>
      <c r="FP284" s="54"/>
      <c r="FQ284" s="54"/>
      <c r="FR284" s="54"/>
      <c r="FS284" s="54"/>
      <c r="FT284" s="54" t="s">
        <v>594</v>
      </c>
      <c r="FU284" s="54" t="s">
        <v>5026</v>
      </c>
      <c r="FV284" s="54"/>
      <c r="FW284" s="54" t="s">
        <v>5026</v>
      </c>
      <c r="FX284" s="54"/>
      <c r="FY284" s="54" t="s">
        <v>5490</v>
      </c>
      <c r="FZ284" s="54"/>
      <c r="GA284" s="54" t="s">
        <v>5625</v>
      </c>
      <c r="GB284" s="54"/>
      <c r="GC284" s="54" t="s">
        <v>5625</v>
      </c>
      <c r="GD284" s="54"/>
      <c r="GE284" s="54"/>
      <c r="GF284" s="54" t="s">
        <v>5947</v>
      </c>
      <c r="GG284" s="54" t="s">
        <v>6285</v>
      </c>
      <c r="GH284" s="54" t="s">
        <v>6606</v>
      </c>
      <c r="GI284" s="54" t="s">
        <v>6951</v>
      </c>
      <c r="GJ284" s="54" t="s">
        <v>7198</v>
      </c>
      <c r="GK284" s="54" t="s">
        <v>7288</v>
      </c>
      <c r="GL284" s="54" t="s">
        <v>7383</v>
      </c>
      <c r="GM284" s="54" t="s">
        <v>7465</v>
      </c>
      <c r="GN284" s="54"/>
    </row>
    <row r="285" spans="3:196" ht="30" customHeight="1" x14ac:dyDescent="0.2">
      <c r="C285" s="57" t="s">
        <v>11156</v>
      </c>
      <c r="D285" s="102" t="s">
        <v>11216</v>
      </c>
      <c r="E285" s="54" t="s">
        <v>51</v>
      </c>
      <c r="F285" s="54" t="s">
        <v>11175</v>
      </c>
      <c r="G285" s="54" t="s">
        <v>83</v>
      </c>
      <c r="H285" s="54" t="s">
        <v>225</v>
      </c>
      <c r="I285" s="54" t="s">
        <v>547</v>
      </c>
      <c r="J285" s="54" t="s">
        <v>547</v>
      </c>
      <c r="K285" s="54">
        <v>2022</v>
      </c>
      <c r="L285" s="54" t="s">
        <v>783</v>
      </c>
      <c r="M285" s="54" t="s">
        <v>811</v>
      </c>
      <c r="N285" s="54"/>
      <c r="O285" s="54" t="s">
        <v>1119</v>
      </c>
      <c r="P285" s="54" t="s">
        <v>1358</v>
      </c>
      <c r="Q285" s="54" t="s">
        <v>1618</v>
      </c>
      <c r="R285" s="54" t="s">
        <v>1817</v>
      </c>
      <c r="S285" s="54" t="s">
        <v>2059</v>
      </c>
      <c r="T285" s="54" t="s">
        <v>2295</v>
      </c>
      <c r="U285" s="54" t="s">
        <v>2472</v>
      </c>
      <c r="V285" s="54" t="s">
        <v>2547</v>
      </c>
      <c r="W285" s="54"/>
      <c r="X285" s="54"/>
      <c r="Y285" s="54"/>
      <c r="Z285" s="54" t="s">
        <v>2737</v>
      </c>
      <c r="AA285" s="54" t="s">
        <v>3024</v>
      </c>
      <c r="AB285" s="54" t="s">
        <v>3140</v>
      </c>
      <c r="AC285" s="54" t="s">
        <v>3217</v>
      </c>
      <c r="AD285" s="55">
        <v>0.1</v>
      </c>
      <c r="AE285" s="55"/>
      <c r="AF285" s="55"/>
      <c r="AG285" s="55"/>
      <c r="AH285" s="55">
        <v>9.7000000000000003E-2</v>
      </c>
      <c r="AI285" s="55">
        <v>97</v>
      </c>
      <c r="AJ285" s="55">
        <v>7.0000000000000001E-3</v>
      </c>
      <c r="AK285" s="55">
        <v>0</v>
      </c>
      <c r="AL285" s="55">
        <v>0</v>
      </c>
      <c r="AM285" s="55">
        <v>0</v>
      </c>
      <c r="AN285" s="55">
        <v>0</v>
      </c>
      <c r="AO285" s="55">
        <v>3.0000000000000001E-3</v>
      </c>
      <c r="AP285" s="55">
        <v>3</v>
      </c>
      <c r="AQ285" s="55"/>
      <c r="AR285" s="55"/>
      <c r="AS285" s="55"/>
      <c r="AT285" s="55"/>
      <c r="AU285" s="55"/>
      <c r="AV285" s="55"/>
      <c r="AW285" s="54"/>
      <c r="AX285" s="54"/>
      <c r="AY285" s="55"/>
      <c r="AZ285" s="55">
        <v>1</v>
      </c>
      <c r="BA285" s="55">
        <v>0.06</v>
      </c>
      <c r="BB285" s="56">
        <v>2</v>
      </c>
      <c r="BC285" s="56">
        <v>2</v>
      </c>
      <c r="BD285" s="56">
        <v>2</v>
      </c>
      <c r="BE285" s="56">
        <v>2</v>
      </c>
      <c r="BF285" s="56">
        <v>0</v>
      </c>
      <c r="BG285" s="56">
        <v>0</v>
      </c>
      <c r="BH285" s="56">
        <v>0</v>
      </c>
      <c r="BI285" s="56">
        <v>0</v>
      </c>
      <c r="BJ285" s="56">
        <v>0</v>
      </c>
      <c r="BK285" s="56">
        <v>0</v>
      </c>
      <c r="BL285" s="56">
        <v>0</v>
      </c>
      <c r="BM285" s="56">
        <v>0</v>
      </c>
      <c r="BN285" s="56">
        <v>0</v>
      </c>
      <c r="BO285" s="56">
        <v>0</v>
      </c>
      <c r="BP285" s="56">
        <v>0</v>
      </c>
      <c r="BQ285" s="56">
        <v>0</v>
      </c>
      <c r="BR285" s="56">
        <v>0</v>
      </c>
      <c r="BS285" s="56">
        <v>0</v>
      </c>
      <c r="BT285" s="56">
        <v>0</v>
      </c>
      <c r="BU285" s="56">
        <v>0</v>
      </c>
      <c r="BV285" s="56">
        <v>0</v>
      </c>
      <c r="BW285" s="56">
        <v>0</v>
      </c>
      <c r="BX285" s="56">
        <v>0</v>
      </c>
      <c r="BY285" s="56">
        <v>0</v>
      </c>
      <c r="BZ285" s="56">
        <v>0</v>
      </c>
      <c r="CA285" s="56">
        <v>0</v>
      </c>
      <c r="CB285" s="56">
        <v>0</v>
      </c>
      <c r="CC285" s="56">
        <v>0</v>
      </c>
      <c r="CD285" s="56">
        <v>0</v>
      </c>
      <c r="CE285" s="56">
        <v>0</v>
      </c>
      <c r="CF285" s="56">
        <v>0</v>
      </c>
      <c r="CG285" s="56">
        <v>0</v>
      </c>
      <c r="CH285" s="56">
        <v>0</v>
      </c>
      <c r="CI285" s="56">
        <v>0</v>
      </c>
      <c r="CJ285" s="56">
        <v>0</v>
      </c>
      <c r="CK285" s="56">
        <v>0</v>
      </c>
      <c r="CL285" s="56">
        <v>0</v>
      </c>
      <c r="CM285" s="56">
        <v>0</v>
      </c>
      <c r="CN285" s="56">
        <v>0</v>
      </c>
      <c r="CO285" s="56">
        <v>0</v>
      </c>
      <c r="CP285" s="70">
        <v>0</v>
      </c>
      <c r="CQ285" s="56">
        <v>0</v>
      </c>
      <c r="CR285" s="56">
        <v>0</v>
      </c>
      <c r="CS285" s="56"/>
      <c r="CT285" s="56">
        <v>0</v>
      </c>
      <c r="CU285" s="56">
        <v>2</v>
      </c>
      <c r="CV285" s="56">
        <v>0</v>
      </c>
      <c r="CW285" s="55">
        <v>0.23400000000000001</v>
      </c>
      <c r="CX285" s="54" t="s">
        <v>3716</v>
      </c>
      <c r="CY285" s="54"/>
      <c r="CZ285" s="54">
        <v>1.0900000000000001</v>
      </c>
      <c r="DA285" s="54" t="s">
        <v>3997</v>
      </c>
      <c r="DB285" s="55">
        <v>21.420999999999999</v>
      </c>
      <c r="DC285" s="54"/>
      <c r="DD285" s="54"/>
      <c r="DE285" s="54"/>
      <c r="DF285" s="54"/>
      <c r="DG285" s="54"/>
      <c r="DH285" s="54">
        <v>0</v>
      </c>
      <c r="DI285" s="54" t="s">
        <v>594</v>
      </c>
      <c r="DJ285" s="54">
        <v>1</v>
      </c>
      <c r="DK285" s="54"/>
      <c r="DL285" s="54"/>
      <c r="DM285" s="54"/>
      <c r="DN285" s="54">
        <v>1</v>
      </c>
      <c r="DO285" s="54" t="s">
        <v>4182</v>
      </c>
      <c r="DP285" s="54">
        <v>12</v>
      </c>
      <c r="DQ285" s="54"/>
      <c r="DR285" s="54"/>
      <c r="DS285" s="54"/>
      <c r="DT285" s="54"/>
      <c r="DU285" s="54"/>
      <c r="DV285" s="54"/>
      <c r="DW285" s="54"/>
      <c r="DX285" s="54"/>
      <c r="DY285" s="54"/>
      <c r="DZ285" s="54"/>
      <c r="EA285" s="54"/>
      <c r="EB285" s="54"/>
      <c r="EC285" s="54"/>
      <c r="ED285" s="54"/>
      <c r="EE285" s="54"/>
      <c r="EF285" s="54"/>
      <c r="EG285" s="54"/>
      <c r="EH285" s="54"/>
      <c r="EI285" s="54"/>
      <c r="EJ285" s="54"/>
      <c r="EK285" s="54"/>
      <c r="EL285" s="54">
        <v>1</v>
      </c>
      <c r="EM285" s="54" t="s">
        <v>4182</v>
      </c>
      <c r="EN285" s="54">
        <v>12</v>
      </c>
      <c r="EO285" s="54"/>
      <c r="EP285" s="54"/>
      <c r="EQ285" s="54"/>
      <c r="ER285" s="54"/>
      <c r="ES285" s="54"/>
      <c r="ET285" s="54"/>
      <c r="EU285" s="54"/>
      <c r="EV285" s="54"/>
      <c r="EW285" s="54"/>
      <c r="EX285" s="54"/>
      <c r="EY285" s="54"/>
      <c r="EZ285" s="54"/>
      <c r="FA285" s="54"/>
      <c r="FB285" s="54"/>
      <c r="FC285" s="54"/>
      <c r="FD285" s="54"/>
      <c r="FE285" s="54"/>
      <c r="FF285" s="54"/>
      <c r="FG285" s="54"/>
      <c r="FH285" s="54"/>
      <c r="FI285" s="54"/>
      <c r="FJ285" s="54"/>
      <c r="FK285" s="54"/>
      <c r="FL285" s="54"/>
      <c r="FM285" s="54"/>
      <c r="FN285" s="54"/>
      <c r="FO285" s="54"/>
      <c r="FP285" s="54"/>
      <c r="FQ285" s="54"/>
      <c r="FR285" s="54"/>
      <c r="FS285" s="54"/>
      <c r="FT285" s="54" t="s">
        <v>699</v>
      </c>
      <c r="FU285" s="54" t="s">
        <v>5026</v>
      </c>
      <c r="FV285" s="54"/>
      <c r="FW285" s="54" t="s">
        <v>5026</v>
      </c>
      <c r="FX285" s="54"/>
      <c r="FY285" s="54" t="s">
        <v>5490</v>
      </c>
      <c r="FZ285" s="54"/>
      <c r="GA285" s="54" t="s">
        <v>687</v>
      </c>
      <c r="GB285" s="54"/>
      <c r="GC285" s="54" t="s">
        <v>687</v>
      </c>
      <c r="GD285" s="54"/>
      <c r="GE285" s="54"/>
      <c r="GF285" s="54" t="s">
        <v>5947</v>
      </c>
      <c r="GG285" s="54" t="s">
        <v>6285</v>
      </c>
      <c r="GH285" s="54" t="s">
        <v>6606</v>
      </c>
      <c r="GI285" s="54" t="s">
        <v>6951</v>
      </c>
      <c r="GJ285" s="54" t="s">
        <v>7198</v>
      </c>
      <c r="GK285" s="54" t="s">
        <v>7288</v>
      </c>
      <c r="GL285" s="54" t="s">
        <v>7383</v>
      </c>
      <c r="GM285" s="54" t="s">
        <v>7465</v>
      </c>
      <c r="GN285" s="54" t="s">
        <v>7523</v>
      </c>
    </row>
    <row r="286" spans="3:196" ht="30" customHeight="1" x14ac:dyDescent="0.2">
      <c r="C286" s="57" t="s">
        <v>11156</v>
      </c>
      <c r="D286" s="102" t="s">
        <v>11216</v>
      </c>
      <c r="E286" s="54" t="s">
        <v>51</v>
      </c>
      <c r="F286" s="54" t="s">
        <v>11175</v>
      </c>
      <c r="G286" s="54" t="s">
        <v>83</v>
      </c>
      <c r="H286" s="54" t="s">
        <v>225</v>
      </c>
      <c r="I286" s="54" t="s">
        <v>548</v>
      </c>
      <c r="J286" s="54" t="s">
        <v>548</v>
      </c>
      <c r="K286" s="54">
        <v>2022</v>
      </c>
      <c r="L286" s="54" t="s">
        <v>783</v>
      </c>
      <c r="M286" s="54" t="s">
        <v>968</v>
      </c>
      <c r="N286" s="54"/>
      <c r="O286" s="54" t="s">
        <v>1120</v>
      </c>
      <c r="P286" s="54" t="s">
        <v>1359</v>
      </c>
      <c r="Q286" s="54" t="s">
        <v>1618</v>
      </c>
      <c r="R286" s="54" t="s">
        <v>1818</v>
      </c>
      <c r="S286" s="54" t="s">
        <v>2059</v>
      </c>
      <c r="T286" s="54" t="s">
        <v>2296</v>
      </c>
      <c r="U286" s="54" t="s">
        <v>2472</v>
      </c>
      <c r="V286" s="54" t="s">
        <v>2548</v>
      </c>
      <c r="W286" s="54"/>
      <c r="X286" s="54"/>
      <c r="Y286" s="54"/>
      <c r="Z286" s="54" t="s">
        <v>2737</v>
      </c>
      <c r="AA286" s="54" t="s">
        <v>3024</v>
      </c>
      <c r="AB286" s="54" t="s">
        <v>3140</v>
      </c>
      <c r="AC286" s="54" t="s">
        <v>3217</v>
      </c>
      <c r="AD286" s="55">
        <v>0.23700000000000002</v>
      </c>
      <c r="AE286" s="55"/>
      <c r="AF286" s="55"/>
      <c r="AG286" s="55"/>
      <c r="AH286" s="55">
        <v>0.23</v>
      </c>
      <c r="AI286" s="55">
        <v>97.05</v>
      </c>
      <c r="AJ286" s="55">
        <v>0.02</v>
      </c>
      <c r="AK286" s="55">
        <v>0</v>
      </c>
      <c r="AL286" s="55">
        <v>0</v>
      </c>
      <c r="AM286" s="55">
        <v>0</v>
      </c>
      <c r="AN286" s="55">
        <v>0</v>
      </c>
      <c r="AO286" s="55">
        <v>7.0000000000000001E-3</v>
      </c>
      <c r="AP286" s="55">
        <v>2.95</v>
      </c>
      <c r="AQ286" s="55"/>
      <c r="AR286" s="55"/>
      <c r="AS286" s="55"/>
      <c r="AT286" s="55"/>
      <c r="AU286" s="55"/>
      <c r="AV286" s="55"/>
      <c r="AW286" s="54"/>
      <c r="AX286" s="54"/>
      <c r="AY286" s="55"/>
      <c r="AZ286" s="55">
        <v>1</v>
      </c>
      <c r="BA286" s="55">
        <v>0.06</v>
      </c>
      <c r="BB286" s="56">
        <v>2</v>
      </c>
      <c r="BC286" s="56">
        <v>2</v>
      </c>
      <c r="BD286" s="56">
        <v>2</v>
      </c>
      <c r="BE286" s="56">
        <v>2</v>
      </c>
      <c r="BF286" s="56">
        <v>0</v>
      </c>
      <c r="BG286" s="56">
        <v>0</v>
      </c>
      <c r="BH286" s="56">
        <v>0</v>
      </c>
      <c r="BI286" s="56">
        <v>0</v>
      </c>
      <c r="BJ286" s="56">
        <v>0</v>
      </c>
      <c r="BK286" s="56">
        <v>0</v>
      </c>
      <c r="BL286" s="56">
        <v>0</v>
      </c>
      <c r="BM286" s="56">
        <v>0</v>
      </c>
      <c r="BN286" s="56">
        <v>0</v>
      </c>
      <c r="BO286" s="56">
        <v>0</v>
      </c>
      <c r="BP286" s="56">
        <v>0</v>
      </c>
      <c r="BQ286" s="56">
        <v>0</v>
      </c>
      <c r="BR286" s="56">
        <v>0</v>
      </c>
      <c r="BS286" s="56">
        <v>0</v>
      </c>
      <c r="BT286" s="56">
        <v>0</v>
      </c>
      <c r="BU286" s="56">
        <v>0</v>
      </c>
      <c r="BV286" s="56">
        <v>0</v>
      </c>
      <c r="BW286" s="56">
        <v>0</v>
      </c>
      <c r="BX286" s="56">
        <v>0</v>
      </c>
      <c r="BY286" s="56">
        <v>0</v>
      </c>
      <c r="BZ286" s="56">
        <v>0</v>
      </c>
      <c r="CA286" s="56">
        <v>0</v>
      </c>
      <c r="CB286" s="56">
        <v>0</v>
      </c>
      <c r="CC286" s="56">
        <v>0</v>
      </c>
      <c r="CD286" s="56">
        <v>0</v>
      </c>
      <c r="CE286" s="56">
        <v>0</v>
      </c>
      <c r="CF286" s="56">
        <v>0</v>
      </c>
      <c r="CG286" s="56">
        <v>0</v>
      </c>
      <c r="CH286" s="56">
        <v>0</v>
      </c>
      <c r="CI286" s="56">
        <v>0</v>
      </c>
      <c r="CJ286" s="56">
        <v>0</v>
      </c>
      <c r="CK286" s="56">
        <v>0</v>
      </c>
      <c r="CL286" s="56">
        <v>0</v>
      </c>
      <c r="CM286" s="56">
        <v>0</v>
      </c>
      <c r="CN286" s="56">
        <v>0</v>
      </c>
      <c r="CO286" s="56">
        <v>0</v>
      </c>
      <c r="CP286" s="70">
        <v>0</v>
      </c>
      <c r="CQ286" s="56">
        <v>0</v>
      </c>
      <c r="CR286" s="56">
        <v>0</v>
      </c>
      <c r="CS286" s="56"/>
      <c r="CT286" s="56">
        <v>0</v>
      </c>
      <c r="CU286" s="56">
        <v>2</v>
      </c>
      <c r="CV286" s="56">
        <v>0</v>
      </c>
      <c r="CW286" s="55">
        <v>0.376</v>
      </c>
      <c r="CX286" s="54" t="s">
        <v>3716</v>
      </c>
      <c r="CY286" s="54"/>
      <c r="CZ286" s="54">
        <v>1.76</v>
      </c>
      <c r="DA286" s="54" t="s">
        <v>3997</v>
      </c>
      <c r="DB286" s="55">
        <v>21.420999999999999</v>
      </c>
      <c r="DC286" s="54"/>
      <c r="DD286" s="54"/>
      <c r="DE286" s="54"/>
      <c r="DF286" s="54"/>
      <c r="DG286" s="54"/>
      <c r="DH286" s="54">
        <v>0</v>
      </c>
      <c r="DI286" s="54" t="s">
        <v>594</v>
      </c>
      <c r="DJ286" s="54">
        <v>1</v>
      </c>
      <c r="DK286" s="54"/>
      <c r="DL286" s="54"/>
      <c r="DM286" s="54"/>
      <c r="DN286" s="54">
        <v>1</v>
      </c>
      <c r="DO286" s="54" t="s">
        <v>4182</v>
      </c>
      <c r="DP286" s="54">
        <v>12</v>
      </c>
      <c r="DQ286" s="54"/>
      <c r="DR286" s="54"/>
      <c r="DS286" s="54"/>
      <c r="DT286" s="54"/>
      <c r="DU286" s="54"/>
      <c r="DV286" s="54"/>
      <c r="DW286" s="54"/>
      <c r="DX286" s="54"/>
      <c r="DY286" s="54"/>
      <c r="DZ286" s="54"/>
      <c r="EA286" s="54"/>
      <c r="EB286" s="54"/>
      <c r="EC286" s="54"/>
      <c r="ED286" s="54"/>
      <c r="EE286" s="54"/>
      <c r="EF286" s="54"/>
      <c r="EG286" s="54"/>
      <c r="EH286" s="54"/>
      <c r="EI286" s="54"/>
      <c r="EJ286" s="54"/>
      <c r="EK286" s="54"/>
      <c r="EL286" s="54">
        <v>1</v>
      </c>
      <c r="EM286" s="54" t="s">
        <v>4182</v>
      </c>
      <c r="EN286" s="54">
        <v>12</v>
      </c>
      <c r="EO286" s="54"/>
      <c r="EP286" s="54"/>
      <c r="EQ286" s="54"/>
      <c r="ER286" s="54"/>
      <c r="ES286" s="54"/>
      <c r="ET286" s="54"/>
      <c r="EU286" s="54"/>
      <c r="EV286" s="54"/>
      <c r="EW286" s="54"/>
      <c r="EX286" s="54"/>
      <c r="EY286" s="54"/>
      <c r="EZ286" s="54"/>
      <c r="FA286" s="54"/>
      <c r="FB286" s="54"/>
      <c r="FC286" s="54"/>
      <c r="FD286" s="54"/>
      <c r="FE286" s="54"/>
      <c r="FF286" s="54"/>
      <c r="FG286" s="54"/>
      <c r="FH286" s="54"/>
      <c r="FI286" s="54"/>
      <c r="FJ286" s="54"/>
      <c r="FK286" s="54"/>
      <c r="FL286" s="54"/>
      <c r="FM286" s="54"/>
      <c r="FN286" s="54"/>
      <c r="FO286" s="54"/>
      <c r="FP286" s="54"/>
      <c r="FQ286" s="54"/>
      <c r="FR286" s="54"/>
      <c r="FS286" s="54"/>
      <c r="FT286" s="54" t="s">
        <v>594</v>
      </c>
      <c r="FU286" s="54" t="s">
        <v>5026</v>
      </c>
      <c r="FV286" s="54"/>
      <c r="FW286" s="54" t="s">
        <v>5026</v>
      </c>
      <c r="FX286" s="54"/>
      <c r="FY286" s="54" t="s">
        <v>5490</v>
      </c>
      <c r="FZ286" s="54"/>
      <c r="GA286" s="54" t="s">
        <v>687</v>
      </c>
      <c r="GB286" s="54"/>
      <c r="GC286" s="54" t="s">
        <v>5625</v>
      </c>
      <c r="GD286" s="54"/>
      <c r="GE286" s="54"/>
      <c r="GF286" s="54" t="s">
        <v>5947</v>
      </c>
      <c r="GG286" s="54" t="s">
        <v>6285</v>
      </c>
      <c r="GH286" s="54" t="s">
        <v>6606</v>
      </c>
      <c r="GI286" s="54" t="s">
        <v>6951</v>
      </c>
      <c r="GJ286" s="54" t="s">
        <v>7198</v>
      </c>
      <c r="GK286" s="54" t="s">
        <v>7288</v>
      </c>
      <c r="GL286" s="54" t="s">
        <v>7383</v>
      </c>
      <c r="GM286" s="54" t="s">
        <v>7465</v>
      </c>
      <c r="GN286" s="54" t="s">
        <v>7524</v>
      </c>
    </row>
    <row r="287" spans="3:196" ht="30" customHeight="1" x14ac:dyDescent="0.2">
      <c r="C287" s="57" t="s">
        <v>11157</v>
      </c>
      <c r="D287" s="102" t="s">
        <v>11216</v>
      </c>
      <c r="E287" s="54" t="s">
        <v>51</v>
      </c>
      <c r="F287" s="54" t="s">
        <v>11175</v>
      </c>
      <c r="G287" s="54" t="s">
        <v>82</v>
      </c>
      <c r="H287" s="54" t="s">
        <v>227</v>
      </c>
      <c r="I287" s="54" t="s">
        <v>550</v>
      </c>
      <c r="J287" s="54" t="s">
        <v>550</v>
      </c>
      <c r="K287" s="54">
        <v>2022</v>
      </c>
      <c r="L287" s="54" t="s">
        <v>851</v>
      </c>
      <c r="M287" s="54" t="s">
        <v>936</v>
      </c>
      <c r="N287" s="54"/>
      <c r="O287" s="54" t="s">
        <v>1122</v>
      </c>
      <c r="P287" s="54" t="s">
        <v>1360</v>
      </c>
      <c r="Q287" s="54" t="s">
        <v>1620</v>
      </c>
      <c r="R287" s="54" t="s">
        <v>1819</v>
      </c>
      <c r="S287" s="54" t="s">
        <v>550</v>
      </c>
      <c r="T287" s="54" t="s">
        <v>2297</v>
      </c>
      <c r="U287" s="54" t="s">
        <v>699</v>
      </c>
      <c r="V287" s="54"/>
      <c r="W287" s="54"/>
      <c r="X287" s="54"/>
      <c r="Y287" s="54"/>
      <c r="Z287" s="54" t="s">
        <v>2739</v>
      </c>
      <c r="AA287" s="54" t="s">
        <v>3026</v>
      </c>
      <c r="AB287" s="54" t="s">
        <v>3138</v>
      </c>
      <c r="AC287" s="54" t="s">
        <v>3219</v>
      </c>
      <c r="AD287" s="55">
        <v>6.27</v>
      </c>
      <c r="AE287" s="55"/>
      <c r="AF287" s="55"/>
      <c r="AG287" s="55"/>
      <c r="AH287" s="55">
        <v>6.21</v>
      </c>
      <c r="AI287" s="55">
        <v>99.04</v>
      </c>
      <c r="AJ287" s="55">
        <v>0.09</v>
      </c>
      <c r="AK287" s="55">
        <v>0.06</v>
      </c>
      <c r="AL287" s="55">
        <v>0.96</v>
      </c>
      <c r="AM287" s="55">
        <v>0</v>
      </c>
      <c r="AN287" s="55">
        <v>0</v>
      </c>
      <c r="AO287" s="55">
        <v>0</v>
      </c>
      <c r="AP287" s="55">
        <v>0</v>
      </c>
      <c r="AQ287" s="55"/>
      <c r="AR287" s="55"/>
      <c r="AS287" s="55"/>
      <c r="AT287" s="55"/>
      <c r="AU287" s="55"/>
      <c r="AV287" s="55"/>
      <c r="AW287" s="54"/>
      <c r="AX287" s="54"/>
      <c r="AY287" s="55"/>
      <c r="AZ287" s="55">
        <v>12.425000000000001</v>
      </c>
      <c r="BA287" s="55">
        <v>0.18</v>
      </c>
      <c r="BB287" s="56">
        <v>13</v>
      </c>
      <c r="BC287" s="56">
        <v>13</v>
      </c>
      <c r="BD287" s="56">
        <v>13</v>
      </c>
      <c r="BE287" s="56">
        <v>0</v>
      </c>
      <c r="BF287" s="56">
        <v>0</v>
      </c>
      <c r="BG287" s="56">
        <v>0</v>
      </c>
      <c r="BH287" s="56">
        <v>0</v>
      </c>
      <c r="BI287" s="56">
        <v>0</v>
      </c>
      <c r="BJ287" s="56">
        <v>0</v>
      </c>
      <c r="BK287" s="56">
        <v>0</v>
      </c>
      <c r="BL287" s="56">
        <v>0</v>
      </c>
      <c r="BM287" s="56">
        <v>0</v>
      </c>
      <c r="BN287" s="56">
        <v>9</v>
      </c>
      <c r="BO287" s="56">
        <v>0</v>
      </c>
      <c r="BP287" s="56">
        <v>0</v>
      </c>
      <c r="BQ287" s="56">
        <v>0</v>
      </c>
      <c r="BR287" s="56">
        <v>4</v>
      </c>
      <c r="BS287" s="56">
        <v>0</v>
      </c>
      <c r="BT287" s="56">
        <v>0</v>
      </c>
      <c r="BU287" s="56">
        <v>0</v>
      </c>
      <c r="BV287" s="56">
        <v>0</v>
      </c>
      <c r="BW287" s="56">
        <v>0</v>
      </c>
      <c r="BX287" s="56">
        <v>0</v>
      </c>
      <c r="BY287" s="56">
        <v>0</v>
      </c>
      <c r="BZ287" s="56">
        <v>0</v>
      </c>
      <c r="CA287" s="56">
        <v>0</v>
      </c>
      <c r="CB287" s="56">
        <v>0</v>
      </c>
      <c r="CC287" s="56">
        <v>0</v>
      </c>
      <c r="CD287" s="56">
        <v>0</v>
      </c>
      <c r="CE287" s="56">
        <v>0</v>
      </c>
      <c r="CF287" s="56">
        <v>0</v>
      </c>
      <c r="CG287" s="56">
        <v>0</v>
      </c>
      <c r="CH287" s="56">
        <v>0</v>
      </c>
      <c r="CI287" s="56">
        <v>0</v>
      </c>
      <c r="CJ287" s="56">
        <v>0</v>
      </c>
      <c r="CK287" s="56">
        <v>0</v>
      </c>
      <c r="CL287" s="56">
        <v>0</v>
      </c>
      <c r="CM287" s="56">
        <v>0</v>
      </c>
      <c r="CN287" s="56">
        <v>0</v>
      </c>
      <c r="CO287" s="56">
        <v>0</v>
      </c>
      <c r="CP287" s="70">
        <v>0</v>
      </c>
      <c r="CQ287" s="56">
        <v>0</v>
      </c>
      <c r="CR287" s="56">
        <v>0</v>
      </c>
      <c r="CS287" s="56"/>
      <c r="CT287" s="56">
        <v>0</v>
      </c>
      <c r="CU287" s="56">
        <v>13</v>
      </c>
      <c r="CV287" s="56">
        <v>0</v>
      </c>
      <c r="CW287" s="55">
        <v>4.5199999999999996</v>
      </c>
      <c r="CX287" s="54" t="s">
        <v>3718</v>
      </c>
      <c r="CY287" s="54"/>
      <c r="CZ287" s="54">
        <v>3.3</v>
      </c>
      <c r="DA287" s="54" t="s">
        <v>3997</v>
      </c>
      <c r="DB287" s="55">
        <v>137.13999999999999</v>
      </c>
      <c r="DC287" s="54"/>
      <c r="DD287" s="54"/>
      <c r="DE287" s="54"/>
      <c r="DF287" s="54"/>
      <c r="DG287" s="54"/>
      <c r="DH287" s="54">
        <v>0</v>
      </c>
      <c r="DI287" s="54" t="s">
        <v>699</v>
      </c>
      <c r="DJ287" s="54">
        <v>3</v>
      </c>
      <c r="DK287" s="54"/>
      <c r="DL287" s="54"/>
      <c r="DM287" s="54"/>
      <c r="DN287" s="54"/>
      <c r="DO287" s="54"/>
      <c r="DP287" s="54"/>
      <c r="DQ287" s="54"/>
      <c r="DR287" s="54"/>
      <c r="DS287" s="54"/>
      <c r="DT287" s="54"/>
      <c r="DU287" s="54"/>
      <c r="DV287" s="54"/>
      <c r="DW287" s="54"/>
      <c r="DX287" s="54"/>
      <c r="DY287" s="54"/>
      <c r="DZ287" s="54"/>
      <c r="EA287" s="54"/>
      <c r="EB287" s="54"/>
      <c r="EC287" s="54"/>
      <c r="ED287" s="54"/>
      <c r="EE287" s="54"/>
      <c r="EF287" s="54" t="s">
        <v>4525</v>
      </c>
      <c r="EG287" s="54" t="s">
        <v>4560</v>
      </c>
      <c r="EH287" s="54">
        <v>13</v>
      </c>
      <c r="EI287" s="54"/>
      <c r="EJ287" s="54"/>
      <c r="EK287" s="54"/>
      <c r="EL287" s="54"/>
      <c r="EM287" s="54"/>
      <c r="EN287" s="54"/>
      <c r="EO287" s="54"/>
      <c r="EP287" s="54"/>
      <c r="EQ287" s="54"/>
      <c r="ER287" s="54"/>
      <c r="ES287" s="54"/>
      <c r="ET287" s="54"/>
      <c r="EU287" s="54"/>
      <c r="EV287" s="54"/>
      <c r="EW287" s="54"/>
      <c r="EX287" s="54">
        <v>1</v>
      </c>
      <c r="EY287" s="54" t="s">
        <v>4180</v>
      </c>
      <c r="EZ287" s="54">
        <v>9</v>
      </c>
      <c r="FA287" s="54"/>
      <c r="FB287" s="54"/>
      <c r="FC287" s="54"/>
      <c r="FD287" s="54"/>
      <c r="FE287" s="54"/>
      <c r="FF287" s="54"/>
      <c r="FG287" s="54"/>
      <c r="FH287" s="54"/>
      <c r="FI287" s="54"/>
      <c r="FJ287" s="54"/>
      <c r="FK287" s="54"/>
      <c r="FL287" s="54"/>
      <c r="FM287" s="54"/>
      <c r="FN287" s="54"/>
      <c r="FO287" s="54"/>
      <c r="FP287" s="54"/>
      <c r="FQ287" s="54"/>
      <c r="FR287" s="54"/>
      <c r="FS287" s="54"/>
      <c r="FT287" s="54" t="s">
        <v>699</v>
      </c>
      <c r="FU287" s="54" t="s">
        <v>5028</v>
      </c>
      <c r="FV287" s="54"/>
      <c r="FW287" s="54"/>
      <c r="FX287" s="54"/>
      <c r="FY287" s="54" t="s">
        <v>687</v>
      </c>
      <c r="FZ287" s="54"/>
      <c r="GA287" s="54" t="s">
        <v>687</v>
      </c>
      <c r="GB287" s="54"/>
      <c r="GC287" s="54" t="s">
        <v>687</v>
      </c>
      <c r="GD287" s="54"/>
      <c r="GE287" s="54"/>
      <c r="GF287" s="54" t="s">
        <v>5949</v>
      </c>
      <c r="GG287" s="54" t="s">
        <v>6287</v>
      </c>
      <c r="GH287" s="54" t="s">
        <v>6608</v>
      </c>
      <c r="GI287" s="54" t="s">
        <v>6953</v>
      </c>
      <c r="GJ287" s="54" t="s">
        <v>7198</v>
      </c>
      <c r="GK287" s="54" t="s">
        <v>7288</v>
      </c>
      <c r="GL287" s="54" t="s">
        <v>7383</v>
      </c>
      <c r="GM287" s="54" t="s">
        <v>7465</v>
      </c>
      <c r="GN287" s="54" t="s">
        <v>7526</v>
      </c>
    </row>
    <row r="288" spans="3:196" ht="30" customHeight="1" x14ac:dyDescent="0.2">
      <c r="C288" s="57" t="s">
        <v>11157</v>
      </c>
      <c r="D288" s="102" t="s">
        <v>11215</v>
      </c>
      <c r="E288" s="46" t="s">
        <v>77</v>
      </c>
      <c r="F288" s="45" t="s">
        <v>11174</v>
      </c>
      <c r="G288" s="46"/>
      <c r="H288" s="46"/>
      <c r="I288" s="46" t="s">
        <v>7779</v>
      </c>
      <c r="J288" s="45"/>
      <c r="K288" s="46">
        <v>2019</v>
      </c>
      <c r="L288" s="47">
        <v>44927</v>
      </c>
      <c r="M288" s="47">
        <v>45290</v>
      </c>
      <c r="N288" s="46" t="s">
        <v>7997</v>
      </c>
      <c r="O288" s="46" t="s">
        <v>8108</v>
      </c>
      <c r="P288" s="46" t="s">
        <v>8224</v>
      </c>
      <c r="Q288" s="46" t="s">
        <v>8345</v>
      </c>
      <c r="R288" s="45"/>
      <c r="S288" s="45"/>
      <c r="T288" s="45"/>
      <c r="U288" s="45"/>
      <c r="V288" s="45"/>
      <c r="W288" s="45"/>
      <c r="X288" s="45"/>
      <c r="Y288" s="45"/>
      <c r="Z288" s="46" t="s">
        <v>8833</v>
      </c>
      <c r="AA288" s="46" t="s">
        <v>8833</v>
      </c>
      <c r="AB288" s="46" t="s">
        <v>3138</v>
      </c>
      <c r="AC288" s="46" t="s">
        <v>8994</v>
      </c>
      <c r="AD288" s="48">
        <f>SUM(AE288,AH288,AK288,AM288,AO288,AQ288)</f>
        <v>60.722999999999999</v>
      </c>
      <c r="AE288" s="48">
        <v>54.073</v>
      </c>
      <c r="AF288" s="49">
        <v>88.93</v>
      </c>
      <c r="AG288" s="49">
        <v>9.5200000000000007E-2</v>
      </c>
      <c r="AH288" s="48">
        <v>6.65</v>
      </c>
      <c r="AI288" s="49">
        <v>9.8800000000000008</v>
      </c>
      <c r="AJ288" s="49"/>
      <c r="AK288" s="49">
        <v>0</v>
      </c>
      <c r="AL288" s="49">
        <v>0</v>
      </c>
      <c r="AM288" s="49">
        <v>0</v>
      </c>
      <c r="AN288" s="49">
        <v>0</v>
      </c>
      <c r="AO288" s="49">
        <v>0</v>
      </c>
      <c r="AP288" s="49">
        <v>0</v>
      </c>
      <c r="AQ288" s="49">
        <v>0</v>
      </c>
      <c r="AR288" s="49">
        <v>0</v>
      </c>
      <c r="AS288" s="46" t="s">
        <v>594</v>
      </c>
      <c r="AT288" s="46" t="s">
        <v>9056</v>
      </c>
      <c r="AU288" s="46" t="s">
        <v>9056</v>
      </c>
      <c r="AV288" s="46">
        <v>1</v>
      </c>
      <c r="AW288" s="46" t="s">
        <v>9139</v>
      </c>
      <c r="AX288" s="46" t="s">
        <v>9212</v>
      </c>
      <c r="AY288" s="49">
        <v>0</v>
      </c>
      <c r="AZ288" s="49">
        <v>110</v>
      </c>
      <c r="BA288" s="49">
        <v>0.18</v>
      </c>
      <c r="BB288" s="50">
        <v>386</v>
      </c>
      <c r="BC288" s="50">
        <v>386</v>
      </c>
      <c r="BD288" s="50">
        <v>159</v>
      </c>
      <c r="BE288" s="50">
        <v>16</v>
      </c>
      <c r="BF288" s="50">
        <v>6</v>
      </c>
      <c r="BG288" s="50">
        <v>9</v>
      </c>
      <c r="BH288" s="50">
        <v>4</v>
      </c>
      <c r="BI288" s="50"/>
      <c r="BJ288" s="50">
        <v>7</v>
      </c>
      <c r="BK288" s="50">
        <v>1</v>
      </c>
      <c r="BL288" s="50">
        <v>17</v>
      </c>
      <c r="BM288" s="50">
        <v>14</v>
      </c>
      <c r="BN288" s="50">
        <v>6</v>
      </c>
      <c r="BO288" s="50">
        <v>33</v>
      </c>
      <c r="BP288" s="50">
        <v>34</v>
      </c>
      <c r="BQ288" s="50">
        <v>6</v>
      </c>
      <c r="BR288" s="50">
        <v>6</v>
      </c>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v>0</v>
      </c>
      <c r="CO288" s="50"/>
      <c r="CP288" s="48"/>
      <c r="CQ288" s="50"/>
      <c r="CR288" s="50"/>
      <c r="CS288" s="51"/>
      <c r="CT288" s="50"/>
      <c r="CU288" s="50">
        <v>159</v>
      </c>
      <c r="CV288" s="52">
        <f>SUM(BE288:BX288)+SUM(CO288:CT288)-CU288</f>
        <v>0</v>
      </c>
      <c r="CW288" s="49">
        <v>20.015999999999998</v>
      </c>
      <c r="CX288" s="46" t="s">
        <v>699</v>
      </c>
      <c r="CY288" s="45"/>
      <c r="CZ288" s="49">
        <v>3.44</v>
      </c>
      <c r="DA288" s="53" t="s">
        <v>9475</v>
      </c>
      <c r="DB288" s="49">
        <v>581.14700000000005</v>
      </c>
      <c r="DC288" s="49"/>
      <c r="DD288" s="45"/>
      <c r="DE288" s="45"/>
      <c r="DF288" s="45"/>
      <c r="DG288" s="45"/>
      <c r="DH288" s="45"/>
      <c r="DI288" s="45"/>
      <c r="DJ288" s="46">
        <v>3</v>
      </c>
      <c r="DK288" s="45"/>
      <c r="DL288" s="45"/>
      <c r="DM288" s="45"/>
      <c r="DN288" s="45"/>
      <c r="DO288" s="45"/>
      <c r="DP288" s="45"/>
      <c r="DQ288" s="46">
        <v>1</v>
      </c>
      <c r="DR288" s="46" t="s">
        <v>4180</v>
      </c>
      <c r="DS288" s="46">
        <v>4117</v>
      </c>
      <c r="DT288" s="45"/>
      <c r="DU288" s="45"/>
      <c r="DV288" s="45"/>
      <c r="DW288" s="45"/>
      <c r="DX288" s="45"/>
      <c r="DY288" s="45"/>
      <c r="DZ288" s="45"/>
      <c r="EA288" s="45"/>
      <c r="EB288" s="45"/>
      <c r="EC288" s="45"/>
      <c r="ED288" s="45"/>
      <c r="EE288" s="45"/>
      <c r="EF288" s="45"/>
      <c r="EG288" s="45"/>
      <c r="EH288" s="45"/>
      <c r="EI288" s="45"/>
      <c r="EJ288" s="45"/>
      <c r="EK288" s="45"/>
      <c r="EL288" s="45"/>
      <c r="EM288" s="45"/>
      <c r="EN288" s="45"/>
      <c r="EO288" s="45"/>
      <c r="EP288" s="45"/>
      <c r="EQ288" s="45"/>
      <c r="ER288" s="45"/>
      <c r="ES288" s="45"/>
      <c r="ET288" s="45"/>
      <c r="EU288" s="45"/>
      <c r="EV288" s="45"/>
      <c r="EW288" s="45"/>
      <c r="EX288" s="45"/>
      <c r="EY288" s="45"/>
      <c r="EZ288" s="45"/>
      <c r="FA288" s="46">
        <v>1</v>
      </c>
      <c r="FB288" s="46" t="s">
        <v>4180</v>
      </c>
      <c r="FC288" s="46">
        <v>12</v>
      </c>
      <c r="FD288" s="45"/>
      <c r="FE288" s="45"/>
      <c r="FF288" s="45"/>
      <c r="FG288" s="46">
        <v>100</v>
      </c>
      <c r="FH288" s="45"/>
      <c r="FI288" s="46">
        <v>94</v>
      </c>
      <c r="FJ288" s="46">
        <v>10</v>
      </c>
      <c r="FK288" s="46">
        <v>25</v>
      </c>
      <c r="FL288" s="46">
        <v>57</v>
      </c>
      <c r="FM288" s="46">
        <v>0</v>
      </c>
      <c r="FN288" s="46">
        <v>2</v>
      </c>
      <c r="FO288" s="46">
        <v>0</v>
      </c>
      <c r="FP288" s="46">
        <v>0</v>
      </c>
      <c r="FQ288" s="46">
        <v>0</v>
      </c>
      <c r="FR288" s="45"/>
      <c r="FS288" s="45"/>
      <c r="FT288" s="45"/>
      <c r="FU288" s="53" t="s">
        <v>10217</v>
      </c>
      <c r="FV288" s="45"/>
      <c r="FW288" s="45"/>
      <c r="FX288" s="45"/>
      <c r="FY288" s="45"/>
      <c r="FZ288" s="45"/>
      <c r="GA288" s="46" t="s">
        <v>10560</v>
      </c>
      <c r="GB288" s="45"/>
      <c r="GC288" s="46" t="s">
        <v>10669</v>
      </c>
      <c r="GD288" s="46">
        <v>3</v>
      </c>
      <c r="GE288" s="46">
        <v>419</v>
      </c>
      <c r="GF288" s="46" t="s">
        <v>10755</v>
      </c>
      <c r="GG288" s="46" t="s">
        <v>6445</v>
      </c>
      <c r="GH288" s="46" t="s">
        <v>11081</v>
      </c>
      <c r="GI288" s="46" t="s">
        <v>10978</v>
      </c>
      <c r="GJ288" s="46" t="s">
        <v>32</v>
      </c>
      <c r="GK288" s="46" t="s">
        <v>11041</v>
      </c>
      <c r="GL288" s="46" t="s">
        <v>11081</v>
      </c>
      <c r="GM288" s="46" t="s">
        <v>7132</v>
      </c>
      <c r="GN288" s="54" t="s">
        <v>7527</v>
      </c>
    </row>
    <row r="289" spans="3:196" ht="30" customHeight="1" x14ac:dyDescent="0.2">
      <c r="C289" s="57" t="s">
        <v>11155</v>
      </c>
      <c r="D289" s="102" t="s">
        <v>11215</v>
      </c>
      <c r="E289" s="46" t="s">
        <v>77</v>
      </c>
      <c r="F289" s="45" t="s">
        <v>11174</v>
      </c>
      <c r="G289" s="46"/>
      <c r="H289" s="46"/>
      <c r="I289" s="46" t="s">
        <v>7780</v>
      </c>
      <c r="J289" s="45"/>
      <c r="K289" s="46">
        <v>2021</v>
      </c>
      <c r="L289" s="47">
        <v>44789</v>
      </c>
      <c r="M289" s="47">
        <v>45291</v>
      </c>
      <c r="N289" s="46" t="s">
        <v>7998</v>
      </c>
      <c r="O289" s="46" t="s">
        <v>8109</v>
      </c>
      <c r="P289" s="46" t="s">
        <v>8225</v>
      </c>
      <c r="Q289" s="46" t="s">
        <v>8346</v>
      </c>
      <c r="R289" s="45"/>
      <c r="S289" s="45"/>
      <c r="T289" s="45"/>
      <c r="U289" s="45"/>
      <c r="V289" s="45"/>
      <c r="W289" s="45"/>
      <c r="X289" s="46" t="s">
        <v>8225</v>
      </c>
      <c r="Y289" s="46" t="s">
        <v>8708</v>
      </c>
      <c r="Z289" s="46" t="s">
        <v>8833</v>
      </c>
      <c r="AA289" s="46" t="s">
        <v>8833</v>
      </c>
      <c r="AB289" s="46" t="s">
        <v>3138</v>
      </c>
      <c r="AC289" s="46" t="s">
        <v>8994</v>
      </c>
      <c r="AD289" s="48">
        <f>SUM(AE289,AH289,AK289,AM289,AO289,AQ289)</f>
        <v>38.650999999999996</v>
      </c>
      <c r="AE289" s="48">
        <v>29.347000000000001</v>
      </c>
      <c r="AF289" s="49">
        <v>75.03</v>
      </c>
      <c r="AG289" s="49">
        <v>6.0999999999999999E-2</v>
      </c>
      <c r="AH289" s="48">
        <v>6.8879999999999999</v>
      </c>
      <c r="AI289" s="49">
        <v>15.52</v>
      </c>
      <c r="AJ289" s="49"/>
      <c r="AK289" s="49">
        <v>0</v>
      </c>
      <c r="AL289" s="49">
        <v>0</v>
      </c>
      <c r="AM289" s="49">
        <v>0</v>
      </c>
      <c r="AN289" s="49">
        <v>0</v>
      </c>
      <c r="AO289" s="49">
        <v>2.4159999999999999</v>
      </c>
      <c r="AP289" s="49">
        <v>5.17</v>
      </c>
      <c r="AQ289" s="49">
        <v>0</v>
      </c>
      <c r="AR289" s="49">
        <v>0</v>
      </c>
      <c r="AS289" s="46" t="s">
        <v>699</v>
      </c>
      <c r="AT289" s="46" t="s">
        <v>9056</v>
      </c>
      <c r="AU289" s="46" t="s">
        <v>9056</v>
      </c>
      <c r="AV289" s="46">
        <v>1</v>
      </c>
      <c r="AW289" s="46" t="s">
        <v>9139</v>
      </c>
      <c r="AX289" s="46" t="s">
        <v>9213</v>
      </c>
      <c r="AY289" s="49">
        <v>0</v>
      </c>
      <c r="AZ289" s="49">
        <v>30</v>
      </c>
      <c r="BA289" s="49">
        <v>0.05</v>
      </c>
      <c r="BB289" s="50">
        <v>28</v>
      </c>
      <c r="BC289" s="50">
        <v>28</v>
      </c>
      <c r="BD289" s="50">
        <v>15</v>
      </c>
      <c r="BE289" s="50">
        <v>2</v>
      </c>
      <c r="BF289" s="50"/>
      <c r="BG289" s="50">
        <v>1</v>
      </c>
      <c r="BH289" s="50"/>
      <c r="BI289" s="50"/>
      <c r="BJ289" s="50"/>
      <c r="BK289" s="50">
        <v>2</v>
      </c>
      <c r="BL289" s="50">
        <v>1</v>
      </c>
      <c r="BM289" s="50">
        <v>2</v>
      </c>
      <c r="BN289" s="50"/>
      <c r="BO289" s="50"/>
      <c r="BP289" s="50">
        <v>6</v>
      </c>
      <c r="BQ289" s="50">
        <v>1</v>
      </c>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v>0</v>
      </c>
      <c r="CO289" s="50"/>
      <c r="CP289" s="48"/>
      <c r="CQ289" s="50"/>
      <c r="CR289" s="50"/>
      <c r="CS289" s="51"/>
      <c r="CT289" s="50"/>
      <c r="CU289" s="50">
        <v>15</v>
      </c>
      <c r="CV289" s="52">
        <f>SUM(BE289:BX289)+SUM(CO289:CT289)-CU289</f>
        <v>0</v>
      </c>
      <c r="CW289" s="49">
        <v>29.626000000000001</v>
      </c>
      <c r="CX289" s="46" t="s">
        <v>699</v>
      </c>
      <c r="CY289" s="45"/>
      <c r="CZ289" s="49">
        <v>4.99</v>
      </c>
      <c r="DA289" s="53" t="s">
        <v>9475</v>
      </c>
      <c r="DB289" s="49">
        <v>581.14700000000005</v>
      </c>
      <c r="DC289" s="49"/>
      <c r="DD289" s="45"/>
      <c r="DE289" s="45"/>
      <c r="DF289" s="45"/>
      <c r="DG289" s="45"/>
      <c r="DH289" s="45"/>
      <c r="DI289" s="45"/>
      <c r="DJ289" s="46">
        <v>3</v>
      </c>
      <c r="DK289" s="46">
        <v>1</v>
      </c>
      <c r="DL289" s="46" t="s">
        <v>9637</v>
      </c>
      <c r="DM289" s="46">
        <v>4220</v>
      </c>
      <c r="DN289" s="46">
        <v>1</v>
      </c>
      <c r="DO289" s="46" t="s">
        <v>4180</v>
      </c>
      <c r="DP289" s="46">
        <v>2520</v>
      </c>
      <c r="DQ289" s="46">
        <v>1</v>
      </c>
      <c r="DR289" s="46" t="s">
        <v>4180</v>
      </c>
      <c r="DS289" s="46">
        <v>765</v>
      </c>
      <c r="DT289" s="45"/>
      <c r="DU289" s="45"/>
      <c r="DV289" s="45"/>
      <c r="DW289" s="45"/>
      <c r="DX289" s="45"/>
      <c r="DY289" s="45"/>
      <c r="DZ289" s="45"/>
      <c r="EA289" s="45"/>
      <c r="EB289" s="45"/>
      <c r="EC289" s="45"/>
      <c r="ED289" s="45"/>
      <c r="EE289" s="45"/>
      <c r="EF289" s="45"/>
      <c r="EG289" s="45"/>
      <c r="EH289" s="45"/>
      <c r="EI289" s="45"/>
      <c r="EJ289" s="45"/>
      <c r="EK289" s="45"/>
      <c r="EL289" s="45"/>
      <c r="EM289" s="45"/>
      <c r="EN289" s="45"/>
      <c r="EO289" s="45"/>
      <c r="EP289" s="45"/>
      <c r="EQ289" s="45"/>
      <c r="ER289" s="45"/>
      <c r="ES289" s="45"/>
      <c r="ET289" s="45"/>
      <c r="EU289" s="45"/>
      <c r="EV289" s="45"/>
      <c r="EW289" s="45"/>
      <c r="EX289" s="45"/>
      <c r="EY289" s="45"/>
      <c r="EZ289" s="45"/>
      <c r="FA289" s="46">
        <v>1</v>
      </c>
      <c r="FB289" s="46" t="s">
        <v>4180</v>
      </c>
      <c r="FC289" s="46">
        <v>8</v>
      </c>
      <c r="FD289" s="45"/>
      <c r="FE289" s="45"/>
      <c r="FF289" s="45"/>
      <c r="FG289" s="46">
        <v>100</v>
      </c>
      <c r="FH289" s="45"/>
      <c r="FI289" s="46">
        <v>28</v>
      </c>
      <c r="FJ289" s="46">
        <v>8</v>
      </c>
      <c r="FK289" s="46">
        <v>9</v>
      </c>
      <c r="FL289" s="46">
        <v>9</v>
      </c>
      <c r="FM289" s="46">
        <v>0</v>
      </c>
      <c r="FN289" s="46">
        <v>2</v>
      </c>
      <c r="FO289" s="46">
        <v>0</v>
      </c>
      <c r="FP289" s="46">
        <v>0</v>
      </c>
      <c r="FQ289" s="46">
        <v>0</v>
      </c>
      <c r="FR289" s="45"/>
      <c r="FS289" s="45"/>
      <c r="FT289" s="45"/>
      <c r="FU289" s="53" t="s">
        <v>10217</v>
      </c>
      <c r="FV289" s="45"/>
      <c r="FW289" s="45"/>
      <c r="FX289" s="45"/>
      <c r="FY289" s="45"/>
      <c r="FZ289" s="45"/>
      <c r="GA289" s="46" t="s">
        <v>10560</v>
      </c>
      <c r="GB289" s="45"/>
      <c r="GC289" s="46" t="s">
        <v>10669</v>
      </c>
      <c r="GD289" s="46">
        <v>3</v>
      </c>
      <c r="GE289" s="46">
        <v>419</v>
      </c>
      <c r="GF289" s="46" t="s">
        <v>10755</v>
      </c>
      <c r="GG289" s="46" t="s">
        <v>6445</v>
      </c>
      <c r="GH289" s="46" t="s">
        <v>11081</v>
      </c>
      <c r="GI289" s="46" t="s">
        <v>10978</v>
      </c>
      <c r="GJ289" s="46" t="s">
        <v>32</v>
      </c>
      <c r="GK289" s="46" t="s">
        <v>7331</v>
      </c>
      <c r="GL289" s="46" t="s">
        <v>11081</v>
      </c>
      <c r="GM289" s="46" t="s">
        <v>7132</v>
      </c>
      <c r="GN289" s="54" t="s">
        <v>7528</v>
      </c>
    </row>
    <row r="290" spans="3:196" ht="30" customHeight="1" x14ac:dyDescent="0.2">
      <c r="C290" s="57" t="s">
        <v>11156</v>
      </c>
      <c r="D290" s="102" t="s">
        <v>11215</v>
      </c>
      <c r="E290" s="54" t="s">
        <v>77</v>
      </c>
      <c r="F290" s="54" t="s">
        <v>11175</v>
      </c>
      <c r="G290" s="54" t="s">
        <v>84</v>
      </c>
      <c r="H290" s="54" t="s">
        <v>417</v>
      </c>
      <c r="I290" s="54" t="s">
        <v>687</v>
      </c>
      <c r="J290" s="54"/>
      <c r="K290" s="54">
        <v>2023</v>
      </c>
      <c r="L290" s="54" t="s">
        <v>771</v>
      </c>
      <c r="M290" s="54" t="s">
        <v>936</v>
      </c>
      <c r="N290" s="54"/>
      <c r="O290" s="54" t="s">
        <v>1275</v>
      </c>
      <c r="P290" s="54" t="s">
        <v>1496</v>
      </c>
      <c r="Q290" s="54" t="s">
        <v>1759</v>
      </c>
      <c r="R290" s="54" t="s">
        <v>1952</v>
      </c>
      <c r="S290" s="54" t="s">
        <v>2224</v>
      </c>
      <c r="T290" s="54" t="s">
        <v>2437</v>
      </c>
      <c r="U290" s="54"/>
      <c r="V290" s="54"/>
      <c r="W290" s="54"/>
      <c r="X290" s="54"/>
      <c r="Y290" s="54"/>
      <c r="Z290" s="54" t="s">
        <v>2945</v>
      </c>
      <c r="AA290" s="54" t="s">
        <v>2945</v>
      </c>
      <c r="AB290" s="54" t="s">
        <v>3140</v>
      </c>
      <c r="AC290" s="54" t="s">
        <v>2945</v>
      </c>
      <c r="AD290" s="55">
        <v>0.3</v>
      </c>
      <c r="AE290" s="55"/>
      <c r="AF290" s="55"/>
      <c r="AG290" s="55"/>
      <c r="AH290" s="55">
        <v>0.3</v>
      </c>
      <c r="AI290" s="55">
        <v>0</v>
      </c>
      <c r="AJ290" s="55">
        <v>0.09</v>
      </c>
      <c r="AK290" s="55">
        <v>0</v>
      </c>
      <c r="AL290" s="55">
        <v>0</v>
      </c>
      <c r="AM290" s="55">
        <v>0</v>
      </c>
      <c r="AN290" s="55">
        <v>0</v>
      </c>
      <c r="AO290" s="55">
        <v>0</v>
      </c>
      <c r="AP290" s="55">
        <v>0</v>
      </c>
      <c r="AQ290" s="55"/>
      <c r="AR290" s="55"/>
      <c r="AS290" s="55"/>
      <c r="AT290" s="55"/>
      <c r="AU290" s="55"/>
      <c r="AV290" s="55"/>
      <c r="AW290" s="54"/>
      <c r="AX290" s="54"/>
      <c r="AY290" s="55"/>
      <c r="AZ290" s="55">
        <v>0.1</v>
      </c>
      <c r="BA290" s="55">
        <v>0.04</v>
      </c>
      <c r="BB290" s="56">
        <v>3</v>
      </c>
      <c r="BC290" s="56">
        <v>3</v>
      </c>
      <c r="BD290" s="56">
        <v>3</v>
      </c>
      <c r="BE290" s="56"/>
      <c r="BF290" s="56">
        <v>1</v>
      </c>
      <c r="BG290" s="56"/>
      <c r="BH290" s="56"/>
      <c r="BI290" s="56"/>
      <c r="BJ290" s="56"/>
      <c r="BK290" s="56"/>
      <c r="BL290" s="56"/>
      <c r="BM290" s="56"/>
      <c r="BN290" s="56"/>
      <c r="BO290" s="56"/>
      <c r="BP290" s="56">
        <v>2</v>
      </c>
      <c r="BQ290" s="56"/>
      <c r="BR290" s="56"/>
      <c r="BS290" s="56"/>
      <c r="BT290" s="56"/>
      <c r="BU290" s="56"/>
      <c r="BV290" s="56"/>
      <c r="BW290" s="56"/>
      <c r="BX290" s="56"/>
      <c r="BY290" s="56"/>
      <c r="BZ290" s="56"/>
      <c r="CA290" s="56"/>
      <c r="CB290" s="56"/>
      <c r="CC290" s="56"/>
      <c r="CD290" s="56"/>
      <c r="CE290" s="56"/>
      <c r="CF290" s="56"/>
      <c r="CG290" s="56"/>
      <c r="CH290" s="56"/>
      <c r="CI290" s="56"/>
      <c r="CJ290" s="56"/>
      <c r="CK290" s="56"/>
      <c r="CL290" s="56"/>
      <c r="CM290" s="56"/>
      <c r="CN290" s="56">
        <v>0</v>
      </c>
      <c r="CO290" s="56"/>
      <c r="CP290" s="70"/>
      <c r="CQ290" s="56"/>
      <c r="CR290" s="56"/>
      <c r="CS290" s="56"/>
      <c r="CT290" s="56"/>
      <c r="CU290" s="56">
        <v>3</v>
      </c>
      <c r="CV290" s="56">
        <v>0</v>
      </c>
      <c r="CW290" s="55">
        <v>1</v>
      </c>
      <c r="CX290" s="54" t="s">
        <v>699</v>
      </c>
      <c r="CY290" s="54"/>
      <c r="CZ290" s="54">
        <v>10</v>
      </c>
      <c r="DA290" s="54" t="s">
        <v>4070</v>
      </c>
      <c r="DB290" s="55">
        <v>10.696</v>
      </c>
      <c r="DC290" s="54"/>
      <c r="DD290" s="54"/>
      <c r="DE290" s="54"/>
      <c r="DF290" s="54"/>
      <c r="DG290" s="54"/>
      <c r="DH290" s="54"/>
      <c r="DI290" s="54"/>
      <c r="DJ290" s="54">
        <v>3</v>
      </c>
      <c r="DK290" s="54"/>
      <c r="DL290" s="54"/>
      <c r="DM290" s="54"/>
      <c r="DN290" s="54"/>
      <c r="DO290" s="54"/>
      <c r="DP290" s="54"/>
      <c r="DQ290" s="54">
        <v>1</v>
      </c>
      <c r="DR290" s="54" t="s">
        <v>4447</v>
      </c>
      <c r="DS290" s="54">
        <v>3</v>
      </c>
      <c r="DT290" s="54"/>
      <c r="DU290" s="54"/>
      <c r="DV290" s="54"/>
      <c r="DW290" s="54"/>
      <c r="DX290" s="54"/>
      <c r="DY290" s="54"/>
      <c r="DZ290" s="54"/>
      <c r="EA290" s="54"/>
      <c r="EB290" s="54"/>
      <c r="EC290" s="54"/>
      <c r="ED290" s="54"/>
      <c r="EE290" s="54"/>
      <c r="EF290" s="54"/>
      <c r="EG290" s="54"/>
      <c r="EH290" s="54"/>
      <c r="EI290" s="54"/>
      <c r="EJ290" s="54"/>
      <c r="EK290" s="54"/>
      <c r="EL290" s="54"/>
      <c r="EM290" s="54"/>
      <c r="EN290" s="54"/>
      <c r="EO290" s="54"/>
      <c r="EP290" s="54"/>
      <c r="EQ290" s="54"/>
      <c r="ER290" s="54"/>
      <c r="ES290" s="54"/>
      <c r="ET290" s="54"/>
      <c r="EU290" s="54"/>
      <c r="EV290" s="54"/>
      <c r="EW290" s="54"/>
      <c r="EX290" s="54">
        <v>1</v>
      </c>
      <c r="EY290" s="54" t="s">
        <v>4748</v>
      </c>
      <c r="EZ290" s="54">
        <v>5</v>
      </c>
      <c r="FA290" s="54"/>
      <c r="FB290" s="54"/>
      <c r="FC290" s="54"/>
      <c r="FD290" s="54"/>
      <c r="FE290" s="54"/>
      <c r="FF290" s="54"/>
      <c r="FG290" s="54"/>
      <c r="FH290" s="54"/>
      <c r="FI290" s="54"/>
      <c r="FJ290" s="54"/>
      <c r="FK290" s="54"/>
      <c r="FL290" s="54"/>
      <c r="FM290" s="54"/>
      <c r="FN290" s="54"/>
      <c r="FO290" s="54"/>
      <c r="FP290" s="54"/>
      <c r="FQ290" s="54"/>
      <c r="FR290" s="54"/>
      <c r="FS290" s="54"/>
      <c r="FT290" s="54"/>
      <c r="FU290" s="54"/>
      <c r="FV290" s="54"/>
      <c r="FW290" s="54"/>
      <c r="FX290" s="54"/>
      <c r="FY290" s="54"/>
      <c r="FZ290" s="54"/>
      <c r="GA290" s="54"/>
      <c r="GB290" s="54"/>
      <c r="GC290" s="54"/>
      <c r="GD290" s="54"/>
      <c r="GE290" s="54"/>
      <c r="GF290" s="54" t="s">
        <v>6122</v>
      </c>
      <c r="GG290" s="54" t="s">
        <v>6444</v>
      </c>
      <c r="GH290" s="54" t="s">
        <v>6786</v>
      </c>
      <c r="GI290" s="54" t="s">
        <v>7127</v>
      </c>
      <c r="GJ290" s="54" t="s">
        <v>7236</v>
      </c>
      <c r="GK290" s="54" t="s">
        <v>7330</v>
      </c>
      <c r="GL290" s="54" t="s">
        <v>7430</v>
      </c>
      <c r="GM290" s="54" t="s">
        <v>7132</v>
      </c>
      <c r="GN290" s="54" t="s">
        <v>7529</v>
      </c>
    </row>
    <row r="291" spans="3:196" ht="30" customHeight="1" x14ac:dyDescent="0.2">
      <c r="C291" s="57" t="s">
        <v>11157</v>
      </c>
      <c r="D291" s="102" t="s">
        <v>11215</v>
      </c>
      <c r="E291" s="54" t="s">
        <v>77</v>
      </c>
      <c r="F291" s="54" t="s">
        <v>11175</v>
      </c>
      <c r="G291" s="54" t="s">
        <v>84</v>
      </c>
      <c r="H291" s="54" t="s">
        <v>418</v>
      </c>
      <c r="I291" s="54" t="s">
        <v>688</v>
      </c>
      <c r="J291" s="54"/>
      <c r="K291" s="54">
        <v>2023</v>
      </c>
      <c r="L291" s="54" t="s">
        <v>929</v>
      </c>
      <c r="M291" s="54" t="s">
        <v>1014</v>
      </c>
      <c r="N291" s="54"/>
      <c r="O291" s="54" t="s">
        <v>1276</v>
      </c>
      <c r="P291" s="54" t="s">
        <v>1497</v>
      </c>
      <c r="Q291" s="54"/>
      <c r="R291" s="54"/>
      <c r="S291" s="54" t="s">
        <v>2225</v>
      </c>
      <c r="T291" s="54"/>
      <c r="U291" s="54"/>
      <c r="V291" s="54" t="s">
        <v>2594</v>
      </c>
      <c r="W291" s="54"/>
      <c r="X291" s="54"/>
      <c r="Y291" s="54"/>
      <c r="Z291" s="54" t="s">
        <v>2946</v>
      </c>
      <c r="AA291" s="54" t="s">
        <v>2946</v>
      </c>
      <c r="AB291" s="54" t="s">
        <v>3142</v>
      </c>
      <c r="AC291" s="54" t="s">
        <v>3359</v>
      </c>
      <c r="AD291" s="55">
        <v>0.28999999999999998</v>
      </c>
      <c r="AE291" s="55"/>
      <c r="AF291" s="55"/>
      <c r="AG291" s="55"/>
      <c r="AH291" s="55">
        <v>0.28999999999999998</v>
      </c>
      <c r="AI291" s="55">
        <v>0</v>
      </c>
      <c r="AJ291" s="55">
        <v>0.18</v>
      </c>
      <c r="AK291" s="55">
        <v>0</v>
      </c>
      <c r="AL291" s="55">
        <v>0</v>
      </c>
      <c r="AM291" s="55">
        <v>0</v>
      </c>
      <c r="AN291" s="55">
        <v>0</v>
      </c>
      <c r="AO291" s="55">
        <v>0</v>
      </c>
      <c r="AP291" s="55">
        <v>0</v>
      </c>
      <c r="AQ291" s="55"/>
      <c r="AR291" s="55"/>
      <c r="AS291" s="55"/>
      <c r="AT291" s="55"/>
      <c r="AU291" s="55"/>
      <c r="AV291" s="55"/>
      <c r="AW291" s="54"/>
      <c r="AX291" s="54"/>
      <c r="AY291" s="55"/>
      <c r="AZ291" s="55">
        <v>0</v>
      </c>
      <c r="BA291" s="55">
        <v>0</v>
      </c>
      <c r="BB291" s="56">
        <v>4</v>
      </c>
      <c r="BC291" s="56">
        <v>4</v>
      </c>
      <c r="BD291" s="56">
        <v>4</v>
      </c>
      <c r="BE291" s="56"/>
      <c r="BF291" s="56"/>
      <c r="BG291" s="56"/>
      <c r="BH291" s="56"/>
      <c r="BI291" s="56"/>
      <c r="BJ291" s="56"/>
      <c r="BK291" s="56"/>
      <c r="BL291" s="56"/>
      <c r="BM291" s="56"/>
      <c r="BN291" s="56">
        <v>1</v>
      </c>
      <c r="BO291" s="56">
        <v>1</v>
      </c>
      <c r="BP291" s="56"/>
      <c r="BQ291" s="56">
        <v>1</v>
      </c>
      <c r="BR291" s="56">
        <v>1</v>
      </c>
      <c r="BS291" s="56"/>
      <c r="BT291" s="56"/>
      <c r="BU291" s="56"/>
      <c r="BV291" s="56"/>
      <c r="BW291" s="56"/>
      <c r="BX291" s="56"/>
      <c r="BY291" s="56"/>
      <c r="BZ291" s="56"/>
      <c r="CA291" s="56"/>
      <c r="CB291" s="56"/>
      <c r="CC291" s="56"/>
      <c r="CD291" s="56"/>
      <c r="CE291" s="56"/>
      <c r="CF291" s="56"/>
      <c r="CG291" s="56"/>
      <c r="CH291" s="56"/>
      <c r="CI291" s="56"/>
      <c r="CJ291" s="56"/>
      <c r="CK291" s="56"/>
      <c r="CL291" s="56"/>
      <c r="CM291" s="56"/>
      <c r="CN291" s="56">
        <v>0</v>
      </c>
      <c r="CO291" s="56"/>
      <c r="CP291" s="70"/>
      <c r="CQ291" s="56"/>
      <c r="CR291" s="56"/>
      <c r="CS291" s="56"/>
      <c r="CT291" s="56"/>
      <c r="CU291" s="56">
        <v>4</v>
      </c>
      <c r="CV291" s="56">
        <v>0</v>
      </c>
      <c r="CW291" s="55">
        <v>0.315</v>
      </c>
      <c r="CX291" s="54" t="s">
        <v>3879</v>
      </c>
      <c r="CY291" s="54"/>
      <c r="CZ291" s="54">
        <v>0</v>
      </c>
      <c r="DA291" s="54" t="s">
        <v>4070</v>
      </c>
      <c r="DB291" s="55">
        <v>6.3680000000000003</v>
      </c>
      <c r="DC291" s="54"/>
      <c r="DD291" s="54"/>
      <c r="DE291" s="54"/>
      <c r="DF291" s="54"/>
      <c r="DG291" s="54"/>
      <c r="DH291" s="54"/>
      <c r="DI291" s="54"/>
      <c r="DJ291" s="54"/>
      <c r="DK291" s="54"/>
      <c r="DL291" s="54"/>
      <c r="DM291" s="54"/>
      <c r="DN291" s="54"/>
      <c r="DO291" s="54"/>
      <c r="DP291" s="54"/>
      <c r="DQ291" s="54">
        <v>1</v>
      </c>
      <c r="DR291" s="54" t="s">
        <v>4448</v>
      </c>
      <c r="DS291" s="54">
        <v>143</v>
      </c>
      <c r="DT291" s="54"/>
      <c r="DU291" s="54"/>
      <c r="DV291" s="54"/>
      <c r="DW291" s="54"/>
      <c r="DX291" s="54"/>
      <c r="DY291" s="54"/>
      <c r="DZ291" s="54"/>
      <c r="EA291" s="54"/>
      <c r="EB291" s="54"/>
      <c r="EC291" s="54"/>
      <c r="ED291" s="54"/>
      <c r="EE291" s="54"/>
      <c r="EF291" s="54"/>
      <c r="EG291" s="54"/>
      <c r="EH291" s="54"/>
      <c r="EI291" s="54"/>
      <c r="EJ291" s="54"/>
      <c r="EK291" s="54"/>
      <c r="EL291" s="54"/>
      <c r="EM291" s="54"/>
      <c r="EN291" s="54"/>
      <c r="EO291" s="54"/>
      <c r="EP291" s="54"/>
      <c r="EQ291" s="54"/>
      <c r="ER291" s="54"/>
      <c r="ES291" s="54"/>
      <c r="ET291" s="54"/>
      <c r="EU291" s="54"/>
      <c r="EV291" s="54"/>
      <c r="EW291" s="54"/>
      <c r="EX291" s="54"/>
      <c r="EY291" s="54"/>
      <c r="EZ291" s="54"/>
      <c r="FA291" s="54">
        <v>1</v>
      </c>
      <c r="FB291" s="54" t="s">
        <v>4835</v>
      </c>
      <c r="FC291" s="54">
        <v>7</v>
      </c>
      <c r="FD291" s="54"/>
      <c r="FE291" s="54"/>
      <c r="FF291" s="54"/>
      <c r="FG291" s="54"/>
      <c r="FH291" s="54"/>
      <c r="FI291" s="54"/>
      <c r="FJ291" s="54"/>
      <c r="FK291" s="54"/>
      <c r="FL291" s="54"/>
      <c r="FM291" s="54"/>
      <c r="FN291" s="54"/>
      <c r="FO291" s="54"/>
      <c r="FP291" s="54"/>
      <c r="FQ291" s="54"/>
      <c r="FR291" s="54"/>
      <c r="FS291" s="54"/>
      <c r="FT291" s="54"/>
      <c r="FU291" s="54" t="s">
        <v>5174</v>
      </c>
      <c r="FV291" s="54" t="s">
        <v>5341</v>
      </c>
      <c r="FW291" s="54"/>
      <c r="FX291" s="54"/>
      <c r="FY291" s="54" t="s">
        <v>5599</v>
      </c>
      <c r="FZ291" s="54"/>
      <c r="GA291" s="54"/>
      <c r="GB291" s="54"/>
      <c r="GC291" s="54"/>
      <c r="GD291" s="54"/>
      <c r="GE291" s="54"/>
      <c r="GF291" s="54" t="s">
        <v>6123</v>
      </c>
      <c r="GG291" s="54" t="s">
        <v>6445</v>
      </c>
      <c r="GH291" s="54" t="s">
        <v>6787</v>
      </c>
      <c r="GI291" s="54" t="s">
        <v>7128</v>
      </c>
      <c r="GJ291" s="54" t="s">
        <v>32</v>
      </c>
      <c r="GK291" s="54" t="s">
        <v>7331</v>
      </c>
      <c r="GL291" s="54" t="s">
        <v>7430</v>
      </c>
      <c r="GM291" s="54" t="s">
        <v>7132</v>
      </c>
      <c r="GN291" s="54" t="s">
        <v>7530</v>
      </c>
    </row>
    <row r="292" spans="3:196" ht="30" customHeight="1" x14ac:dyDescent="0.2">
      <c r="C292" s="57" t="s">
        <v>11157</v>
      </c>
      <c r="D292" s="102" t="s">
        <v>11215</v>
      </c>
      <c r="E292" s="54" t="s">
        <v>77</v>
      </c>
      <c r="F292" s="54" t="s">
        <v>11175</v>
      </c>
      <c r="G292" s="54" t="s">
        <v>84</v>
      </c>
      <c r="H292" s="54" t="s">
        <v>419</v>
      </c>
      <c r="I292" s="54" t="s">
        <v>689</v>
      </c>
      <c r="J292" s="54"/>
      <c r="K292" s="54">
        <v>2023</v>
      </c>
      <c r="L292" s="54" t="s">
        <v>820</v>
      </c>
      <c r="M292" s="54" t="s">
        <v>936</v>
      </c>
      <c r="N292" s="54"/>
      <c r="O292" s="54"/>
      <c r="P292" s="54"/>
      <c r="Q292" s="54" t="s">
        <v>1760</v>
      </c>
      <c r="R292" s="54" t="s">
        <v>1953</v>
      </c>
      <c r="S292" s="54"/>
      <c r="T292" s="54"/>
      <c r="U292" s="54"/>
      <c r="V292" s="54"/>
      <c r="W292" s="54"/>
      <c r="X292" s="54"/>
      <c r="Y292" s="54"/>
      <c r="Z292" s="54" t="s">
        <v>2947</v>
      </c>
      <c r="AA292" s="54" t="s">
        <v>2947</v>
      </c>
      <c r="AB292" s="54" t="s">
        <v>3140</v>
      </c>
      <c r="AC292" s="54" t="s">
        <v>2947</v>
      </c>
      <c r="AD292" s="55">
        <v>0.1</v>
      </c>
      <c r="AE292" s="55"/>
      <c r="AF292" s="55"/>
      <c r="AG292" s="55"/>
      <c r="AH292" s="55">
        <v>0.1</v>
      </c>
      <c r="AI292" s="55">
        <v>0</v>
      </c>
      <c r="AJ292" s="55">
        <v>0.01</v>
      </c>
      <c r="AK292" s="55">
        <v>0</v>
      </c>
      <c r="AL292" s="55">
        <v>0</v>
      </c>
      <c r="AM292" s="55">
        <v>0</v>
      </c>
      <c r="AN292" s="55">
        <v>0</v>
      </c>
      <c r="AO292" s="55">
        <v>0</v>
      </c>
      <c r="AP292" s="55">
        <v>0</v>
      </c>
      <c r="AQ292" s="55"/>
      <c r="AR292" s="55"/>
      <c r="AS292" s="55"/>
      <c r="AT292" s="55"/>
      <c r="AU292" s="55"/>
      <c r="AV292" s="55"/>
      <c r="AW292" s="54"/>
      <c r="AX292" s="54"/>
      <c r="AY292" s="55"/>
      <c r="AZ292" s="55">
        <v>0.15</v>
      </c>
      <c r="BA292" s="55">
        <v>0.04</v>
      </c>
      <c r="BB292" s="56">
        <v>3</v>
      </c>
      <c r="BC292" s="56">
        <v>3</v>
      </c>
      <c r="BD292" s="56">
        <v>3</v>
      </c>
      <c r="BE292" s="56"/>
      <c r="BF292" s="56"/>
      <c r="BG292" s="56"/>
      <c r="BH292" s="56"/>
      <c r="BI292" s="56"/>
      <c r="BJ292" s="56"/>
      <c r="BK292" s="56"/>
      <c r="BL292" s="56"/>
      <c r="BM292" s="56"/>
      <c r="BN292" s="56">
        <v>3</v>
      </c>
      <c r="BO292" s="56"/>
      <c r="BP292" s="56"/>
      <c r="BQ292" s="56"/>
      <c r="BR292" s="56"/>
      <c r="BS292" s="56"/>
      <c r="BT292" s="56"/>
      <c r="BU292" s="56"/>
      <c r="BV292" s="56"/>
      <c r="BW292" s="56"/>
      <c r="BX292" s="56"/>
      <c r="BY292" s="56"/>
      <c r="BZ292" s="56"/>
      <c r="CA292" s="56"/>
      <c r="CB292" s="56"/>
      <c r="CC292" s="56"/>
      <c r="CD292" s="56"/>
      <c r="CE292" s="56"/>
      <c r="CF292" s="56"/>
      <c r="CG292" s="56"/>
      <c r="CH292" s="56"/>
      <c r="CI292" s="56"/>
      <c r="CJ292" s="56"/>
      <c r="CK292" s="56"/>
      <c r="CL292" s="56"/>
      <c r="CM292" s="56"/>
      <c r="CN292" s="56">
        <v>0</v>
      </c>
      <c r="CO292" s="56"/>
      <c r="CP292" s="70"/>
      <c r="CQ292" s="56"/>
      <c r="CR292" s="56"/>
      <c r="CS292" s="56"/>
      <c r="CT292" s="56"/>
      <c r="CU292" s="56">
        <v>3</v>
      </c>
      <c r="CV292" s="56">
        <v>0</v>
      </c>
      <c r="CW292" s="55">
        <v>0.5</v>
      </c>
      <c r="CX292" s="54" t="s">
        <v>3880</v>
      </c>
      <c r="CY292" s="54" t="s">
        <v>3942</v>
      </c>
      <c r="CZ292" s="54">
        <v>0</v>
      </c>
      <c r="DA292" s="54" t="s">
        <v>4070</v>
      </c>
      <c r="DB292" s="55">
        <v>11.644</v>
      </c>
      <c r="DC292" s="54"/>
      <c r="DD292" s="54"/>
      <c r="DE292" s="54"/>
      <c r="DF292" s="54"/>
      <c r="DG292" s="54"/>
      <c r="DH292" s="54"/>
      <c r="DI292" s="54"/>
      <c r="DJ292" s="54"/>
      <c r="DK292" s="54"/>
      <c r="DL292" s="54"/>
      <c r="DM292" s="54"/>
      <c r="DN292" s="54"/>
      <c r="DO292" s="54"/>
      <c r="DP292" s="54"/>
      <c r="DQ292" s="54">
        <v>1</v>
      </c>
      <c r="DR292" s="54" t="s">
        <v>3882</v>
      </c>
      <c r="DS292" s="54">
        <v>3</v>
      </c>
      <c r="DT292" s="54"/>
      <c r="DU292" s="54"/>
      <c r="DV292" s="54"/>
      <c r="DW292" s="54"/>
      <c r="DX292" s="54"/>
      <c r="DY292" s="54"/>
      <c r="DZ292" s="54"/>
      <c r="EA292" s="54"/>
      <c r="EB292" s="54"/>
      <c r="EC292" s="54"/>
      <c r="ED292" s="54"/>
      <c r="EE292" s="54"/>
      <c r="EF292" s="54"/>
      <c r="EG292" s="54"/>
      <c r="EH292" s="54"/>
      <c r="EI292" s="54"/>
      <c r="EJ292" s="54"/>
      <c r="EK292" s="54"/>
      <c r="EL292" s="54"/>
      <c r="EM292" s="54"/>
      <c r="EN292" s="54"/>
      <c r="EO292" s="54"/>
      <c r="EP292" s="54"/>
      <c r="EQ292" s="54"/>
      <c r="ER292" s="54"/>
      <c r="ES292" s="54"/>
      <c r="ET292" s="54"/>
      <c r="EU292" s="54"/>
      <c r="EV292" s="54"/>
      <c r="EW292" s="54"/>
      <c r="EX292" s="54"/>
      <c r="EY292" s="54"/>
      <c r="EZ292" s="54"/>
      <c r="FA292" s="54">
        <v>1</v>
      </c>
      <c r="FB292" s="54" t="s">
        <v>4180</v>
      </c>
      <c r="FC292" s="54">
        <v>7</v>
      </c>
      <c r="FD292" s="54"/>
      <c r="FE292" s="54"/>
      <c r="FF292" s="54"/>
      <c r="FG292" s="54"/>
      <c r="FH292" s="54"/>
      <c r="FI292" s="54"/>
      <c r="FJ292" s="54"/>
      <c r="FK292" s="54"/>
      <c r="FL292" s="54"/>
      <c r="FM292" s="54"/>
      <c r="FN292" s="54"/>
      <c r="FO292" s="54"/>
      <c r="FP292" s="54"/>
      <c r="FQ292" s="54"/>
      <c r="FR292" s="54"/>
      <c r="FS292" s="54"/>
      <c r="FT292" s="54"/>
      <c r="FU292" s="54"/>
      <c r="FV292" s="54"/>
      <c r="FW292" s="54"/>
      <c r="FX292" s="54"/>
      <c r="FY292" s="54"/>
      <c r="FZ292" s="54"/>
      <c r="GA292" s="54"/>
      <c r="GB292" s="54"/>
      <c r="GC292" s="54"/>
      <c r="GD292" s="54"/>
      <c r="GE292" s="54"/>
      <c r="GF292" s="54" t="s">
        <v>6124</v>
      </c>
      <c r="GG292" s="54" t="s">
        <v>6446</v>
      </c>
      <c r="GH292" s="54" t="s">
        <v>6788</v>
      </c>
      <c r="GI292" s="54" t="s">
        <v>7129</v>
      </c>
      <c r="GJ292" s="54" t="s">
        <v>32</v>
      </c>
      <c r="GK292" s="54" t="s">
        <v>7332</v>
      </c>
      <c r="GL292" s="54" t="s">
        <v>7430</v>
      </c>
      <c r="GM292" s="54" t="s">
        <v>7132</v>
      </c>
      <c r="GN292" s="54" t="s">
        <v>7531</v>
      </c>
    </row>
    <row r="293" spans="3:196" ht="30" customHeight="1" x14ac:dyDescent="0.2">
      <c r="C293" s="57" t="s">
        <v>11157</v>
      </c>
      <c r="D293" s="102" t="s">
        <v>11215</v>
      </c>
      <c r="E293" s="54" t="s">
        <v>77</v>
      </c>
      <c r="F293" s="54" t="s">
        <v>11175</v>
      </c>
      <c r="G293" s="54" t="s">
        <v>84</v>
      </c>
      <c r="H293" s="54" t="s">
        <v>420</v>
      </c>
      <c r="I293" s="54" t="s">
        <v>690</v>
      </c>
      <c r="J293" s="54" t="s">
        <v>755</v>
      </c>
      <c r="K293" s="54">
        <v>2023</v>
      </c>
      <c r="L293" s="54" t="s">
        <v>777</v>
      </c>
      <c r="M293" s="54" t="s">
        <v>1015</v>
      </c>
      <c r="N293" s="54"/>
      <c r="O293" s="54" t="s">
        <v>1277</v>
      </c>
      <c r="P293" s="54" t="s">
        <v>1498</v>
      </c>
      <c r="Q293" s="54"/>
      <c r="R293" s="54"/>
      <c r="S293" s="54" t="s">
        <v>2226</v>
      </c>
      <c r="T293" s="54" t="s">
        <v>2438</v>
      </c>
      <c r="U293" s="54"/>
      <c r="V293" s="54"/>
      <c r="W293" s="54"/>
      <c r="X293" s="54"/>
      <c r="Y293" s="54"/>
      <c r="Z293" s="54" t="s">
        <v>2948</v>
      </c>
      <c r="AA293" s="54" t="s">
        <v>2948</v>
      </c>
      <c r="AB293" s="54" t="s">
        <v>3140</v>
      </c>
      <c r="AC293" s="54" t="s">
        <v>2948</v>
      </c>
      <c r="AD293" s="55">
        <v>0.193</v>
      </c>
      <c r="AE293" s="55"/>
      <c r="AF293" s="55"/>
      <c r="AG293" s="55"/>
      <c r="AH293" s="55">
        <v>0.193</v>
      </c>
      <c r="AI293" s="55">
        <v>0</v>
      </c>
      <c r="AJ293" s="55">
        <v>0.03</v>
      </c>
      <c r="AK293" s="55">
        <v>0</v>
      </c>
      <c r="AL293" s="55">
        <v>0</v>
      </c>
      <c r="AM293" s="55">
        <v>0</v>
      </c>
      <c r="AN293" s="55">
        <v>0</v>
      </c>
      <c r="AO293" s="55">
        <v>0</v>
      </c>
      <c r="AP293" s="55">
        <v>0</v>
      </c>
      <c r="AQ293" s="55"/>
      <c r="AR293" s="55"/>
      <c r="AS293" s="55"/>
      <c r="AT293" s="55"/>
      <c r="AU293" s="55"/>
      <c r="AV293" s="55"/>
      <c r="AW293" s="54"/>
      <c r="AX293" s="54"/>
      <c r="AY293" s="55"/>
      <c r="AZ293" s="55">
        <v>0</v>
      </c>
      <c r="BA293" s="55">
        <v>0</v>
      </c>
      <c r="BB293" s="56">
        <v>14</v>
      </c>
      <c r="BC293" s="56">
        <v>14</v>
      </c>
      <c r="BD293" s="56">
        <v>5</v>
      </c>
      <c r="BE293" s="56">
        <v>1</v>
      </c>
      <c r="BF293" s="56"/>
      <c r="BG293" s="56"/>
      <c r="BH293" s="56"/>
      <c r="BI293" s="56"/>
      <c r="BJ293" s="56"/>
      <c r="BK293" s="56"/>
      <c r="BL293" s="56"/>
      <c r="BM293" s="56">
        <v>1</v>
      </c>
      <c r="BN293" s="56">
        <v>2</v>
      </c>
      <c r="BO293" s="56"/>
      <c r="BP293" s="56"/>
      <c r="BQ293" s="56"/>
      <c r="BR293" s="56">
        <v>1</v>
      </c>
      <c r="BS293" s="56"/>
      <c r="BT293" s="56"/>
      <c r="BU293" s="56"/>
      <c r="BV293" s="56"/>
      <c r="BW293" s="56"/>
      <c r="BX293" s="56"/>
      <c r="BY293" s="56"/>
      <c r="BZ293" s="56"/>
      <c r="CA293" s="56"/>
      <c r="CB293" s="56"/>
      <c r="CC293" s="56"/>
      <c r="CD293" s="56"/>
      <c r="CE293" s="56"/>
      <c r="CF293" s="56"/>
      <c r="CG293" s="56"/>
      <c r="CH293" s="56"/>
      <c r="CI293" s="56"/>
      <c r="CJ293" s="56"/>
      <c r="CK293" s="56"/>
      <c r="CL293" s="56"/>
      <c r="CM293" s="56"/>
      <c r="CN293" s="56">
        <v>0</v>
      </c>
      <c r="CO293" s="56"/>
      <c r="CP293" s="70"/>
      <c r="CQ293" s="56"/>
      <c r="CR293" s="56"/>
      <c r="CS293" s="56"/>
      <c r="CT293" s="56"/>
      <c r="CU293" s="56">
        <v>5</v>
      </c>
      <c r="CV293" s="56">
        <v>0</v>
      </c>
      <c r="CW293" s="55">
        <v>3</v>
      </c>
      <c r="CX293" s="54" t="s">
        <v>3881</v>
      </c>
      <c r="CY293" s="54"/>
      <c r="CZ293" s="54">
        <v>33.33</v>
      </c>
      <c r="DA293" s="54" t="s">
        <v>4071</v>
      </c>
      <c r="DB293" s="55">
        <v>9.7959999999999994</v>
      </c>
      <c r="DC293" s="54"/>
      <c r="DD293" s="54"/>
      <c r="DE293" s="54"/>
      <c r="DF293" s="54"/>
      <c r="DG293" s="54"/>
      <c r="DH293" s="54"/>
      <c r="DI293" s="54"/>
      <c r="DJ293" s="54"/>
      <c r="DK293" s="54">
        <v>1</v>
      </c>
      <c r="DL293" s="54" t="s">
        <v>4270</v>
      </c>
      <c r="DM293" s="54">
        <v>200</v>
      </c>
      <c r="DN293" s="54">
        <v>1</v>
      </c>
      <c r="DO293" s="54" t="s">
        <v>4182</v>
      </c>
      <c r="DP293" s="54">
        <v>200</v>
      </c>
      <c r="DQ293" s="54"/>
      <c r="DR293" s="54"/>
      <c r="DS293" s="54"/>
      <c r="DT293" s="54"/>
      <c r="DU293" s="54"/>
      <c r="DV293" s="54"/>
      <c r="DW293" s="54"/>
      <c r="DX293" s="54"/>
      <c r="DY293" s="54"/>
      <c r="DZ293" s="54">
        <v>1</v>
      </c>
      <c r="EA293" s="54" t="s">
        <v>4492</v>
      </c>
      <c r="EB293" s="54">
        <v>6</v>
      </c>
      <c r="EC293" s="54"/>
      <c r="ED293" s="54"/>
      <c r="EE293" s="54"/>
      <c r="EF293" s="54"/>
      <c r="EG293" s="54"/>
      <c r="EH293" s="54"/>
      <c r="EI293" s="54"/>
      <c r="EJ293" s="54"/>
      <c r="EK293" s="54"/>
      <c r="EL293" s="54">
        <v>1</v>
      </c>
      <c r="EM293" s="54" t="s">
        <v>4668</v>
      </c>
      <c r="EN293" s="54">
        <v>50</v>
      </c>
      <c r="EO293" s="54">
        <v>1</v>
      </c>
      <c r="EP293" s="54" t="s">
        <v>4682</v>
      </c>
      <c r="EQ293" s="54">
        <v>405</v>
      </c>
      <c r="ER293" s="54"/>
      <c r="ES293" s="54"/>
      <c r="ET293" s="54"/>
      <c r="EU293" s="54"/>
      <c r="EV293" s="54"/>
      <c r="EW293" s="54"/>
      <c r="EX293" s="54">
        <v>1</v>
      </c>
      <c r="EY293" s="54" t="s">
        <v>4749</v>
      </c>
      <c r="EZ293" s="54">
        <v>7</v>
      </c>
      <c r="FA293" s="54"/>
      <c r="FB293" s="54"/>
      <c r="FC293" s="54"/>
      <c r="FD293" s="54"/>
      <c r="FE293" s="54"/>
      <c r="FF293" s="54"/>
      <c r="FG293" s="54"/>
      <c r="FH293" s="54"/>
      <c r="FI293" s="54"/>
      <c r="FJ293" s="54"/>
      <c r="FK293" s="54"/>
      <c r="FL293" s="54"/>
      <c r="FM293" s="54"/>
      <c r="FN293" s="54"/>
      <c r="FO293" s="54"/>
      <c r="FP293" s="54"/>
      <c r="FQ293" s="54"/>
      <c r="FR293" s="54"/>
      <c r="FS293" s="54"/>
      <c r="FT293" s="54"/>
      <c r="FU293" s="54"/>
      <c r="FV293" s="54"/>
      <c r="FW293" s="54"/>
      <c r="FX293" s="54"/>
      <c r="FY293" s="54" t="s">
        <v>5600</v>
      </c>
      <c r="FZ293" s="54"/>
      <c r="GA293" s="54"/>
      <c r="GB293" s="54"/>
      <c r="GC293" s="54"/>
      <c r="GD293" s="54"/>
      <c r="GE293" s="54"/>
      <c r="GF293" s="54" t="s">
        <v>6125</v>
      </c>
      <c r="GG293" s="54" t="s">
        <v>6447</v>
      </c>
      <c r="GH293" s="54" t="s">
        <v>6789</v>
      </c>
      <c r="GI293" s="54" t="s">
        <v>7130</v>
      </c>
      <c r="GJ293" s="54" t="s">
        <v>32</v>
      </c>
      <c r="GK293" s="54" t="s">
        <v>7332</v>
      </c>
      <c r="GL293" s="54" t="s">
        <v>7430</v>
      </c>
      <c r="GM293" s="54" t="s">
        <v>7132</v>
      </c>
      <c r="GN293" s="54" t="s">
        <v>7532</v>
      </c>
    </row>
    <row r="294" spans="3:196" ht="30" customHeight="1" x14ac:dyDescent="0.2">
      <c r="C294" s="57" t="s">
        <v>11179</v>
      </c>
      <c r="D294" s="102" t="s">
        <v>11215</v>
      </c>
      <c r="E294" s="54" t="s">
        <v>77</v>
      </c>
      <c r="F294" s="54" t="s">
        <v>11175</v>
      </c>
      <c r="G294" s="54" t="s">
        <v>86</v>
      </c>
      <c r="H294" s="54" t="s">
        <v>421</v>
      </c>
      <c r="I294" s="54" t="s">
        <v>691</v>
      </c>
      <c r="J294" s="54"/>
      <c r="K294" s="54">
        <v>2023</v>
      </c>
      <c r="L294" s="54" t="s">
        <v>930</v>
      </c>
      <c r="M294" s="54" t="s">
        <v>936</v>
      </c>
      <c r="N294" s="54"/>
      <c r="O294" s="54" t="s">
        <v>1278</v>
      </c>
      <c r="P294" s="54"/>
      <c r="Q294" s="54"/>
      <c r="R294" s="54"/>
      <c r="S294" s="54" t="s">
        <v>2227</v>
      </c>
      <c r="T294" s="54"/>
      <c r="U294" s="54"/>
      <c r="V294" s="54"/>
      <c r="W294" s="54"/>
      <c r="X294" s="54"/>
      <c r="Y294" s="54"/>
      <c r="Z294" s="54" t="s">
        <v>2949</v>
      </c>
      <c r="AA294" s="54" t="s">
        <v>2949</v>
      </c>
      <c r="AB294" s="54" t="s">
        <v>3139</v>
      </c>
      <c r="AC294" s="54" t="s">
        <v>2949</v>
      </c>
      <c r="AD294" s="55">
        <v>0.15</v>
      </c>
      <c r="AE294" s="55"/>
      <c r="AF294" s="55"/>
      <c r="AG294" s="55"/>
      <c r="AH294" s="55">
        <v>0.15</v>
      </c>
      <c r="AI294" s="55">
        <v>0</v>
      </c>
      <c r="AJ294" s="55">
        <v>0.49</v>
      </c>
      <c r="AK294" s="55">
        <v>0</v>
      </c>
      <c r="AL294" s="55">
        <v>0</v>
      </c>
      <c r="AM294" s="55">
        <v>0</v>
      </c>
      <c r="AN294" s="55">
        <v>0</v>
      </c>
      <c r="AO294" s="55">
        <v>0</v>
      </c>
      <c r="AP294" s="55">
        <v>0</v>
      </c>
      <c r="AQ294" s="55"/>
      <c r="AR294" s="55"/>
      <c r="AS294" s="55"/>
      <c r="AT294" s="55"/>
      <c r="AU294" s="55"/>
      <c r="AV294" s="55"/>
      <c r="AW294" s="54"/>
      <c r="AX294" s="54"/>
      <c r="AY294" s="55"/>
      <c r="AZ294" s="55">
        <v>0</v>
      </c>
      <c r="BA294" s="55">
        <v>0</v>
      </c>
      <c r="BB294" s="56">
        <v>1</v>
      </c>
      <c r="BC294" s="56">
        <v>1</v>
      </c>
      <c r="BD294" s="56">
        <v>1</v>
      </c>
      <c r="BE294" s="56"/>
      <c r="BF294" s="56"/>
      <c r="BG294" s="56">
        <v>1</v>
      </c>
      <c r="BH294" s="56"/>
      <c r="BI294" s="56"/>
      <c r="BJ294" s="56"/>
      <c r="BK294" s="56"/>
      <c r="BL294" s="56"/>
      <c r="BM294" s="56"/>
      <c r="BN294" s="56"/>
      <c r="BO294" s="56"/>
      <c r="BP294" s="56"/>
      <c r="BQ294" s="56"/>
      <c r="BR294" s="56"/>
      <c r="BS294" s="56"/>
      <c r="BT294" s="56"/>
      <c r="BU294" s="56"/>
      <c r="BV294" s="56"/>
      <c r="BW294" s="56"/>
      <c r="BX294" s="56"/>
      <c r="BY294" s="56"/>
      <c r="BZ294" s="56"/>
      <c r="CA294" s="56"/>
      <c r="CB294" s="56"/>
      <c r="CC294" s="56"/>
      <c r="CD294" s="56"/>
      <c r="CE294" s="56"/>
      <c r="CF294" s="56"/>
      <c r="CG294" s="56"/>
      <c r="CH294" s="56"/>
      <c r="CI294" s="56"/>
      <c r="CJ294" s="56"/>
      <c r="CK294" s="56"/>
      <c r="CL294" s="56"/>
      <c r="CM294" s="56"/>
      <c r="CN294" s="56">
        <v>0</v>
      </c>
      <c r="CO294" s="56"/>
      <c r="CP294" s="70"/>
      <c r="CQ294" s="56"/>
      <c r="CR294" s="56"/>
      <c r="CS294" s="56"/>
      <c r="CT294" s="56"/>
      <c r="CU294" s="56">
        <v>1</v>
      </c>
      <c r="CV294" s="56">
        <v>0</v>
      </c>
      <c r="CW294" s="55">
        <v>0.98</v>
      </c>
      <c r="CX294" s="54" t="s">
        <v>3882</v>
      </c>
      <c r="CY294" s="54"/>
      <c r="CZ294" s="54">
        <v>0</v>
      </c>
      <c r="DA294" s="54" t="s">
        <v>4070</v>
      </c>
      <c r="DB294" s="55">
        <v>4.6950000000000003</v>
      </c>
      <c r="DC294" s="54"/>
      <c r="DD294" s="54"/>
      <c r="DE294" s="54"/>
      <c r="DF294" s="54"/>
      <c r="DG294" s="54"/>
      <c r="DH294" s="54"/>
      <c r="DI294" s="54"/>
      <c r="DJ294" s="54"/>
      <c r="DK294" s="54"/>
      <c r="DL294" s="54"/>
      <c r="DM294" s="54"/>
      <c r="DN294" s="54"/>
      <c r="DO294" s="54"/>
      <c r="DP294" s="54"/>
      <c r="DQ294" s="54">
        <v>1</v>
      </c>
      <c r="DR294" s="54" t="s">
        <v>3882</v>
      </c>
      <c r="DS294" s="54">
        <v>98</v>
      </c>
      <c r="DT294" s="54"/>
      <c r="DU294" s="54"/>
      <c r="DV294" s="54"/>
      <c r="DW294" s="54"/>
      <c r="DX294" s="54"/>
      <c r="DY294" s="54"/>
      <c r="DZ294" s="54"/>
      <c r="EA294" s="54"/>
      <c r="EB294" s="54"/>
      <c r="EC294" s="54"/>
      <c r="ED294" s="54"/>
      <c r="EE294" s="54"/>
      <c r="EF294" s="54"/>
      <c r="EG294" s="54"/>
      <c r="EH294" s="54"/>
      <c r="EI294" s="54"/>
      <c r="EJ294" s="54"/>
      <c r="EK294" s="54"/>
      <c r="EL294" s="54"/>
      <c r="EM294" s="54"/>
      <c r="EN294" s="54"/>
      <c r="EO294" s="54"/>
      <c r="EP294" s="54"/>
      <c r="EQ294" s="54"/>
      <c r="ER294" s="54"/>
      <c r="ES294" s="54"/>
      <c r="ET294" s="54"/>
      <c r="EU294" s="54"/>
      <c r="EV294" s="54"/>
      <c r="EW294" s="54"/>
      <c r="EX294" s="54">
        <v>1</v>
      </c>
      <c r="EY294" s="54" t="s">
        <v>4750</v>
      </c>
      <c r="EZ294" s="54">
        <v>6</v>
      </c>
      <c r="FA294" s="54"/>
      <c r="FB294" s="54"/>
      <c r="FC294" s="54"/>
      <c r="FD294" s="54"/>
      <c r="FE294" s="54"/>
      <c r="FF294" s="54"/>
      <c r="FG294" s="54"/>
      <c r="FH294" s="54"/>
      <c r="FI294" s="54"/>
      <c r="FJ294" s="54"/>
      <c r="FK294" s="54"/>
      <c r="FL294" s="54"/>
      <c r="FM294" s="54"/>
      <c r="FN294" s="54"/>
      <c r="FO294" s="54"/>
      <c r="FP294" s="54"/>
      <c r="FQ294" s="54"/>
      <c r="FR294" s="54"/>
      <c r="FS294" s="54"/>
      <c r="FT294" s="54"/>
      <c r="FU294" s="54"/>
      <c r="FV294" s="54"/>
      <c r="FW294" s="54"/>
      <c r="FX294" s="54"/>
      <c r="FY294" s="54"/>
      <c r="FZ294" s="54"/>
      <c r="GA294" s="54"/>
      <c r="GB294" s="54"/>
      <c r="GC294" s="54"/>
      <c r="GD294" s="54"/>
      <c r="GE294" s="54"/>
      <c r="GF294" s="54" t="s">
        <v>6126</v>
      </c>
      <c r="GG294" s="54" t="s">
        <v>6445</v>
      </c>
      <c r="GH294" s="54" t="s">
        <v>6790</v>
      </c>
      <c r="GI294" s="54" t="s">
        <v>7131</v>
      </c>
      <c r="GJ294" s="54" t="s">
        <v>32</v>
      </c>
      <c r="GK294" s="54" t="s">
        <v>7331</v>
      </c>
      <c r="GL294" s="54" t="s">
        <v>7430</v>
      </c>
      <c r="GM294" s="54" t="s">
        <v>7132</v>
      </c>
      <c r="GN294" s="54" t="s">
        <v>7533</v>
      </c>
    </row>
    <row r="295" spans="3:196" ht="30" customHeight="1" x14ac:dyDescent="0.2">
      <c r="C295" s="57" t="s">
        <v>11191</v>
      </c>
      <c r="D295" s="102" t="s">
        <v>11215</v>
      </c>
      <c r="E295" s="54" t="s">
        <v>77</v>
      </c>
      <c r="F295" s="54" t="s">
        <v>11175</v>
      </c>
      <c r="G295" s="54" t="s">
        <v>86</v>
      </c>
      <c r="H295" s="54" t="s">
        <v>422</v>
      </c>
      <c r="I295" s="54" t="s">
        <v>692</v>
      </c>
      <c r="J295" s="54"/>
      <c r="K295" s="54">
        <v>2023</v>
      </c>
      <c r="L295" s="54" t="s">
        <v>930</v>
      </c>
      <c r="M295" s="54" t="s">
        <v>936</v>
      </c>
      <c r="N295" s="54"/>
      <c r="O295" s="54" t="s">
        <v>1278</v>
      </c>
      <c r="P295" s="54"/>
      <c r="Q295" s="54"/>
      <c r="R295" s="54"/>
      <c r="S295" s="54" t="s">
        <v>2228</v>
      </c>
      <c r="T295" s="54"/>
      <c r="U295" s="54"/>
      <c r="V295" s="54"/>
      <c r="W295" s="54"/>
      <c r="X295" s="54"/>
      <c r="Y295" s="54"/>
      <c r="Z295" s="54" t="s">
        <v>2950</v>
      </c>
      <c r="AA295" s="54" t="s">
        <v>2950</v>
      </c>
      <c r="AB295" s="54" t="s">
        <v>3139</v>
      </c>
      <c r="AC295" s="54" t="s">
        <v>2950</v>
      </c>
      <c r="AD295" s="55">
        <v>0.5</v>
      </c>
      <c r="AE295" s="55"/>
      <c r="AF295" s="55"/>
      <c r="AG295" s="55"/>
      <c r="AH295" s="55">
        <v>0.5</v>
      </c>
      <c r="AI295" s="55">
        <v>0</v>
      </c>
      <c r="AJ295" s="55">
        <v>0.25</v>
      </c>
      <c r="AK295" s="55">
        <v>0</v>
      </c>
      <c r="AL295" s="55">
        <v>0</v>
      </c>
      <c r="AM295" s="55">
        <v>0</v>
      </c>
      <c r="AN295" s="55">
        <v>0</v>
      </c>
      <c r="AO295" s="55">
        <v>0</v>
      </c>
      <c r="AP295" s="55">
        <v>0</v>
      </c>
      <c r="AQ295" s="55"/>
      <c r="AR295" s="55"/>
      <c r="AS295" s="55"/>
      <c r="AT295" s="55"/>
      <c r="AU295" s="55"/>
      <c r="AV295" s="55"/>
      <c r="AW295" s="54"/>
      <c r="AX295" s="54"/>
      <c r="AY295" s="55"/>
      <c r="AZ295" s="55">
        <v>0</v>
      </c>
      <c r="BA295" s="55">
        <v>0</v>
      </c>
      <c r="BB295" s="56">
        <v>1</v>
      </c>
      <c r="BC295" s="56">
        <v>1</v>
      </c>
      <c r="BD295" s="56">
        <v>1</v>
      </c>
      <c r="BE295" s="56"/>
      <c r="BF295" s="56"/>
      <c r="BG295" s="56"/>
      <c r="BH295" s="56"/>
      <c r="BI295" s="56"/>
      <c r="BJ295" s="56"/>
      <c r="BK295" s="56"/>
      <c r="BL295" s="56"/>
      <c r="BM295" s="56"/>
      <c r="BN295" s="56"/>
      <c r="BO295" s="56"/>
      <c r="BP295" s="56">
        <v>1</v>
      </c>
      <c r="BQ295" s="56"/>
      <c r="BR295" s="56"/>
      <c r="BS295" s="56"/>
      <c r="BT295" s="56"/>
      <c r="BU295" s="56"/>
      <c r="BV295" s="56"/>
      <c r="BW295" s="56"/>
      <c r="BX295" s="56"/>
      <c r="BY295" s="56"/>
      <c r="BZ295" s="56"/>
      <c r="CA295" s="56"/>
      <c r="CB295" s="56"/>
      <c r="CC295" s="56"/>
      <c r="CD295" s="56"/>
      <c r="CE295" s="56"/>
      <c r="CF295" s="56"/>
      <c r="CG295" s="56"/>
      <c r="CH295" s="56"/>
      <c r="CI295" s="56"/>
      <c r="CJ295" s="56"/>
      <c r="CK295" s="56"/>
      <c r="CL295" s="56"/>
      <c r="CM295" s="56"/>
      <c r="CN295" s="56">
        <v>0</v>
      </c>
      <c r="CO295" s="56"/>
      <c r="CP295" s="70"/>
      <c r="CQ295" s="56"/>
      <c r="CR295" s="56"/>
      <c r="CS295" s="56"/>
      <c r="CT295" s="56"/>
      <c r="CU295" s="56">
        <v>1</v>
      </c>
      <c r="CV295" s="56">
        <v>0</v>
      </c>
      <c r="CW295" s="55">
        <v>2.5000000000000001E-2</v>
      </c>
      <c r="CX295" s="54" t="s">
        <v>3883</v>
      </c>
      <c r="CY295" s="54"/>
      <c r="CZ295" s="54">
        <v>0</v>
      </c>
      <c r="DA295" s="54" t="s">
        <v>4070</v>
      </c>
      <c r="DB295" s="55">
        <v>3.7</v>
      </c>
      <c r="DC295" s="54"/>
      <c r="DD295" s="54"/>
      <c r="DE295" s="54"/>
      <c r="DF295" s="54"/>
      <c r="DG295" s="54"/>
      <c r="DH295" s="54"/>
      <c r="DI295" s="54"/>
      <c r="DJ295" s="54"/>
      <c r="DK295" s="54"/>
      <c r="DL295" s="54"/>
      <c r="DM295" s="54"/>
      <c r="DN295" s="54"/>
      <c r="DO295" s="54"/>
      <c r="DP295" s="54"/>
      <c r="DQ295" s="54">
        <v>1</v>
      </c>
      <c r="DR295" s="54" t="s">
        <v>3882</v>
      </c>
      <c r="DS295" s="54">
        <v>25</v>
      </c>
      <c r="DT295" s="54"/>
      <c r="DU295" s="54"/>
      <c r="DV295" s="54"/>
      <c r="DW295" s="54"/>
      <c r="DX295" s="54"/>
      <c r="DY295" s="54"/>
      <c r="DZ295" s="54"/>
      <c r="EA295" s="54"/>
      <c r="EB295" s="54"/>
      <c r="EC295" s="54"/>
      <c r="ED295" s="54"/>
      <c r="EE295" s="54"/>
      <c r="EF295" s="54"/>
      <c r="EG295" s="54"/>
      <c r="EH295" s="54"/>
      <c r="EI295" s="54"/>
      <c r="EJ295" s="54"/>
      <c r="EK295" s="54"/>
      <c r="EL295" s="54"/>
      <c r="EM295" s="54"/>
      <c r="EN295" s="54"/>
      <c r="EO295" s="54"/>
      <c r="EP295" s="54"/>
      <c r="EQ295" s="54"/>
      <c r="ER295" s="54"/>
      <c r="ES295" s="54"/>
      <c r="ET295" s="54"/>
      <c r="EU295" s="54"/>
      <c r="EV295" s="54"/>
      <c r="EW295" s="54"/>
      <c r="EX295" s="54">
        <v>1</v>
      </c>
      <c r="EY295" s="54" t="s">
        <v>4750</v>
      </c>
      <c r="EZ295" s="54">
        <v>6</v>
      </c>
      <c r="FA295" s="54"/>
      <c r="FB295" s="54"/>
      <c r="FC295" s="54"/>
      <c r="FD295" s="54"/>
      <c r="FE295" s="54"/>
      <c r="FF295" s="54"/>
      <c r="FG295" s="54"/>
      <c r="FH295" s="54"/>
      <c r="FI295" s="54"/>
      <c r="FJ295" s="54"/>
      <c r="FK295" s="54"/>
      <c r="FL295" s="54"/>
      <c r="FM295" s="54"/>
      <c r="FN295" s="54"/>
      <c r="FO295" s="54"/>
      <c r="FP295" s="54"/>
      <c r="FQ295" s="54"/>
      <c r="FR295" s="54"/>
      <c r="FS295" s="54"/>
      <c r="FT295" s="54"/>
      <c r="FU295" s="54"/>
      <c r="FV295" s="54"/>
      <c r="FW295" s="54"/>
      <c r="FX295" s="54"/>
      <c r="FY295" s="54"/>
      <c r="FZ295" s="54"/>
      <c r="GA295" s="54"/>
      <c r="GB295" s="54"/>
      <c r="GC295" s="54"/>
      <c r="GD295" s="54"/>
      <c r="GE295" s="54"/>
      <c r="GF295" s="54" t="s">
        <v>6126</v>
      </c>
      <c r="GG295" s="54" t="s">
        <v>6445</v>
      </c>
      <c r="GH295" s="54" t="s">
        <v>6790</v>
      </c>
      <c r="GI295" s="54" t="s">
        <v>7131</v>
      </c>
      <c r="GJ295" s="54" t="s">
        <v>32</v>
      </c>
      <c r="GK295" s="54" t="s">
        <v>7331</v>
      </c>
      <c r="GL295" s="54" t="s">
        <v>7430</v>
      </c>
      <c r="GM295" s="54" t="s">
        <v>7132</v>
      </c>
      <c r="GN295" s="54" t="s">
        <v>7534</v>
      </c>
    </row>
    <row r="296" spans="3:196" ht="30" customHeight="1" x14ac:dyDescent="0.2">
      <c r="C296" s="57" t="s">
        <v>11196</v>
      </c>
      <c r="D296" s="102" t="s">
        <v>11215</v>
      </c>
      <c r="E296" s="54" t="s">
        <v>77</v>
      </c>
      <c r="F296" s="54" t="s">
        <v>11175</v>
      </c>
      <c r="G296" s="54" t="s">
        <v>85</v>
      </c>
      <c r="H296" s="54" t="s">
        <v>423</v>
      </c>
      <c r="I296" s="54" t="s">
        <v>693</v>
      </c>
      <c r="J296" s="54"/>
      <c r="K296" s="54">
        <v>2023</v>
      </c>
      <c r="L296" s="54" t="s">
        <v>930</v>
      </c>
      <c r="M296" s="54" t="s">
        <v>936</v>
      </c>
      <c r="N296" s="54"/>
      <c r="O296" s="54" t="s">
        <v>1278</v>
      </c>
      <c r="P296" s="54"/>
      <c r="Q296" s="54"/>
      <c r="R296" s="54"/>
      <c r="S296" s="54" t="s">
        <v>2229</v>
      </c>
      <c r="T296" s="54"/>
      <c r="U296" s="54"/>
      <c r="V296" s="54"/>
      <c r="W296" s="54"/>
      <c r="X296" s="54"/>
      <c r="Y296" s="54"/>
      <c r="Z296" s="54" t="s">
        <v>2951</v>
      </c>
      <c r="AA296" s="54" t="s">
        <v>2951</v>
      </c>
      <c r="AB296" s="54" t="s">
        <v>3139</v>
      </c>
      <c r="AC296" s="54" t="s">
        <v>2951</v>
      </c>
      <c r="AD296" s="55">
        <v>0.05</v>
      </c>
      <c r="AE296" s="55"/>
      <c r="AF296" s="55"/>
      <c r="AG296" s="55"/>
      <c r="AH296" s="55">
        <v>0.05</v>
      </c>
      <c r="AI296" s="55">
        <v>0</v>
      </c>
      <c r="AJ296" s="55">
        <v>0.59</v>
      </c>
      <c r="AK296" s="55">
        <v>0</v>
      </c>
      <c r="AL296" s="55">
        <v>0</v>
      </c>
      <c r="AM296" s="55">
        <v>0</v>
      </c>
      <c r="AN296" s="55">
        <v>0</v>
      </c>
      <c r="AO296" s="55">
        <v>0</v>
      </c>
      <c r="AP296" s="55">
        <v>0</v>
      </c>
      <c r="AQ296" s="55"/>
      <c r="AR296" s="55"/>
      <c r="AS296" s="55"/>
      <c r="AT296" s="55"/>
      <c r="AU296" s="55"/>
      <c r="AV296" s="55"/>
      <c r="AW296" s="54"/>
      <c r="AX296" s="54"/>
      <c r="AY296" s="55"/>
      <c r="AZ296" s="55">
        <v>0</v>
      </c>
      <c r="BA296" s="55">
        <v>0</v>
      </c>
      <c r="BB296" s="56">
        <v>1</v>
      </c>
      <c r="BC296" s="56">
        <v>1</v>
      </c>
      <c r="BD296" s="56">
        <v>1</v>
      </c>
      <c r="BE296" s="56"/>
      <c r="BF296" s="56"/>
      <c r="BG296" s="56"/>
      <c r="BH296" s="56"/>
      <c r="BI296" s="56"/>
      <c r="BJ296" s="56"/>
      <c r="BK296" s="56"/>
      <c r="BL296" s="56"/>
      <c r="BM296" s="56"/>
      <c r="BN296" s="56"/>
      <c r="BO296" s="56">
        <v>1</v>
      </c>
      <c r="BP296" s="56"/>
      <c r="BQ296" s="56"/>
      <c r="BR296" s="56"/>
      <c r="BS296" s="56"/>
      <c r="BT296" s="56"/>
      <c r="BU296" s="56"/>
      <c r="BV296" s="56"/>
      <c r="BW296" s="56"/>
      <c r="BX296" s="56"/>
      <c r="BY296" s="56"/>
      <c r="BZ296" s="56"/>
      <c r="CA296" s="56"/>
      <c r="CB296" s="56"/>
      <c r="CC296" s="56"/>
      <c r="CD296" s="56"/>
      <c r="CE296" s="56"/>
      <c r="CF296" s="56"/>
      <c r="CG296" s="56"/>
      <c r="CH296" s="56"/>
      <c r="CI296" s="56"/>
      <c r="CJ296" s="56"/>
      <c r="CK296" s="56"/>
      <c r="CL296" s="56"/>
      <c r="CM296" s="56"/>
      <c r="CN296" s="56">
        <v>0</v>
      </c>
      <c r="CO296" s="56"/>
      <c r="CP296" s="70"/>
      <c r="CQ296" s="56"/>
      <c r="CR296" s="56"/>
      <c r="CS296" s="56"/>
      <c r="CT296" s="56"/>
      <c r="CU296" s="56">
        <v>1</v>
      </c>
      <c r="CV296" s="56">
        <v>0</v>
      </c>
      <c r="CW296" s="55">
        <v>3.7999999999999999E-2</v>
      </c>
      <c r="CX296" s="54" t="s">
        <v>3884</v>
      </c>
      <c r="CY296" s="54"/>
      <c r="CZ296" s="54">
        <v>0</v>
      </c>
      <c r="DA296" s="54" t="s">
        <v>4070</v>
      </c>
      <c r="DB296" s="55">
        <v>1.3</v>
      </c>
      <c r="DC296" s="54"/>
      <c r="DD296" s="54"/>
      <c r="DE296" s="54"/>
      <c r="DF296" s="54"/>
      <c r="DG296" s="54"/>
      <c r="DH296" s="54"/>
      <c r="DI296" s="54"/>
      <c r="DJ296" s="54"/>
      <c r="DK296" s="54"/>
      <c r="DL296" s="54"/>
      <c r="DM296" s="54"/>
      <c r="DN296" s="54"/>
      <c r="DO296" s="54"/>
      <c r="DP296" s="54"/>
      <c r="DQ296" s="54">
        <v>1</v>
      </c>
      <c r="DR296" s="54" t="s">
        <v>3882</v>
      </c>
      <c r="DS296" s="54">
        <v>38</v>
      </c>
      <c r="DT296" s="54"/>
      <c r="DU296" s="54"/>
      <c r="DV296" s="54"/>
      <c r="DW296" s="54"/>
      <c r="DX296" s="54"/>
      <c r="DY296" s="54"/>
      <c r="DZ296" s="54"/>
      <c r="EA296" s="54"/>
      <c r="EB296" s="54"/>
      <c r="EC296" s="54"/>
      <c r="ED296" s="54"/>
      <c r="EE296" s="54"/>
      <c r="EF296" s="54"/>
      <c r="EG296" s="54"/>
      <c r="EH296" s="54"/>
      <c r="EI296" s="54"/>
      <c r="EJ296" s="54"/>
      <c r="EK296" s="54"/>
      <c r="EL296" s="54"/>
      <c r="EM296" s="54"/>
      <c r="EN296" s="54"/>
      <c r="EO296" s="54"/>
      <c r="EP296" s="54"/>
      <c r="EQ296" s="54"/>
      <c r="ER296" s="54"/>
      <c r="ES296" s="54"/>
      <c r="ET296" s="54"/>
      <c r="EU296" s="54"/>
      <c r="EV296" s="54"/>
      <c r="EW296" s="54"/>
      <c r="EX296" s="54">
        <v>1</v>
      </c>
      <c r="EY296" s="54" t="s">
        <v>4750</v>
      </c>
      <c r="EZ296" s="54">
        <v>6</v>
      </c>
      <c r="FA296" s="54"/>
      <c r="FB296" s="54"/>
      <c r="FC296" s="54"/>
      <c r="FD296" s="54"/>
      <c r="FE296" s="54"/>
      <c r="FF296" s="54"/>
      <c r="FG296" s="54"/>
      <c r="FH296" s="54"/>
      <c r="FI296" s="54"/>
      <c r="FJ296" s="54"/>
      <c r="FK296" s="54"/>
      <c r="FL296" s="54"/>
      <c r="FM296" s="54"/>
      <c r="FN296" s="54"/>
      <c r="FO296" s="54"/>
      <c r="FP296" s="54"/>
      <c r="FQ296" s="54"/>
      <c r="FR296" s="54"/>
      <c r="FS296" s="54"/>
      <c r="FT296" s="54"/>
      <c r="FU296" s="54"/>
      <c r="FV296" s="54"/>
      <c r="FW296" s="54"/>
      <c r="FX296" s="54"/>
      <c r="FY296" s="54"/>
      <c r="FZ296" s="54"/>
      <c r="GA296" s="54"/>
      <c r="GB296" s="54"/>
      <c r="GC296" s="54"/>
      <c r="GD296" s="54"/>
      <c r="GE296" s="54"/>
      <c r="GF296" s="54" t="s">
        <v>6126</v>
      </c>
      <c r="GG296" s="54" t="s">
        <v>6445</v>
      </c>
      <c r="GH296" s="54" t="s">
        <v>6790</v>
      </c>
      <c r="GI296" s="54" t="s">
        <v>7131</v>
      </c>
      <c r="GJ296" s="54" t="s">
        <v>32</v>
      </c>
      <c r="GK296" s="54" t="s">
        <v>7331</v>
      </c>
      <c r="GL296" s="54" t="s">
        <v>7430</v>
      </c>
      <c r="GM296" s="54" t="s">
        <v>7132</v>
      </c>
      <c r="GN296" s="54" t="s">
        <v>7535</v>
      </c>
    </row>
    <row r="297" spans="3:196" ht="30" customHeight="1" x14ac:dyDescent="0.2">
      <c r="C297" s="57" t="s">
        <v>11156</v>
      </c>
      <c r="D297" s="102" t="s">
        <v>11215</v>
      </c>
      <c r="E297" s="54" t="s">
        <v>77</v>
      </c>
      <c r="F297" s="54" t="s">
        <v>11175</v>
      </c>
      <c r="G297" s="54" t="s">
        <v>82</v>
      </c>
      <c r="H297" s="54" t="s">
        <v>424</v>
      </c>
      <c r="I297" s="54" t="s">
        <v>687</v>
      </c>
      <c r="J297" s="54"/>
      <c r="K297" s="54">
        <v>2021</v>
      </c>
      <c r="L297" s="54" t="s">
        <v>830</v>
      </c>
      <c r="M297" s="54" t="s">
        <v>936</v>
      </c>
      <c r="N297" s="54"/>
      <c r="O297" s="54" t="s">
        <v>1279</v>
      </c>
      <c r="P297" s="54" t="s">
        <v>1499</v>
      </c>
      <c r="Q297" s="54" t="s">
        <v>1761</v>
      </c>
      <c r="R297" s="54" t="s">
        <v>1954</v>
      </c>
      <c r="S297" s="54" t="s">
        <v>2230</v>
      </c>
      <c r="T297" s="54"/>
      <c r="U297" s="54"/>
      <c r="V297" s="54"/>
      <c r="W297" s="54"/>
      <c r="X297" s="54"/>
      <c r="Y297" s="54"/>
      <c r="Z297" s="54" t="s">
        <v>2952</v>
      </c>
      <c r="AA297" s="54" t="s">
        <v>2952</v>
      </c>
      <c r="AB297" s="54" t="s">
        <v>3139</v>
      </c>
      <c r="AC297" s="54" t="s">
        <v>2952</v>
      </c>
      <c r="AD297" s="55">
        <v>2.7439999999999998</v>
      </c>
      <c r="AE297" s="55"/>
      <c r="AF297" s="55"/>
      <c r="AG297" s="55"/>
      <c r="AH297" s="55">
        <v>2.7410000000000001</v>
      </c>
      <c r="AI297" s="55">
        <v>72.89</v>
      </c>
      <c r="AJ297" s="55">
        <v>0.09</v>
      </c>
      <c r="AK297" s="55">
        <v>1E-3</v>
      </c>
      <c r="AL297" s="55">
        <v>0</v>
      </c>
      <c r="AM297" s="55">
        <v>1E-3</v>
      </c>
      <c r="AN297" s="55">
        <v>0</v>
      </c>
      <c r="AO297" s="55">
        <v>1E-3</v>
      </c>
      <c r="AP297" s="55">
        <v>0</v>
      </c>
      <c r="AQ297" s="55"/>
      <c r="AR297" s="55"/>
      <c r="AS297" s="55"/>
      <c r="AT297" s="55"/>
      <c r="AU297" s="55"/>
      <c r="AV297" s="55"/>
      <c r="AW297" s="54"/>
      <c r="AX297" s="54"/>
      <c r="AY297" s="55"/>
      <c r="AZ297" s="55">
        <v>10.198</v>
      </c>
      <c r="BA297" s="55">
        <v>3.43</v>
      </c>
      <c r="BB297" s="56">
        <v>1</v>
      </c>
      <c r="BC297" s="56">
        <v>1</v>
      </c>
      <c r="BD297" s="56">
        <v>1</v>
      </c>
      <c r="BE297" s="56"/>
      <c r="BF297" s="56"/>
      <c r="BG297" s="56"/>
      <c r="BH297" s="56"/>
      <c r="BI297" s="56"/>
      <c r="BJ297" s="56"/>
      <c r="BK297" s="56"/>
      <c r="BL297" s="56"/>
      <c r="BM297" s="56"/>
      <c r="BN297" s="56"/>
      <c r="BO297" s="56"/>
      <c r="BP297" s="56"/>
      <c r="BQ297" s="56"/>
      <c r="BR297" s="56"/>
      <c r="BS297" s="56"/>
      <c r="BT297" s="56"/>
      <c r="BU297" s="56"/>
      <c r="BV297" s="56"/>
      <c r="BW297" s="56"/>
      <c r="BX297" s="56"/>
      <c r="BY297" s="56"/>
      <c r="BZ297" s="56"/>
      <c r="CA297" s="56"/>
      <c r="CB297" s="56"/>
      <c r="CC297" s="56"/>
      <c r="CD297" s="56"/>
      <c r="CE297" s="56"/>
      <c r="CF297" s="56"/>
      <c r="CG297" s="56"/>
      <c r="CH297" s="56"/>
      <c r="CI297" s="56"/>
      <c r="CJ297" s="56"/>
      <c r="CK297" s="56"/>
      <c r="CL297" s="56"/>
      <c r="CM297" s="56"/>
      <c r="CN297" s="56">
        <v>0</v>
      </c>
      <c r="CO297" s="56"/>
      <c r="CP297" s="70"/>
      <c r="CQ297" s="56"/>
      <c r="CR297" s="56"/>
      <c r="CS297" s="56" t="s">
        <v>3604</v>
      </c>
      <c r="CT297" s="56">
        <v>1</v>
      </c>
      <c r="CU297" s="56">
        <v>1</v>
      </c>
      <c r="CV297" s="56">
        <v>0</v>
      </c>
      <c r="CW297" s="55">
        <v>85</v>
      </c>
      <c r="CX297" s="54" t="s">
        <v>3885</v>
      </c>
      <c r="CY297" s="54"/>
      <c r="CZ297" s="54">
        <v>100</v>
      </c>
      <c r="DA297" s="54" t="s">
        <v>4070</v>
      </c>
      <c r="DB297" s="55">
        <v>85.989000000000004</v>
      </c>
      <c r="DC297" s="54"/>
      <c r="DD297" s="54"/>
      <c r="DE297" s="54"/>
      <c r="DF297" s="54"/>
      <c r="DG297" s="54"/>
      <c r="DH297" s="54"/>
      <c r="DI297" s="54"/>
      <c r="DJ297" s="54"/>
      <c r="DK297" s="54">
        <v>1</v>
      </c>
      <c r="DL297" s="54" t="s">
        <v>4271</v>
      </c>
      <c r="DM297" s="54">
        <v>784</v>
      </c>
      <c r="DN297" s="54">
        <v>1</v>
      </c>
      <c r="DO297" s="54" t="s">
        <v>4180</v>
      </c>
      <c r="DP297" s="54">
        <v>10</v>
      </c>
      <c r="DQ297" s="54"/>
      <c r="DR297" s="54"/>
      <c r="DS297" s="54"/>
      <c r="DT297" s="54"/>
      <c r="DU297" s="54"/>
      <c r="DV297" s="54"/>
      <c r="DW297" s="54"/>
      <c r="DX297" s="54"/>
      <c r="DY297" s="54"/>
      <c r="DZ297" s="54"/>
      <c r="EA297" s="54"/>
      <c r="EB297" s="54"/>
      <c r="EC297" s="54"/>
      <c r="ED297" s="54"/>
      <c r="EE297" s="54"/>
      <c r="EF297" s="54"/>
      <c r="EG297" s="54"/>
      <c r="EH297" s="54"/>
      <c r="EI297" s="54"/>
      <c r="EJ297" s="54"/>
      <c r="EK297" s="54"/>
      <c r="EL297" s="54">
        <v>1</v>
      </c>
      <c r="EM297" s="54" t="s">
        <v>4180</v>
      </c>
      <c r="EN297" s="54">
        <v>10</v>
      </c>
      <c r="EO297" s="54"/>
      <c r="EP297" s="54"/>
      <c r="EQ297" s="54"/>
      <c r="ER297" s="54"/>
      <c r="ES297" s="54"/>
      <c r="ET297" s="54"/>
      <c r="EU297" s="54"/>
      <c r="EV297" s="54"/>
      <c r="EW297" s="54"/>
      <c r="EX297" s="54"/>
      <c r="EY297" s="54"/>
      <c r="EZ297" s="54"/>
      <c r="FA297" s="54"/>
      <c r="FB297" s="54"/>
      <c r="FC297" s="54"/>
      <c r="FD297" s="54"/>
      <c r="FE297" s="54"/>
      <c r="FF297" s="54"/>
      <c r="FG297" s="54"/>
      <c r="FH297" s="54"/>
      <c r="FI297" s="54"/>
      <c r="FJ297" s="54"/>
      <c r="FK297" s="54"/>
      <c r="FL297" s="54"/>
      <c r="FM297" s="54"/>
      <c r="FN297" s="54"/>
      <c r="FO297" s="54"/>
      <c r="FP297" s="54"/>
      <c r="FQ297" s="54"/>
      <c r="FR297" s="54"/>
      <c r="FS297" s="54"/>
      <c r="FT297" s="54"/>
      <c r="FU297" s="54"/>
      <c r="FV297" s="54"/>
      <c r="FW297" s="54"/>
      <c r="FX297" s="54"/>
      <c r="FY297" s="54"/>
      <c r="FZ297" s="54"/>
      <c r="GA297" s="54"/>
      <c r="GB297" s="54"/>
      <c r="GC297" s="54"/>
      <c r="GD297" s="54"/>
      <c r="GE297" s="54"/>
      <c r="GF297" s="54" t="s">
        <v>6127</v>
      </c>
      <c r="GG297" s="54"/>
      <c r="GH297" s="54" t="s">
        <v>6791</v>
      </c>
      <c r="GI297" s="54" t="s">
        <v>7132</v>
      </c>
      <c r="GJ297" s="54" t="s">
        <v>7237</v>
      </c>
      <c r="GK297" s="54" t="s">
        <v>7331</v>
      </c>
      <c r="GL297" s="54" t="s">
        <v>7430</v>
      </c>
      <c r="GM297" s="54" t="s">
        <v>7132</v>
      </c>
      <c r="GN297" s="54"/>
    </row>
    <row r="298" spans="3:196" ht="30" customHeight="1" x14ac:dyDescent="0.2">
      <c r="C298" s="57" t="s">
        <v>11155</v>
      </c>
      <c r="D298" s="102" t="s">
        <v>11212</v>
      </c>
      <c r="E298" s="46" t="s">
        <v>7625</v>
      </c>
      <c r="F298" s="45" t="s">
        <v>11174</v>
      </c>
      <c r="G298" s="46"/>
      <c r="H298" s="46"/>
      <c r="I298" s="46" t="s">
        <v>7665</v>
      </c>
      <c r="J298" s="46" t="s">
        <v>7794</v>
      </c>
      <c r="K298" s="46">
        <v>2018</v>
      </c>
      <c r="L298" s="47">
        <v>44943</v>
      </c>
      <c r="M298" s="47">
        <v>45290</v>
      </c>
      <c r="N298" s="45"/>
      <c r="O298" s="45"/>
      <c r="P298" s="45"/>
      <c r="Q298" s="45"/>
      <c r="R298" s="46" t="s">
        <v>8355</v>
      </c>
      <c r="S298" s="46" t="s">
        <v>8385</v>
      </c>
      <c r="T298" s="45"/>
      <c r="U298" s="45"/>
      <c r="V298" s="45"/>
      <c r="W298" s="45"/>
      <c r="X298" s="46" t="s">
        <v>8543</v>
      </c>
      <c r="Y298" s="46" t="s">
        <v>8635</v>
      </c>
      <c r="Z298" s="46" t="s">
        <v>8723</v>
      </c>
      <c r="AA298" s="46" t="s">
        <v>8723</v>
      </c>
      <c r="AB298" s="46" t="s">
        <v>3138</v>
      </c>
      <c r="AC298" s="46" t="s">
        <v>8888</v>
      </c>
      <c r="AD298" s="48">
        <f t="shared" ref="AD298:AD306" si="8">SUM(AE298,AH298,AK298,AM298,AO298,AQ298)</f>
        <v>45.263000000000005</v>
      </c>
      <c r="AE298" s="48">
        <v>28.937000000000001</v>
      </c>
      <c r="AF298" s="49">
        <v>63.93</v>
      </c>
      <c r="AG298" s="49">
        <v>0.06</v>
      </c>
      <c r="AH298" s="48">
        <v>10.769</v>
      </c>
      <c r="AI298" s="49">
        <v>23.79</v>
      </c>
      <c r="AJ298" s="49"/>
      <c r="AK298" s="49">
        <v>3.4239999999999999</v>
      </c>
      <c r="AL298" s="49">
        <v>7.56</v>
      </c>
      <c r="AM298" s="49">
        <v>2.133</v>
      </c>
      <c r="AN298" s="49">
        <v>4.71</v>
      </c>
      <c r="AO298" s="49">
        <v>0</v>
      </c>
      <c r="AP298" s="49">
        <v>0</v>
      </c>
      <c r="AQ298" s="49">
        <v>0</v>
      </c>
      <c r="AR298" s="49">
        <v>0</v>
      </c>
      <c r="AS298" s="46" t="s">
        <v>699</v>
      </c>
      <c r="AT298" s="46" t="s">
        <v>699</v>
      </c>
      <c r="AU298" s="46" t="s">
        <v>699</v>
      </c>
      <c r="AV298" s="46">
        <v>1</v>
      </c>
      <c r="AW298" s="46" t="s">
        <v>9076</v>
      </c>
      <c r="AX298" s="46" t="s">
        <v>9146</v>
      </c>
      <c r="AY298" s="49">
        <v>0.98099999999999998</v>
      </c>
      <c r="AZ298" s="49">
        <v>50.6</v>
      </c>
      <c r="BA298" s="49">
        <v>0.14000000000000001</v>
      </c>
      <c r="BB298" s="50">
        <v>39</v>
      </c>
      <c r="BC298" s="50">
        <v>20</v>
      </c>
      <c r="BD298" s="50">
        <v>17</v>
      </c>
      <c r="BE298" s="50"/>
      <c r="BF298" s="50">
        <v>3</v>
      </c>
      <c r="BG298" s="50"/>
      <c r="BH298" s="50"/>
      <c r="BI298" s="50"/>
      <c r="BJ298" s="50"/>
      <c r="BK298" s="50"/>
      <c r="BL298" s="50"/>
      <c r="BM298" s="50"/>
      <c r="BN298" s="50"/>
      <c r="BO298" s="50"/>
      <c r="BP298" s="50">
        <v>11</v>
      </c>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v>0</v>
      </c>
      <c r="CO298" s="50"/>
      <c r="CP298" s="48"/>
      <c r="CQ298" s="50"/>
      <c r="CR298" s="50"/>
      <c r="CS298" s="50" t="s">
        <v>9223</v>
      </c>
      <c r="CT298" s="50">
        <v>3</v>
      </c>
      <c r="CU298" s="50">
        <v>17</v>
      </c>
      <c r="CV298" s="52">
        <f t="shared" ref="CV298:CV306" si="9">SUM(BE298:BX298)+SUM(CO298:CT298)-CU298</f>
        <v>0</v>
      </c>
      <c r="CW298" s="49">
        <v>79.225999999999999</v>
      </c>
      <c r="CX298" s="46" t="s">
        <v>9264</v>
      </c>
      <c r="CY298" s="46" t="s">
        <v>9378</v>
      </c>
      <c r="CZ298" s="49">
        <v>15.87</v>
      </c>
      <c r="DA298" s="53" t="s">
        <v>9420</v>
      </c>
      <c r="DB298" s="49">
        <v>499.28800000000001</v>
      </c>
      <c r="DC298" s="49"/>
      <c r="DD298" s="45"/>
      <c r="DE298" s="45"/>
      <c r="DF298" s="45"/>
      <c r="DG298" s="45"/>
      <c r="DH298" s="45"/>
      <c r="DI298" s="45"/>
      <c r="DJ298" s="46">
        <v>1</v>
      </c>
      <c r="DK298" s="46">
        <v>1</v>
      </c>
      <c r="DL298" s="46" t="s">
        <v>9590</v>
      </c>
      <c r="DM298" s="46">
        <v>5516</v>
      </c>
      <c r="DN298" s="46">
        <v>1</v>
      </c>
      <c r="DO298" s="46" t="s">
        <v>4186</v>
      </c>
      <c r="DP298" s="46">
        <v>8202</v>
      </c>
      <c r="DQ298" s="45"/>
      <c r="DR298" s="45"/>
      <c r="DS298" s="45"/>
      <c r="DT298" s="45"/>
      <c r="DU298" s="45"/>
      <c r="DV298" s="45"/>
      <c r="DW298" s="45"/>
      <c r="DX298" s="45"/>
      <c r="DY298" s="45"/>
      <c r="DZ298" s="45"/>
      <c r="EA298" s="45"/>
      <c r="EB298" s="45"/>
      <c r="EC298" s="45"/>
      <c r="ED298" s="45"/>
      <c r="EE298" s="45"/>
      <c r="EF298" s="45"/>
      <c r="EG298" s="45"/>
      <c r="EH298" s="45"/>
      <c r="EI298" s="46">
        <v>1</v>
      </c>
      <c r="EJ298" s="46" t="s">
        <v>9810</v>
      </c>
      <c r="EK298" s="46">
        <v>4185</v>
      </c>
      <c r="EL298" s="46">
        <v>1</v>
      </c>
      <c r="EM298" s="46" t="s">
        <v>4186</v>
      </c>
      <c r="EN298" s="46">
        <v>8202</v>
      </c>
      <c r="EO298" s="45"/>
      <c r="EP298" s="45"/>
      <c r="EQ298" s="45"/>
      <c r="ER298" s="45"/>
      <c r="ES298" s="45"/>
      <c r="ET298" s="45"/>
      <c r="EU298" s="45"/>
      <c r="EV298" s="45"/>
      <c r="EW298" s="45"/>
      <c r="EX298" s="45"/>
      <c r="EY298" s="45"/>
      <c r="EZ298" s="45"/>
      <c r="FA298" s="46">
        <v>1</v>
      </c>
      <c r="FB298" s="46" t="s">
        <v>9925</v>
      </c>
      <c r="FC298" s="46">
        <v>12</v>
      </c>
      <c r="FD298" s="45"/>
      <c r="FE298" s="45"/>
      <c r="FF298" s="45"/>
      <c r="FG298" s="46">
        <v>85</v>
      </c>
      <c r="FH298" s="46" t="s">
        <v>9975</v>
      </c>
      <c r="FI298" s="46">
        <v>20</v>
      </c>
      <c r="FJ298" s="46">
        <v>0</v>
      </c>
      <c r="FK298" s="46">
        <v>3</v>
      </c>
      <c r="FL298" s="46">
        <v>17</v>
      </c>
      <c r="FM298" s="46">
        <v>0</v>
      </c>
      <c r="FN298" s="46">
        <v>0</v>
      </c>
      <c r="FO298" s="46">
        <v>0</v>
      </c>
      <c r="FP298" s="46">
        <v>0</v>
      </c>
      <c r="FQ298" s="46">
        <v>0</v>
      </c>
      <c r="FR298" s="45"/>
      <c r="FS298" s="45"/>
      <c r="FT298" s="45"/>
      <c r="FU298" s="53" t="s">
        <v>10144</v>
      </c>
      <c r="FV298" s="46" t="s">
        <v>10230</v>
      </c>
      <c r="FW298" s="45"/>
      <c r="FX298" s="45"/>
      <c r="FY298" s="46" t="s">
        <v>10411</v>
      </c>
      <c r="FZ298" s="45"/>
      <c r="GA298" s="45"/>
      <c r="GB298" s="45"/>
      <c r="GC298" s="46" t="s">
        <v>10595</v>
      </c>
      <c r="GD298" s="46">
        <v>2</v>
      </c>
      <c r="GE298" s="46">
        <v>24</v>
      </c>
      <c r="GF298" s="46" t="s">
        <v>7593</v>
      </c>
      <c r="GG298" s="46" t="s">
        <v>10772</v>
      </c>
      <c r="GH298" s="46" t="s">
        <v>11081</v>
      </c>
      <c r="GI298" s="46" t="s">
        <v>10885</v>
      </c>
      <c r="GJ298" s="46" t="s">
        <v>7593</v>
      </c>
      <c r="GK298" s="46" t="s">
        <v>10772</v>
      </c>
      <c r="GL298" s="46" t="s">
        <v>11081</v>
      </c>
      <c r="GM298" s="46" t="s">
        <v>10885</v>
      </c>
      <c r="GN298" s="54"/>
    </row>
    <row r="299" spans="3:196" ht="30" customHeight="1" x14ac:dyDescent="0.2">
      <c r="C299" s="57" t="s">
        <v>11083</v>
      </c>
      <c r="D299" s="102" t="s">
        <v>11218</v>
      </c>
      <c r="E299" s="46" t="s">
        <v>7632</v>
      </c>
      <c r="F299" s="45" t="s">
        <v>11174</v>
      </c>
      <c r="G299" s="46"/>
      <c r="H299" s="46"/>
      <c r="I299" s="46" t="s">
        <v>7687</v>
      </c>
      <c r="J299" s="46" t="s">
        <v>7714</v>
      </c>
      <c r="K299" s="46">
        <v>2017</v>
      </c>
      <c r="L299" s="47">
        <v>45204</v>
      </c>
      <c r="M299" s="47">
        <v>45291</v>
      </c>
      <c r="N299" s="46" t="s">
        <v>7902</v>
      </c>
      <c r="O299" s="46" t="s">
        <v>8036</v>
      </c>
      <c r="P299" s="46" t="s">
        <v>8140</v>
      </c>
      <c r="Q299" s="46" t="s">
        <v>8261</v>
      </c>
      <c r="R299" s="46" t="s">
        <v>594</v>
      </c>
      <c r="S299" s="45"/>
      <c r="T299" s="46" t="s">
        <v>594</v>
      </c>
      <c r="U299" s="45"/>
      <c r="V299" s="46" t="s">
        <v>594</v>
      </c>
      <c r="W299" s="45"/>
      <c r="X299" s="46" t="s">
        <v>8557</v>
      </c>
      <c r="Y299" s="46" t="s">
        <v>8652</v>
      </c>
      <c r="Z299" s="46" t="s">
        <v>8743</v>
      </c>
      <c r="AA299" s="46" t="s">
        <v>8743</v>
      </c>
      <c r="AB299" s="46" t="s">
        <v>3138</v>
      </c>
      <c r="AC299" s="46" t="s">
        <v>8909</v>
      </c>
      <c r="AD299" s="48">
        <f t="shared" si="8"/>
        <v>4.7949999999999999</v>
      </c>
      <c r="AE299" s="48">
        <v>2.65</v>
      </c>
      <c r="AF299" s="49">
        <v>55.27</v>
      </c>
      <c r="AG299" s="49">
        <v>0</v>
      </c>
      <c r="AH299" s="48">
        <v>1.216</v>
      </c>
      <c r="AI299" s="49">
        <v>25.36</v>
      </c>
      <c r="AJ299" s="49"/>
      <c r="AK299" s="49">
        <v>0.39900000000000002</v>
      </c>
      <c r="AL299" s="49">
        <v>8.32</v>
      </c>
      <c r="AM299" s="49">
        <v>0.53</v>
      </c>
      <c r="AN299" s="49">
        <v>11.05</v>
      </c>
      <c r="AO299" s="49">
        <v>0</v>
      </c>
      <c r="AP299" s="49">
        <v>0</v>
      </c>
      <c r="AQ299" s="49">
        <v>0</v>
      </c>
      <c r="AR299" s="49">
        <v>0</v>
      </c>
      <c r="AS299" s="46" t="s">
        <v>594</v>
      </c>
      <c r="AT299" s="46" t="s">
        <v>594</v>
      </c>
      <c r="AU299" s="46" t="s">
        <v>594</v>
      </c>
      <c r="AV299" s="46">
        <v>1</v>
      </c>
      <c r="AW299" s="46" t="s">
        <v>9088</v>
      </c>
      <c r="AX299" s="46" t="s">
        <v>9158</v>
      </c>
      <c r="AY299" s="49">
        <v>0</v>
      </c>
      <c r="AZ299" s="49">
        <v>2.996</v>
      </c>
      <c r="BA299" s="49">
        <v>0.01</v>
      </c>
      <c r="BB299" s="50">
        <v>11</v>
      </c>
      <c r="BC299" s="50">
        <v>11</v>
      </c>
      <c r="BD299" s="50">
        <v>6</v>
      </c>
      <c r="BE299" s="50"/>
      <c r="BF299" s="50"/>
      <c r="BG299" s="50"/>
      <c r="BH299" s="50"/>
      <c r="BI299" s="50"/>
      <c r="BJ299" s="50">
        <v>2</v>
      </c>
      <c r="BK299" s="50"/>
      <c r="BL299" s="50"/>
      <c r="BM299" s="50"/>
      <c r="BN299" s="50"/>
      <c r="BO299" s="50">
        <v>3</v>
      </c>
      <c r="BP299" s="50">
        <v>1</v>
      </c>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v>0</v>
      </c>
      <c r="CO299" s="50"/>
      <c r="CP299" s="48"/>
      <c r="CQ299" s="50"/>
      <c r="CR299" s="50"/>
      <c r="CS299" s="51"/>
      <c r="CT299" s="50"/>
      <c r="CU299" s="50">
        <v>6</v>
      </c>
      <c r="CV299" s="52">
        <f t="shared" si="9"/>
        <v>0</v>
      </c>
      <c r="CW299" s="49">
        <v>10.71</v>
      </c>
      <c r="CX299" s="46" t="s">
        <v>9287</v>
      </c>
      <c r="CY299" s="46" t="s">
        <v>9386</v>
      </c>
      <c r="CZ299" s="49">
        <v>4.76</v>
      </c>
      <c r="DA299" s="46" t="s">
        <v>9430</v>
      </c>
      <c r="DB299" s="49">
        <v>210.76900000000001</v>
      </c>
      <c r="DC299" s="49"/>
      <c r="DD299" s="45"/>
      <c r="DE299" s="45"/>
      <c r="DF299" s="45"/>
      <c r="DG299" s="45"/>
      <c r="DH299" s="45"/>
      <c r="DI299" s="45"/>
      <c r="DJ299" s="46">
        <v>2</v>
      </c>
      <c r="DK299" s="46">
        <v>1</v>
      </c>
      <c r="DL299" s="46" t="s">
        <v>4315</v>
      </c>
      <c r="DM299" s="46">
        <v>4086</v>
      </c>
      <c r="DN299" s="45"/>
      <c r="DO299" s="45"/>
      <c r="DP299" s="45"/>
      <c r="DQ299" s="45"/>
      <c r="DR299" s="45"/>
      <c r="DS299" s="45"/>
      <c r="DT299" s="45"/>
      <c r="DU299" s="45"/>
      <c r="DV299" s="45"/>
      <c r="DW299" s="45"/>
      <c r="DX299" s="45"/>
      <c r="DY299" s="45"/>
      <c r="DZ299" s="45"/>
      <c r="EA299" s="45"/>
      <c r="EB299" s="45"/>
      <c r="EC299" s="45"/>
      <c r="ED299" s="45"/>
      <c r="EE299" s="45"/>
      <c r="EF299" s="45"/>
      <c r="EG299" s="45"/>
      <c r="EH299" s="45"/>
      <c r="EI299" s="45"/>
      <c r="EJ299" s="45"/>
      <c r="EK299" s="45"/>
      <c r="EL299" s="45"/>
      <c r="EM299" s="45"/>
      <c r="EN299" s="45"/>
      <c r="EO299" s="45"/>
      <c r="EP299" s="45"/>
      <c r="EQ299" s="45"/>
      <c r="ER299" s="45"/>
      <c r="ES299" s="45"/>
      <c r="ET299" s="45"/>
      <c r="EU299" s="45"/>
      <c r="EV299" s="45"/>
      <c r="EW299" s="45"/>
      <c r="EX299" s="46">
        <v>1</v>
      </c>
      <c r="EY299" s="46" t="s">
        <v>9892</v>
      </c>
      <c r="EZ299" s="46">
        <v>8</v>
      </c>
      <c r="FA299" s="45"/>
      <c r="FB299" s="45"/>
      <c r="FC299" s="45"/>
      <c r="FD299" s="45"/>
      <c r="FE299" s="45"/>
      <c r="FF299" s="45"/>
      <c r="FG299" s="46">
        <v>100</v>
      </c>
      <c r="FH299" s="45"/>
      <c r="FI299" s="46">
        <v>11</v>
      </c>
      <c r="FJ299" s="46">
        <v>11</v>
      </c>
      <c r="FK299" s="46">
        <v>0</v>
      </c>
      <c r="FL299" s="46">
        <v>0</v>
      </c>
      <c r="FM299" s="46">
        <v>0</v>
      </c>
      <c r="FN299" s="46">
        <v>0</v>
      </c>
      <c r="FO299" s="46">
        <v>0</v>
      </c>
      <c r="FP299" s="46">
        <v>0</v>
      </c>
      <c r="FQ299" s="46">
        <v>0</v>
      </c>
      <c r="FR299" s="45"/>
      <c r="FS299" s="45"/>
      <c r="FT299" s="45"/>
      <c r="FU299" s="53" t="s">
        <v>10156</v>
      </c>
      <c r="FV299" s="46" t="s">
        <v>10244</v>
      </c>
      <c r="FW299" s="45"/>
      <c r="FX299" s="45"/>
      <c r="FY299" s="45"/>
      <c r="FZ299" s="45"/>
      <c r="GA299" s="45"/>
      <c r="GB299" s="45"/>
      <c r="GC299" s="46" t="s">
        <v>594</v>
      </c>
      <c r="GD299" s="46">
        <v>0</v>
      </c>
      <c r="GE299" s="45"/>
      <c r="GF299" s="46" t="s">
        <v>10695</v>
      </c>
      <c r="GG299" s="46" t="s">
        <v>10790</v>
      </c>
      <c r="GH299" s="46" t="s">
        <v>11081</v>
      </c>
      <c r="GI299" s="46" t="s">
        <v>10902</v>
      </c>
      <c r="GJ299" s="46" t="s">
        <v>7600</v>
      </c>
      <c r="GK299" s="46" t="s">
        <v>11015</v>
      </c>
      <c r="GL299" s="46" t="s">
        <v>11081</v>
      </c>
      <c r="GM299" s="46" t="s">
        <v>11053</v>
      </c>
      <c r="GN299" s="54"/>
    </row>
    <row r="300" spans="3:196" ht="30" customHeight="1" x14ac:dyDescent="0.2">
      <c r="C300" s="57" t="s">
        <v>11083</v>
      </c>
      <c r="D300" s="102" t="s">
        <v>11218</v>
      </c>
      <c r="E300" s="46" t="s">
        <v>7632</v>
      </c>
      <c r="F300" s="45" t="s">
        <v>11174</v>
      </c>
      <c r="G300" s="46"/>
      <c r="H300" s="46"/>
      <c r="I300" s="46" t="s">
        <v>7687</v>
      </c>
      <c r="J300" s="46" t="s">
        <v>7714</v>
      </c>
      <c r="K300" s="46">
        <v>2017</v>
      </c>
      <c r="L300" s="47">
        <v>44927</v>
      </c>
      <c r="M300" s="47">
        <v>45291</v>
      </c>
      <c r="N300" s="46" t="s">
        <v>7903</v>
      </c>
      <c r="O300" s="46" t="s">
        <v>8037</v>
      </c>
      <c r="P300" s="46" t="s">
        <v>8141</v>
      </c>
      <c r="Q300" s="46" t="s">
        <v>8262</v>
      </c>
      <c r="R300" s="45"/>
      <c r="S300" s="45"/>
      <c r="T300" s="45"/>
      <c r="U300" s="45"/>
      <c r="V300" s="45"/>
      <c r="W300" s="45"/>
      <c r="X300" s="45"/>
      <c r="Y300" s="45"/>
      <c r="Z300" s="46" t="s">
        <v>8743</v>
      </c>
      <c r="AA300" s="46" t="s">
        <v>8743</v>
      </c>
      <c r="AB300" s="46" t="s">
        <v>3138</v>
      </c>
      <c r="AC300" s="46" t="s">
        <v>8909</v>
      </c>
      <c r="AD300" s="48">
        <f t="shared" si="8"/>
        <v>104.91</v>
      </c>
      <c r="AE300" s="48">
        <v>1.01</v>
      </c>
      <c r="AF300" s="49">
        <v>0.96</v>
      </c>
      <c r="AG300" s="49">
        <v>3.0000000000000001E-3</v>
      </c>
      <c r="AH300" s="48">
        <v>1.02</v>
      </c>
      <c r="AI300" s="49">
        <v>0.97</v>
      </c>
      <c r="AJ300" s="49"/>
      <c r="AK300" s="49">
        <v>2.88</v>
      </c>
      <c r="AL300" s="49">
        <v>2.75</v>
      </c>
      <c r="AM300" s="49">
        <v>0</v>
      </c>
      <c r="AN300" s="49">
        <v>0</v>
      </c>
      <c r="AO300" s="49">
        <v>0</v>
      </c>
      <c r="AP300" s="49">
        <v>0</v>
      </c>
      <c r="AQ300" s="49">
        <v>100</v>
      </c>
      <c r="AR300" s="49">
        <v>95.32</v>
      </c>
      <c r="AS300" s="46" t="s">
        <v>9022</v>
      </c>
      <c r="AT300" s="46" t="s">
        <v>9060</v>
      </c>
      <c r="AU300" s="46" t="s">
        <v>8743</v>
      </c>
      <c r="AV300" s="45"/>
      <c r="AW300" s="45"/>
      <c r="AX300" s="45"/>
      <c r="AY300" s="49"/>
      <c r="AZ300" s="49">
        <v>1.01</v>
      </c>
      <c r="BA300" s="49">
        <v>3.0000000000000001E-3</v>
      </c>
      <c r="BB300" s="50">
        <v>27</v>
      </c>
      <c r="BC300" s="50">
        <v>27</v>
      </c>
      <c r="BD300" s="50">
        <v>17</v>
      </c>
      <c r="BE300" s="50"/>
      <c r="BF300" s="50"/>
      <c r="BG300" s="50">
        <v>1</v>
      </c>
      <c r="BH300" s="50"/>
      <c r="BI300" s="50"/>
      <c r="BJ300" s="50">
        <v>3</v>
      </c>
      <c r="BK300" s="50"/>
      <c r="BL300" s="50"/>
      <c r="BM300" s="50">
        <v>6</v>
      </c>
      <c r="BN300" s="50">
        <v>4</v>
      </c>
      <c r="BO300" s="50"/>
      <c r="BP300" s="50">
        <v>3</v>
      </c>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v>0</v>
      </c>
      <c r="CO300" s="50"/>
      <c r="CP300" s="48"/>
      <c r="CQ300" s="50"/>
      <c r="CR300" s="50"/>
      <c r="CS300" s="51"/>
      <c r="CT300" s="50"/>
      <c r="CU300" s="50">
        <v>17</v>
      </c>
      <c r="CV300" s="52">
        <f t="shared" si="9"/>
        <v>0</v>
      </c>
      <c r="CW300" s="49">
        <v>119.88500000000001</v>
      </c>
      <c r="CX300" s="46" t="s">
        <v>9288</v>
      </c>
      <c r="CY300" s="45"/>
      <c r="CZ300" s="49">
        <v>56.67</v>
      </c>
      <c r="DA300" s="46" t="s">
        <v>9430</v>
      </c>
      <c r="DB300" s="49">
        <v>210.76900000000001</v>
      </c>
      <c r="DC300" s="49"/>
      <c r="DD300" s="45"/>
      <c r="DE300" s="45"/>
      <c r="DF300" s="45"/>
      <c r="DG300" s="45"/>
      <c r="DH300" s="45"/>
      <c r="DI300" s="45"/>
      <c r="DJ300" s="46">
        <v>2</v>
      </c>
      <c r="DK300" s="45"/>
      <c r="DL300" s="45"/>
      <c r="DM300" s="45"/>
      <c r="DN300" s="46">
        <v>1</v>
      </c>
      <c r="DO300" s="46" t="s">
        <v>9660</v>
      </c>
      <c r="DP300" s="46">
        <v>733</v>
      </c>
      <c r="DQ300" s="45"/>
      <c r="DR300" s="45"/>
      <c r="DS300" s="45"/>
      <c r="DT300" s="45"/>
      <c r="DU300" s="45"/>
      <c r="DV300" s="45"/>
      <c r="DW300" s="45"/>
      <c r="DX300" s="45"/>
      <c r="DY300" s="45"/>
      <c r="DZ300" s="45"/>
      <c r="EA300" s="45"/>
      <c r="EB300" s="45"/>
      <c r="EC300" s="45"/>
      <c r="ED300" s="45"/>
      <c r="EE300" s="45"/>
      <c r="EF300" s="45"/>
      <c r="EG300" s="45"/>
      <c r="EH300" s="45"/>
      <c r="EI300" s="46">
        <v>1</v>
      </c>
      <c r="EJ300" s="46" t="s">
        <v>9814</v>
      </c>
      <c r="EK300" s="46">
        <v>18804</v>
      </c>
      <c r="EL300" s="45"/>
      <c r="EM300" s="45"/>
      <c r="EN300" s="45"/>
      <c r="EO300" s="45"/>
      <c r="EP300" s="45"/>
      <c r="EQ300" s="45"/>
      <c r="ER300" s="45"/>
      <c r="ES300" s="45"/>
      <c r="ET300" s="45"/>
      <c r="EU300" s="45"/>
      <c r="EV300" s="45"/>
      <c r="EW300" s="45"/>
      <c r="EX300" s="45"/>
      <c r="EY300" s="45"/>
      <c r="EZ300" s="45"/>
      <c r="FA300" s="45"/>
      <c r="FB300" s="45"/>
      <c r="FC300" s="45"/>
      <c r="FD300" s="45"/>
      <c r="FE300" s="45"/>
      <c r="FF300" s="45"/>
      <c r="FG300" s="46">
        <v>100</v>
      </c>
      <c r="FH300" s="45"/>
      <c r="FI300" s="46">
        <v>11</v>
      </c>
      <c r="FJ300" s="46">
        <v>0</v>
      </c>
      <c r="FK300" s="46">
        <v>0</v>
      </c>
      <c r="FL300" s="46">
        <v>10</v>
      </c>
      <c r="FM300" s="46">
        <v>0</v>
      </c>
      <c r="FN300" s="46">
        <v>1</v>
      </c>
      <c r="FO300" s="46">
        <v>0</v>
      </c>
      <c r="FP300" s="46">
        <v>0</v>
      </c>
      <c r="FQ300" s="46">
        <v>0</v>
      </c>
      <c r="FR300" s="45"/>
      <c r="FS300" s="45"/>
      <c r="FT300" s="45"/>
      <c r="FU300" s="53" t="s">
        <v>10157</v>
      </c>
      <c r="FV300" s="46" t="s">
        <v>10244</v>
      </c>
      <c r="FW300" s="45"/>
      <c r="FX300" s="45"/>
      <c r="FY300" s="45"/>
      <c r="FZ300" s="45"/>
      <c r="GA300" s="45"/>
      <c r="GB300" s="45"/>
      <c r="GC300" s="46" t="s">
        <v>594</v>
      </c>
      <c r="GD300" s="46">
        <v>0</v>
      </c>
      <c r="GE300" s="45"/>
      <c r="GF300" s="46" t="s">
        <v>10695</v>
      </c>
      <c r="GG300" s="46" t="s">
        <v>10790</v>
      </c>
      <c r="GH300" s="46" t="s">
        <v>11081</v>
      </c>
      <c r="GI300" s="46" t="s">
        <v>10902</v>
      </c>
      <c r="GJ300" s="46" t="s">
        <v>7600</v>
      </c>
      <c r="GK300" s="46" t="s">
        <v>11015</v>
      </c>
      <c r="GL300" s="46" t="s">
        <v>11081</v>
      </c>
      <c r="GM300" s="46" t="s">
        <v>11053</v>
      </c>
      <c r="GN300" s="54"/>
    </row>
    <row r="301" spans="3:196" ht="30" customHeight="1" x14ac:dyDescent="0.2">
      <c r="C301" s="57" t="s">
        <v>11178</v>
      </c>
      <c r="D301" s="102" t="s">
        <v>11218</v>
      </c>
      <c r="E301" s="46" t="s">
        <v>7632</v>
      </c>
      <c r="F301" s="45" t="s">
        <v>11174</v>
      </c>
      <c r="G301" s="46"/>
      <c r="H301" s="46"/>
      <c r="I301" s="46" t="s">
        <v>7702</v>
      </c>
      <c r="J301" s="46" t="s">
        <v>7657</v>
      </c>
      <c r="K301" s="46">
        <v>2020</v>
      </c>
      <c r="L301" s="47">
        <v>45005</v>
      </c>
      <c r="M301" s="47">
        <v>45291</v>
      </c>
      <c r="N301" s="46" t="s">
        <v>7918</v>
      </c>
      <c r="O301" s="46" t="s">
        <v>8046</v>
      </c>
      <c r="P301" s="46" t="s">
        <v>8155</v>
      </c>
      <c r="Q301" s="46" t="s">
        <v>8276</v>
      </c>
      <c r="R301" s="45"/>
      <c r="S301" s="45"/>
      <c r="T301" s="45"/>
      <c r="U301" s="45"/>
      <c r="V301" s="45"/>
      <c r="W301" s="45"/>
      <c r="X301" s="45"/>
      <c r="Y301" s="45"/>
      <c r="Z301" s="46" t="s">
        <v>8758</v>
      </c>
      <c r="AA301" s="46" t="s">
        <v>8758</v>
      </c>
      <c r="AB301" s="46" t="s">
        <v>3138</v>
      </c>
      <c r="AC301" s="46" t="s">
        <v>85</v>
      </c>
      <c r="AD301" s="48">
        <f t="shared" si="8"/>
        <v>3.843</v>
      </c>
      <c r="AE301" s="48">
        <v>2.3E-2</v>
      </c>
      <c r="AF301" s="49">
        <v>0.6</v>
      </c>
      <c r="AG301" s="49">
        <v>0.01</v>
      </c>
      <c r="AH301" s="48">
        <v>1.01</v>
      </c>
      <c r="AI301" s="49">
        <v>26.28</v>
      </c>
      <c r="AJ301" s="49"/>
      <c r="AK301" s="49">
        <v>0.5</v>
      </c>
      <c r="AL301" s="49">
        <v>13.01</v>
      </c>
      <c r="AM301" s="49">
        <v>0.04</v>
      </c>
      <c r="AN301" s="49">
        <v>1.04</v>
      </c>
      <c r="AO301" s="49">
        <v>0</v>
      </c>
      <c r="AP301" s="49">
        <v>0</v>
      </c>
      <c r="AQ301" s="49">
        <v>2.27</v>
      </c>
      <c r="AR301" s="49">
        <v>59.07</v>
      </c>
      <c r="AS301" s="46" t="s">
        <v>9026</v>
      </c>
      <c r="AT301" s="46" t="s">
        <v>9061</v>
      </c>
      <c r="AU301" s="46" t="s">
        <v>8758</v>
      </c>
      <c r="AV301" s="46">
        <v>1</v>
      </c>
      <c r="AW301" s="46" t="s">
        <v>9097</v>
      </c>
      <c r="AX301" s="46" t="s">
        <v>9167</v>
      </c>
      <c r="AY301" s="49">
        <v>0.04</v>
      </c>
      <c r="AZ301" s="49">
        <v>2.33</v>
      </c>
      <c r="BA301" s="49">
        <v>0.01</v>
      </c>
      <c r="BB301" s="50">
        <v>11</v>
      </c>
      <c r="BC301" s="50">
        <v>11</v>
      </c>
      <c r="BD301" s="50">
        <v>2</v>
      </c>
      <c r="BE301" s="50"/>
      <c r="BF301" s="50"/>
      <c r="BG301" s="50"/>
      <c r="BH301" s="50"/>
      <c r="BI301" s="50"/>
      <c r="BJ301" s="50">
        <v>1</v>
      </c>
      <c r="BK301" s="50"/>
      <c r="BL301" s="50"/>
      <c r="BM301" s="50"/>
      <c r="BN301" s="50"/>
      <c r="BO301" s="50">
        <v>1</v>
      </c>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v>0</v>
      </c>
      <c r="CO301" s="50"/>
      <c r="CP301" s="48"/>
      <c r="CQ301" s="50"/>
      <c r="CR301" s="50"/>
      <c r="CS301" s="51"/>
      <c r="CT301" s="50"/>
      <c r="CU301" s="50">
        <v>2</v>
      </c>
      <c r="CV301" s="52">
        <f t="shared" si="9"/>
        <v>0</v>
      </c>
      <c r="CW301" s="49">
        <v>0.9</v>
      </c>
      <c r="CX301" s="46" t="s">
        <v>9288</v>
      </c>
      <c r="CY301" s="45"/>
      <c r="CZ301" s="49">
        <v>0.43</v>
      </c>
      <c r="DA301" s="46" t="s">
        <v>9430</v>
      </c>
      <c r="DB301" s="49">
        <v>210.76499999999999</v>
      </c>
      <c r="DC301" s="49"/>
      <c r="DD301" s="45"/>
      <c r="DE301" s="45"/>
      <c r="DF301" s="45"/>
      <c r="DG301" s="45"/>
      <c r="DH301" s="45"/>
      <c r="DI301" s="45"/>
      <c r="DJ301" s="46">
        <v>2</v>
      </c>
      <c r="DK301" s="45"/>
      <c r="DL301" s="45"/>
      <c r="DM301" s="45"/>
      <c r="DN301" s="46">
        <v>1</v>
      </c>
      <c r="DO301" s="46" t="s">
        <v>4180</v>
      </c>
      <c r="DP301" s="46">
        <v>143</v>
      </c>
      <c r="DQ301" s="45"/>
      <c r="DR301" s="45"/>
      <c r="DS301" s="45"/>
      <c r="DT301" s="45"/>
      <c r="DU301" s="45"/>
      <c r="DV301" s="45"/>
      <c r="DW301" s="45"/>
      <c r="DX301" s="45"/>
      <c r="DY301" s="45"/>
      <c r="DZ301" s="45"/>
      <c r="EA301" s="45"/>
      <c r="EB301" s="45"/>
      <c r="EC301" s="45"/>
      <c r="ED301" s="45"/>
      <c r="EE301" s="45"/>
      <c r="EF301" s="45"/>
      <c r="EG301" s="45"/>
      <c r="EH301" s="45"/>
      <c r="EI301" s="45"/>
      <c r="EJ301" s="45"/>
      <c r="EK301" s="45"/>
      <c r="EL301" s="46">
        <v>1</v>
      </c>
      <c r="EM301" s="46" t="s">
        <v>9855</v>
      </c>
      <c r="EN301" s="46">
        <v>143</v>
      </c>
      <c r="EO301" s="45"/>
      <c r="EP301" s="45"/>
      <c r="EQ301" s="45"/>
      <c r="ER301" s="45"/>
      <c r="ES301" s="45"/>
      <c r="ET301" s="45"/>
      <c r="EU301" s="45"/>
      <c r="EV301" s="45"/>
      <c r="EW301" s="45"/>
      <c r="EX301" s="45"/>
      <c r="EY301" s="45"/>
      <c r="EZ301" s="45"/>
      <c r="FA301" s="45"/>
      <c r="FB301" s="45"/>
      <c r="FC301" s="45"/>
      <c r="FD301" s="45"/>
      <c r="FE301" s="45"/>
      <c r="FF301" s="45"/>
      <c r="FG301" s="46">
        <v>89</v>
      </c>
      <c r="FH301" s="46" t="s">
        <v>9996</v>
      </c>
      <c r="FI301" s="46">
        <v>0</v>
      </c>
      <c r="FJ301" s="46">
        <v>0</v>
      </c>
      <c r="FK301" s="46">
        <v>0</v>
      </c>
      <c r="FL301" s="46">
        <v>2</v>
      </c>
      <c r="FM301" s="46">
        <v>0</v>
      </c>
      <c r="FN301" s="46">
        <v>0</v>
      </c>
      <c r="FO301" s="46">
        <v>0</v>
      </c>
      <c r="FP301" s="46">
        <v>0</v>
      </c>
      <c r="FQ301" s="46">
        <v>0</v>
      </c>
      <c r="FR301" s="45"/>
      <c r="FS301" s="45"/>
      <c r="FT301" s="45"/>
      <c r="FU301" s="53" t="s">
        <v>10165</v>
      </c>
      <c r="FV301" s="45"/>
      <c r="FW301" s="45"/>
      <c r="FX301" s="45"/>
      <c r="FY301" s="45"/>
      <c r="FZ301" s="45"/>
      <c r="GA301" s="45"/>
      <c r="GB301" s="45"/>
      <c r="GC301" s="46" t="s">
        <v>594</v>
      </c>
      <c r="GD301" s="46">
        <v>0</v>
      </c>
      <c r="GE301" s="45"/>
      <c r="GF301" s="46" t="s">
        <v>10708</v>
      </c>
      <c r="GG301" s="46" t="s">
        <v>10804</v>
      </c>
      <c r="GH301" s="46" t="s">
        <v>11081</v>
      </c>
      <c r="GI301" s="46" t="s">
        <v>10916</v>
      </c>
      <c r="GJ301" s="46" t="s">
        <v>7600</v>
      </c>
      <c r="GK301" s="46" t="s">
        <v>11015</v>
      </c>
      <c r="GL301" s="46" t="s">
        <v>11081</v>
      </c>
      <c r="GM301" s="46" t="s">
        <v>11053</v>
      </c>
      <c r="GN301" s="54"/>
    </row>
    <row r="302" spans="3:196" ht="30" customHeight="1" x14ac:dyDescent="0.2">
      <c r="C302" s="57" t="s">
        <v>11155</v>
      </c>
      <c r="D302" s="102" t="s">
        <v>11217</v>
      </c>
      <c r="E302" s="46" t="s">
        <v>50</v>
      </c>
      <c r="F302" s="45" t="s">
        <v>11174</v>
      </c>
      <c r="G302" s="46"/>
      <c r="H302" s="46"/>
      <c r="I302" s="46" t="s">
        <v>7670</v>
      </c>
      <c r="J302" s="46" t="s">
        <v>7798</v>
      </c>
      <c r="K302" s="46">
        <v>2017</v>
      </c>
      <c r="L302" s="47">
        <v>44743</v>
      </c>
      <c r="M302" s="47">
        <v>25569</v>
      </c>
      <c r="N302" s="46" t="s">
        <v>7886</v>
      </c>
      <c r="O302" s="46" t="s">
        <v>8019</v>
      </c>
      <c r="P302" s="46" t="s">
        <v>8127</v>
      </c>
      <c r="Q302" s="46" t="s">
        <v>8246</v>
      </c>
      <c r="R302" s="46" t="s">
        <v>594</v>
      </c>
      <c r="S302" s="45"/>
      <c r="T302" s="46" t="s">
        <v>594</v>
      </c>
      <c r="U302" s="45"/>
      <c r="V302" s="46" t="s">
        <v>8477</v>
      </c>
      <c r="W302" s="46" t="s">
        <v>8503</v>
      </c>
      <c r="X302" s="46" t="s">
        <v>8547</v>
      </c>
      <c r="Y302" s="46" t="s">
        <v>8639</v>
      </c>
      <c r="Z302" s="46" t="s">
        <v>8728</v>
      </c>
      <c r="AA302" s="46" t="s">
        <v>8844</v>
      </c>
      <c r="AB302" s="46" t="s">
        <v>3138</v>
      </c>
      <c r="AC302" s="46" t="s">
        <v>8893</v>
      </c>
      <c r="AD302" s="48">
        <f t="shared" si="8"/>
        <v>1264.2929999999999</v>
      </c>
      <c r="AE302" s="48">
        <v>1192.2929999999999</v>
      </c>
      <c r="AF302" s="49">
        <v>94.31</v>
      </c>
      <c r="AG302" s="49">
        <v>0.39</v>
      </c>
      <c r="AH302" s="48">
        <v>60</v>
      </c>
      <c r="AI302" s="49">
        <v>4.75</v>
      </c>
      <c r="AJ302" s="49"/>
      <c r="AK302" s="49">
        <v>12</v>
      </c>
      <c r="AL302" s="49">
        <v>0.95</v>
      </c>
      <c r="AM302" s="49">
        <v>0</v>
      </c>
      <c r="AN302" s="49">
        <v>0</v>
      </c>
      <c r="AO302" s="49">
        <v>0</v>
      </c>
      <c r="AP302" s="49">
        <v>0</v>
      </c>
      <c r="AQ302" s="49">
        <v>0</v>
      </c>
      <c r="AR302" s="49">
        <v>0</v>
      </c>
      <c r="AS302" s="46" t="s">
        <v>594</v>
      </c>
      <c r="AT302" s="46" t="s">
        <v>594</v>
      </c>
      <c r="AU302" s="46" t="s">
        <v>594</v>
      </c>
      <c r="AV302" s="45"/>
      <c r="AW302" s="45"/>
      <c r="AX302" s="45"/>
      <c r="AY302" s="49"/>
      <c r="AZ302" s="49">
        <v>1000</v>
      </c>
      <c r="BA302" s="49">
        <v>0.33</v>
      </c>
      <c r="BB302" s="50">
        <v>301</v>
      </c>
      <c r="BC302" s="50">
        <v>301</v>
      </c>
      <c r="BD302" s="50">
        <v>206</v>
      </c>
      <c r="BE302" s="50">
        <v>0</v>
      </c>
      <c r="BF302" s="50">
        <v>0</v>
      </c>
      <c r="BG302" s="50">
        <v>0</v>
      </c>
      <c r="BH302" s="50">
        <v>0</v>
      </c>
      <c r="BI302" s="50">
        <v>0</v>
      </c>
      <c r="BJ302" s="50">
        <v>0</v>
      </c>
      <c r="BK302" s="50">
        <v>0</v>
      </c>
      <c r="BL302" s="50">
        <v>0</v>
      </c>
      <c r="BM302" s="50">
        <v>0</v>
      </c>
      <c r="BN302" s="50">
        <v>206</v>
      </c>
      <c r="BO302" s="50">
        <v>0</v>
      </c>
      <c r="BP302" s="50">
        <v>0</v>
      </c>
      <c r="BQ302" s="50">
        <v>0</v>
      </c>
      <c r="BR302" s="50">
        <v>0</v>
      </c>
      <c r="BS302" s="50">
        <v>0</v>
      </c>
      <c r="BT302" s="50">
        <v>0</v>
      </c>
      <c r="BU302" s="50">
        <v>0</v>
      </c>
      <c r="BV302" s="50">
        <v>0</v>
      </c>
      <c r="BW302" s="50">
        <v>0</v>
      </c>
      <c r="BX302" s="50">
        <v>0</v>
      </c>
      <c r="BY302" s="50">
        <v>0</v>
      </c>
      <c r="BZ302" s="50">
        <v>0</v>
      </c>
      <c r="CA302" s="50">
        <v>0</v>
      </c>
      <c r="CB302" s="50">
        <v>0</v>
      </c>
      <c r="CC302" s="50">
        <v>0</v>
      </c>
      <c r="CD302" s="50">
        <v>0</v>
      </c>
      <c r="CE302" s="50">
        <v>0</v>
      </c>
      <c r="CF302" s="50">
        <v>0</v>
      </c>
      <c r="CG302" s="50">
        <v>0</v>
      </c>
      <c r="CH302" s="50">
        <v>0</v>
      </c>
      <c r="CI302" s="50">
        <v>0</v>
      </c>
      <c r="CJ302" s="50">
        <v>0</v>
      </c>
      <c r="CK302" s="50">
        <v>0</v>
      </c>
      <c r="CL302" s="50">
        <v>0</v>
      </c>
      <c r="CM302" s="50">
        <v>0</v>
      </c>
      <c r="CN302" s="50">
        <v>0</v>
      </c>
      <c r="CO302" s="50">
        <v>0</v>
      </c>
      <c r="CP302" s="48">
        <v>0</v>
      </c>
      <c r="CQ302" s="50">
        <v>0</v>
      </c>
      <c r="CR302" s="50">
        <v>0</v>
      </c>
      <c r="CS302" s="50" t="s">
        <v>594</v>
      </c>
      <c r="CT302" s="50">
        <v>0</v>
      </c>
      <c r="CU302" s="50">
        <v>206</v>
      </c>
      <c r="CV302" s="52">
        <f t="shared" si="9"/>
        <v>0</v>
      </c>
      <c r="CW302" s="49">
        <v>49200</v>
      </c>
      <c r="CX302" s="46" t="s">
        <v>9269</v>
      </c>
      <c r="CY302" s="45"/>
      <c r="CZ302" s="49">
        <v>1.21</v>
      </c>
      <c r="DA302" s="53" t="s">
        <v>3953</v>
      </c>
      <c r="DB302" s="49">
        <v>4077600</v>
      </c>
      <c r="DC302" s="49"/>
      <c r="DD302" s="45"/>
      <c r="DE302" s="45"/>
      <c r="DF302" s="45"/>
      <c r="DG302" s="45"/>
      <c r="DH302" s="46">
        <v>0</v>
      </c>
      <c r="DI302" s="46" t="s">
        <v>594</v>
      </c>
      <c r="DJ302" s="46">
        <v>1</v>
      </c>
      <c r="DK302" s="45"/>
      <c r="DL302" s="45"/>
      <c r="DM302" s="45"/>
      <c r="DN302" s="46">
        <v>1</v>
      </c>
      <c r="DO302" s="46" t="s">
        <v>4301</v>
      </c>
      <c r="DP302" s="46">
        <v>100000</v>
      </c>
      <c r="DQ302" s="45"/>
      <c r="DR302" s="45"/>
      <c r="DS302" s="45"/>
      <c r="DT302" s="45"/>
      <c r="DU302" s="45"/>
      <c r="DV302" s="45"/>
      <c r="DW302" s="45"/>
      <c r="DX302" s="45"/>
      <c r="DY302" s="45"/>
      <c r="DZ302" s="45"/>
      <c r="EA302" s="45"/>
      <c r="EB302" s="45"/>
      <c r="EC302" s="45"/>
      <c r="ED302" s="45"/>
      <c r="EE302" s="45"/>
      <c r="EF302" s="46" t="s">
        <v>594</v>
      </c>
      <c r="EG302" s="46" t="s">
        <v>594</v>
      </c>
      <c r="EH302" s="46">
        <v>0</v>
      </c>
      <c r="EI302" s="45"/>
      <c r="EJ302" s="45"/>
      <c r="EK302" s="45"/>
      <c r="EL302" s="46">
        <v>1</v>
      </c>
      <c r="EM302" s="46" t="s">
        <v>4301</v>
      </c>
      <c r="EN302" s="46">
        <v>1000</v>
      </c>
      <c r="EO302" s="45"/>
      <c r="EP302" s="45"/>
      <c r="EQ302" s="45"/>
      <c r="ER302" s="45"/>
      <c r="ES302" s="45"/>
      <c r="ET302" s="45"/>
      <c r="EU302" s="45"/>
      <c r="EV302" s="45"/>
      <c r="EW302" s="45"/>
      <c r="EX302" s="45"/>
      <c r="EY302" s="45"/>
      <c r="EZ302" s="45"/>
      <c r="FA302" s="45"/>
      <c r="FB302" s="45"/>
      <c r="FC302" s="45"/>
      <c r="FD302" s="46" t="s">
        <v>594</v>
      </c>
      <c r="FE302" s="46" t="s">
        <v>594</v>
      </c>
      <c r="FF302" s="46">
        <v>0</v>
      </c>
      <c r="FG302" s="46">
        <v>100</v>
      </c>
      <c r="FH302" s="46" t="s">
        <v>9978</v>
      </c>
      <c r="FI302" s="46">
        <v>33</v>
      </c>
      <c r="FJ302" s="46">
        <v>24</v>
      </c>
      <c r="FK302" s="46">
        <v>0</v>
      </c>
      <c r="FL302" s="46">
        <v>0</v>
      </c>
      <c r="FM302" s="46">
        <v>0</v>
      </c>
      <c r="FN302" s="46">
        <v>9</v>
      </c>
      <c r="FO302" s="46">
        <v>0</v>
      </c>
      <c r="FP302" s="46">
        <v>0</v>
      </c>
      <c r="FQ302" s="46">
        <v>0</v>
      </c>
      <c r="FR302" s="45"/>
      <c r="FS302" s="45"/>
      <c r="FT302" s="46" t="s">
        <v>594</v>
      </c>
      <c r="FU302" s="53" t="s">
        <v>10147</v>
      </c>
      <c r="FV302" s="46" t="s">
        <v>10232</v>
      </c>
      <c r="FW302" s="53" t="s">
        <v>10147</v>
      </c>
      <c r="FX302" s="45"/>
      <c r="FY302" s="46" t="s">
        <v>10415</v>
      </c>
      <c r="FZ302" s="46" t="s">
        <v>1369</v>
      </c>
      <c r="GA302" s="46" t="s">
        <v>594</v>
      </c>
      <c r="GB302" s="46" t="s">
        <v>1369</v>
      </c>
      <c r="GC302" s="46" t="s">
        <v>5757</v>
      </c>
      <c r="GD302" s="46">
        <v>0</v>
      </c>
      <c r="GE302" s="46">
        <v>0</v>
      </c>
      <c r="GF302" s="46" t="s">
        <v>10684</v>
      </c>
      <c r="GG302" s="46" t="s">
        <v>10777</v>
      </c>
      <c r="GH302" s="46" t="s">
        <v>11081</v>
      </c>
      <c r="GI302" s="46" t="s">
        <v>10889</v>
      </c>
      <c r="GJ302" s="46" t="s">
        <v>7190</v>
      </c>
      <c r="GK302" s="46" t="s">
        <v>7282</v>
      </c>
      <c r="GL302" s="46" t="s">
        <v>11081</v>
      </c>
      <c r="GM302" s="46" t="s">
        <v>7460</v>
      </c>
      <c r="GN302" s="54"/>
    </row>
    <row r="303" spans="3:196" ht="30" customHeight="1" x14ac:dyDescent="0.2">
      <c r="C303" s="57" t="s">
        <v>11155</v>
      </c>
      <c r="D303" s="102" t="s">
        <v>11217</v>
      </c>
      <c r="E303" s="46" t="s">
        <v>50</v>
      </c>
      <c r="F303" s="45" t="s">
        <v>11174</v>
      </c>
      <c r="G303" s="46"/>
      <c r="H303" s="46"/>
      <c r="I303" s="46" t="s">
        <v>7681</v>
      </c>
      <c r="J303" s="46" t="s">
        <v>7790</v>
      </c>
      <c r="K303" s="46">
        <v>2014</v>
      </c>
      <c r="L303" s="47">
        <v>44964</v>
      </c>
      <c r="M303" s="47">
        <v>45291</v>
      </c>
      <c r="N303" s="46" t="s">
        <v>7896</v>
      </c>
      <c r="O303" s="46" t="s">
        <v>8030</v>
      </c>
      <c r="P303" s="46" t="s">
        <v>8135</v>
      </c>
      <c r="Q303" s="46" t="s">
        <v>8255</v>
      </c>
      <c r="R303" s="46" t="s">
        <v>594</v>
      </c>
      <c r="S303" s="45"/>
      <c r="T303" s="46" t="s">
        <v>594</v>
      </c>
      <c r="U303" s="45"/>
      <c r="V303" s="46" t="s">
        <v>8477</v>
      </c>
      <c r="W303" s="46" t="s">
        <v>8508</v>
      </c>
      <c r="X303" s="46" t="s">
        <v>8552</v>
      </c>
      <c r="Y303" s="46" t="s">
        <v>8647</v>
      </c>
      <c r="Z303" s="46" t="s">
        <v>8736</v>
      </c>
      <c r="AA303" s="46" t="s">
        <v>8736</v>
      </c>
      <c r="AB303" s="46" t="s">
        <v>3138</v>
      </c>
      <c r="AC303" s="46" t="s">
        <v>8893</v>
      </c>
      <c r="AD303" s="48">
        <f t="shared" si="8"/>
        <v>860.03899999999999</v>
      </c>
      <c r="AE303" s="48">
        <v>570.35900000000004</v>
      </c>
      <c r="AF303" s="49">
        <v>66.319999999999993</v>
      </c>
      <c r="AG303" s="49">
        <v>0.19</v>
      </c>
      <c r="AH303" s="48">
        <v>141.88999999999999</v>
      </c>
      <c r="AI303" s="49">
        <v>16.5</v>
      </c>
      <c r="AJ303" s="49"/>
      <c r="AK303" s="49">
        <v>46.683999999999997</v>
      </c>
      <c r="AL303" s="49">
        <v>5.43</v>
      </c>
      <c r="AM303" s="49">
        <v>44.198999999999998</v>
      </c>
      <c r="AN303" s="49">
        <v>5.14</v>
      </c>
      <c r="AO303" s="49">
        <v>56.906999999999996</v>
      </c>
      <c r="AP303" s="49">
        <v>6.62</v>
      </c>
      <c r="AQ303" s="49">
        <v>0</v>
      </c>
      <c r="AR303" s="49">
        <v>0</v>
      </c>
      <c r="AS303" s="46" t="s">
        <v>594</v>
      </c>
      <c r="AT303" s="46" t="s">
        <v>594</v>
      </c>
      <c r="AU303" s="46" t="s">
        <v>594</v>
      </c>
      <c r="AV303" s="46">
        <v>1</v>
      </c>
      <c r="AW303" s="46" t="s">
        <v>9084</v>
      </c>
      <c r="AX303" s="46" t="s">
        <v>9154</v>
      </c>
      <c r="AY303" s="49">
        <v>48.374000000000002</v>
      </c>
      <c r="AZ303" s="49">
        <v>600</v>
      </c>
      <c r="BA303" s="49">
        <v>0.2</v>
      </c>
      <c r="BB303" s="50">
        <v>1535</v>
      </c>
      <c r="BC303" s="50">
        <v>988</v>
      </c>
      <c r="BD303" s="50">
        <v>708</v>
      </c>
      <c r="BE303" s="50">
        <v>56</v>
      </c>
      <c r="BF303" s="50">
        <v>114</v>
      </c>
      <c r="BG303" s="50">
        <v>31</v>
      </c>
      <c r="BH303" s="50">
        <v>22</v>
      </c>
      <c r="BI303" s="50">
        <v>1</v>
      </c>
      <c r="BJ303" s="50">
        <v>37</v>
      </c>
      <c r="BK303" s="50">
        <v>84</v>
      </c>
      <c r="BL303" s="50">
        <v>67</v>
      </c>
      <c r="BM303" s="50">
        <v>29</v>
      </c>
      <c r="BN303" s="50">
        <v>19</v>
      </c>
      <c r="BO303" s="50">
        <v>73</v>
      </c>
      <c r="BP303" s="50">
        <v>17</v>
      </c>
      <c r="BQ303" s="50">
        <v>109</v>
      </c>
      <c r="BR303" s="50">
        <v>0</v>
      </c>
      <c r="BS303" s="50">
        <v>0</v>
      </c>
      <c r="BT303" s="50">
        <v>0</v>
      </c>
      <c r="BU303" s="50">
        <v>1</v>
      </c>
      <c r="BV303" s="50">
        <v>48</v>
      </c>
      <c r="BW303" s="50">
        <v>0</v>
      </c>
      <c r="BX303" s="50">
        <v>0</v>
      </c>
      <c r="BY303" s="50"/>
      <c r="BZ303" s="50"/>
      <c r="CA303" s="50"/>
      <c r="CB303" s="50"/>
      <c r="CC303" s="50"/>
      <c r="CD303" s="50"/>
      <c r="CE303" s="50"/>
      <c r="CF303" s="50"/>
      <c r="CG303" s="50"/>
      <c r="CH303" s="50"/>
      <c r="CI303" s="50"/>
      <c r="CJ303" s="50"/>
      <c r="CK303" s="50"/>
      <c r="CL303" s="50"/>
      <c r="CM303" s="50"/>
      <c r="CN303" s="50">
        <v>0</v>
      </c>
      <c r="CO303" s="50">
        <v>0</v>
      </c>
      <c r="CP303" s="48">
        <v>0</v>
      </c>
      <c r="CQ303" s="50">
        <v>0</v>
      </c>
      <c r="CR303" s="50">
        <v>0</v>
      </c>
      <c r="CS303" s="50" t="s">
        <v>9229</v>
      </c>
      <c r="CT303" s="50">
        <v>0</v>
      </c>
      <c r="CU303" s="50">
        <v>708</v>
      </c>
      <c r="CV303" s="52">
        <f t="shared" si="9"/>
        <v>0</v>
      </c>
      <c r="CW303" s="49">
        <v>887007</v>
      </c>
      <c r="CX303" s="46" t="s">
        <v>9280</v>
      </c>
      <c r="CY303" s="45"/>
      <c r="CZ303" s="49">
        <v>21.75</v>
      </c>
      <c r="DA303" s="53" t="s">
        <v>3988</v>
      </c>
      <c r="DB303" s="49">
        <v>4077600</v>
      </c>
      <c r="DC303" s="49">
        <v>1</v>
      </c>
      <c r="DD303" s="46" t="s">
        <v>9484</v>
      </c>
      <c r="DE303" s="46" t="s">
        <v>9515</v>
      </c>
      <c r="DF303" s="46" t="s">
        <v>9553</v>
      </c>
      <c r="DG303" s="46">
        <v>4</v>
      </c>
      <c r="DH303" s="46">
        <v>0</v>
      </c>
      <c r="DI303" s="46" t="s">
        <v>594</v>
      </c>
      <c r="DJ303" s="46">
        <v>0</v>
      </c>
      <c r="DK303" s="46">
        <v>1</v>
      </c>
      <c r="DL303" s="46" t="s">
        <v>9595</v>
      </c>
      <c r="DM303" s="46">
        <v>113627</v>
      </c>
      <c r="DN303" s="46">
        <v>1</v>
      </c>
      <c r="DO303" s="46" t="s">
        <v>9656</v>
      </c>
      <c r="DP303" s="46">
        <v>100971</v>
      </c>
      <c r="DQ303" s="46">
        <v>1</v>
      </c>
      <c r="DR303" s="46" t="s">
        <v>9656</v>
      </c>
      <c r="DS303" s="46">
        <v>16000</v>
      </c>
      <c r="DT303" s="45"/>
      <c r="DU303" s="45"/>
      <c r="DV303" s="45"/>
      <c r="DW303" s="45"/>
      <c r="DX303" s="45"/>
      <c r="DY303" s="45"/>
      <c r="DZ303" s="45"/>
      <c r="EA303" s="45"/>
      <c r="EB303" s="45"/>
      <c r="EC303" s="45"/>
      <c r="ED303" s="45"/>
      <c r="EE303" s="45"/>
      <c r="EF303" s="46" t="s">
        <v>594</v>
      </c>
      <c r="EG303" s="46" t="s">
        <v>594</v>
      </c>
      <c r="EH303" s="46">
        <v>0</v>
      </c>
      <c r="EI303" s="45"/>
      <c r="EJ303" s="45"/>
      <c r="EK303" s="45"/>
      <c r="EL303" s="46">
        <v>1</v>
      </c>
      <c r="EM303" s="46" t="s">
        <v>4301</v>
      </c>
      <c r="EN303" s="46">
        <v>99711</v>
      </c>
      <c r="EO303" s="46">
        <v>1</v>
      </c>
      <c r="EP303" s="46" t="s">
        <v>4301</v>
      </c>
      <c r="EQ303" s="46">
        <v>16000</v>
      </c>
      <c r="ER303" s="45"/>
      <c r="ES303" s="45"/>
      <c r="ET303" s="45"/>
      <c r="EU303" s="45"/>
      <c r="EV303" s="45"/>
      <c r="EW303" s="45"/>
      <c r="EX303" s="45"/>
      <c r="EY303" s="45"/>
      <c r="EZ303" s="45"/>
      <c r="FA303" s="45"/>
      <c r="FB303" s="45"/>
      <c r="FC303" s="45"/>
      <c r="FD303" s="46" t="s">
        <v>594</v>
      </c>
      <c r="FE303" s="46" t="s">
        <v>594</v>
      </c>
      <c r="FF303" s="46">
        <v>0</v>
      </c>
      <c r="FG303" s="46">
        <v>100</v>
      </c>
      <c r="FH303" s="46" t="s">
        <v>594</v>
      </c>
      <c r="FI303" s="46">
        <v>816</v>
      </c>
      <c r="FJ303" s="46">
        <v>54</v>
      </c>
      <c r="FK303" s="46">
        <v>14</v>
      </c>
      <c r="FL303" s="46">
        <v>739</v>
      </c>
      <c r="FM303" s="46">
        <v>0</v>
      </c>
      <c r="FN303" s="46">
        <v>9</v>
      </c>
      <c r="FO303" s="46">
        <v>0</v>
      </c>
      <c r="FP303" s="46">
        <v>0</v>
      </c>
      <c r="FQ303" s="46">
        <v>0</v>
      </c>
      <c r="FR303" s="45"/>
      <c r="FS303" s="45"/>
      <c r="FT303" s="46" t="s">
        <v>594</v>
      </c>
      <c r="FU303" s="53" t="s">
        <v>10152</v>
      </c>
      <c r="FV303" s="46" t="s">
        <v>10240</v>
      </c>
      <c r="FW303" s="45"/>
      <c r="FX303" s="45"/>
      <c r="FY303" s="46" t="s">
        <v>10422</v>
      </c>
      <c r="FZ303" s="45"/>
      <c r="GA303" s="46" t="s">
        <v>594</v>
      </c>
      <c r="GB303" s="45"/>
      <c r="GC303" s="46" t="s">
        <v>10603</v>
      </c>
      <c r="GD303" s="46">
        <v>497</v>
      </c>
      <c r="GE303" s="46">
        <v>14544</v>
      </c>
      <c r="GF303" s="46" t="s">
        <v>10689</v>
      </c>
      <c r="GG303" s="46" t="s">
        <v>10784</v>
      </c>
      <c r="GH303" s="46" t="s">
        <v>11081</v>
      </c>
      <c r="GI303" s="46" t="s">
        <v>10896</v>
      </c>
      <c r="GJ303" s="46" t="s">
        <v>7190</v>
      </c>
      <c r="GK303" s="46" t="s">
        <v>7282</v>
      </c>
      <c r="GL303" s="46" t="s">
        <v>11081</v>
      </c>
      <c r="GM303" s="46" t="s">
        <v>7460</v>
      </c>
      <c r="GN303" s="54"/>
    </row>
    <row r="304" spans="3:196" ht="30" customHeight="1" x14ac:dyDescent="0.2">
      <c r="C304" s="102" t="s">
        <v>711</v>
      </c>
      <c r="D304" s="102" t="s">
        <v>11217</v>
      </c>
      <c r="E304" s="46" t="s">
        <v>50</v>
      </c>
      <c r="F304" s="45" t="s">
        <v>11174</v>
      </c>
      <c r="G304" s="46"/>
      <c r="H304" s="46"/>
      <c r="I304" s="46" t="s">
        <v>7704</v>
      </c>
      <c r="J304" s="46" t="s">
        <v>7818</v>
      </c>
      <c r="K304" s="46">
        <v>2022</v>
      </c>
      <c r="L304" s="47">
        <v>45009</v>
      </c>
      <c r="M304" s="47">
        <v>45291</v>
      </c>
      <c r="N304" s="46" t="s">
        <v>7920</v>
      </c>
      <c r="O304" s="46" t="s">
        <v>8048</v>
      </c>
      <c r="P304" s="46" t="s">
        <v>8156</v>
      </c>
      <c r="Q304" s="46" t="s">
        <v>8278</v>
      </c>
      <c r="R304" s="45"/>
      <c r="S304" s="45"/>
      <c r="T304" s="45"/>
      <c r="U304" s="45"/>
      <c r="V304" s="46" t="s">
        <v>8477</v>
      </c>
      <c r="W304" s="46" t="s">
        <v>8512</v>
      </c>
      <c r="X304" s="46" t="s">
        <v>8571</v>
      </c>
      <c r="Y304" s="46" t="s">
        <v>8665</v>
      </c>
      <c r="Z304" s="46" t="s">
        <v>8759</v>
      </c>
      <c r="AA304" s="46" t="s">
        <v>8759</v>
      </c>
      <c r="AB304" s="46" t="s">
        <v>3138</v>
      </c>
      <c r="AC304" s="46" t="s">
        <v>8893</v>
      </c>
      <c r="AD304" s="48">
        <f t="shared" si="8"/>
        <v>13.581299999999999</v>
      </c>
      <c r="AE304" s="48">
        <v>9.7082999999999995</v>
      </c>
      <c r="AF304" s="49">
        <v>71.48</v>
      </c>
      <c r="AG304" s="49">
        <v>3.0000000000000001E-3</v>
      </c>
      <c r="AH304" s="48">
        <v>1.1000000000000001</v>
      </c>
      <c r="AI304" s="49">
        <v>8.1</v>
      </c>
      <c r="AJ304" s="49"/>
      <c r="AK304" s="49">
        <v>0</v>
      </c>
      <c r="AL304" s="49">
        <v>0</v>
      </c>
      <c r="AM304" s="49">
        <v>0.95399999999999996</v>
      </c>
      <c r="AN304" s="49">
        <v>7.02</v>
      </c>
      <c r="AO304" s="49">
        <v>1.819</v>
      </c>
      <c r="AP304" s="49">
        <v>13.39</v>
      </c>
      <c r="AQ304" s="49">
        <v>0</v>
      </c>
      <c r="AR304" s="49">
        <v>0</v>
      </c>
      <c r="AS304" s="46" t="s">
        <v>594</v>
      </c>
      <c r="AT304" s="46" t="s">
        <v>594</v>
      </c>
      <c r="AU304" s="46" t="s">
        <v>594</v>
      </c>
      <c r="AV304" s="46">
        <v>1</v>
      </c>
      <c r="AW304" s="46" t="s">
        <v>3410</v>
      </c>
      <c r="AX304" s="46" t="s">
        <v>9169</v>
      </c>
      <c r="AY304" s="49">
        <v>2.4540000000000002</v>
      </c>
      <c r="AZ304" s="49">
        <v>10</v>
      </c>
      <c r="BA304" s="49">
        <v>3.0000000000000001E-3</v>
      </c>
      <c r="BB304" s="50">
        <v>15</v>
      </c>
      <c r="BC304" s="50">
        <v>6</v>
      </c>
      <c r="BD304" s="50">
        <v>5</v>
      </c>
      <c r="BE304" s="50"/>
      <c r="BF304" s="50"/>
      <c r="BG304" s="50"/>
      <c r="BH304" s="50"/>
      <c r="BI304" s="50"/>
      <c r="BJ304" s="50"/>
      <c r="BK304" s="50"/>
      <c r="BL304" s="50"/>
      <c r="BM304" s="50"/>
      <c r="BN304" s="50"/>
      <c r="BO304" s="50"/>
      <c r="BP304" s="50"/>
      <c r="BQ304" s="50"/>
      <c r="BR304" s="50"/>
      <c r="BS304" s="50"/>
      <c r="BT304" s="50"/>
      <c r="BU304" s="50"/>
      <c r="BV304" s="50"/>
      <c r="BW304" s="50"/>
      <c r="BX304" s="50">
        <v>5</v>
      </c>
      <c r="BY304" s="50"/>
      <c r="BZ304" s="50"/>
      <c r="CA304" s="50"/>
      <c r="CB304" s="50"/>
      <c r="CC304" s="50"/>
      <c r="CD304" s="50"/>
      <c r="CE304" s="50"/>
      <c r="CF304" s="50"/>
      <c r="CG304" s="50"/>
      <c r="CH304" s="50"/>
      <c r="CI304" s="50"/>
      <c r="CJ304" s="50"/>
      <c r="CK304" s="50"/>
      <c r="CL304" s="50"/>
      <c r="CM304" s="50">
        <v>5</v>
      </c>
      <c r="CN304" s="50">
        <v>5</v>
      </c>
      <c r="CO304" s="50"/>
      <c r="CP304" s="48"/>
      <c r="CQ304" s="50"/>
      <c r="CR304" s="50"/>
      <c r="CS304" s="51"/>
      <c r="CT304" s="50"/>
      <c r="CU304" s="50">
        <v>5</v>
      </c>
      <c r="CV304" s="52">
        <f t="shared" si="9"/>
        <v>0</v>
      </c>
      <c r="CW304" s="49">
        <v>2071</v>
      </c>
      <c r="CX304" s="46" t="s">
        <v>594</v>
      </c>
      <c r="CY304" s="45"/>
      <c r="CZ304" s="49">
        <v>0.05</v>
      </c>
      <c r="DA304" s="53" t="s">
        <v>3988</v>
      </c>
      <c r="DB304" s="49">
        <v>4077600</v>
      </c>
      <c r="DC304" s="49">
        <v>1</v>
      </c>
      <c r="DD304" s="46" t="s">
        <v>9484</v>
      </c>
      <c r="DE304" s="46" t="s">
        <v>9523</v>
      </c>
      <c r="DF304" s="46" t="s">
        <v>9553</v>
      </c>
      <c r="DG304" s="46">
        <v>4</v>
      </c>
      <c r="DH304" s="46">
        <v>0</v>
      </c>
      <c r="DI304" s="46" t="s">
        <v>594</v>
      </c>
      <c r="DJ304" s="46">
        <v>0</v>
      </c>
      <c r="DK304" s="45"/>
      <c r="DL304" s="45"/>
      <c r="DM304" s="45"/>
      <c r="DN304" s="46">
        <v>1</v>
      </c>
      <c r="DO304" s="46" t="s">
        <v>9668</v>
      </c>
      <c r="DP304" s="46">
        <v>1037</v>
      </c>
      <c r="DQ304" s="45"/>
      <c r="DR304" s="45"/>
      <c r="DS304" s="45"/>
      <c r="DT304" s="45"/>
      <c r="DU304" s="45"/>
      <c r="DV304" s="45"/>
      <c r="DW304" s="45"/>
      <c r="DX304" s="45"/>
      <c r="DY304" s="45"/>
      <c r="DZ304" s="45"/>
      <c r="EA304" s="45"/>
      <c r="EB304" s="45"/>
      <c r="EC304" s="45"/>
      <c r="ED304" s="45"/>
      <c r="EE304" s="45"/>
      <c r="EF304" s="46" t="s">
        <v>9775</v>
      </c>
      <c r="EG304" s="46" t="s">
        <v>9668</v>
      </c>
      <c r="EH304" s="46">
        <v>150</v>
      </c>
      <c r="EI304" s="45"/>
      <c r="EJ304" s="45"/>
      <c r="EK304" s="45"/>
      <c r="EL304" s="46">
        <v>1</v>
      </c>
      <c r="EM304" s="46" t="s">
        <v>9668</v>
      </c>
      <c r="EN304" s="46">
        <v>1857</v>
      </c>
      <c r="EO304" s="45"/>
      <c r="EP304" s="45"/>
      <c r="EQ304" s="45"/>
      <c r="ER304" s="45"/>
      <c r="ES304" s="45"/>
      <c r="ET304" s="45"/>
      <c r="EU304" s="45"/>
      <c r="EV304" s="45"/>
      <c r="EW304" s="45"/>
      <c r="EX304" s="45"/>
      <c r="EY304" s="45"/>
      <c r="EZ304" s="45"/>
      <c r="FA304" s="45"/>
      <c r="FB304" s="45"/>
      <c r="FC304" s="45"/>
      <c r="FD304" s="46" t="s">
        <v>594</v>
      </c>
      <c r="FE304" s="46" t="s">
        <v>594</v>
      </c>
      <c r="FF304" s="46">
        <v>0</v>
      </c>
      <c r="FG304" s="46">
        <v>100</v>
      </c>
      <c r="FH304" s="46" t="s">
        <v>594</v>
      </c>
      <c r="FI304" s="46">
        <v>7</v>
      </c>
      <c r="FJ304" s="46">
        <v>3</v>
      </c>
      <c r="FK304" s="46">
        <v>0</v>
      </c>
      <c r="FL304" s="46">
        <v>0</v>
      </c>
      <c r="FM304" s="46">
        <v>0</v>
      </c>
      <c r="FN304" s="46">
        <v>4</v>
      </c>
      <c r="FO304" s="46">
        <v>0</v>
      </c>
      <c r="FP304" s="46">
        <v>0</v>
      </c>
      <c r="FQ304" s="46">
        <v>0</v>
      </c>
      <c r="FR304" s="45"/>
      <c r="FS304" s="45"/>
      <c r="FT304" s="45"/>
      <c r="FU304" s="53" t="s">
        <v>10166</v>
      </c>
      <c r="FV304" s="46" t="s">
        <v>10257</v>
      </c>
      <c r="FW304" s="45"/>
      <c r="FX304" s="45"/>
      <c r="FY304" s="46" t="s">
        <v>10440</v>
      </c>
      <c r="FZ304" s="45"/>
      <c r="GA304" s="45"/>
      <c r="GB304" s="45"/>
      <c r="GC304" s="46" t="s">
        <v>594</v>
      </c>
      <c r="GD304" s="46">
        <v>11</v>
      </c>
      <c r="GE304" s="46">
        <v>975</v>
      </c>
      <c r="GF304" s="46" t="s">
        <v>10689</v>
      </c>
      <c r="GG304" s="46" t="s">
        <v>10784</v>
      </c>
      <c r="GH304" s="46" t="s">
        <v>11081</v>
      </c>
      <c r="GI304" s="46" t="s">
        <v>10896</v>
      </c>
      <c r="GJ304" s="46" t="s">
        <v>7190</v>
      </c>
      <c r="GK304" s="46" t="s">
        <v>7282</v>
      </c>
      <c r="GL304" s="46" t="s">
        <v>11081</v>
      </c>
      <c r="GM304" s="46" t="s">
        <v>7460</v>
      </c>
      <c r="GN304" s="54"/>
    </row>
    <row r="305" spans="3:196" ht="30" customHeight="1" x14ac:dyDescent="0.2">
      <c r="C305" s="102" t="s">
        <v>711</v>
      </c>
      <c r="D305" s="102" t="s">
        <v>11217</v>
      </c>
      <c r="E305" s="46" t="s">
        <v>50</v>
      </c>
      <c r="F305" s="45" t="s">
        <v>11174</v>
      </c>
      <c r="G305" s="46"/>
      <c r="H305" s="46"/>
      <c r="I305" s="46" t="s">
        <v>7719</v>
      </c>
      <c r="J305" s="46" t="s">
        <v>7827</v>
      </c>
      <c r="K305" s="46">
        <v>2022</v>
      </c>
      <c r="L305" s="47">
        <v>45009</v>
      </c>
      <c r="M305" s="47">
        <v>45291</v>
      </c>
      <c r="N305" s="46" t="s">
        <v>7920</v>
      </c>
      <c r="O305" s="46" t="s">
        <v>8062</v>
      </c>
      <c r="P305" s="46" t="s">
        <v>8156</v>
      </c>
      <c r="Q305" s="46" t="s">
        <v>8290</v>
      </c>
      <c r="R305" s="45"/>
      <c r="S305" s="45"/>
      <c r="T305" s="45"/>
      <c r="U305" s="45"/>
      <c r="V305" s="46" t="s">
        <v>8477</v>
      </c>
      <c r="W305" s="46" t="s">
        <v>8517</v>
      </c>
      <c r="X305" s="46" t="s">
        <v>8579</v>
      </c>
      <c r="Y305" s="46" t="s">
        <v>8672</v>
      </c>
      <c r="Z305" s="46" t="s">
        <v>8759</v>
      </c>
      <c r="AA305" s="46" t="s">
        <v>8759</v>
      </c>
      <c r="AB305" s="46" t="s">
        <v>3138</v>
      </c>
      <c r="AC305" s="46" t="s">
        <v>8893</v>
      </c>
      <c r="AD305" s="48">
        <f t="shared" si="8"/>
        <v>94.394600000000011</v>
      </c>
      <c r="AE305" s="48">
        <v>71.140600000000006</v>
      </c>
      <c r="AF305" s="49">
        <v>75.37</v>
      </c>
      <c r="AG305" s="49">
        <v>2.3E-2</v>
      </c>
      <c r="AH305" s="48">
        <v>10.14</v>
      </c>
      <c r="AI305" s="49">
        <v>10.74</v>
      </c>
      <c r="AJ305" s="49"/>
      <c r="AK305" s="49">
        <v>3.8759999999999999</v>
      </c>
      <c r="AL305" s="49">
        <v>4.1100000000000003</v>
      </c>
      <c r="AM305" s="49">
        <v>5.6070000000000002</v>
      </c>
      <c r="AN305" s="49">
        <v>5.94</v>
      </c>
      <c r="AO305" s="49">
        <v>3.6309999999999998</v>
      </c>
      <c r="AP305" s="49">
        <v>3.85</v>
      </c>
      <c r="AQ305" s="49">
        <v>0</v>
      </c>
      <c r="AR305" s="49">
        <v>0</v>
      </c>
      <c r="AS305" s="46" t="s">
        <v>594</v>
      </c>
      <c r="AT305" s="46" t="s">
        <v>594</v>
      </c>
      <c r="AU305" s="46" t="s">
        <v>594</v>
      </c>
      <c r="AV305" s="46">
        <v>1</v>
      </c>
      <c r="AW305" s="46" t="s">
        <v>594</v>
      </c>
      <c r="AX305" s="46" t="s">
        <v>9181</v>
      </c>
      <c r="AY305" s="49">
        <v>7.0060000000000002</v>
      </c>
      <c r="AZ305" s="49">
        <v>30</v>
      </c>
      <c r="BA305" s="49">
        <v>0.01</v>
      </c>
      <c r="BB305" s="50">
        <v>455</v>
      </c>
      <c r="BC305" s="50">
        <v>219</v>
      </c>
      <c r="BD305" s="50">
        <v>144</v>
      </c>
      <c r="BE305" s="50"/>
      <c r="BF305" s="50"/>
      <c r="BG305" s="50"/>
      <c r="BH305" s="50"/>
      <c r="BI305" s="50"/>
      <c r="BJ305" s="50"/>
      <c r="BK305" s="50"/>
      <c r="BL305" s="50"/>
      <c r="BM305" s="50"/>
      <c r="BN305" s="50"/>
      <c r="BO305" s="50"/>
      <c r="BP305" s="50"/>
      <c r="BQ305" s="50"/>
      <c r="BR305" s="50"/>
      <c r="BS305" s="50"/>
      <c r="BT305" s="50"/>
      <c r="BU305" s="50"/>
      <c r="BV305" s="50"/>
      <c r="BW305" s="50"/>
      <c r="BX305" s="50">
        <v>144</v>
      </c>
      <c r="BY305" s="50">
        <v>27</v>
      </c>
      <c r="BZ305" s="50"/>
      <c r="CA305" s="50">
        <v>24</v>
      </c>
      <c r="CB305" s="50"/>
      <c r="CC305" s="50"/>
      <c r="CD305" s="50"/>
      <c r="CE305" s="50">
        <v>19</v>
      </c>
      <c r="CF305" s="50">
        <v>8</v>
      </c>
      <c r="CG305" s="50"/>
      <c r="CH305" s="50"/>
      <c r="CI305" s="50">
        <v>3</v>
      </c>
      <c r="CJ305" s="50">
        <v>15</v>
      </c>
      <c r="CK305" s="50">
        <v>46</v>
      </c>
      <c r="CL305" s="50">
        <v>2</v>
      </c>
      <c r="CM305" s="50"/>
      <c r="CN305" s="50">
        <v>144</v>
      </c>
      <c r="CO305" s="50"/>
      <c r="CP305" s="48"/>
      <c r="CQ305" s="50"/>
      <c r="CR305" s="50"/>
      <c r="CS305" s="51"/>
      <c r="CT305" s="50"/>
      <c r="CU305" s="50">
        <v>144</v>
      </c>
      <c r="CV305" s="52">
        <f t="shared" si="9"/>
        <v>0</v>
      </c>
      <c r="CW305" s="49">
        <v>62614</v>
      </c>
      <c r="CX305" s="46" t="s">
        <v>594</v>
      </c>
      <c r="CY305" s="45"/>
      <c r="CZ305" s="49">
        <v>1.54</v>
      </c>
      <c r="DA305" s="53" t="s">
        <v>3988</v>
      </c>
      <c r="DB305" s="49">
        <v>4077600</v>
      </c>
      <c r="DC305" s="49">
        <v>1</v>
      </c>
      <c r="DD305" s="46" t="s">
        <v>9484</v>
      </c>
      <c r="DE305" s="46" t="s">
        <v>9525</v>
      </c>
      <c r="DF305" s="46" t="s">
        <v>9560</v>
      </c>
      <c r="DG305" s="46">
        <v>4</v>
      </c>
      <c r="DH305" s="46">
        <v>0</v>
      </c>
      <c r="DI305" s="45"/>
      <c r="DJ305" s="46">
        <v>0</v>
      </c>
      <c r="DK305" s="46">
        <v>1</v>
      </c>
      <c r="DL305" s="46" t="s">
        <v>9610</v>
      </c>
      <c r="DM305" s="46">
        <v>13923</v>
      </c>
      <c r="DN305" s="46">
        <v>1</v>
      </c>
      <c r="DO305" s="46" t="s">
        <v>4445</v>
      </c>
      <c r="DP305" s="46">
        <v>18529</v>
      </c>
      <c r="DQ305" s="45"/>
      <c r="DR305" s="45"/>
      <c r="DS305" s="45"/>
      <c r="DT305" s="45"/>
      <c r="DU305" s="45"/>
      <c r="DV305" s="45"/>
      <c r="DW305" s="45"/>
      <c r="DX305" s="45"/>
      <c r="DY305" s="45"/>
      <c r="DZ305" s="45"/>
      <c r="EA305" s="45"/>
      <c r="EB305" s="45"/>
      <c r="EC305" s="45"/>
      <c r="ED305" s="45"/>
      <c r="EE305" s="45"/>
      <c r="EF305" s="46" t="s">
        <v>9775</v>
      </c>
      <c r="EG305" s="46" t="s">
        <v>9668</v>
      </c>
      <c r="EH305" s="46">
        <v>180</v>
      </c>
      <c r="EI305" s="45"/>
      <c r="EJ305" s="45"/>
      <c r="EK305" s="45"/>
      <c r="EL305" s="46">
        <v>1</v>
      </c>
      <c r="EM305" s="46" t="s">
        <v>9861</v>
      </c>
      <c r="EN305" s="46">
        <v>24754</v>
      </c>
      <c r="EO305" s="45"/>
      <c r="EP305" s="45"/>
      <c r="EQ305" s="45"/>
      <c r="ER305" s="45"/>
      <c r="ES305" s="45"/>
      <c r="ET305" s="45"/>
      <c r="EU305" s="45"/>
      <c r="EV305" s="45"/>
      <c r="EW305" s="45"/>
      <c r="EX305" s="45"/>
      <c r="EY305" s="45"/>
      <c r="EZ305" s="45"/>
      <c r="FA305" s="45"/>
      <c r="FB305" s="45"/>
      <c r="FC305" s="45"/>
      <c r="FD305" s="45"/>
      <c r="FE305" s="45"/>
      <c r="FF305" s="45"/>
      <c r="FG305" s="46">
        <v>100</v>
      </c>
      <c r="FH305" s="45"/>
      <c r="FI305" s="46">
        <v>46</v>
      </c>
      <c r="FJ305" s="46">
        <v>38</v>
      </c>
      <c r="FK305" s="46">
        <v>0</v>
      </c>
      <c r="FL305" s="46">
        <v>0</v>
      </c>
      <c r="FM305" s="46">
        <v>0</v>
      </c>
      <c r="FN305" s="46">
        <v>8</v>
      </c>
      <c r="FO305" s="46">
        <v>0</v>
      </c>
      <c r="FP305" s="46">
        <v>0</v>
      </c>
      <c r="FQ305" s="46">
        <v>0</v>
      </c>
      <c r="FR305" s="45"/>
      <c r="FS305" s="45"/>
      <c r="FT305" s="45"/>
      <c r="FU305" s="53" t="s">
        <v>10166</v>
      </c>
      <c r="FV305" s="46" t="s">
        <v>10240</v>
      </c>
      <c r="FW305" s="45"/>
      <c r="FX305" s="46" t="s">
        <v>1369</v>
      </c>
      <c r="FY305" s="46" t="s">
        <v>10448</v>
      </c>
      <c r="FZ305" s="45"/>
      <c r="GA305" s="45"/>
      <c r="GB305" s="45"/>
      <c r="GC305" s="46" t="s">
        <v>10628</v>
      </c>
      <c r="GD305" s="46">
        <v>257</v>
      </c>
      <c r="GE305" s="46">
        <v>13689</v>
      </c>
      <c r="GF305" s="46" t="s">
        <v>10689</v>
      </c>
      <c r="GG305" s="46" t="s">
        <v>10784</v>
      </c>
      <c r="GH305" s="46" t="s">
        <v>11081</v>
      </c>
      <c r="GI305" s="46" t="s">
        <v>10896</v>
      </c>
      <c r="GJ305" s="46" t="s">
        <v>7190</v>
      </c>
      <c r="GK305" s="46" t="s">
        <v>7282</v>
      </c>
      <c r="GL305" s="46" t="s">
        <v>11081</v>
      </c>
      <c r="GM305" s="46" t="s">
        <v>7460</v>
      </c>
      <c r="GN305" s="54"/>
    </row>
    <row r="306" spans="3:196" ht="30" customHeight="1" x14ac:dyDescent="0.2">
      <c r="C306" s="57" t="s">
        <v>11186</v>
      </c>
      <c r="D306" s="102" t="s">
        <v>11217</v>
      </c>
      <c r="E306" s="46" t="s">
        <v>50</v>
      </c>
      <c r="F306" s="45" t="s">
        <v>11174</v>
      </c>
      <c r="G306" s="46"/>
      <c r="H306" s="46"/>
      <c r="I306" s="46" t="s">
        <v>7757</v>
      </c>
      <c r="J306" s="46" t="s">
        <v>7859</v>
      </c>
      <c r="K306" s="46">
        <v>2015</v>
      </c>
      <c r="L306" s="47">
        <v>44935</v>
      </c>
      <c r="M306" s="47">
        <v>45291</v>
      </c>
      <c r="N306" s="46" t="s">
        <v>7977</v>
      </c>
      <c r="O306" s="46" t="s">
        <v>8093</v>
      </c>
      <c r="P306" s="46" t="s">
        <v>8205</v>
      </c>
      <c r="Q306" s="46" t="s">
        <v>8326</v>
      </c>
      <c r="R306" s="45"/>
      <c r="S306" s="45"/>
      <c r="T306" s="45"/>
      <c r="U306" s="45"/>
      <c r="V306" s="46" t="s">
        <v>8492</v>
      </c>
      <c r="W306" s="46" t="s">
        <v>8526</v>
      </c>
      <c r="X306" s="46" t="s">
        <v>8607</v>
      </c>
      <c r="Y306" s="46" t="s">
        <v>8694</v>
      </c>
      <c r="Z306" s="46" t="s">
        <v>8813</v>
      </c>
      <c r="AA306" s="46" t="s">
        <v>8736</v>
      </c>
      <c r="AB306" s="46" t="s">
        <v>3138</v>
      </c>
      <c r="AC306" s="46" t="s">
        <v>8893</v>
      </c>
      <c r="AD306" s="48">
        <f t="shared" si="8"/>
        <v>290.21449999999999</v>
      </c>
      <c r="AE306" s="48">
        <v>251.13149999999999</v>
      </c>
      <c r="AF306" s="49">
        <v>86.53</v>
      </c>
      <c r="AG306" s="49">
        <v>0.08</v>
      </c>
      <c r="AH306" s="48">
        <v>36.307000000000002</v>
      </c>
      <c r="AI306" s="49">
        <v>12.51</v>
      </c>
      <c r="AJ306" s="49"/>
      <c r="AK306" s="49">
        <v>2.476</v>
      </c>
      <c r="AL306" s="49">
        <v>0.85</v>
      </c>
      <c r="AM306" s="49">
        <v>0.3</v>
      </c>
      <c r="AN306" s="49">
        <v>0.1</v>
      </c>
      <c r="AO306" s="49">
        <v>0</v>
      </c>
      <c r="AP306" s="49">
        <v>0</v>
      </c>
      <c r="AQ306" s="49">
        <v>0</v>
      </c>
      <c r="AR306" s="49">
        <v>0</v>
      </c>
      <c r="AS306" s="46" t="s">
        <v>594</v>
      </c>
      <c r="AT306" s="46" t="s">
        <v>594</v>
      </c>
      <c r="AU306" s="46" t="s">
        <v>594</v>
      </c>
      <c r="AV306" s="46">
        <v>1</v>
      </c>
      <c r="AW306" s="46" t="s">
        <v>9127</v>
      </c>
      <c r="AX306" s="46" t="s">
        <v>9199</v>
      </c>
      <c r="AY306" s="49">
        <v>0</v>
      </c>
      <c r="AZ306" s="49">
        <v>250.65299999999999</v>
      </c>
      <c r="BA306" s="49">
        <v>0.08</v>
      </c>
      <c r="BB306" s="50">
        <v>0</v>
      </c>
      <c r="BC306" s="50">
        <v>0</v>
      </c>
      <c r="BD306" s="50">
        <v>771</v>
      </c>
      <c r="BE306" s="50">
        <v>42</v>
      </c>
      <c r="BF306" s="50">
        <v>34</v>
      </c>
      <c r="BG306" s="50">
        <v>84</v>
      </c>
      <c r="BH306" s="50">
        <v>20</v>
      </c>
      <c r="BI306" s="50"/>
      <c r="BJ306" s="50">
        <v>49</v>
      </c>
      <c r="BK306" s="50">
        <v>96</v>
      </c>
      <c r="BL306" s="50">
        <v>139</v>
      </c>
      <c r="BM306" s="50">
        <v>67</v>
      </c>
      <c r="BN306" s="50">
        <v>113</v>
      </c>
      <c r="BO306" s="50">
        <v>64</v>
      </c>
      <c r="BP306" s="50">
        <v>6</v>
      </c>
      <c r="BQ306" s="50">
        <v>29</v>
      </c>
      <c r="BR306" s="50">
        <v>20</v>
      </c>
      <c r="BS306" s="50"/>
      <c r="BT306" s="50"/>
      <c r="BU306" s="50">
        <v>5</v>
      </c>
      <c r="BV306" s="50">
        <v>3</v>
      </c>
      <c r="BW306" s="50"/>
      <c r="BX306" s="50"/>
      <c r="BY306" s="50"/>
      <c r="BZ306" s="50"/>
      <c r="CA306" s="50"/>
      <c r="CB306" s="50"/>
      <c r="CC306" s="50"/>
      <c r="CD306" s="50"/>
      <c r="CE306" s="50"/>
      <c r="CF306" s="50"/>
      <c r="CG306" s="50"/>
      <c r="CH306" s="50"/>
      <c r="CI306" s="50"/>
      <c r="CJ306" s="50"/>
      <c r="CK306" s="50"/>
      <c r="CL306" s="50"/>
      <c r="CM306" s="50"/>
      <c r="CN306" s="50">
        <v>0</v>
      </c>
      <c r="CO306" s="50"/>
      <c r="CP306" s="48"/>
      <c r="CQ306" s="50"/>
      <c r="CR306" s="50"/>
      <c r="CS306" s="51"/>
      <c r="CT306" s="50"/>
      <c r="CU306" s="50">
        <v>771</v>
      </c>
      <c r="CV306" s="52">
        <f t="shared" si="9"/>
        <v>0</v>
      </c>
      <c r="CW306" s="49">
        <v>0</v>
      </c>
      <c r="CX306" s="46" t="s">
        <v>594</v>
      </c>
      <c r="CY306" s="45"/>
      <c r="CZ306" s="49">
        <v>0</v>
      </c>
      <c r="DA306" s="53" t="s">
        <v>3988</v>
      </c>
      <c r="DB306" s="49">
        <v>4077.6</v>
      </c>
      <c r="DC306" s="49"/>
      <c r="DD306" s="45"/>
      <c r="DE306" s="45"/>
      <c r="DF306" s="45"/>
      <c r="DG306" s="45"/>
      <c r="DH306" s="45"/>
      <c r="DI306" s="45"/>
      <c r="DJ306" s="46">
        <v>2</v>
      </c>
      <c r="DK306" s="45"/>
      <c r="DL306" s="45"/>
      <c r="DM306" s="45"/>
      <c r="DN306" s="46">
        <v>1</v>
      </c>
      <c r="DO306" s="46" t="s">
        <v>9697</v>
      </c>
      <c r="DP306" s="46">
        <v>313500</v>
      </c>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6">
        <v>1</v>
      </c>
      <c r="EM306" s="46" t="s">
        <v>9697</v>
      </c>
      <c r="EN306" s="46">
        <v>313500</v>
      </c>
      <c r="EO306" s="45"/>
      <c r="EP306" s="45"/>
      <c r="EQ306" s="45"/>
      <c r="ER306" s="45"/>
      <c r="ES306" s="45"/>
      <c r="ET306" s="45"/>
      <c r="EU306" s="45"/>
      <c r="EV306" s="45"/>
      <c r="EW306" s="45"/>
      <c r="EX306" s="45"/>
      <c r="EY306" s="45"/>
      <c r="EZ306" s="45"/>
      <c r="FA306" s="45"/>
      <c r="FB306" s="45"/>
      <c r="FC306" s="45"/>
      <c r="FD306" s="45"/>
      <c r="FE306" s="45"/>
      <c r="FF306" s="45"/>
      <c r="FG306" s="46">
        <v>100</v>
      </c>
      <c r="FH306" s="45"/>
      <c r="FI306" s="46">
        <v>63</v>
      </c>
      <c r="FJ306" s="46">
        <v>54</v>
      </c>
      <c r="FK306" s="46">
        <v>0</v>
      </c>
      <c r="FL306" s="46">
        <v>0</v>
      </c>
      <c r="FM306" s="46">
        <v>0</v>
      </c>
      <c r="FN306" s="46">
        <v>9</v>
      </c>
      <c r="FO306" s="46">
        <v>0</v>
      </c>
      <c r="FP306" s="46">
        <v>0</v>
      </c>
      <c r="FQ306" s="46">
        <v>0</v>
      </c>
      <c r="FR306" s="45"/>
      <c r="FS306" s="45"/>
      <c r="FT306" s="46" t="s">
        <v>10123</v>
      </c>
      <c r="FU306" s="46" t="s">
        <v>10205</v>
      </c>
      <c r="FV306" s="46" t="s">
        <v>10292</v>
      </c>
      <c r="FW306" s="53" t="s">
        <v>10340</v>
      </c>
      <c r="FX306" s="46" t="s">
        <v>10394</v>
      </c>
      <c r="FY306" s="46" t="s">
        <v>10476</v>
      </c>
      <c r="FZ306" s="45"/>
      <c r="GA306" s="45"/>
      <c r="GB306" s="45"/>
      <c r="GC306" s="46" t="s">
        <v>10655</v>
      </c>
      <c r="GD306" s="46">
        <v>5</v>
      </c>
      <c r="GE306" s="46">
        <v>243</v>
      </c>
      <c r="GF306" s="46" t="s">
        <v>10745</v>
      </c>
      <c r="GG306" s="46" t="s">
        <v>10855</v>
      </c>
      <c r="GH306" s="46" t="s">
        <v>11081</v>
      </c>
      <c r="GI306" s="46" t="s">
        <v>10963</v>
      </c>
      <c r="GJ306" s="46" t="s">
        <v>7190</v>
      </c>
      <c r="GK306" s="46" t="s">
        <v>7282</v>
      </c>
      <c r="GL306" s="46" t="s">
        <v>11081</v>
      </c>
      <c r="GM306" s="46" t="s">
        <v>7460</v>
      </c>
      <c r="GN306" s="54"/>
    </row>
    <row r="307" spans="3:196" ht="30" customHeight="1" x14ac:dyDescent="0.2">
      <c r="C307" s="57" t="s">
        <v>11155</v>
      </c>
      <c r="D307" s="102" t="s">
        <v>11217</v>
      </c>
      <c r="E307" s="54" t="s">
        <v>50</v>
      </c>
      <c r="F307" s="54" t="s">
        <v>11175</v>
      </c>
      <c r="G307" s="54" t="s">
        <v>84</v>
      </c>
      <c r="H307" s="54" t="s">
        <v>184</v>
      </c>
      <c r="I307" s="54" t="s">
        <v>521</v>
      </c>
      <c r="J307" s="54" t="s">
        <v>717</v>
      </c>
      <c r="K307" s="54">
        <v>2023</v>
      </c>
      <c r="L307" s="54" t="s">
        <v>788</v>
      </c>
      <c r="M307" s="54" t="s">
        <v>936</v>
      </c>
      <c r="N307" s="54"/>
      <c r="O307" s="54" t="s">
        <v>1089</v>
      </c>
      <c r="P307" s="54" t="s">
        <v>1349</v>
      </c>
      <c r="Q307" s="54"/>
      <c r="R307" s="54"/>
      <c r="S307" s="54"/>
      <c r="T307" s="54"/>
      <c r="U307" s="54"/>
      <c r="V307" s="54"/>
      <c r="W307" s="54"/>
      <c r="X307" s="54"/>
      <c r="Y307" s="54"/>
      <c r="Z307" s="54" t="s">
        <v>2700</v>
      </c>
      <c r="AA307" s="54" t="s">
        <v>3010</v>
      </c>
      <c r="AB307" s="54" t="s">
        <v>3138</v>
      </c>
      <c r="AC307" s="54" t="s">
        <v>3205</v>
      </c>
      <c r="AD307" s="55">
        <v>4.0223000000000004</v>
      </c>
      <c r="AE307" s="55"/>
      <c r="AF307" s="55"/>
      <c r="AG307" s="55"/>
      <c r="AH307" s="55">
        <v>3.0385</v>
      </c>
      <c r="AI307" s="55">
        <v>75.540000000000006</v>
      </c>
      <c r="AJ307" s="55">
        <v>0.27</v>
      </c>
      <c r="AK307" s="55">
        <v>0.49940000000000001</v>
      </c>
      <c r="AL307" s="55">
        <v>12.42</v>
      </c>
      <c r="AM307" s="55">
        <v>0.4844</v>
      </c>
      <c r="AN307" s="55">
        <v>12.04</v>
      </c>
      <c r="AO307" s="55">
        <v>0</v>
      </c>
      <c r="AP307" s="55">
        <v>0</v>
      </c>
      <c r="AQ307" s="55"/>
      <c r="AR307" s="55"/>
      <c r="AS307" s="55"/>
      <c r="AT307" s="55"/>
      <c r="AU307" s="55"/>
      <c r="AV307" s="55">
        <v>1</v>
      </c>
      <c r="AW307" s="54" t="s">
        <v>3410</v>
      </c>
      <c r="AX307" s="54"/>
      <c r="AY307" s="55">
        <v>1.081</v>
      </c>
      <c r="AZ307" s="55">
        <v>5.2</v>
      </c>
      <c r="BA307" s="55">
        <v>0.5</v>
      </c>
      <c r="BB307" s="56">
        <v>7</v>
      </c>
      <c r="BC307" s="56">
        <v>7</v>
      </c>
      <c r="BD307" s="56">
        <v>7</v>
      </c>
      <c r="BE307" s="56"/>
      <c r="BF307" s="56"/>
      <c r="BG307" s="56"/>
      <c r="BH307" s="56"/>
      <c r="BI307" s="56"/>
      <c r="BJ307" s="56">
        <v>4</v>
      </c>
      <c r="BK307" s="56"/>
      <c r="BL307" s="56"/>
      <c r="BM307" s="56"/>
      <c r="BN307" s="56"/>
      <c r="BO307" s="56"/>
      <c r="BP307" s="56">
        <v>1</v>
      </c>
      <c r="BQ307" s="56">
        <v>2</v>
      </c>
      <c r="BR307" s="56"/>
      <c r="BS307" s="56"/>
      <c r="BT307" s="56"/>
      <c r="BU307" s="56"/>
      <c r="BV307" s="56"/>
      <c r="BW307" s="56"/>
      <c r="BX307" s="56"/>
      <c r="BY307" s="56"/>
      <c r="BZ307" s="56"/>
      <c r="CA307" s="56"/>
      <c r="CB307" s="56"/>
      <c r="CC307" s="56"/>
      <c r="CD307" s="56"/>
      <c r="CE307" s="56"/>
      <c r="CF307" s="56"/>
      <c r="CG307" s="56"/>
      <c r="CH307" s="56"/>
      <c r="CI307" s="56"/>
      <c r="CJ307" s="56"/>
      <c r="CK307" s="56"/>
      <c r="CL307" s="56"/>
      <c r="CM307" s="56"/>
      <c r="CN307" s="56">
        <v>0</v>
      </c>
      <c r="CO307" s="56"/>
      <c r="CP307" s="70"/>
      <c r="CQ307" s="56"/>
      <c r="CR307" s="56"/>
      <c r="CS307" s="56"/>
      <c r="CT307" s="56"/>
      <c r="CU307" s="56">
        <v>7</v>
      </c>
      <c r="CV307" s="56">
        <v>0</v>
      </c>
      <c r="CW307" s="55">
        <v>3500</v>
      </c>
      <c r="CX307" s="54" t="s">
        <v>594</v>
      </c>
      <c r="CY307" s="54"/>
      <c r="CZ307" s="54">
        <v>16.2</v>
      </c>
      <c r="DA307" s="54" t="s">
        <v>3988</v>
      </c>
      <c r="DB307" s="55">
        <v>21600</v>
      </c>
      <c r="DC307" s="54"/>
      <c r="DD307" s="54"/>
      <c r="DE307" s="54"/>
      <c r="DF307" s="54"/>
      <c r="DG307" s="54"/>
      <c r="DH307" s="54">
        <v>0</v>
      </c>
      <c r="DI307" s="54" t="s">
        <v>594</v>
      </c>
      <c r="DJ307" s="54">
        <v>0</v>
      </c>
      <c r="DK307" s="54">
        <v>1</v>
      </c>
      <c r="DL307" s="54" t="s">
        <v>4200</v>
      </c>
      <c r="DM307" s="54">
        <v>748</v>
      </c>
      <c r="DN307" s="54"/>
      <c r="DO307" s="54"/>
      <c r="DP307" s="54"/>
      <c r="DQ307" s="54"/>
      <c r="DR307" s="54"/>
      <c r="DS307" s="54"/>
      <c r="DT307" s="54"/>
      <c r="DU307" s="54"/>
      <c r="DV307" s="54"/>
      <c r="DW307" s="54"/>
      <c r="DX307" s="54"/>
      <c r="DY307" s="54"/>
      <c r="DZ307" s="54"/>
      <c r="EA307" s="54"/>
      <c r="EB307" s="54"/>
      <c r="EC307" s="54"/>
      <c r="ED307" s="54"/>
      <c r="EE307" s="54"/>
      <c r="EF307" s="54"/>
      <c r="EG307" s="54"/>
      <c r="EH307" s="54"/>
      <c r="EI307" s="54"/>
      <c r="EJ307" s="54"/>
      <c r="EK307" s="54"/>
      <c r="EL307" s="54">
        <v>1</v>
      </c>
      <c r="EM307" s="54" t="s">
        <v>4186</v>
      </c>
      <c r="EN307" s="54">
        <v>826</v>
      </c>
      <c r="EO307" s="54"/>
      <c r="EP307" s="54"/>
      <c r="EQ307" s="54"/>
      <c r="ER307" s="54"/>
      <c r="ES307" s="54"/>
      <c r="ET307" s="54"/>
      <c r="EU307" s="54"/>
      <c r="EV307" s="54"/>
      <c r="EW307" s="54"/>
      <c r="EX307" s="54"/>
      <c r="EY307" s="54"/>
      <c r="EZ307" s="54"/>
      <c r="FA307" s="54"/>
      <c r="FB307" s="54"/>
      <c r="FC307" s="54"/>
      <c r="FD307" s="54"/>
      <c r="FE307" s="54"/>
      <c r="FF307" s="54"/>
      <c r="FG307" s="54"/>
      <c r="FH307" s="54"/>
      <c r="FI307" s="54"/>
      <c r="FJ307" s="54"/>
      <c r="FK307" s="54"/>
      <c r="FL307" s="54"/>
      <c r="FM307" s="54"/>
      <c r="FN307" s="54"/>
      <c r="FO307" s="54"/>
      <c r="FP307" s="54"/>
      <c r="FQ307" s="54"/>
      <c r="FR307" s="54"/>
      <c r="FS307" s="54"/>
      <c r="FT307" s="54"/>
      <c r="FU307" s="54" t="s">
        <v>5006</v>
      </c>
      <c r="FV307" s="54" t="s">
        <v>5232</v>
      </c>
      <c r="FW307" s="54"/>
      <c r="FX307" s="54"/>
      <c r="FY307" s="54" t="s">
        <v>5474</v>
      </c>
      <c r="FZ307" s="54"/>
      <c r="GA307" s="54" t="s">
        <v>4218</v>
      </c>
      <c r="GB307" s="54"/>
      <c r="GC307" s="54" t="s">
        <v>5698</v>
      </c>
      <c r="GD307" s="54">
        <v>1</v>
      </c>
      <c r="GE307" s="54">
        <v>25</v>
      </c>
      <c r="GF307" s="54" t="s">
        <v>5906</v>
      </c>
      <c r="GG307" s="54" t="s">
        <v>6247</v>
      </c>
      <c r="GH307" s="54" t="s">
        <v>6565</v>
      </c>
      <c r="GI307" s="54" t="s">
        <v>6910</v>
      </c>
      <c r="GJ307" s="54" t="s">
        <v>7190</v>
      </c>
      <c r="GK307" s="54" t="s">
        <v>7282</v>
      </c>
      <c r="GL307" s="54" t="s">
        <v>7376</v>
      </c>
      <c r="GM307" s="54" t="s">
        <v>7460</v>
      </c>
      <c r="GN307" s="54"/>
    </row>
    <row r="308" spans="3:196" ht="30" customHeight="1" x14ac:dyDescent="0.2">
      <c r="C308" s="57" t="s">
        <v>11155</v>
      </c>
      <c r="D308" s="102" t="s">
        <v>11217</v>
      </c>
      <c r="E308" s="54" t="s">
        <v>50</v>
      </c>
      <c r="F308" s="54" t="s">
        <v>11175</v>
      </c>
      <c r="G308" s="54" t="s">
        <v>84</v>
      </c>
      <c r="H308" s="54" t="s">
        <v>212</v>
      </c>
      <c r="I308" s="54" t="s">
        <v>521</v>
      </c>
      <c r="J308" s="54" t="s">
        <v>717</v>
      </c>
      <c r="K308" s="54">
        <v>2020</v>
      </c>
      <c r="L308" s="54" t="s">
        <v>804</v>
      </c>
      <c r="M308" s="54" t="s">
        <v>946</v>
      </c>
      <c r="N308" s="54"/>
      <c r="O308" s="54" t="s">
        <v>1108</v>
      </c>
      <c r="P308" s="54" t="s">
        <v>1350</v>
      </c>
      <c r="Q308" s="54"/>
      <c r="R308" s="54"/>
      <c r="S308" s="54" t="s">
        <v>2050</v>
      </c>
      <c r="T308" s="54" t="s">
        <v>2290</v>
      </c>
      <c r="U308" s="54"/>
      <c r="V308" s="54"/>
      <c r="W308" s="54"/>
      <c r="X308" s="54"/>
      <c r="Y308" s="54"/>
      <c r="Z308" s="54" t="s">
        <v>2725</v>
      </c>
      <c r="AA308" s="54" t="s">
        <v>3018</v>
      </c>
      <c r="AB308" s="54" t="s">
        <v>3138</v>
      </c>
      <c r="AC308" s="54" t="s">
        <v>3205</v>
      </c>
      <c r="AD308" s="55">
        <v>2.5</v>
      </c>
      <c r="AE308" s="55"/>
      <c r="AF308" s="55"/>
      <c r="AG308" s="55"/>
      <c r="AH308" s="55">
        <v>1.3</v>
      </c>
      <c r="AI308" s="55">
        <v>52</v>
      </c>
      <c r="AJ308" s="55">
        <v>0.11</v>
      </c>
      <c r="AK308" s="55">
        <v>0.6</v>
      </c>
      <c r="AL308" s="55">
        <v>24</v>
      </c>
      <c r="AM308" s="55">
        <v>0.6</v>
      </c>
      <c r="AN308" s="55">
        <v>24</v>
      </c>
      <c r="AO308" s="55">
        <v>0</v>
      </c>
      <c r="AP308" s="55">
        <v>0</v>
      </c>
      <c r="AQ308" s="55"/>
      <c r="AR308" s="55"/>
      <c r="AS308" s="55"/>
      <c r="AT308" s="55"/>
      <c r="AU308" s="55"/>
      <c r="AV308" s="55"/>
      <c r="AW308" s="54"/>
      <c r="AX308" s="54"/>
      <c r="AY308" s="55"/>
      <c r="AZ308" s="55">
        <v>1.5</v>
      </c>
      <c r="BA308" s="55">
        <v>0.14000000000000001</v>
      </c>
      <c r="BB308" s="56">
        <v>8</v>
      </c>
      <c r="BC308" s="56">
        <v>7</v>
      </c>
      <c r="BD308" s="56">
        <v>7</v>
      </c>
      <c r="BE308" s="56">
        <v>1</v>
      </c>
      <c r="BF308" s="56"/>
      <c r="BG308" s="56"/>
      <c r="BH308" s="56"/>
      <c r="BI308" s="56"/>
      <c r="BJ308" s="56">
        <v>1</v>
      </c>
      <c r="BK308" s="56"/>
      <c r="BL308" s="56"/>
      <c r="BM308" s="56"/>
      <c r="BN308" s="56"/>
      <c r="BO308" s="56"/>
      <c r="BP308" s="56"/>
      <c r="BQ308" s="56">
        <v>5</v>
      </c>
      <c r="BR308" s="56"/>
      <c r="BS308" s="56"/>
      <c r="BT308" s="56"/>
      <c r="BU308" s="56"/>
      <c r="BV308" s="56"/>
      <c r="BW308" s="56"/>
      <c r="BX308" s="56"/>
      <c r="BY308" s="56"/>
      <c r="BZ308" s="56"/>
      <c r="CA308" s="56"/>
      <c r="CB308" s="56"/>
      <c r="CC308" s="56"/>
      <c r="CD308" s="56"/>
      <c r="CE308" s="56"/>
      <c r="CF308" s="56"/>
      <c r="CG308" s="56"/>
      <c r="CH308" s="56"/>
      <c r="CI308" s="56"/>
      <c r="CJ308" s="56"/>
      <c r="CK308" s="56"/>
      <c r="CL308" s="56"/>
      <c r="CM308" s="56"/>
      <c r="CN308" s="56">
        <v>0</v>
      </c>
      <c r="CO308" s="56"/>
      <c r="CP308" s="70"/>
      <c r="CQ308" s="56"/>
      <c r="CR308" s="56"/>
      <c r="CS308" s="56"/>
      <c r="CT308" s="56"/>
      <c r="CU308" s="56">
        <v>7</v>
      </c>
      <c r="CV308" s="56">
        <v>0</v>
      </c>
      <c r="CW308" s="55">
        <v>3600</v>
      </c>
      <c r="CX308" s="54" t="s">
        <v>3707</v>
      </c>
      <c r="CY308" s="54"/>
      <c r="CZ308" s="54">
        <v>15.25</v>
      </c>
      <c r="DA308" s="54" t="s">
        <v>3988</v>
      </c>
      <c r="DB308" s="55">
        <v>23600</v>
      </c>
      <c r="DC308" s="54"/>
      <c r="DD308" s="54"/>
      <c r="DE308" s="54"/>
      <c r="DF308" s="54"/>
      <c r="DG308" s="54"/>
      <c r="DH308" s="54"/>
      <c r="DI308" s="54"/>
      <c r="DJ308" s="54">
        <v>2</v>
      </c>
      <c r="DK308" s="54"/>
      <c r="DL308" s="54"/>
      <c r="DM308" s="54"/>
      <c r="DN308" s="54">
        <v>1</v>
      </c>
      <c r="DO308" s="54" t="s">
        <v>4328</v>
      </c>
      <c r="DP308" s="54">
        <v>726</v>
      </c>
      <c r="DQ308" s="54"/>
      <c r="DR308" s="54"/>
      <c r="DS308" s="54"/>
      <c r="DT308" s="54"/>
      <c r="DU308" s="54"/>
      <c r="DV308" s="54"/>
      <c r="DW308" s="54"/>
      <c r="DX308" s="54"/>
      <c r="DY308" s="54"/>
      <c r="DZ308" s="54"/>
      <c r="EA308" s="54"/>
      <c r="EB308" s="54"/>
      <c r="EC308" s="54"/>
      <c r="ED308" s="54"/>
      <c r="EE308" s="54"/>
      <c r="EF308" s="54"/>
      <c r="EG308" s="54"/>
      <c r="EH308" s="54"/>
      <c r="EI308" s="54"/>
      <c r="EJ308" s="54"/>
      <c r="EK308" s="54"/>
      <c r="EL308" s="54">
        <v>1</v>
      </c>
      <c r="EM308" s="54" t="s">
        <v>4637</v>
      </c>
      <c r="EN308" s="54">
        <v>726</v>
      </c>
      <c r="EO308" s="54"/>
      <c r="EP308" s="54"/>
      <c r="EQ308" s="54"/>
      <c r="ER308" s="54"/>
      <c r="ES308" s="54"/>
      <c r="ET308" s="54"/>
      <c r="EU308" s="54"/>
      <c r="EV308" s="54"/>
      <c r="EW308" s="54"/>
      <c r="EX308" s="54"/>
      <c r="EY308" s="54"/>
      <c r="EZ308" s="54"/>
      <c r="FA308" s="54"/>
      <c r="FB308" s="54"/>
      <c r="FC308" s="54"/>
      <c r="FD308" s="54"/>
      <c r="FE308" s="54"/>
      <c r="FF308" s="54"/>
      <c r="FG308" s="54"/>
      <c r="FH308" s="54"/>
      <c r="FI308" s="54"/>
      <c r="FJ308" s="54"/>
      <c r="FK308" s="54"/>
      <c r="FL308" s="54"/>
      <c r="FM308" s="54"/>
      <c r="FN308" s="54"/>
      <c r="FO308" s="54"/>
      <c r="FP308" s="54"/>
      <c r="FQ308" s="54"/>
      <c r="FR308" s="54"/>
      <c r="FS308" s="54"/>
      <c r="FT308" s="54"/>
      <c r="FU308" s="54" t="s">
        <v>5019</v>
      </c>
      <c r="FV308" s="54" t="s">
        <v>5240</v>
      </c>
      <c r="FW308" s="54" t="s">
        <v>5362</v>
      </c>
      <c r="FX308" s="54"/>
      <c r="FY308" s="54" t="s">
        <v>5483</v>
      </c>
      <c r="FZ308" s="54"/>
      <c r="GA308" s="54" t="s">
        <v>5623</v>
      </c>
      <c r="GB308" s="54"/>
      <c r="GC308" s="54" t="s">
        <v>5703</v>
      </c>
      <c r="GD308" s="54">
        <v>1</v>
      </c>
      <c r="GE308" s="54">
        <v>17</v>
      </c>
      <c r="GF308" s="54" t="s">
        <v>5934</v>
      </c>
      <c r="GG308" s="54" t="s">
        <v>6272</v>
      </c>
      <c r="GH308" s="54" t="s">
        <v>6593</v>
      </c>
      <c r="GI308" s="54" t="s">
        <v>6938</v>
      </c>
      <c r="GJ308" s="54" t="s">
        <v>7190</v>
      </c>
      <c r="GK308" s="54" t="s">
        <v>7282</v>
      </c>
      <c r="GL308" s="54" t="s">
        <v>7376</v>
      </c>
      <c r="GM308" s="54" t="s">
        <v>7460</v>
      </c>
      <c r="GN308" s="54"/>
    </row>
    <row r="309" spans="3:196" ht="30" customHeight="1" x14ac:dyDescent="0.2">
      <c r="C309" s="57" t="s">
        <v>11155</v>
      </c>
      <c r="D309" s="102" t="s">
        <v>11217</v>
      </c>
      <c r="E309" s="54" t="s">
        <v>50</v>
      </c>
      <c r="F309" s="54" t="s">
        <v>11175</v>
      </c>
      <c r="G309" s="54" t="s">
        <v>84</v>
      </c>
      <c r="H309" s="54" t="s">
        <v>217</v>
      </c>
      <c r="I309" s="54" t="s">
        <v>521</v>
      </c>
      <c r="J309" s="54" t="s">
        <v>717</v>
      </c>
      <c r="K309" s="54">
        <v>2023</v>
      </c>
      <c r="L309" s="54" t="s">
        <v>772</v>
      </c>
      <c r="M309" s="54" t="s">
        <v>936</v>
      </c>
      <c r="N309" s="54"/>
      <c r="O309" s="54" t="s">
        <v>1112</v>
      </c>
      <c r="P309" s="54" t="s">
        <v>1351</v>
      </c>
      <c r="Q309" s="54"/>
      <c r="R309" s="54"/>
      <c r="S309" s="54"/>
      <c r="T309" s="54"/>
      <c r="U309" s="54"/>
      <c r="V309" s="54"/>
      <c r="W309" s="54"/>
      <c r="X309" s="54"/>
      <c r="Y309" s="54"/>
      <c r="Z309" s="54" t="s">
        <v>2730</v>
      </c>
      <c r="AA309" s="54" t="s">
        <v>3019</v>
      </c>
      <c r="AB309" s="54" t="s">
        <v>3142</v>
      </c>
      <c r="AC309" s="54" t="s">
        <v>3205</v>
      </c>
      <c r="AD309" s="55">
        <v>1.2213000000000001</v>
      </c>
      <c r="AE309" s="55"/>
      <c r="AF309" s="55"/>
      <c r="AG309" s="55"/>
      <c r="AH309" s="55">
        <v>1.117</v>
      </c>
      <c r="AI309" s="55">
        <v>91.46</v>
      </c>
      <c r="AJ309" s="55">
        <v>5.5E-2</v>
      </c>
      <c r="AK309" s="55">
        <v>6.4699999999999994E-2</v>
      </c>
      <c r="AL309" s="55">
        <v>5.3</v>
      </c>
      <c r="AM309" s="55">
        <v>3.9600000000000003E-2</v>
      </c>
      <c r="AN309" s="55">
        <v>3.24</v>
      </c>
      <c r="AO309" s="55">
        <v>0</v>
      </c>
      <c r="AP309" s="55">
        <v>0</v>
      </c>
      <c r="AQ309" s="55"/>
      <c r="AR309" s="55"/>
      <c r="AS309" s="55"/>
      <c r="AT309" s="55"/>
      <c r="AU309" s="55"/>
      <c r="AV309" s="55"/>
      <c r="AW309" s="54"/>
      <c r="AX309" s="54"/>
      <c r="AY309" s="55"/>
      <c r="AZ309" s="55">
        <v>0.9</v>
      </c>
      <c r="BA309" s="55">
        <v>0.04</v>
      </c>
      <c r="BB309" s="56">
        <v>8</v>
      </c>
      <c r="BC309" s="56">
        <v>3</v>
      </c>
      <c r="BD309" s="56">
        <v>3</v>
      </c>
      <c r="BE309" s="56">
        <v>1</v>
      </c>
      <c r="BF309" s="56"/>
      <c r="BG309" s="56">
        <v>1</v>
      </c>
      <c r="BH309" s="56"/>
      <c r="BI309" s="56"/>
      <c r="BJ309" s="56"/>
      <c r="BK309" s="56"/>
      <c r="BL309" s="56"/>
      <c r="BM309" s="56"/>
      <c r="BN309" s="56"/>
      <c r="BO309" s="56">
        <v>1</v>
      </c>
      <c r="BP309" s="56"/>
      <c r="BQ309" s="56"/>
      <c r="BR309" s="56"/>
      <c r="BS309" s="56"/>
      <c r="BT309" s="56"/>
      <c r="BU309" s="56"/>
      <c r="BV309" s="56"/>
      <c r="BW309" s="56"/>
      <c r="BX309" s="56"/>
      <c r="BY309" s="56"/>
      <c r="BZ309" s="56"/>
      <c r="CA309" s="56"/>
      <c r="CB309" s="56"/>
      <c r="CC309" s="56"/>
      <c r="CD309" s="56"/>
      <c r="CE309" s="56"/>
      <c r="CF309" s="56"/>
      <c r="CG309" s="56"/>
      <c r="CH309" s="56"/>
      <c r="CI309" s="56"/>
      <c r="CJ309" s="56"/>
      <c r="CK309" s="56"/>
      <c r="CL309" s="56"/>
      <c r="CM309" s="56"/>
      <c r="CN309" s="56">
        <v>0</v>
      </c>
      <c r="CO309" s="56"/>
      <c r="CP309" s="70"/>
      <c r="CQ309" s="56"/>
      <c r="CR309" s="56"/>
      <c r="CS309" s="56"/>
      <c r="CT309" s="56"/>
      <c r="CU309" s="56">
        <v>3</v>
      </c>
      <c r="CV309" s="56">
        <v>0</v>
      </c>
      <c r="CW309" s="55">
        <v>500</v>
      </c>
      <c r="CX309" s="54" t="s">
        <v>3709</v>
      </c>
      <c r="CY309" s="54"/>
      <c r="CZ309" s="54">
        <v>1.02</v>
      </c>
      <c r="DA309" s="54" t="s">
        <v>3988</v>
      </c>
      <c r="DB309" s="55">
        <v>49148</v>
      </c>
      <c r="DC309" s="54"/>
      <c r="DD309" s="54"/>
      <c r="DE309" s="54"/>
      <c r="DF309" s="54"/>
      <c r="DG309" s="54"/>
      <c r="DH309" s="54"/>
      <c r="DI309" s="54"/>
      <c r="DJ309" s="54">
        <v>3</v>
      </c>
      <c r="DK309" s="54">
        <v>1</v>
      </c>
      <c r="DL309" s="54" t="s">
        <v>4206</v>
      </c>
      <c r="DM309" s="54">
        <v>93</v>
      </c>
      <c r="DN309" s="54">
        <v>1</v>
      </c>
      <c r="DO309" s="54" t="s">
        <v>4329</v>
      </c>
      <c r="DP309" s="54">
        <v>152</v>
      </c>
      <c r="DQ309" s="54"/>
      <c r="DR309" s="54"/>
      <c r="DS309" s="54"/>
      <c r="DT309" s="54"/>
      <c r="DU309" s="54"/>
      <c r="DV309" s="54"/>
      <c r="DW309" s="54"/>
      <c r="DX309" s="54"/>
      <c r="DY309" s="54"/>
      <c r="DZ309" s="54"/>
      <c r="EA309" s="54"/>
      <c r="EB309" s="54"/>
      <c r="EC309" s="54"/>
      <c r="ED309" s="54"/>
      <c r="EE309" s="54"/>
      <c r="EF309" s="54"/>
      <c r="EG309" s="54"/>
      <c r="EH309" s="54"/>
      <c r="EI309" s="54"/>
      <c r="EJ309" s="54"/>
      <c r="EK309" s="54"/>
      <c r="EL309" s="54">
        <v>1</v>
      </c>
      <c r="EM309" s="54" t="s">
        <v>4288</v>
      </c>
      <c r="EN309" s="54">
        <v>118</v>
      </c>
      <c r="EO309" s="54"/>
      <c r="EP309" s="54"/>
      <c r="EQ309" s="54"/>
      <c r="ER309" s="54"/>
      <c r="ES309" s="54"/>
      <c r="ET309" s="54"/>
      <c r="EU309" s="54"/>
      <c r="EV309" s="54"/>
      <c r="EW309" s="54"/>
      <c r="EX309" s="54"/>
      <c r="EY309" s="54"/>
      <c r="EZ309" s="54"/>
      <c r="FA309" s="54"/>
      <c r="FB309" s="54"/>
      <c r="FC309" s="54"/>
      <c r="FD309" s="54"/>
      <c r="FE309" s="54"/>
      <c r="FF309" s="54"/>
      <c r="FG309" s="54"/>
      <c r="FH309" s="54"/>
      <c r="FI309" s="54"/>
      <c r="FJ309" s="54"/>
      <c r="FK309" s="54"/>
      <c r="FL309" s="54"/>
      <c r="FM309" s="54"/>
      <c r="FN309" s="54"/>
      <c r="FO309" s="54"/>
      <c r="FP309" s="54"/>
      <c r="FQ309" s="54"/>
      <c r="FR309" s="54"/>
      <c r="FS309" s="54"/>
      <c r="FT309" s="54"/>
      <c r="FU309" s="54" t="s">
        <v>5021</v>
      </c>
      <c r="FV309" s="54" t="s">
        <v>5241</v>
      </c>
      <c r="FW309" s="54"/>
      <c r="FX309" s="54"/>
      <c r="FY309" s="54"/>
      <c r="FZ309" s="54"/>
      <c r="GA309" s="54"/>
      <c r="GB309" s="54"/>
      <c r="GC309" s="54" t="s">
        <v>5704</v>
      </c>
      <c r="GD309" s="54">
        <v>3</v>
      </c>
      <c r="GE309" s="54">
        <v>152</v>
      </c>
      <c r="GF309" s="54" t="s">
        <v>5939</v>
      </c>
      <c r="GG309" s="54" t="s">
        <v>6277</v>
      </c>
      <c r="GH309" s="54" t="s">
        <v>6598</v>
      </c>
      <c r="GI309" s="54" t="s">
        <v>6943</v>
      </c>
      <c r="GJ309" s="54" t="s">
        <v>7190</v>
      </c>
      <c r="GK309" s="54" t="s">
        <v>7282</v>
      </c>
      <c r="GL309" s="54" t="s">
        <v>7376</v>
      </c>
      <c r="GM309" s="54" t="s">
        <v>7460</v>
      </c>
      <c r="GN309" s="54"/>
    </row>
    <row r="310" spans="3:196" ht="30" customHeight="1" x14ac:dyDescent="0.2">
      <c r="C310" s="57" t="s">
        <v>11155</v>
      </c>
      <c r="D310" s="102" t="s">
        <v>11217</v>
      </c>
      <c r="E310" s="54" t="s">
        <v>50</v>
      </c>
      <c r="F310" s="54" t="s">
        <v>11175</v>
      </c>
      <c r="G310" s="54" t="s">
        <v>84</v>
      </c>
      <c r="H310" s="54" t="s">
        <v>232</v>
      </c>
      <c r="I310" s="54" t="s">
        <v>521</v>
      </c>
      <c r="J310" s="54" t="s">
        <v>717</v>
      </c>
      <c r="K310" s="54">
        <v>2021</v>
      </c>
      <c r="L310" s="54" t="s">
        <v>788</v>
      </c>
      <c r="M310" s="54" t="s">
        <v>982</v>
      </c>
      <c r="N310" s="54"/>
      <c r="O310" s="54" t="s">
        <v>1126</v>
      </c>
      <c r="P310" s="54" t="s">
        <v>1364</v>
      </c>
      <c r="Q310" s="54"/>
      <c r="R310" s="54"/>
      <c r="S310" s="54"/>
      <c r="T310" s="54"/>
      <c r="U310" s="54"/>
      <c r="V310" s="54"/>
      <c r="W310" s="54"/>
      <c r="X310" s="54"/>
      <c r="Y310" s="54"/>
      <c r="Z310" s="54" t="s">
        <v>2744</v>
      </c>
      <c r="AA310" s="54" t="s">
        <v>3027</v>
      </c>
      <c r="AB310" s="54" t="s">
        <v>3138</v>
      </c>
      <c r="AC310" s="54" t="s">
        <v>3205</v>
      </c>
      <c r="AD310" s="55">
        <v>0.40699999999999997</v>
      </c>
      <c r="AE310" s="55"/>
      <c r="AF310" s="55"/>
      <c r="AG310" s="55"/>
      <c r="AH310" s="55">
        <v>0.32500000000000001</v>
      </c>
      <c r="AI310" s="55">
        <v>79.849999999999994</v>
      </c>
      <c r="AJ310" s="55">
        <v>0.03</v>
      </c>
      <c r="AK310" s="55">
        <v>4.1000000000000002E-2</v>
      </c>
      <c r="AL310" s="55">
        <v>10.07</v>
      </c>
      <c r="AM310" s="55">
        <v>4.1000000000000002E-2</v>
      </c>
      <c r="AN310" s="55">
        <v>10.07</v>
      </c>
      <c r="AO310" s="55">
        <v>0</v>
      </c>
      <c r="AP310" s="55">
        <v>0</v>
      </c>
      <c r="AQ310" s="55"/>
      <c r="AR310" s="55"/>
      <c r="AS310" s="55"/>
      <c r="AT310" s="55"/>
      <c r="AU310" s="55"/>
      <c r="AV310" s="55">
        <v>1</v>
      </c>
      <c r="AW310" s="54" t="s">
        <v>594</v>
      </c>
      <c r="AX310" s="54"/>
      <c r="AY310" s="55">
        <v>5.3999999999999999E-2</v>
      </c>
      <c r="AZ310" s="55">
        <v>0</v>
      </c>
      <c r="BA310" s="55">
        <v>0</v>
      </c>
      <c r="BB310" s="56">
        <v>7</v>
      </c>
      <c r="BC310" s="56">
        <v>7</v>
      </c>
      <c r="BD310" s="56">
        <v>7</v>
      </c>
      <c r="BE310" s="56"/>
      <c r="BF310" s="56"/>
      <c r="BG310" s="56">
        <v>7</v>
      </c>
      <c r="BH310" s="56"/>
      <c r="BI310" s="56"/>
      <c r="BJ310" s="56"/>
      <c r="BK310" s="56"/>
      <c r="BL310" s="56"/>
      <c r="BM310" s="56"/>
      <c r="BN310" s="56"/>
      <c r="BO310" s="56"/>
      <c r="BP310" s="56"/>
      <c r="BQ310" s="56"/>
      <c r="BR310" s="56"/>
      <c r="BS310" s="56"/>
      <c r="BT310" s="56"/>
      <c r="BU310" s="56"/>
      <c r="BV310" s="56"/>
      <c r="BW310" s="56"/>
      <c r="BX310" s="56"/>
      <c r="BY310" s="56"/>
      <c r="BZ310" s="56"/>
      <c r="CA310" s="56"/>
      <c r="CB310" s="56"/>
      <c r="CC310" s="56"/>
      <c r="CD310" s="56"/>
      <c r="CE310" s="56"/>
      <c r="CF310" s="56"/>
      <c r="CG310" s="56"/>
      <c r="CH310" s="56"/>
      <c r="CI310" s="56"/>
      <c r="CJ310" s="56"/>
      <c r="CK310" s="56"/>
      <c r="CL310" s="56"/>
      <c r="CM310" s="56"/>
      <c r="CN310" s="56">
        <v>0</v>
      </c>
      <c r="CO310" s="56"/>
      <c r="CP310" s="70"/>
      <c r="CQ310" s="56"/>
      <c r="CR310" s="56"/>
      <c r="CS310" s="56"/>
      <c r="CT310" s="56"/>
      <c r="CU310" s="56">
        <v>7</v>
      </c>
      <c r="CV310" s="56">
        <v>0</v>
      </c>
      <c r="CW310" s="55">
        <v>236</v>
      </c>
      <c r="CX310" s="54" t="s">
        <v>594</v>
      </c>
      <c r="CY310" s="54"/>
      <c r="CZ310" s="54">
        <v>1.41</v>
      </c>
      <c r="DA310" s="54" t="s">
        <v>3988</v>
      </c>
      <c r="DB310" s="55">
        <v>16744</v>
      </c>
      <c r="DC310" s="54"/>
      <c r="DD310" s="54"/>
      <c r="DE310" s="54"/>
      <c r="DF310" s="54"/>
      <c r="DG310" s="54"/>
      <c r="DH310" s="54">
        <v>0</v>
      </c>
      <c r="DI310" s="54"/>
      <c r="DJ310" s="54"/>
      <c r="DK310" s="54">
        <v>1</v>
      </c>
      <c r="DL310" s="54" t="s">
        <v>4209</v>
      </c>
      <c r="DM310" s="54">
        <v>219</v>
      </c>
      <c r="DN310" s="54">
        <v>1</v>
      </c>
      <c r="DO310" s="54" t="s">
        <v>4288</v>
      </c>
      <c r="DP310" s="54">
        <v>155</v>
      </c>
      <c r="DQ310" s="54"/>
      <c r="DR310" s="54"/>
      <c r="DS310" s="54"/>
      <c r="DT310" s="54"/>
      <c r="DU310" s="54"/>
      <c r="DV310" s="54"/>
      <c r="DW310" s="54"/>
      <c r="DX310" s="54"/>
      <c r="DY310" s="54"/>
      <c r="DZ310" s="54"/>
      <c r="EA310" s="54"/>
      <c r="EB310" s="54"/>
      <c r="EC310" s="54"/>
      <c r="ED310" s="54"/>
      <c r="EE310" s="54"/>
      <c r="EF310" s="54"/>
      <c r="EG310" s="54"/>
      <c r="EH310" s="54"/>
      <c r="EI310" s="54"/>
      <c r="EJ310" s="54"/>
      <c r="EK310" s="54"/>
      <c r="EL310" s="54"/>
      <c r="EM310" s="54"/>
      <c r="EN310" s="54"/>
      <c r="EO310" s="54"/>
      <c r="EP310" s="54"/>
      <c r="EQ310" s="54"/>
      <c r="ER310" s="54"/>
      <c r="ES310" s="54"/>
      <c r="ET310" s="54"/>
      <c r="EU310" s="54"/>
      <c r="EV310" s="54"/>
      <c r="EW310" s="54"/>
      <c r="EX310" s="54"/>
      <c r="EY310" s="54"/>
      <c r="EZ310" s="54"/>
      <c r="FA310" s="54"/>
      <c r="FB310" s="54"/>
      <c r="FC310" s="54"/>
      <c r="FD310" s="54"/>
      <c r="FE310" s="54"/>
      <c r="FF310" s="54"/>
      <c r="FG310" s="54"/>
      <c r="FH310" s="54"/>
      <c r="FI310" s="54"/>
      <c r="FJ310" s="54"/>
      <c r="FK310" s="54"/>
      <c r="FL310" s="54"/>
      <c r="FM310" s="54"/>
      <c r="FN310" s="54"/>
      <c r="FO310" s="54"/>
      <c r="FP310" s="54"/>
      <c r="FQ310" s="54"/>
      <c r="FR310" s="54"/>
      <c r="FS310" s="54"/>
      <c r="FT310" s="54"/>
      <c r="FU310" s="54"/>
      <c r="FV310" s="54" t="s">
        <v>5247</v>
      </c>
      <c r="FW310" s="54"/>
      <c r="FX310" s="54"/>
      <c r="FY310" s="54"/>
      <c r="FZ310" s="54"/>
      <c r="GA310" s="54"/>
      <c r="GB310" s="54"/>
      <c r="GC310" s="54" t="s">
        <v>5704</v>
      </c>
      <c r="GD310" s="54">
        <v>5</v>
      </c>
      <c r="GE310" s="54">
        <v>170</v>
      </c>
      <c r="GF310" s="54" t="s">
        <v>5954</v>
      </c>
      <c r="GG310" s="54" t="s">
        <v>6292</v>
      </c>
      <c r="GH310" s="54" t="s">
        <v>6613</v>
      </c>
      <c r="GI310" s="54" t="s">
        <v>6958</v>
      </c>
      <c r="GJ310" s="54" t="s">
        <v>7190</v>
      </c>
      <c r="GK310" s="54" t="s">
        <v>7282</v>
      </c>
      <c r="GL310" s="54" t="s">
        <v>7376</v>
      </c>
      <c r="GM310" s="54" t="s">
        <v>7460</v>
      </c>
      <c r="GN310" s="54"/>
    </row>
    <row r="311" spans="3:196" ht="30" customHeight="1" x14ac:dyDescent="0.2">
      <c r="C311" s="57" t="s">
        <v>11155</v>
      </c>
      <c r="D311" s="102" t="s">
        <v>11217</v>
      </c>
      <c r="E311" s="54" t="s">
        <v>50</v>
      </c>
      <c r="F311" s="54" t="s">
        <v>11175</v>
      </c>
      <c r="G311" s="54" t="s">
        <v>84</v>
      </c>
      <c r="H311" s="54" t="s">
        <v>235</v>
      </c>
      <c r="I311" s="54" t="s">
        <v>521</v>
      </c>
      <c r="J311" s="54" t="s">
        <v>717</v>
      </c>
      <c r="K311" s="54">
        <v>2021</v>
      </c>
      <c r="L311" s="54" t="s">
        <v>798</v>
      </c>
      <c r="M311" s="54" t="s">
        <v>985</v>
      </c>
      <c r="N311" s="54"/>
      <c r="O311" s="54" t="s">
        <v>1129</v>
      </c>
      <c r="P311" s="54" t="s">
        <v>1366</v>
      </c>
      <c r="Q311" s="54" t="s">
        <v>1626</v>
      </c>
      <c r="R311" s="54" t="s">
        <v>1826</v>
      </c>
      <c r="S311" s="54" t="s">
        <v>2066</v>
      </c>
      <c r="T311" s="54" t="s">
        <v>2305</v>
      </c>
      <c r="U311" s="54"/>
      <c r="V311" s="54"/>
      <c r="W311" s="54"/>
      <c r="X311" s="54"/>
      <c r="Y311" s="54"/>
      <c r="Z311" s="54" t="s">
        <v>2747</v>
      </c>
      <c r="AA311" s="54" t="s">
        <v>3030</v>
      </c>
      <c r="AB311" s="54" t="s">
        <v>3138</v>
      </c>
      <c r="AC311" s="54" t="s">
        <v>3205</v>
      </c>
      <c r="AD311" s="55">
        <v>1.6160000000000001</v>
      </c>
      <c r="AE311" s="55"/>
      <c r="AF311" s="55"/>
      <c r="AG311" s="55"/>
      <c r="AH311" s="55">
        <v>1.4319999999999999</v>
      </c>
      <c r="AI311" s="55">
        <v>88.61</v>
      </c>
      <c r="AJ311" s="55">
        <v>7.0000000000000007E-2</v>
      </c>
      <c r="AK311" s="55">
        <v>9.1999999999999998E-2</v>
      </c>
      <c r="AL311" s="55">
        <v>5.69</v>
      </c>
      <c r="AM311" s="55">
        <v>9.1999999999999998E-2</v>
      </c>
      <c r="AN311" s="55">
        <v>5.69</v>
      </c>
      <c r="AO311" s="55"/>
      <c r="AP311" s="55"/>
      <c r="AQ311" s="55"/>
      <c r="AR311" s="55"/>
      <c r="AS311" s="55"/>
      <c r="AT311" s="55"/>
      <c r="AU311" s="55"/>
      <c r="AV311" s="55">
        <v>1</v>
      </c>
      <c r="AW311" s="54" t="s">
        <v>3424</v>
      </c>
      <c r="AX311" s="54"/>
      <c r="AY311" s="55">
        <v>0.17799999999999999</v>
      </c>
      <c r="AZ311" s="55">
        <v>1.8</v>
      </c>
      <c r="BA311" s="55">
        <v>7.0000000000000007E-2</v>
      </c>
      <c r="BB311" s="56">
        <v>13</v>
      </c>
      <c r="BC311" s="56">
        <v>5</v>
      </c>
      <c r="BD311" s="56">
        <v>5</v>
      </c>
      <c r="BE311" s="56"/>
      <c r="BF311" s="56"/>
      <c r="BG311" s="56"/>
      <c r="BH311" s="56"/>
      <c r="BI311" s="56"/>
      <c r="BJ311" s="56">
        <v>2</v>
      </c>
      <c r="BK311" s="56"/>
      <c r="BL311" s="56"/>
      <c r="BM311" s="56"/>
      <c r="BN311" s="56"/>
      <c r="BO311" s="56">
        <v>1</v>
      </c>
      <c r="BP311" s="56"/>
      <c r="BQ311" s="56">
        <v>2</v>
      </c>
      <c r="BR311" s="56"/>
      <c r="BS311" s="56"/>
      <c r="BT311" s="56"/>
      <c r="BU311" s="56"/>
      <c r="BV311" s="56"/>
      <c r="BW311" s="56"/>
      <c r="BX311" s="56"/>
      <c r="BY311" s="56"/>
      <c r="BZ311" s="56"/>
      <c r="CA311" s="56"/>
      <c r="CB311" s="56"/>
      <c r="CC311" s="56"/>
      <c r="CD311" s="56"/>
      <c r="CE311" s="56"/>
      <c r="CF311" s="56"/>
      <c r="CG311" s="56"/>
      <c r="CH311" s="56"/>
      <c r="CI311" s="56"/>
      <c r="CJ311" s="56"/>
      <c r="CK311" s="56"/>
      <c r="CL311" s="56"/>
      <c r="CM311" s="56"/>
      <c r="CN311" s="56">
        <v>0</v>
      </c>
      <c r="CO311" s="56"/>
      <c r="CP311" s="70"/>
      <c r="CQ311" s="56"/>
      <c r="CR311" s="56"/>
      <c r="CS311" s="56"/>
      <c r="CT311" s="56"/>
      <c r="CU311" s="56">
        <v>5</v>
      </c>
      <c r="CV311" s="56">
        <v>0</v>
      </c>
      <c r="CW311" s="55">
        <v>2103</v>
      </c>
      <c r="CX311" s="54" t="s">
        <v>3725</v>
      </c>
      <c r="CY311" s="54"/>
      <c r="CZ311" s="54">
        <v>2.61</v>
      </c>
      <c r="DA311" s="54" t="s">
        <v>4002</v>
      </c>
      <c r="DB311" s="55">
        <v>80565</v>
      </c>
      <c r="DC311" s="54"/>
      <c r="DD311" s="54"/>
      <c r="DE311" s="54"/>
      <c r="DF311" s="54"/>
      <c r="DG311" s="54"/>
      <c r="DH311" s="54"/>
      <c r="DI311" s="54"/>
      <c r="DJ311" s="54">
        <v>8</v>
      </c>
      <c r="DK311" s="54">
        <v>1</v>
      </c>
      <c r="DL311" s="54" t="s">
        <v>4212</v>
      </c>
      <c r="DM311" s="54">
        <v>370</v>
      </c>
      <c r="DN311" s="54">
        <v>1</v>
      </c>
      <c r="DO311" s="54" t="s">
        <v>4336</v>
      </c>
      <c r="DP311" s="54">
        <v>508</v>
      </c>
      <c r="DQ311" s="54"/>
      <c r="DR311" s="54"/>
      <c r="DS311" s="54"/>
      <c r="DT311" s="54"/>
      <c r="DU311" s="54"/>
      <c r="DV311" s="54"/>
      <c r="DW311" s="54"/>
      <c r="DX311" s="54"/>
      <c r="DY311" s="54"/>
      <c r="DZ311" s="54"/>
      <c r="EA311" s="54"/>
      <c r="EB311" s="54"/>
      <c r="EC311" s="54"/>
      <c r="ED311" s="54"/>
      <c r="EE311" s="54"/>
      <c r="EF311" s="54"/>
      <c r="EG311" s="54"/>
      <c r="EH311" s="54"/>
      <c r="EI311" s="54"/>
      <c r="EJ311" s="54"/>
      <c r="EK311" s="54"/>
      <c r="EL311" s="54">
        <v>1</v>
      </c>
      <c r="EM311" s="54" t="s">
        <v>4639</v>
      </c>
      <c r="EN311" s="54">
        <v>186</v>
      </c>
      <c r="EO311" s="54"/>
      <c r="EP311" s="54"/>
      <c r="EQ311" s="54"/>
      <c r="ER311" s="54"/>
      <c r="ES311" s="54"/>
      <c r="ET311" s="54"/>
      <c r="EU311" s="54"/>
      <c r="EV311" s="54"/>
      <c r="EW311" s="54"/>
      <c r="EX311" s="54"/>
      <c r="EY311" s="54"/>
      <c r="EZ311" s="54"/>
      <c r="FA311" s="54"/>
      <c r="FB311" s="54"/>
      <c r="FC311" s="54"/>
      <c r="FD311" s="54"/>
      <c r="FE311" s="54"/>
      <c r="FF311" s="54"/>
      <c r="FG311" s="54"/>
      <c r="FH311" s="54"/>
      <c r="FI311" s="54"/>
      <c r="FJ311" s="54"/>
      <c r="FK311" s="54"/>
      <c r="FL311" s="54"/>
      <c r="FM311" s="54"/>
      <c r="FN311" s="54"/>
      <c r="FO311" s="54"/>
      <c r="FP311" s="54"/>
      <c r="FQ311" s="54"/>
      <c r="FR311" s="54"/>
      <c r="FS311" s="54"/>
      <c r="FT311" s="54"/>
      <c r="FU311" s="54" t="s">
        <v>5034</v>
      </c>
      <c r="FV311" s="54"/>
      <c r="FW311" s="54"/>
      <c r="FX311" s="54"/>
      <c r="FY311" s="54"/>
      <c r="FZ311" s="54"/>
      <c r="GA311" s="54"/>
      <c r="GB311" s="54"/>
      <c r="GC311" s="54" t="s">
        <v>5710</v>
      </c>
      <c r="GD311" s="54">
        <v>1</v>
      </c>
      <c r="GE311" s="54">
        <v>17</v>
      </c>
      <c r="GF311" s="54" t="s">
        <v>5957</v>
      </c>
      <c r="GG311" s="54" t="s">
        <v>6295</v>
      </c>
      <c r="GH311" s="54" t="s">
        <v>6616</v>
      </c>
      <c r="GI311" s="54" t="s">
        <v>6961</v>
      </c>
      <c r="GJ311" s="54" t="s">
        <v>7190</v>
      </c>
      <c r="GK311" s="54" t="s">
        <v>7297</v>
      </c>
      <c r="GL311" s="54" t="s">
        <v>7376</v>
      </c>
      <c r="GM311" s="54" t="s">
        <v>7460</v>
      </c>
      <c r="GN311" s="54"/>
    </row>
    <row r="312" spans="3:196" ht="30" customHeight="1" x14ac:dyDescent="0.2">
      <c r="C312" s="57" t="s">
        <v>11155</v>
      </c>
      <c r="D312" s="102" t="s">
        <v>11217</v>
      </c>
      <c r="E312" s="54" t="s">
        <v>50</v>
      </c>
      <c r="F312" s="54" t="s">
        <v>11175</v>
      </c>
      <c r="G312" s="54" t="s">
        <v>84</v>
      </c>
      <c r="H312" s="54" t="s">
        <v>236</v>
      </c>
      <c r="I312" s="54" t="s">
        <v>559</v>
      </c>
      <c r="J312" s="54" t="s">
        <v>717</v>
      </c>
      <c r="K312" s="54">
        <v>2019</v>
      </c>
      <c r="L312" s="54" t="s">
        <v>798</v>
      </c>
      <c r="M312" s="54" t="s">
        <v>954</v>
      </c>
      <c r="N312" s="54"/>
      <c r="O312" s="54" t="s">
        <v>1130</v>
      </c>
      <c r="P312" s="54" t="s">
        <v>1367</v>
      </c>
      <c r="Q312" s="54"/>
      <c r="R312" s="54"/>
      <c r="S312" s="54"/>
      <c r="T312" s="54"/>
      <c r="U312" s="54"/>
      <c r="V312" s="54"/>
      <c r="W312" s="54"/>
      <c r="X312" s="54"/>
      <c r="Y312" s="54"/>
      <c r="Z312" s="54" t="s">
        <v>2748</v>
      </c>
      <c r="AA312" s="54" t="s">
        <v>3031</v>
      </c>
      <c r="AB312" s="54" t="s">
        <v>3138</v>
      </c>
      <c r="AC312" s="54" t="s">
        <v>3205</v>
      </c>
      <c r="AD312" s="55">
        <v>0.7</v>
      </c>
      <c r="AE312" s="55"/>
      <c r="AF312" s="55"/>
      <c r="AG312" s="55"/>
      <c r="AH312" s="55">
        <v>0.2</v>
      </c>
      <c r="AI312" s="55">
        <v>28.57</v>
      </c>
      <c r="AJ312" s="55">
        <v>0.02</v>
      </c>
      <c r="AK312" s="55">
        <v>0.3</v>
      </c>
      <c r="AL312" s="55">
        <v>42.86</v>
      </c>
      <c r="AM312" s="55">
        <v>0.2</v>
      </c>
      <c r="AN312" s="55">
        <v>28.57</v>
      </c>
      <c r="AO312" s="55">
        <v>0</v>
      </c>
      <c r="AP312" s="55">
        <v>0</v>
      </c>
      <c r="AQ312" s="55"/>
      <c r="AR312" s="55"/>
      <c r="AS312" s="55"/>
      <c r="AT312" s="55"/>
      <c r="AU312" s="55"/>
      <c r="AV312" s="55">
        <v>1</v>
      </c>
      <c r="AW312" s="54" t="s">
        <v>3425</v>
      </c>
      <c r="AX312" s="54"/>
      <c r="AY312" s="55">
        <v>0.05</v>
      </c>
      <c r="AZ312" s="55">
        <v>0.2</v>
      </c>
      <c r="BA312" s="55">
        <v>0.02</v>
      </c>
      <c r="BB312" s="56">
        <v>2</v>
      </c>
      <c r="BC312" s="56">
        <v>2</v>
      </c>
      <c r="BD312" s="56">
        <v>2</v>
      </c>
      <c r="BE312" s="56"/>
      <c r="BF312" s="56"/>
      <c r="BG312" s="56"/>
      <c r="BH312" s="56"/>
      <c r="BI312" s="56"/>
      <c r="BJ312" s="56"/>
      <c r="BK312" s="56"/>
      <c r="BL312" s="56">
        <v>1</v>
      </c>
      <c r="BM312" s="56"/>
      <c r="BN312" s="56"/>
      <c r="BO312" s="56"/>
      <c r="BP312" s="56"/>
      <c r="BQ312" s="56"/>
      <c r="BR312" s="56"/>
      <c r="BS312" s="56"/>
      <c r="BT312" s="56"/>
      <c r="BU312" s="56"/>
      <c r="BV312" s="56">
        <v>1</v>
      </c>
      <c r="BW312" s="56"/>
      <c r="BX312" s="56"/>
      <c r="BY312" s="56"/>
      <c r="BZ312" s="56"/>
      <c r="CA312" s="56"/>
      <c r="CB312" s="56"/>
      <c r="CC312" s="56"/>
      <c r="CD312" s="56"/>
      <c r="CE312" s="56"/>
      <c r="CF312" s="56"/>
      <c r="CG312" s="56"/>
      <c r="CH312" s="56"/>
      <c r="CI312" s="56"/>
      <c r="CJ312" s="56"/>
      <c r="CK312" s="56"/>
      <c r="CL312" s="56"/>
      <c r="CM312" s="56"/>
      <c r="CN312" s="56">
        <v>0</v>
      </c>
      <c r="CO312" s="56"/>
      <c r="CP312" s="70"/>
      <c r="CQ312" s="56"/>
      <c r="CR312" s="56"/>
      <c r="CS312" s="56"/>
      <c r="CT312" s="56"/>
      <c r="CU312" s="56">
        <v>2</v>
      </c>
      <c r="CV312" s="56">
        <v>0</v>
      </c>
      <c r="CW312" s="55">
        <v>300</v>
      </c>
      <c r="CX312" s="54" t="s">
        <v>594</v>
      </c>
      <c r="CY312" s="54"/>
      <c r="CZ312" s="54">
        <v>1.27</v>
      </c>
      <c r="DA312" s="54" t="s">
        <v>3988</v>
      </c>
      <c r="DB312" s="55">
        <v>23590</v>
      </c>
      <c r="DC312" s="54"/>
      <c r="DD312" s="54"/>
      <c r="DE312" s="54"/>
      <c r="DF312" s="54"/>
      <c r="DG312" s="54"/>
      <c r="DH312" s="54">
        <v>0</v>
      </c>
      <c r="DI312" s="54"/>
      <c r="DJ312" s="54">
        <v>2</v>
      </c>
      <c r="DK312" s="54">
        <v>1</v>
      </c>
      <c r="DL312" s="54" t="s">
        <v>594</v>
      </c>
      <c r="DM312" s="54">
        <v>200</v>
      </c>
      <c r="DN312" s="54">
        <v>1</v>
      </c>
      <c r="DO312" s="54" t="s">
        <v>594</v>
      </c>
      <c r="DP312" s="54">
        <v>106</v>
      </c>
      <c r="DQ312" s="54"/>
      <c r="DR312" s="54"/>
      <c r="DS312" s="54"/>
      <c r="DT312" s="54"/>
      <c r="DU312" s="54"/>
      <c r="DV312" s="54"/>
      <c r="DW312" s="54"/>
      <c r="DX312" s="54"/>
      <c r="DY312" s="54"/>
      <c r="DZ312" s="54"/>
      <c r="EA312" s="54"/>
      <c r="EB312" s="54"/>
      <c r="EC312" s="54"/>
      <c r="ED312" s="54"/>
      <c r="EE312" s="54"/>
      <c r="EF312" s="54"/>
      <c r="EG312" s="54"/>
      <c r="EH312" s="54"/>
      <c r="EI312" s="54"/>
      <c r="EJ312" s="54"/>
      <c r="EK312" s="54"/>
      <c r="EL312" s="54"/>
      <c r="EM312" s="54"/>
      <c r="EN312" s="54"/>
      <c r="EO312" s="54"/>
      <c r="EP312" s="54"/>
      <c r="EQ312" s="54"/>
      <c r="ER312" s="54"/>
      <c r="ES312" s="54"/>
      <c r="ET312" s="54"/>
      <c r="EU312" s="54"/>
      <c r="EV312" s="54"/>
      <c r="EW312" s="54"/>
      <c r="EX312" s="54"/>
      <c r="EY312" s="54"/>
      <c r="EZ312" s="54"/>
      <c r="FA312" s="54"/>
      <c r="FB312" s="54"/>
      <c r="FC312" s="54"/>
      <c r="FD312" s="54"/>
      <c r="FE312" s="54"/>
      <c r="FF312" s="54"/>
      <c r="FG312" s="54"/>
      <c r="FH312" s="54"/>
      <c r="FI312" s="54"/>
      <c r="FJ312" s="54"/>
      <c r="FK312" s="54"/>
      <c r="FL312" s="54"/>
      <c r="FM312" s="54"/>
      <c r="FN312" s="54"/>
      <c r="FO312" s="54"/>
      <c r="FP312" s="54"/>
      <c r="FQ312" s="54"/>
      <c r="FR312" s="54"/>
      <c r="FS312" s="54"/>
      <c r="FT312" s="54"/>
      <c r="FU312" s="54"/>
      <c r="FV312" s="54"/>
      <c r="FW312" s="54"/>
      <c r="FX312" s="54"/>
      <c r="FY312" s="54"/>
      <c r="FZ312" s="54"/>
      <c r="GA312" s="54"/>
      <c r="GB312" s="54"/>
      <c r="GC312" s="54" t="s">
        <v>5711</v>
      </c>
      <c r="GD312" s="54">
        <v>1</v>
      </c>
      <c r="GE312" s="54">
        <v>17</v>
      </c>
      <c r="GF312" s="54" t="s">
        <v>5958</v>
      </c>
      <c r="GG312" s="54" t="s">
        <v>6296</v>
      </c>
      <c r="GH312" s="54" t="s">
        <v>6617</v>
      </c>
      <c r="GI312" s="54" t="s">
        <v>6962</v>
      </c>
      <c r="GJ312" s="54" t="s">
        <v>7190</v>
      </c>
      <c r="GK312" s="54" t="s">
        <v>7282</v>
      </c>
      <c r="GL312" s="54" t="s">
        <v>7376</v>
      </c>
      <c r="GM312" s="54" t="s">
        <v>7460</v>
      </c>
      <c r="GN312" s="54"/>
    </row>
    <row r="313" spans="3:196" ht="30" customHeight="1" x14ac:dyDescent="0.2">
      <c r="C313" s="57" t="s">
        <v>11157</v>
      </c>
      <c r="D313" s="102" t="s">
        <v>11216</v>
      </c>
      <c r="E313" s="46" t="s">
        <v>80</v>
      </c>
      <c r="F313" s="45" t="s">
        <v>11174</v>
      </c>
      <c r="G313" s="46"/>
      <c r="H313" s="46"/>
      <c r="I313" s="46" t="s">
        <v>7788</v>
      </c>
      <c r="J313" s="46" t="s">
        <v>7873</v>
      </c>
      <c r="K313" s="46">
        <v>2014</v>
      </c>
      <c r="L313" s="47">
        <v>45261</v>
      </c>
      <c r="M313" s="47">
        <v>45397</v>
      </c>
      <c r="N313" s="46" t="s">
        <v>8006</v>
      </c>
      <c r="O313" s="45"/>
      <c r="P313" s="46" t="s">
        <v>8232</v>
      </c>
      <c r="Q313" s="45"/>
      <c r="R313" s="45"/>
      <c r="S313" s="45"/>
      <c r="T313" s="45"/>
      <c r="U313" s="45"/>
      <c r="V313" s="45"/>
      <c r="W313" s="45"/>
      <c r="X313" s="46" t="s">
        <v>8625</v>
      </c>
      <c r="Y313" s="45"/>
      <c r="Z313" s="46" t="s">
        <v>8841</v>
      </c>
      <c r="AA313" s="46" t="s">
        <v>8878</v>
      </c>
      <c r="AB313" s="46" t="s">
        <v>3142</v>
      </c>
      <c r="AC313" s="46" t="s">
        <v>9002</v>
      </c>
      <c r="AD313" s="48">
        <f>SUM(AE313,AH313,AK313,AM313,AO313,AQ313)</f>
        <v>79.7</v>
      </c>
      <c r="AE313" s="48">
        <v>70</v>
      </c>
      <c r="AF313" s="49">
        <v>87.83</v>
      </c>
      <c r="AG313" s="49">
        <v>0.06</v>
      </c>
      <c r="AH313" s="48">
        <v>9.6999999999999993</v>
      </c>
      <c r="AI313" s="49">
        <v>12.17</v>
      </c>
      <c r="AJ313" s="49"/>
      <c r="AK313" s="49">
        <v>0</v>
      </c>
      <c r="AL313" s="49">
        <v>0</v>
      </c>
      <c r="AM313" s="49">
        <v>0</v>
      </c>
      <c r="AN313" s="49">
        <v>0</v>
      </c>
      <c r="AO313" s="49">
        <v>0</v>
      </c>
      <c r="AP313" s="49">
        <v>0</v>
      </c>
      <c r="AQ313" s="49">
        <v>0</v>
      </c>
      <c r="AR313" s="49">
        <v>0</v>
      </c>
      <c r="AS313" s="45"/>
      <c r="AT313" s="46" t="s">
        <v>594</v>
      </c>
      <c r="AU313" s="46" t="s">
        <v>594</v>
      </c>
      <c r="AV313" s="45"/>
      <c r="AW313" s="45"/>
      <c r="AX313" s="45"/>
      <c r="AY313" s="49"/>
      <c r="AZ313" s="49">
        <v>80</v>
      </c>
      <c r="BA313" s="49">
        <v>0.08</v>
      </c>
      <c r="BB313" s="50">
        <v>0</v>
      </c>
      <c r="BC313" s="50">
        <v>1377</v>
      </c>
      <c r="BD313" s="50">
        <v>1081</v>
      </c>
      <c r="BE313" s="50">
        <v>26</v>
      </c>
      <c r="BF313" s="50">
        <v>10</v>
      </c>
      <c r="BG313" s="50">
        <v>62</v>
      </c>
      <c r="BH313" s="50">
        <v>46</v>
      </c>
      <c r="BI313" s="50"/>
      <c r="BJ313" s="50">
        <v>41</v>
      </c>
      <c r="BK313" s="50"/>
      <c r="BL313" s="50">
        <v>20</v>
      </c>
      <c r="BM313" s="50">
        <v>34</v>
      </c>
      <c r="BN313" s="50">
        <v>10</v>
      </c>
      <c r="BO313" s="50">
        <v>165</v>
      </c>
      <c r="BP313" s="50">
        <v>172</v>
      </c>
      <c r="BQ313" s="50">
        <v>10</v>
      </c>
      <c r="BR313" s="50">
        <v>30</v>
      </c>
      <c r="BS313" s="50">
        <v>50</v>
      </c>
      <c r="BT313" s="50"/>
      <c r="BU313" s="50"/>
      <c r="BV313" s="50">
        <v>5</v>
      </c>
      <c r="BW313" s="50"/>
      <c r="BX313" s="50"/>
      <c r="BY313" s="50"/>
      <c r="BZ313" s="50"/>
      <c r="CA313" s="50"/>
      <c r="CB313" s="50"/>
      <c r="CC313" s="50"/>
      <c r="CD313" s="50"/>
      <c r="CE313" s="50"/>
      <c r="CF313" s="50"/>
      <c r="CG313" s="50"/>
      <c r="CH313" s="50"/>
      <c r="CI313" s="50"/>
      <c r="CJ313" s="50"/>
      <c r="CK313" s="50"/>
      <c r="CL313" s="50"/>
      <c r="CM313" s="50"/>
      <c r="CN313" s="50">
        <v>0</v>
      </c>
      <c r="CO313" s="50"/>
      <c r="CP313" s="48"/>
      <c r="CQ313" s="50"/>
      <c r="CR313" s="50"/>
      <c r="CS313" s="51"/>
      <c r="CT313" s="50">
        <v>400</v>
      </c>
      <c r="CU313" s="50">
        <v>1081</v>
      </c>
      <c r="CV313" s="52">
        <f>SUM(BE313:BX313)+SUM(CO313:CT313)-CU313</f>
        <v>0</v>
      </c>
      <c r="CW313" s="49">
        <v>260</v>
      </c>
      <c r="CX313" s="46" t="s">
        <v>9375</v>
      </c>
      <c r="CY313" s="45"/>
      <c r="CZ313" s="49">
        <v>26.68</v>
      </c>
      <c r="DA313" s="53" t="s">
        <v>9478</v>
      </c>
      <c r="DB313" s="49">
        <v>974.62800000000004</v>
      </c>
      <c r="DC313" s="49">
        <v>1</v>
      </c>
      <c r="DD313" s="46" t="s">
        <v>9507</v>
      </c>
      <c r="DE313" s="46" t="s">
        <v>9549</v>
      </c>
      <c r="DF313" s="46" t="s">
        <v>9576</v>
      </c>
      <c r="DG313" s="46">
        <v>5</v>
      </c>
      <c r="DH313" s="45"/>
      <c r="DI313" s="45"/>
      <c r="DJ313" s="46">
        <v>0</v>
      </c>
      <c r="DK313" s="45"/>
      <c r="DL313" s="45"/>
      <c r="DM313" s="45"/>
      <c r="DN313" s="45"/>
      <c r="DO313" s="45"/>
      <c r="DP313" s="45"/>
      <c r="DQ313" s="45"/>
      <c r="DR313" s="45"/>
      <c r="DS313" s="45"/>
      <c r="DT313" s="45"/>
      <c r="DU313" s="45"/>
      <c r="DV313" s="45"/>
      <c r="DW313" s="45"/>
      <c r="DX313" s="45"/>
      <c r="DY313" s="45"/>
      <c r="DZ313" s="45"/>
      <c r="EA313" s="45"/>
      <c r="EB313" s="45"/>
      <c r="EC313" s="45"/>
      <c r="ED313" s="45"/>
      <c r="EE313" s="45"/>
      <c r="EF313" s="46" t="s">
        <v>9790</v>
      </c>
      <c r="EG313" s="46" t="s">
        <v>9805</v>
      </c>
      <c r="EH313" s="46">
        <v>0</v>
      </c>
      <c r="EI313" s="45"/>
      <c r="EJ313" s="45"/>
      <c r="EK313" s="45"/>
      <c r="EL313" s="45"/>
      <c r="EM313" s="45"/>
      <c r="EN313" s="45"/>
      <c r="EO313" s="45"/>
      <c r="EP313" s="45"/>
      <c r="EQ313" s="45"/>
      <c r="ER313" s="45"/>
      <c r="ES313" s="45"/>
      <c r="ET313" s="45"/>
      <c r="EU313" s="45"/>
      <c r="EV313" s="45"/>
      <c r="EW313" s="45"/>
      <c r="EX313" s="46">
        <v>1</v>
      </c>
      <c r="EY313" s="46" t="s">
        <v>9920</v>
      </c>
      <c r="EZ313" s="46">
        <v>15</v>
      </c>
      <c r="FA313" s="45"/>
      <c r="FB313" s="45"/>
      <c r="FC313" s="45"/>
      <c r="FD313" s="45"/>
      <c r="FE313" s="45"/>
      <c r="FF313" s="45"/>
      <c r="FG313" s="46">
        <v>100</v>
      </c>
      <c r="FH313" s="45"/>
      <c r="FI313" s="46">
        <v>247</v>
      </c>
      <c r="FJ313" s="46">
        <v>0</v>
      </c>
      <c r="FK313" s="46">
        <v>0</v>
      </c>
      <c r="FL313" s="46">
        <v>0</v>
      </c>
      <c r="FM313" s="46">
        <v>0</v>
      </c>
      <c r="FN313" s="46">
        <v>0</v>
      </c>
      <c r="FO313" s="46">
        <v>0</v>
      </c>
      <c r="FP313" s="46">
        <v>0</v>
      </c>
      <c r="FQ313" s="46">
        <v>0</v>
      </c>
      <c r="FR313" s="45"/>
      <c r="FS313" s="45"/>
      <c r="FT313" s="45"/>
      <c r="FU313" s="46" t="s">
        <v>10221</v>
      </c>
      <c r="FV313" s="46" t="s">
        <v>10310</v>
      </c>
      <c r="FW313" s="45"/>
      <c r="FX313" s="45"/>
      <c r="FY313" s="45"/>
      <c r="FZ313" s="45"/>
      <c r="GA313" s="45"/>
      <c r="GB313" s="45"/>
      <c r="GC313" s="46" t="s">
        <v>594</v>
      </c>
      <c r="GD313" s="46">
        <v>0</v>
      </c>
      <c r="GE313" s="45"/>
      <c r="GF313" s="46" t="s">
        <v>10762</v>
      </c>
      <c r="GG313" s="46" t="s">
        <v>10876</v>
      </c>
      <c r="GH313" s="46" t="s">
        <v>11081</v>
      </c>
      <c r="GI313" s="46" t="s">
        <v>10985</v>
      </c>
      <c r="GJ313" s="46" t="s">
        <v>35</v>
      </c>
      <c r="GK313" s="46" t="s">
        <v>7335</v>
      </c>
      <c r="GL313" s="46" t="s">
        <v>11081</v>
      </c>
      <c r="GM313" s="46" t="s">
        <v>7506</v>
      </c>
      <c r="GN313" s="54"/>
    </row>
    <row r="314" spans="3:196" ht="30" customHeight="1" x14ac:dyDescent="0.2">
      <c r="C314" s="57" t="s">
        <v>11155</v>
      </c>
      <c r="D314" s="102" t="s">
        <v>11216</v>
      </c>
      <c r="E314" s="54" t="s">
        <v>80</v>
      </c>
      <c r="F314" s="54" t="s">
        <v>11175</v>
      </c>
      <c r="G314" s="54" t="s">
        <v>82</v>
      </c>
      <c r="H314" s="54" t="s">
        <v>445</v>
      </c>
      <c r="I314" s="54" t="s">
        <v>483</v>
      </c>
      <c r="J314" s="54" t="s">
        <v>483</v>
      </c>
      <c r="K314" s="54">
        <v>2021</v>
      </c>
      <c r="L314" s="54" t="s">
        <v>771</v>
      </c>
      <c r="M314" s="54" t="s">
        <v>936</v>
      </c>
      <c r="N314" s="54"/>
      <c r="O314" s="54" t="s">
        <v>1299</v>
      </c>
      <c r="P314" s="54"/>
      <c r="Q314" s="54"/>
      <c r="R314" s="54"/>
      <c r="S314" s="54"/>
      <c r="T314" s="54"/>
      <c r="U314" s="54" t="s">
        <v>2527</v>
      </c>
      <c r="V314" s="54"/>
      <c r="W314" s="54"/>
      <c r="X314" s="54"/>
      <c r="Y314" s="54"/>
      <c r="Z314" s="54" t="s">
        <v>2973</v>
      </c>
      <c r="AA314" s="54" t="s">
        <v>2973</v>
      </c>
      <c r="AB314" s="54" t="s">
        <v>3138</v>
      </c>
      <c r="AC314" s="54" t="s">
        <v>3370</v>
      </c>
      <c r="AD314" s="55">
        <v>18.399999999999999</v>
      </c>
      <c r="AE314" s="55"/>
      <c r="AF314" s="55"/>
      <c r="AG314" s="55"/>
      <c r="AH314" s="55">
        <v>18.399999999999999</v>
      </c>
      <c r="AI314" s="55">
        <v>100</v>
      </c>
      <c r="AJ314" s="55">
        <v>0.1</v>
      </c>
      <c r="AK314" s="55">
        <v>0</v>
      </c>
      <c r="AL314" s="55">
        <v>0</v>
      </c>
      <c r="AM314" s="55">
        <v>0</v>
      </c>
      <c r="AN314" s="55">
        <v>0</v>
      </c>
      <c r="AO314" s="55">
        <v>0</v>
      </c>
      <c r="AP314" s="55">
        <v>0</v>
      </c>
      <c r="AQ314" s="55"/>
      <c r="AR314" s="55"/>
      <c r="AS314" s="55"/>
      <c r="AT314" s="55"/>
      <c r="AU314" s="55"/>
      <c r="AV314" s="55"/>
      <c r="AW314" s="54"/>
      <c r="AX314" s="54"/>
      <c r="AY314" s="55"/>
      <c r="AZ314" s="55">
        <v>36</v>
      </c>
      <c r="BA314" s="55">
        <v>0.2</v>
      </c>
      <c r="BB314" s="56">
        <v>90</v>
      </c>
      <c r="BC314" s="56">
        <v>30</v>
      </c>
      <c r="BD314" s="56">
        <v>30</v>
      </c>
      <c r="BE314" s="56">
        <v>7</v>
      </c>
      <c r="BF314" s="56">
        <v>30</v>
      </c>
      <c r="BG314" s="56">
        <v>10</v>
      </c>
      <c r="BH314" s="56"/>
      <c r="BI314" s="56"/>
      <c r="BJ314" s="56"/>
      <c r="BK314" s="56">
        <v>6</v>
      </c>
      <c r="BL314" s="56"/>
      <c r="BM314" s="56">
        <v>4</v>
      </c>
      <c r="BN314" s="56"/>
      <c r="BO314" s="56">
        <v>5</v>
      </c>
      <c r="BP314" s="56">
        <v>8</v>
      </c>
      <c r="BQ314" s="56"/>
      <c r="BR314" s="56"/>
      <c r="BS314" s="56"/>
      <c r="BT314" s="56"/>
      <c r="BU314" s="56"/>
      <c r="BV314" s="56"/>
      <c r="BW314" s="56"/>
      <c r="BX314" s="56"/>
      <c r="BY314" s="56"/>
      <c r="BZ314" s="56"/>
      <c r="CA314" s="56"/>
      <c r="CB314" s="56"/>
      <c r="CC314" s="56"/>
      <c r="CD314" s="56"/>
      <c r="CE314" s="56"/>
      <c r="CF314" s="56"/>
      <c r="CG314" s="56"/>
      <c r="CH314" s="56"/>
      <c r="CI314" s="56"/>
      <c r="CJ314" s="56"/>
      <c r="CK314" s="56"/>
      <c r="CL314" s="56"/>
      <c r="CM314" s="56"/>
      <c r="CN314" s="56">
        <v>0</v>
      </c>
      <c r="CO314" s="56"/>
      <c r="CP314" s="70"/>
      <c r="CQ314" s="56"/>
      <c r="CR314" s="56"/>
      <c r="CS314" s="56"/>
      <c r="CT314" s="56">
        <v>3</v>
      </c>
      <c r="CU314" s="56">
        <v>73</v>
      </c>
      <c r="CV314" s="56">
        <v>0</v>
      </c>
      <c r="CW314" s="55">
        <v>26.800999999999998</v>
      </c>
      <c r="CX314" s="54" t="s">
        <v>594</v>
      </c>
      <c r="CY314" s="54"/>
      <c r="CZ314" s="54">
        <v>6.15</v>
      </c>
      <c r="DA314" s="54" t="s">
        <v>4080</v>
      </c>
      <c r="DB314" s="55">
        <v>436.1</v>
      </c>
      <c r="DC314" s="54"/>
      <c r="DD314" s="54"/>
      <c r="DE314" s="54"/>
      <c r="DF314" s="54"/>
      <c r="DG314" s="54"/>
      <c r="DH314" s="54"/>
      <c r="DI314" s="54"/>
      <c r="DJ314" s="54"/>
      <c r="DK314" s="54">
        <v>1</v>
      </c>
      <c r="DL314" s="54" t="s">
        <v>4281</v>
      </c>
      <c r="DM314" s="54">
        <v>26801</v>
      </c>
      <c r="DN314" s="54">
        <v>1</v>
      </c>
      <c r="DO314" s="54" t="s">
        <v>4281</v>
      </c>
      <c r="DP314" s="54">
        <v>26801</v>
      </c>
      <c r="DQ314" s="54"/>
      <c r="DR314" s="54"/>
      <c r="DS314" s="54"/>
      <c r="DT314" s="54"/>
      <c r="DU314" s="54"/>
      <c r="DV314" s="54"/>
      <c r="DW314" s="54"/>
      <c r="DX314" s="54"/>
      <c r="DY314" s="54"/>
      <c r="DZ314" s="54"/>
      <c r="EA314" s="54"/>
      <c r="EB314" s="54"/>
      <c r="EC314" s="54">
        <v>1</v>
      </c>
      <c r="ED314" s="54" t="s">
        <v>4281</v>
      </c>
      <c r="EE314" s="54">
        <v>26801</v>
      </c>
      <c r="EF314" s="54"/>
      <c r="EG314" s="54"/>
      <c r="EH314" s="54"/>
      <c r="EI314" s="54"/>
      <c r="EJ314" s="54"/>
      <c r="EK314" s="54"/>
      <c r="EL314" s="54"/>
      <c r="EM314" s="54"/>
      <c r="EN314" s="54"/>
      <c r="EO314" s="54"/>
      <c r="EP314" s="54"/>
      <c r="EQ314" s="54"/>
      <c r="ER314" s="54"/>
      <c r="ES314" s="54"/>
      <c r="ET314" s="54"/>
      <c r="EU314" s="54"/>
      <c r="EV314" s="54"/>
      <c r="EW314" s="54"/>
      <c r="EX314" s="54">
        <v>1</v>
      </c>
      <c r="EY314" s="54" t="s">
        <v>4760</v>
      </c>
      <c r="EZ314" s="54">
        <v>13</v>
      </c>
      <c r="FA314" s="54"/>
      <c r="FB314" s="54"/>
      <c r="FC314" s="54"/>
      <c r="FD314" s="54"/>
      <c r="FE314" s="54"/>
      <c r="FF314" s="54"/>
      <c r="FG314" s="54"/>
      <c r="FH314" s="54"/>
      <c r="FI314" s="54"/>
      <c r="FJ314" s="54"/>
      <c r="FK314" s="54"/>
      <c r="FL314" s="54"/>
      <c r="FM314" s="54"/>
      <c r="FN314" s="54"/>
      <c r="FO314" s="54"/>
      <c r="FP314" s="54"/>
      <c r="FQ314" s="54"/>
      <c r="FR314" s="54">
        <v>1</v>
      </c>
      <c r="FS314" s="54" t="s">
        <v>4914</v>
      </c>
      <c r="FT314" s="54" t="s">
        <v>4914</v>
      </c>
      <c r="FU314" s="54" t="s">
        <v>4914</v>
      </c>
      <c r="FV314" s="54"/>
      <c r="FW314" s="54" t="s">
        <v>5392</v>
      </c>
      <c r="FX314" s="54"/>
      <c r="FY314" s="54" t="s">
        <v>5607</v>
      </c>
      <c r="FZ314" s="54"/>
      <c r="GA314" s="54" t="s">
        <v>5659</v>
      </c>
      <c r="GB314" s="54"/>
      <c r="GC314" s="54"/>
      <c r="GD314" s="54"/>
      <c r="GE314" s="54"/>
      <c r="GF314" s="54" t="s">
        <v>6149</v>
      </c>
      <c r="GG314" s="54" t="s">
        <v>6445</v>
      </c>
      <c r="GH314" s="54" t="s">
        <v>6813</v>
      </c>
      <c r="GI314" s="54" t="s">
        <v>7154</v>
      </c>
      <c r="GJ314" s="54" t="s">
        <v>35</v>
      </c>
      <c r="GK314" s="54" t="s">
        <v>7335</v>
      </c>
      <c r="GL314" s="54" t="s">
        <v>7433</v>
      </c>
      <c r="GM314" s="54" t="s">
        <v>7506</v>
      </c>
      <c r="GN314" s="54"/>
    </row>
    <row r="315" spans="3:196" ht="30" customHeight="1" x14ac:dyDescent="0.2">
      <c r="C315" s="57" t="s">
        <v>11179</v>
      </c>
      <c r="D315" s="102" t="s">
        <v>11216</v>
      </c>
      <c r="E315" s="54" t="s">
        <v>80</v>
      </c>
      <c r="F315" s="54" t="s">
        <v>11175</v>
      </c>
      <c r="G315" s="54" t="s">
        <v>84</v>
      </c>
      <c r="H315" s="54" t="s">
        <v>446</v>
      </c>
      <c r="I315" s="54" t="s">
        <v>697</v>
      </c>
      <c r="J315" s="54" t="s">
        <v>697</v>
      </c>
      <c r="K315" s="54">
        <v>2023</v>
      </c>
      <c r="L315" s="54" t="s">
        <v>888</v>
      </c>
      <c r="M315" s="54" t="s">
        <v>884</v>
      </c>
      <c r="N315" s="54"/>
      <c r="O315" s="54"/>
      <c r="P315" s="54"/>
      <c r="Q315" s="54" t="s">
        <v>1764</v>
      </c>
      <c r="R315" s="54"/>
      <c r="S315" s="54"/>
      <c r="T315" s="54"/>
      <c r="U315" s="54"/>
      <c r="V315" s="54"/>
      <c r="W315" s="54"/>
      <c r="X315" s="54"/>
      <c r="Y315" s="54"/>
      <c r="Z315" s="54" t="s">
        <v>2974</v>
      </c>
      <c r="AA315" s="54" t="s">
        <v>2974</v>
      </c>
      <c r="AB315" s="54" t="s">
        <v>3142</v>
      </c>
      <c r="AC315" s="54" t="s">
        <v>3371</v>
      </c>
      <c r="AD315" s="55">
        <v>0.44400000000000001</v>
      </c>
      <c r="AE315" s="55"/>
      <c r="AF315" s="55"/>
      <c r="AG315" s="55"/>
      <c r="AH315" s="55">
        <v>0.434</v>
      </c>
      <c r="AI315" s="55">
        <v>97.75</v>
      </c>
      <c r="AJ315" s="55">
        <v>100</v>
      </c>
      <c r="AK315" s="55">
        <v>0.01</v>
      </c>
      <c r="AL315" s="55">
        <v>2.25</v>
      </c>
      <c r="AM315" s="55">
        <v>0</v>
      </c>
      <c r="AN315" s="55">
        <v>0</v>
      </c>
      <c r="AO315" s="55">
        <v>0</v>
      </c>
      <c r="AP315" s="55">
        <v>0</v>
      </c>
      <c r="AQ315" s="55"/>
      <c r="AR315" s="55"/>
      <c r="AS315" s="55"/>
      <c r="AT315" s="55"/>
      <c r="AU315" s="55"/>
      <c r="AV315" s="55"/>
      <c r="AW315" s="54"/>
      <c r="AX315" s="54"/>
      <c r="AY315" s="55"/>
      <c r="AZ315" s="55">
        <v>1.05</v>
      </c>
      <c r="BA315" s="55">
        <v>100</v>
      </c>
      <c r="BB315" s="56">
        <v>3</v>
      </c>
      <c r="BC315" s="56">
        <v>0</v>
      </c>
      <c r="BD315" s="56">
        <v>3</v>
      </c>
      <c r="BE315" s="56"/>
      <c r="BF315" s="56"/>
      <c r="BG315" s="56"/>
      <c r="BH315" s="56"/>
      <c r="BI315" s="56"/>
      <c r="BJ315" s="56"/>
      <c r="BK315" s="56"/>
      <c r="BL315" s="56">
        <v>1</v>
      </c>
      <c r="BM315" s="56"/>
      <c r="BN315" s="56"/>
      <c r="BO315" s="56"/>
      <c r="BP315" s="56"/>
      <c r="BQ315" s="56"/>
      <c r="BR315" s="56"/>
      <c r="BS315" s="56"/>
      <c r="BT315" s="56"/>
      <c r="BU315" s="56"/>
      <c r="BV315" s="56"/>
      <c r="BW315" s="56"/>
      <c r="BX315" s="56"/>
      <c r="BY315" s="56"/>
      <c r="BZ315" s="56"/>
      <c r="CA315" s="56"/>
      <c r="CB315" s="56"/>
      <c r="CC315" s="56"/>
      <c r="CD315" s="56"/>
      <c r="CE315" s="56"/>
      <c r="CF315" s="56"/>
      <c r="CG315" s="56"/>
      <c r="CH315" s="56"/>
      <c r="CI315" s="56"/>
      <c r="CJ315" s="56"/>
      <c r="CK315" s="56"/>
      <c r="CL315" s="56"/>
      <c r="CM315" s="56"/>
      <c r="CN315" s="56">
        <v>0</v>
      </c>
      <c r="CO315" s="56"/>
      <c r="CP315" s="70"/>
      <c r="CQ315" s="56"/>
      <c r="CR315" s="56"/>
      <c r="CS315" s="56"/>
      <c r="CT315" s="56">
        <v>2</v>
      </c>
      <c r="CU315" s="56">
        <v>3</v>
      </c>
      <c r="CV315" s="56">
        <v>0</v>
      </c>
      <c r="CW315" s="55">
        <v>0.35</v>
      </c>
      <c r="CX315" s="54" t="s">
        <v>3899</v>
      </c>
      <c r="CY315" s="54"/>
      <c r="CZ315" s="54">
        <v>0.52</v>
      </c>
      <c r="DA315" s="54" t="s">
        <v>4081</v>
      </c>
      <c r="DB315" s="55">
        <v>67.429000000000002</v>
      </c>
      <c r="DC315" s="54"/>
      <c r="DD315" s="54"/>
      <c r="DE315" s="54"/>
      <c r="DF315" s="54"/>
      <c r="DG315" s="54"/>
      <c r="DH315" s="54"/>
      <c r="DI315" s="54"/>
      <c r="DJ315" s="54"/>
      <c r="DK315" s="54"/>
      <c r="DL315" s="54"/>
      <c r="DM315" s="54"/>
      <c r="DN315" s="54"/>
      <c r="DO315" s="54"/>
      <c r="DP315" s="54"/>
      <c r="DQ315" s="54"/>
      <c r="DR315" s="54"/>
      <c r="DS315" s="54"/>
      <c r="DT315" s="54"/>
      <c r="DU315" s="54"/>
      <c r="DV315" s="54"/>
      <c r="DW315" s="54"/>
      <c r="DX315" s="54"/>
      <c r="DY315" s="54"/>
      <c r="DZ315" s="54"/>
      <c r="EA315" s="54"/>
      <c r="EB315" s="54"/>
      <c r="EC315" s="54"/>
      <c r="ED315" s="54"/>
      <c r="EE315" s="54"/>
      <c r="EF315" s="54" t="s">
        <v>4549</v>
      </c>
      <c r="EG315" s="54" t="s">
        <v>4581</v>
      </c>
      <c r="EH315" s="54">
        <v>5</v>
      </c>
      <c r="EI315" s="54"/>
      <c r="EJ315" s="54"/>
      <c r="EK315" s="54"/>
      <c r="EL315" s="54"/>
      <c r="EM315" s="54"/>
      <c r="EN315" s="54"/>
      <c r="EO315" s="54"/>
      <c r="EP315" s="54"/>
      <c r="EQ315" s="54"/>
      <c r="ER315" s="54"/>
      <c r="ES315" s="54"/>
      <c r="ET315" s="54"/>
      <c r="EU315" s="54"/>
      <c r="EV315" s="54"/>
      <c r="EW315" s="54"/>
      <c r="EX315" s="54"/>
      <c r="EY315" s="54"/>
      <c r="EZ315" s="54"/>
      <c r="FA315" s="54"/>
      <c r="FB315" s="54"/>
      <c r="FC315" s="54"/>
      <c r="FD315" s="54" t="s">
        <v>4861</v>
      </c>
      <c r="FE315" s="54" t="s">
        <v>4288</v>
      </c>
      <c r="FF315" s="54">
        <v>3</v>
      </c>
      <c r="FG315" s="54"/>
      <c r="FH315" s="54"/>
      <c r="FI315" s="54"/>
      <c r="FJ315" s="54"/>
      <c r="FK315" s="54"/>
      <c r="FL315" s="54"/>
      <c r="FM315" s="54"/>
      <c r="FN315" s="54"/>
      <c r="FO315" s="54"/>
      <c r="FP315" s="54"/>
      <c r="FQ315" s="54"/>
      <c r="FR315" s="54"/>
      <c r="FS315" s="54"/>
      <c r="FT315" s="54"/>
      <c r="FU315" s="54"/>
      <c r="FV315" s="54"/>
      <c r="FW315" s="54"/>
      <c r="FX315" s="54"/>
      <c r="FY315" s="54"/>
      <c r="FZ315" s="54"/>
      <c r="GA315" s="54"/>
      <c r="GB315" s="54"/>
      <c r="GC315" s="54"/>
      <c r="GD315" s="54"/>
      <c r="GE315" s="54"/>
      <c r="GF315" s="54" t="s">
        <v>6150</v>
      </c>
      <c r="GG315" s="54" t="s">
        <v>6469</v>
      </c>
      <c r="GH315" s="54" t="s">
        <v>6814</v>
      </c>
      <c r="GI315" s="54" t="s">
        <v>7155</v>
      </c>
      <c r="GJ315" s="54" t="s">
        <v>35</v>
      </c>
      <c r="GK315" s="54" t="s">
        <v>7335</v>
      </c>
      <c r="GL315" s="54" t="s">
        <v>7433</v>
      </c>
      <c r="GM315" s="54" t="s">
        <v>7506</v>
      </c>
      <c r="GN315" s="54"/>
    </row>
    <row r="316" spans="3:196" ht="30" customHeight="1" x14ac:dyDescent="0.2">
      <c r="C316" s="57" t="s">
        <v>11155</v>
      </c>
      <c r="D316" s="57" t="s">
        <v>11211</v>
      </c>
      <c r="E316" s="46" t="s">
        <v>7644</v>
      </c>
      <c r="F316" s="45" t="s">
        <v>11174</v>
      </c>
      <c r="G316" s="46"/>
      <c r="H316" s="46"/>
      <c r="I316" s="46" t="s">
        <v>7739</v>
      </c>
      <c r="J316" s="46" t="s">
        <v>7844</v>
      </c>
      <c r="K316" s="46">
        <v>2019</v>
      </c>
      <c r="L316" s="47">
        <v>44935</v>
      </c>
      <c r="M316" s="47">
        <v>45291</v>
      </c>
      <c r="N316" s="46" t="s">
        <v>7952</v>
      </c>
      <c r="O316" s="46" t="s">
        <v>8076</v>
      </c>
      <c r="P316" s="46" t="s">
        <v>8184</v>
      </c>
      <c r="Q316" s="46" t="s">
        <v>8306</v>
      </c>
      <c r="R316" s="45"/>
      <c r="S316" s="45"/>
      <c r="T316" s="45"/>
      <c r="U316" s="45"/>
      <c r="V316" s="45"/>
      <c r="W316" s="45"/>
      <c r="X316" s="46" t="s">
        <v>8591</v>
      </c>
      <c r="Y316" s="46" t="s">
        <v>8681</v>
      </c>
      <c r="Z316" s="46" t="s">
        <v>8791</v>
      </c>
      <c r="AA316" s="46" t="s">
        <v>8791</v>
      </c>
      <c r="AB316" s="46" t="s">
        <v>3138</v>
      </c>
      <c r="AC316" s="46" t="s">
        <v>8955</v>
      </c>
      <c r="AD316" s="48">
        <f t="shared" ref="AD316:AD322" si="10">SUM(AE316,AH316,AK316,AM316,AO316,AQ316)</f>
        <v>6.3</v>
      </c>
      <c r="AE316" s="48">
        <v>5</v>
      </c>
      <c r="AF316" s="49">
        <v>79.37</v>
      </c>
      <c r="AG316" s="49">
        <v>0.01</v>
      </c>
      <c r="AH316" s="48">
        <v>1</v>
      </c>
      <c r="AI316" s="49">
        <v>15.87</v>
      </c>
      <c r="AJ316" s="49"/>
      <c r="AK316" s="49">
        <v>0.3</v>
      </c>
      <c r="AL316" s="49">
        <v>4.76</v>
      </c>
      <c r="AM316" s="49">
        <v>0</v>
      </c>
      <c r="AN316" s="49">
        <v>0</v>
      </c>
      <c r="AO316" s="49">
        <v>0</v>
      </c>
      <c r="AP316" s="49">
        <v>0</v>
      </c>
      <c r="AQ316" s="49">
        <v>0</v>
      </c>
      <c r="AR316" s="49">
        <v>0</v>
      </c>
      <c r="AS316" s="46" t="s">
        <v>9040</v>
      </c>
      <c r="AT316" s="46">
        <v>0</v>
      </c>
      <c r="AU316" s="46">
        <v>0</v>
      </c>
      <c r="AV316" s="46">
        <v>1</v>
      </c>
      <c r="AW316" s="46" t="s">
        <v>9120</v>
      </c>
      <c r="AX316" s="46" t="s">
        <v>9192</v>
      </c>
      <c r="AY316" s="49">
        <v>0</v>
      </c>
      <c r="AZ316" s="49">
        <v>5</v>
      </c>
      <c r="BA316" s="49">
        <v>0.01</v>
      </c>
      <c r="BB316" s="50">
        <v>6</v>
      </c>
      <c r="BC316" s="50">
        <v>6</v>
      </c>
      <c r="BD316" s="50">
        <v>5</v>
      </c>
      <c r="BE316" s="50"/>
      <c r="BF316" s="50"/>
      <c r="BG316" s="50"/>
      <c r="BH316" s="50"/>
      <c r="BI316" s="50"/>
      <c r="BJ316" s="50"/>
      <c r="BK316" s="50"/>
      <c r="BL316" s="50"/>
      <c r="BM316" s="50">
        <v>1</v>
      </c>
      <c r="BN316" s="50">
        <v>1</v>
      </c>
      <c r="BO316" s="50">
        <v>2</v>
      </c>
      <c r="BP316" s="50">
        <v>1</v>
      </c>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v>0</v>
      </c>
      <c r="CO316" s="50"/>
      <c r="CP316" s="48"/>
      <c r="CQ316" s="50"/>
      <c r="CR316" s="50"/>
      <c r="CS316" s="51"/>
      <c r="CT316" s="50"/>
      <c r="CU316" s="50">
        <v>5</v>
      </c>
      <c r="CV316" s="52">
        <f t="shared" ref="CV316:CV322" si="11">SUM(BE316:BX316)+SUM(CO316:CT316)-CU316</f>
        <v>0</v>
      </c>
      <c r="CW316" s="49">
        <v>5</v>
      </c>
      <c r="CX316" s="46" t="s">
        <v>9335</v>
      </c>
      <c r="CY316" s="46" t="s">
        <v>9404</v>
      </c>
      <c r="CZ316" s="49">
        <v>0.95</v>
      </c>
      <c r="DA316" s="46" t="s">
        <v>9455</v>
      </c>
      <c r="DB316" s="49">
        <v>524</v>
      </c>
      <c r="DC316" s="49"/>
      <c r="DD316" s="45"/>
      <c r="DE316" s="45"/>
      <c r="DF316" s="45"/>
      <c r="DG316" s="45"/>
      <c r="DH316" s="46">
        <v>0</v>
      </c>
      <c r="DI316" s="45"/>
      <c r="DJ316" s="46">
        <v>3</v>
      </c>
      <c r="DK316" s="45"/>
      <c r="DL316" s="46" t="s">
        <v>4315</v>
      </c>
      <c r="DM316" s="46">
        <v>906</v>
      </c>
      <c r="DN316" s="46">
        <v>1</v>
      </c>
      <c r="DO316" s="46" t="s">
        <v>4315</v>
      </c>
      <c r="DP316" s="46">
        <v>149</v>
      </c>
      <c r="DQ316" s="45"/>
      <c r="DR316" s="45"/>
      <c r="DS316" s="45"/>
      <c r="DT316" s="45"/>
      <c r="DU316" s="45"/>
      <c r="DV316" s="45"/>
      <c r="DW316" s="45"/>
      <c r="DX316" s="45"/>
      <c r="DY316" s="45"/>
      <c r="DZ316" s="45"/>
      <c r="EA316" s="45"/>
      <c r="EB316" s="45"/>
      <c r="EC316" s="45"/>
      <c r="ED316" s="45"/>
      <c r="EE316" s="45"/>
      <c r="EF316" s="46">
        <v>0</v>
      </c>
      <c r="EG316" s="46">
        <v>0</v>
      </c>
      <c r="EH316" s="46">
        <v>0</v>
      </c>
      <c r="EI316" s="45"/>
      <c r="EJ316" s="45"/>
      <c r="EK316" s="45"/>
      <c r="EL316" s="46">
        <v>1</v>
      </c>
      <c r="EM316" s="46" t="s">
        <v>4315</v>
      </c>
      <c r="EN316" s="46">
        <v>149</v>
      </c>
      <c r="EO316" s="45"/>
      <c r="EP316" s="45"/>
      <c r="EQ316" s="45"/>
      <c r="ER316" s="45"/>
      <c r="ES316" s="45"/>
      <c r="ET316" s="45"/>
      <c r="EU316" s="45"/>
      <c r="EV316" s="45"/>
      <c r="EW316" s="45"/>
      <c r="EX316" s="45"/>
      <c r="EY316" s="45"/>
      <c r="EZ316" s="45"/>
      <c r="FA316" s="45"/>
      <c r="FB316" s="45"/>
      <c r="FC316" s="45"/>
      <c r="FD316" s="46">
        <v>0</v>
      </c>
      <c r="FE316" s="46">
        <v>0</v>
      </c>
      <c r="FF316" s="46">
        <v>0</v>
      </c>
      <c r="FG316" s="46">
        <v>100</v>
      </c>
      <c r="FH316" s="45"/>
      <c r="FI316" s="46">
        <v>3</v>
      </c>
      <c r="FJ316" s="46">
        <v>0</v>
      </c>
      <c r="FK316" s="46">
        <v>0</v>
      </c>
      <c r="FL316" s="46">
        <v>1</v>
      </c>
      <c r="FM316" s="46">
        <v>0</v>
      </c>
      <c r="FN316" s="46">
        <v>2</v>
      </c>
      <c r="FO316" s="46">
        <v>0</v>
      </c>
      <c r="FP316" s="46">
        <v>0</v>
      </c>
      <c r="FQ316" s="46">
        <v>0</v>
      </c>
      <c r="FR316" s="45"/>
      <c r="FS316" s="45"/>
      <c r="FT316" s="45"/>
      <c r="FU316" s="46" t="s">
        <v>10187</v>
      </c>
      <c r="FV316" s="45"/>
      <c r="FW316" s="45"/>
      <c r="FX316" s="45"/>
      <c r="FY316" s="45"/>
      <c r="FZ316" s="45"/>
      <c r="GA316" s="45"/>
      <c r="GB316" s="45"/>
      <c r="GC316" s="46">
        <v>0</v>
      </c>
      <c r="GD316" s="46">
        <v>0</v>
      </c>
      <c r="GE316" s="46">
        <v>0</v>
      </c>
      <c r="GF316" s="46" t="s">
        <v>7612</v>
      </c>
      <c r="GG316" s="46" t="s">
        <v>10833</v>
      </c>
      <c r="GH316" s="46" t="s">
        <v>11081</v>
      </c>
      <c r="GI316" s="46" t="s">
        <v>10944</v>
      </c>
      <c r="GJ316" s="46" t="s">
        <v>10996</v>
      </c>
      <c r="GK316" s="46" t="s">
        <v>10833</v>
      </c>
      <c r="GL316" s="46" t="s">
        <v>11081</v>
      </c>
      <c r="GM316" s="46" t="s">
        <v>10944</v>
      </c>
      <c r="GN316" s="54"/>
    </row>
    <row r="317" spans="3:196" ht="30" customHeight="1" x14ac:dyDescent="0.2">
      <c r="C317" s="57" t="s">
        <v>11155</v>
      </c>
      <c r="D317" s="102" t="s">
        <v>11212</v>
      </c>
      <c r="E317" s="46" t="s">
        <v>7639</v>
      </c>
      <c r="F317" s="45" t="s">
        <v>11174</v>
      </c>
      <c r="G317" s="46"/>
      <c r="H317" s="46"/>
      <c r="I317" s="46" t="s">
        <v>7721</v>
      </c>
      <c r="J317" s="46" t="s">
        <v>7829</v>
      </c>
      <c r="K317" s="46">
        <v>2019</v>
      </c>
      <c r="L317" s="47">
        <v>44795</v>
      </c>
      <c r="M317" s="47">
        <v>45291</v>
      </c>
      <c r="N317" s="46" t="s">
        <v>7936</v>
      </c>
      <c r="O317" s="46" t="s">
        <v>8064</v>
      </c>
      <c r="P317" s="46" t="s">
        <v>8171</v>
      </c>
      <c r="Q317" s="46" t="s">
        <v>8292</v>
      </c>
      <c r="R317" s="45"/>
      <c r="S317" s="45"/>
      <c r="T317" s="45"/>
      <c r="U317" s="45"/>
      <c r="V317" s="45"/>
      <c r="W317" s="45"/>
      <c r="X317" s="46" t="s">
        <v>8581</v>
      </c>
      <c r="Y317" s="46" t="s">
        <v>8674</v>
      </c>
      <c r="Z317" s="46" t="s">
        <v>8775</v>
      </c>
      <c r="AA317" s="46" t="s">
        <v>8775</v>
      </c>
      <c r="AB317" s="46" t="s">
        <v>3138</v>
      </c>
      <c r="AC317" s="46" t="s">
        <v>8938</v>
      </c>
      <c r="AD317" s="48">
        <f t="shared" si="10"/>
        <v>71.632999999999996</v>
      </c>
      <c r="AE317" s="48">
        <v>53.914000000000001</v>
      </c>
      <c r="AF317" s="49">
        <v>75.260000000000005</v>
      </c>
      <c r="AG317" s="49">
        <v>0.2</v>
      </c>
      <c r="AH317" s="48">
        <v>9.8930000000000007</v>
      </c>
      <c r="AI317" s="49">
        <v>13.81</v>
      </c>
      <c r="AJ317" s="49"/>
      <c r="AK317" s="49">
        <v>0</v>
      </c>
      <c r="AL317" s="49">
        <v>0</v>
      </c>
      <c r="AM317" s="49">
        <v>0</v>
      </c>
      <c r="AN317" s="49">
        <v>0</v>
      </c>
      <c r="AO317" s="49">
        <v>7.8259999999999996</v>
      </c>
      <c r="AP317" s="49">
        <v>10.93</v>
      </c>
      <c r="AQ317" s="49">
        <v>0</v>
      </c>
      <c r="AR317" s="49">
        <v>0</v>
      </c>
      <c r="AS317" s="46" t="s">
        <v>9012</v>
      </c>
      <c r="AT317" s="46" t="s">
        <v>9012</v>
      </c>
      <c r="AU317" s="46" t="s">
        <v>9012</v>
      </c>
      <c r="AV317" s="46">
        <v>1</v>
      </c>
      <c r="AW317" s="46" t="s">
        <v>9111</v>
      </c>
      <c r="AX317" s="46" t="s">
        <v>9183</v>
      </c>
      <c r="AY317" s="49">
        <v>1.2070000000000001</v>
      </c>
      <c r="AZ317" s="49">
        <v>78.257000000000005</v>
      </c>
      <c r="BA317" s="49">
        <v>0.28999999999999998</v>
      </c>
      <c r="BB317" s="50">
        <v>119</v>
      </c>
      <c r="BC317" s="50">
        <v>58</v>
      </c>
      <c r="BD317" s="50">
        <v>55</v>
      </c>
      <c r="BE317" s="50">
        <v>3</v>
      </c>
      <c r="BF317" s="50">
        <v>7</v>
      </c>
      <c r="BG317" s="50">
        <v>0</v>
      </c>
      <c r="BH317" s="50">
        <v>2</v>
      </c>
      <c r="BI317" s="50">
        <v>0</v>
      </c>
      <c r="BJ317" s="50">
        <v>2</v>
      </c>
      <c r="BK317" s="50">
        <v>0</v>
      </c>
      <c r="BL317" s="50">
        <v>2</v>
      </c>
      <c r="BM317" s="50">
        <v>9</v>
      </c>
      <c r="BN317" s="50">
        <v>0</v>
      </c>
      <c r="BO317" s="50">
        <v>19</v>
      </c>
      <c r="BP317" s="50">
        <v>8</v>
      </c>
      <c r="BQ317" s="50">
        <v>2</v>
      </c>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v>0</v>
      </c>
      <c r="CO317" s="50"/>
      <c r="CP317" s="48"/>
      <c r="CQ317" s="50"/>
      <c r="CR317" s="50"/>
      <c r="CS317" s="51"/>
      <c r="CT317" s="50"/>
      <c r="CU317" s="50">
        <v>54</v>
      </c>
      <c r="CV317" s="52">
        <f t="shared" si="11"/>
        <v>0</v>
      </c>
      <c r="CW317" s="49">
        <v>89.3</v>
      </c>
      <c r="CX317" s="46" t="s">
        <v>9318</v>
      </c>
      <c r="CY317" s="46" t="s">
        <v>9397</v>
      </c>
      <c r="CZ317" s="49">
        <v>33.89</v>
      </c>
      <c r="DA317" s="53" t="s">
        <v>9445</v>
      </c>
      <c r="DB317" s="49">
        <v>263.483</v>
      </c>
      <c r="DC317" s="49"/>
      <c r="DD317" s="45"/>
      <c r="DE317" s="45"/>
      <c r="DF317" s="45"/>
      <c r="DG317" s="45"/>
      <c r="DH317" s="45"/>
      <c r="DI317" s="45"/>
      <c r="DJ317" s="46">
        <v>3</v>
      </c>
      <c r="DK317" s="45"/>
      <c r="DL317" s="45"/>
      <c r="DM317" s="45"/>
      <c r="DN317" s="46">
        <v>1</v>
      </c>
      <c r="DO317" s="46" t="s">
        <v>9676</v>
      </c>
      <c r="DP317" s="46">
        <v>7621</v>
      </c>
      <c r="DQ317" s="45"/>
      <c r="DR317" s="45"/>
      <c r="DS317" s="45"/>
      <c r="DT317" s="45"/>
      <c r="DU317" s="45"/>
      <c r="DV317" s="45"/>
      <c r="DW317" s="45"/>
      <c r="DX317" s="45"/>
      <c r="DY317" s="45"/>
      <c r="DZ317" s="45"/>
      <c r="EA317" s="45"/>
      <c r="EB317" s="45"/>
      <c r="EC317" s="45"/>
      <c r="ED317" s="45"/>
      <c r="EE317" s="45"/>
      <c r="EF317" s="45"/>
      <c r="EG317" s="45"/>
      <c r="EH317" s="45"/>
      <c r="EI317" s="45"/>
      <c r="EJ317" s="45"/>
      <c r="EK317" s="45"/>
      <c r="EL317" s="46">
        <v>1</v>
      </c>
      <c r="EM317" s="46" t="s">
        <v>9676</v>
      </c>
      <c r="EN317" s="46">
        <v>7621</v>
      </c>
      <c r="EO317" s="45"/>
      <c r="EP317" s="45"/>
      <c r="EQ317" s="45"/>
      <c r="ER317" s="45"/>
      <c r="ES317" s="45"/>
      <c r="ET317" s="45"/>
      <c r="EU317" s="45"/>
      <c r="EV317" s="45"/>
      <c r="EW317" s="45"/>
      <c r="EX317" s="45"/>
      <c r="EY317" s="45"/>
      <c r="EZ317" s="45"/>
      <c r="FA317" s="45"/>
      <c r="FB317" s="45"/>
      <c r="FC317" s="45"/>
      <c r="FD317" s="45"/>
      <c r="FE317" s="45"/>
      <c r="FF317" s="45"/>
      <c r="FG317" s="46">
        <v>100</v>
      </c>
      <c r="FH317" s="45"/>
      <c r="FI317" s="46">
        <v>48</v>
      </c>
      <c r="FJ317" s="46">
        <v>1</v>
      </c>
      <c r="FK317" s="46">
        <v>2</v>
      </c>
      <c r="FL317" s="46">
        <v>44</v>
      </c>
      <c r="FM317" s="46">
        <v>0</v>
      </c>
      <c r="FN317" s="46">
        <v>1</v>
      </c>
      <c r="FO317" s="46">
        <v>0</v>
      </c>
      <c r="FP317" s="46">
        <v>0</v>
      </c>
      <c r="FQ317" s="46">
        <v>0</v>
      </c>
      <c r="FR317" s="45"/>
      <c r="FS317" s="45"/>
      <c r="FT317" s="45"/>
      <c r="FU317" s="53" t="s">
        <v>10175</v>
      </c>
      <c r="FV317" s="46" t="s">
        <v>10268</v>
      </c>
      <c r="FW317" s="45"/>
      <c r="FX317" s="45"/>
      <c r="FY317" s="45"/>
      <c r="FZ317" s="45"/>
      <c r="GA317" s="45"/>
      <c r="GB317" s="45"/>
      <c r="GC317" s="46" t="s">
        <v>699</v>
      </c>
      <c r="GD317" s="46">
        <v>0</v>
      </c>
      <c r="GE317" s="46">
        <v>0</v>
      </c>
      <c r="GF317" s="46" t="s">
        <v>7607</v>
      </c>
      <c r="GG317" s="46" t="s">
        <v>10817</v>
      </c>
      <c r="GH317" s="46" t="s">
        <v>11081</v>
      </c>
      <c r="GI317" s="46" t="s">
        <v>10930</v>
      </c>
      <c r="GJ317" s="46" t="s">
        <v>7607</v>
      </c>
      <c r="GK317" s="46" t="s">
        <v>10817</v>
      </c>
      <c r="GL317" s="46" t="s">
        <v>11081</v>
      </c>
      <c r="GM317" s="46" t="s">
        <v>10930</v>
      </c>
      <c r="GN317" s="54"/>
    </row>
    <row r="318" spans="3:196" ht="30" customHeight="1" x14ac:dyDescent="0.2">
      <c r="C318" s="57" t="s">
        <v>11155</v>
      </c>
      <c r="D318" s="102" t="s">
        <v>11215</v>
      </c>
      <c r="E318" s="46" t="s">
        <v>7623</v>
      </c>
      <c r="F318" s="45" t="s">
        <v>11174</v>
      </c>
      <c r="G318" s="46"/>
      <c r="H318" s="46"/>
      <c r="I318" s="46" t="s">
        <v>7659</v>
      </c>
      <c r="J318" s="46" t="s">
        <v>7790</v>
      </c>
      <c r="K318" s="46">
        <v>2014</v>
      </c>
      <c r="L318" s="47">
        <v>44886</v>
      </c>
      <c r="M318" s="47">
        <v>45288</v>
      </c>
      <c r="N318" s="46" t="s">
        <v>7876</v>
      </c>
      <c r="O318" s="46" t="s">
        <v>8010</v>
      </c>
      <c r="P318" s="46" t="s">
        <v>8117</v>
      </c>
      <c r="Q318" s="46" t="s">
        <v>8236</v>
      </c>
      <c r="R318" s="46" t="s">
        <v>8354</v>
      </c>
      <c r="S318" s="46" t="s">
        <v>8383</v>
      </c>
      <c r="T318" s="45"/>
      <c r="U318" s="45"/>
      <c r="V318" s="46" t="s">
        <v>8471</v>
      </c>
      <c r="W318" s="46" t="s">
        <v>8496</v>
      </c>
      <c r="X318" s="46" t="s">
        <v>8537</v>
      </c>
      <c r="Y318" s="46" t="s">
        <v>8629</v>
      </c>
      <c r="Z318" s="46" t="s">
        <v>8717</v>
      </c>
      <c r="AA318" s="46" t="s">
        <v>8717</v>
      </c>
      <c r="AB318" s="46" t="s">
        <v>3138</v>
      </c>
      <c r="AC318" s="46" t="s">
        <v>8883</v>
      </c>
      <c r="AD318" s="48">
        <f t="shared" si="10"/>
        <v>143.81</v>
      </c>
      <c r="AE318" s="48">
        <v>97.78</v>
      </c>
      <c r="AF318" s="49">
        <v>67.989999999999995</v>
      </c>
      <c r="AG318" s="49">
        <v>0.12</v>
      </c>
      <c r="AH318" s="48">
        <v>32.840000000000003</v>
      </c>
      <c r="AI318" s="49">
        <v>22.84</v>
      </c>
      <c r="AJ318" s="49"/>
      <c r="AK318" s="49">
        <v>11.96</v>
      </c>
      <c r="AL318" s="49">
        <v>8.32</v>
      </c>
      <c r="AM318" s="49">
        <v>0</v>
      </c>
      <c r="AN318" s="49">
        <v>0</v>
      </c>
      <c r="AO318" s="49">
        <v>1.23</v>
      </c>
      <c r="AP318" s="49">
        <v>0.86</v>
      </c>
      <c r="AQ318" s="49">
        <v>0</v>
      </c>
      <c r="AR318" s="49">
        <v>0</v>
      </c>
      <c r="AS318" s="46" t="s">
        <v>9011</v>
      </c>
      <c r="AT318" s="46" t="s">
        <v>9011</v>
      </c>
      <c r="AU318" s="46" t="s">
        <v>9011</v>
      </c>
      <c r="AV318" s="45"/>
      <c r="AW318" s="45"/>
      <c r="AX318" s="45"/>
      <c r="AY318" s="49"/>
      <c r="AZ318" s="49">
        <v>0</v>
      </c>
      <c r="BA318" s="49">
        <v>0</v>
      </c>
      <c r="BB318" s="50">
        <v>0</v>
      </c>
      <c r="BC318" s="50">
        <v>189</v>
      </c>
      <c r="BD318" s="50">
        <v>80</v>
      </c>
      <c r="BE318" s="50">
        <v>10</v>
      </c>
      <c r="BF318" s="50">
        <v>13</v>
      </c>
      <c r="BG318" s="50">
        <v>11</v>
      </c>
      <c r="BH318" s="50">
        <v>0</v>
      </c>
      <c r="BI318" s="50">
        <v>0</v>
      </c>
      <c r="BJ318" s="50">
        <v>1</v>
      </c>
      <c r="BK318" s="50">
        <v>7</v>
      </c>
      <c r="BL318" s="50">
        <v>8</v>
      </c>
      <c r="BM318" s="50">
        <v>6</v>
      </c>
      <c r="BN318" s="50">
        <v>1</v>
      </c>
      <c r="BO318" s="50">
        <v>3</v>
      </c>
      <c r="BP318" s="50">
        <v>8</v>
      </c>
      <c r="BQ318" s="50">
        <v>2</v>
      </c>
      <c r="BR318" s="50">
        <v>2</v>
      </c>
      <c r="BS318" s="50">
        <v>0</v>
      </c>
      <c r="BT318" s="50">
        <v>5</v>
      </c>
      <c r="BU318" s="50">
        <v>0</v>
      </c>
      <c r="BV318" s="50">
        <v>3</v>
      </c>
      <c r="BW318" s="50">
        <v>0</v>
      </c>
      <c r="BX318" s="50">
        <v>0</v>
      </c>
      <c r="BY318" s="50"/>
      <c r="BZ318" s="50"/>
      <c r="CA318" s="50"/>
      <c r="CB318" s="50"/>
      <c r="CC318" s="50"/>
      <c r="CD318" s="50"/>
      <c r="CE318" s="50"/>
      <c r="CF318" s="50"/>
      <c r="CG318" s="50"/>
      <c r="CH318" s="50"/>
      <c r="CI318" s="50"/>
      <c r="CJ318" s="50"/>
      <c r="CK318" s="50"/>
      <c r="CL318" s="50"/>
      <c r="CM318" s="50"/>
      <c r="CN318" s="50">
        <v>0</v>
      </c>
      <c r="CO318" s="50">
        <v>0</v>
      </c>
      <c r="CP318" s="48">
        <v>0</v>
      </c>
      <c r="CQ318" s="50">
        <v>0</v>
      </c>
      <c r="CR318" s="50">
        <v>0</v>
      </c>
      <c r="CS318" s="51"/>
      <c r="CT318" s="50">
        <v>0</v>
      </c>
      <c r="CU318" s="50">
        <v>80</v>
      </c>
      <c r="CV318" s="52">
        <f t="shared" si="11"/>
        <v>0</v>
      </c>
      <c r="CW318" s="49">
        <v>140.15299999999999</v>
      </c>
      <c r="CX318" s="46" t="s">
        <v>9258</v>
      </c>
      <c r="CY318" s="45"/>
      <c r="CZ318" s="49">
        <v>26.55</v>
      </c>
      <c r="DA318" s="46" t="s">
        <v>9415</v>
      </c>
      <c r="DB318" s="49">
        <v>527.88</v>
      </c>
      <c r="DC318" s="49"/>
      <c r="DD318" s="45"/>
      <c r="DE318" s="45"/>
      <c r="DF318" s="45"/>
      <c r="DG318" s="45"/>
      <c r="DH318" s="45"/>
      <c r="DI318" s="45"/>
      <c r="DJ318" s="46">
        <v>1</v>
      </c>
      <c r="DK318" s="46">
        <v>1</v>
      </c>
      <c r="DL318" s="46" t="s">
        <v>9588</v>
      </c>
      <c r="DM318" s="46">
        <v>12220</v>
      </c>
      <c r="DN318" s="46">
        <v>1</v>
      </c>
      <c r="DO318" s="46" t="s">
        <v>9644</v>
      </c>
      <c r="DP318" s="46">
        <v>32764</v>
      </c>
      <c r="DQ318" s="45"/>
      <c r="DR318" s="45"/>
      <c r="DS318" s="45"/>
      <c r="DT318" s="45"/>
      <c r="DU318" s="45"/>
      <c r="DV318" s="45"/>
      <c r="DW318" s="46">
        <v>1</v>
      </c>
      <c r="DX318" s="46" t="s">
        <v>9607</v>
      </c>
      <c r="DY318" s="46">
        <v>34</v>
      </c>
      <c r="DZ318" s="46">
        <v>1</v>
      </c>
      <c r="EA318" s="46" t="s">
        <v>9741</v>
      </c>
      <c r="EB318" s="46">
        <v>26</v>
      </c>
      <c r="EC318" s="46">
        <v>1</v>
      </c>
      <c r="ED318" s="46" t="s">
        <v>9765</v>
      </c>
      <c r="EE318" s="46">
        <v>20</v>
      </c>
      <c r="EF318" s="45"/>
      <c r="EG318" s="45"/>
      <c r="EH318" s="45"/>
      <c r="EI318" s="46">
        <v>1</v>
      </c>
      <c r="EJ318" s="46" t="s">
        <v>9807</v>
      </c>
      <c r="EK318" s="46">
        <v>6372</v>
      </c>
      <c r="EL318" s="46">
        <v>1</v>
      </c>
      <c r="EM318" s="46" t="s">
        <v>9844</v>
      </c>
      <c r="EN318" s="46">
        <v>8229</v>
      </c>
      <c r="EO318" s="45"/>
      <c r="EP318" s="45"/>
      <c r="EQ318" s="45"/>
      <c r="ER318" s="45"/>
      <c r="ES318" s="45"/>
      <c r="ET318" s="45"/>
      <c r="EU318" s="45"/>
      <c r="EV318" s="45"/>
      <c r="EW318" s="45"/>
      <c r="EX318" s="45"/>
      <c r="EY318" s="45"/>
      <c r="EZ318" s="45"/>
      <c r="FA318" s="45"/>
      <c r="FB318" s="45"/>
      <c r="FC318" s="45"/>
      <c r="FD318" s="45"/>
      <c r="FE318" s="45"/>
      <c r="FF318" s="45"/>
      <c r="FG318" s="46">
        <v>100</v>
      </c>
      <c r="FH318" s="45"/>
      <c r="FI318" s="46">
        <v>81</v>
      </c>
      <c r="FJ318" s="46">
        <v>15</v>
      </c>
      <c r="FK318" s="46">
        <v>17</v>
      </c>
      <c r="FL318" s="46">
        <v>46</v>
      </c>
      <c r="FM318" s="46">
        <v>1</v>
      </c>
      <c r="FN318" s="46">
        <v>2</v>
      </c>
      <c r="FO318" s="46">
        <v>0</v>
      </c>
      <c r="FP318" s="46">
        <v>0</v>
      </c>
      <c r="FQ318" s="46">
        <v>0</v>
      </c>
      <c r="FR318" s="46">
        <v>1</v>
      </c>
      <c r="FS318" s="53" t="s">
        <v>10034</v>
      </c>
      <c r="FT318" s="46" t="s">
        <v>10081</v>
      </c>
      <c r="FU318" s="53" t="s">
        <v>10138</v>
      </c>
      <c r="FV318" s="46" t="s">
        <v>10224</v>
      </c>
      <c r="FW318" s="46" t="s">
        <v>10312</v>
      </c>
      <c r="FX318" s="46" t="s">
        <v>10354</v>
      </c>
      <c r="FY318" s="46" t="s">
        <v>10405</v>
      </c>
      <c r="FZ318" s="45"/>
      <c r="GA318" s="45"/>
      <c r="GB318" s="45"/>
      <c r="GC318" s="46" t="s">
        <v>10590</v>
      </c>
      <c r="GD318" s="46">
        <v>40</v>
      </c>
      <c r="GE318" s="46">
        <v>430</v>
      </c>
      <c r="GF318" s="46" t="s">
        <v>10679</v>
      </c>
      <c r="GG318" s="46" t="s">
        <v>10766</v>
      </c>
      <c r="GH318" s="46" t="s">
        <v>11081</v>
      </c>
      <c r="GI318" s="46" t="s">
        <v>10880</v>
      </c>
      <c r="GJ318" s="46" t="s">
        <v>7591</v>
      </c>
      <c r="GK318" s="46" t="s">
        <v>11006</v>
      </c>
      <c r="GL318" s="46" t="s">
        <v>11081</v>
      </c>
      <c r="GM318" s="46" t="s">
        <v>11048</v>
      </c>
      <c r="GN318" s="54"/>
    </row>
    <row r="319" spans="3:196" ht="30" customHeight="1" x14ac:dyDescent="0.2">
      <c r="C319" s="57" t="s">
        <v>11157</v>
      </c>
      <c r="D319" s="102" t="s">
        <v>11215</v>
      </c>
      <c r="E319" s="46" t="s">
        <v>7623</v>
      </c>
      <c r="F319" s="45" t="s">
        <v>11174</v>
      </c>
      <c r="G319" s="46"/>
      <c r="H319" s="46"/>
      <c r="I319" s="46" t="s">
        <v>7709</v>
      </c>
      <c r="J319" s="46" t="s">
        <v>7823</v>
      </c>
      <c r="K319" s="46">
        <v>2018</v>
      </c>
      <c r="L319" s="47">
        <v>44963</v>
      </c>
      <c r="M319" s="47">
        <v>45288</v>
      </c>
      <c r="N319" s="46" t="s">
        <v>7925</v>
      </c>
      <c r="O319" s="46" t="s">
        <v>8053</v>
      </c>
      <c r="P319" s="46" t="s">
        <v>8117</v>
      </c>
      <c r="Q319" s="46" t="s">
        <v>8283</v>
      </c>
      <c r="R319" s="46" t="s">
        <v>8363</v>
      </c>
      <c r="S319" s="46" t="s">
        <v>8394</v>
      </c>
      <c r="T319" s="45"/>
      <c r="U319" s="45"/>
      <c r="V319" s="46" t="s">
        <v>8471</v>
      </c>
      <c r="W319" s="46" t="s">
        <v>8514</v>
      </c>
      <c r="X319" s="46" t="s">
        <v>8575</v>
      </c>
      <c r="Y319" s="46" t="s">
        <v>8669</v>
      </c>
      <c r="Z319" s="46" t="s">
        <v>8717</v>
      </c>
      <c r="AA319" s="46" t="s">
        <v>8717</v>
      </c>
      <c r="AB319" s="46" t="s">
        <v>3142</v>
      </c>
      <c r="AC319" s="46" t="s">
        <v>8883</v>
      </c>
      <c r="AD319" s="48">
        <f t="shared" si="10"/>
        <v>64.890000000000015</v>
      </c>
      <c r="AE319" s="48">
        <v>55.42</v>
      </c>
      <c r="AF319" s="49">
        <v>85.41</v>
      </c>
      <c r="AG319" s="49">
        <v>7.0000000000000007E-2</v>
      </c>
      <c r="AH319" s="48">
        <v>2.5299999999999998</v>
      </c>
      <c r="AI319" s="49">
        <v>3.9</v>
      </c>
      <c r="AJ319" s="49"/>
      <c r="AK319" s="49">
        <v>3.88</v>
      </c>
      <c r="AL319" s="49">
        <v>5.98</v>
      </c>
      <c r="AM319" s="49">
        <v>1.84</v>
      </c>
      <c r="AN319" s="49">
        <v>2.84</v>
      </c>
      <c r="AO319" s="49">
        <v>1.22</v>
      </c>
      <c r="AP319" s="49">
        <v>1.88</v>
      </c>
      <c r="AQ319" s="49">
        <v>0</v>
      </c>
      <c r="AR319" s="49">
        <v>0</v>
      </c>
      <c r="AS319" s="46" t="s">
        <v>9028</v>
      </c>
      <c r="AT319" s="46" t="s">
        <v>9028</v>
      </c>
      <c r="AU319" s="46" t="s">
        <v>9028</v>
      </c>
      <c r="AV319" s="46">
        <v>1</v>
      </c>
      <c r="AW319" s="46" t="s">
        <v>9102</v>
      </c>
      <c r="AX319" s="46" t="s">
        <v>9173</v>
      </c>
      <c r="AY319" s="49">
        <v>0</v>
      </c>
      <c r="AZ319" s="49">
        <v>0</v>
      </c>
      <c r="BA319" s="49">
        <v>0</v>
      </c>
      <c r="BB319" s="50">
        <v>0</v>
      </c>
      <c r="BC319" s="50">
        <v>363</v>
      </c>
      <c r="BD319" s="50">
        <v>89</v>
      </c>
      <c r="BE319" s="50">
        <v>3</v>
      </c>
      <c r="BF319" s="50">
        <v>11</v>
      </c>
      <c r="BG319" s="50">
        <v>9</v>
      </c>
      <c r="BH319" s="50">
        <v>1</v>
      </c>
      <c r="BI319" s="50">
        <v>0</v>
      </c>
      <c r="BJ319" s="50">
        <v>6</v>
      </c>
      <c r="BK319" s="50">
        <v>1</v>
      </c>
      <c r="BL319" s="50">
        <v>8</v>
      </c>
      <c r="BM319" s="50">
        <v>5</v>
      </c>
      <c r="BN319" s="50">
        <v>12</v>
      </c>
      <c r="BO319" s="50">
        <v>6</v>
      </c>
      <c r="BP319" s="50">
        <v>6</v>
      </c>
      <c r="BQ319" s="50">
        <v>0</v>
      </c>
      <c r="BR319" s="50">
        <v>1</v>
      </c>
      <c r="BS319" s="50">
        <v>0</v>
      </c>
      <c r="BT319" s="50">
        <v>20</v>
      </c>
      <c r="BU319" s="50">
        <v>0</v>
      </c>
      <c r="BV319" s="50">
        <v>0</v>
      </c>
      <c r="BW319" s="50">
        <v>0</v>
      </c>
      <c r="BX319" s="50">
        <v>0</v>
      </c>
      <c r="BY319" s="50"/>
      <c r="BZ319" s="50"/>
      <c r="CA319" s="50"/>
      <c r="CB319" s="50"/>
      <c r="CC319" s="50"/>
      <c r="CD319" s="50"/>
      <c r="CE319" s="50"/>
      <c r="CF319" s="50"/>
      <c r="CG319" s="50"/>
      <c r="CH319" s="50"/>
      <c r="CI319" s="50"/>
      <c r="CJ319" s="50"/>
      <c r="CK319" s="50"/>
      <c r="CL319" s="50"/>
      <c r="CM319" s="50"/>
      <c r="CN319" s="50">
        <v>0</v>
      </c>
      <c r="CO319" s="50">
        <v>0</v>
      </c>
      <c r="CP319" s="48">
        <v>0</v>
      </c>
      <c r="CQ319" s="50">
        <v>0</v>
      </c>
      <c r="CR319" s="50">
        <v>0</v>
      </c>
      <c r="CS319" s="51"/>
      <c r="CT319" s="50"/>
      <c r="CU319" s="50">
        <v>89</v>
      </c>
      <c r="CV319" s="52">
        <f t="shared" si="11"/>
        <v>0</v>
      </c>
      <c r="CW319" s="49">
        <v>67.81</v>
      </c>
      <c r="CX319" s="46" t="s">
        <v>9258</v>
      </c>
      <c r="CY319" s="45"/>
      <c r="CZ319" s="49">
        <v>12.85</v>
      </c>
      <c r="DA319" s="46" t="s">
        <v>9415</v>
      </c>
      <c r="DB319" s="49">
        <v>527.88</v>
      </c>
      <c r="DC319" s="49"/>
      <c r="DD319" s="45"/>
      <c r="DE319" s="45"/>
      <c r="DF319" s="45"/>
      <c r="DG319" s="45"/>
      <c r="DH319" s="45"/>
      <c r="DI319" s="45"/>
      <c r="DJ319" s="46">
        <v>1</v>
      </c>
      <c r="DK319" s="46">
        <v>1</v>
      </c>
      <c r="DL319" s="46" t="s">
        <v>9607</v>
      </c>
      <c r="DM319" s="46">
        <v>4980</v>
      </c>
      <c r="DN319" s="46">
        <v>1</v>
      </c>
      <c r="DO319" s="46" t="s">
        <v>9644</v>
      </c>
      <c r="DP319" s="46">
        <v>13348</v>
      </c>
      <c r="DQ319" s="46">
        <v>1</v>
      </c>
      <c r="DR319" s="46" t="s">
        <v>9721</v>
      </c>
      <c r="DS319" s="46">
        <v>2924</v>
      </c>
      <c r="DT319" s="46">
        <v>1</v>
      </c>
      <c r="DU319" s="46" t="s">
        <v>9732</v>
      </c>
      <c r="DV319" s="46">
        <v>3</v>
      </c>
      <c r="DW319" s="46">
        <v>1</v>
      </c>
      <c r="DX319" s="46" t="s">
        <v>9607</v>
      </c>
      <c r="DY319" s="46">
        <v>60</v>
      </c>
      <c r="DZ319" s="45"/>
      <c r="EA319" s="45"/>
      <c r="EB319" s="45"/>
      <c r="EC319" s="46">
        <v>1</v>
      </c>
      <c r="ED319" s="46" t="s">
        <v>9607</v>
      </c>
      <c r="EE319" s="46">
        <v>39</v>
      </c>
      <c r="EF319" s="45"/>
      <c r="EG319" s="45"/>
      <c r="EH319" s="45"/>
      <c r="EI319" s="45"/>
      <c r="EJ319" s="45"/>
      <c r="EK319" s="45"/>
      <c r="EL319" s="46">
        <v>1</v>
      </c>
      <c r="EM319" s="46" t="s">
        <v>9844</v>
      </c>
      <c r="EN319" s="46">
        <v>13348</v>
      </c>
      <c r="EO319" s="46">
        <v>1</v>
      </c>
      <c r="EP319" s="46" t="s">
        <v>9876</v>
      </c>
      <c r="EQ319" s="46">
        <v>2120</v>
      </c>
      <c r="ER319" s="45"/>
      <c r="ES319" s="45"/>
      <c r="ET319" s="45"/>
      <c r="EU319" s="45"/>
      <c r="EV319" s="45"/>
      <c r="EW319" s="45"/>
      <c r="EX319" s="45"/>
      <c r="EY319" s="45"/>
      <c r="EZ319" s="45"/>
      <c r="FA319" s="45"/>
      <c r="FB319" s="45"/>
      <c r="FC319" s="45"/>
      <c r="FD319" s="45"/>
      <c r="FE319" s="45"/>
      <c r="FF319" s="45"/>
      <c r="FG319" s="46">
        <v>87</v>
      </c>
      <c r="FH319" s="46" t="s">
        <v>9999</v>
      </c>
      <c r="FI319" s="46">
        <v>75</v>
      </c>
      <c r="FJ319" s="46">
        <v>0</v>
      </c>
      <c r="FK319" s="46">
        <v>16</v>
      </c>
      <c r="FL319" s="46">
        <v>56</v>
      </c>
      <c r="FM319" s="46">
        <v>1</v>
      </c>
      <c r="FN319" s="46">
        <v>2</v>
      </c>
      <c r="FO319" s="46">
        <v>0</v>
      </c>
      <c r="FP319" s="46">
        <v>0</v>
      </c>
      <c r="FQ319" s="46">
        <v>0</v>
      </c>
      <c r="FR319" s="46">
        <v>1</v>
      </c>
      <c r="FS319" s="53" t="s">
        <v>10034</v>
      </c>
      <c r="FT319" s="46" t="s">
        <v>10101</v>
      </c>
      <c r="FU319" s="53" t="s">
        <v>10138</v>
      </c>
      <c r="FV319" s="46" t="s">
        <v>10224</v>
      </c>
      <c r="FW319" s="46" t="s">
        <v>10312</v>
      </c>
      <c r="FX319" s="46" t="s">
        <v>10374</v>
      </c>
      <c r="FY319" s="46" t="s">
        <v>10405</v>
      </c>
      <c r="FZ319" s="45"/>
      <c r="GA319" s="46" t="s">
        <v>10533</v>
      </c>
      <c r="GB319" s="46" t="s">
        <v>10574</v>
      </c>
      <c r="GC319" s="46" t="s">
        <v>10623</v>
      </c>
      <c r="GD319" s="46">
        <v>40</v>
      </c>
      <c r="GE319" s="46">
        <v>430</v>
      </c>
      <c r="GF319" s="46" t="s">
        <v>10679</v>
      </c>
      <c r="GG319" s="46" t="s">
        <v>10766</v>
      </c>
      <c r="GH319" s="46" t="s">
        <v>11081</v>
      </c>
      <c r="GI319" s="46" t="s">
        <v>10920</v>
      </c>
      <c r="GJ319" s="46" t="s">
        <v>7591</v>
      </c>
      <c r="GK319" s="46" t="s">
        <v>11006</v>
      </c>
      <c r="GL319" s="46" t="s">
        <v>11081</v>
      </c>
      <c r="GM319" s="46" t="s">
        <v>11048</v>
      </c>
      <c r="GN319" s="54"/>
    </row>
    <row r="320" spans="3:196" ht="30" customHeight="1" x14ac:dyDescent="0.2">
      <c r="C320" s="102" t="s">
        <v>11182</v>
      </c>
      <c r="D320" s="102" t="s">
        <v>11215</v>
      </c>
      <c r="E320" s="46" t="s">
        <v>78</v>
      </c>
      <c r="F320" s="45" t="s">
        <v>11174</v>
      </c>
      <c r="G320" s="46"/>
      <c r="H320" s="46"/>
      <c r="I320" s="46" t="s">
        <v>483</v>
      </c>
      <c r="J320" s="46" t="s">
        <v>483</v>
      </c>
      <c r="K320" s="46">
        <v>2017</v>
      </c>
      <c r="L320" s="47">
        <v>44570</v>
      </c>
      <c r="M320" s="47">
        <v>45280</v>
      </c>
      <c r="N320" s="46" t="s">
        <v>7948</v>
      </c>
      <c r="O320" s="46" t="s">
        <v>8071</v>
      </c>
      <c r="P320" s="46" t="s">
        <v>8182</v>
      </c>
      <c r="Q320" s="46" t="s">
        <v>8301</v>
      </c>
      <c r="R320" s="45"/>
      <c r="S320" s="45"/>
      <c r="T320" s="45"/>
      <c r="U320" s="45"/>
      <c r="V320" s="46" t="s">
        <v>8490</v>
      </c>
      <c r="W320" s="46" t="s">
        <v>8522</v>
      </c>
      <c r="X320" s="46" t="s">
        <v>8590</v>
      </c>
      <c r="Y320" s="46" t="s">
        <v>8680</v>
      </c>
      <c r="Z320" s="46" t="s">
        <v>8786</v>
      </c>
      <c r="AA320" s="46" t="s">
        <v>8859</v>
      </c>
      <c r="AB320" s="46" t="s">
        <v>3138</v>
      </c>
      <c r="AC320" s="46" t="s">
        <v>8950</v>
      </c>
      <c r="AD320" s="48">
        <f t="shared" si="10"/>
        <v>384.48</v>
      </c>
      <c r="AE320" s="48">
        <v>318.113</v>
      </c>
      <c r="AF320" s="49">
        <v>82.74</v>
      </c>
      <c r="AG320" s="49">
        <v>0.28000000000000003</v>
      </c>
      <c r="AH320" s="48">
        <v>39.795000000000002</v>
      </c>
      <c r="AI320" s="49">
        <v>10.35</v>
      </c>
      <c r="AJ320" s="49"/>
      <c r="AK320" s="49">
        <v>3.581</v>
      </c>
      <c r="AL320" s="49">
        <v>0.93</v>
      </c>
      <c r="AM320" s="49">
        <v>22.991</v>
      </c>
      <c r="AN320" s="49">
        <v>5.98</v>
      </c>
      <c r="AO320" s="49">
        <v>0</v>
      </c>
      <c r="AP320" s="49">
        <v>0</v>
      </c>
      <c r="AQ320" s="49">
        <v>0</v>
      </c>
      <c r="AR320" s="49">
        <v>0</v>
      </c>
      <c r="AS320" s="46" t="s">
        <v>594</v>
      </c>
      <c r="AT320" s="46" t="s">
        <v>594</v>
      </c>
      <c r="AU320" s="46" t="s">
        <v>594</v>
      </c>
      <c r="AV320" s="46">
        <v>1</v>
      </c>
      <c r="AW320" s="46" t="s">
        <v>9117</v>
      </c>
      <c r="AX320" s="46" t="s">
        <v>9189</v>
      </c>
      <c r="AY320" s="49">
        <v>0</v>
      </c>
      <c r="AZ320" s="49">
        <v>351</v>
      </c>
      <c r="BA320" s="49">
        <v>0.3</v>
      </c>
      <c r="BB320" s="50">
        <v>1191</v>
      </c>
      <c r="BC320" s="50">
        <v>1104</v>
      </c>
      <c r="BD320" s="50">
        <v>392</v>
      </c>
      <c r="BE320" s="50">
        <v>32</v>
      </c>
      <c r="BF320" s="50">
        <v>69</v>
      </c>
      <c r="BG320" s="50">
        <v>20</v>
      </c>
      <c r="BH320" s="50">
        <v>6</v>
      </c>
      <c r="BI320" s="50">
        <v>5</v>
      </c>
      <c r="BJ320" s="50">
        <v>5</v>
      </c>
      <c r="BK320" s="50">
        <v>42</v>
      </c>
      <c r="BL320" s="50">
        <v>34</v>
      </c>
      <c r="BM320" s="50">
        <v>23</v>
      </c>
      <c r="BN320" s="50">
        <v>3</v>
      </c>
      <c r="BO320" s="50">
        <v>8</v>
      </c>
      <c r="BP320" s="50">
        <v>9</v>
      </c>
      <c r="BQ320" s="50">
        <v>10</v>
      </c>
      <c r="BR320" s="50">
        <v>9</v>
      </c>
      <c r="BS320" s="50">
        <v>9</v>
      </c>
      <c r="BT320" s="50">
        <v>1</v>
      </c>
      <c r="BU320" s="50">
        <v>0</v>
      </c>
      <c r="BV320" s="50">
        <v>11</v>
      </c>
      <c r="BW320" s="50">
        <v>4</v>
      </c>
      <c r="BX320" s="50">
        <v>72</v>
      </c>
      <c r="BY320" s="50">
        <v>30</v>
      </c>
      <c r="BZ320" s="50">
        <v>11</v>
      </c>
      <c r="CA320" s="50">
        <v>10</v>
      </c>
      <c r="CB320" s="50"/>
      <c r="CC320" s="50"/>
      <c r="CD320" s="50"/>
      <c r="CE320" s="50"/>
      <c r="CF320" s="50"/>
      <c r="CG320" s="50"/>
      <c r="CH320" s="50"/>
      <c r="CI320" s="50"/>
      <c r="CJ320" s="50"/>
      <c r="CK320" s="50">
        <v>21</v>
      </c>
      <c r="CL320" s="50"/>
      <c r="CM320" s="50"/>
      <c r="CN320" s="50">
        <v>72</v>
      </c>
      <c r="CO320" s="50">
        <v>0</v>
      </c>
      <c r="CP320" s="48">
        <v>0</v>
      </c>
      <c r="CQ320" s="50">
        <v>5</v>
      </c>
      <c r="CR320" s="50">
        <v>0</v>
      </c>
      <c r="CS320" s="50" t="s">
        <v>9238</v>
      </c>
      <c r="CT320" s="50">
        <v>15</v>
      </c>
      <c r="CU320" s="50">
        <v>392</v>
      </c>
      <c r="CV320" s="52">
        <f t="shared" si="11"/>
        <v>0</v>
      </c>
      <c r="CW320" s="49">
        <v>485.98399999999998</v>
      </c>
      <c r="CX320" s="46" t="s">
        <v>9330</v>
      </c>
      <c r="CY320" s="46" t="s">
        <v>9400</v>
      </c>
      <c r="CZ320" s="49">
        <v>66.900000000000006</v>
      </c>
      <c r="DA320" s="53" t="s">
        <v>9450</v>
      </c>
      <c r="DB320" s="49">
        <v>726.42399999999998</v>
      </c>
      <c r="DC320" s="49">
        <v>1</v>
      </c>
      <c r="DD320" s="46" t="s">
        <v>9492</v>
      </c>
      <c r="DE320" s="46" t="s">
        <v>9529</v>
      </c>
      <c r="DF320" s="46" t="s">
        <v>9563</v>
      </c>
      <c r="DG320" s="46">
        <v>5</v>
      </c>
      <c r="DH320" s="46">
        <v>0</v>
      </c>
      <c r="DI320" s="45"/>
      <c r="DJ320" s="46">
        <v>31</v>
      </c>
      <c r="DK320" s="46">
        <v>1</v>
      </c>
      <c r="DL320" s="46" t="s">
        <v>9618</v>
      </c>
      <c r="DM320" s="46">
        <v>180374</v>
      </c>
      <c r="DN320" s="46">
        <v>1</v>
      </c>
      <c r="DO320" s="46" t="s">
        <v>9685</v>
      </c>
      <c r="DP320" s="46">
        <v>24562</v>
      </c>
      <c r="DQ320" s="46">
        <v>1</v>
      </c>
      <c r="DR320" s="46" t="s">
        <v>9726</v>
      </c>
      <c r="DS320" s="46">
        <v>8</v>
      </c>
      <c r="DT320" s="46">
        <v>1</v>
      </c>
      <c r="DU320" s="46" t="s">
        <v>9726</v>
      </c>
      <c r="DV320" s="46">
        <v>8</v>
      </c>
      <c r="DW320" s="45"/>
      <c r="DX320" s="45"/>
      <c r="DY320" s="45"/>
      <c r="DZ320" s="45"/>
      <c r="EA320" s="45"/>
      <c r="EB320" s="45"/>
      <c r="EC320" s="45"/>
      <c r="ED320" s="45"/>
      <c r="EE320" s="45"/>
      <c r="EF320" s="46" t="s">
        <v>9781</v>
      </c>
      <c r="EG320" s="46" t="s">
        <v>9726</v>
      </c>
      <c r="EH320" s="46">
        <v>10</v>
      </c>
      <c r="EI320" s="46">
        <v>1</v>
      </c>
      <c r="EJ320" s="46" t="s">
        <v>9826</v>
      </c>
      <c r="EK320" s="46">
        <v>0</v>
      </c>
      <c r="EL320" s="46">
        <v>1</v>
      </c>
      <c r="EM320" s="46" t="s">
        <v>9685</v>
      </c>
      <c r="EN320" s="46">
        <v>24562</v>
      </c>
      <c r="EO320" s="45"/>
      <c r="EP320" s="45"/>
      <c r="EQ320" s="45"/>
      <c r="ER320" s="45"/>
      <c r="ES320" s="45"/>
      <c r="ET320" s="45"/>
      <c r="EU320" s="46">
        <v>1</v>
      </c>
      <c r="EV320" s="46" t="s">
        <v>9879</v>
      </c>
      <c r="EW320" s="46">
        <v>451</v>
      </c>
      <c r="EX320" s="46">
        <v>1</v>
      </c>
      <c r="EY320" s="46" t="s">
        <v>9903</v>
      </c>
      <c r="EZ320" s="46">
        <v>16</v>
      </c>
      <c r="FA320" s="45"/>
      <c r="FB320" s="45"/>
      <c r="FC320" s="45"/>
      <c r="FD320" s="45"/>
      <c r="FE320" s="45"/>
      <c r="FF320" s="45"/>
      <c r="FG320" s="46">
        <v>100</v>
      </c>
      <c r="FH320" s="45"/>
      <c r="FI320" s="46">
        <v>154</v>
      </c>
      <c r="FJ320" s="46">
        <v>14</v>
      </c>
      <c r="FK320" s="46">
        <v>12</v>
      </c>
      <c r="FL320" s="46">
        <v>122</v>
      </c>
      <c r="FM320" s="46">
        <v>1</v>
      </c>
      <c r="FN320" s="46">
        <v>5</v>
      </c>
      <c r="FO320" s="46">
        <v>0</v>
      </c>
      <c r="FP320" s="46">
        <v>0</v>
      </c>
      <c r="FQ320" s="46">
        <v>0</v>
      </c>
      <c r="FR320" s="46">
        <v>1</v>
      </c>
      <c r="FS320" s="53" t="s">
        <v>10061</v>
      </c>
      <c r="FT320" s="46" t="s">
        <v>10113</v>
      </c>
      <c r="FU320" s="53" t="s">
        <v>10061</v>
      </c>
      <c r="FV320" s="46" t="s">
        <v>10277</v>
      </c>
      <c r="FW320" s="53" t="s">
        <v>10331</v>
      </c>
      <c r="FX320" s="46" t="s">
        <v>10385</v>
      </c>
      <c r="FY320" s="46" t="s">
        <v>10460</v>
      </c>
      <c r="FZ320" s="46" t="s">
        <v>10508</v>
      </c>
      <c r="GA320" s="46" t="s">
        <v>10548</v>
      </c>
      <c r="GB320" s="45"/>
      <c r="GC320" s="46" t="s">
        <v>10640</v>
      </c>
      <c r="GD320" s="46">
        <v>21</v>
      </c>
      <c r="GE320" s="46">
        <v>700</v>
      </c>
      <c r="GF320" s="46" t="s">
        <v>33</v>
      </c>
      <c r="GG320" s="46" t="s">
        <v>10827</v>
      </c>
      <c r="GH320" s="46" t="s">
        <v>11081</v>
      </c>
      <c r="GI320" s="46" t="s">
        <v>10939</v>
      </c>
      <c r="GJ320" s="46" t="s">
        <v>7238</v>
      </c>
      <c r="GK320" s="46" t="s">
        <v>7333</v>
      </c>
      <c r="GL320" s="46" t="s">
        <v>11081</v>
      </c>
      <c r="GM320" s="46" t="s">
        <v>7505</v>
      </c>
      <c r="GN320" s="54"/>
    </row>
    <row r="321" spans="3:196" ht="30" customHeight="1" x14ac:dyDescent="0.2">
      <c r="C321" s="57" t="s">
        <v>11155</v>
      </c>
      <c r="D321" s="102" t="s">
        <v>11215</v>
      </c>
      <c r="E321" s="46" t="s">
        <v>78</v>
      </c>
      <c r="F321" s="45" t="s">
        <v>11174</v>
      </c>
      <c r="G321" s="46"/>
      <c r="H321" s="46"/>
      <c r="I321" s="46" t="s">
        <v>449</v>
      </c>
      <c r="J321" s="46" t="s">
        <v>449</v>
      </c>
      <c r="K321" s="46">
        <v>2023</v>
      </c>
      <c r="L321" s="47">
        <v>44935</v>
      </c>
      <c r="M321" s="47">
        <v>45291</v>
      </c>
      <c r="N321" s="45"/>
      <c r="O321" s="45"/>
      <c r="P321" s="45"/>
      <c r="Q321" s="45"/>
      <c r="R321" s="46" t="s">
        <v>8374</v>
      </c>
      <c r="S321" s="46" t="s">
        <v>8401</v>
      </c>
      <c r="T321" s="46" t="s">
        <v>8431</v>
      </c>
      <c r="U321" s="46" t="s">
        <v>8462</v>
      </c>
      <c r="V321" s="46" t="s">
        <v>8490</v>
      </c>
      <c r="W321" s="46" t="s">
        <v>8527</v>
      </c>
      <c r="X321" s="46" t="s">
        <v>8615</v>
      </c>
      <c r="Y321" s="46" t="s">
        <v>8701</v>
      </c>
      <c r="Z321" s="46" t="s">
        <v>8786</v>
      </c>
      <c r="AA321" s="46" t="s">
        <v>8786</v>
      </c>
      <c r="AB321" s="46" t="s">
        <v>3142</v>
      </c>
      <c r="AC321" s="46" t="s">
        <v>8950</v>
      </c>
      <c r="AD321" s="48">
        <f t="shared" si="10"/>
        <v>28.533000000000001</v>
      </c>
      <c r="AE321" s="48">
        <v>19.116</v>
      </c>
      <c r="AF321" s="49">
        <v>67</v>
      </c>
      <c r="AG321" s="49">
        <v>0.02</v>
      </c>
      <c r="AH321" s="48">
        <v>7.5650000000000004</v>
      </c>
      <c r="AI321" s="49">
        <v>26.51</v>
      </c>
      <c r="AJ321" s="49"/>
      <c r="AK321" s="49">
        <v>0</v>
      </c>
      <c r="AL321" s="49">
        <v>0</v>
      </c>
      <c r="AM321" s="49">
        <v>0</v>
      </c>
      <c r="AN321" s="49">
        <v>0</v>
      </c>
      <c r="AO321" s="49">
        <v>1.8520000000000001</v>
      </c>
      <c r="AP321" s="49">
        <v>6.49</v>
      </c>
      <c r="AQ321" s="49">
        <v>0</v>
      </c>
      <c r="AR321" s="49">
        <v>0</v>
      </c>
      <c r="AS321" s="46" t="s">
        <v>9026</v>
      </c>
      <c r="AT321" s="46" t="s">
        <v>594</v>
      </c>
      <c r="AU321" s="46" t="s">
        <v>594</v>
      </c>
      <c r="AV321" s="46">
        <v>1</v>
      </c>
      <c r="AW321" s="46" t="s">
        <v>9133</v>
      </c>
      <c r="AX321" s="46" t="s">
        <v>9206</v>
      </c>
      <c r="AY321" s="49">
        <v>0.876</v>
      </c>
      <c r="AZ321" s="49">
        <v>20</v>
      </c>
      <c r="BA321" s="49">
        <v>0.02</v>
      </c>
      <c r="BB321" s="50">
        <v>33</v>
      </c>
      <c r="BC321" s="50">
        <v>33</v>
      </c>
      <c r="BD321" s="50">
        <v>20</v>
      </c>
      <c r="BE321" s="50">
        <v>1</v>
      </c>
      <c r="BF321" s="50">
        <v>6</v>
      </c>
      <c r="BG321" s="50">
        <v>2</v>
      </c>
      <c r="BH321" s="50">
        <v>0</v>
      </c>
      <c r="BI321" s="50">
        <v>0</v>
      </c>
      <c r="BJ321" s="50">
        <v>0</v>
      </c>
      <c r="BK321" s="50">
        <v>1</v>
      </c>
      <c r="BL321" s="50">
        <v>2</v>
      </c>
      <c r="BM321" s="50">
        <v>3</v>
      </c>
      <c r="BN321" s="50">
        <v>0</v>
      </c>
      <c r="BO321" s="50">
        <v>0</v>
      </c>
      <c r="BP321" s="50">
        <v>1</v>
      </c>
      <c r="BQ321" s="50">
        <v>1</v>
      </c>
      <c r="BR321" s="50">
        <v>1</v>
      </c>
      <c r="BS321" s="50">
        <v>0</v>
      </c>
      <c r="BT321" s="50">
        <v>1</v>
      </c>
      <c r="BU321" s="50">
        <v>0</v>
      </c>
      <c r="BV321" s="50">
        <v>1</v>
      </c>
      <c r="BW321" s="50"/>
      <c r="BX321" s="50"/>
      <c r="BY321" s="50"/>
      <c r="BZ321" s="50"/>
      <c r="CA321" s="50"/>
      <c r="CB321" s="50"/>
      <c r="CC321" s="50"/>
      <c r="CD321" s="50"/>
      <c r="CE321" s="50"/>
      <c r="CF321" s="50"/>
      <c r="CG321" s="50"/>
      <c r="CH321" s="50"/>
      <c r="CI321" s="50"/>
      <c r="CJ321" s="50"/>
      <c r="CK321" s="50"/>
      <c r="CL321" s="50"/>
      <c r="CM321" s="50"/>
      <c r="CN321" s="50">
        <v>0</v>
      </c>
      <c r="CO321" s="50"/>
      <c r="CP321" s="48"/>
      <c r="CQ321" s="50"/>
      <c r="CR321" s="50"/>
      <c r="CS321" s="51"/>
      <c r="CT321" s="50"/>
      <c r="CU321" s="50">
        <v>20</v>
      </c>
      <c r="CV321" s="52">
        <f t="shared" si="11"/>
        <v>0</v>
      </c>
      <c r="CW321" s="49">
        <v>38.265000000000001</v>
      </c>
      <c r="CX321" s="46" t="s">
        <v>9361</v>
      </c>
      <c r="CY321" s="46" t="s">
        <v>9410</v>
      </c>
      <c r="CZ321" s="49">
        <v>5.27</v>
      </c>
      <c r="DA321" s="46" t="s">
        <v>4078</v>
      </c>
      <c r="DB321" s="49">
        <v>726.42399999999998</v>
      </c>
      <c r="DC321" s="49">
        <v>1</v>
      </c>
      <c r="DD321" s="46" t="s">
        <v>9492</v>
      </c>
      <c r="DE321" s="46" t="s">
        <v>9540</v>
      </c>
      <c r="DF321" s="46" t="s">
        <v>9569</v>
      </c>
      <c r="DG321" s="46">
        <v>5</v>
      </c>
      <c r="DH321" s="46">
        <v>0</v>
      </c>
      <c r="DI321" s="45"/>
      <c r="DJ321" s="46">
        <v>4</v>
      </c>
      <c r="DK321" s="46">
        <v>1</v>
      </c>
      <c r="DL321" s="46" t="s">
        <v>9569</v>
      </c>
      <c r="DM321" s="46">
        <v>12366</v>
      </c>
      <c r="DN321" s="46">
        <v>1</v>
      </c>
      <c r="DO321" s="46" t="s">
        <v>4416</v>
      </c>
      <c r="DP321" s="46">
        <v>12366</v>
      </c>
      <c r="DQ321" s="46">
        <v>1</v>
      </c>
      <c r="DR321" s="46" t="s">
        <v>4416</v>
      </c>
      <c r="DS321" s="46">
        <v>0</v>
      </c>
      <c r="DT321" s="45"/>
      <c r="DU321" s="45"/>
      <c r="DV321" s="45"/>
      <c r="DW321" s="45"/>
      <c r="DX321" s="45"/>
      <c r="DY321" s="45"/>
      <c r="DZ321" s="45"/>
      <c r="EA321" s="45"/>
      <c r="EB321" s="45"/>
      <c r="EC321" s="45"/>
      <c r="ED321" s="45"/>
      <c r="EE321" s="45"/>
      <c r="EF321" s="45"/>
      <c r="EG321" s="45"/>
      <c r="EH321" s="45"/>
      <c r="EI321" s="45"/>
      <c r="EJ321" s="45"/>
      <c r="EK321" s="45"/>
      <c r="EL321" s="46">
        <v>1</v>
      </c>
      <c r="EM321" s="46" t="s">
        <v>4416</v>
      </c>
      <c r="EN321" s="46">
        <v>12366</v>
      </c>
      <c r="EO321" s="46">
        <v>1</v>
      </c>
      <c r="EP321" s="46" t="s">
        <v>4416</v>
      </c>
      <c r="EQ321" s="46">
        <v>0</v>
      </c>
      <c r="ER321" s="45"/>
      <c r="ES321" s="45"/>
      <c r="ET321" s="45"/>
      <c r="EU321" s="45"/>
      <c r="EV321" s="45"/>
      <c r="EW321" s="45"/>
      <c r="EX321" s="46">
        <v>1</v>
      </c>
      <c r="EY321" s="46" t="s">
        <v>9912</v>
      </c>
      <c r="EZ321" s="46">
        <v>10</v>
      </c>
      <c r="FA321" s="46">
        <v>1</v>
      </c>
      <c r="FB321" s="46" t="s">
        <v>9942</v>
      </c>
      <c r="FC321" s="46">
        <v>200</v>
      </c>
      <c r="FD321" s="45"/>
      <c r="FE321" s="45"/>
      <c r="FF321" s="45"/>
      <c r="FG321" s="46">
        <v>95</v>
      </c>
      <c r="FH321" s="45"/>
      <c r="FI321" s="46">
        <v>25</v>
      </c>
      <c r="FJ321" s="46">
        <v>11</v>
      </c>
      <c r="FK321" s="46">
        <v>2</v>
      </c>
      <c r="FL321" s="46">
        <v>6</v>
      </c>
      <c r="FM321" s="46">
        <v>1</v>
      </c>
      <c r="FN321" s="46">
        <v>5</v>
      </c>
      <c r="FO321" s="46">
        <v>0</v>
      </c>
      <c r="FP321" s="46">
        <v>0</v>
      </c>
      <c r="FQ321" s="46">
        <v>0</v>
      </c>
      <c r="FR321" s="46">
        <v>1</v>
      </c>
      <c r="FS321" s="53" t="s">
        <v>10071</v>
      </c>
      <c r="FT321" s="46" t="s">
        <v>10126</v>
      </c>
      <c r="FU321" s="53" t="s">
        <v>10071</v>
      </c>
      <c r="FV321" s="46" t="s">
        <v>10296</v>
      </c>
      <c r="FW321" s="53" t="s">
        <v>10343</v>
      </c>
      <c r="FX321" s="46" t="s">
        <v>10395</v>
      </c>
      <c r="FY321" s="46" t="s">
        <v>10482</v>
      </c>
      <c r="FZ321" s="45"/>
      <c r="GA321" s="46" t="s">
        <v>10556</v>
      </c>
      <c r="GB321" s="45"/>
      <c r="GC321" s="46" t="s">
        <v>10662</v>
      </c>
      <c r="GD321" s="46">
        <v>21</v>
      </c>
      <c r="GE321" s="46">
        <v>700</v>
      </c>
      <c r="GF321" s="46" t="s">
        <v>33</v>
      </c>
      <c r="GG321" s="46" t="s">
        <v>10827</v>
      </c>
      <c r="GH321" s="46" t="s">
        <v>11081</v>
      </c>
      <c r="GI321" s="46" t="s">
        <v>10939</v>
      </c>
      <c r="GJ321" s="46" t="s">
        <v>7238</v>
      </c>
      <c r="GK321" s="46" t="s">
        <v>7333</v>
      </c>
      <c r="GL321" s="46" t="s">
        <v>11081</v>
      </c>
      <c r="GM321" s="46" t="s">
        <v>7505</v>
      </c>
      <c r="GN321" s="54"/>
    </row>
    <row r="322" spans="3:196" ht="30" customHeight="1" x14ac:dyDescent="0.2">
      <c r="C322" s="57" t="s">
        <v>11186</v>
      </c>
      <c r="D322" s="102" t="s">
        <v>11215</v>
      </c>
      <c r="E322" s="46" t="s">
        <v>78</v>
      </c>
      <c r="F322" s="45" t="s">
        <v>11174</v>
      </c>
      <c r="G322" s="46"/>
      <c r="H322" s="46"/>
      <c r="I322" s="46" t="s">
        <v>7786</v>
      </c>
      <c r="J322" s="46" t="s">
        <v>7786</v>
      </c>
      <c r="K322" s="46">
        <v>2022</v>
      </c>
      <c r="L322" s="47">
        <v>44570</v>
      </c>
      <c r="M322" s="47">
        <v>45285</v>
      </c>
      <c r="N322" s="46" t="s">
        <v>8004</v>
      </c>
      <c r="O322" s="46" t="s">
        <v>8113</v>
      </c>
      <c r="P322" s="46" t="s">
        <v>8230</v>
      </c>
      <c r="Q322" s="46" t="s">
        <v>8350</v>
      </c>
      <c r="R322" s="45"/>
      <c r="S322" s="45"/>
      <c r="T322" s="45"/>
      <c r="U322" s="45"/>
      <c r="V322" s="46" t="s">
        <v>8490</v>
      </c>
      <c r="W322" s="46" t="s">
        <v>8533</v>
      </c>
      <c r="X322" s="46" t="s">
        <v>8623</v>
      </c>
      <c r="Y322" s="46" t="s">
        <v>8711</v>
      </c>
      <c r="Z322" s="46" t="s">
        <v>8839</v>
      </c>
      <c r="AA322" s="46" t="s">
        <v>8876</v>
      </c>
      <c r="AB322" s="46" t="s">
        <v>3142</v>
      </c>
      <c r="AC322" s="46" t="s">
        <v>8950</v>
      </c>
      <c r="AD322" s="48">
        <f t="shared" si="10"/>
        <v>73.260000000000005</v>
      </c>
      <c r="AE322" s="48">
        <v>73.2</v>
      </c>
      <c r="AF322" s="49">
        <v>99.92</v>
      </c>
      <c r="AG322" s="49">
        <v>73.2</v>
      </c>
      <c r="AH322" s="48">
        <v>0</v>
      </c>
      <c r="AI322" s="49">
        <v>0</v>
      </c>
      <c r="AJ322" s="49"/>
      <c r="AK322" s="49">
        <v>0.06</v>
      </c>
      <c r="AL322" s="49">
        <v>0.08</v>
      </c>
      <c r="AM322" s="49">
        <v>0</v>
      </c>
      <c r="AN322" s="49">
        <v>0</v>
      </c>
      <c r="AO322" s="49">
        <v>0</v>
      </c>
      <c r="AP322" s="49">
        <v>0</v>
      </c>
      <c r="AQ322" s="49">
        <v>0</v>
      </c>
      <c r="AR322" s="49">
        <v>0</v>
      </c>
      <c r="AS322" s="46" t="s">
        <v>699</v>
      </c>
      <c r="AT322" s="46" t="s">
        <v>594</v>
      </c>
      <c r="AU322" s="46" t="s">
        <v>594</v>
      </c>
      <c r="AV322" s="45"/>
      <c r="AW322" s="45"/>
      <c r="AX322" s="45"/>
      <c r="AY322" s="49"/>
      <c r="AZ322" s="49">
        <v>75.000799999999998</v>
      </c>
      <c r="BA322" s="49">
        <v>0.06</v>
      </c>
      <c r="BB322" s="50">
        <v>83</v>
      </c>
      <c r="BC322" s="50">
        <v>83</v>
      </c>
      <c r="BD322" s="50">
        <v>76</v>
      </c>
      <c r="BE322" s="50">
        <v>3</v>
      </c>
      <c r="BF322" s="50">
        <v>11</v>
      </c>
      <c r="BG322" s="50">
        <v>4</v>
      </c>
      <c r="BH322" s="50">
        <v>0</v>
      </c>
      <c r="BI322" s="50">
        <v>0</v>
      </c>
      <c r="BJ322" s="50">
        <v>1</v>
      </c>
      <c r="BK322" s="50">
        <v>9</v>
      </c>
      <c r="BL322" s="50">
        <v>13</v>
      </c>
      <c r="BM322" s="50">
        <v>13</v>
      </c>
      <c r="BN322" s="50">
        <v>3</v>
      </c>
      <c r="BO322" s="50">
        <v>5</v>
      </c>
      <c r="BP322" s="50">
        <v>4</v>
      </c>
      <c r="BQ322" s="50">
        <v>0</v>
      </c>
      <c r="BR322" s="50">
        <v>0</v>
      </c>
      <c r="BS322" s="50">
        <v>1</v>
      </c>
      <c r="BT322" s="50">
        <v>5</v>
      </c>
      <c r="BU322" s="50">
        <v>1</v>
      </c>
      <c r="BV322" s="50">
        <v>1</v>
      </c>
      <c r="BW322" s="50">
        <v>0</v>
      </c>
      <c r="BX322" s="50">
        <v>0</v>
      </c>
      <c r="BY322" s="50"/>
      <c r="BZ322" s="50"/>
      <c r="CA322" s="50"/>
      <c r="CB322" s="50"/>
      <c r="CC322" s="50"/>
      <c r="CD322" s="50"/>
      <c r="CE322" s="50"/>
      <c r="CF322" s="50"/>
      <c r="CG322" s="50"/>
      <c r="CH322" s="50"/>
      <c r="CI322" s="50"/>
      <c r="CJ322" s="50"/>
      <c r="CK322" s="50"/>
      <c r="CL322" s="50"/>
      <c r="CM322" s="50"/>
      <c r="CN322" s="50">
        <v>0</v>
      </c>
      <c r="CO322" s="50">
        <v>0</v>
      </c>
      <c r="CP322" s="48">
        <v>0</v>
      </c>
      <c r="CQ322" s="50">
        <v>0</v>
      </c>
      <c r="CR322" s="50">
        <v>0</v>
      </c>
      <c r="CS322" s="50" t="s">
        <v>9252</v>
      </c>
      <c r="CT322" s="50">
        <v>2</v>
      </c>
      <c r="CU322" s="50">
        <v>76</v>
      </c>
      <c r="CV322" s="52">
        <f t="shared" si="11"/>
        <v>0</v>
      </c>
      <c r="CW322" s="49">
        <v>0</v>
      </c>
      <c r="CX322" s="46" t="s">
        <v>9372</v>
      </c>
      <c r="CY322" s="45"/>
      <c r="CZ322" s="49">
        <v>0</v>
      </c>
      <c r="DA322" s="46" t="s">
        <v>4078</v>
      </c>
      <c r="DB322" s="49">
        <v>726.42399999999998</v>
      </c>
      <c r="DC322" s="49">
        <v>1</v>
      </c>
      <c r="DD322" s="46" t="s">
        <v>9492</v>
      </c>
      <c r="DE322" s="46" t="s">
        <v>9547</v>
      </c>
      <c r="DF322" s="46" t="s">
        <v>9563</v>
      </c>
      <c r="DG322" s="46">
        <v>5</v>
      </c>
      <c r="DH322" s="46">
        <v>0</v>
      </c>
      <c r="DI322" s="45"/>
      <c r="DJ322" s="46">
        <v>9</v>
      </c>
      <c r="DK322" s="45"/>
      <c r="DL322" s="45"/>
      <c r="DM322" s="45"/>
      <c r="DN322" s="46">
        <v>1</v>
      </c>
      <c r="DO322" s="46" t="s">
        <v>9710</v>
      </c>
      <c r="DP322" s="46">
        <v>83</v>
      </c>
      <c r="DQ322" s="45"/>
      <c r="DR322" s="45"/>
      <c r="DS322" s="45"/>
      <c r="DT322" s="45"/>
      <c r="DU322" s="45"/>
      <c r="DV322" s="45"/>
      <c r="DW322" s="45"/>
      <c r="DX322" s="45"/>
      <c r="DY322" s="45"/>
      <c r="DZ322" s="45"/>
      <c r="EA322" s="45"/>
      <c r="EB322" s="45"/>
      <c r="EC322" s="46">
        <v>1</v>
      </c>
      <c r="ED322" s="46" t="s">
        <v>9710</v>
      </c>
      <c r="EE322" s="46">
        <v>86</v>
      </c>
      <c r="EF322" s="45"/>
      <c r="EG322" s="45"/>
      <c r="EH322" s="45"/>
      <c r="EI322" s="45"/>
      <c r="EJ322" s="45"/>
      <c r="EK322" s="45"/>
      <c r="EL322" s="45"/>
      <c r="EM322" s="45"/>
      <c r="EN322" s="45"/>
      <c r="EO322" s="45"/>
      <c r="EP322" s="45"/>
      <c r="EQ322" s="45"/>
      <c r="ER322" s="45"/>
      <c r="ES322" s="45"/>
      <c r="ET322" s="45"/>
      <c r="EU322" s="45"/>
      <c r="EV322" s="45"/>
      <c r="EW322" s="45"/>
      <c r="EX322" s="45"/>
      <c r="EY322" s="45"/>
      <c r="EZ322" s="45"/>
      <c r="FA322" s="45"/>
      <c r="FB322" s="45"/>
      <c r="FC322" s="45"/>
      <c r="FD322" s="45"/>
      <c r="FE322" s="45"/>
      <c r="FF322" s="45"/>
      <c r="FG322" s="46">
        <v>99</v>
      </c>
      <c r="FH322" s="45"/>
      <c r="FI322" s="46">
        <v>27</v>
      </c>
      <c r="FJ322" s="46">
        <v>11</v>
      </c>
      <c r="FK322" s="46">
        <v>2</v>
      </c>
      <c r="FL322" s="46">
        <v>8</v>
      </c>
      <c r="FM322" s="46">
        <v>0</v>
      </c>
      <c r="FN322" s="46">
        <v>6</v>
      </c>
      <c r="FO322" s="46">
        <v>0</v>
      </c>
      <c r="FP322" s="46">
        <v>0</v>
      </c>
      <c r="FQ322" s="46">
        <v>0</v>
      </c>
      <c r="FR322" s="45"/>
      <c r="FS322" s="45"/>
      <c r="FT322" s="45"/>
      <c r="FU322" s="45"/>
      <c r="FV322" s="46" t="s">
        <v>10308</v>
      </c>
      <c r="FW322" s="53" t="s">
        <v>10352</v>
      </c>
      <c r="FX322" s="45"/>
      <c r="FY322" s="46" t="s">
        <v>10499</v>
      </c>
      <c r="FZ322" s="45"/>
      <c r="GA322" s="46" t="s">
        <v>594</v>
      </c>
      <c r="GB322" s="45"/>
      <c r="GC322" s="46" t="s">
        <v>594</v>
      </c>
      <c r="GD322" s="46">
        <v>0</v>
      </c>
      <c r="GE322" s="46">
        <v>0</v>
      </c>
      <c r="GF322" s="46" t="s">
        <v>7238</v>
      </c>
      <c r="GG322" s="46" t="s">
        <v>7334</v>
      </c>
      <c r="GH322" s="46" t="s">
        <v>11081</v>
      </c>
      <c r="GI322" s="46" t="s">
        <v>7505</v>
      </c>
      <c r="GJ322" s="46" t="s">
        <v>594</v>
      </c>
      <c r="GK322" s="46" t="s">
        <v>594</v>
      </c>
      <c r="GL322" s="46" t="s">
        <v>7024</v>
      </c>
      <c r="GM322" s="45"/>
      <c r="GN322" s="54"/>
    </row>
    <row r="323" spans="3:196" ht="30" customHeight="1" x14ac:dyDescent="0.2">
      <c r="C323" s="57" t="s">
        <v>11155</v>
      </c>
      <c r="D323" s="102" t="s">
        <v>11215</v>
      </c>
      <c r="E323" s="54" t="s">
        <v>78</v>
      </c>
      <c r="F323" s="54" t="s">
        <v>11175</v>
      </c>
      <c r="G323" s="54" t="s">
        <v>82</v>
      </c>
      <c r="H323" s="54" t="s">
        <v>425</v>
      </c>
      <c r="I323" s="54" t="s">
        <v>694</v>
      </c>
      <c r="J323" s="54" t="s">
        <v>694</v>
      </c>
      <c r="K323" s="54">
        <v>2023</v>
      </c>
      <c r="L323" s="54" t="s">
        <v>839</v>
      </c>
      <c r="M323" s="54" t="s">
        <v>1016</v>
      </c>
      <c r="N323" s="54"/>
      <c r="O323" s="54" t="s">
        <v>1280</v>
      </c>
      <c r="P323" s="54" t="s">
        <v>1500</v>
      </c>
      <c r="Q323" s="54"/>
      <c r="R323" s="54"/>
      <c r="S323" s="54" t="s">
        <v>2231</v>
      </c>
      <c r="T323" s="54"/>
      <c r="U323" s="54"/>
      <c r="V323" s="54"/>
      <c r="W323" s="54"/>
      <c r="X323" s="54"/>
      <c r="Y323" s="54"/>
      <c r="Z323" s="54" t="s">
        <v>425</v>
      </c>
      <c r="AA323" s="54" t="s">
        <v>425</v>
      </c>
      <c r="AB323" s="54" t="s">
        <v>3139</v>
      </c>
      <c r="AC323" s="54" t="s">
        <v>3360</v>
      </c>
      <c r="AD323" s="55">
        <v>3.77805759</v>
      </c>
      <c r="AE323" s="55"/>
      <c r="AF323" s="55"/>
      <c r="AG323" s="55"/>
      <c r="AH323" s="55">
        <v>3.77805759</v>
      </c>
      <c r="AI323" s="55">
        <v>100</v>
      </c>
      <c r="AJ323" s="55">
        <v>0</v>
      </c>
      <c r="AK323" s="55">
        <v>0</v>
      </c>
      <c r="AL323" s="55">
        <v>0</v>
      </c>
      <c r="AM323" s="55">
        <v>0</v>
      </c>
      <c r="AN323" s="55">
        <v>0</v>
      </c>
      <c r="AO323" s="55">
        <v>0</v>
      </c>
      <c r="AP323" s="55">
        <v>0</v>
      </c>
      <c r="AQ323" s="55"/>
      <c r="AR323" s="55"/>
      <c r="AS323" s="55"/>
      <c r="AT323" s="55"/>
      <c r="AU323" s="55"/>
      <c r="AV323" s="55"/>
      <c r="AW323" s="54"/>
      <c r="AX323" s="54"/>
      <c r="AY323" s="55"/>
      <c r="AZ323" s="55">
        <v>2.0209999999999999</v>
      </c>
      <c r="BA323" s="55">
        <v>0</v>
      </c>
      <c r="BB323" s="56">
        <v>26</v>
      </c>
      <c r="BC323" s="56">
        <v>26</v>
      </c>
      <c r="BD323" s="56">
        <v>10</v>
      </c>
      <c r="BE323" s="56">
        <v>0</v>
      </c>
      <c r="BF323" s="56">
        <v>1</v>
      </c>
      <c r="BG323" s="56">
        <v>5</v>
      </c>
      <c r="BH323" s="56">
        <v>0</v>
      </c>
      <c r="BI323" s="56">
        <v>0</v>
      </c>
      <c r="BJ323" s="56">
        <v>0</v>
      </c>
      <c r="BK323" s="56">
        <v>2</v>
      </c>
      <c r="BL323" s="56">
        <v>0</v>
      </c>
      <c r="BM323" s="56">
        <v>0</v>
      </c>
      <c r="BN323" s="56">
        <v>0</v>
      </c>
      <c r="BO323" s="56">
        <v>0</v>
      </c>
      <c r="BP323" s="56">
        <v>0</v>
      </c>
      <c r="BQ323" s="56">
        <v>1</v>
      </c>
      <c r="BR323" s="56">
        <v>0</v>
      </c>
      <c r="BS323" s="56">
        <v>0</v>
      </c>
      <c r="BT323" s="56">
        <v>0</v>
      </c>
      <c r="BU323" s="56">
        <v>0</v>
      </c>
      <c r="BV323" s="56">
        <v>0</v>
      </c>
      <c r="BW323" s="56">
        <v>0</v>
      </c>
      <c r="BX323" s="56">
        <v>0</v>
      </c>
      <c r="BY323" s="56"/>
      <c r="BZ323" s="56"/>
      <c r="CA323" s="56"/>
      <c r="CB323" s="56"/>
      <c r="CC323" s="56"/>
      <c r="CD323" s="56"/>
      <c r="CE323" s="56"/>
      <c r="CF323" s="56"/>
      <c r="CG323" s="56"/>
      <c r="CH323" s="56"/>
      <c r="CI323" s="56"/>
      <c r="CJ323" s="56"/>
      <c r="CK323" s="56"/>
      <c r="CL323" s="56"/>
      <c r="CM323" s="56"/>
      <c r="CN323" s="56">
        <v>0</v>
      </c>
      <c r="CO323" s="56">
        <v>0</v>
      </c>
      <c r="CP323" s="70">
        <v>0</v>
      </c>
      <c r="CQ323" s="56">
        <v>1</v>
      </c>
      <c r="CR323" s="56">
        <v>0</v>
      </c>
      <c r="CS323" s="56"/>
      <c r="CT323" s="56">
        <v>2</v>
      </c>
      <c r="CU323" s="56">
        <v>12</v>
      </c>
      <c r="CV323" s="56">
        <v>0</v>
      </c>
      <c r="CW323" s="55">
        <v>10.365</v>
      </c>
      <c r="CX323" s="54" t="s">
        <v>3886</v>
      </c>
      <c r="CY323" s="54"/>
      <c r="CZ323" s="54">
        <v>100</v>
      </c>
      <c r="DA323" s="54" t="s">
        <v>4072</v>
      </c>
      <c r="DB323" s="55">
        <v>10.365</v>
      </c>
      <c r="DC323" s="54"/>
      <c r="DD323" s="54"/>
      <c r="DE323" s="54"/>
      <c r="DF323" s="54"/>
      <c r="DG323" s="54"/>
      <c r="DH323" s="54"/>
      <c r="DI323" s="54"/>
      <c r="DJ323" s="54"/>
      <c r="DK323" s="54">
        <v>1</v>
      </c>
      <c r="DL323" s="54" t="s">
        <v>4272</v>
      </c>
      <c r="DM323" s="54">
        <v>451</v>
      </c>
      <c r="DN323" s="54"/>
      <c r="DO323" s="54"/>
      <c r="DP323" s="54"/>
      <c r="DQ323" s="54"/>
      <c r="DR323" s="54"/>
      <c r="DS323" s="54"/>
      <c r="DT323" s="54"/>
      <c r="DU323" s="54"/>
      <c r="DV323" s="54"/>
      <c r="DW323" s="54">
        <v>1</v>
      </c>
      <c r="DX323" s="54" t="s">
        <v>4462</v>
      </c>
      <c r="DY323" s="54">
        <v>451</v>
      </c>
      <c r="DZ323" s="54"/>
      <c r="EA323" s="54"/>
      <c r="EB323" s="54"/>
      <c r="EC323" s="54"/>
      <c r="ED323" s="54"/>
      <c r="EE323" s="54"/>
      <c r="EF323" s="54"/>
      <c r="EG323" s="54"/>
      <c r="EH323" s="54"/>
      <c r="EI323" s="54"/>
      <c r="EJ323" s="54"/>
      <c r="EK323" s="54"/>
      <c r="EL323" s="54"/>
      <c r="EM323" s="54"/>
      <c r="EN323" s="54"/>
      <c r="EO323" s="54"/>
      <c r="EP323" s="54"/>
      <c r="EQ323" s="54"/>
      <c r="ER323" s="54"/>
      <c r="ES323" s="54"/>
      <c r="ET323" s="54"/>
      <c r="EU323" s="54"/>
      <c r="EV323" s="54"/>
      <c r="EW323" s="54"/>
      <c r="EX323" s="54"/>
      <c r="EY323" s="54"/>
      <c r="EZ323" s="54"/>
      <c r="FA323" s="54"/>
      <c r="FB323" s="54"/>
      <c r="FC323" s="54"/>
      <c r="FD323" s="54"/>
      <c r="FE323" s="54"/>
      <c r="FF323" s="54"/>
      <c r="FG323" s="54"/>
      <c r="FH323" s="54"/>
      <c r="FI323" s="54"/>
      <c r="FJ323" s="54"/>
      <c r="FK323" s="54"/>
      <c r="FL323" s="54"/>
      <c r="FM323" s="54"/>
      <c r="FN323" s="54"/>
      <c r="FO323" s="54"/>
      <c r="FP323" s="54"/>
      <c r="FQ323" s="54"/>
      <c r="FR323" s="54"/>
      <c r="FS323" s="54"/>
      <c r="FT323" s="54"/>
      <c r="FU323" s="54" t="s">
        <v>5175</v>
      </c>
      <c r="FV323" s="54" t="s">
        <v>5342</v>
      </c>
      <c r="FW323" s="54"/>
      <c r="FX323" s="54"/>
      <c r="FY323" s="54" t="s">
        <v>5601</v>
      </c>
      <c r="FZ323" s="54"/>
      <c r="GA323" s="54"/>
      <c r="GB323" s="54"/>
      <c r="GC323" s="54"/>
      <c r="GD323" s="54"/>
      <c r="GE323" s="54"/>
      <c r="GF323" s="54" t="s">
        <v>6128</v>
      </c>
      <c r="GG323" s="54" t="s">
        <v>6448</v>
      </c>
      <c r="GH323" s="54" t="s">
        <v>6792</v>
      </c>
      <c r="GI323" s="54" t="s">
        <v>7133</v>
      </c>
      <c r="GJ323" s="54" t="s">
        <v>7238</v>
      </c>
      <c r="GK323" s="54" t="s">
        <v>7333</v>
      </c>
      <c r="GL323" s="54" t="s">
        <v>7431</v>
      </c>
      <c r="GM323" s="54" t="s">
        <v>7505</v>
      </c>
      <c r="GN323" s="54"/>
    </row>
    <row r="324" spans="3:196" ht="30" customHeight="1" x14ac:dyDescent="0.2">
      <c r="C324" s="57" t="s">
        <v>11155</v>
      </c>
      <c r="D324" s="102" t="s">
        <v>11215</v>
      </c>
      <c r="E324" s="54" t="s">
        <v>78</v>
      </c>
      <c r="F324" s="54" t="s">
        <v>11175</v>
      </c>
      <c r="G324" s="54" t="s">
        <v>83</v>
      </c>
      <c r="H324" s="54" t="s">
        <v>426</v>
      </c>
      <c r="I324" s="54" t="s">
        <v>694</v>
      </c>
      <c r="J324" s="54" t="s">
        <v>694</v>
      </c>
      <c r="K324" s="54">
        <v>2023</v>
      </c>
      <c r="L324" s="54" t="s">
        <v>781</v>
      </c>
      <c r="M324" s="54" t="s">
        <v>823</v>
      </c>
      <c r="N324" s="54"/>
      <c r="O324" s="54" t="s">
        <v>1281</v>
      </c>
      <c r="P324" s="54" t="s">
        <v>1501</v>
      </c>
      <c r="Q324" s="54"/>
      <c r="R324" s="54"/>
      <c r="S324" s="54" t="s">
        <v>2232</v>
      </c>
      <c r="T324" s="54" t="s">
        <v>2439</v>
      </c>
      <c r="U324" s="54"/>
      <c r="V324" s="54"/>
      <c r="W324" s="54"/>
      <c r="X324" s="54"/>
      <c r="Y324" s="54"/>
      <c r="Z324" s="54" t="s">
        <v>2953</v>
      </c>
      <c r="AA324" s="54" t="s">
        <v>2953</v>
      </c>
      <c r="AB324" s="54" t="s">
        <v>3139</v>
      </c>
      <c r="AC324" s="54" t="s">
        <v>3361</v>
      </c>
      <c r="AD324" s="55">
        <v>4.0519999999999996</v>
      </c>
      <c r="AE324" s="55"/>
      <c r="AF324" s="55"/>
      <c r="AG324" s="55"/>
      <c r="AH324" s="55">
        <v>4.0519999999999996</v>
      </c>
      <c r="AI324" s="55">
        <v>100</v>
      </c>
      <c r="AJ324" s="55">
        <v>0</v>
      </c>
      <c r="AK324" s="55">
        <v>0</v>
      </c>
      <c r="AL324" s="55">
        <v>0</v>
      </c>
      <c r="AM324" s="55">
        <v>0</v>
      </c>
      <c r="AN324" s="55">
        <v>0</v>
      </c>
      <c r="AO324" s="55">
        <v>0</v>
      </c>
      <c r="AP324" s="55">
        <v>0</v>
      </c>
      <c r="AQ324" s="55"/>
      <c r="AR324" s="55"/>
      <c r="AS324" s="55"/>
      <c r="AT324" s="55"/>
      <c r="AU324" s="55"/>
      <c r="AV324" s="55"/>
      <c r="AW324" s="54"/>
      <c r="AX324" s="54"/>
      <c r="AY324" s="55"/>
      <c r="AZ324" s="55">
        <v>3.0339999999999998</v>
      </c>
      <c r="BA324" s="55">
        <v>0</v>
      </c>
      <c r="BB324" s="56">
        <v>5</v>
      </c>
      <c r="BC324" s="56">
        <v>3</v>
      </c>
      <c r="BD324" s="56">
        <v>3</v>
      </c>
      <c r="BE324" s="56"/>
      <c r="BF324" s="56"/>
      <c r="BG324" s="56"/>
      <c r="BH324" s="56"/>
      <c r="BI324" s="56"/>
      <c r="BJ324" s="56"/>
      <c r="BK324" s="56">
        <v>3</v>
      </c>
      <c r="BL324" s="56"/>
      <c r="BM324" s="56"/>
      <c r="BN324" s="56"/>
      <c r="BO324" s="56"/>
      <c r="BP324" s="56"/>
      <c r="BQ324" s="56"/>
      <c r="BR324" s="56"/>
      <c r="BS324" s="56"/>
      <c r="BT324" s="56"/>
      <c r="BU324" s="56"/>
      <c r="BV324" s="56"/>
      <c r="BW324" s="56"/>
      <c r="BX324" s="56"/>
      <c r="BY324" s="56"/>
      <c r="BZ324" s="56"/>
      <c r="CA324" s="56"/>
      <c r="CB324" s="56"/>
      <c r="CC324" s="56"/>
      <c r="CD324" s="56"/>
      <c r="CE324" s="56"/>
      <c r="CF324" s="56"/>
      <c r="CG324" s="56"/>
      <c r="CH324" s="56"/>
      <c r="CI324" s="56"/>
      <c r="CJ324" s="56"/>
      <c r="CK324" s="56"/>
      <c r="CL324" s="56"/>
      <c r="CM324" s="56"/>
      <c r="CN324" s="56">
        <v>0</v>
      </c>
      <c r="CO324" s="56"/>
      <c r="CP324" s="70"/>
      <c r="CQ324" s="56"/>
      <c r="CR324" s="56"/>
      <c r="CS324" s="56"/>
      <c r="CT324" s="56"/>
      <c r="CU324" s="56">
        <v>3</v>
      </c>
      <c r="CV324" s="56">
        <v>0</v>
      </c>
      <c r="CW324" s="55">
        <v>1.327</v>
      </c>
      <c r="CX324" s="54" t="s">
        <v>594</v>
      </c>
      <c r="CY324" s="54"/>
      <c r="CZ324" s="54">
        <v>3.68</v>
      </c>
      <c r="DA324" s="54" t="s">
        <v>4073</v>
      </c>
      <c r="DB324" s="55">
        <v>36.024999999999999</v>
      </c>
      <c r="DC324" s="54"/>
      <c r="DD324" s="54"/>
      <c r="DE324" s="54"/>
      <c r="DF324" s="54"/>
      <c r="DG324" s="54"/>
      <c r="DH324" s="54"/>
      <c r="DI324" s="54"/>
      <c r="DJ324" s="54"/>
      <c r="DK324" s="54">
        <v>1</v>
      </c>
      <c r="DL324" s="54" t="s">
        <v>4273</v>
      </c>
      <c r="DM324" s="54">
        <v>1941</v>
      </c>
      <c r="DN324" s="54"/>
      <c r="DO324" s="54"/>
      <c r="DP324" s="54"/>
      <c r="DQ324" s="54"/>
      <c r="DR324" s="54"/>
      <c r="DS324" s="54"/>
      <c r="DT324" s="54"/>
      <c r="DU324" s="54"/>
      <c r="DV324" s="54"/>
      <c r="DW324" s="54"/>
      <c r="DX324" s="54"/>
      <c r="DY324" s="54"/>
      <c r="DZ324" s="54"/>
      <c r="EA324" s="54"/>
      <c r="EB324" s="54"/>
      <c r="EC324" s="54"/>
      <c r="ED324" s="54"/>
      <c r="EE324" s="54"/>
      <c r="EF324" s="54"/>
      <c r="EG324" s="54"/>
      <c r="EH324" s="54"/>
      <c r="EI324" s="54"/>
      <c r="EJ324" s="54"/>
      <c r="EK324" s="54"/>
      <c r="EL324" s="54"/>
      <c r="EM324" s="54"/>
      <c r="EN324" s="54"/>
      <c r="EO324" s="54"/>
      <c r="EP324" s="54"/>
      <c r="EQ324" s="54"/>
      <c r="ER324" s="54"/>
      <c r="ES324" s="54"/>
      <c r="ET324" s="54"/>
      <c r="EU324" s="54"/>
      <c r="EV324" s="54"/>
      <c r="EW324" s="54"/>
      <c r="EX324" s="54">
        <v>1</v>
      </c>
      <c r="EY324" s="54" t="s">
        <v>4180</v>
      </c>
      <c r="EZ324" s="54">
        <v>10</v>
      </c>
      <c r="FA324" s="54"/>
      <c r="FB324" s="54"/>
      <c r="FC324" s="54"/>
      <c r="FD324" s="54"/>
      <c r="FE324" s="54"/>
      <c r="FF324" s="54"/>
      <c r="FG324" s="54"/>
      <c r="FH324" s="54"/>
      <c r="FI324" s="54"/>
      <c r="FJ324" s="54"/>
      <c r="FK324" s="54"/>
      <c r="FL324" s="54"/>
      <c r="FM324" s="54"/>
      <c r="FN324" s="54"/>
      <c r="FO324" s="54"/>
      <c r="FP324" s="54"/>
      <c r="FQ324" s="54"/>
      <c r="FR324" s="54"/>
      <c r="FS324" s="54"/>
      <c r="FT324" s="54"/>
      <c r="FU324" s="54" t="s">
        <v>5176</v>
      </c>
      <c r="FV324" s="54" t="s">
        <v>5343</v>
      </c>
      <c r="FW324" s="54"/>
      <c r="FX324" s="54"/>
      <c r="FY324" s="54" t="s">
        <v>5602</v>
      </c>
      <c r="FZ324" s="54"/>
      <c r="GA324" s="54"/>
      <c r="GB324" s="54"/>
      <c r="GC324" s="54"/>
      <c r="GD324" s="54"/>
      <c r="GE324" s="54"/>
      <c r="GF324" s="54" t="s">
        <v>6129</v>
      </c>
      <c r="GG324" s="54" t="s">
        <v>6449</v>
      </c>
      <c r="GH324" s="54" t="s">
        <v>6793</v>
      </c>
      <c r="GI324" s="54" t="s">
        <v>7134</v>
      </c>
      <c r="GJ324" s="54" t="s">
        <v>7238</v>
      </c>
      <c r="GK324" s="54" t="s">
        <v>7333</v>
      </c>
      <c r="GL324" s="54" t="s">
        <v>7431</v>
      </c>
      <c r="GM324" s="54" t="s">
        <v>7505</v>
      </c>
      <c r="GN324" s="54"/>
    </row>
    <row r="325" spans="3:196" ht="30" customHeight="1" x14ac:dyDescent="0.2">
      <c r="C325" s="57" t="s">
        <v>11155</v>
      </c>
      <c r="D325" s="102" t="s">
        <v>11215</v>
      </c>
      <c r="E325" s="54" t="s">
        <v>78</v>
      </c>
      <c r="F325" s="54" t="s">
        <v>11175</v>
      </c>
      <c r="G325" s="54" t="s">
        <v>84</v>
      </c>
      <c r="H325" s="54" t="s">
        <v>427</v>
      </c>
      <c r="I325" s="54" t="s">
        <v>694</v>
      </c>
      <c r="J325" s="54" t="s">
        <v>694</v>
      </c>
      <c r="K325" s="54">
        <v>2021</v>
      </c>
      <c r="L325" s="54" t="s">
        <v>788</v>
      </c>
      <c r="M325" s="54" t="s">
        <v>968</v>
      </c>
      <c r="N325" s="54"/>
      <c r="O325" s="54" t="s">
        <v>1282</v>
      </c>
      <c r="P325" s="54" t="s">
        <v>1502</v>
      </c>
      <c r="Q325" s="54"/>
      <c r="R325" s="54"/>
      <c r="S325" s="54" t="s">
        <v>2233</v>
      </c>
      <c r="T325" s="54" t="s">
        <v>1369</v>
      </c>
      <c r="U325" s="54" t="s">
        <v>2519</v>
      </c>
      <c r="V325" s="54" t="s">
        <v>2595</v>
      </c>
      <c r="W325" s="54"/>
      <c r="X325" s="54"/>
      <c r="Y325" s="54"/>
      <c r="Z325" s="54" t="s">
        <v>2954</v>
      </c>
      <c r="AA325" s="54" t="s">
        <v>2954</v>
      </c>
      <c r="AB325" s="54" t="s">
        <v>3142</v>
      </c>
      <c r="AC325" s="54" t="s">
        <v>3362</v>
      </c>
      <c r="AD325" s="55">
        <v>4.0519999999999996</v>
      </c>
      <c r="AE325" s="55"/>
      <c r="AF325" s="55"/>
      <c r="AG325" s="55"/>
      <c r="AH325" s="55">
        <v>4.0519999999999996</v>
      </c>
      <c r="AI325" s="55">
        <v>100</v>
      </c>
      <c r="AJ325" s="55">
        <v>0.44</v>
      </c>
      <c r="AK325" s="55">
        <v>0</v>
      </c>
      <c r="AL325" s="55">
        <v>0</v>
      </c>
      <c r="AM325" s="55">
        <v>0</v>
      </c>
      <c r="AN325" s="55">
        <v>0</v>
      </c>
      <c r="AO325" s="55">
        <v>0</v>
      </c>
      <c r="AP325" s="55">
        <v>0</v>
      </c>
      <c r="AQ325" s="55"/>
      <c r="AR325" s="55"/>
      <c r="AS325" s="55"/>
      <c r="AT325" s="55"/>
      <c r="AU325" s="55"/>
      <c r="AV325" s="55"/>
      <c r="AW325" s="54"/>
      <c r="AX325" s="54"/>
      <c r="AY325" s="55"/>
      <c r="AZ325" s="55">
        <v>4.6230000000000002</v>
      </c>
      <c r="BA325" s="55">
        <v>0.5</v>
      </c>
      <c r="BB325" s="56">
        <v>17</v>
      </c>
      <c r="BC325" s="56">
        <v>17</v>
      </c>
      <c r="BD325" s="56">
        <v>17</v>
      </c>
      <c r="BE325" s="56">
        <v>0</v>
      </c>
      <c r="BF325" s="56">
        <v>1</v>
      </c>
      <c r="BG325" s="56">
        <v>0</v>
      </c>
      <c r="BH325" s="56">
        <v>1</v>
      </c>
      <c r="BI325" s="56">
        <v>0</v>
      </c>
      <c r="BJ325" s="56">
        <v>0</v>
      </c>
      <c r="BK325" s="56">
        <v>9</v>
      </c>
      <c r="BL325" s="56">
        <v>4</v>
      </c>
      <c r="BM325" s="56">
        <v>1</v>
      </c>
      <c r="BN325" s="56">
        <v>0</v>
      </c>
      <c r="BO325" s="56">
        <v>0</v>
      </c>
      <c r="BP325" s="56">
        <v>1</v>
      </c>
      <c r="BQ325" s="56"/>
      <c r="BR325" s="56"/>
      <c r="BS325" s="56"/>
      <c r="BT325" s="56"/>
      <c r="BU325" s="56"/>
      <c r="BV325" s="56"/>
      <c r="BW325" s="56"/>
      <c r="BX325" s="56"/>
      <c r="BY325" s="56"/>
      <c r="BZ325" s="56"/>
      <c r="CA325" s="56"/>
      <c r="CB325" s="56"/>
      <c r="CC325" s="56"/>
      <c r="CD325" s="56"/>
      <c r="CE325" s="56"/>
      <c r="CF325" s="56"/>
      <c r="CG325" s="56"/>
      <c r="CH325" s="56"/>
      <c r="CI325" s="56"/>
      <c r="CJ325" s="56"/>
      <c r="CK325" s="56"/>
      <c r="CL325" s="56"/>
      <c r="CM325" s="56"/>
      <c r="CN325" s="56">
        <v>0</v>
      </c>
      <c r="CO325" s="56"/>
      <c r="CP325" s="70"/>
      <c r="CQ325" s="56"/>
      <c r="CR325" s="56"/>
      <c r="CS325" s="56"/>
      <c r="CT325" s="56"/>
      <c r="CU325" s="56">
        <v>17</v>
      </c>
      <c r="CV325" s="56">
        <v>0</v>
      </c>
      <c r="CW325" s="55">
        <v>12.8</v>
      </c>
      <c r="CX325" s="54" t="s">
        <v>3887</v>
      </c>
      <c r="CY325" s="54"/>
      <c r="CZ325" s="54">
        <v>83.93</v>
      </c>
      <c r="DA325" s="54" t="s">
        <v>4074</v>
      </c>
      <c r="DB325" s="55">
        <v>15.25</v>
      </c>
      <c r="DC325" s="54"/>
      <c r="DD325" s="54"/>
      <c r="DE325" s="54"/>
      <c r="DF325" s="54"/>
      <c r="DG325" s="54"/>
      <c r="DH325" s="54"/>
      <c r="DI325" s="54"/>
      <c r="DJ325" s="54"/>
      <c r="DK325" s="54">
        <v>1</v>
      </c>
      <c r="DL325" s="54" t="s">
        <v>4274</v>
      </c>
      <c r="DM325" s="54">
        <v>212</v>
      </c>
      <c r="DN325" s="54">
        <v>1</v>
      </c>
      <c r="DO325" s="54" t="s">
        <v>4415</v>
      </c>
      <c r="DP325" s="54">
        <v>139</v>
      </c>
      <c r="DQ325" s="54"/>
      <c r="DR325" s="54"/>
      <c r="DS325" s="54"/>
      <c r="DT325" s="54"/>
      <c r="DU325" s="54"/>
      <c r="DV325" s="54"/>
      <c r="DW325" s="54"/>
      <c r="DX325" s="54"/>
      <c r="DY325" s="54"/>
      <c r="DZ325" s="54"/>
      <c r="EA325" s="54"/>
      <c r="EB325" s="54"/>
      <c r="EC325" s="54"/>
      <c r="ED325" s="54"/>
      <c r="EE325" s="54"/>
      <c r="EF325" s="54"/>
      <c r="EG325" s="54"/>
      <c r="EH325" s="54"/>
      <c r="EI325" s="54"/>
      <c r="EJ325" s="54"/>
      <c r="EK325" s="54"/>
      <c r="EL325" s="54"/>
      <c r="EM325" s="54"/>
      <c r="EN325" s="54"/>
      <c r="EO325" s="54"/>
      <c r="EP325" s="54"/>
      <c r="EQ325" s="54"/>
      <c r="ER325" s="54"/>
      <c r="ES325" s="54"/>
      <c r="ET325" s="54"/>
      <c r="EU325" s="54"/>
      <c r="EV325" s="54"/>
      <c r="EW325" s="54"/>
      <c r="EX325" s="54">
        <v>1</v>
      </c>
      <c r="EY325" s="54" t="s">
        <v>4751</v>
      </c>
      <c r="EZ325" s="54">
        <v>9</v>
      </c>
      <c r="FA325" s="54"/>
      <c r="FB325" s="54"/>
      <c r="FC325" s="54"/>
      <c r="FD325" s="54"/>
      <c r="FE325" s="54"/>
      <c r="FF325" s="54"/>
      <c r="FG325" s="54"/>
      <c r="FH325" s="54"/>
      <c r="FI325" s="54"/>
      <c r="FJ325" s="54"/>
      <c r="FK325" s="54"/>
      <c r="FL325" s="54"/>
      <c r="FM325" s="54"/>
      <c r="FN325" s="54"/>
      <c r="FO325" s="54"/>
      <c r="FP325" s="54"/>
      <c r="FQ325" s="54"/>
      <c r="FR325" s="54"/>
      <c r="FS325" s="54"/>
      <c r="FT325" s="54"/>
      <c r="FU325" s="54"/>
      <c r="FV325" s="54"/>
      <c r="FW325" s="54"/>
      <c r="FX325" s="54"/>
      <c r="FY325" s="54"/>
      <c r="FZ325" s="54"/>
      <c r="GA325" s="54"/>
      <c r="GB325" s="54"/>
      <c r="GC325" s="54"/>
      <c r="GD325" s="54"/>
      <c r="GE325" s="54"/>
      <c r="GF325" s="54" t="s">
        <v>6130</v>
      </c>
      <c r="GG325" s="54" t="s">
        <v>6450</v>
      </c>
      <c r="GH325" s="54" t="s">
        <v>6794</v>
      </c>
      <c r="GI325" s="54" t="s">
        <v>7135</v>
      </c>
      <c r="GJ325" s="54" t="s">
        <v>7238</v>
      </c>
      <c r="GK325" s="54" t="s">
        <v>7334</v>
      </c>
      <c r="GL325" s="54" t="s">
        <v>7431</v>
      </c>
      <c r="GM325" s="54" t="s">
        <v>7505</v>
      </c>
      <c r="GN325" s="54"/>
    </row>
    <row r="326" spans="3:196" ht="30" customHeight="1" x14ac:dyDescent="0.2">
      <c r="C326" s="57" t="s">
        <v>11155</v>
      </c>
      <c r="D326" s="102" t="s">
        <v>11215</v>
      </c>
      <c r="E326" s="54" t="s">
        <v>78</v>
      </c>
      <c r="F326" s="54" t="s">
        <v>11175</v>
      </c>
      <c r="G326" s="54" t="s">
        <v>84</v>
      </c>
      <c r="H326" s="54" t="s">
        <v>428</v>
      </c>
      <c r="I326" s="54" t="s">
        <v>695</v>
      </c>
      <c r="J326" s="54" t="s">
        <v>695</v>
      </c>
      <c r="K326" s="54">
        <v>2021</v>
      </c>
      <c r="L326" s="54" t="s">
        <v>931</v>
      </c>
      <c r="M326" s="54" t="s">
        <v>948</v>
      </c>
      <c r="N326" s="54"/>
      <c r="O326" s="54" t="s">
        <v>1283</v>
      </c>
      <c r="P326" s="54" t="s">
        <v>1503</v>
      </c>
      <c r="Q326" s="54"/>
      <c r="R326" s="54"/>
      <c r="S326" s="54"/>
      <c r="T326" s="54"/>
      <c r="U326" s="54" t="s">
        <v>2520</v>
      </c>
      <c r="V326" s="54" t="s">
        <v>2596</v>
      </c>
      <c r="W326" s="54"/>
      <c r="X326" s="54"/>
      <c r="Y326" s="54"/>
      <c r="Z326" s="54" t="s">
        <v>2955</v>
      </c>
      <c r="AA326" s="54" t="s">
        <v>2955</v>
      </c>
      <c r="AB326" s="54" t="s">
        <v>3139</v>
      </c>
      <c r="AC326" s="54" t="s">
        <v>2955</v>
      </c>
      <c r="AD326" s="55">
        <v>4.3490000000000002</v>
      </c>
      <c r="AE326" s="55"/>
      <c r="AF326" s="55"/>
      <c r="AG326" s="55"/>
      <c r="AH326" s="55">
        <v>4.3490000000000002</v>
      </c>
      <c r="AI326" s="55">
        <v>100</v>
      </c>
      <c r="AJ326" s="55">
        <v>0.26</v>
      </c>
      <c r="AK326" s="55">
        <v>0</v>
      </c>
      <c r="AL326" s="55">
        <v>0</v>
      </c>
      <c r="AM326" s="55">
        <v>0</v>
      </c>
      <c r="AN326" s="55">
        <v>0</v>
      </c>
      <c r="AO326" s="55">
        <v>0</v>
      </c>
      <c r="AP326" s="55">
        <v>0</v>
      </c>
      <c r="AQ326" s="55"/>
      <c r="AR326" s="55"/>
      <c r="AS326" s="55"/>
      <c r="AT326" s="55"/>
      <c r="AU326" s="55"/>
      <c r="AV326" s="55"/>
      <c r="AW326" s="54"/>
      <c r="AX326" s="54"/>
      <c r="AY326" s="55"/>
      <c r="AZ326" s="55">
        <v>3.778</v>
      </c>
      <c r="BA326" s="55">
        <v>0.22</v>
      </c>
      <c r="BB326" s="56">
        <v>4</v>
      </c>
      <c r="BC326" s="56">
        <v>4</v>
      </c>
      <c r="BD326" s="56">
        <v>3</v>
      </c>
      <c r="BE326" s="56"/>
      <c r="BF326" s="56"/>
      <c r="BG326" s="56">
        <v>1</v>
      </c>
      <c r="BH326" s="56"/>
      <c r="BI326" s="56"/>
      <c r="BJ326" s="56"/>
      <c r="BK326" s="56"/>
      <c r="BL326" s="56">
        <v>1</v>
      </c>
      <c r="BM326" s="56">
        <v>1</v>
      </c>
      <c r="BN326" s="56"/>
      <c r="BO326" s="56"/>
      <c r="BP326" s="56"/>
      <c r="BQ326" s="56"/>
      <c r="BR326" s="56"/>
      <c r="BS326" s="56"/>
      <c r="BT326" s="56"/>
      <c r="BU326" s="56"/>
      <c r="BV326" s="56"/>
      <c r="BW326" s="56"/>
      <c r="BX326" s="56"/>
      <c r="BY326" s="56"/>
      <c r="BZ326" s="56"/>
      <c r="CA326" s="56"/>
      <c r="CB326" s="56"/>
      <c r="CC326" s="56"/>
      <c r="CD326" s="56"/>
      <c r="CE326" s="56"/>
      <c r="CF326" s="56"/>
      <c r="CG326" s="56"/>
      <c r="CH326" s="56"/>
      <c r="CI326" s="56"/>
      <c r="CJ326" s="56"/>
      <c r="CK326" s="56"/>
      <c r="CL326" s="56"/>
      <c r="CM326" s="56"/>
      <c r="CN326" s="56">
        <v>0</v>
      </c>
      <c r="CO326" s="56"/>
      <c r="CP326" s="70"/>
      <c r="CQ326" s="56"/>
      <c r="CR326" s="56"/>
      <c r="CS326" s="56"/>
      <c r="CT326" s="56"/>
      <c r="CU326" s="56">
        <v>3</v>
      </c>
      <c r="CV326" s="56">
        <v>0</v>
      </c>
      <c r="CW326" s="55">
        <v>1.2</v>
      </c>
      <c r="CX326" s="54" t="s">
        <v>3888</v>
      </c>
      <c r="CY326" s="54"/>
      <c r="CZ326" s="54">
        <v>7.41</v>
      </c>
      <c r="DA326" s="54" t="s">
        <v>4075</v>
      </c>
      <c r="DB326" s="55">
        <v>16.2</v>
      </c>
      <c r="DC326" s="54"/>
      <c r="DD326" s="54"/>
      <c r="DE326" s="54"/>
      <c r="DF326" s="54"/>
      <c r="DG326" s="54"/>
      <c r="DH326" s="54"/>
      <c r="DI326" s="54"/>
      <c r="DJ326" s="54"/>
      <c r="DK326" s="54">
        <v>1</v>
      </c>
      <c r="DL326" s="54" t="s">
        <v>4275</v>
      </c>
      <c r="DM326" s="54">
        <v>1183</v>
      </c>
      <c r="DN326" s="54"/>
      <c r="DO326" s="54"/>
      <c r="DP326" s="54"/>
      <c r="DQ326" s="54"/>
      <c r="DR326" s="54"/>
      <c r="DS326" s="54"/>
      <c r="DT326" s="54"/>
      <c r="DU326" s="54"/>
      <c r="DV326" s="54"/>
      <c r="DW326" s="54"/>
      <c r="DX326" s="54"/>
      <c r="DY326" s="54"/>
      <c r="DZ326" s="54"/>
      <c r="EA326" s="54"/>
      <c r="EB326" s="54"/>
      <c r="EC326" s="54"/>
      <c r="ED326" s="54"/>
      <c r="EE326" s="54"/>
      <c r="EF326" s="54"/>
      <c r="EG326" s="54"/>
      <c r="EH326" s="54"/>
      <c r="EI326" s="54"/>
      <c r="EJ326" s="54"/>
      <c r="EK326" s="54"/>
      <c r="EL326" s="54"/>
      <c r="EM326" s="54"/>
      <c r="EN326" s="54"/>
      <c r="EO326" s="54"/>
      <c r="EP326" s="54"/>
      <c r="EQ326" s="54"/>
      <c r="ER326" s="54"/>
      <c r="ES326" s="54"/>
      <c r="ET326" s="54"/>
      <c r="EU326" s="54"/>
      <c r="EV326" s="54"/>
      <c r="EW326" s="54"/>
      <c r="EX326" s="54">
        <v>1</v>
      </c>
      <c r="EY326" s="54" t="s">
        <v>4752</v>
      </c>
      <c r="EZ326" s="54">
        <v>6</v>
      </c>
      <c r="FA326" s="54"/>
      <c r="FB326" s="54"/>
      <c r="FC326" s="54"/>
      <c r="FD326" s="54"/>
      <c r="FE326" s="54"/>
      <c r="FF326" s="54"/>
      <c r="FG326" s="54"/>
      <c r="FH326" s="54"/>
      <c r="FI326" s="54"/>
      <c r="FJ326" s="54"/>
      <c r="FK326" s="54"/>
      <c r="FL326" s="54"/>
      <c r="FM326" s="54"/>
      <c r="FN326" s="54"/>
      <c r="FO326" s="54"/>
      <c r="FP326" s="54"/>
      <c r="FQ326" s="54"/>
      <c r="FR326" s="54"/>
      <c r="FS326" s="54"/>
      <c r="FT326" s="54"/>
      <c r="FU326" s="54"/>
      <c r="FV326" s="54" t="s">
        <v>5344</v>
      </c>
      <c r="FW326" s="54"/>
      <c r="FX326" s="54"/>
      <c r="FY326" s="54"/>
      <c r="FZ326" s="54"/>
      <c r="GA326" s="54"/>
      <c r="GB326" s="54"/>
      <c r="GC326" s="54"/>
      <c r="GD326" s="54"/>
      <c r="GE326" s="54"/>
      <c r="GF326" s="54" t="s">
        <v>6131</v>
      </c>
      <c r="GG326" s="54" t="s">
        <v>6451</v>
      </c>
      <c r="GH326" s="54" t="s">
        <v>6795</v>
      </c>
      <c r="GI326" s="54" t="s">
        <v>7136</v>
      </c>
      <c r="GJ326" s="54" t="s">
        <v>7238</v>
      </c>
      <c r="GK326" s="54" t="s">
        <v>7333</v>
      </c>
      <c r="GL326" s="54" t="s">
        <v>7431</v>
      </c>
      <c r="GM326" s="54" t="s">
        <v>7505</v>
      </c>
      <c r="GN326" s="54"/>
    </row>
    <row r="327" spans="3:196" ht="30" customHeight="1" x14ac:dyDescent="0.2">
      <c r="C327" s="57" t="s">
        <v>11155</v>
      </c>
      <c r="D327" s="102" t="s">
        <v>11215</v>
      </c>
      <c r="E327" s="54" t="s">
        <v>78</v>
      </c>
      <c r="F327" s="54" t="s">
        <v>11175</v>
      </c>
      <c r="G327" s="54" t="s">
        <v>82</v>
      </c>
      <c r="H327" s="54" t="s">
        <v>429</v>
      </c>
      <c r="I327" s="54" t="s">
        <v>695</v>
      </c>
      <c r="J327" s="54" t="s">
        <v>695</v>
      </c>
      <c r="K327" s="54">
        <v>2022</v>
      </c>
      <c r="L327" s="54" t="s">
        <v>831</v>
      </c>
      <c r="M327" s="54" t="s">
        <v>948</v>
      </c>
      <c r="N327" s="54"/>
      <c r="O327" s="54" t="s">
        <v>1284</v>
      </c>
      <c r="P327" s="54" t="s">
        <v>1504</v>
      </c>
      <c r="Q327" s="54"/>
      <c r="R327" s="54"/>
      <c r="S327" s="54"/>
      <c r="T327" s="54"/>
      <c r="U327" s="54"/>
      <c r="V327" s="54"/>
      <c r="W327" s="54"/>
      <c r="X327" s="54"/>
      <c r="Y327" s="54"/>
      <c r="Z327" s="54" t="s">
        <v>2956</v>
      </c>
      <c r="AA327" s="54" t="s">
        <v>2956</v>
      </c>
      <c r="AB327" s="54" t="s">
        <v>3139</v>
      </c>
      <c r="AC327" s="54" t="s">
        <v>2956</v>
      </c>
      <c r="AD327" s="55">
        <v>3.778</v>
      </c>
      <c r="AE327" s="55"/>
      <c r="AF327" s="55"/>
      <c r="AG327" s="55"/>
      <c r="AH327" s="55">
        <v>3.778</v>
      </c>
      <c r="AI327" s="55">
        <v>100</v>
      </c>
      <c r="AJ327" s="55">
        <v>0</v>
      </c>
      <c r="AK327" s="55">
        <v>0</v>
      </c>
      <c r="AL327" s="55">
        <v>0</v>
      </c>
      <c r="AM327" s="55">
        <v>0</v>
      </c>
      <c r="AN327" s="55">
        <v>0</v>
      </c>
      <c r="AO327" s="55">
        <v>0</v>
      </c>
      <c r="AP327" s="55">
        <v>0</v>
      </c>
      <c r="AQ327" s="55"/>
      <c r="AR327" s="55"/>
      <c r="AS327" s="55"/>
      <c r="AT327" s="55"/>
      <c r="AU327" s="55"/>
      <c r="AV327" s="55"/>
      <c r="AW327" s="54"/>
      <c r="AX327" s="54"/>
      <c r="AY327" s="55"/>
      <c r="AZ327" s="55">
        <v>4.3949999999999996</v>
      </c>
      <c r="BA327" s="55">
        <v>0</v>
      </c>
      <c r="BB327" s="56">
        <v>16</v>
      </c>
      <c r="BC327" s="56">
        <v>16</v>
      </c>
      <c r="BD327" s="56">
        <v>3</v>
      </c>
      <c r="BE327" s="56"/>
      <c r="BF327" s="56"/>
      <c r="BG327" s="56"/>
      <c r="BH327" s="56"/>
      <c r="BI327" s="56"/>
      <c r="BJ327" s="56"/>
      <c r="BK327" s="56">
        <v>1</v>
      </c>
      <c r="BL327" s="56">
        <v>1</v>
      </c>
      <c r="BM327" s="56"/>
      <c r="BN327" s="56"/>
      <c r="BO327" s="56"/>
      <c r="BP327" s="56">
        <v>1</v>
      </c>
      <c r="BQ327" s="56"/>
      <c r="BR327" s="56"/>
      <c r="BS327" s="56"/>
      <c r="BT327" s="56"/>
      <c r="BU327" s="56"/>
      <c r="BV327" s="56"/>
      <c r="BW327" s="56"/>
      <c r="BX327" s="56"/>
      <c r="BY327" s="56"/>
      <c r="BZ327" s="56"/>
      <c r="CA327" s="56"/>
      <c r="CB327" s="56"/>
      <c r="CC327" s="56"/>
      <c r="CD327" s="56"/>
      <c r="CE327" s="56"/>
      <c r="CF327" s="56"/>
      <c r="CG327" s="56"/>
      <c r="CH327" s="56"/>
      <c r="CI327" s="56"/>
      <c r="CJ327" s="56"/>
      <c r="CK327" s="56"/>
      <c r="CL327" s="56"/>
      <c r="CM327" s="56"/>
      <c r="CN327" s="56">
        <v>0</v>
      </c>
      <c r="CO327" s="56"/>
      <c r="CP327" s="70"/>
      <c r="CQ327" s="56"/>
      <c r="CR327" s="56"/>
      <c r="CS327" s="56"/>
      <c r="CT327" s="56"/>
      <c r="CU327" s="56">
        <v>3</v>
      </c>
      <c r="CV327" s="56">
        <v>0</v>
      </c>
      <c r="CW327" s="55">
        <v>233.10499999999999</v>
      </c>
      <c r="CX327" s="54" t="s">
        <v>594</v>
      </c>
      <c r="CY327" s="54"/>
      <c r="CZ327" s="54">
        <v>100</v>
      </c>
      <c r="DA327" s="54" t="s">
        <v>4073</v>
      </c>
      <c r="DB327" s="55">
        <v>233.10499999999999</v>
      </c>
      <c r="DC327" s="54"/>
      <c r="DD327" s="54"/>
      <c r="DE327" s="54"/>
      <c r="DF327" s="54"/>
      <c r="DG327" s="54"/>
      <c r="DH327" s="54"/>
      <c r="DI327" s="54"/>
      <c r="DJ327" s="54"/>
      <c r="DK327" s="54">
        <v>1</v>
      </c>
      <c r="DL327" s="54" t="s">
        <v>4276</v>
      </c>
      <c r="DM327" s="54">
        <v>688</v>
      </c>
      <c r="DN327" s="54">
        <v>1</v>
      </c>
      <c r="DO327" s="54" t="s">
        <v>4182</v>
      </c>
      <c r="DP327" s="54">
        <v>655</v>
      </c>
      <c r="DQ327" s="54">
        <v>1</v>
      </c>
      <c r="DR327" s="54" t="s">
        <v>4449</v>
      </c>
      <c r="DS327" s="54">
        <v>1</v>
      </c>
      <c r="DT327" s="54">
        <v>1</v>
      </c>
      <c r="DU327" s="54" t="s">
        <v>4449</v>
      </c>
      <c r="DV327" s="54">
        <v>1</v>
      </c>
      <c r="DW327" s="54"/>
      <c r="DX327" s="54"/>
      <c r="DY327" s="54"/>
      <c r="DZ327" s="54"/>
      <c r="EA327" s="54" t="s">
        <v>4493</v>
      </c>
      <c r="EB327" s="54">
        <v>1321</v>
      </c>
      <c r="EC327" s="54"/>
      <c r="ED327" s="54"/>
      <c r="EE327" s="54"/>
      <c r="EF327" s="54"/>
      <c r="EG327" s="54"/>
      <c r="EH327" s="54"/>
      <c r="EI327" s="54">
        <v>1</v>
      </c>
      <c r="EJ327" s="54" t="s">
        <v>4493</v>
      </c>
      <c r="EK327" s="54">
        <v>1321</v>
      </c>
      <c r="EL327" s="54"/>
      <c r="EM327" s="54"/>
      <c r="EN327" s="54"/>
      <c r="EO327" s="54">
        <v>1</v>
      </c>
      <c r="EP327" s="54" t="s">
        <v>4180</v>
      </c>
      <c r="EQ327" s="54">
        <v>75</v>
      </c>
      <c r="ER327" s="54"/>
      <c r="ES327" s="54"/>
      <c r="ET327" s="54"/>
      <c r="EU327" s="54"/>
      <c r="EV327" s="54"/>
      <c r="EW327" s="54"/>
      <c r="EX327" s="54">
        <v>1</v>
      </c>
      <c r="EY327" s="54" t="s">
        <v>4180</v>
      </c>
      <c r="EZ327" s="54">
        <v>16</v>
      </c>
      <c r="FA327" s="54"/>
      <c r="FB327" s="54"/>
      <c r="FC327" s="54"/>
      <c r="FD327" s="54"/>
      <c r="FE327" s="54"/>
      <c r="FF327" s="54"/>
      <c r="FG327" s="54"/>
      <c r="FH327" s="54"/>
      <c r="FI327" s="54"/>
      <c r="FJ327" s="54"/>
      <c r="FK327" s="54"/>
      <c r="FL327" s="54"/>
      <c r="FM327" s="54"/>
      <c r="FN327" s="54"/>
      <c r="FO327" s="54"/>
      <c r="FP327" s="54"/>
      <c r="FQ327" s="54"/>
      <c r="FR327" s="54"/>
      <c r="FS327" s="54"/>
      <c r="FT327" s="54"/>
      <c r="FU327" s="54" t="s">
        <v>5177</v>
      </c>
      <c r="FV327" s="54" t="s">
        <v>5345</v>
      </c>
      <c r="FW327" s="54"/>
      <c r="FX327" s="54"/>
      <c r="FY327" s="54" t="s">
        <v>5603</v>
      </c>
      <c r="FZ327" s="54"/>
      <c r="GA327" s="54"/>
      <c r="GB327" s="54"/>
      <c r="GC327" s="54"/>
      <c r="GD327" s="54"/>
      <c r="GE327" s="54"/>
      <c r="GF327" s="54" t="s">
        <v>6132</v>
      </c>
      <c r="GG327" s="54" t="s">
        <v>6452</v>
      </c>
      <c r="GH327" s="54" t="s">
        <v>6796</v>
      </c>
      <c r="GI327" s="54" t="s">
        <v>7137</v>
      </c>
      <c r="GJ327" s="54" t="s">
        <v>7238</v>
      </c>
      <c r="GK327" s="54" t="s">
        <v>7333</v>
      </c>
      <c r="GL327" s="54" t="s">
        <v>7431</v>
      </c>
      <c r="GM327" s="54" t="s">
        <v>7505</v>
      </c>
      <c r="GN327" s="54"/>
    </row>
    <row r="328" spans="3:196" ht="30" customHeight="1" x14ac:dyDescent="0.2">
      <c r="C328" s="57" t="s">
        <v>11155</v>
      </c>
      <c r="D328" s="102" t="s">
        <v>11215</v>
      </c>
      <c r="E328" s="54" t="s">
        <v>78</v>
      </c>
      <c r="F328" s="54" t="s">
        <v>11175</v>
      </c>
      <c r="G328" s="54" t="s">
        <v>84</v>
      </c>
      <c r="H328" s="54" t="s">
        <v>430</v>
      </c>
      <c r="I328" s="54" t="s">
        <v>694</v>
      </c>
      <c r="J328" s="54" t="s">
        <v>694</v>
      </c>
      <c r="K328" s="54">
        <v>2020</v>
      </c>
      <c r="L328" s="54" t="s">
        <v>847</v>
      </c>
      <c r="M328" s="54" t="s">
        <v>954</v>
      </c>
      <c r="N328" s="54"/>
      <c r="O328" s="54" t="s">
        <v>1285</v>
      </c>
      <c r="P328" s="54" t="s">
        <v>1505</v>
      </c>
      <c r="Q328" s="54"/>
      <c r="R328" s="54"/>
      <c r="S328" s="54" t="s">
        <v>2234</v>
      </c>
      <c r="T328" s="54" t="s">
        <v>2440</v>
      </c>
      <c r="U328" s="54"/>
      <c r="V328" s="54"/>
      <c r="W328" s="54"/>
      <c r="X328" s="54"/>
      <c r="Y328" s="54"/>
      <c r="Z328" s="54" t="s">
        <v>2957</v>
      </c>
      <c r="AA328" s="54" t="s">
        <v>3133</v>
      </c>
      <c r="AB328" s="54" t="s">
        <v>3139</v>
      </c>
      <c r="AC328" s="54" t="s">
        <v>3363</v>
      </c>
      <c r="AD328" s="55">
        <v>4.0519999999999996</v>
      </c>
      <c r="AE328" s="55"/>
      <c r="AF328" s="55"/>
      <c r="AG328" s="55"/>
      <c r="AH328" s="55">
        <v>4.0519999999999996</v>
      </c>
      <c r="AI328" s="55">
        <v>100</v>
      </c>
      <c r="AJ328" s="55">
        <v>0.45</v>
      </c>
      <c r="AK328" s="55">
        <v>0</v>
      </c>
      <c r="AL328" s="55">
        <v>0</v>
      </c>
      <c r="AM328" s="55">
        <v>0</v>
      </c>
      <c r="AN328" s="55">
        <v>0</v>
      </c>
      <c r="AO328" s="55">
        <v>0</v>
      </c>
      <c r="AP328" s="55">
        <v>0</v>
      </c>
      <c r="AQ328" s="55"/>
      <c r="AR328" s="55"/>
      <c r="AS328" s="55"/>
      <c r="AT328" s="55"/>
      <c r="AU328" s="55"/>
      <c r="AV328" s="55"/>
      <c r="AW328" s="54"/>
      <c r="AX328" s="54"/>
      <c r="AY328" s="55"/>
      <c r="AZ328" s="55">
        <v>2.3410000000000002</v>
      </c>
      <c r="BA328" s="55">
        <v>0.27</v>
      </c>
      <c r="BB328" s="56">
        <v>25</v>
      </c>
      <c r="BC328" s="56">
        <v>25</v>
      </c>
      <c r="BD328" s="56">
        <v>11</v>
      </c>
      <c r="BE328" s="56">
        <v>1</v>
      </c>
      <c r="BF328" s="56">
        <v>1</v>
      </c>
      <c r="BG328" s="56">
        <v>0</v>
      </c>
      <c r="BH328" s="56">
        <v>1</v>
      </c>
      <c r="BI328" s="56">
        <v>0</v>
      </c>
      <c r="BJ328" s="56">
        <v>1</v>
      </c>
      <c r="BK328" s="56">
        <v>1</v>
      </c>
      <c r="BL328" s="56">
        <v>3</v>
      </c>
      <c r="BM328" s="56">
        <v>2</v>
      </c>
      <c r="BN328" s="56"/>
      <c r="BO328" s="56"/>
      <c r="BP328" s="56"/>
      <c r="BQ328" s="56"/>
      <c r="BR328" s="56"/>
      <c r="BS328" s="56"/>
      <c r="BT328" s="56"/>
      <c r="BU328" s="56"/>
      <c r="BV328" s="56"/>
      <c r="BW328" s="56"/>
      <c r="BX328" s="56"/>
      <c r="BY328" s="56">
        <v>9.6980000000000004</v>
      </c>
      <c r="BZ328" s="56"/>
      <c r="CA328" s="56"/>
      <c r="CB328" s="56"/>
      <c r="CC328" s="56"/>
      <c r="CD328" s="56"/>
      <c r="CE328" s="56"/>
      <c r="CF328" s="56"/>
      <c r="CG328" s="56"/>
      <c r="CH328" s="56"/>
      <c r="CI328" s="56"/>
      <c r="CJ328" s="56"/>
      <c r="CK328" s="56"/>
      <c r="CL328" s="56"/>
      <c r="CM328" s="56"/>
      <c r="CN328" s="56">
        <v>0</v>
      </c>
      <c r="CO328" s="56"/>
      <c r="CP328" s="70"/>
      <c r="CQ328" s="56"/>
      <c r="CR328" s="56"/>
      <c r="CS328" s="56" t="s">
        <v>3605</v>
      </c>
      <c r="CT328" s="56">
        <v>1</v>
      </c>
      <c r="CU328" s="56">
        <v>11</v>
      </c>
      <c r="CV328" s="56">
        <v>0</v>
      </c>
      <c r="CW328" s="55">
        <v>9.6980000000000004</v>
      </c>
      <c r="CX328" s="54" t="s">
        <v>3889</v>
      </c>
      <c r="CY328" s="54"/>
      <c r="CZ328" s="54">
        <v>82.52</v>
      </c>
      <c r="DA328" s="54" t="s">
        <v>4076</v>
      </c>
      <c r="DB328" s="55">
        <v>11.753</v>
      </c>
      <c r="DC328" s="54"/>
      <c r="DD328" s="54"/>
      <c r="DE328" s="54"/>
      <c r="DF328" s="54"/>
      <c r="DG328" s="54"/>
      <c r="DH328" s="54"/>
      <c r="DI328" s="54"/>
      <c r="DJ328" s="54"/>
      <c r="DK328" s="54">
        <v>1</v>
      </c>
      <c r="DL328" s="54" t="s">
        <v>4273</v>
      </c>
      <c r="DM328" s="54">
        <v>1670</v>
      </c>
      <c r="DN328" s="54"/>
      <c r="DO328" s="54"/>
      <c r="DP328" s="54"/>
      <c r="DQ328" s="54"/>
      <c r="DR328" s="54"/>
      <c r="DS328" s="54"/>
      <c r="DT328" s="54"/>
      <c r="DU328" s="54"/>
      <c r="DV328" s="54"/>
      <c r="DW328" s="54">
        <v>1</v>
      </c>
      <c r="DX328" s="54" t="s">
        <v>4463</v>
      </c>
      <c r="DY328" s="54">
        <v>11</v>
      </c>
      <c r="DZ328" s="54"/>
      <c r="EA328" s="54"/>
      <c r="EB328" s="54"/>
      <c r="EC328" s="54"/>
      <c r="ED328" s="54"/>
      <c r="EE328" s="54"/>
      <c r="EF328" s="54"/>
      <c r="EG328" s="54"/>
      <c r="EH328" s="54"/>
      <c r="EI328" s="54"/>
      <c r="EJ328" s="54"/>
      <c r="EK328" s="54"/>
      <c r="EL328" s="54"/>
      <c r="EM328" s="54"/>
      <c r="EN328" s="54"/>
      <c r="EO328" s="54"/>
      <c r="EP328" s="54"/>
      <c r="EQ328" s="54"/>
      <c r="ER328" s="54"/>
      <c r="ES328" s="54"/>
      <c r="ET328" s="54"/>
      <c r="EU328" s="54"/>
      <c r="EV328" s="54"/>
      <c r="EW328" s="54"/>
      <c r="EX328" s="54">
        <v>1</v>
      </c>
      <c r="EY328" s="54" t="s">
        <v>4753</v>
      </c>
      <c r="EZ328" s="54">
        <v>4</v>
      </c>
      <c r="FA328" s="54"/>
      <c r="FB328" s="54"/>
      <c r="FC328" s="54"/>
      <c r="FD328" s="54" t="s">
        <v>4860</v>
      </c>
      <c r="FE328" s="54" t="s">
        <v>4878</v>
      </c>
      <c r="FF328" s="54">
        <v>5</v>
      </c>
      <c r="FG328" s="54"/>
      <c r="FH328" s="54"/>
      <c r="FI328" s="54"/>
      <c r="FJ328" s="54"/>
      <c r="FK328" s="54"/>
      <c r="FL328" s="54"/>
      <c r="FM328" s="54"/>
      <c r="FN328" s="54"/>
      <c r="FO328" s="54"/>
      <c r="FP328" s="54"/>
      <c r="FQ328" s="54"/>
      <c r="FR328" s="54"/>
      <c r="FS328" s="54"/>
      <c r="FT328" s="54"/>
      <c r="FU328" s="54" t="s">
        <v>5178</v>
      </c>
      <c r="FV328" s="54" t="s">
        <v>5346</v>
      </c>
      <c r="FW328" s="54"/>
      <c r="FX328" s="54"/>
      <c r="FY328" s="54" t="s">
        <v>5604</v>
      </c>
      <c r="FZ328" s="54"/>
      <c r="GA328" s="54"/>
      <c r="GB328" s="54"/>
      <c r="GC328" s="54"/>
      <c r="GD328" s="54"/>
      <c r="GE328" s="54"/>
      <c r="GF328" s="54" t="s">
        <v>6133</v>
      </c>
      <c r="GG328" s="54" t="s">
        <v>6453</v>
      </c>
      <c r="GH328" s="54" t="s">
        <v>6797</v>
      </c>
      <c r="GI328" s="54" t="s">
        <v>7138</v>
      </c>
      <c r="GJ328" s="54" t="s">
        <v>7238</v>
      </c>
      <c r="GK328" s="54" t="s">
        <v>7333</v>
      </c>
      <c r="GL328" s="54" t="s">
        <v>7431</v>
      </c>
      <c r="GM328" s="54" t="s">
        <v>7505</v>
      </c>
      <c r="GN328" s="54"/>
    </row>
    <row r="329" spans="3:196" ht="30" customHeight="1" x14ac:dyDescent="0.2">
      <c r="C329" s="57" t="s">
        <v>11155</v>
      </c>
      <c r="D329" s="102" t="s">
        <v>11215</v>
      </c>
      <c r="E329" s="54" t="s">
        <v>78</v>
      </c>
      <c r="F329" s="54" t="s">
        <v>11175</v>
      </c>
      <c r="G329" s="54" t="s">
        <v>84</v>
      </c>
      <c r="H329" s="54" t="s">
        <v>431</v>
      </c>
      <c r="I329" s="54" t="s">
        <v>694</v>
      </c>
      <c r="J329" s="54" t="s">
        <v>694</v>
      </c>
      <c r="K329" s="54">
        <v>2021</v>
      </c>
      <c r="L329" s="54" t="s">
        <v>853</v>
      </c>
      <c r="M329" s="54" t="s">
        <v>947</v>
      </c>
      <c r="N329" s="54"/>
      <c r="O329" s="54" t="s">
        <v>1286</v>
      </c>
      <c r="P329" s="54" t="s">
        <v>1506</v>
      </c>
      <c r="Q329" s="54"/>
      <c r="R329" s="54"/>
      <c r="S329" s="54" t="s">
        <v>2235</v>
      </c>
      <c r="T329" s="54" t="s">
        <v>2441</v>
      </c>
      <c r="U329" s="54" t="s">
        <v>2521</v>
      </c>
      <c r="V329" s="54" t="s">
        <v>2597</v>
      </c>
      <c r="W329" s="54"/>
      <c r="X329" s="54"/>
      <c r="Y329" s="54"/>
      <c r="Z329" s="54" t="s">
        <v>2958</v>
      </c>
      <c r="AA329" s="54" t="s">
        <v>2958</v>
      </c>
      <c r="AB329" s="54" t="s">
        <v>3139</v>
      </c>
      <c r="AC329" s="54" t="s">
        <v>2958</v>
      </c>
      <c r="AD329" s="55">
        <v>3.7780575999999999</v>
      </c>
      <c r="AE329" s="55"/>
      <c r="AF329" s="55"/>
      <c r="AG329" s="55"/>
      <c r="AH329" s="55">
        <v>3.7780575999999999</v>
      </c>
      <c r="AI329" s="55">
        <v>100</v>
      </c>
      <c r="AJ329" s="55">
        <v>0</v>
      </c>
      <c r="AK329" s="55">
        <v>0</v>
      </c>
      <c r="AL329" s="55">
        <v>0</v>
      </c>
      <c r="AM329" s="55">
        <v>0</v>
      </c>
      <c r="AN329" s="55">
        <v>0</v>
      </c>
      <c r="AO329" s="55">
        <v>0</v>
      </c>
      <c r="AP329" s="55">
        <v>0</v>
      </c>
      <c r="AQ329" s="55"/>
      <c r="AR329" s="55"/>
      <c r="AS329" s="55"/>
      <c r="AT329" s="55"/>
      <c r="AU329" s="55"/>
      <c r="AV329" s="55"/>
      <c r="AW329" s="54"/>
      <c r="AX329" s="54"/>
      <c r="AY329" s="55"/>
      <c r="AZ329" s="55">
        <v>6.3413198399999997</v>
      </c>
      <c r="BA329" s="55">
        <v>0.39</v>
      </c>
      <c r="BB329" s="56">
        <v>7</v>
      </c>
      <c r="BC329" s="56">
        <v>7</v>
      </c>
      <c r="BD329" s="56">
        <v>5</v>
      </c>
      <c r="BE329" s="56">
        <v>5</v>
      </c>
      <c r="BF329" s="56"/>
      <c r="BG329" s="56"/>
      <c r="BH329" s="56"/>
      <c r="BI329" s="56"/>
      <c r="BJ329" s="56"/>
      <c r="BK329" s="56"/>
      <c r="BL329" s="56"/>
      <c r="BM329" s="56"/>
      <c r="BN329" s="56"/>
      <c r="BO329" s="56"/>
      <c r="BP329" s="56"/>
      <c r="BQ329" s="56"/>
      <c r="BR329" s="56"/>
      <c r="BS329" s="56"/>
      <c r="BT329" s="56"/>
      <c r="BU329" s="56"/>
      <c r="BV329" s="56"/>
      <c r="BW329" s="56"/>
      <c r="BX329" s="56"/>
      <c r="BY329" s="56"/>
      <c r="BZ329" s="56"/>
      <c r="CA329" s="56"/>
      <c r="CB329" s="56"/>
      <c r="CC329" s="56"/>
      <c r="CD329" s="56"/>
      <c r="CE329" s="56"/>
      <c r="CF329" s="56"/>
      <c r="CG329" s="56"/>
      <c r="CH329" s="56"/>
      <c r="CI329" s="56"/>
      <c r="CJ329" s="56"/>
      <c r="CK329" s="56"/>
      <c r="CL329" s="56"/>
      <c r="CM329" s="56"/>
      <c r="CN329" s="56">
        <v>0</v>
      </c>
      <c r="CO329" s="56"/>
      <c r="CP329" s="70"/>
      <c r="CQ329" s="56"/>
      <c r="CR329" s="56"/>
      <c r="CS329" s="56"/>
      <c r="CT329" s="56"/>
      <c r="CU329" s="56">
        <v>5</v>
      </c>
      <c r="CV329" s="56">
        <v>0</v>
      </c>
      <c r="CW329" s="55">
        <v>0.625</v>
      </c>
      <c r="CX329" s="54" t="s">
        <v>3890</v>
      </c>
      <c r="CY329" s="54"/>
      <c r="CZ329" s="54">
        <v>3.37</v>
      </c>
      <c r="DA329" s="54" t="s">
        <v>4072</v>
      </c>
      <c r="DB329" s="55">
        <v>18.538</v>
      </c>
      <c r="DC329" s="54"/>
      <c r="DD329" s="54"/>
      <c r="DE329" s="54"/>
      <c r="DF329" s="54"/>
      <c r="DG329" s="54"/>
      <c r="DH329" s="54"/>
      <c r="DI329" s="54"/>
      <c r="DJ329" s="54"/>
      <c r="DK329" s="54">
        <v>1</v>
      </c>
      <c r="DL329" s="54" t="s">
        <v>4277</v>
      </c>
      <c r="DM329" s="54">
        <v>75</v>
      </c>
      <c r="DN329" s="54"/>
      <c r="DO329" s="54"/>
      <c r="DP329" s="54"/>
      <c r="DQ329" s="54"/>
      <c r="DR329" s="54"/>
      <c r="DS329" s="54"/>
      <c r="DT329" s="54"/>
      <c r="DU329" s="54"/>
      <c r="DV329" s="54"/>
      <c r="DW329" s="54">
        <v>1</v>
      </c>
      <c r="DX329" s="54" t="s">
        <v>4277</v>
      </c>
      <c r="DY329" s="54">
        <v>75</v>
      </c>
      <c r="DZ329" s="54"/>
      <c r="EA329" s="54"/>
      <c r="EB329" s="54"/>
      <c r="EC329" s="54"/>
      <c r="ED329" s="54"/>
      <c r="EE329" s="54"/>
      <c r="EF329" s="54"/>
      <c r="EG329" s="54"/>
      <c r="EH329" s="54"/>
      <c r="EI329" s="54"/>
      <c r="EJ329" s="54"/>
      <c r="EK329" s="54"/>
      <c r="EL329" s="54"/>
      <c r="EM329" s="54"/>
      <c r="EN329" s="54"/>
      <c r="EO329" s="54"/>
      <c r="EP329" s="54"/>
      <c r="EQ329" s="54"/>
      <c r="ER329" s="54"/>
      <c r="ES329" s="54"/>
      <c r="ET329" s="54"/>
      <c r="EU329" s="54"/>
      <c r="EV329" s="54"/>
      <c r="EW329" s="54"/>
      <c r="EX329" s="54">
        <v>1</v>
      </c>
      <c r="EY329" s="54" t="s">
        <v>4754</v>
      </c>
      <c r="EZ329" s="54">
        <v>7</v>
      </c>
      <c r="FA329" s="54"/>
      <c r="FB329" s="54"/>
      <c r="FC329" s="54"/>
      <c r="FD329" s="54"/>
      <c r="FE329" s="54"/>
      <c r="FF329" s="54"/>
      <c r="FG329" s="54"/>
      <c r="FH329" s="54"/>
      <c r="FI329" s="54"/>
      <c r="FJ329" s="54"/>
      <c r="FK329" s="54"/>
      <c r="FL329" s="54"/>
      <c r="FM329" s="54"/>
      <c r="FN329" s="54"/>
      <c r="FO329" s="54"/>
      <c r="FP329" s="54"/>
      <c r="FQ329" s="54"/>
      <c r="FR329" s="54"/>
      <c r="FS329" s="54"/>
      <c r="FT329" s="54"/>
      <c r="FU329" s="54"/>
      <c r="FV329" s="54"/>
      <c r="FW329" s="54"/>
      <c r="FX329" s="54"/>
      <c r="FY329" s="54"/>
      <c r="FZ329" s="54"/>
      <c r="GA329" s="54"/>
      <c r="GB329" s="54"/>
      <c r="GC329" s="54"/>
      <c r="GD329" s="54"/>
      <c r="GE329" s="54"/>
      <c r="GF329" s="54" t="s">
        <v>6134</v>
      </c>
      <c r="GG329" s="54" t="s">
        <v>6454</v>
      </c>
      <c r="GH329" s="54" t="s">
        <v>6798</v>
      </c>
      <c r="GI329" s="54" t="s">
        <v>7139</v>
      </c>
      <c r="GJ329" s="54" t="s">
        <v>7238</v>
      </c>
      <c r="GK329" s="54" t="s">
        <v>7333</v>
      </c>
      <c r="GL329" s="54" t="s">
        <v>7431</v>
      </c>
      <c r="GM329" s="54" t="s">
        <v>7505</v>
      </c>
      <c r="GN329" s="54"/>
    </row>
    <row r="330" spans="3:196" ht="30" customHeight="1" x14ac:dyDescent="0.2">
      <c r="C330" s="57" t="s">
        <v>11155</v>
      </c>
      <c r="D330" s="102" t="s">
        <v>11215</v>
      </c>
      <c r="E330" s="54" t="s">
        <v>78</v>
      </c>
      <c r="F330" s="54" t="s">
        <v>11175</v>
      </c>
      <c r="G330" s="54" t="s">
        <v>82</v>
      </c>
      <c r="H330" s="54" t="s">
        <v>432</v>
      </c>
      <c r="I330" s="54" t="s">
        <v>694</v>
      </c>
      <c r="J330" s="54" t="s">
        <v>694</v>
      </c>
      <c r="K330" s="54">
        <v>2022</v>
      </c>
      <c r="L330" s="54" t="s">
        <v>932</v>
      </c>
      <c r="M330" s="54" t="s">
        <v>883</v>
      </c>
      <c r="N330" s="54"/>
      <c r="O330" s="54" t="s">
        <v>1287</v>
      </c>
      <c r="P330" s="54" t="s">
        <v>1507</v>
      </c>
      <c r="Q330" s="54"/>
      <c r="R330" s="54"/>
      <c r="S330" s="54" t="s">
        <v>2236</v>
      </c>
      <c r="T330" s="54" t="s">
        <v>2442</v>
      </c>
      <c r="U330" s="54" t="s">
        <v>2236</v>
      </c>
      <c r="V330" s="54" t="s">
        <v>2598</v>
      </c>
      <c r="W330" s="54"/>
      <c r="X330" s="54"/>
      <c r="Y330" s="54"/>
      <c r="Z330" s="54" t="s">
        <v>2959</v>
      </c>
      <c r="AA330" s="54" t="s">
        <v>2959</v>
      </c>
      <c r="AB330" s="54" t="s">
        <v>3139</v>
      </c>
      <c r="AC330" s="54" t="s">
        <v>3364</v>
      </c>
      <c r="AD330" s="55">
        <v>3.8380000000000001</v>
      </c>
      <c r="AE330" s="55"/>
      <c r="AF330" s="55"/>
      <c r="AG330" s="55"/>
      <c r="AH330" s="55">
        <v>3.8380000000000001</v>
      </c>
      <c r="AI330" s="55">
        <v>100</v>
      </c>
      <c r="AJ330" s="55">
        <v>0.3</v>
      </c>
      <c r="AK330" s="55">
        <v>0</v>
      </c>
      <c r="AL330" s="55">
        <v>0</v>
      </c>
      <c r="AM330" s="55">
        <v>0</v>
      </c>
      <c r="AN330" s="55">
        <v>0</v>
      </c>
      <c r="AO330" s="55">
        <v>0</v>
      </c>
      <c r="AP330" s="55">
        <v>0</v>
      </c>
      <c r="AQ330" s="55"/>
      <c r="AR330" s="55"/>
      <c r="AS330" s="55"/>
      <c r="AT330" s="55"/>
      <c r="AU330" s="55"/>
      <c r="AV330" s="55"/>
      <c r="AW330" s="54"/>
      <c r="AX330" s="54"/>
      <c r="AY330" s="55"/>
      <c r="AZ330" s="55">
        <v>2.4969999999999999</v>
      </c>
      <c r="BA330" s="55">
        <v>0.2</v>
      </c>
      <c r="BB330" s="56">
        <v>8</v>
      </c>
      <c r="BC330" s="56">
        <v>1</v>
      </c>
      <c r="BD330" s="56">
        <v>1</v>
      </c>
      <c r="BE330" s="56">
        <v>0</v>
      </c>
      <c r="BF330" s="56">
        <v>1</v>
      </c>
      <c r="BG330" s="56"/>
      <c r="BH330" s="56"/>
      <c r="BI330" s="56"/>
      <c r="BJ330" s="56"/>
      <c r="BK330" s="56"/>
      <c r="BL330" s="56"/>
      <c r="BM330" s="56"/>
      <c r="BN330" s="56"/>
      <c r="BO330" s="56"/>
      <c r="BP330" s="56"/>
      <c r="BQ330" s="56"/>
      <c r="BR330" s="56"/>
      <c r="BS330" s="56"/>
      <c r="BT330" s="56"/>
      <c r="BU330" s="56"/>
      <c r="BV330" s="56"/>
      <c r="BW330" s="56"/>
      <c r="BX330" s="56"/>
      <c r="BY330" s="56"/>
      <c r="BZ330" s="56"/>
      <c r="CA330" s="56"/>
      <c r="CB330" s="56"/>
      <c r="CC330" s="56"/>
      <c r="CD330" s="56"/>
      <c r="CE330" s="56"/>
      <c r="CF330" s="56"/>
      <c r="CG330" s="56"/>
      <c r="CH330" s="56"/>
      <c r="CI330" s="56"/>
      <c r="CJ330" s="56"/>
      <c r="CK330" s="56"/>
      <c r="CL330" s="56"/>
      <c r="CM330" s="56"/>
      <c r="CN330" s="56">
        <v>0</v>
      </c>
      <c r="CO330" s="56"/>
      <c r="CP330" s="70"/>
      <c r="CQ330" s="56"/>
      <c r="CR330" s="56"/>
      <c r="CS330" s="56"/>
      <c r="CT330" s="56"/>
      <c r="CU330" s="56">
        <v>1</v>
      </c>
      <c r="CV330" s="56">
        <v>0</v>
      </c>
      <c r="CW330" s="55">
        <v>5</v>
      </c>
      <c r="CX330" s="54" t="s">
        <v>3891</v>
      </c>
      <c r="CY330" s="54"/>
      <c r="CZ330" s="54">
        <v>23.83</v>
      </c>
      <c r="DA330" s="54" t="s">
        <v>4073</v>
      </c>
      <c r="DB330" s="55">
        <v>20.981000000000002</v>
      </c>
      <c r="DC330" s="54"/>
      <c r="DD330" s="54"/>
      <c r="DE330" s="54"/>
      <c r="DF330" s="54"/>
      <c r="DG330" s="54"/>
      <c r="DH330" s="54"/>
      <c r="DI330" s="54"/>
      <c r="DJ330" s="54"/>
      <c r="DK330" s="54">
        <v>1</v>
      </c>
      <c r="DL330" s="54" t="s">
        <v>4278</v>
      </c>
      <c r="DM330" s="54">
        <v>222</v>
      </c>
      <c r="DN330" s="54"/>
      <c r="DO330" s="54"/>
      <c r="DP330" s="54"/>
      <c r="DQ330" s="54"/>
      <c r="DR330" s="54"/>
      <c r="DS330" s="54"/>
      <c r="DT330" s="54"/>
      <c r="DU330" s="54"/>
      <c r="DV330" s="54"/>
      <c r="DW330" s="54"/>
      <c r="DX330" s="54"/>
      <c r="DY330" s="54"/>
      <c r="DZ330" s="54"/>
      <c r="EA330" s="54"/>
      <c r="EB330" s="54"/>
      <c r="EC330" s="54"/>
      <c r="ED330" s="54"/>
      <c r="EE330" s="54"/>
      <c r="EF330" s="54"/>
      <c r="EG330" s="54"/>
      <c r="EH330" s="54"/>
      <c r="EI330" s="54"/>
      <c r="EJ330" s="54"/>
      <c r="EK330" s="54"/>
      <c r="EL330" s="54"/>
      <c r="EM330" s="54"/>
      <c r="EN330" s="54"/>
      <c r="EO330" s="54"/>
      <c r="EP330" s="54"/>
      <c r="EQ330" s="54"/>
      <c r="ER330" s="54"/>
      <c r="ES330" s="54"/>
      <c r="ET330" s="54"/>
      <c r="EU330" s="54"/>
      <c r="EV330" s="54"/>
      <c r="EW330" s="54"/>
      <c r="EX330" s="54"/>
      <c r="EY330" s="54"/>
      <c r="EZ330" s="54"/>
      <c r="FA330" s="54"/>
      <c r="FB330" s="54"/>
      <c r="FC330" s="54"/>
      <c r="FD330" s="54"/>
      <c r="FE330" s="54"/>
      <c r="FF330" s="54"/>
      <c r="FG330" s="54"/>
      <c r="FH330" s="54"/>
      <c r="FI330" s="54"/>
      <c r="FJ330" s="54"/>
      <c r="FK330" s="54"/>
      <c r="FL330" s="54"/>
      <c r="FM330" s="54"/>
      <c r="FN330" s="54"/>
      <c r="FO330" s="54"/>
      <c r="FP330" s="54"/>
      <c r="FQ330" s="54"/>
      <c r="FR330" s="54"/>
      <c r="FS330" s="54"/>
      <c r="FT330" s="54"/>
      <c r="FU330" s="54"/>
      <c r="FV330" s="54" t="s">
        <v>5347</v>
      </c>
      <c r="FW330" s="54"/>
      <c r="FX330" s="54"/>
      <c r="FY330" s="54" t="s">
        <v>5605</v>
      </c>
      <c r="FZ330" s="54"/>
      <c r="GA330" s="54"/>
      <c r="GB330" s="54"/>
      <c r="GC330" s="54"/>
      <c r="GD330" s="54"/>
      <c r="GE330" s="54"/>
      <c r="GF330" s="54" t="s">
        <v>6135</v>
      </c>
      <c r="GG330" s="54" t="s">
        <v>6455</v>
      </c>
      <c r="GH330" s="54" t="s">
        <v>6799</v>
      </c>
      <c r="GI330" s="54" t="s">
        <v>7140</v>
      </c>
      <c r="GJ330" s="54" t="s">
        <v>7238</v>
      </c>
      <c r="GK330" s="54" t="s">
        <v>7333</v>
      </c>
      <c r="GL330" s="54" t="s">
        <v>7431</v>
      </c>
      <c r="GM330" s="54" t="s">
        <v>7505</v>
      </c>
      <c r="GN330" s="54"/>
    </row>
    <row r="331" spans="3:196" ht="30" customHeight="1" x14ac:dyDescent="0.2">
      <c r="C331" s="57" t="s">
        <v>11155</v>
      </c>
      <c r="D331" s="102" t="s">
        <v>11215</v>
      </c>
      <c r="E331" s="54" t="s">
        <v>78</v>
      </c>
      <c r="F331" s="54" t="s">
        <v>11175</v>
      </c>
      <c r="G331" s="54" t="s">
        <v>84</v>
      </c>
      <c r="H331" s="54" t="s">
        <v>433</v>
      </c>
      <c r="I331" s="54" t="s">
        <v>694</v>
      </c>
      <c r="J331" s="54" t="s">
        <v>694</v>
      </c>
      <c r="K331" s="54">
        <v>2021</v>
      </c>
      <c r="L331" s="54" t="s">
        <v>788</v>
      </c>
      <c r="M331" s="54" t="s">
        <v>936</v>
      </c>
      <c r="N331" s="54"/>
      <c r="O331" s="54" t="s">
        <v>1288</v>
      </c>
      <c r="P331" s="54" t="s">
        <v>1508</v>
      </c>
      <c r="Q331" s="54"/>
      <c r="R331" s="54"/>
      <c r="S331" s="54" t="s">
        <v>2237</v>
      </c>
      <c r="T331" s="54" t="s">
        <v>2443</v>
      </c>
      <c r="U331" s="54" t="s">
        <v>2237</v>
      </c>
      <c r="V331" s="54" t="s">
        <v>2599</v>
      </c>
      <c r="W331" s="54"/>
      <c r="X331" s="54"/>
      <c r="Y331" s="54"/>
      <c r="Z331" s="54" t="s">
        <v>2960</v>
      </c>
      <c r="AA331" s="54" t="s">
        <v>2960</v>
      </c>
      <c r="AB331" s="54" t="s">
        <v>3139</v>
      </c>
      <c r="AC331" s="54" t="s">
        <v>3365</v>
      </c>
      <c r="AD331" s="55">
        <v>3.778</v>
      </c>
      <c r="AE331" s="55"/>
      <c r="AF331" s="55"/>
      <c r="AG331" s="55"/>
      <c r="AH331" s="55">
        <v>3.778</v>
      </c>
      <c r="AI331" s="55">
        <v>100</v>
      </c>
      <c r="AJ331" s="55">
        <v>0.56999999999999995</v>
      </c>
      <c r="AK331" s="55">
        <v>0</v>
      </c>
      <c r="AL331" s="55">
        <v>0</v>
      </c>
      <c r="AM331" s="55">
        <v>0</v>
      </c>
      <c r="AN331" s="55">
        <v>0</v>
      </c>
      <c r="AO331" s="55">
        <v>0</v>
      </c>
      <c r="AP331" s="55">
        <v>0</v>
      </c>
      <c r="AQ331" s="55"/>
      <c r="AR331" s="55"/>
      <c r="AS331" s="55"/>
      <c r="AT331" s="55"/>
      <c r="AU331" s="55"/>
      <c r="AV331" s="55"/>
      <c r="AW331" s="54"/>
      <c r="AX331" s="54"/>
      <c r="AY331" s="55"/>
      <c r="AZ331" s="55">
        <v>2.7269999999999999</v>
      </c>
      <c r="BA331" s="55">
        <v>0.45</v>
      </c>
      <c r="BB331" s="56">
        <v>0</v>
      </c>
      <c r="BC331" s="56">
        <v>10</v>
      </c>
      <c r="BD331" s="56">
        <v>3</v>
      </c>
      <c r="BE331" s="56">
        <v>1</v>
      </c>
      <c r="BF331" s="56"/>
      <c r="BG331" s="56"/>
      <c r="BH331" s="56"/>
      <c r="BI331" s="56"/>
      <c r="BJ331" s="56"/>
      <c r="BK331" s="56"/>
      <c r="BL331" s="56">
        <v>1</v>
      </c>
      <c r="BM331" s="56"/>
      <c r="BN331" s="56"/>
      <c r="BO331" s="56">
        <v>1</v>
      </c>
      <c r="BP331" s="56"/>
      <c r="BQ331" s="56"/>
      <c r="BR331" s="56"/>
      <c r="BS331" s="56"/>
      <c r="BT331" s="56"/>
      <c r="BU331" s="56"/>
      <c r="BV331" s="56"/>
      <c r="BW331" s="56"/>
      <c r="BX331" s="56"/>
      <c r="BY331" s="56"/>
      <c r="BZ331" s="56"/>
      <c r="CA331" s="56"/>
      <c r="CB331" s="56"/>
      <c r="CC331" s="56"/>
      <c r="CD331" s="56"/>
      <c r="CE331" s="56"/>
      <c r="CF331" s="56"/>
      <c r="CG331" s="56"/>
      <c r="CH331" s="56"/>
      <c r="CI331" s="56"/>
      <c r="CJ331" s="56"/>
      <c r="CK331" s="56"/>
      <c r="CL331" s="56"/>
      <c r="CM331" s="56"/>
      <c r="CN331" s="56">
        <v>0</v>
      </c>
      <c r="CO331" s="56"/>
      <c r="CP331" s="70"/>
      <c r="CQ331" s="56"/>
      <c r="CR331" s="56"/>
      <c r="CS331" s="56"/>
      <c r="CT331" s="56"/>
      <c r="CU331" s="56">
        <v>3</v>
      </c>
      <c r="CV331" s="56">
        <v>0</v>
      </c>
      <c r="CW331" s="55">
        <v>1.077</v>
      </c>
      <c r="CX331" s="54" t="s">
        <v>3892</v>
      </c>
      <c r="CY331" s="54"/>
      <c r="CZ331" s="54">
        <v>14.23</v>
      </c>
      <c r="DA331" s="54" t="s">
        <v>4073</v>
      </c>
      <c r="DB331" s="55">
        <v>7.5709999999999997</v>
      </c>
      <c r="DC331" s="54"/>
      <c r="DD331" s="54"/>
      <c r="DE331" s="54"/>
      <c r="DF331" s="54"/>
      <c r="DG331" s="54"/>
      <c r="DH331" s="54"/>
      <c r="DI331" s="54"/>
      <c r="DJ331" s="54"/>
      <c r="DK331" s="54"/>
      <c r="DL331" s="54"/>
      <c r="DM331" s="54"/>
      <c r="DN331" s="54"/>
      <c r="DO331" s="54"/>
      <c r="DP331" s="54"/>
      <c r="DQ331" s="54"/>
      <c r="DR331" s="54"/>
      <c r="DS331" s="54"/>
      <c r="DT331" s="54"/>
      <c r="DU331" s="54"/>
      <c r="DV331" s="54"/>
      <c r="DW331" s="54">
        <v>1</v>
      </c>
      <c r="DX331" s="54" t="s">
        <v>4464</v>
      </c>
      <c r="DY331" s="54">
        <v>185</v>
      </c>
      <c r="DZ331" s="54"/>
      <c r="EA331" s="54"/>
      <c r="EB331" s="54"/>
      <c r="EC331" s="54"/>
      <c r="ED331" s="54"/>
      <c r="EE331" s="54"/>
      <c r="EF331" s="54"/>
      <c r="EG331" s="54"/>
      <c r="EH331" s="54"/>
      <c r="EI331" s="54"/>
      <c r="EJ331" s="54"/>
      <c r="EK331" s="54"/>
      <c r="EL331" s="54"/>
      <c r="EM331" s="54"/>
      <c r="EN331" s="54"/>
      <c r="EO331" s="54"/>
      <c r="EP331" s="54"/>
      <c r="EQ331" s="54"/>
      <c r="ER331" s="54"/>
      <c r="ES331" s="54"/>
      <c r="ET331" s="54"/>
      <c r="EU331" s="54"/>
      <c r="EV331" s="54"/>
      <c r="EW331" s="54"/>
      <c r="EX331" s="54">
        <v>1</v>
      </c>
      <c r="EY331" s="54" t="s">
        <v>4755</v>
      </c>
      <c r="EZ331" s="54">
        <v>6</v>
      </c>
      <c r="FA331" s="54"/>
      <c r="FB331" s="54"/>
      <c r="FC331" s="54"/>
      <c r="FD331" s="54"/>
      <c r="FE331" s="54"/>
      <c r="FF331" s="54"/>
      <c r="FG331" s="54"/>
      <c r="FH331" s="54"/>
      <c r="FI331" s="54"/>
      <c r="FJ331" s="54"/>
      <c r="FK331" s="54"/>
      <c r="FL331" s="54"/>
      <c r="FM331" s="54"/>
      <c r="FN331" s="54"/>
      <c r="FO331" s="54"/>
      <c r="FP331" s="54"/>
      <c r="FQ331" s="54"/>
      <c r="FR331" s="54"/>
      <c r="FS331" s="54"/>
      <c r="FT331" s="54"/>
      <c r="FU331" s="54"/>
      <c r="FV331" s="54"/>
      <c r="FW331" s="54"/>
      <c r="FX331" s="54"/>
      <c r="FY331" s="54"/>
      <c r="FZ331" s="54"/>
      <c r="GA331" s="54"/>
      <c r="GB331" s="54"/>
      <c r="GC331" s="54"/>
      <c r="GD331" s="54"/>
      <c r="GE331" s="54"/>
      <c r="GF331" s="54" t="s">
        <v>6136</v>
      </c>
      <c r="GG331" s="54" t="s">
        <v>6456</v>
      </c>
      <c r="GH331" s="54" t="s">
        <v>6800</v>
      </c>
      <c r="GI331" s="54" t="s">
        <v>7141</v>
      </c>
      <c r="GJ331" s="54" t="s">
        <v>7238</v>
      </c>
      <c r="GK331" s="54" t="s">
        <v>7333</v>
      </c>
      <c r="GL331" s="54" t="s">
        <v>7431</v>
      </c>
      <c r="GM331" s="54" t="s">
        <v>7505</v>
      </c>
      <c r="GN331" s="54"/>
    </row>
    <row r="332" spans="3:196" ht="30" customHeight="1" x14ac:dyDescent="0.2">
      <c r="C332" s="57" t="s">
        <v>11155</v>
      </c>
      <c r="D332" s="102" t="s">
        <v>11215</v>
      </c>
      <c r="E332" s="54" t="s">
        <v>78</v>
      </c>
      <c r="F332" s="54" t="s">
        <v>11175</v>
      </c>
      <c r="G332" s="54" t="s">
        <v>84</v>
      </c>
      <c r="H332" s="54" t="s">
        <v>434</v>
      </c>
      <c r="I332" s="54" t="s">
        <v>694</v>
      </c>
      <c r="J332" s="54" t="s">
        <v>694</v>
      </c>
      <c r="K332" s="54">
        <v>2021</v>
      </c>
      <c r="L332" s="54" t="s">
        <v>884</v>
      </c>
      <c r="M332" s="54" t="s">
        <v>948</v>
      </c>
      <c r="N332" s="54"/>
      <c r="O332" s="54" t="s">
        <v>1289</v>
      </c>
      <c r="P332" s="54" t="s">
        <v>1509</v>
      </c>
      <c r="Q332" s="54"/>
      <c r="R332" s="54"/>
      <c r="S332" s="54"/>
      <c r="T332" s="54"/>
      <c r="U332" s="54"/>
      <c r="V332" s="54"/>
      <c r="W332" s="54"/>
      <c r="X332" s="54"/>
      <c r="Y332" s="54"/>
      <c r="Z332" s="54" t="s">
        <v>2961</v>
      </c>
      <c r="AA332" s="54" t="s">
        <v>2961</v>
      </c>
      <c r="AB332" s="54" t="s">
        <v>3140</v>
      </c>
      <c r="AC332" s="54" t="s">
        <v>2961</v>
      </c>
      <c r="AD332" s="55">
        <v>3.778</v>
      </c>
      <c r="AE332" s="55"/>
      <c r="AF332" s="55"/>
      <c r="AG332" s="55"/>
      <c r="AH332" s="55">
        <v>3.778</v>
      </c>
      <c r="AI332" s="55">
        <v>100</v>
      </c>
      <c r="AJ332" s="55">
        <v>0.15</v>
      </c>
      <c r="AK332" s="55">
        <v>0</v>
      </c>
      <c r="AL332" s="55">
        <v>0</v>
      </c>
      <c r="AM332" s="55">
        <v>0</v>
      </c>
      <c r="AN332" s="55">
        <v>0</v>
      </c>
      <c r="AO332" s="55">
        <v>0</v>
      </c>
      <c r="AP332" s="55">
        <v>0</v>
      </c>
      <c r="AQ332" s="55"/>
      <c r="AR332" s="55"/>
      <c r="AS332" s="55"/>
      <c r="AT332" s="55"/>
      <c r="AU332" s="55"/>
      <c r="AV332" s="55"/>
      <c r="AW332" s="54"/>
      <c r="AX332" s="54"/>
      <c r="AY332" s="55"/>
      <c r="AZ332" s="55">
        <v>4.4649999999999999</v>
      </c>
      <c r="BA332" s="55">
        <v>0.18</v>
      </c>
      <c r="BB332" s="56">
        <v>10</v>
      </c>
      <c r="BC332" s="56">
        <v>10</v>
      </c>
      <c r="BD332" s="56">
        <v>7</v>
      </c>
      <c r="BE332" s="56"/>
      <c r="BF332" s="56">
        <v>1</v>
      </c>
      <c r="BG332" s="56"/>
      <c r="BH332" s="56"/>
      <c r="BI332" s="56"/>
      <c r="BJ332" s="56"/>
      <c r="BK332" s="56">
        <v>1</v>
      </c>
      <c r="BL332" s="56">
        <v>3</v>
      </c>
      <c r="BM332" s="56"/>
      <c r="BN332" s="56"/>
      <c r="BO332" s="56">
        <v>1</v>
      </c>
      <c r="BP332" s="56">
        <v>1</v>
      </c>
      <c r="BQ332" s="56"/>
      <c r="BR332" s="56"/>
      <c r="BS332" s="56"/>
      <c r="BT332" s="56"/>
      <c r="BU332" s="56"/>
      <c r="BV332" s="56"/>
      <c r="BW332" s="56"/>
      <c r="BX332" s="56"/>
      <c r="BY332" s="56"/>
      <c r="BZ332" s="56"/>
      <c r="CA332" s="56"/>
      <c r="CB332" s="56"/>
      <c r="CC332" s="56"/>
      <c r="CD332" s="56"/>
      <c r="CE332" s="56"/>
      <c r="CF332" s="56"/>
      <c r="CG332" s="56"/>
      <c r="CH332" s="56"/>
      <c r="CI332" s="56"/>
      <c r="CJ332" s="56"/>
      <c r="CK332" s="56"/>
      <c r="CL332" s="56"/>
      <c r="CM332" s="56"/>
      <c r="CN332" s="56">
        <v>0</v>
      </c>
      <c r="CO332" s="56"/>
      <c r="CP332" s="70"/>
      <c r="CQ332" s="56"/>
      <c r="CR332" s="56"/>
      <c r="CS332" s="56"/>
      <c r="CT332" s="56"/>
      <c r="CU332" s="56">
        <v>7</v>
      </c>
      <c r="CV332" s="56">
        <v>0</v>
      </c>
      <c r="CW332" s="55">
        <v>5.8609999999999998</v>
      </c>
      <c r="CX332" s="54" t="s">
        <v>3893</v>
      </c>
      <c r="CY332" s="54"/>
      <c r="CZ332" s="54">
        <v>13.7</v>
      </c>
      <c r="DA332" s="54" t="s">
        <v>4072</v>
      </c>
      <c r="DB332" s="55">
        <v>42.795999999999999</v>
      </c>
      <c r="DC332" s="54"/>
      <c r="DD332" s="54"/>
      <c r="DE332" s="54"/>
      <c r="DF332" s="54"/>
      <c r="DG332" s="54"/>
      <c r="DH332" s="54"/>
      <c r="DI332" s="54"/>
      <c r="DJ332" s="54"/>
      <c r="DK332" s="54"/>
      <c r="DL332" s="54" t="s">
        <v>4279</v>
      </c>
      <c r="DM332" s="54">
        <v>336</v>
      </c>
      <c r="DN332" s="54"/>
      <c r="DO332" s="54"/>
      <c r="DP332" s="54"/>
      <c r="DQ332" s="54"/>
      <c r="DR332" s="54"/>
      <c r="DS332" s="54"/>
      <c r="DT332" s="54"/>
      <c r="DU332" s="54"/>
      <c r="DV332" s="54"/>
      <c r="DW332" s="54">
        <v>1</v>
      </c>
      <c r="DX332" s="54" t="s">
        <v>4279</v>
      </c>
      <c r="DY332" s="54">
        <v>336</v>
      </c>
      <c r="DZ332" s="54"/>
      <c r="EA332" s="54"/>
      <c r="EB332" s="54"/>
      <c r="EC332" s="54"/>
      <c r="ED332" s="54"/>
      <c r="EE332" s="54"/>
      <c r="EF332" s="54"/>
      <c r="EG332" s="54"/>
      <c r="EH332" s="54"/>
      <c r="EI332" s="54"/>
      <c r="EJ332" s="54"/>
      <c r="EK332" s="54"/>
      <c r="EL332" s="54"/>
      <c r="EM332" s="54"/>
      <c r="EN332" s="54"/>
      <c r="EO332" s="54"/>
      <c r="EP332" s="54"/>
      <c r="EQ332" s="54"/>
      <c r="ER332" s="54"/>
      <c r="ES332" s="54"/>
      <c r="ET332" s="54"/>
      <c r="EU332" s="54"/>
      <c r="EV332" s="54"/>
      <c r="EW332" s="54"/>
      <c r="EX332" s="54">
        <v>1</v>
      </c>
      <c r="EY332" s="54" t="s">
        <v>4180</v>
      </c>
      <c r="EZ332" s="54">
        <v>8</v>
      </c>
      <c r="FA332" s="54"/>
      <c r="FB332" s="54"/>
      <c r="FC332" s="54"/>
      <c r="FD332" s="54"/>
      <c r="FE332" s="54"/>
      <c r="FF332" s="54"/>
      <c r="FG332" s="54"/>
      <c r="FH332" s="54"/>
      <c r="FI332" s="54"/>
      <c r="FJ332" s="54"/>
      <c r="FK332" s="54"/>
      <c r="FL332" s="54"/>
      <c r="FM332" s="54"/>
      <c r="FN332" s="54"/>
      <c r="FO332" s="54"/>
      <c r="FP332" s="54"/>
      <c r="FQ332" s="54"/>
      <c r="FR332" s="54"/>
      <c r="FS332" s="54"/>
      <c r="FT332" s="54"/>
      <c r="FU332" s="54"/>
      <c r="FV332" s="54"/>
      <c r="FW332" s="54"/>
      <c r="FX332" s="54"/>
      <c r="FY332" s="54"/>
      <c r="FZ332" s="54"/>
      <c r="GA332" s="54"/>
      <c r="GB332" s="54"/>
      <c r="GC332" s="54"/>
      <c r="GD332" s="54"/>
      <c r="GE332" s="54"/>
      <c r="GF332" s="54" t="s">
        <v>6137</v>
      </c>
      <c r="GG332" s="54" t="s">
        <v>6457</v>
      </c>
      <c r="GH332" s="54" t="s">
        <v>6801</v>
      </c>
      <c r="GI332" s="54" t="s">
        <v>7142</v>
      </c>
      <c r="GJ332" s="54" t="s">
        <v>7238</v>
      </c>
      <c r="GK332" s="54" t="s">
        <v>7333</v>
      </c>
      <c r="GL332" s="54" t="s">
        <v>7431</v>
      </c>
      <c r="GM332" s="54" t="s">
        <v>7505</v>
      </c>
      <c r="GN332" s="54"/>
    </row>
    <row r="333" spans="3:196" ht="30" customHeight="1" x14ac:dyDescent="0.2">
      <c r="C333" s="57" t="s">
        <v>11155</v>
      </c>
      <c r="D333" s="102" t="s">
        <v>11215</v>
      </c>
      <c r="E333" s="54" t="s">
        <v>78</v>
      </c>
      <c r="F333" s="54" t="s">
        <v>11175</v>
      </c>
      <c r="G333" s="54" t="s">
        <v>84</v>
      </c>
      <c r="H333" s="54" t="s">
        <v>435</v>
      </c>
      <c r="I333" s="54" t="s">
        <v>694</v>
      </c>
      <c r="J333" s="54" t="s">
        <v>694</v>
      </c>
      <c r="K333" s="54">
        <v>2021</v>
      </c>
      <c r="L333" s="54" t="s">
        <v>781</v>
      </c>
      <c r="M333" s="54" t="s">
        <v>973</v>
      </c>
      <c r="N333" s="54"/>
      <c r="O333" s="54" t="s">
        <v>1290</v>
      </c>
      <c r="P333" s="54" t="s">
        <v>1510</v>
      </c>
      <c r="Q333" s="54"/>
      <c r="R333" s="54"/>
      <c r="S333" s="54" t="s">
        <v>2238</v>
      </c>
      <c r="T333" s="54"/>
      <c r="U333" s="54" t="s">
        <v>2522</v>
      </c>
      <c r="V333" s="54"/>
      <c r="W333" s="54"/>
      <c r="X333" s="54"/>
      <c r="Y333" s="54"/>
      <c r="Z333" s="54" t="s">
        <v>2962</v>
      </c>
      <c r="AA333" s="54" t="s">
        <v>2962</v>
      </c>
      <c r="AB333" s="54" t="s">
        <v>3139</v>
      </c>
      <c r="AC333" s="54" t="s">
        <v>2962</v>
      </c>
      <c r="AD333" s="55">
        <v>3.778</v>
      </c>
      <c r="AE333" s="55"/>
      <c r="AF333" s="55"/>
      <c r="AG333" s="55"/>
      <c r="AH333" s="55">
        <v>3.778</v>
      </c>
      <c r="AI333" s="55">
        <v>100</v>
      </c>
      <c r="AJ333" s="55">
        <v>0.21</v>
      </c>
      <c r="AK333" s="55">
        <v>0</v>
      </c>
      <c r="AL333" s="55">
        <v>0</v>
      </c>
      <c r="AM333" s="55">
        <v>0</v>
      </c>
      <c r="AN333" s="55">
        <v>0</v>
      </c>
      <c r="AO333" s="55">
        <v>0</v>
      </c>
      <c r="AP333" s="55">
        <v>0</v>
      </c>
      <c r="AQ333" s="55"/>
      <c r="AR333" s="55"/>
      <c r="AS333" s="55"/>
      <c r="AT333" s="55"/>
      <c r="AU333" s="55"/>
      <c r="AV333" s="55"/>
      <c r="AW333" s="54"/>
      <c r="AX333" s="54"/>
      <c r="AY333" s="55"/>
      <c r="AZ333" s="55">
        <v>2.2999999999999998</v>
      </c>
      <c r="BA333" s="55">
        <v>0.13</v>
      </c>
      <c r="BB333" s="56">
        <v>6</v>
      </c>
      <c r="BC333" s="56">
        <v>6</v>
      </c>
      <c r="BD333" s="56">
        <v>6</v>
      </c>
      <c r="BE333" s="56"/>
      <c r="BF333" s="56"/>
      <c r="BG333" s="56">
        <v>1</v>
      </c>
      <c r="BH333" s="56"/>
      <c r="BI333" s="56"/>
      <c r="BJ333" s="56">
        <v>3</v>
      </c>
      <c r="BK333" s="56">
        <v>3</v>
      </c>
      <c r="BL333" s="56">
        <v>1</v>
      </c>
      <c r="BM333" s="56"/>
      <c r="BN333" s="56"/>
      <c r="BO333" s="56"/>
      <c r="BP333" s="56"/>
      <c r="BQ333" s="56"/>
      <c r="BR333" s="56">
        <v>1</v>
      </c>
      <c r="BS333" s="56"/>
      <c r="BT333" s="56"/>
      <c r="BU333" s="56"/>
      <c r="BV333" s="56"/>
      <c r="BW333" s="56"/>
      <c r="BX333" s="56"/>
      <c r="BY333" s="56"/>
      <c r="BZ333" s="56"/>
      <c r="CA333" s="56"/>
      <c r="CB333" s="56"/>
      <c r="CC333" s="56"/>
      <c r="CD333" s="56"/>
      <c r="CE333" s="56"/>
      <c r="CF333" s="56"/>
      <c r="CG333" s="56"/>
      <c r="CH333" s="56"/>
      <c r="CI333" s="56"/>
      <c r="CJ333" s="56"/>
      <c r="CK333" s="56"/>
      <c r="CL333" s="56"/>
      <c r="CM333" s="56"/>
      <c r="CN333" s="56">
        <v>0</v>
      </c>
      <c r="CO333" s="56"/>
      <c r="CP333" s="70"/>
      <c r="CQ333" s="56"/>
      <c r="CR333" s="56"/>
      <c r="CS333" s="56"/>
      <c r="CT333" s="56"/>
      <c r="CU333" s="56">
        <v>9</v>
      </c>
      <c r="CV333" s="56">
        <v>0</v>
      </c>
      <c r="CW333" s="55">
        <v>29.844999999999999</v>
      </c>
      <c r="CX333" s="54" t="s">
        <v>3894</v>
      </c>
      <c r="CY333" s="54"/>
      <c r="CZ333" s="54">
        <v>87.22</v>
      </c>
      <c r="DA333" s="54" t="s">
        <v>4073</v>
      </c>
      <c r="DB333" s="55">
        <v>34.218000000000004</v>
      </c>
      <c r="DC333" s="54"/>
      <c r="DD333" s="54"/>
      <c r="DE333" s="54"/>
      <c r="DF333" s="54"/>
      <c r="DG333" s="54"/>
      <c r="DH333" s="54"/>
      <c r="DI333" s="54"/>
      <c r="DJ333" s="54"/>
      <c r="DK333" s="54"/>
      <c r="DL333" s="54"/>
      <c r="DM333" s="54"/>
      <c r="DN333" s="54"/>
      <c r="DO333" s="54"/>
      <c r="DP333" s="54"/>
      <c r="DQ333" s="54"/>
      <c r="DR333" s="54"/>
      <c r="DS333" s="54"/>
      <c r="DT333" s="54"/>
      <c r="DU333" s="54"/>
      <c r="DV333" s="54"/>
      <c r="DW333" s="54">
        <v>1</v>
      </c>
      <c r="DX333" s="54" t="s">
        <v>4465</v>
      </c>
      <c r="DY333" s="54">
        <v>242</v>
      </c>
      <c r="DZ333" s="54"/>
      <c r="EA333" s="54"/>
      <c r="EB333" s="54"/>
      <c r="EC333" s="54"/>
      <c r="ED333" s="54"/>
      <c r="EE333" s="54"/>
      <c r="EF333" s="54"/>
      <c r="EG333" s="54"/>
      <c r="EH333" s="54"/>
      <c r="EI333" s="54"/>
      <c r="EJ333" s="54"/>
      <c r="EK333" s="54"/>
      <c r="EL333" s="54"/>
      <c r="EM333" s="54"/>
      <c r="EN333" s="54"/>
      <c r="EO333" s="54"/>
      <c r="EP333" s="54"/>
      <c r="EQ333" s="54"/>
      <c r="ER333" s="54"/>
      <c r="ES333" s="54"/>
      <c r="ET333" s="54"/>
      <c r="EU333" s="54"/>
      <c r="EV333" s="54"/>
      <c r="EW333" s="54"/>
      <c r="EX333" s="54">
        <v>1</v>
      </c>
      <c r="EY333" s="54" t="s">
        <v>4756</v>
      </c>
      <c r="EZ333" s="54">
        <v>6</v>
      </c>
      <c r="FA333" s="54"/>
      <c r="FB333" s="54"/>
      <c r="FC333" s="54"/>
      <c r="FD333" s="54"/>
      <c r="FE333" s="54"/>
      <c r="FF333" s="54"/>
      <c r="FG333" s="54"/>
      <c r="FH333" s="54"/>
      <c r="FI333" s="54"/>
      <c r="FJ333" s="54"/>
      <c r="FK333" s="54"/>
      <c r="FL333" s="54"/>
      <c r="FM333" s="54"/>
      <c r="FN333" s="54"/>
      <c r="FO333" s="54"/>
      <c r="FP333" s="54"/>
      <c r="FQ333" s="54"/>
      <c r="FR333" s="54"/>
      <c r="FS333" s="54"/>
      <c r="FT333" s="54"/>
      <c r="FU333" s="54"/>
      <c r="FV333" s="54"/>
      <c r="FW333" s="54"/>
      <c r="FX333" s="54"/>
      <c r="FY333" s="54"/>
      <c r="FZ333" s="54"/>
      <c r="GA333" s="54"/>
      <c r="GB333" s="54"/>
      <c r="GC333" s="54"/>
      <c r="GD333" s="54"/>
      <c r="GE333" s="54"/>
      <c r="GF333" s="54" t="s">
        <v>6138</v>
      </c>
      <c r="GG333" s="54" t="s">
        <v>6458</v>
      </c>
      <c r="GH333" s="54" t="s">
        <v>6802</v>
      </c>
      <c r="GI333" s="54" t="s">
        <v>7143</v>
      </c>
      <c r="GJ333" s="54" t="s">
        <v>7238</v>
      </c>
      <c r="GK333" s="54" t="s">
        <v>7333</v>
      </c>
      <c r="GL333" s="54" t="s">
        <v>7431</v>
      </c>
      <c r="GM333" s="54" t="s">
        <v>7505</v>
      </c>
      <c r="GN333" s="54"/>
    </row>
    <row r="334" spans="3:196" ht="30" customHeight="1" x14ac:dyDescent="0.2">
      <c r="C334" s="57" t="s">
        <v>11155</v>
      </c>
      <c r="D334" s="102" t="s">
        <v>11215</v>
      </c>
      <c r="E334" s="54" t="s">
        <v>78</v>
      </c>
      <c r="F334" s="54" t="s">
        <v>11175</v>
      </c>
      <c r="G334" s="54" t="s">
        <v>84</v>
      </c>
      <c r="H334" s="54" t="s">
        <v>436</v>
      </c>
      <c r="I334" s="54" t="s">
        <v>695</v>
      </c>
      <c r="J334" s="54" t="s">
        <v>695</v>
      </c>
      <c r="K334" s="54">
        <v>2021</v>
      </c>
      <c r="L334" s="54" t="s">
        <v>823</v>
      </c>
      <c r="M334" s="54" t="s">
        <v>947</v>
      </c>
      <c r="N334" s="54"/>
      <c r="O334" s="54"/>
      <c r="P334" s="54"/>
      <c r="Q334" s="54"/>
      <c r="R334" s="54"/>
      <c r="S334" s="54"/>
      <c r="T334" s="54"/>
      <c r="U334" s="54"/>
      <c r="V334" s="54"/>
      <c r="W334" s="54"/>
      <c r="X334" s="54"/>
      <c r="Y334" s="54"/>
      <c r="Z334" s="54" t="s">
        <v>2963</v>
      </c>
      <c r="AA334" s="54" t="s">
        <v>2963</v>
      </c>
      <c r="AB334" s="54" t="s">
        <v>3139</v>
      </c>
      <c r="AC334" s="54" t="s">
        <v>2963</v>
      </c>
      <c r="AD334" s="55">
        <v>3.778</v>
      </c>
      <c r="AE334" s="55"/>
      <c r="AF334" s="55"/>
      <c r="AG334" s="55"/>
      <c r="AH334" s="55">
        <v>3.778</v>
      </c>
      <c r="AI334" s="55">
        <v>100</v>
      </c>
      <c r="AJ334" s="55">
        <v>0.1</v>
      </c>
      <c r="AK334" s="55">
        <v>0</v>
      </c>
      <c r="AL334" s="55">
        <v>0</v>
      </c>
      <c r="AM334" s="55">
        <v>0</v>
      </c>
      <c r="AN334" s="55">
        <v>0</v>
      </c>
      <c r="AO334" s="55">
        <v>0</v>
      </c>
      <c r="AP334" s="55">
        <v>0</v>
      </c>
      <c r="AQ334" s="55"/>
      <c r="AR334" s="55"/>
      <c r="AS334" s="55"/>
      <c r="AT334" s="55"/>
      <c r="AU334" s="55"/>
      <c r="AV334" s="55"/>
      <c r="AW334" s="54"/>
      <c r="AX334" s="54"/>
      <c r="AY334" s="55"/>
      <c r="AZ334" s="55">
        <v>2.5209999999999999</v>
      </c>
      <c r="BA334" s="55">
        <v>0.1</v>
      </c>
      <c r="BB334" s="56">
        <v>21</v>
      </c>
      <c r="BC334" s="56">
        <v>5</v>
      </c>
      <c r="BD334" s="56">
        <v>5</v>
      </c>
      <c r="BE334" s="56"/>
      <c r="BF334" s="56"/>
      <c r="BG334" s="56"/>
      <c r="BH334" s="56">
        <v>1</v>
      </c>
      <c r="BI334" s="56"/>
      <c r="BJ334" s="56">
        <v>1</v>
      </c>
      <c r="BK334" s="56"/>
      <c r="BL334" s="56"/>
      <c r="BM334" s="56">
        <v>1</v>
      </c>
      <c r="BN334" s="56">
        <v>1</v>
      </c>
      <c r="BO334" s="56"/>
      <c r="BP334" s="56">
        <v>1</v>
      </c>
      <c r="BQ334" s="56"/>
      <c r="BR334" s="56"/>
      <c r="BS334" s="56"/>
      <c r="BT334" s="56"/>
      <c r="BU334" s="56"/>
      <c r="BV334" s="56"/>
      <c r="BW334" s="56"/>
      <c r="BX334" s="56"/>
      <c r="BY334" s="56"/>
      <c r="BZ334" s="56"/>
      <c r="CA334" s="56"/>
      <c r="CB334" s="56"/>
      <c r="CC334" s="56"/>
      <c r="CD334" s="56"/>
      <c r="CE334" s="56"/>
      <c r="CF334" s="56"/>
      <c r="CG334" s="56"/>
      <c r="CH334" s="56"/>
      <c r="CI334" s="56"/>
      <c r="CJ334" s="56"/>
      <c r="CK334" s="56"/>
      <c r="CL334" s="56"/>
      <c r="CM334" s="56"/>
      <c r="CN334" s="56">
        <v>0</v>
      </c>
      <c r="CO334" s="56"/>
      <c r="CP334" s="70"/>
      <c r="CQ334" s="56"/>
      <c r="CR334" s="56"/>
      <c r="CS334" s="56"/>
      <c r="CT334" s="56"/>
      <c r="CU334" s="56">
        <v>5</v>
      </c>
      <c r="CV334" s="56">
        <v>0</v>
      </c>
      <c r="CW334" s="55">
        <v>4.3490000000000002</v>
      </c>
      <c r="CX334" s="54" t="s">
        <v>3895</v>
      </c>
      <c r="CY334" s="54"/>
      <c r="CZ334" s="54">
        <v>20.29</v>
      </c>
      <c r="DA334" s="54" t="s">
        <v>4072</v>
      </c>
      <c r="DB334" s="55">
        <v>21.431999999999999</v>
      </c>
      <c r="DC334" s="54"/>
      <c r="DD334" s="54"/>
      <c r="DE334" s="54"/>
      <c r="DF334" s="54"/>
      <c r="DG334" s="54"/>
      <c r="DH334" s="54"/>
      <c r="DI334" s="54"/>
      <c r="DJ334" s="54"/>
      <c r="DK334" s="54">
        <v>1</v>
      </c>
      <c r="DL334" s="54" t="s">
        <v>4180</v>
      </c>
      <c r="DM334" s="54">
        <v>421</v>
      </c>
      <c r="DN334" s="54"/>
      <c r="DO334" s="54"/>
      <c r="DP334" s="54"/>
      <c r="DQ334" s="54"/>
      <c r="DR334" s="54"/>
      <c r="DS334" s="54"/>
      <c r="DT334" s="54"/>
      <c r="DU334" s="54"/>
      <c r="DV334" s="54"/>
      <c r="DW334" s="54">
        <v>1</v>
      </c>
      <c r="DX334" s="54" t="s">
        <v>4180</v>
      </c>
      <c r="DY334" s="54">
        <v>1124</v>
      </c>
      <c r="DZ334" s="54"/>
      <c r="EA334" s="54"/>
      <c r="EB334" s="54"/>
      <c r="EC334" s="54"/>
      <c r="ED334" s="54"/>
      <c r="EE334" s="54"/>
      <c r="EF334" s="54"/>
      <c r="EG334" s="54"/>
      <c r="EH334" s="54"/>
      <c r="EI334" s="54"/>
      <c r="EJ334" s="54"/>
      <c r="EK334" s="54"/>
      <c r="EL334" s="54"/>
      <c r="EM334" s="54"/>
      <c r="EN334" s="54"/>
      <c r="EO334" s="54"/>
      <c r="EP334" s="54"/>
      <c r="EQ334" s="54"/>
      <c r="ER334" s="54"/>
      <c r="ES334" s="54"/>
      <c r="ET334" s="54"/>
      <c r="EU334" s="54"/>
      <c r="EV334" s="54"/>
      <c r="EW334" s="54"/>
      <c r="EX334" s="54">
        <v>1</v>
      </c>
      <c r="EY334" s="54" t="s">
        <v>4757</v>
      </c>
      <c r="EZ334" s="54">
        <v>6</v>
      </c>
      <c r="FA334" s="54"/>
      <c r="FB334" s="54"/>
      <c r="FC334" s="54"/>
      <c r="FD334" s="54"/>
      <c r="FE334" s="54"/>
      <c r="FF334" s="54"/>
      <c r="FG334" s="54"/>
      <c r="FH334" s="54"/>
      <c r="FI334" s="54"/>
      <c r="FJ334" s="54"/>
      <c r="FK334" s="54"/>
      <c r="FL334" s="54"/>
      <c r="FM334" s="54"/>
      <c r="FN334" s="54"/>
      <c r="FO334" s="54"/>
      <c r="FP334" s="54"/>
      <c r="FQ334" s="54"/>
      <c r="FR334" s="54"/>
      <c r="FS334" s="54"/>
      <c r="FT334" s="54"/>
      <c r="FU334" s="54" t="s">
        <v>5179</v>
      </c>
      <c r="FV334" s="54"/>
      <c r="FW334" s="54"/>
      <c r="FX334" s="54"/>
      <c r="FY334" s="54"/>
      <c r="FZ334" s="54"/>
      <c r="GA334" s="54"/>
      <c r="GB334" s="54"/>
      <c r="GC334" s="54"/>
      <c r="GD334" s="54"/>
      <c r="GE334" s="54"/>
      <c r="GF334" s="54" t="s">
        <v>6139</v>
      </c>
      <c r="GG334" s="54" t="s">
        <v>6459</v>
      </c>
      <c r="GH334" s="54" t="s">
        <v>6803</v>
      </c>
      <c r="GI334" s="54" t="s">
        <v>7144</v>
      </c>
      <c r="GJ334" s="54" t="s">
        <v>7238</v>
      </c>
      <c r="GK334" s="54" t="s">
        <v>7333</v>
      </c>
      <c r="GL334" s="54" t="s">
        <v>7431</v>
      </c>
      <c r="GM334" s="54" t="s">
        <v>7505</v>
      </c>
      <c r="GN334" s="54"/>
    </row>
    <row r="335" spans="3:196" ht="30" customHeight="1" x14ac:dyDescent="0.2">
      <c r="C335" s="57" t="s">
        <v>11155</v>
      </c>
      <c r="D335" s="102" t="s">
        <v>11215</v>
      </c>
      <c r="E335" s="54" t="s">
        <v>78</v>
      </c>
      <c r="F335" s="54" t="s">
        <v>11175</v>
      </c>
      <c r="G335" s="54" t="s">
        <v>84</v>
      </c>
      <c r="H335" s="54" t="s">
        <v>437</v>
      </c>
      <c r="I335" s="54" t="s">
        <v>694</v>
      </c>
      <c r="J335" s="54" t="s">
        <v>694</v>
      </c>
      <c r="K335" s="54">
        <v>2021</v>
      </c>
      <c r="L335" s="54" t="s">
        <v>831</v>
      </c>
      <c r="M335" s="54" t="s">
        <v>1011</v>
      </c>
      <c r="N335" s="54"/>
      <c r="O335" s="54" t="s">
        <v>1291</v>
      </c>
      <c r="P335" s="54" t="s">
        <v>1511</v>
      </c>
      <c r="Q335" s="54"/>
      <c r="R335" s="54"/>
      <c r="S335" s="54"/>
      <c r="T335" s="54"/>
      <c r="U335" s="54"/>
      <c r="V335" s="54"/>
      <c r="W335" s="54"/>
      <c r="X335" s="54"/>
      <c r="Y335" s="54"/>
      <c r="Z335" s="54" t="s">
        <v>2964</v>
      </c>
      <c r="AA335" s="54" t="s">
        <v>2964</v>
      </c>
      <c r="AB335" s="54" t="s">
        <v>3139</v>
      </c>
      <c r="AC335" s="54" t="s">
        <v>3366</v>
      </c>
      <c r="AD335" s="55">
        <v>3.778</v>
      </c>
      <c r="AE335" s="55"/>
      <c r="AF335" s="55"/>
      <c r="AG335" s="55"/>
      <c r="AH335" s="55">
        <v>3.778</v>
      </c>
      <c r="AI335" s="55">
        <v>100</v>
      </c>
      <c r="AJ335" s="55">
        <v>0</v>
      </c>
      <c r="AK335" s="55">
        <v>0</v>
      </c>
      <c r="AL335" s="55">
        <v>0</v>
      </c>
      <c r="AM335" s="55">
        <v>0</v>
      </c>
      <c r="AN335" s="55">
        <v>0</v>
      </c>
      <c r="AO335" s="55">
        <v>0</v>
      </c>
      <c r="AP335" s="55">
        <v>0</v>
      </c>
      <c r="AQ335" s="55"/>
      <c r="AR335" s="55"/>
      <c r="AS335" s="55"/>
      <c r="AT335" s="55"/>
      <c r="AU335" s="55"/>
      <c r="AV335" s="55"/>
      <c r="AW335" s="54"/>
      <c r="AX335" s="54"/>
      <c r="AY335" s="55"/>
      <c r="AZ335" s="55">
        <v>2.7719999999999998</v>
      </c>
      <c r="BA335" s="55">
        <v>0</v>
      </c>
      <c r="BB335" s="56">
        <v>74</v>
      </c>
      <c r="BC335" s="56">
        <v>37</v>
      </c>
      <c r="BD335" s="56">
        <v>24</v>
      </c>
      <c r="BE335" s="56"/>
      <c r="BF335" s="56">
        <v>1</v>
      </c>
      <c r="BG335" s="56"/>
      <c r="BH335" s="56"/>
      <c r="BI335" s="56"/>
      <c r="BJ335" s="56">
        <v>4</v>
      </c>
      <c r="BK335" s="56">
        <v>6</v>
      </c>
      <c r="BL335" s="56">
        <v>1</v>
      </c>
      <c r="BM335" s="56">
        <v>2</v>
      </c>
      <c r="BN335" s="56"/>
      <c r="BO335" s="56">
        <v>1</v>
      </c>
      <c r="BP335" s="56">
        <v>8</v>
      </c>
      <c r="BQ335" s="56"/>
      <c r="BR335" s="56"/>
      <c r="BS335" s="56"/>
      <c r="BT335" s="56"/>
      <c r="BU335" s="56">
        <v>1</v>
      </c>
      <c r="BV335" s="56"/>
      <c r="BW335" s="56"/>
      <c r="BX335" s="56"/>
      <c r="BY335" s="56"/>
      <c r="BZ335" s="56"/>
      <c r="CA335" s="56"/>
      <c r="CB335" s="56"/>
      <c r="CC335" s="56"/>
      <c r="CD335" s="56"/>
      <c r="CE335" s="56"/>
      <c r="CF335" s="56"/>
      <c r="CG335" s="56"/>
      <c r="CH335" s="56"/>
      <c r="CI335" s="56"/>
      <c r="CJ335" s="56"/>
      <c r="CK335" s="56"/>
      <c r="CL335" s="56"/>
      <c r="CM335" s="56"/>
      <c r="CN335" s="56">
        <v>0</v>
      </c>
      <c r="CO335" s="56"/>
      <c r="CP335" s="70"/>
      <c r="CQ335" s="56"/>
      <c r="CR335" s="56"/>
      <c r="CS335" s="56"/>
      <c r="CT335" s="56"/>
      <c r="CU335" s="56">
        <v>24</v>
      </c>
      <c r="CV335" s="56">
        <v>0</v>
      </c>
      <c r="CW335" s="55">
        <v>3</v>
      </c>
      <c r="CX335" s="54" t="s">
        <v>3892</v>
      </c>
      <c r="CY335" s="54"/>
      <c r="CZ335" s="54">
        <v>30.93</v>
      </c>
      <c r="DA335" s="54" t="s">
        <v>4073</v>
      </c>
      <c r="DB335" s="55">
        <v>9.6999999999999993</v>
      </c>
      <c r="DC335" s="54"/>
      <c r="DD335" s="54"/>
      <c r="DE335" s="54"/>
      <c r="DF335" s="54"/>
      <c r="DG335" s="54"/>
      <c r="DH335" s="54"/>
      <c r="DI335" s="54"/>
      <c r="DJ335" s="54"/>
      <c r="DK335" s="54">
        <v>1</v>
      </c>
      <c r="DL335" s="54" t="s">
        <v>594</v>
      </c>
      <c r="DM335" s="54">
        <v>0</v>
      </c>
      <c r="DN335" s="54"/>
      <c r="DO335" s="54"/>
      <c r="DP335" s="54"/>
      <c r="DQ335" s="54">
        <v>1</v>
      </c>
      <c r="DR335" s="54" t="s">
        <v>594</v>
      </c>
      <c r="DS335" s="54">
        <v>0</v>
      </c>
      <c r="DT335" s="54"/>
      <c r="DU335" s="54"/>
      <c r="DV335" s="54"/>
      <c r="DW335" s="54">
        <v>1</v>
      </c>
      <c r="DX335" s="54" t="s">
        <v>594</v>
      </c>
      <c r="DY335" s="54">
        <v>0</v>
      </c>
      <c r="DZ335" s="54"/>
      <c r="EA335" s="54"/>
      <c r="EB335" s="54"/>
      <c r="EC335" s="54"/>
      <c r="ED335" s="54"/>
      <c r="EE335" s="54"/>
      <c r="EF335" s="54"/>
      <c r="EG335" s="54"/>
      <c r="EH335" s="54"/>
      <c r="EI335" s="54"/>
      <c r="EJ335" s="54"/>
      <c r="EK335" s="54"/>
      <c r="EL335" s="54">
        <v>1</v>
      </c>
      <c r="EM335" s="54" t="s">
        <v>594</v>
      </c>
      <c r="EN335" s="54">
        <v>0</v>
      </c>
      <c r="EO335" s="54">
        <v>1</v>
      </c>
      <c r="EP335" s="54" t="s">
        <v>594</v>
      </c>
      <c r="EQ335" s="54">
        <v>0</v>
      </c>
      <c r="ER335" s="54"/>
      <c r="ES335" s="54"/>
      <c r="ET335" s="54"/>
      <c r="EU335" s="54"/>
      <c r="EV335" s="54"/>
      <c r="EW335" s="54"/>
      <c r="EX335" s="54"/>
      <c r="EY335" s="54"/>
      <c r="EZ335" s="54"/>
      <c r="FA335" s="54"/>
      <c r="FB335" s="54"/>
      <c r="FC335" s="54"/>
      <c r="FD335" s="54"/>
      <c r="FE335" s="54"/>
      <c r="FF335" s="54"/>
      <c r="FG335" s="54"/>
      <c r="FH335" s="54"/>
      <c r="FI335" s="54"/>
      <c r="FJ335" s="54"/>
      <c r="FK335" s="54"/>
      <c r="FL335" s="54"/>
      <c r="FM335" s="54"/>
      <c r="FN335" s="54"/>
      <c r="FO335" s="54"/>
      <c r="FP335" s="54"/>
      <c r="FQ335" s="54"/>
      <c r="FR335" s="54"/>
      <c r="FS335" s="54"/>
      <c r="FT335" s="54"/>
      <c r="FU335" s="54"/>
      <c r="FV335" s="54"/>
      <c r="FW335" s="54"/>
      <c r="FX335" s="54"/>
      <c r="FY335" s="54"/>
      <c r="FZ335" s="54"/>
      <c r="GA335" s="54"/>
      <c r="GB335" s="54"/>
      <c r="GC335" s="54" t="s">
        <v>5808</v>
      </c>
      <c r="GD335" s="54">
        <v>1</v>
      </c>
      <c r="GE335" s="54">
        <v>30</v>
      </c>
      <c r="GF335" s="54" t="s">
        <v>6140</v>
      </c>
      <c r="GG335" s="54" t="s">
        <v>6460</v>
      </c>
      <c r="GH335" s="54" t="s">
        <v>6804</v>
      </c>
      <c r="GI335" s="54" t="s">
        <v>7145</v>
      </c>
      <c r="GJ335" s="54" t="s">
        <v>7238</v>
      </c>
      <c r="GK335" s="54" t="s">
        <v>7333</v>
      </c>
      <c r="GL335" s="54" t="s">
        <v>7431</v>
      </c>
      <c r="GM335" s="54" t="s">
        <v>7505</v>
      </c>
      <c r="GN335" s="54"/>
    </row>
    <row r="336" spans="3:196" ht="30" customHeight="1" x14ac:dyDescent="0.2">
      <c r="C336" s="57" t="s">
        <v>11155</v>
      </c>
      <c r="D336" s="102" t="s">
        <v>11215</v>
      </c>
      <c r="E336" s="54" t="s">
        <v>78</v>
      </c>
      <c r="F336" s="54" t="s">
        <v>11175</v>
      </c>
      <c r="G336" s="54" t="s">
        <v>84</v>
      </c>
      <c r="H336" s="54" t="s">
        <v>438</v>
      </c>
      <c r="I336" s="54" t="s">
        <v>694</v>
      </c>
      <c r="J336" s="54" t="s">
        <v>694</v>
      </c>
      <c r="K336" s="54">
        <v>2021</v>
      </c>
      <c r="L336" s="54" t="s">
        <v>788</v>
      </c>
      <c r="M336" s="54" t="s">
        <v>936</v>
      </c>
      <c r="N336" s="54"/>
      <c r="O336" s="54" t="s">
        <v>1292</v>
      </c>
      <c r="P336" s="54" t="s">
        <v>1512</v>
      </c>
      <c r="Q336" s="54"/>
      <c r="R336" s="54"/>
      <c r="S336" s="54" t="s">
        <v>2239</v>
      </c>
      <c r="T336" s="54" t="s">
        <v>2444</v>
      </c>
      <c r="U336" s="54" t="s">
        <v>2523</v>
      </c>
      <c r="V336" s="54" t="s">
        <v>2600</v>
      </c>
      <c r="W336" s="54"/>
      <c r="X336" s="54"/>
      <c r="Y336" s="54"/>
      <c r="Z336" s="54" t="s">
        <v>2965</v>
      </c>
      <c r="AA336" s="54" t="s">
        <v>2965</v>
      </c>
      <c r="AB336" s="54" t="s">
        <v>3139</v>
      </c>
      <c r="AC336" s="54" t="s">
        <v>3367</v>
      </c>
      <c r="AD336" s="55">
        <v>3.7780999999999998</v>
      </c>
      <c r="AE336" s="55"/>
      <c r="AF336" s="55"/>
      <c r="AG336" s="55"/>
      <c r="AH336" s="55">
        <v>3.7780999999999998</v>
      </c>
      <c r="AI336" s="55">
        <v>100</v>
      </c>
      <c r="AJ336" s="55">
        <v>0.2</v>
      </c>
      <c r="AK336" s="55">
        <v>0</v>
      </c>
      <c r="AL336" s="55">
        <v>0</v>
      </c>
      <c r="AM336" s="55">
        <v>0</v>
      </c>
      <c r="AN336" s="55">
        <v>0</v>
      </c>
      <c r="AO336" s="55">
        <v>0</v>
      </c>
      <c r="AP336" s="55">
        <v>0</v>
      </c>
      <c r="AQ336" s="55"/>
      <c r="AR336" s="55"/>
      <c r="AS336" s="55"/>
      <c r="AT336" s="55"/>
      <c r="AU336" s="55"/>
      <c r="AV336" s="55"/>
      <c r="AW336" s="54"/>
      <c r="AX336" s="54"/>
      <c r="AY336" s="55"/>
      <c r="AZ336" s="55">
        <v>6.0717999999999996</v>
      </c>
      <c r="BA336" s="55">
        <v>0.32</v>
      </c>
      <c r="BB336" s="56">
        <v>37</v>
      </c>
      <c r="BC336" s="56">
        <v>37</v>
      </c>
      <c r="BD336" s="56">
        <v>2</v>
      </c>
      <c r="BE336" s="56"/>
      <c r="BF336" s="56"/>
      <c r="BG336" s="56">
        <v>1</v>
      </c>
      <c r="BH336" s="56"/>
      <c r="BI336" s="56"/>
      <c r="BJ336" s="56"/>
      <c r="BK336" s="56">
        <v>1</v>
      </c>
      <c r="BL336" s="56"/>
      <c r="BM336" s="56">
        <v>1</v>
      </c>
      <c r="BN336" s="56"/>
      <c r="BO336" s="56"/>
      <c r="BP336" s="56"/>
      <c r="BQ336" s="56"/>
      <c r="BR336" s="56"/>
      <c r="BS336" s="56"/>
      <c r="BT336" s="56"/>
      <c r="BU336" s="56"/>
      <c r="BV336" s="56"/>
      <c r="BW336" s="56"/>
      <c r="BX336" s="56"/>
      <c r="BY336" s="56"/>
      <c r="BZ336" s="56"/>
      <c r="CA336" s="56"/>
      <c r="CB336" s="56"/>
      <c r="CC336" s="56"/>
      <c r="CD336" s="56"/>
      <c r="CE336" s="56"/>
      <c r="CF336" s="56"/>
      <c r="CG336" s="56"/>
      <c r="CH336" s="56"/>
      <c r="CI336" s="56"/>
      <c r="CJ336" s="56"/>
      <c r="CK336" s="56"/>
      <c r="CL336" s="56"/>
      <c r="CM336" s="56"/>
      <c r="CN336" s="56">
        <v>0</v>
      </c>
      <c r="CO336" s="56"/>
      <c r="CP336" s="70"/>
      <c r="CQ336" s="56"/>
      <c r="CR336" s="56"/>
      <c r="CS336" s="56"/>
      <c r="CT336" s="56"/>
      <c r="CU336" s="56">
        <v>3</v>
      </c>
      <c r="CV336" s="56">
        <v>0</v>
      </c>
      <c r="CW336" s="55">
        <v>4.3680000000000003</v>
      </c>
      <c r="CX336" s="54" t="s">
        <v>3896</v>
      </c>
      <c r="CY336" s="54"/>
      <c r="CZ336" s="54">
        <v>18.309999999999999</v>
      </c>
      <c r="DA336" s="54" t="s">
        <v>4077</v>
      </c>
      <c r="DB336" s="55">
        <v>23.861000000000001</v>
      </c>
      <c r="DC336" s="54"/>
      <c r="DD336" s="54"/>
      <c r="DE336" s="54"/>
      <c r="DF336" s="54"/>
      <c r="DG336" s="54"/>
      <c r="DH336" s="54"/>
      <c r="DI336" s="54"/>
      <c r="DJ336" s="54"/>
      <c r="DK336" s="54"/>
      <c r="DL336" s="54"/>
      <c r="DM336" s="54"/>
      <c r="DN336" s="54"/>
      <c r="DO336" s="54"/>
      <c r="DP336" s="54"/>
      <c r="DQ336" s="54"/>
      <c r="DR336" s="54"/>
      <c r="DS336" s="54"/>
      <c r="DT336" s="54"/>
      <c r="DU336" s="54"/>
      <c r="DV336" s="54"/>
      <c r="DW336" s="54">
        <v>1</v>
      </c>
      <c r="DX336" s="54" t="s">
        <v>4466</v>
      </c>
      <c r="DY336" s="54">
        <v>555</v>
      </c>
      <c r="DZ336" s="54"/>
      <c r="EA336" s="54"/>
      <c r="EB336" s="54"/>
      <c r="EC336" s="54"/>
      <c r="ED336" s="54"/>
      <c r="EE336" s="54"/>
      <c r="EF336" s="54"/>
      <c r="EG336" s="54"/>
      <c r="EH336" s="54"/>
      <c r="EI336" s="54"/>
      <c r="EJ336" s="54"/>
      <c r="EK336" s="54"/>
      <c r="EL336" s="54"/>
      <c r="EM336" s="54"/>
      <c r="EN336" s="54"/>
      <c r="EO336" s="54"/>
      <c r="EP336" s="54"/>
      <c r="EQ336" s="54"/>
      <c r="ER336" s="54"/>
      <c r="ES336" s="54"/>
      <c r="ET336" s="54"/>
      <c r="EU336" s="54"/>
      <c r="EV336" s="54"/>
      <c r="EW336" s="54"/>
      <c r="EX336" s="54">
        <v>1</v>
      </c>
      <c r="EY336" s="54" t="s">
        <v>4758</v>
      </c>
      <c r="EZ336" s="54">
        <v>9</v>
      </c>
      <c r="FA336" s="54"/>
      <c r="FB336" s="54"/>
      <c r="FC336" s="54"/>
      <c r="FD336" s="54"/>
      <c r="FE336" s="54"/>
      <c r="FF336" s="54"/>
      <c r="FG336" s="54"/>
      <c r="FH336" s="54"/>
      <c r="FI336" s="54"/>
      <c r="FJ336" s="54"/>
      <c r="FK336" s="54"/>
      <c r="FL336" s="54"/>
      <c r="FM336" s="54"/>
      <c r="FN336" s="54"/>
      <c r="FO336" s="54"/>
      <c r="FP336" s="54"/>
      <c r="FQ336" s="54"/>
      <c r="FR336" s="54"/>
      <c r="FS336" s="54"/>
      <c r="FT336" s="54"/>
      <c r="FU336" s="54"/>
      <c r="FV336" s="54"/>
      <c r="FW336" s="54"/>
      <c r="FX336" s="54"/>
      <c r="FY336" s="54"/>
      <c r="FZ336" s="54"/>
      <c r="GA336" s="54"/>
      <c r="GB336" s="54"/>
      <c r="GC336" s="54"/>
      <c r="GD336" s="54"/>
      <c r="GE336" s="54"/>
      <c r="GF336" s="54" t="s">
        <v>6141</v>
      </c>
      <c r="GG336" s="54" t="s">
        <v>6461</v>
      </c>
      <c r="GH336" s="54" t="s">
        <v>6805</v>
      </c>
      <c r="GI336" s="54" t="s">
        <v>7146</v>
      </c>
      <c r="GJ336" s="54" t="s">
        <v>7238</v>
      </c>
      <c r="GK336" s="54" t="s">
        <v>7333</v>
      </c>
      <c r="GL336" s="54" t="s">
        <v>7431</v>
      </c>
      <c r="GM336" s="54" t="s">
        <v>7505</v>
      </c>
      <c r="GN336" s="54"/>
    </row>
    <row r="337" spans="3:196" ht="30" customHeight="1" x14ac:dyDescent="0.2">
      <c r="C337" s="57" t="s">
        <v>11155</v>
      </c>
      <c r="D337" s="102" t="s">
        <v>11215</v>
      </c>
      <c r="E337" s="54" t="s">
        <v>78</v>
      </c>
      <c r="F337" s="54" t="s">
        <v>11175</v>
      </c>
      <c r="G337" s="54" t="s">
        <v>84</v>
      </c>
      <c r="H337" s="54" t="s">
        <v>439</v>
      </c>
      <c r="I337" s="54" t="s">
        <v>694</v>
      </c>
      <c r="J337" s="54" t="s">
        <v>694</v>
      </c>
      <c r="K337" s="54">
        <v>2021</v>
      </c>
      <c r="L337" s="54" t="s">
        <v>801</v>
      </c>
      <c r="M337" s="54" t="s">
        <v>957</v>
      </c>
      <c r="N337" s="54"/>
      <c r="O337" s="54" t="s">
        <v>1293</v>
      </c>
      <c r="P337" s="54"/>
      <c r="Q337" s="54"/>
      <c r="R337" s="54"/>
      <c r="S337" s="54"/>
      <c r="T337" s="54"/>
      <c r="U337" s="54"/>
      <c r="V337" s="54"/>
      <c r="W337" s="54"/>
      <c r="X337" s="54"/>
      <c r="Y337" s="54"/>
      <c r="Z337" s="54" t="s">
        <v>2966</v>
      </c>
      <c r="AA337" s="54" t="s">
        <v>2966</v>
      </c>
      <c r="AB337" s="54" t="s">
        <v>3139</v>
      </c>
      <c r="AC337" s="54" t="s">
        <v>2966</v>
      </c>
      <c r="AD337" s="55">
        <v>7.173</v>
      </c>
      <c r="AE337" s="55"/>
      <c r="AF337" s="55"/>
      <c r="AG337" s="55"/>
      <c r="AH337" s="55">
        <v>4.0519999999999996</v>
      </c>
      <c r="AI337" s="55">
        <v>56.49</v>
      </c>
      <c r="AJ337" s="55">
        <v>0.2</v>
      </c>
      <c r="AK337" s="55">
        <v>0</v>
      </c>
      <c r="AL337" s="55">
        <v>0</v>
      </c>
      <c r="AM337" s="55">
        <v>3.121</v>
      </c>
      <c r="AN337" s="55">
        <v>43.51</v>
      </c>
      <c r="AO337" s="55">
        <v>0</v>
      </c>
      <c r="AP337" s="55">
        <v>0</v>
      </c>
      <c r="AQ337" s="55"/>
      <c r="AR337" s="55"/>
      <c r="AS337" s="55"/>
      <c r="AT337" s="55"/>
      <c r="AU337" s="55"/>
      <c r="AV337" s="55"/>
      <c r="AW337" s="54"/>
      <c r="AX337" s="54"/>
      <c r="AY337" s="55"/>
      <c r="AZ337" s="55">
        <v>4.9080000000000004</v>
      </c>
      <c r="BA337" s="55">
        <v>0.24</v>
      </c>
      <c r="BB337" s="56">
        <v>11</v>
      </c>
      <c r="BC337" s="56">
        <v>11</v>
      </c>
      <c r="BD337" s="56">
        <v>11</v>
      </c>
      <c r="BE337" s="56">
        <v>1</v>
      </c>
      <c r="BF337" s="56"/>
      <c r="BG337" s="56"/>
      <c r="BH337" s="56"/>
      <c r="BI337" s="56"/>
      <c r="BJ337" s="56"/>
      <c r="BK337" s="56">
        <v>2</v>
      </c>
      <c r="BL337" s="56">
        <v>4</v>
      </c>
      <c r="BM337" s="56">
        <v>1</v>
      </c>
      <c r="BN337" s="56"/>
      <c r="BO337" s="56"/>
      <c r="BP337" s="56">
        <v>1</v>
      </c>
      <c r="BQ337" s="56"/>
      <c r="BR337" s="56"/>
      <c r="BS337" s="56"/>
      <c r="BT337" s="56"/>
      <c r="BU337" s="56"/>
      <c r="BV337" s="56"/>
      <c r="BW337" s="56"/>
      <c r="BX337" s="56"/>
      <c r="BY337" s="56"/>
      <c r="BZ337" s="56"/>
      <c r="CA337" s="56"/>
      <c r="CB337" s="56"/>
      <c r="CC337" s="56"/>
      <c r="CD337" s="56"/>
      <c r="CE337" s="56"/>
      <c r="CF337" s="56"/>
      <c r="CG337" s="56"/>
      <c r="CH337" s="56"/>
      <c r="CI337" s="56"/>
      <c r="CJ337" s="56"/>
      <c r="CK337" s="56"/>
      <c r="CL337" s="56"/>
      <c r="CM337" s="56"/>
      <c r="CN337" s="56">
        <v>0</v>
      </c>
      <c r="CO337" s="56"/>
      <c r="CP337" s="70"/>
      <c r="CQ337" s="56"/>
      <c r="CR337" s="56"/>
      <c r="CS337" s="56" t="s">
        <v>3606</v>
      </c>
      <c r="CT337" s="56">
        <v>2</v>
      </c>
      <c r="CU337" s="56">
        <v>11</v>
      </c>
      <c r="CV337" s="56">
        <v>0</v>
      </c>
      <c r="CW337" s="55">
        <v>5.5</v>
      </c>
      <c r="CX337" s="54" t="s">
        <v>3892</v>
      </c>
      <c r="CY337" s="54"/>
      <c r="CZ337" s="54">
        <v>24.49</v>
      </c>
      <c r="DA337" s="54" t="s">
        <v>4072</v>
      </c>
      <c r="DB337" s="55">
        <v>22.462</v>
      </c>
      <c r="DC337" s="54"/>
      <c r="DD337" s="54"/>
      <c r="DE337" s="54"/>
      <c r="DF337" s="54"/>
      <c r="DG337" s="54"/>
      <c r="DH337" s="54"/>
      <c r="DI337" s="54"/>
      <c r="DJ337" s="54">
        <v>1</v>
      </c>
      <c r="DK337" s="54">
        <v>1</v>
      </c>
      <c r="DL337" s="54" t="s">
        <v>4273</v>
      </c>
      <c r="DM337" s="54">
        <v>489</v>
      </c>
      <c r="DN337" s="54"/>
      <c r="DO337" s="54"/>
      <c r="DP337" s="54"/>
      <c r="DQ337" s="54"/>
      <c r="DR337" s="54"/>
      <c r="DS337" s="54"/>
      <c r="DT337" s="54"/>
      <c r="DU337" s="54"/>
      <c r="DV337" s="54"/>
      <c r="DW337" s="54"/>
      <c r="DX337" s="54"/>
      <c r="DY337" s="54"/>
      <c r="DZ337" s="54"/>
      <c r="EA337" s="54"/>
      <c r="EB337" s="54"/>
      <c r="EC337" s="54"/>
      <c r="ED337" s="54"/>
      <c r="EE337" s="54"/>
      <c r="EF337" s="54"/>
      <c r="EG337" s="54"/>
      <c r="EH337" s="54"/>
      <c r="EI337" s="54"/>
      <c r="EJ337" s="54"/>
      <c r="EK337" s="54"/>
      <c r="EL337" s="54"/>
      <c r="EM337" s="54"/>
      <c r="EN337" s="54"/>
      <c r="EO337" s="54"/>
      <c r="EP337" s="54"/>
      <c r="EQ337" s="54"/>
      <c r="ER337" s="54"/>
      <c r="ES337" s="54"/>
      <c r="ET337" s="54"/>
      <c r="EU337" s="54"/>
      <c r="EV337" s="54"/>
      <c r="EW337" s="54"/>
      <c r="EX337" s="54">
        <v>1</v>
      </c>
      <c r="EY337" s="54" t="s">
        <v>4180</v>
      </c>
      <c r="EZ337" s="54">
        <v>5</v>
      </c>
      <c r="FA337" s="54"/>
      <c r="FB337" s="54"/>
      <c r="FC337" s="54"/>
      <c r="FD337" s="54"/>
      <c r="FE337" s="54"/>
      <c r="FF337" s="54"/>
      <c r="FG337" s="54"/>
      <c r="FH337" s="54"/>
      <c r="FI337" s="54"/>
      <c r="FJ337" s="54"/>
      <c r="FK337" s="54"/>
      <c r="FL337" s="54"/>
      <c r="FM337" s="54"/>
      <c r="FN337" s="54"/>
      <c r="FO337" s="54"/>
      <c r="FP337" s="54"/>
      <c r="FQ337" s="54"/>
      <c r="FR337" s="54"/>
      <c r="FS337" s="54"/>
      <c r="FT337" s="54"/>
      <c r="FU337" s="54" t="s">
        <v>5180</v>
      </c>
      <c r="FV337" s="54"/>
      <c r="FW337" s="54"/>
      <c r="FX337" s="54"/>
      <c r="FY337" s="54"/>
      <c r="FZ337" s="54"/>
      <c r="GA337" s="54"/>
      <c r="GB337" s="54"/>
      <c r="GC337" s="54"/>
      <c r="GD337" s="54"/>
      <c r="GE337" s="54"/>
      <c r="GF337" s="54" t="s">
        <v>6142</v>
      </c>
      <c r="GG337" s="54" t="s">
        <v>6462</v>
      </c>
      <c r="GH337" s="54" t="s">
        <v>6806</v>
      </c>
      <c r="GI337" s="54" t="s">
        <v>7147</v>
      </c>
      <c r="GJ337" s="54" t="s">
        <v>7238</v>
      </c>
      <c r="GK337" s="54" t="s">
        <v>7333</v>
      </c>
      <c r="GL337" s="54" t="s">
        <v>7431</v>
      </c>
      <c r="GM337" s="54" t="s">
        <v>7505</v>
      </c>
      <c r="GN337" s="54"/>
    </row>
    <row r="338" spans="3:196" ht="30" customHeight="1" x14ac:dyDescent="0.2">
      <c r="C338" s="57" t="s">
        <v>11155</v>
      </c>
      <c r="D338" s="102" t="s">
        <v>11215</v>
      </c>
      <c r="E338" s="54" t="s">
        <v>78</v>
      </c>
      <c r="F338" s="54" t="s">
        <v>11175</v>
      </c>
      <c r="G338" s="54" t="s">
        <v>84</v>
      </c>
      <c r="H338" s="54" t="s">
        <v>440</v>
      </c>
      <c r="I338" s="54" t="s">
        <v>694</v>
      </c>
      <c r="J338" s="54" t="s">
        <v>694</v>
      </c>
      <c r="K338" s="54">
        <v>2021</v>
      </c>
      <c r="L338" s="54" t="s">
        <v>801</v>
      </c>
      <c r="M338" s="54" t="s">
        <v>936</v>
      </c>
      <c r="N338" s="54"/>
      <c r="O338" s="54" t="s">
        <v>1294</v>
      </c>
      <c r="P338" s="54"/>
      <c r="Q338" s="54"/>
      <c r="R338" s="54"/>
      <c r="S338" s="54" t="s">
        <v>2240</v>
      </c>
      <c r="T338" s="54"/>
      <c r="U338" s="54"/>
      <c r="V338" s="54"/>
      <c r="W338" s="54"/>
      <c r="X338" s="54"/>
      <c r="Y338" s="54"/>
      <c r="Z338" s="54" t="s">
        <v>2967</v>
      </c>
      <c r="AA338" s="54" t="s">
        <v>2967</v>
      </c>
      <c r="AB338" s="54" t="s">
        <v>3139</v>
      </c>
      <c r="AC338" s="54" t="s">
        <v>2967</v>
      </c>
      <c r="AD338" s="55">
        <v>4.0519999999999996</v>
      </c>
      <c r="AE338" s="55"/>
      <c r="AF338" s="55"/>
      <c r="AG338" s="55"/>
      <c r="AH338" s="55">
        <v>4.0519999999999996</v>
      </c>
      <c r="AI338" s="55">
        <v>100</v>
      </c>
      <c r="AJ338" s="55">
        <v>0.28999999999999998</v>
      </c>
      <c r="AK338" s="55">
        <v>0</v>
      </c>
      <c r="AL338" s="55">
        <v>0</v>
      </c>
      <c r="AM338" s="55">
        <v>0</v>
      </c>
      <c r="AN338" s="55">
        <v>0</v>
      </c>
      <c r="AO338" s="55">
        <v>0</v>
      </c>
      <c r="AP338" s="55">
        <v>0</v>
      </c>
      <c r="AQ338" s="55"/>
      <c r="AR338" s="55"/>
      <c r="AS338" s="55"/>
      <c r="AT338" s="55"/>
      <c r="AU338" s="55"/>
      <c r="AV338" s="55"/>
      <c r="AW338" s="54"/>
      <c r="AX338" s="54"/>
      <c r="AY338" s="55"/>
      <c r="AZ338" s="55">
        <v>4.33</v>
      </c>
      <c r="BA338" s="55">
        <v>0.3</v>
      </c>
      <c r="BB338" s="56">
        <v>30</v>
      </c>
      <c r="BC338" s="56">
        <v>30</v>
      </c>
      <c r="BD338" s="56">
        <v>22</v>
      </c>
      <c r="BE338" s="56">
        <v>3</v>
      </c>
      <c r="BF338" s="56">
        <v>3</v>
      </c>
      <c r="BG338" s="56">
        <v>3</v>
      </c>
      <c r="BH338" s="56">
        <v>4</v>
      </c>
      <c r="BI338" s="56">
        <v>1</v>
      </c>
      <c r="BJ338" s="56"/>
      <c r="BK338" s="56"/>
      <c r="BL338" s="56"/>
      <c r="BM338" s="56"/>
      <c r="BN338" s="56"/>
      <c r="BO338" s="56"/>
      <c r="BP338" s="56">
        <v>1</v>
      </c>
      <c r="BQ338" s="56"/>
      <c r="BR338" s="56">
        <v>3</v>
      </c>
      <c r="BS338" s="56"/>
      <c r="BT338" s="56">
        <v>4</v>
      </c>
      <c r="BU338" s="56"/>
      <c r="BV338" s="56"/>
      <c r="BW338" s="56"/>
      <c r="BX338" s="56"/>
      <c r="BY338" s="56"/>
      <c r="BZ338" s="56"/>
      <c r="CA338" s="56"/>
      <c r="CB338" s="56"/>
      <c r="CC338" s="56"/>
      <c r="CD338" s="56"/>
      <c r="CE338" s="56"/>
      <c r="CF338" s="56"/>
      <c r="CG338" s="56"/>
      <c r="CH338" s="56"/>
      <c r="CI338" s="56"/>
      <c r="CJ338" s="56"/>
      <c r="CK338" s="56"/>
      <c r="CL338" s="56"/>
      <c r="CM338" s="56"/>
      <c r="CN338" s="56">
        <v>0</v>
      </c>
      <c r="CO338" s="56"/>
      <c r="CP338" s="70"/>
      <c r="CQ338" s="56"/>
      <c r="CR338" s="56"/>
      <c r="CS338" s="56"/>
      <c r="CT338" s="56"/>
      <c r="CU338" s="56">
        <v>22</v>
      </c>
      <c r="CV338" s="56">
        <v>0</v>
      </c>
      <c r="CW338" s="55">
        <v>8.0060000000000002</v>
      </c>
      <c r="CX338" s="54" t="s">
        <v>3897</v>
      </c>
      <c r="CY338" s="54"/>
      <c r="CZ338" s="54">
        <v>76.41</v>
      </c>
      <c r="DA338" s="54" t="s">
        <v>4072</v>
      </c>
      <c r="DB338" s="55">
        <v>10.478</v>
      </c>
      <c r="DC338" s="54"/>
      <c r="DD338" s="54"/>
      <c r="DE338" s="54"/>
      <c r="DF338" s="54"/>
      <c r="DG338" s="54"/>
      <c r="DH338" s="54"/>
      <c r="DI338" s="54"/>
      <c r="DJ338" s="54"/>
      <c r="DK338" s="54"/>
      <c r="DL338" s="54"/>
      <c r="DM338" s="54"/>
      <c r="DN338" s="54"/>
      <c r="DO338" s="54"/>
      <c r="DP338" s="54"/>
      <c r="DQ338" s="54"/>
      <c r="DR338" s="54"/>
      <c r="DS338" s="54"/>
      <c r="DT338" s="54"/>
      <c r="DU338" s="54"/>
      <c r="DV338" s="54"/>
      <c r="DW338" s="54">
        <v>1</v>
      </c>
      <c r="DX338" s="54" t="s">
        <v>4467</v>
      </c>
      <c r="DY338" s="54">
        <v>228</v>
      </c>
      <c r="DZ338" s="54"/>
      <c r="EA338" s="54"/>
      <c r="EB338" s="54"/>
      <c r="EC338" s="54"/>
      <c r="ED338" s="54"/>
      <c r="EE338" s="54"/>
      <c r="EF338" s="54"/>
      <c r="EG338" s="54"/>
      <c r="EH338" s="54"/>
      <c r="EI338" s="54"/>
      <c r="EJ338" s="54"/>
      <c r="EK338" s="54"/>
      <c r="EL338" s="54"/>
      <c r="EM338" s="54"/>
      <c r="EN338" s="54"/>
      <c r="EO338" s="54"/>
      <c r="EP338" s="54"/>
      <c r="EQ338" s="54"/>
      <c r="ER338" s="54"/>
      <c r="ES338" s="54"/>
      <c r="ET338" s="54"/>
      <c r="EU338" s="54"/>
      <c r="EV338" s="54"/>
      <c r="EW338" s="54"/>
      <c r="EX338" s="54">
        <v>1</v>
      </c>
      <c r="EY338" s="54" t="s">
        <v>4759</v>
      </c>
      <c r="EZ338" s="54">
        <v>5</v>
      </c>
      <c r="FA338" s="54"/>
      <c r="FB338" s="54"/>
      <c r="FC338" s="54"/>
      <c r="FD338" s="54"/>
      <c r="FE338" s="54"/>
      <c r="FF338" s="54"/>
      <c r="FG338" s="54"/>
      <c r="FH338" s="54"/>
      <c r="FI338" s="54"/>
      <c r="FJ338" s="54"/>
      <c r="FK338" s="54"/>
      <c r="FL338" s="54"/>
      <c r="FM338" s="54"/>
      <c r="FN338" s="54"/>
      <c r="FO338" s="54"/>
      <c r="FP338" s="54"/>
      <c r="FQ338" s="54"/>
      <c r="FR338" s="54"/>
      <c r="FS338" s="54"/>
      <c r="FT338" s="54"/>
      <c r="FU338" s="54"/>
      <c r="FV338" s="54"/>
      <c r="FW338" s="54"/>
      <c r="FX338" s="54"/>
      <c r="FY338" s="54"/>
      <c r="FZ338" s="54"/>
      <c r="GA338" s="54"/>
      <c r="GB338" s="54"/>
      <c r="GC338" s="54"/>
      <c r="GD338" s="54"/>
      <c r="GE338" s="54"/>
      <c r="GF338" s="54" t="s">
        <v>6143</v>
      </c>
      <c r="GG338" s="54" t="s">
        <v>6463</v>
      </c>
      <c r="GH338" s="54" t="s">
        <v>6807</v>
      </c>
      <c r="GI338" s="54" t="s">
        <v>7148</v>
      </c>
      <c r="GJ338" s="54" t="s">
        <v>7238</v>
      </c>
      <c r="GK338" s="54" t="s">
        <v>7333</v>
      </c>
      <c r="GL338" s="54" t="s">
        <v>7431</v>
      </c>
      <c r="GM338" s="54" t="s">
        <v>7505</v>
      </c>
      <c r="GN338" s="54"/>
    </row>
    <row r="339" spans="3:196" ht="30" customHeight="1" x14ac:dyDescent="0.2">
      <c r="C339" s="57" t="s">
        <v>11156</v>
      </c>
      <c r="D339" s="102" t="s">
        <v>11215</v>
      </c>
      <c r="E339" s="54" t="s">
        <v>78</v>
      </c>
      <c r="F339" s="54" t="s">
        <v>11175</v>
      </c>
      <c r="G339" s="54" t="s">
        <v>83</v>
      </c>
      <c r="H339" s="54" t="s">
        <v>441</v>
      </c>
      <c r="I339" s="54" t="s">
        <v>449</v>
      </c>
      <c r="J339" s="54" t="s">
        <v>449</v>
      </c>
      <c r="K339" s="54">
        <v>2023</v>
      </c>
      <c r="L339" s="54" t="s">
        <v>873</v>
      </c>
      <c r="M339" s="54" t="s">
        <v>936</v>
      </c>
      <c r="N339" s="54"/>
      <c r="O339" s="54"/>
      <c r="P339" s="54"/>
      <c r="Q339" s="54" t="s">
        <v>1762</v>
      </c>
      <c r="R339" s="54" t="s">
        <v>1955</v>
      </c>
      <c r="S339" s="54" t="s">
        <v>2241</v>
      </c>
      <c r="T339" s="54" t="s">
        <v>2445</v>
      </c>
      <c r="U339" s="54" t="s">
        <v>2524</v>
      </c>
      <c r="V339" s="54" t="s">
        <v>2601</v>
      </c>
      <c r="W339" s="54"/>
      <c r="X339" s="54"/>
      <c r="Y339" s="54"/>
      <c r="Z339" s="54" t="s">
        <v>2968</v>
      </c>
      <c r="AA339" s="54" t="s">
        <v>3134</v>
      </c>
      <c r="AB339" s="54" t="s">
        <v>3138</v>
      </c>
      <c r="AC339" s="54" t="s">
        <v>3368</v>
      </c>
      <c r="AD339" s="55">
        <v>3.0190000000000001</v>
      </c>
      <c r="AE339" s="55"/>
      <c r="AF339" s="55"/>
      <c r="AG339" s="55"/>
      <c r="AH339" s="55">
        <v>2.9940000000000002</v>
      </c>
      <c r="AI339" s="55">
        <v>99.17</v>
      </c>
      <c r="AJ339" s="55">
        <v>0.06</v>
      </c>
      <c r="AK339" s="55">
        <v>0</v>
      </c>
      <c r="AL339" s="55">
        <v>0</v>
      </c>
      <c r="AM339" s="55">
        <v>0</v>
      </c>
      <c r="AN339" s="55">
        <v>0</v>
      </c>
      <c r="AO339" s="55">
        <v>2.5000000000000001E-2</v>
      </c>
      <c r="AP339" s="55">
        <v>0.83</v>
      </c>
      <c r="AQ339" s="55"/>
      <c r="AR339" s="55"/>
      <c r="AS339" s="55"/>
      <c r="AT339" s="55"/>
      <c r="AU339" s="55"/>
      <c r="AV339" s="55">
        <v>1</v>
      </c>
      <c r="AW339" s="54" t="s">
        <v>3500</v>
      </c>
      <c r="AX339" s="54"/>
      <c r="AY339" s="55">
        <v>0</v>
      </c>
      <c r="AZ339" s="55">
        <v>3</v>
      </c>
      <c r="BA339" s="55">
        <v>0.04</v>
      </c>
      <c r="BB339" s="56">
        <v>1</v>
      </c>
      <c r="BC339" s="56">
        <v>1</v>
      </c>
      <c r="BD339" s="56">
        <v>1</v>
      </c>
      <c r="BE339" s="56"/>
      <c r="BF339" s="56"/>
      <c r="BG339" s="56"/>
      <c r="BH339" s="56"/>
      <c r="BI339" s="56"/>
      <c r="BJ339" s="56"/>
      <c r="BK339" s="56">
        <v>1</v>
      </c>
      <c r="BL339" s="56"/>
      <c r="BM339" s="56"/>
      <c r="BN339" s="56"/>
      <c r="BO339" s="56"/>
      <c r="BP339" s="56"/>
      <c r="BQ339" s="56"/>
      <c r="BR339" s="56"/>
      <c r="BS339" s="56"/>
      <c r="BT339" s="56"/>
      <c r="BU339" s="56"/>
      <c r="BV339" s="56"/>
      <c r="BW339" s="56"/>
      <c r="BX339" s="56"/>
      <c r="BY339" s="56"/>
      <c r="BZ339" s="56"/>
      <c r="CA339" s="56"/>
      <c r="CB339" s="56"/>
      <c r="CC339" s="56"/>
      <c r="CD339" s="56"/>
      <c r="CE339" s="56"/>
      <c r="CF339" s="56"/>
      <c r="CG339" s="56"/>
      <c r="CH339" s="56"/>
      <c r="CI339" s="56"/>
      <c r="CJ339" s="56"/>
      <c r="CK339" s="56"/>
      <c r="CL339" s="56"/>
      <c r="CM339" s="56"/>
      <c r="CN339" s="56">
        <v>0</v>
      </c>
      <c r="CO339" s="56"/>
      <c r="CP339" s="70"/>
      <c r="CQ339" s="56"/>
      <c r="CR339" s="56"/>
      <c r="CS339" s="56"/>
      <c r="CT339" s="56"/>
      <c r="CU339" s="56">
        <v>1</v>
      </c>
      <c r="CV339" s="56">
        <v>0</v>
      </c>
      <c r="CW339" s="55">
        <v>0.56200000000000006</v>
      </c>
      <c r="CX339" s="54" t="s">
        <v>3898</v>
      </c>
      <c r="CY339" s="54" t="s">
        <v>3943</v>
      </c>
      <c r="CZ339" s="54">
        <v>0.6</v>
      </c>
      <c r="DA339" s="54" t="s">
        <v>4078</v>
      </c>
      <c r="DB339" s="55">
        <v>93.632000000000005</v>
      </c>
      <c r="DC339" s="54"/>
      <c r="DD339" s="54"/>
      <c r="DE339" s="54"/>
      <c r="DF339" s="54"/>
      <c r="DG339" s="54"/>
      <c r="DH339" s="54"/>
      <c r="DI339" s="54"/>
      <c r="DJ339" s="54">
        <v>4</v>
      </c>
      <c r="DK339" s="54">
        <v>1</v>
      </c>
      <c r="DL339" s="54" t="s">
        <v>4280</v>
      </c>
      <c r="DM339" s="54">
        <v>113</v>
      </c>
      <c r="DN339" s="54">
        <v>1</v>
      </c>
      <c r="DO339" s="54" t="s">
        <v>4416</v>
      </c>
      <c r="DP339" s="54">
        <v>90</v>
      </c>
      <c r="DQ339" s="54"/>
      <c r="DR339" s="54"/>
      <c r="DS339" s="54"/>
      <c r="DT339" s="54"/>
      <c r="DU339" s="54"/>
      <c r="DV339" s="54"/>
      <c r="DW339" s="54"/>
      <c r="DX339" s="54"/>
      <c r="DY339" s="54"/>
      <c r="DZ339" s="54"/>
      <c r="EA339" s="54"/>
      <c r="EB339" s="54"/>
      <c r="EC339" s="54"/>
      <c r="ED339" s="54"/>
      <c r="EE339" s="54"/>
      <c r="EF339" s="54"/>
      <c r="EG339" s="54"/>
      <c r="EH339" s="54"/>
      <c r="EI339" s="54"/>
      <c r="EJ339" s="54"/>
      <c r="EK339" s="54"/>
      <c r="EL339" s="54">
        <v>1</v>
      </c>
      <c r="EM339" s="54" t="s">
        <v>4416</v>
      </c>
      <c r="EN339" s="54">
        <v>90</v>
      </c>
      <c r="EO339" s="54"/>
      <c r="EP339" s="54"/>
      <c r="EQ339" s="54"/>
      <c r="ER339" s="54"/>
      <c r="ES339" s="54"/>
      <c r="ET339" s="54"/>
      <c r="EU339" s="54"/>
      <c r="EV339" s="54"/>
      <c r="EW339" s="54"/>
      <c r="EX339" s="54"/>
      <c r="EY339" s="54"/>
      <c r="EZ339" s="54"/>
      <c r="FA339" s="54">
        <v>1</v>
      </c>
      <c r="FB339" s="54" t="s">
        <v>4836</v>
      </c>
      <c r="FC339" s="54">
        <v>13</v>
      </c>
      <c r="FD339" s="54"/>
      <c r="FE339" s="54"/>
      <c r="FF339" s="54"/>
      <c r="FG339" s="54"/>
      <c r="FH339" s="54"/>
      <c r="FI339" s="54"/>
      <c r="FJ339" s="54"/>
      <c r="FK339" s="54"/>
      <c r="FL339" s="54"/>
      <c r="FM339" s="54"/>
      <c r="FN339" s="54"/>
      <c r="FO339" s="54"/>
      <c r="FP339" s="54"/>
      <c r="FQ339" s="54"/>
      <c r="FR339" s="54"/>
      <c r="FS339" s="54"/>
      <c r="FT339" s="54"/>
      <c r="FU339" s="54" t="s">
        <v>5181</v>
      </c>
      <c r="FV339" s="54"/>
      <c r="FW339" s="54"/>
      <c r="FX339" s="54"/>
      <c r="FY339" s="54"/>
      <c r="FZ339" s="54"/>
      <c r="GA339" s="54"/>
      <c r="GB339" s="54"/>
      <c r="GC339" s="54"/>
      <c r="GD339" s="54"/>
      <c r="GE339" s="54"/>
      <c r="GF339" s="54" t="s">
        <v>6144</v>
      </c>
      <c r="GG339" s="54" t="s">
        <v>6464</v>
      </c>
      <c r="GH339" s="54" t="s">
        <v>6808</v>
      </c>
      <c r="GI339" s="54" t="s">
        <v>7149</v>
      </c>
      <c r="GJ339" s="54" t="s">
        <v>7238</v>
      </c>
      <c r="GK339" s="54" t="s">
        <v>7333</v>
      </c>
      <c r="GL339" s="54" t="s">
        <v>7431</v>
      </c>
      <c r="GM339" s="54" t="s">
        <v>7505</v>
      </c>
      <c r="GN339" s="54"/>
    </row>
    <row r="340" spans="3:196" ht="30" customHeight="1" x14ac:dyDescent="0.2">
      <c r="C340" s="57" t="s">
        <v>11155</v>
      </c>
      <c r="D340" s="102" t="s">
        <v>11215</v>
      </c>
      <c r="E340" s="54" t="s">
        <v>78</v>
      </c>
      <c r="F340" s="54" t="s">
        <v>11175</v>
      </c>
      <c r="G340" s="54" t="s">
        <v>84</v>
      </c>
      <c r="H340" s="54" t="s">
        <v>442</v>
      </c>
      <c r="I340" s="54" t="s">
        <v>694</v>
      </c>
      <c r="J340" s="54" t="s">
        <v>694</v>
      </c>
      <c r="K340" s="54">
        <v>2021</v>
      </c>
      <c r="L340" s="54" t="s">
        <v>907</v>
      </c>
      <c r="M340" s="54" t="s">
        <v>954</v>
      </c>
      <c r="N340" s="54"/>
      <c r="O340" s="54" t="s">
        <v>1295</v>
      </c>
      <c r="P340" s="54" t="s">
        <v>1513</v>
      </c>
      <c r="Q340" s="54"/>
      <c r="R340" s="54"/>
      <c r="S340" s="54" t="s">
        <v>2242</v>
      </c>
      <c r="T340" s="54"/>
      <c r="U340" s="54" t="s">
        <v>2525</v>
      </c>
      <c r="V340" s="54" t="s">
        <v>2602</v>
      </c>
      <c r="W340" s="54"/>
      <c r="X340" s="54"/>
      <c r="Y340" s="54"/>
      <c r="Z340" s="54" t="s">
        <v>2969</v>
      </c>
      <c r="AA340" s="54" t="s">
        <v>3135</v>
      </c>
      <c r="AB340" s="54" t="s">
        <v>3139</v>
      </c>
      <c r="AC340" s="54" t="s">
        <v>3366</v>
      </c>
      <c r="AD340" s="55">
        <v>4.0519999999999996</v>
      </c>
      <c r="AE340" s="55"/>
      <c r="AF340" s="55"/>
      <c r="AG340" s="55"/>
      <c r="AH340" s="55">
        <v>4.0519999999999996</v>
      </c>
      <c r="AI340" s="55">
        <v>100</v>
      </c>
      <c r="AJ340" s="55">
        <v>0.3</v>
      </c>
      <c r="AK340" s="55">
        <v>0</v>
      </c>
      <c r="AL340" s="55">
        <v>0</v>
      </c>
      <c r="AM340" s="55">
        <v>0</v>
      </c>
      <c r="AN340" s="55">
        <v>0</v>
      </c>
      <c r="AO340" s="55">
        <v>0</v>
      </c>
      <c r="AP340" s="55">
        <v>0</v>
      </c>
      <c r="AQ340" s="55"/>
      <c r="AR340" s="55"/>
      <c r="AS340" s="55"/>
      <c r="AT340" s="55"/>
      <c r="AU340" s="55"/>
      <c r="AV340" s="55"/>
      <c r="AW340" s="54"/>
      <c r="AX340" s="54"/>
      <c r="AY340" s="55"/>
      <c r="AZ340" s="55">
        <v>3.7160000000000002</v>
      </c>
      <c r="BA340" s="55">
        <v>0.34</v>
      </c>
      <c r="BB340" s="56">
        <v>5</v>
      </c>
      <c r="BC340" s="56">
        <v>5</v>
      </c>
      <c r="BD340" s="56">
        <v>5</v>
      </c>
      <c r="BE340" s="56"/>
      <c r="BF340" s="56"/>
      <c r="BG340" s="56"/>
      <c r="BH340" s="56"/>
      <c r="BI340" s="56"/>
      <c r="BJ340" s="56">
        <v>1</v>
      </c>
      <c r="BK340" s="56">
        <v>1</v>
      </c>
      <c r="BL340" s="56">
        <v>2</v>
      </c>
      <c r="BM340" s="56">
        <v>1</v>
      </c>
      <c r="BN340" s="56"/>
      <c r="BO340" s="56"/>
      <c r="BP340" s="56"/>
      <c r="BQ340" s="56"/>
      <c r="BR340" s="56"/>
      <c r="BS340" s="56"/>
      <c r="BT340" s="56"/>
      <c r="BU340" s="56"/>
      <c r="BV340" s="56"/>
      <c r="BW340" s="56"/>
      <c r="BX340" s="56"/>
      <c r="BY340" s="56"/>
      <c r="BZ340" s="56"/>
      <c r="CA340" s="56"/>
      <c r="CB340" s="56"/>
      <c r="CC340" s="56"/>
      <c r="CD340" s="56"/>
      <c r="CE340" s="56"/>
      <c r="CF340" s="56"/>
      <c r="CG340" s="56"/>
      <c r="CH340" s="56"/>
      <c r="CI340" s="56"/>
      <c r="CJ340" s="56"/>
      <c r="CK340" s="56"/>
      <c r="CL340" s="56"/>
      <c r="CM340" s="56"/>
      <c r="CN340" s="56">
        <v>0</v>
      </c>
      <c r="CO340" s="56"/>
      <c r="CP340" s="70"/>
      <c r="CQ340" s="56"/>
      <c r="CR340" s="56"/>
      <c r="CS340" s="56"/>
      <c r="CT340" s="56"/>
      <c r="CU340" s="56">
        <v>5</v>
      </c>
      <c r="CV340" s="56">
        <v>0</v>
      </c>
      <c r="CW340" s="55">
        <v>2.8</v>
      </c>
      <c r="CX340" s="54" t="s">
        <v>3892</v>
      </c>
      <c r="CY340" s="54"/>
      <c r="CZ340" s="54">
        <v>22.59</v>
      </c>
      <c r="DA340" s="54" t="s">
        <v>4072</v>
      </c>
      <c r="DB340" s="55">
        <v>12.395</v>
      </c>
      <c r="DC340" s="54"/>
      <c r="DD340" s="54"/>
      <c r="DE340" s="54"/>
      <c r="DF340" s="54"/>
      <c r="DG340" s="54"/>
      <c r="DH340" s="54"/>
      <c r="DI340" s="54"/>
      <c r="DJ340" s="54"/>
      <c r="DK340" s="54">
        <v>1</v>
      </c>
      <c r="DL340" s="54" t="s">
        <v>4279</v>
      </c>
      <c r="DM340" s="54">
        <v>180</v>
      </c>
      <c r="DN340" s="54"/>
      <c r="DO340" s="54"/>
      <c r="DP340" s="54"/>
      <c r="DQ340" s="54"/>
      <c r="DR340" s="54"/>
      <c r="DS340" s="54"/>
      <c r="DT340" s="54"/>
      <c r="DU340" s="54"/>
      <c r="DV340" s="54"/>
      <c r="DW340" s="54"/>
      <c r="DX340" s="54"/>
      <c r="DY340" s="54"/>
      <c r="DZ340" s="54"/>
      <c r="EA340" s="54"/>
      <c r="EB340" s="54"/>
      <c r="EC340" s="54"/>
      <c r="ED340" s="54"/>
      <c r="EE340" s="54"/>
      <c r="EF340" s="54"/>
      <c r="EG340" s="54"/>
      <c r="EH340" s="54"/>
      <c r="EI340" s="54"/>
      <c r="EJ340" s="54"/>
      <c r="EK340" s="54"/>
      <c r="EL340" s="54"/>
      <c r="EM340" s="54"/>
      <c r="EN340" s="54"/>
      <c r="EO340" s="54"/>
      <c r="EP340" s="54"/>
      <c r="EQ340" s="54"/>
      <c r="ER340" s="54"/>
      <c r="ES340" s="54"/>
      <c r="ET340" s="54"/>
      <c r="EU340" s="54"/>
      <c r="EV340" s="54"/>
      <c r="EW340" s="54"/>
      <c r="EX340" s="54">
        <v>1</v>
      </c>
      <c r="EY340" s="54" t="s">
        <v>4180</v>
      </c>
      <c r="EZ340" s="54">
        <v>9</v>
      </c>
      <c r="FA340" s="54"/>
      <c r="FB340" s="54"/>
      <c r="FC340" s="54"/>
      <c r="FD340" s="54"/>
      <c r="FE340" s="54"/>
      <c r="FF340" s="54"/>
      <c r="FG340" s="54"/>
      <c r="FH340" s="54"/>
      <c r="FI340" s="54"/>
      <c r="FJ340" s="54"/>
      <c r="FK340" s="54"/>
      <c r="FL340" s="54"/>
      <c r="FM340" s="54"/>
      <c r="FN340" s="54"/>
      <c r="FO340" s="54"/>
      <c r="FP340" s="54"/>
      <c r="FQ340" s="54"/>
      <c r="FR340" s="54"/>
      <c r="FS340" s="54"/>
      <c r="FT340" s="54"/>
      <c r="FU340" s="54" t="s">
        <v>5182</v>
      </c>
      <c r="FV340" s="54"/>
      <c r="FW340" s="54"/>
      <c r="FX340" s="54"/>
      <c r="FY340" s="54"/>
      <c r="FZ340" s="54"/>
      <c r="GA340" s="54"/>
      <c r="GB340" s="54"/>
      <c r="GC340" s="54"/>
      <c r="GD340" s="54"/>
      <c r="GE340" s="54"/>
      <c r="GF340" s="54" t="s">
        <v>6145</v>
      </c>
      <c r="GG340" s="54" t="s">
        <v>6465</v>
      </c>
      <c r="GH340" s="54" t="s">
        <v>6809</v>
      </c>
      <c r="GI340" s="54" t="s">
        <v>7150</v>
      </c>
      <c r="GJ340" s="54" t="s">
        <v>7238</v>
      </c>
      <c r="GK340" s="54" t="s">
        <v>7334</v>
      </c>
      <c r="GL340" s="54" t="s">
        <v>7432</v>
      </c>
      <c r="GM340" s="54" t="s">
        <v>7505</v>
      </c>
      <c r="GN340" s="54"/>
    </row>
    <row r="341" spans="3:196" ht="30" customHeight="1" x14ac:dyDescent="0.2">
      <c r="C341" s="57" t="s">
        <v>11155</v>
      </c>
      <c r="D341" s="102" t="s">
        <v>11215</v>
      </c>
      <c r="E341" s="54" t="s">
        <v>78</v>
      </c>
      <c r="F341" s="54" t="s">
        <v>11175</v>
      </c>
      <c r="G341" s="54" t="s">
        <v>83</v>
      </c>
      <c r="H341" s="54" t="s">
        <v>443</v>
      </c>
      <c r="I341" s="54" t="s">
        <v>696</v>
      </c>
      <c r="J341" s="54" t="s">
        <v>696</v>
      </c>
      <c r="K341" s="54">
        <v>2022</v>
      </c>
      <c r="L341" s="54" t="s">
        <v>788</v>
      </c>
      <c r="M341" s="54" t="s">
        <v>936</v>
      </c>
      <c r="N341" s="54"/>
      <c r="O341" s="54" t="s">
        <v>1296</v>
      </c>
      <c r="P341" s="54"/>
      <c r="Q341" s="54" t="s">
        <v>1763</v>
      </c>
      <c r="R341" s="54"/>
      <c r="S341" s="54" t="s">
        <v>1763</v>
      </c>
      <c r="T341" s="54"/>
      <c r="U341" s="54" t="s">
        <v>2526</v>
      </c>
      <c r="V341" s="54"/>
      <c r="W341" s="54"/>
      <c r="X341" s="54"/>
      <c r="Y341" s="54"/>
      <c r="Z341" s="54" t="s">
        <v>2970</v>
      </c>
      <c r="AA341" s="54" t="s">
        <v>3136</v>
      </c>
      <c r="AB341" s="54" t="s">
        <v>3138</v>
      </c>
      <c r="AC341" s="54" t="s">
        <v>3369</v>
      </c>
      <c r="AD341" s="55">
        <v>3.0649999999999999</v>
      </c>
      <c r="AE341" s="55"/>
      <c r="AF341" s="55"/>
      <c r="AG341" s="55"/>
      <c r="AH341" s="55">
        <v>3.0649999999999999</v>
      </c>
      <c r="AI341" s="55">
        <v>100</v>
      </c>
      <c r="AJ341" s="55">
        <v>0</v>
      </c>
      <c r="AK341" s="55">
        <v>0</v>
      </c>
      <c r="AL341" s="55">
        <v>0</v>
      </c>
      <c r="AM341" s="55">
        <v>0</v>
      </c>
      <c r="AN341" s="55">
        <v>0</v>
      </c>
      <c r="AO341" s="55">
        <v>0</v>
      </c>
      <c r="AP341" s="55">
        <v>0</v>
      </c>
      <c r="AQ341" s="55"/>
      <c r="AR341" s="55"/>
      <c r="AS341" s="55"/>
      <c r="AT341" s="55"/>
      <c r="AU341" s="55"/>
      <c r="AV341" s="55"/>
      <c r="AW341" s="54"/>
      <c r="AX341" s="54"/>
      <c r="AY341" s="55"/>
      <c r="AZ341" s="55">
        <v>2.3980000000000001</v>
      </c>
      <c r="BA341" s="55">
        <v>0</v>
      </c>
      <c r="BB341" s="56">
        <v>10</v>
      </c>
      <c r="BC341" s="56">
        <v>10</v>
      </c>
      <c r="BD341" s="56">
        <v>3</v>
      </c>
      <c r="BE341" s="56"/>
      <c r="BF341" s="56"/>
      <c r="BG341" s="56"/>
      <c r="BH341" s="56"/>
      <c r="BI341" s="56"/>
      <c r="BJ341" s="56"/>
      <c r="BK341" s="56"/>
      <c r="BL341" s="56"/>
      <c r="BM341" s="56">
        <v>1</v>
      </c>
      <c r="BN341" s="56"/>
      <c r="BO341" s="56"/>
      <c r="BP341" s="56">
        <v>2</v>
      </c>
      <c r="BQ341" s="56"/>
      <c r="BR341" s="56"/>
      <c r="BS341" s="56"/>
      <c r="BT341" s="56"/>
      <c r="BU341" s="56"/>
      <c r="BV341" s="56"/>
      <c r="BW341" s="56"/>
      <c r="BX341" s="56"/>
      <c r="BY341" s="56"/>
      <c r="BZ341" s="56"/>
      <c r="CA341" s="56"/>
      <c r="CB341" s="56"/>
      <c r="CC341" s="56"/>
      <c r="CD341" s="56"/>
      <c r="CE341" s="56"/>
      <c r="CF341" s="56"/>
      <c r="CG341" s="56"/>
      <c r="CH341" s="56"/>
      <c r="CI341" s="56"/>
      <c r="CJ341" s="56"/>
      <c r="CK341" s="56"/>
      <c r="CL341" s="56"/>
      <c r="CM341" s="56"/>
      <c r="CN341" s="56">
        <v>0</v>
      </c>
      <c r="CO341" s="56"/>
      <c r="CP341" s="70"/>
      <c r="CQ341" s="56"/>
      <c r="CR341" s="56"/>
      <c r="CS341" s="56"/>
      <c r="CT341" s="56"/>
      <c r="CU341" s="56">
        <v>3</v>
      </c>
      <c r="CV341" s="56">
        <v>0</v>
      </c>
      <c r="CW341" s="55">
        <v>3.2</v>
      </c>
      <c r="CX341" s="54" t="s">
        <v>594</v>
      </c>
      <c r="CY341" s="54"/>
      <c r="CZ341" s="54">
        <v>4.7300000000000004</v>
      </c>
      <c r="DA341" s="54" t="s">
        <v>4079</v>
      </c>
      <c r="DB341" s="55">
        <v>67.701999999999998</v>
      </c>
      <c r="DC341" s="54"/>
      <c r="DD341" s="54"/>
      <c r="DE341" s="54"/>
      <c r="DF341" s="54"/>
      <c r="DG341" s="54"/>
      <c r="DH341" s="54"/>
      <c r="DI341" s="54"/>
      <c r="DJ341" s="54"/>
      <c r="DK341" s="54">
        <v>1</v>
      </c>
      <c r="DL341" s="54" t="s">
        <v>1763</v>
      </c>
      <c r="DM341" s="54">
        <v>123</v>
      </c>
      <c r="DN341" s="54"/>
      <c r="DO341" s="54"/>
      <c r="DP341" s="54"/>
      <c r="DQ341" s="54"/>
      <c r="DR341" s="54"/>
      <c r="DS341" s="54"/>
      <c r="DT341" s="54"/>
      <c r="DU341" s="54"/>
      <c r="DV341" s="54"/>
      <c r="DW341" s="54"/>
      <c r="DX341" s="54"/>
      <c r="DY341" s="54"/>
      <c r="DZ341" s="54"/>
      <c r="EA341" s="54"/>
      <c r="EB341" s="54"/>
      <c r="EC341" s="54"/>
      <c r="ED341" s="54"/>
      <c r="EE341" s="54"/>
      <c r="EF341" s="54"/>
      <c r="EG341" s="54"/>
      <c r="EH341" s="54"/>
      <c r="EI341" s="54"/>
      <c r="EJ341" s="54"/>
      <c r="EK341" s="54"/>
      <c r="EL341" s="54"/>
      <c r="EM341" s="54"/>
      <c r="EN341" s="54"/>
      <c r="EO341" s="54"/>
      <c r="EP341" s="54"/>
      <c r="EQ341" s="54"/>
      <c r="ER341" s="54"/>
      <c r="ES341" s="54"/>
      <c r="ET341" s="54"/>
      <c r="EU341" s="54"/>
      <c r="EV341" s="54"/>
      <c r="EW341" s="54"/>
      <c r="EX341" s="54">
        <v>1</v>
      </c>
      <c r="EY341" s="54" t="s">
        <v>1763</v>
      </c>
      <c r="EZ341" s="54">
        <v>12</v>
      </c>
      <c r="FA341" s="54"/>
      <c r="FB341" s="54"/>
      <c r="FC341" s="54"/>
      <c r="FD341" s="54"/>
      <c r="FE341" s="54"/>
      <c r="FF341" s="54"/>
      <c r="FG341" s="54"/>
      <c r="FH341" s="54"/>
      <c r="FI341" s="54"/>
      <c r="FJ341" s="54"/>
      <c r="FK341" s="54"/>
      <c r="FL341" s="54"/>
      <c r="FM341" s="54"/>
      <c r="FN341" s="54"/>
      <c r="FO341" s="54"/>
      <c r="FP341" s="54"/>
      <c r="FQ341" s="54"/>
      <c r="FR341" s="54"/>
      <c r="FS341" s="54"/>
      <c r="FT341" s="54"/>
      <c r="FU341" s="54" t="s">
        <v>5183</v>
      </c>
      <c r="FV341" s="54" t="s">
        <v>5348</v>
      </c>
      <c r="FW341" s="54"/>
      <c r="FX341" s="54"/>
      <c r="FY341" s="54" t="s">
        <v>5606</v>
      </c>
      <c r="FZ341" s="54"/>
      <c r="GA341" s="54"/>
      <c r="GB341" s="54"/>
      <c r="GC341" s="54"/>
      <c r="GD341" s="54"/>
      <c r="GE341" s="54"/>
      <c r="GF341" s="54" t="s">
        <v>6146</v>
      </c>
      <c r="GG341" s="54" t="s">
        <v>6466</v>
      </c>
      <c r="GH341" s="54" t="s">
        <v>6810</v>
      </c>
      <c r="GI341" s="54" t="s">
        <v>7151</v>
      </c>
      <c r="GJ341" s="54" t="s">
        <v>7238</v>
      </c>
      <c r="GK341" s="54" t="s">
        <v>7333</v>
      </c>
      <c r="GL341" s="54" t="s">
        <v>7431</v>
      </c>
      <c r="GM341" s="54" t="s">
        <v>7505</v>
      </c>
      <c r="GN341" s="54"/>
    </row>
    <row r="342" spans="3:196" ht="30" customHeight="1" x14ac:dyDescent="0.2">
      <c r="C342" s="57" t="s">
        <v>11155</v>
      </c>
      <c r="D342" s="102" t="s">
        <v>11215</v>
      </c>
      <c r="E342" s="54" t="s">
        <v>78</v>
      </c>
      <c r="F342" s="54" t="s">
        <v>11175</v>
      </c>
      <c r="G342" s="54" t="s">
        <v>84</v>
      </c>
      <c r="H342" s="54" t="s">
        <v>444</v>
      </c>
      <c r="I342" s="54" t="s">
        <v>694</v>
      </c>
      <c r="J342" s="54" t="s">
        <v>694</v>
      </c>
      <c r="K342" s="54">
        <v>2021</v>
      </c>
      <c r="L342" s="54" t="s">
        <v>788</v>
      </c>
      <c r="M342" s="54" t="s">
        <v>936</v>
      </c>
      <c r="N342" s="54"/>
      <c r="O342" s="54" t="s">
        <v>1297</v>
      </c>
      <c r="P342" s="54" t="s">
        <v>1514</v>
      </c>
      <c r="Q342" s="54"/>
      <c r="R342" s="54"/>
      <c r="S342" s="54"/>
      <c r="T342" s="54"/>
      <c r="U342" s="54"/>
      <c r="V342" s="54"/>
      <c r="W342" s="54"/>
      <c r="X342" s="54"/>
      <c r="Y342" s="54"/>
      <c r="Z342" s="54" t="s">
        <v>2971</v>
      </c>
      <c r="AA342" s="54" t="s">
        <v>2971</v>
      </c>
      <c r="AB342" s="54" t="s">
        <v>3139</v>
      </c>
      <c r="AC342" s="54" t="s">
        <v>2971</v>
      </c>
      <c r="AD342" s="55">
        <v>3.778</v>
      </c>
      <c r="AE342" s="55"/>
      <c r="AF342" s="55"/>
      <c r="AG342" s="55"/>
      <c r="AH342" s="55">
        <v>3.778</v>
      </c>
      <c r="AI342" s="55">
        <v>100</v>
      </c>
      <c r="AJ342" s="55">
        <v>0</v>
      </c>
      <c r="AK342" s="55">
        <v>0</v>
      </c>
      <c r="AL342" s="55">
        <v>0</v>
      </c>
      <c r="AM342" s="55">
        <v>0</v>
      </c>
      <c r="AN342" s="55">
        <v>0</v>
      </c>
      <c r="AO342" s="55">
        <v>0</v>
      </c>
      <c r="AP342" s="55">
        <v>0</v>
      </c>
      <c r="AQ342" s="55"/>
      <c r="AR342" s="55"/>
      <c r="AS342" s="55"/>
      <c r="AT342" s="55"/>
      <c r="AU342" s="55"/>
      <c r="AV342" s="55"/>
      <c r="AW342" s="54"/>
      <c r="AX342" s="54"/>
      <c r="AY342" s="55"/>
      <c r="AZ342" s="55">
        <v>4.9119999999999999</v>
      </c>
      <c r="BA342" s="55">
        <v>0</v>
      </c>
      <c r="BB342" s="56">
        <v>6</v>
      </c>
      <c r="BC342" s="56">
        <v>6</v>
      </c>
      <c r="BD342" s="56">
        <v>6</v>
      </c>
      <c r="BE342" s="56"/>
      <c r="BF342" s="56">
        <v>2</v>
      </c>
      <c r="BG342" s="56"/>
      <c r="BH342" s="56"/>
      <c r="BI342" s="56"/>
      <c r="BJ342" s="56"/>
      <c r="BK342" s="56"/>
      <c r="BL342" s="56">
        <v>1</v>
      </c>
      <c r="BM342" s="56">
        <v>1</v>
      </c>
      <c r="BN342" s="56"/>
      <c r="BO342" s="56"/>
      <c r="BP342" s="56">
        <v>1</v>
      </c>
      <c r="BQ342" s="56"/>
      <c r="BR342" s="56"/>
      <c r="BS342" s="56"/>
      <c r="BT342" s="56"/>
      <c r="BU342" s="56"/>
      <c r="BV342" s="56">
        <v>1</v>
      </c>
      <c r="BW342" s="56"/>
      <c r="BX342" s="56"/>
      <c r="BY342" s="56"/>
      <c r="BZ342" s="56"/>
      <c r="CA342" s="56"/>
      <c r="CB342" s="56"/>
      <c r="CC342" s="56"/>
      <c r="CD342" s="56"/>
      <c r="CE342" s="56"/>
      <c r="CF342" s="56"/>
      <c r="CG342" s="56"/>
      <c r="CH342" s="56"/>
      <c r="CI342" s="56"/>
      <c r="CJ342" s="56"/>
      <c r="CK342" s="56"/>
      <c r="CL342" s="56"/>
      <c r="CM342" s="56"/>
      <c r="CN342" s="56">
        <v>0</v>
      </c>
      <c r="CO342" s="56"/>
      <c r="CP342" s="70"/>
      <c r="CQ342" s="56"/>
      <c r="CR342" s="56"/>
      <c r="CS342" s="56"/>
      <c r="CT342" s="56"/>
      <c r="CU342" s="56">
        <v>6</v>
      </c>
      <c r="CV342" s="56">
        <v>0</v>
      </c>
      <c r="CW342" s="55">
        <v>0</v>
      </c>
      <c r="CX342" s="54" t="s">
        <v>594</v>
      </c>
      <c r="CY342" s="54"/>
      <c r="CZ342" s="54">
        <v>0</v>
      </c>
      <c r="DA342" s="54" t="s">
        <v>4072</v>
      </c>
      <c r="DB342" s="55">
        <v>17.952999999999999</v>
      </c>
      <c r="DC342" s="54"/>
      <c r="DD342" s="54"/>
      <c r="DE342" s="54"/>
      <c r="DF342" s="54"/>
      <c r="DG342" s="54"/>
      <c r="DH342" s="54"/>
      <c r="DI342" s="54"/>
      <c r="DJ342" s="54"/>
      <c r="DK342" s="54"/>
      <c r="DL342" s="54"/>
      <c r="DM342" s="54"/>
      <c r="DN342" s="54"/>
      <c r="DO342" s="54"/>
      <c r="DP342" s="54"/>
      <c r="DQ342" s="54"/>
      <c r="DR342" s="54"/>
      <c r="DS342" s="54"/>
      <c r="DT342" s="54"/>
      <c r="DU342" s="54"/>
      <c r="DV342" s="54"/>
      <c r="DW342" s="54"/>
      <c r="DX342" s="54"/>
      <c r="DY342" s="54"/>
      <c r="DZ342" s="54"/>
      <c r="EA342" s="54"/>
      <c r="EB342" s="54"/>
      <c r="EC342" s="54"/>
      <c r="ED342" s="54"/>
      <c r="EE342" s="54"/>
      <c r="EF342" s="54"/>
      <c r="EG342" s="54"/>
      <c r="EH342" s="54"/>
      <c r="EI342" s="54"/>
      <c r="EJ342" s="54"/>
      <c r="EK342" s="54"/>
      <c r="EL342" s="54"/>
      <c r="EM342" s="54"/>
      <c r="EN342" s="54"/>
      <c r="EO342" s="54"/>
      <c r="EP342" s="54"/>
      <c r="EQ342" s="54"/>
      <c r="ER342" s="54"/>
      <c r="ES342" s="54"/>
      <c r="ET342" s="54"/>
      <c r="EU342" s="54"/>
      <c r="EV342" s="54"/>
      <c r="EW342" s="54"/>
      <c r="EX342" s="54"/>
      <c r="EY342" s="54"/>
      <c r="EZ342" s="54"/>
      <c r="FA342" s="54"/>
      <c r="FB342" s="54"/>
      <c r="FC342" s="54"/>
      <c r="FD342" s="54"/>
      <c r="FE342" s="54"/>
      <c r="FF342" s="54"/>
      <c r="FG342" s="54"/>
      <c r="FH342" s="54"/>
      <c r="FI342" s="54"/>
      <c r="FJ342" s="54"/>
      <c r="FK342" s="54"/>
      <c r="FL342" s="54"/>
      <c r="FM342" s="54"/>
      <c r="FN342" s="54"/>
      <c r="FO342" s="54"/>
      <c r="FP342" s="54"/>
      <c r="FQ342" s="54"/>
      <c r="FR342" s="54"/>
      <c r="FS342" s="54"/>
      <c r="FT342" s="54"/>
      <c r="FU342" s="54"/>
      <c r="FV342" s="54"/>
      <c r="FW342" s="54"/>
      <c r="FX342" s="54"/>
      <c r="FY342" s="54"/>
      <c r="FZ342" s="54"/>
      <c r="GA342" s="54"/>
      <c r="GB342" s="54"/>
      <c r="GC342" s="54"/>
      <c r="GD342" s="54"/>
      <c r="GE342" s="54"/>
      <c r="GF342" s="54" t="s">
        <v>6147</v>
      </c>
      <c r="GG342" s="54" t="s">
        <v>6467</v>
      </c>
      <c r="GH342" s="54" t="s">
        <v>6811</v>
      </c>
      <c r="GI342" s="54" t="s">
        <v>7152</v>
      </c>
      <c r="GJ342" s="54" t="s">
        <v>7238</v>
      </c>
      <c r="GK342" s="54" t="s">
        <v>7333</v>
      </c>
      <c r="GL342" s="54" t="s">
        <v>7431</v>
      </c>
      <c r="GM342" s="54" t="s">
        <v>7505</v>
      </c>
      <c r="GN342" s="54"/>
    </row>
    <row r="343" spans="3:196" ht="30" customHeight="1" x14ac:dyDescent="0.2">
      <c r="C343" s="57" t="s">
        <v>11155</v>
      </c>
      <c r="D343" s="102" t="s">
        <v>11215</v>
      </c>
      <c r="E343" s="54" t="s">
        <v>78</v>
      </c>
      <c r="F343" s="54" t="s">
        <v>11175</v>
      </c>
      <c r="G343" s="54" t="s">
        <v>83</v>
      </c>
      <c r="H343" s="54" t="s">
        <v>441</v>
      </c>
      <c r="I343" s="54" t="s">
        <v>694</v>
      </c>
      <c r="J343" s="54" t="s">
        <v>694</v>
      </c>
      <c r="K343" s="54">
        <v>2022</v>
      </c>
      <c r="L343" s="54" t="s">
        <v>873</v>
      </c>
      <c r="M343" s="54" t="s">
        <v>936</v>
      </c>
      <c r="N343" s="54"/>
      <c r="O343" s="54" t="s">
        <v>1298</v>
      </c>
      <c r="P343" s="54" t="s">
        <v>1515</v>
      </c>
      <c r="Q343" s="54"/>
      <c r="R343" s="54"/>
      <c r="S343" s="54"/>
      <c r="T343" s="54"/>
      <c r="U343" s="54" t="s">
        <v>2524</v>
      </c>
      <c r="V343" s="54"/>
      <c r="W343" s="54"/>
      <c r="X343" s="54"/>
      <c r="Y343" s="54"/>
      <c r="Z343" s="54" t="s">
        <v>2972</v>
      </c>
      <c r="AA343" s="54" t="s">
        <v>2972</v>
      </c>
      <c r="AB343" s="54" t="s">
        <v>3139</v>
      </c>
      <c r="AC343" s="54" t="s">
        <v>2972</v>
      </c>
      <c r="AD343" s="55">
        <v>3.2869999999999999</v>
      </c>
      <c r="AE343" s="55"/>
      <c r="AF343" s="55"/>
      <c r="AG343" s="55"/>
      <c r="AH343" s="55">
        <v>3.2869999999999999</v>
      </c>
      <c r="AI343" s="55">
        <v>100</v>
      </c>
      <c r="AJ343" s="55">
        <v>0.06</v>
      </c>
      <c r="AK343" s="55">
        <v>0</v>
      </c>
      <c r="AL343" s="55">
        <v>0</v>
      </c>
      <c r="AM343" s="55">
        <v>0</v>
      </c>
      <c r="AN343" s="55">
        <v>0</v>
      </c>
      <c r="AO343" s="55">
        <v>0</v>
      </c>
      <c r="AP343" s="55">
        <v>0</v>
      </c>
      <c r="AQ343" s="55"/>
      <c r="AR343" s="55"/>
      <c r="AS343" s="55"/>
      <c r="AT343" s="55"/>
      <c r="AU343" s="55"/>
      <c r="AV343" s="55"/>
      <c r="AW343" s="54"/>
      <c r="AX343" s="54"/>
      <c r="AY343" s="55"/>
      <c r="AZ343" s="55">
        <v>1.57</v>
      </c>
      <c r="BA343" s="55">
        <v>0.03</v>
      </c>
      <c r="BB343" s="56">
        <v>1</v>
      </c>
      <c r="BC343" s="56">
        <v>1</v>
      </c>
      <c r="BD343" s="56">
        <v>1</v>
      </c>
      <c r="BE343" s="56"/>
      <c r="BF343" s="56">
        <v>1</v>
      </c>
      <c r="BG343" s="56"/>
      <c r="BH343" s="56"/>
      <c r="BI343" s="56"/>
      <c r="BJ343" s="56"/>
      <c r="BK343" s="56"/>
      <c r="BL343" s="56"/>
      <c r="BM343" s="56"/>
      <c r="BN343" s="56"/>
      <c r="BO343" s="56"/>
      <c r="BP343" s="56"/>
      <c r="BQ343" s="56"/>
      <c r="BR343" s="56"/>
      <c r="BS343" s="56"/>
      <c r="BT343" s="56"/>
      <c r="BU343" s="56"/>
      <c r="BV343" s="56"/>
      <c r="BW343" s="56"/>
      <c r="BX343" s="56"/>
      <c r="BY343" s="56"/>
      <c r="BZ343" s="56"/>
      <c r="CA343" s="56"/>
      <c r="CB343" s="56"/>
      <c r="CC343" s="56"/>
      <c r="CD343" s="56"/>
      <c r="CE343" s="56"/>
      <c r="CF343" s="56"/>
      <c r="CG343" s="56"/>
      <c r="CH343" s="56"/>
      <c r="CI343" s="56"/>
      <c r="CJ343" s="56"/>
      <c r="CK343" s="56"/>
      <c r="CL343" s="56"/>
      <c r="CM343" s="56"/>
      <c r="CN343" s="56">
        <v>0</v>
      </c>
      <c r="CO343" s="56"/>
      <c r="CP343" s="70"/>
      <c r="CQ343" s="56"/>
      <c r="CR343" s="56"/>
      <c r="CS343" s="56"/>
      <c r="CT343" s="56"/>
      <c r="CU343" s="56">
        <v>1</v>
      </c>
      <c r="CV343" s="56">
        <v>0</v>
      </c>
      <c r="CW343" s="55">
        <v>3</v>
      </c>
      <c r="CX343" s="54" t="s">
        <v>594</v>
      </c>
      <c r="CY343" s="54"/>
      <c r="CZ343" s="54">
        <v>3.19</v>
      </c>
      <c r="DA343" s="54" t="s">
        <v>4072</v>
      </c>
      <c r="DB343" s="55">
        <v>94.168000000000006</v>
      </c>
      <c r="DC343" s="54"/>
      <c r="DD343" s="54"/>
      <c r="DE343" s="54"/>
      <c r="DF343" s="54"/>
      <c r="DG343" s="54"/>
      <c r="DH343" s="54"/>
      <c r="DI343" s="54"/>
      <c r="DJ343" s="54"/>
      <c r="DK343" s="54"/>
      <c r="DL343" s="54"/>
      <c r="DM343" s="54"/>
      <c r="DN343" s="54"/>
      <c r="DO343" s="54"/>
      <c r="DP343" s="54"/>
      <c r="DQ343" s="54"/>
      <c r="DR343" s="54"/>
      <c r="DS343" s="54"/>
      <c r="DT343" s="54"/>
      <c r="DU343" s="54"/>
      <c r="DV343" s="54"/>
      <c r="DW343" s="54"/>
      <c r="DX343" s="54"/>
      <c r="DY343" s="54"/>
      <c r="DZ343" s="54"/>
      <c r="EA343" s="54"/>
      <c r="EB343" s="54"/>
      <c r="EC343" s="54"/>
      <c r="ED343" s="54"/>
      <c r="EE343" s="54"/>
      <c r="EF343" s="54"/>
      <c r="EG343" s="54"/>
      <c r="EH343" s="54"/>
      <c r="EI343" s="54"/>
      <c r="EJ343" s="54"/>
      <c r="EK343" s="54"/>
      <c r="EL343" s="54"/>
      <c r="EM343" s="54"/>
      <c r="EN343" s="54"/>
      <c r="EO343" s="54"/>
      <c r="EP343" s="54"/>
      <c r="EQ343" s="54"/>
      <c r="ER343" s="54"/>
      <c r="ES343" s="54"/>
      <c r="ET343" s="54"/>
      <c r="EU343" s="54"/>
      <c r="EV343" s="54"/>
      <c r="EW343" s="54"/>
      <c r="EX343" s="54"/>
      <c r="EY343" s="54"/>
      <c r="EZ343" s="54"/>
      <c r="FA343" s="54"/>
      <c r="FB343" s="54"/>
      <c r="FC343" s="54"/>
      <c r="FD343" s="54"/>
      <c r="FE343" s="54"/>
      <c r="FF343" s="54"/>
      <c r="FG343" s="54"/>
      <c r="FH343" s="54"/>
      <c r="FI343" s="54"/>
      <c r="FJ343" s="54"/>
      <c r="FK343" s="54"/>
      <c r="FL343" s="54"/>
      <c r="FM343" s="54"/>
      <c r="FN343" s="54"/>
      <c r="FO343" s="54"/>
      <c r="FP343" s="54"/>
      <c r="FQ343" s="54"/>
      <c r="FR343" s="54"/>
      <c r="FS343" s="54"/>
      <c r="FT343" s="54"/>
      <c r="FU343" s="54"/>
      <c r="FV343" s="54"/>
      <c r="FW343" s="54"/>
      <c r="FX343" s="54"/>
      <c r="FY343" s="54"/>
      <c r="FZ343" s="54"/>
      <c r="GA343" s="54"/>
      <c r="GB343" s="54"/>
      <c r="GC343" s="54"/>
      <c r="GD343" s="54"/>
      <c r="GE343" s="54"/>
      <c r="GF343" s="54" t="s">
        <v>6148</v>
      </c>
      <c r="GG343" s="54" t="s">
        <v>6468</v>
      </c>
      <c r="GH343" s="54" t="s">
        <v>6812</v>
      </c>
      <c r="GI343" s="54" t="s">
        <v>7153</v>
      </c>
      <c r="GJ343" s="54" t="s">
        <v>7238</v>
      </c>
      <c r="GK343" s="54" t="s">
        <v>7333</v>
      </c>
      <c r="GL343" s="54" t="s">
        <v>7431</v>
      </c>
      <c r="GM343" s="54" t="s">
        <v>7505</v>
      </c>
      <c r="GN343" s="54"/>
    </row>
    <row r="344" spans="3:196" ht="30" customHeight="1" x14ac:dyDescent="0.2">
      <c r="C344" s="57" t="s">
        <v>11155</v>
      </c>
      <c r="D344" s="102" t="s">
        <v>11212</v>
      </c>
      <c r="E344" s="46" t="s">
        <v>58</v>
      </c>
      <c r="F344" s="45" t="s">
        <v>11174</v>
      </c>
      <c r="G344" s="46"/>
      <c r="H344" s="46"/>
      <c r="I344" s="46" t="s">
        <v>7728</v>
      </c>
      <c r="J344" s="46" t="s">
        <v>7834</v>
      </c>
      <c r="K344" s="46">
        <v>2021</v>
      </c>
      <c r="L344" s="47">
        <v>44972</v>
      </c>
      <c r="M344" s="47">
        <v>45291</v>
      </c>
      <c r="N344" s="45"/>
      <c r="O344" s="45"/>
      <c r="P344" s="45"/>
      <c r="Q344" s="45"/>
      <c r="R344" s="46" t="s">
        <v>8367</v>
      </c>
      <c r="S344" s="45"/>
      <c r="T344" s="46" t="s">
        <v>8420</v>
      </c>
      <c r="U344" s="46" t="s">
        <v>8451</v>
      </c>
      <c r="V344" s="46" t="s">
        <v>8487</v>
      </c>
      <c r="W344" s="46" t="s">
        <v>8518</v>
      </c>
      <c r="X344" s="46" t="s">
        <v>8587</v>
      </c>
      <c r="Y344" s="46" t="s">
        <v>8678</v>
      </c>
      <c r="Z344" s="46" t="s">
        <v>8783</v>
      </c>
      <c r="AA344" s="46" t="s">
        <v>8857</v>
      </c>
      <c r="AB344" s="46" t="s">
        <v>3138</v>
      </c>
      <c r="AC344" s="46" t="s">
        <v>8944</v>
      </c>
      <c r="AD344" s="48">
        <f>SUM(AE344,AH344,AK344,AM344,AO344,AQ344)</f>
        <v>104.1</v>
      </c>
      <c r="AE344" s="48">
        <v>81.099999999999994</v>
      </c>
      <c r="AF344" s="49">
        <v>77.91</v>
      </c>
      <c r="AG344" s="49">
        <v>0.03</v>
      </c>
      <c r="AH344" s="48">
        <v>15.2</v>
      </c>
      <c r="AI344" s="49">
        <v>14.6</v>
      </c>
      <c r="AJ344" s="49"/>
      <c r="AK344" s="49">
        <v>0</v>
      </c>
      <c r="AL344" s="49">
        <v>0</v>
      </c>
      <c r="AM344" s="49">
        <v>0</v>
      </c>
      <c r="AN344" s="49">
        <v>0</v>
      </c>
      <c r="AO344" s="49">
        <v>7.8</v>
      </c>
      <c r="AP344" s="49">
        <v>7.49</v>
      </c>
      <c r="AQ344" s="49">
        <v>0</v>
      </c>
      <c r="AR344" s="49">
        <v>0</v>
      </c>
      <c r="AS344" s="46" t="s">
        <v>699</v>
      </c>
      <c r="AT344" s="46" t="s">
        <v>699</v>
      </c>
      <c r="AU344" s="46" t="s">
        <v>699</v>
      </c>
      <c r="AV344" s="46">
        <v>1</v>
      </c>
      <c r="AW344" s="46" t="s">
        <v>9114</v>
      </c>
      <c r="AX344" s="46" t="s">
        <v>9186</v>
      </c>
      <c r="AY344" s="49">
        <v>0</v>
      </c>
      <c r="AZ344" s="49">
        <v>127.2</v>
      </c>
      <c r="BA344" s="49">
        <v>0.06</v>
      </c>
      <c r="BB344" s="50">
        <v>92</v>
      </c>
      <c r="BC344" s="50">
        <v>91</v>
      </c>
      <c r="BD344" s="50">
        <v>91</v>
      </c>
      <c r="BE344" s="50"/>
      <c r="BF344" s="50">
        <v>4</v>
      </c>
      <c r="BG344" s="50">
        <v>22</v>
      </c>
      <c r="BH344" s="50"/>
      <c r="BI344" s="50"/>
      <c r="BJ344" s="50"/>
      <c r="BK344" s="50"/>
      <c r="BL344" s="50"/>
      <c r="BM344" s="50">
        <v>10</v>
      </c>
      <c r="BN344" s="50">
        <v>19</v>
      </c>
      <c r="BO344" s="50">
        <v>23</v>
      </c>
      <c r="BP344" s="50"/>
      <c r="BQ344" s="50">
        <v>13</v>
      </c>
      <c r="BR344" s="50"/>
      <c r="BS344" s="50"/>
      <c r="BT344" s="50"/>
      <c r="BU344" s="50"/>
      <c r="BV344" s="50"/>
      <c r="BW344" s="50"/>
      <c r="BX344" s="50"/>
      <c r="BY344" s="50"/>
      <c r="BZ344" s="50"/>
      <c r="CA344" s="50"/>
      <c r="CB344" s="50"/>
      <c r="CC344" s="50"/>
      <c r="CD344" s="50"/>
      <c r="CE344" s="50"/>
      <c r="CF344" s="50"/>
      <c r="CG344" s="50"/>
      <c r="CH344" s="50"/>
      <c r="CI344" s="50"/>
      <c r="CJ344" s="50"/>
      <c r="CK344" s="50"/>
      <c r="CL344" s="50"/>
      <c r="CM344" s="50"/>
      <c r="CN344" s="50">
        <v>0</v>
      </c>
      <c r="CO344" s="50"/>
      <c r="CP344" s="48"/>
      <c r="CQ344" s="50"/>
      <c r="CR344" s="50"/>
      <c r="CS344" s="51"/>
      <c r="CT344" s="50"/>
      <c r="CU344" s="50">
        <v>91</v>
      </c>
      <c r="CV344" s="52">
        <f>SUM(BE344:BX344)+SUM(CO344:CT344)-CU344</f>
        <v>0</v>
      </c>
      <c r="CW344" s="49">
        <v>166.4</v>
      </c>
      <c r="CX344" s="46" t="s">
        <v>9324</v>
      </c>
      <c r="CY344" s="45"/>
      <c r="CZ344" s="49">
        <v>8.68</v>
      </c>
      <c r="DA344" s="53" t="s">
        <v>9448</v>
      </c>
      <c r="DB344" s="49">
        <v>1916.81</v>
      </c>
      <c r="DC344" s="49">
        <v>1</v>
      </c>
      <c r="DD344" s="46" t="s">
        <v>9490</v>
      </c>
      <c r="DE344" s="46" t="s">
        <v>9526</v>
      </c>
      <c r="DF344" s="46" t="s">
        <v>9561</v>
      </c>
      <c r="DG344" s="46">
        <v>12</v>
      </c>
      <c r="DH344" s="46">
        <v>0</v>
      </c>
      <c r="DI344" s="46" t="s">
        <v>699</v>
      </c>
      <c r="DJ344" s="46">
        <v>5</v>
      </c>
      <c r="DK344" s="46">
        <v>1</v>
      </c>
      <c r="DL344" s="46" t="s">
        <v>9614</v>
      </c>
      <c r="DM344" s="46">
        <v>32673</v>
      </c>
      <c r="DN344" s="45"/>
      <c r="DO344" s="45"/>
      <c r="DP344" s="45"/>
      <c r="DQ344" s="45"/>
      <c r="DR344" s="45"/>
      <c r="DS344" s="45"/>
      <c r="DT344" s="45"/>
      <c r="DU344" s="45"/>
      <c r="DV344" s="45"/>
      <c r="DW344" s="45"/>
      <c r="DX344" s="45"/>
      <c r="DY344" s="45"/>
      <c r="DZ344" s="45"/>
      <c r="EA344" s="45"/>
      <c r="EB344" s="45"/>
      <c r="EC344" s="45"/>
      <c r="ED344" s="45"/>
      <c r="EE344" s="45"/>
      <c r="EF344" s="46" t="s">
        <v>699</v>
      </c>
      <c r="EG344" s="46" t="s">
        <v>699</v>
      </c>
      <c r="EH344" s="46">
        <v>0</v>
      </c>
      <c r="EI344" s="45"/>
      <c r="EJ344" s="45"/>
      <c r="EK344" s="45"/>
      <c r="EL344" s="46">
        <v>1</v>
      </c>
      <c r="EM344" s="46" t="s">
        <v>9863</v>
      </c>
      <c r="EN344" s="46">
        <v>43600</v>
      </c>
      <c r="EO344" s="45"/>
      <c r="EP344" s="45"/>
      <c r="EQ344" s="45"/>
      <c r="ER344" s="45"/>
      <c r="ES344" s="45"/>
      <c r="ET344" s="45"/>
      <c r="EU344" s="45"/>
      <c r="EV344" s="45"/>
      <c r="EW344" s="45"/>
      <c r="EX344" s="45"/>
      <c r="EY344" s="45"/>
      <c r="EZ344" s="45"/>
      <c r="FA344" s="45"/>
      <c r="FB344" s="45"/>
      <c r="FC344" s="45"/>
      <c r="FD344" s="46" t="s">
        <v>699</v>
      </c>
      <c r="FE344" s="46" t="s">
        <v>699</v>
      </c>
      <c r="FF344" s="46">
        <v>0</v>
      </c>
      <c r="FG344" s="46">
        <v>96</v>
      </c>
      <c r="FH344" s="46" t="s">
        <v>10007</v>
      </c>
      <c r="FI344" s="46">
        <v>91</v>
      </c>
      <c r="FJ344" s="46">
        <v>0</v>
      </c>
      <c r="FK344" s="46">
        <v>0</v>
      </c>
      <c r="FL344" s="46">
        <v>91</v>
      </c>
      <c r="FM344" s="46">
        <v>0</v>
      </c>
      <c r="FN344" s="46">
        <v>0</v>
      </c>
      <c r="FO344" s="46">
        <v>0</v>
      </c>
      <c r="FP344" s="46">
        <v>0</v>
      </c>
      <c r="FQ344" s="46">
        <v>0</v>
      </c>
      <c r="FR344" s="46">
        <v>1</v>
      </c>
      <c r="FS344" s="53" t="s">
        <v>10058</v>
      </c>
      <c r="FT344" s="46" t="s">
        <v>10110</v>
      </c>
      <c r="FU344" s="53" t="s">
        <v>10058</v>
      </c>
      <c r="FV344" s="46" t="s">
        <v>10274</v>
      </c>
      <c r="FW344" s="53" t="s">
        <v>10328</v>
      </c>
      <c r="FX344" s="46" t="s">
        <v>10381</v>
      </c>
      <c r="FY344" s="46" t="s">
        <v>10456</v>
      </c>
      <c r="FZ344" s="46" t="s">
        <v>10507</v>
      </c>
      <c r="GA344" s="46" t="s">
        <v>10543</v>
      </c>
      <c r="GB344" s="46" t="s">
        <v>10578</v>
      </c>
      <c r="GC344" s="46" t="s">
        <v>10635</v>
      </c>
      <c r="GD344" s="46">
        <v>74</v>
      </c>
      <c r="GE344" s="46">
        <v>3650</v>
      </c>
      <c r="GF344" s="46" t="s">
        <v>17</v>
      </c>
      <c r="GG344" s="46" t="s">
        <v>10824</v>
      </c>
      <c r="GH344" s="46" t="s">
        <v>11081</v>
      </c>
      <c r="GI344" s="46" t="s">
        <v>10937</v>
      </c>
      <c r="GJ344" s="46" t="s">
        <v>10995</v>
      </c>
      <c r="GK344" s="46" t="s">
        <v>11029</v>
      </c>
      <c r="GL344" s="46" t="s">
        <v>11081</v>
      </c>
      <c r="GM344" s="46" t="s">
        <v>10937</v>
      </c>
      <c r="GN344" s="54"/>
    </row>
    <row r="345" spans="3:196" ht="30" customHeight="1" x14ac:dyDescent="0.2">
      <c r="C345" s="102" t="s">
        <v>711</v>
      </c>
      <c r="D345" s="102" t="s">
        <v>11212</v>
      </c>
      <c r="E345" s="46" t="s">
        <v>58</v>
      </c>
      <c r="F345" s="45" t="s">
        <v>11174</v>
      </c>
      <c r="G345" s="46"/>
      <c r="H345" s="46"/>
      <c r="I345" s="46" t="s">
        <v>7731</v>
      </c>
      <c r="J345" s="46" t="s">
        <v>7837</v>
      </c>
      <c r="K345" s="46">
        <v>2023</v>
      </c>
      <c r="L345" s="47">
        <v>45044</v>
      </c>
      <c r="M345" s="47">
        <v>45291</v>
      </c>
      <c r="N345" s="46" t="s">
        <v>699</v>
      </c>
      <c r="O345" s="45"/>
      <c r="P345" s="46" t="s">
        <v>699</v>
      </c>
      <c r="Q345" s="45"/>
      <c r="R345" s="46" t="s">
        <v>8367</v>
      </c>
      <c r="S345" s="45"/>
      <c r="T345" s="46" t="s">
        <v>8422</v>
      </c>
      <c r="U345" s="46" t="s">
        <v>8453</v>
      </c>
      <c r="V345" s="46" t="s">
        <v>8487</v>
      </c>
      <c r="W345" s="46" t="s">
        <v>8521</v>
      </c>
      <c r="X345" s="46" t="s">
        <v>8588</v>
      </c>
      <c r="Y345" s="46" t="s">
        <v>8679</v>
      </c>
      <c r="Z345" s="46" t="s">
        <v>8783</v>
      </c>
      <c r="AA345" s="46" t="s">
        <v>8858</v>
      </c>
      <c r="AB345" s="46" t="s">
        <v>3138</v>
      </c>
      <c r="AC345" s="46" t="s">
        <v>8947</v>
      </c>
      <c r="AD345" s="48">
        <f>SUM(AE345,AH345,AK345,AM345,AO345,AQ345)</f>
        <v>66</v>
      </c>
      <c r="AE345" s="48">
        <v>58.7</v>
      </c>
      <c r="AF345" s="49">
        <v>88.94</v>
      </c>
      <c r="AG345" s="49">
        <v>0</v>
      </c>
      <c r="AH345" s="48">
        <v>3.2</v>
      </c>
      <c r="AI345" s="49">
        <v>4.8499999999999996</v>
      </c>
      <c r="AJ345" s="49"/>
      <c r="AK345" s="49">
        <v>0</v>
      </c>
      <c r="AL345" s="49">
        <v>0</v>
      </c>
      <c r="AM345" s="49">
        <v>0</v>
      </c>
      <c r="AN345" s="49">
        <v>0</v>
      </c>
      <c r="AO345" s="49">
        <v>4.0999999999999996</v>
      </c>
      <c r="AP345" s="49">
        <v>6.21</v>
      </c>
      <c r="AQ345" s="49">
        <v>0</v>
      </c>
      <c r="AR345" s="49">
        <v>0</v>
      </c>
      <c r="AS345" s="46" t="s">
        <v>699</v>
      </c>
      <c r="AT345" s="46" t="s">
        <v>699</v>
      </c>
      <c r="AU345" s="46" t="s">
        <v>699</v>
      </c>
      <c r="AV345" s="45"/>
      <c r="AW345" s="45"/>
      <c r="AX345" s="45"/>
      <c r="AY345" s="49"/>
      <c r="AZ345" s="49">
        <v>72.099999999999994</v>
      </c>
      <c r="BA345" s="49">
        <v>0.03</v>
      </c>
      <c r="BB345" s="50">
        <v>619</v>
      </c>
      <c r="BC345" s="50">
        <v>204</v>
      </c>
      <c r="BD345" s="50">
        <v>197</v>
      </c>
      <c r="BE345" s="50">
        <v>0</v>
      </c>
      <c r="BF345" s="50">
        <v>0</v>
      </c>
      <c r="BG345" s="50">
        <v>0</v>
      </c>
      <c r="BH345" s="50">
        <v>0</v>
      </c>
      <c r="BI345" s="50">
        <v>0</v>
      </c>
      <c r="BJ345" s="50">
        <v>0</v>
      </c>
      <c r="BK345" s="50">
        <v>0</v>
      </c>
      <c r="BL345" s="50">
        <v>0</v>
      </c>
      <c r="BM345" s="50">
        <v>0</v>
      </c>
      <c r="BN345" s="50">
        <v>0</v>
      </c>
      <c r="BO345" s="50">
        <v>0</v>
      </c>
      <c r="BP345" s="50">
        <v>0</v>
      </c>
      <c r="BQ345" s="50">
        <v>0</v>
      </c>
      <c r="BR345" s="50">
        <v>0</v>
      </c>
      <c r="BS345" s="50">
        <v>0</v>
      </c>
      <c r="BT345" s="50">
        <v>0</v>
      </c>
      <c r="BU345" s="50">
        <v>0</v>
      </c>
      <c r="BV345" s="50">
        <v>0</v>
      </c>
      <c r="BW345" s="50">
        <v>0</v>
      </c>
      <c r="BX345" s="50">
        <v>197</v>
      </c>
      <c r="BY345" s="50">
        <v>38</v>
      </c>
      <c r="BZ345" s="50">
        <v>20</v>
      </c>
      <c r="CA345" s="50"/>
      <c r="CB345" s="50"/>
      <c r="CC345" s="50">
        <v>15</v>
      </c>
      <c r="CD345" s="50"/>
      <c r="CE345" s="50"/>
      <c r="CF345" s="50"/>
      <c r="CG345" s="50"/>
      <c r="CH345" s="50">
        <v>2</v>
      </c>
      <c r="CI345" s="50">
        <v>5</v>
      </c>
      <c r="CJ345" s="50"/>
      <c r="CK345" s="50"/>
      <c r="CL345" s="50"/>
      <c r="CM345" s="50">
        <v>117</v>
      </c>
      <c r="CN345" s="50">
        <v>197</v>
      </c>
      <c r="CO345" s="50">
        <v>0</v>
      </c>
      <c r="CP345" s="48">
        <v>0</v>
      </c>
      <c r="CQ345" s="50">
        <v>0</v>
      </c>
      <c r="CR345" s="50">
        <v>0</v>
      </c>
      <c r="CS345" s="51"/>
      <c r="CT345" s="50">
        <v>0</v>
      </c>
      <c r="CU345" s="50">
        <v>197</v>
      </c>
      <c r="CV345" s="52">
        <f>SUM(BE345:BX345)+SUM(CO345:CT345)-CU345</f>
        <v>0</v>
      </c>
      <c r="CW345" s="49">
        <v>59</v>
      </c>
      <c r="CX345" s="46" t="s">
        <v>9327</v>
      </c>
      <c r="CY345" s="45"/>
      <c r="CZ345" s="49">
        <v>3.08</v>
      </c>
      <c r="DA345" s="53" t="s">
        <v>4017</v>
      </c>
      <c r="DB345" s="49">
        <v>1916.81</v>
      </c>
      <c r="DC345" s="49">
        <v>1</v>
      </c>
      <c r="DD345" s="46" t="s">
        <v>9490</v>
      </c>
      <c r="DE345" s="46" t="s">
        <v>9527</v>
      </c>
      <c r="DF345" s="46" t="s">
        <v>9561</v>
      </c>
      <c r="DG345" s="46">
        <v>12</v>
      </c>
      <c r="DH345" s="46">
        <v>0</v>
      </c>
      <c r="DI345" s="46" t="s">
        <v>699</v>
      </c>
      <c r="DJ345" s="46">
        <v>5</v>
      </c>
      <c r="DK345" s="45"/>
      <c r="DL345" s="45"/>
      <c r="DM345" s="45"/>
      <c r="DN345" s="45"/>
      <c r="DO345" s="45"/>
      <c r="DP345" s="45"/>
      <c r="DQ345" s="45"/>
      <c r="DR345" s="45"/>
      <c r="DS345" s="45"/>
      <c r="DT345" s="45"/>
      <c r="DU345" s="45"/>
      <c r="DV345" s="45"/>
      <c r="DW345" s="45"/>
      <c r="DX345" s="45"/>
      <c r="DY345" s="45"/>
      <c r="DZ345" s="45"/>
      <c r="EA345" s="45"/>
      <c r="EB345" s="45"/>
      <c r="EC345" s="45"/>
      <c r="ED345" s="45"/>
      <c r="EE345" s="45"/>
      <c r="EF345" s="46" t="s">
        <v>9780</v>
      </c>
      <c r="EG345" s="46" t="s">
        <v>9798</v>
      </c>
      <c r="EH345" s="46">
        <v>13400</v>
      </c>
      <c r="EI345" s="45"/>
      <c r="EJ345" s="45"/>
      <c r="EK345" s="45"/>
      <c r="EL345" s="46">
        <v>1</v>
      </c>
      <c r="EM345" s="46" t="s">
        <v>9864</v>
      </c>
      <c r="EN345" s="46">
        <v>13400</v>
      </c>
      <c r="EO345" s="45"/>
      <c r="EP345" s="45"/>
      <c r="EQ345" s="45"/>
      <c r="ER345" s="45"/>
      <c r="ES345" s="45"/>
      <c r="ET345" s="45"/>
      <c r="EU345" s="45"/>
      <c r="EV345" s="45"/>
      <c r="EW345" s="45"/>
      <c r="EX345" s="45"/>
      <c r="EY345" s="45"/>
      <c r="EZ345" s="45"/>
      <c r="FA345" s="45"/>
      <c r="FB345" s="45"/>
      <c r="FC345" s="45"/>
      <c r="FD345" s="46" t="s">
        <v>699</v>
      </c>
      <c r="FE345" s="46" t="s">
        <v>699</v>
      </c>
      <c r="FF345" s="46">
        <v>0</v>
      </c>
      <c r="FG345" s="46">
        <v>5</v>
      </c>
      <c r="FH345" s="46" t="s">
        <v>10008</v>
      </c>
      <c r="FI345" s="46">
        <v>14</v>
      </c>
      <c r="FJ345" s="46">
        <v>14</v>
      </c>
      <c r="FK345" s="46">
        <v>0</v>
      </c>
      <c r="FL345" s="46">
        <v>0</v>
      </c>
      <c r="FM345" s="46">
        <v>0</v>
      </c>
      <c r="FN345" s="46">
        <v>0</v>
      </c>
      <c r="FO345" s="46">
        <v>0</v>
      </c>
      <c r="FP345" s="46">
        <v>0</v>
      </c>
      <c r="FQ345" s="46">
        <v>0</v>
      </c>
      <c r="FR345" s="45"/>
      <c r="FS345" s="45"/>
      <c r="FT345" s="46" t="s">
        <v>699</v>
      </c>
      <c r="FU345" s="45"/>
      <c r="FV345" s="45"/>
      <c r="FW345" s="45"/>
      <c r="FX345" s="45"/>
      <c r="FY345" s="46" t="s">
        <v>10459</v>
      </c>
      <c r="FZ345" s="45"/>
      <c r="GA345" s="46" t="s">
        <v>10546</v>
      </c>
      <c r="GB345" s="46" t="s">
        <v>10581</v>
      </c>
      <c r="GC345" s="46" t="s">
        <v>10637</v>
      </c>
      <c r="GD345" s="46">
        <v>74</v>
      </c>
      <c r="GE345" s="46">
        <v>3650</v>
      </c>
      <c r="GF345" s="46" t="s">
        <v>17</v>
      </c>
      <c r="GG345" s="46" t="s">
        <v>10825</v>
      </c>
      <c r="GH345" s="46" t="s">
        <v>11081</v>
      </c>
      <c r="GI345" s="46" t="s">
        <v>10937</v>
      </c>
      <c r="GJ345" s="46" t="s">
        <v>10995</v>
      </c>
      <c r="GK345" s="46" t="s">
        <v>11029</v>
      </c>
      <c r="GL345" s="46" t="s">
        <v>11081</v>
      </c>
      <c r="GM345" s="46" t="s">
        <v>10937</v>
      </c>
      <c r="GN345" s="54"/>
    </row>
    <row r="346" spans="3:196" ht="30" customHeight="1" x14ac:dyDescent="0.2">
      <c r="C346" s="57" t="s">
        <v>11155</v>
      </c>
      <c r="D346" s="102" t="s">
        <v>11212</v>
      </c>
      <c r="E346" s="54" t="s">
        <v>58</v>
      </c>
      <c r="F346" s="54" t="s">
        <v>11175</v>
      </c>
      <c r="G346" s="54" t="s">
        <v>82</v>
      </c>
      <c r="H346" s="54" t="s">
        <v>268</v>
      </c>
      <c r="I346" s="54" t="s">
        <v>591</v>
      </c>
      <c r="J346" s="54" t="s">
        <v>591</v>
      </c>
      <c r="K346" s="54">
        <v>2023</v>
      </c>
      <c r="L346" s="54" t="s">
        <v>774</v>
      </c>
      <c r="M346" s="54" t="s">
        <v>947</v>
      </c>
      <c r="N346" s="54"/>
      <c r="O346" s="54" t="s">
        <v>1142</v>
      </c>
      <c r="P346" s="54" t="s">
        <v>1377</v>
      </c>
      <c r="Q346" s="54" t="s">
        <v>1653</v>
      </c>
      <c r="R346" s="54" t="s">
        <v>1851</v>
      </c>
      <c r="S346" s="54" t="s">
        <v>2094</v>
      </c>
      <c r="T346" s="54" t="s">
        <v>2328</v>
      </c>
      <c r="U346" s="54" t="s">
        <v>2483</v>
      </c>
      <c r="V346" s="54" t="s">
        <v>2556</v>
      </c>
      <c r="W346" s="54"/>
      <c r="X346" s="54"/>
      <c r="Y346" s="54"/>
      <c r="Z346" s="54" t="s">
        <v>2780</v>
      </c>
      <c r="AA346" s="54" t="s">
        <v>3044</v>
      </c>
      <c r="AB346" s="54" t="s">
        <v>3138</v>
      </c>
      <c r="AC346" s="54" t="s">
        <v>3241</v>
      </c>
      <c r="AD346" s="55">
        <v>1.8680000000000001</v>
      </c>
      <c r="AE346" s="55"/>
      <c r="AF346" s="55"/>
      <c r="AG346" s="55"/>
      <c r="AH346" s="55">
        <v>1.8680000000000001</v>
      </c>
      <c r="AI346" s="55">
        <v>100</v>
      </c>
      <c r="AJ346" s="55">
        <v>0.17</v>
      </c>
      <c r="AK346" s="55">
        <v>0</v>
      </c>
      <c r="AL346" s="55">
        <v>0</v>
      </c>
      <c r="AM346" s="55">
        <v>0</v>
      </c>
      <c r="AN346" s="55">
        <v>0</v>
      </c>
      <c r="AO346" s="55">
        <v>0</v>
      </c>
      <c r="AP346" s="55">
        <v>0</v>
      </c>
      <c r="AQ346" s="55"/>
      <c r="AR346" s="55"/>
      <c r="AS346" s="55"/>
      <c r="AT346" s="55"/>
      <c r="AU346" s="55"/>
      <c r="AV346" s="55"/>
      <c r="AW346" s="54"/>
      <c r="AX346" s="54"/>
      <c r="AY346" s="55"/>
      <c r="AZ346" s="55">
        <v>2</v>
      </c>
      <c r="BA346" s="55">
        <v>0.17</v>
      </c>
      <c r="BB346" s="56">
        <v>28</v>
      </c>
      <c r="BC346" s="56">
        <v>8</v>
      </c>
      <c r="BD346" s="56">
        <v>8</v>
      </c>
      <c r="BE346" s="56">
        <v>0</v>
      </c>
      <c r="BF346" s="56">
        <v>0</v>
      </c>
      <c r="BG346" s="56">
        <v>0</v>
      </c>
      <c r="BH346" s="56">
        <v>0</v>
      </c>
      <c r="BI346" s="56">
        <v>0</v>
      </c>
      <c r="BJ346" s="56">
        <v>0</v>
      </c>
      <c r="BK346" s="56">
        <v>0</v>
      </c>
      <c r="BL346" s="56">
        <v>0</v>
      </c>
      <c r="BM346" s="56">
        <v>0</v>
      </c>
      <c r="BN346" s="56">
        <v>0</v>
      </c>
      <c r="BO346" s="56">
        <v>0</v>
      </c>
      <c r="BP346" s="56">
        <v>0</v>
      </c>
      <c r="BQ346" s="56">
        <v>0</v>
      </c>
      <c r="BR346" s="56">
        <v>0</v>
      </c>
      <c r="BS346" s="56">
        <v>0</v>
      </c>
      <c r="BT346" s="56">
        <v>0</v>
      </c>
      <c r="BU346" s="56">
        <v>0</v>
      </c>
      <c r="BV346" s="56">
        <v>0</v>
      </c>
      <c r="BW346" s="56">
        <v>0</v>
      </c>
      <c r="BX346" s="56">
        <v>8</v>
      </c>
      <c r="BY346" s="56">
        <v>0</v>
      </c>
      <c r="BZ346" s="56">
        <v>0</v>
      </c>
      <c r="CA346" s="56">
        <v>0</v>
      </c>
      <c r="CB346" s="56">
        <v>1</v>
      </c>
      <c r="CC346" s="56">
        <v>0</v>
      </c>
      <c r="CD346" s="56">
        <v>0</v>
      </c>
      <c r="CE346" s="56">
        <v>3</v>
      </c>
      <c r="CF346" s="56">
        <v>1</v>
      </c>
      <c r="CG346" s="56">
        <v>0</v>
      </c>
      <c r="CH346" s="56">
        <v>0</v>
      </c>
      <c r="CI346" s="56">
        <v>0</v>
      </c>
      <c r="CJ346" s="56">
        <v>1</v>
      </c>
      <c r="CK346" s="56">
        <v>0</v>
      </c>
      <c r="CL346" s="56">
        <v>0</v>
      </c>
      <c r="CM346" s="56">
        <v>2</v>
      </c>
      <c r="CN346" s="56">
        <v>8</v>
      </c>
      <c r="CO346" s="56">
        <v>0</v>
      </c>
      <c r="CP346" s="70">
        <v>0</v>
      </c>
      <c r="CQ346" s="56">
        <v>0</v>
      </c>
      <c r="CR346" s="56">
        <v>0</v>
      </c>
      <c r="CS346" s="56" t="s">
        <v>699</v>
      </c>
      <c r="CT346" s="56">
        <v>0</v>
      </c>
      <c r="CU346" s="56">
        <v>8</v>
      </c>
      <c r="CV346" s="56">
        <v>0</v>
      </c>
      <c r="CW346" s="55">
        <v>5.73</v>
      </c>
      <c r="CX346" s="54" t="s">
        <v>699</v>
      </c>
      <c r="CY346" s="54"/>
      <c r="CZ346" s="54">
        <v>16.03</v>
      </c>
      <c r="DA346" s="54" t="s">
        <v>4017</v>
      </c>
      <c r="DB346" s="55">
        <v>35.755000000000003</v>
      </c>
      <c r="DC346" s="54"/>
      <c r="DD346" s="54"/>
      <c r="DE346" s="54"/>
      <c r="DF346" s="54"/>
      <c r="DG346" s="54"/>
      <c r="DH346" s="54">
        <v>0</v>
      </c>
      <c r="DI346" s="54" t="s">
        <v>699</v>
      </c>
      <c r="DJ346" s="54">
        <v>17</v>
      </c>
      <c r="DK346" s="54"/>
      <c r="DL346" s="54"/>
      <c r="DM346" s="54"/>
      <c r="DN346" s="54">
        <v>1</v>
      </c>
      <c r="DO346" s="54" t="s">
        <v>4344</v>
      </c>
      <c r="DP346" s="54">
        <v>736</v>
      </c>
      <c r="DQ346" s="54"/>
      <c r="DR346" s="54"/>
      <c r="DS346" s="54"/>
      <c r="DT346" s="54"/>
      <c r="DU346" s="54"/>
      <c r="DV346" s="54"/>
      <c r="DW346" s="54"/>
      <c r="DX346" s="54"/>
      <c r="DY346" s="54"/>
      <c r="DZ346" s="54"/>
      <c r="EA346" s="54"/>
      <c r="EB346" s="54"/>
      <c r="EC346" s="54"/>
      <c r="ED346" s="54"/>
      <c r="EE346" s="54"/>
      <c r="EF346" s="54" t="s">
        <v>699</v>
      </c>
      <c r="EG346" s="54" t="s">
        <v>699</v>
      </c>
      <c r="EH346" s="54">
        <v>0</v>
      </c>
      <c r="EI346" s="54"/>
      <c r="EJ346" s="54"/>
      <c r="EK346" s="54"/>
      <c r="EL346" s="54"/>
      <c r="EM346" s="54"/>
      <c r="EN346" s="54"/>
      <c r="EO346" s="54"/>
      <c r="EP346" s="54"/>
      <c r="EQ346" s="54"/>
      <c r="ER346" s="54"/>
      <c r="ES346" s="54"/>
      <c r="ET346" s="54"/>
      <c r="EU346" s="54"/>
      <c r="EV346" s="54"/>
      <c r="EW346" s="54"/>
      <c r="EX346" s="54"/>
      <c r="EY346" s="54"/>
      <c r="EZ346" s="54"/>
      <c r="FA346" s="54">
        <v>1</v>
      </c>
      <c r="FB346" s="54" t="s">
        <v>4787</v>
      </c>
      <c r="FC346" s="54">
        <v>12</v>
      </c>
      <c r="FD346" s="54" t="s">
        <v>699</v>
      </c>
      <c r="FE346" s="54" t="s">
        <v>699</v>
      </c>
      <c r="FF346" s="54">
        <v>0</v>
      </c>
      <c r="FG346" s="54"/>
      <c r="FH346" s="54"/>
      <c r="FI346" s="54"/>
      <c r="FJ346" s="54"/>
      <c r="FK346" s="54"/>
      <c r="FL346" s="54"/>
      <c r="FM346" s="54"/>
      <c r="FN346" s="54"/>
      <c r="FO346" s="54"/>
      <c r="FP346" s="54"/>
      <c r="FQ346" s="54"/>
      <c r="FR346" s="54"/>
      <c r="FS346" s="54"/>
      <c r="FT346" s="54" t="s">
        <v>699</v>
      </c>
      <c r="FU346" s="54" t="s">
        <v>5058</v>
      </c>
      <c r="FV346" s="54" t="s">
        <v>5259</v>
      </c>
      <c r="FW346" s="54" t="s">
        <v>5365</v>
      </c>
      <c r="FX346" s="54"/>
      <c r="FY346" s="54" t="s">
        <v>5501</v>
      </c>
      <c r="FZ346" s="54" t="s">
        <v>5610</v>
      </c>
      <c r="GA346" s="54" t="s">
        <v>5628</v>
      </c>
      <c r="GB346" s="54" t="s">
        <v>5662</v>
      </c>
      <c r="GC346" s="54" t="s">
        <v>5718</v>
      </c>
      <c r="GD346" s="54">
        <v>16</v>
      </c>
      <c r="GE346" s="54">
        <v>510</v>
      </c>
      <c r="GF346" s="54" t="s">
        <v>5989</v>
      </c>
      <c r="GG346" s="54" t="s">
        <v>6328</v>
      </c>
      <c r="GH346" s="54" t="s">
        <v>6650</v>
      </c>
      <c r="GI346" s="54" t="s">
        <v>6995</v>
      </c>
      <c r="GJ346" s="54" t="s">
        <v>5989</v>
      </c>
      <c r="GK346" s="54" t="s">
        <v>6328</v>
      </c>
      <c r="GL346" s="54" t="s">
        <v>6650</v>
      </c>
      <c r="GM346" s="54" t="s">
        <v>6995</v>
      </c>
      <c r="GN346" s="54"/>
    </row>
    <row r="347" spans="3:196" ht="30" customHeight="1" x14ac:dyDescent="0.2">
      <c r="C347" s="57" t="s">
        <v>11156</v>
      </c>
      <c r="D347" s="102" t="s">
        <v>11212</v>
      </c>
      <c r="E347" s="54" t="s">
        <v>58</v>
      </c>
      <c r="F347" s="54" t="s">
        <v>11175</v>
      </c>
      <c r="G347" s="54" t="s">
        <v>82</v>
      </c>
      <c r="H347" s="54" t="s">
        <v>280</v>
      </c>
      <c r="I347" s="54" t="s">
        <v>604</v>
      </c>
      <c r="J347" s="54" t="s">
        <v>449</v>
      </c>
      <c r="K347" s="54">
        <v>2023</v>
      </c>
      <c r="L347" s="54" t="s">
        <v>817</v>
      </c>
      <c r="M347" s="54" t="s">
        <v>995</v>
      </c>
      <c r="N347" s="54"/>
      <c r="O347" s="54" t="s">
        <v>1152</v>
      </c>
      <c r="P347" s="54" t="s">
        <v>1385</v>
      </c>
      <c r="Q347" s="54" t="s">
        <v>1664</v>
      </c>
      <c r="R347" s="54" t="s">
        <v>1862</v>
      </c>
      <c r="S347" s="54"/>
      <c r="T347" s="54"/>
      <c r="U347" s="54"/>
      <c r="V347" s="54"/>
      <c r="W347" s="54"/>
      <c r="X347" s="54"/>
      <c r="Y347" s="54"/>
      <c r="Z347" s="54" t="s">
        <v>2793</v>
      </c>
      <c r="AA347" s="54" t="s">
        <v>3053</v>
      </c>
      <c r="AB347" s="54" t="s">
        <v>3140</v>
      </c>
      <c r="AC347" s="54" t="s">
        <v>3251</v>
      </c>
      <c r="AD347" s="55">
        <v>1.1000000000000001</v>
      </c>
      <c r="AE347" s="55"/>
      <c r="AF347" s="55"/>
      <c r="AG347" s="55"/>
      <c r="AH347" s="55">
        <v>1</v>
      </c>
      <c r="AI347" s="55">
        <v>90.91</v>
      </c>
      <c r="AJ347" s="55">
        <v>0.03</v>
      </c>
      <c r="AK347" s="55">
        <v>0</v>
      </c>
      <c r="AL347" s="55">
        <v>0</v>
      </c>
      <c r="AM347" s="55">
        <v>0</v>
      </c>
      <c r="AN347" s="55">
        <v>0</v>
      </c>
      <c r="AO347" s="55">
        <v>0.1</v>
      </c>
      <c r="AP347" s="55">
        <v>9.09</v>
      </c>
      <c r="AQ347" s="55"/>
      <c r="AR347" s="55"/>
      <c r="AS347" s="55"/>
      <c r="AT347" s="55"/>
      <c r="AU347" s="55"/>
      <c r="AV347" s="55"/>
      <c r="AW347" s="54"/>
      <c r="AX347" s="54"/>
      <c r="AY347" s="55"/>
      <c r="AZ347" s="55">
        <v>0</v>
      </c>
      <c r="BA347" s="55">
        <v>0</v>
      </c>
      <c r="BB347" s="56">
        <v>3</v>
      </c>
      <c r="BC347" s="56">
        <v>3</v>
      </c>
      <c r="BD347" s="56">
        <v>2</v>
      </c>
      <c r="BE347" s="56">
        <v>0</v>
      </c>
      <c r="BF347" s="56">
        <v>0</v>
      </c>
      <c r="BG347" s="56">
        <v>0</v>
      </c>
      <c r="BH347" s="56">
        <v>0</v>
      </c>
      <c r="BI347" s="56">
        <v>0</v>
      </c>
      <c r="BJ347" s="56">
        <v>0</v>
      </c>
      <c r="BK347" s="56">
        <v>0</v>
      </c>
      <c r="BL347" s="56">
        <v>0</v>
      </c>
      <c r="BM347" s="56">
        <v>1</v>
      </c>
      <c r="BN347" s="56">
        <v>0</v>
      </c>
      <c r="BO347" s="56">
        <v>1</v>
      </c>
      <c r="BP347" s="56">
        <v>0</v>
      </c>
      <c r="BQ347" s="56">
        <v>0</v>
      </c>
      <c r="BR347" s="56">
        <v>0</v>
      </c>
      <c r="BS347" s="56">
        <v>0</v>
      </c>
      <c r="BT347" s="56">
        <v>0</v>
      </c>
      <c r="BU347" s="56">
        <v>0</v>
      </c>
      <c r="BV347" s="56">
        <v>0</v>
      </c>
      <c r="BW347" s="56">
        <v>0</v>
      </c>
      <c r="BX347" s="56">
        <v>0</v>
      </c>
      <c r="BY347" s="56">
        <v>0</v>
      </c>
      <c r="BZ347" s="56">
        <v>0</v>
      </c>
      <c r="CA347" s="56">
        <v>0</v>
      </c>
      <c r="CB347" s="56">
        <v>0</v>
      </c>
      <c r="CC347" s="56">
        <v>0</v>
      </c>
      <c r="CD347" s="56">
        <v>0</v>
      </c>
      <c r="CE347" s="56">
        <v>0</v>
      </c>
      <c r="CF347" s="56">
        <v>0</v>
      </c>
      <c r="CG347" s="56">
        <v>0</v>
      </c>
      <c r="CH347" s="56">
        <v>0</v>
      </c>
      <c r="CI347" s="56">
        <v>0</v>
      </c>
      <c r="CJ347" s="56">
        <v>0</v>
      </c>
      <c r="CK347" s="56">
        <v>0</v>
      </c>
      <c r="CL347" s="56">
        <v>0</v>
      </c>
      <c r="CM347" s="56">
        <v>0</v>
      </c>
      <c r="CN347" s="56">
        <v>0</v>
      </c>
      <c r="CO347" s="56">
        <v>0</v>
      </c>
      <c r="CP347" s="70">
        <v>0</v>
      </c>
      <c r="CQ347" s="56">
        <v>0</v>
      </c>
      <c r="CR347" s="56">
        <v>0</v>
      </c>
      <c r="CS347" s="56" t="s">
        <v>699</v>
      </c>
      <c r="CT347" s="56">
        <v>0</v>
      </c>
      <c r="CU347" s="56">
        <v>2</v>
      </c>
      <c r="CV347" s="56">
        <v>0</v>
      </c>
      <c r="CW347" s="55">
        <v>0</v>
      </c>
      <c r="CX347" s="54">
        <v>0</v>
      </c>
      <c r="CY347" s="54"/>
      <c r="CZ347" s="54">
        <v>0</v>
      </c>
      <c r="DA347" s="54" t="s">
        <v>4021</v>
      </c>
      <c r="DB347" s="55">
        <v>99.9</v>
      </c>
      <c r="DC347" s="54"/>
      <c r="DD347" s="54"/>
      <c r="DE347" s="54"/>
      <c r="DF347" s="54"/>
      <c r="DG347" s="54"/>
      <c r="DH347" s="54">
        <v>0</v>
      </c>
      <c r="DI347" s="54" t="s">
        <v>699</v>
      </c>
      <c r="DJ347" s="54">
        <v>1</v>
      </c>
      <c r="DK347" s="54">
        <v>1</v>
      </c>
      <c r="DL347" s="54" t="s">
        <v>4218</v>
      </c>
      <c r="DM347" s="54">
        <v>190</v>
      </c>
      <c r="DN347" s="54">
        <v>1</v>
      </c>
      <c r="DO347" s="54" t="s">
        <v>4348</v>
      </c>
      <c r="DP347" s="54">
        <v>17</v>
      </c>
      <c r="DQ347" s="54"/>
      <c r="DR347" s="54"/>
      <c r="DS347" s="54"/>
      <c r="DT347" s="54"/>
      <c r="DU347" s="54"/>
      <c r="DV347" s="54"/>
      <c r="DW347" s="54"/>
      <c r="DX347" s="54"/>
      <c r="DY347" s="54"/>
      <c r="DZ347" s="54"/>
      <c r="EA347" s="54"/>
      <c r="EB347" s="54"/>
      <c r="EC347" s="54"/>
      <c r="ED347" s="54"/>
      <c r="EE347" s="54"/>
      <c r="EF347" s="54" t="s">
        <v>699</v>
      </c>
      <c r="EG347" s="54" t="s">
        <v>699</v>
      </c>
      <c r="EH347" s="54">
        <v>0</v>
      </c>
      <c r="EI347" s="54">
        <v>1</v>
      </c>
      <c r="EJ347" s="54" t="s">
        <v>4591</v>
      </c>
      <c r="EK347" s="54">
        <v>1511</v>
      </c>
      <c r="EL347" s="54"/>
      <c r="EM347" s="54"/>
      <c r="EN347" s="54"/>
      <c r="EO347" s="54"/>
      <c r="EP347" s="54"/>
      <c r="EQ347" s="54"/>
      <c r="ER347" s="54"/>
      <c r="ES347" s="54"/>
      <c r="ET347" s="54"/>
      <c r="EU347" s="54"/>
      <c r="EV347" s="54"/>
      <c r="EW347" s="54"/>
      <c r="EX347" s="54"/>
      <c r="EY347" s="54"/>
      <c r="EZ347" s="54"/>
      <c r="FA347" s="54">
        <v>1</v>
      </c>
      <c r="FB347" s="54" t="s">
        <v>4794</v>
      </c>
      <c r="FC347" s="54">
        <v>9</v>
      </c>
      <c r="FD347" s="54" t="s">
        <v>699</v>
      </c>
      <c r="FE347" s="54" t="s">
        <v>699</v>
      </c>
      <c r="FF347" s="54">
        <v>0</v>
      </c>
      <c r="FG347" s="54"/>
      <c r="FH347" s="54"/>
      <c r="FI347" s="54"/>
      <c r="FJ347" s="54"/>
      <c r="FK347" s="54"/>
      <c r="FL347" s="54"/>
      <c r="FM347" s="54"/>
      <c r="FN347" s="54"/>
      <c r="FO347" s="54"/>
      <c r="FP347" s="54"/>
      <c r="FQ347" s="54"/>
      <c r="FR347" s="54">
        <v>1</v>
      </c>
      <c r="FS347" s="54" t="s">
        <v>4901</v>
      </c>
      <c r="FT347" s="54" t="s">
        <v>4924</v>
      </c>
      <c r="FU347" s="54" t="s">
        <v>5067</v>
      </c>
      <c r="FV347" s="54" t="s">
        <v>5263</v>
      </c>
      <c r="FW347" s="54"/>
      <c r="FX347" s="54"/>
      <c r="FY347" s="54" t="s">
        <v>5508</v>
      </c>
      <c r="FZ347" s="54"/>
      <c r="GA347" s="54" t="s">
        <v>5631</v>
      </c>
      <c r="GB347" s="54"/>
      <c r="GC347" s="54"/>
      <c r="GD347" s="54"/>
      <c r="GE347" s="54"/>
      <c r="GF347" s="54" t="s">
        <v>6000</v>
      </c>
      <c r="GG347" s="54" t="s">
        <v>6340</v>
      </c>
      <c r="GH347" s="54" t="s">
        <v>6662</v>
      </c>
      <c r="GI347" s="54" t="s">
        <v>7007</v>
      </c>
      <c r="GJ347" s="54" t="s">
        <v>6000</v>
      </c>
      <c r="GK347" s="54" t="s">
        <v>6340</v>
      </c>
      <c r="GL347" s="54" t="s">
        <v>6662</v>
      </c>
      <c r="GM347" s="54" t="s">
        <v>7007</v>
      </c>
      <c r="GN347" s="54"/>
    </row>
    <row r="348" spans="3:196" ht="30" customHeight="1" x14ac:dyDescent="0.2">
      <c r="C348" s="57" t="s">
        <v>11156</v>
      </c>
      <c r="D348" s="102" t="s">
        <v>11212</v>
      </c>
      <c r="E348" s="54" t="s">
        <v>58</v>
      </c>
      <c r="F348" s="54" t="s">
        <v>11175</v>
      </c>
      <c r="G348" s="54" t="s">
        <v>85</v>
      </c>
      <c r="H348" s="54" t="s">
        <v>293</v>
      </c>
      <c r="I348" s="54" t="s">
        <v>611</v>
      </c>
      <c r="J348" s="54"/>
      <c r="K348" s="54">
        <v>2023</v>
      </c>
      <c r="L348" s="54" t="s">
        <v>812</v>
      </c>
      <c r="M348" s="54" t="s">
        <v>781</v>
      </c>
      <c r="N348" s="54"/>
      <c r="O348" s="54"/>
      <c r="P348" s="54"/>
      <c r="Q348" s="54" t="s">
        <v>1676</v>
      </c>
      <c r="R348" s="54" t="s">
        <v>1874</v>
      </c>
      <c r="S348" s="54"/>
      <c r="T348" s="54"/>
      <c r="U348" s="54"/>
      <c r="V348" s="54"/>
      <c r="W348" s="54"/>
      <c r="X348" s="54"/>
      <c r="Y348" s="54"/>
      <c r="Z348" s="54" t="s">
        <v>2805</v>
      </c>
      <c r="AA348" s="54" t="s">
        <v>2805</v>
      </c>
      <c r="AB348" s="54" t="s">
        <v>3140</v>
      </c>
      <c r="AC348" s="54" t="s">
        <v>2805</v>
      </c>
      <c r="AD348" s="55">
        <v>1.3780000000000001</v>
      </c>
      <c r="AE348" s="55"/>
      <c r="AF348" s="55"/>
      <c r="AG348" s="55"/>
      <c r="AH348" s="55">
        <v>1.2450000000000001</v>
      </c>
      <c r="AI348" s="55">
        <v>90.35</v>
      </c>
      <c r="AJ348" s="55">
        <v>1.4</v>
      </c>
      <c r="AK348" s="55">
        <v>0</v>
      </c>
      <c r="AL348" s="55">
        <v>0</v>
      </c>
      <c r="AM348" s="55">
        <v>0</v>
      </c>
      <c r="AN348" s="55">
        <v>0</v>
      </c>
      <c r="AO348" s="55">
        <v>0.13300000000000001</v>
      </c>
      <c r="AP348" s="55">
        <v>9.65</v>
      </c>
      <c r="AQ348" s="55"/>
      <c r="AR348" s="55"/>
      <c r="AS348" s="55"/>
      <c r="AT348" s="55"/>
      <c r="AU348" s="55"/>
      <c r="AV348" s="55">
        <v>1</v>
      </c>
      <c r="AW348" s="54" t="s">
        <v>3442</v>
      </c>
      <c r="AX348" s="54"/>
      <c r="AY348" s="55">
        <v>0.04</v>
      </c>
      <c r="AZ348" s="55">
        <v>0</v>
      </c>
      <c r="BA348" s="55">
        <v>0</v>
      </c>
      <c r="BB348" s="56">
        <v>4</v>
      </c>
      <c r="BC348" s="56">
        <v>4</v>
      </c>
      <c r="BD348" s="56">
        <v>4</v>
      </c>
      <c r="BE348" s="56">
        <v>0</v>
      </c>
      <c r="BF348" s="56">
        <v>0</v>
      </c>
      <c r="BG348" s="56">
        <v>4</v>
      </c>
      <c r="BH348" s="56">
        <v>0</v>
      </c>
      <c r="BI348" s="56">
        <v>0</v>
      </c>
      <c r="BJ348" s="56">
        <v>0</v>
      </c>
      <c r="BK348" s="56">
        <v>0</v>
      </c>
      <c r="BL348" s="56">
        <v>0</v>
      </c>
      <c r="BM348" s="56">
        <v>0</v>
      </c>
      <c r="BN348" s="56">
        <v>0</v>
      </c>
      <c r="BO348" s="56">
        <v>0</v>
      </c>
      <c r="BP348" s="56">
        <v>0</v>
      </c>
      <c r="BQ348" s="56">
        <v>0</v>
      </c>
      <c r="BR348" s="56">
        <v>0</v>
      </c>
      <c r="BS348" s="56">
        <v>0</v>
      </c>
      <c r="BT348" s="56">
        <v>0</v>
      </c>
      <c r="BU348" s="56">
        <v>0</v>
      </c>
      <c r="BV348" s="56">
        <v>0</v>
      </c>
      <c r="BW348" s="56">
        <v>0</v>
      </c>
      <c r="BX348" s="56">
        <v>0</v>
      </c>
      <c r="BY348" s="56">
        <v>0</v>
      </c>
      <c r="BZ348" s="56">
        <v>0</v>
      </c>
      <c r="CA348" s="56">
        <v>0</v>
      </c>
      <c r="CB348" s="56">
        <v>0</v>
      </c>
      <c r="CC348" s="56">
        <v>0</v>
      </c>
      <c r="CD348" s="56">
        <v>0</v>
      </c>
      <c r="CE348" s="56">
        <v>0</v>
      </c>
      <c r="CF348" s="56">
        <v>0</v>
      </c>
      <c r="CG348" s="56">
        <v>0</v>
      </c>
      <c r="CH348" s="56">
        <v>0</v>
      </c>
      <c r="CI348" s="56">
        <v>0</v>
      </c>
      <c r="CJ348" s="56">
        <v>0</v>
      </c>
      <c r="CK348" s="56">
        <v>0</v>
      </c>
      <c r="CL348" s="56">
        <v>0</v>
      </c>
      <c r="CM348" s="56">
        <v>0</v>
      </c>
      <c r="CN348" s="56">
        <v>0</v>
      </c>
      <c r="CO348" s="56">
        <v>0</v>
      </c>
      <c r="CP348" s="70">
        <v>0</v>
      </c>
      <c r="CQ348" s="56">
        <v>0</v>
      </c>
      <c r="CR348" s="56">
        <v>0</v>
      </c>
      <c r="CS348" s="56" t="s">
        <v>699</v>
      </c>
      <c r="CT348" s="56">
        <v>0</v>
      </c>
      <c r="CU348" s="56">
        <v>4</v>
      </c>
      <c r="CV348" s="56">
        <v>0</v>
      </c>
      <c r="CW348" s="55">
        <v>0.8</v>
      </c>
      <c r="CX348" s="54" t="s">
        <v>699</v>
      </c>
      <c r="CY348" s="54"/>
      <c r="CZ348" s="54">
        <v>4.6900000000000004</v>
      </c>
      <c r="DA348" s="54" t="s">
        <v>4025</v>
      </c>
      <c r="DB348" s="55">
        <v>17.044</v>
      </c>
      <c r="DC348" s="54"/>
      <c r="DD348" s="54"/>
      <c r="DE348" s="54"/>
      <c r="DF348" s="54"/>
      <c r="DG348" s="54"/>
      <c r="DH348" s="54">
        <v>0</v>
      </c>
      <c r="DI348" s="54" t="s">
        <v>699</v>
      </c>
      <c r="DJ348" s="54">
        <v>1</v>
      </c>
      <c r="DK348" s="54">
        <v>1</v>
      </c>
      <c r="DL348" s="54" t="s">
        <v>4225</v>
      </c>
      <c r="DM348" s="54">
        <v>95</v>
      </c>
      <c r="DN348" s="54"/>
      <c r="DO348" s="54"/>
      <c r="DP348" s="54"/>
      <c r="DQ348" s="54"/>
      <c r="DR348" s="54"/>
      <c r="DS348" s="54"/>
      <c r="DT348" s="54"/>
      <c r="DU348" s="54"/>
      <c r="DV348" s="54"/>
      <c r="DW348" s="54"/>
      <c r="DX348" s="54"/>
      <c r="DY348" s="54"/>
      <c r="DZ348" s="54"/>
      <c r="EA348" s="54"/>
      <c r="EB348" s="54"/>
      <c r="EC348" s="54"/>
      <c r="ED348" s="54"/>
      <c r="EE348" s="54"/>
      <c r="EF348" s="54" t="s">
        <v>699</v>
      </c>
      <c r="EG348" s="54" t="s">
        <v>699</v>
      </c>
      <c r="EH348" s="54">
        <v>0</v>
      </c>
      <c r="EI348" s="54"/>
      <c r="EJ348" s="54"/>
      <c r="EK348" s="54"/>
      <c r="EL348" s="54">
        <v>1</v>
      </c>
      <c r="EM348" s="54" t="s">
        <v>4642</v>
      </c>
      <c r="EN348" s="54">
        <v>95</v>
      </c>
      <c r="EO348" s="54"/>
      <c r="EP348" s="54"/>
      <c r="EQ348" s="54"/>
      <c r="ER348" s="54"/>
      <c r="ES348" s="54"/>
      <c r="ET348" s="54"/>
      <c r="EU348" s="54"/>
      <c r="EV348" s="54"/>
      <c r="EW348" s="54"/>
      <c r="EX348" s="54"/>
      <c r="EY348" s="54"/>
      <c r="EZ348" s="54"/>
      <c r="FA348" s="54"/>
      <c r="FB348" s="54"/>
      <c r="FC348" s="54"/>
      <c r="FD348" s="54" t="s">
        <v>699</v>
      </c>
      <c r="FE348" s="54" t="s">
        <v>699</v>
      </c>
      <c r="FF348" s="54">
        <v>0</v>
      </c>
      <c r="FG348" s="54"/>
      <c r="FH348" s="54"/>
      <c r="FI348" s="54"/>
      <c r="FJ348" s="54"/>
      <c r="FK348" s="54"/>
      <c r="FL348" s="54"/>
      <c r="FM348" s="54"/>
      <c r="FN348" s="54"/>
      <c r="FO348" s="54"/>
      <c r="FP348" s="54"/>
      <c r="FQ348" s="54"/>
      <c r="FR348" s="54"/>
      <c r="FS348" s="54"/>
      <c r="FT348" s="54" t="s">
        <v>699</v>
      </c>
      <c r="FU348" s="54" t="s">
        <v>5073</v>
      </c>
      <c r="FV348" s="54" t="s">
        <v>5259</v>
      </c>
      <c r="FW348" s="54"/>
      <c r="FX348" s="54"/>
      <c r="FY348" s="54" t="s">
        <v>5516</v>
      </c>
      <c r="FZ348" s="54"/>
      <c r="GA348" s="54"/>
      <c r="GB348" s="54"/>
      <c r="GC348" s="54" t="s">
        <v>5731</v>
      </c>
      <c r="GD348" s="54">
        <v>3</v>
      </c>
      <c r="GE348" s="54">
        <v>15</v>
      </c>
      <c r="GF348" s="54" t="s">
        <v>6012</v>
      </c>
      <c r="GG348" s="54" t="s">
        <v>6353</v>
      </c>
      <c r="GH348" s="54" t="s">
        <v>6675</v>
      </c>
      <c r="GI348" s="54" t="s">
        <v>7020</v>
      </c>
      <c r="GJ348" s="54" t="s">
        <v>6012</v>
      </c>
      <c r="GK348" s="54" t="s">
        <v>6353</v>
      </c>
      <c r="GL348" s="54" t="s">
        <v>6675</v>
      </c>
      <c r="GM348" s="54" t="s">
        <v>7020</v>
      </c>
      <c r="GN348" s="54"/>
    </row>
    <row r="349" spans="3:196" ht="30" customHeight="1" x14ac:dyDescent="0.2">
      <c r="C349" s="57" t="s">
        <v>11083</v>
      </c>
      <c r="D349" s="102" t="s">
        <v>11217</v>
      </c>
      <c r="E349" s="46" t="s">
        <v>7634</v>
      </c>
      <c r="F349" s="45" t="s">
        <v>11174</v>
      </c>
      <c r="G349" s="46"/>
      <c r="H349" s="46"/>
      <c r="I349" s="46" t="s">
        <v>7698</v>
      </c>
      <c r="J349" s="46" t="s">
        <v>7698</v>
      </c>
      <c r="K349" s="46">
        <v>2017</v>
      </c>
      <c r="L349" s="47">
        <v>44937</v>
      </c>
      <c r="M349" s="47">
        <v>45291</v>
      </c>
      <c r="N349" s="46" t="s">
        <v>7913</v>
      </c>
      <c r="O349" s="46" t="s">
        <v>8042</v>
      </c>
      <c r="P349" s="46" t="s">
        <v>8150</v>
      </c>
      <c r="Q349" s="46" t="s">
        <v>8271</v>
      </c>
      <c r="R349" s="46" t="s">
        <v>8361</v>
      </c>
      <c r="S349" s="46" t="s">
        <v>8391</v>
      </c>
      <c r="T349" s="46" t="s">
        <v>699</v>
      </c>
      <c r="U349" s="45"/>
      <c r="V349" s="46" t="s">
        <v>699</v>
      </c>
      <c r="W349" s="45"/>
      <c r="X349" s="46" t="s">
        <v>8566</v>
      </c>
      <c r="Y349" s="46" t="s">
        <v>8660</v>
      </c>
      <c r="Z349" s="46" t="s">
        <v>8753</v>
      </c>
      <c r="AA349" s="46" t="s">
        <v>8753</v>
      </c>
      <c r="AB349" s="46" t="s">
        <v>3138</v>
      </c>
      <c r="AC349" s="46" t="s">
        <v>8919</v>
      </c>
      <c r="AD349" s="48">
        <f t="shared" ref="AD349:AD356" si="12">SUM(AE349,AH349,AK349,AM349,AO349,AQ349)</f>
        <v>432.39100000000002</v>
      </c>
      <c r="AE349" s="48">
        <v>3.5430000000000001</v>
      </c>
      <c r="AF349" s="49">
        <v>0.82</v>
      </c>
      <c r="AG349" s="49">
        <v>0.01</v>
      </c>
      <c r="AH349" s="48">
        <v>14.208</v>
      </c>
      <c r="AI349" s="49">
        <v>3.29</v>
      </c>
      <c r="AJ349" s="49"/>
      <c r="AK349" s="49">
        <v>1.028</v>
      </c>
      <c r="AL349" s="49">
        <v>0.23</v>
      </c>
      <c r="AM349" s="49">
        <v>0</v>
      </c>
      <c r="AN349" s="49">
        <v>0</v>
      </c>
      <c r="AO349" s="49">
        <v>0</v>
      </c>
      <c r="AP349" s="49">
        <v>0</v>
      </c>
      <c r="AQ349" s="49">
        <v>413.61200000000002</v>
      </c>
      <c r="AR349" s="49">
        <v>95.66</v>
      </c>
      <c r="AS349" s="46" t="s">
        <v>9025</v>
      </c>
      <c r="AT349" s="46" t="s">
        <v>9060</v>
      </c>
      <c r="AU349" s="46" t="s">
        <v>8753</v>
      </c>
      <c r="AV349" s="45"/>
      <c r="AW349" s="45"/>
      <c r="AX349" s="45"/>
      <c r="AY349" s="49"/>
      <c r="AZ349" s="49">
        <v>164.57400000000001</v>
      </c>
      <c r="BA349" s="49">
        <v>0.27</v>
      </c>
      <c r="BB349" s="50">
        <v>124</v>
      </c>
      <c r="BC349" s="50">
        <v>111</v>
      </c>
      <c r="BD349" s="50">
        <v>82</v>
      </c>
      <c r="BE349" s="50">
        <v>0</v>
      </c>
      <c r="BF349" s="50">
        <v>12</v>
      </c>
      <c r="BG349" s="50">
        <v>11</v>
      </c>
      <c r="BH349" s="50">
        <v>0</v>
      </c>
      <c r="BI349" s="50">
        <v>0</v>
      </c>
      <c r="BJ349" s="50">
        <v>4</v>
      </c>
      <c r="BK349" s="50">
        <v>0</v>
      </c>
      <c r="BL349" s="50">
        <v>0</v>
      </c>
      <c r="BM349" s="50">
        <v>1</v>
      </c>
      <c r="BN349" s="50">
        <v>30</v>
      </c>
      <c r="BO349" s="50">
        <v>6</v>
      </c>
      <c r="BP349" s="50">
        <v>10</v>
      </c>
      <c r="BQ349" s="50">
        <v>2</v>
      </c>
      <c r="BR349" s="50">
        <v>2</v>
      </c>
      <c r="BS349" s="50">
        <v>1</v>
      </c>
      <c r="BT349" s="50">
        <v>0</v>
      </c>
      <c r="BU349" s="50">
        <v>0</v>
      </c>
      <c r="BV349" s="50">
        <v>0</v>
      </c>
      <c r="BW349" s="50">
        <v>0</v>
      </c>
      <c r="BX349" s="50">
        <v>0</v>
      </c>
      <c r="BY349" s="50"/>
      <c r="BZ349" s="50"/>
      <c r="CA349" s="50"/>
      <c r="CB349" s="50"/>
      <c r="CC349" s="50"/>
      <c r="CD349" s="50"/>
      <c r="CE349" s="50"/>
      <c r="CF349" s="50"/>
      <c r="CG349" s="50"/>
      <c r="CH349" s="50"/>
      <c r="CI349" s="50"/>
      <c r="CJ349" s="50"/>
      <c r="CK349" s="50"/>
      <c r="CL349" s="50"/>
      <c r="CM349" s="50"/>
      <c r="CN349" s="50">
        <v>0</v>
      </c>
      <c r="CO349" s="50">
        <v>0</v>
      </c>
      <c r="CP349" s="48">
        <v>0</v>
      </c>
      <c r="CQ349" s="50">
        <v>0</v>
      </c>
      <c r="CR349" s="50">
        <v>3</v>
      </c>
      <c r="CS349" s="51"/>
      <c r="CT349" s="50"/>
      <c r="CU349" s="50">
        <v>82</v>
      </c>
      <c r="CV349" s="52">
        <f t="shared" ref="CV349:CV356" si="13">SUM(BE349:BX349)+SUM(CO349:CT349)-CU349</f>
        <v>0</v>
      </c>
      <c r="CW349" s="49">
        <v>568.03300000000002</v>
      </c>
      <c r="CX349" s="46" t="s">
        <v>9298</v>
      </c>
      <c r="CY349" s="45"/>
      <c r="CZ349" s="49">
        <v>84.49</v>
      </c>
      <c r="DA349" s="53" t="s">
        <v>9436</v>
      </c>
      <c r="DB349" s="49">
        <v>672.32100000000003</v>
      </c>
      <c r="DC349" s="49"/>
      <c r="DD349" s="45"/>
      <c r="DE349" s="45"/>
      <c r="DF349" s="45"/>
      <c r="DG349" s="45"/>
      <c r="DH349" s="45"/>
      <c r="DI349" s="45"/>
      <c r="DJ349" s="46">
        <v>4</v>
      </c>
      <c r="DK349" s="46">
        <v>1</v>
      </c>
      <c r="DL349" s="46" t="s">
        <v>9599</v>
      </c>
      <c r="DM349" s="46">
        <v>40026</v>
      </c>
      <c r="DN349" s="46">
        <v>1</v>
      </c>
      <c r="DO349" s="46" t="s">
        <v>9663</v>
      </c>
      <c r="DP349" s="46">
        <v>79356</v>
      </c>
      <c r="DQ349" s="45"/>
      <c r="DR349" s="45"/>
      <c r="DS349" s="45"/>
      <c r="DT349" s="45"/>
      <c r="DU349" s="45"/>
      <c r="DV349" s="45"/>
      <c r="DW349" s="45"/>
      <c r="DX349" s="45"/>
      <c r="DY349" s="45"/>
      <c r="DZ349" s="45"/>
      <c r="EA349" s="45"/>
      <c r="EB349" s="45"/>
      <c r="EC349" s="45"/>
      <c r="ED349" s="45"/>
      <c r="EE349" s="45"/>
      <c r="EF349" s="45"/>
      <c r="EG349" s="45"/>
      <c r="EH349" s="45"/>
      <c r="EI349" s="46">
        <v>1</v>
      </c>
      <c r="EJ349" s="46" t="s">
        <v>9599</v>
      </c>
      <c r="EK349" s="46">
        <v>40026</v>
      </c>
      <c r="EL349" s="46">
        <v>1</v>
      </c>
      <c r="EM349" s="46" t="s">
        <v>9663</v>
      </c>
      <c r="EN349" s="46">
        <v>79356</v>
      </c>
      <c r="EO349" s="45"/>
      <c r="EP349" s="45"/>
      <c r="EQ349" s="45"/>
      <c r="ER349" s="45"/>
      <c r="ES349" s="45"/>
      <c r="ET349" s="45"/>
      <c r="EU349" s="45"/>
      <c r="EV349" s="45"/>
      <c r="EW349" s="45"/>
      <c r="EX349" s="45"/>
      <c r="EY349" s="45"/>
      <c r="EZ349" s="45"/>
      <c r="FA349" s="45"/>
      <c r="FB349" s="45"/>
      <c r="FC349" s="45"/>
      <c r="FD349" s="45"/>
      <c r="FE349" s="45"/>
      <c r="FF349" s="45"/>
      <c r="FG349" s="46">
        <v>37</v>
      </c>
      <c r="FH349" s="46" t="s">
        <v>9994</v>
      </c>
      <c r="FI349" s="46">
        <v>50</v>
      </c>
      <c r="FJ349" s="46">
        <v>0</v>
      </c>
      <c r="FK349" s="46">
        <v>16</v>
      </c>
      <c r="FL349" s="46">
        <v>31</v>
      </c>
      <c r="FM349" s="46">
        <v>0</v>
      </c>
      <c r="FN349" s="46">
        <v>3</v>
      </c>
      <c r="FO349" s="46">
        <v>0</v>
      </c>
      <c r="FP349" s="46">
        <v>0</v>
      </c>
      <c r="FQ349" s="46">
        <v>0</v>
      </c>
      <c r="FR349" s="46">
        <v>1</v>
      </c>
      <c r="FS349" s="53" t="s">
        <v>10047</v>
      </c>
      <c r="FT349" s="46" t="s">
        <v>10098</v>
      </c>
      <c r="FU349" s="53" t="s">
        <v>4589</v>
      </c>
      <c r="FV349" s="46" t="s">
        <v>10251</v>
      </c>
      <c r="FW349" s="53" t="s">
        <v>10320</v>
      </c>
      <c r="FX349" s="46" t="s">
        <v>10370</v>
      </c>
      <c r="FY349" s="46" t="s">
        <v>10435</v>
      </c>
      <c r="FZ349" s="45"/>
      <c r="GA349" s="46" t="s">
        <v>10528</v>
      </c>
      <c r="GB349" s="45"/>
      <c r="GC349" s="46" t="s">
        <v>10613</v>
      </c>
      <c r="GD349" s="46">
        <v>0</v>
      </c>
      <c r="GE349" s="45"/>
      <c r="GF349" s="46" t="s">
        <v>10706</v>
      </c>
      <c r="GG349" s="46" t="s">
        <v>10801</v>
      </c>
      <c r="GH349" s="46" t="s">
        <v>11081</v>
      </c>
      <c r="GI349" s="46" t="s">
        <v>10913</v>
      </c>
      <c r="GJ349" s="46" t="s">
        <v>10989</v>
      </c>
      <c r="GK349" s="46" t="s">
        <v>11019</v>
      </c>
      <c r="GL349" s="46" t="s">
        <v>11081</v>
      </c>
      <c r="GM349" s="46" t="s">
        <v>11057</v>
      </c>
      <c r="GN349" s="54"/>
    </row>
    <row r="350" spans="3:196" ht="30" customHeight="1" x14ac:dyDescent="0.2">
      <c r="C350" s="57" t="s">
        <v>11178</v>
      </c>
      <c r="D350" s="102" t="s">
        <v>11217</v>
      </c>
      <c r="E350" s="46" t="s">
        <v>7634</v>
      </c>
      <c r="F350" s="45" t="s">
        <v>11174</v>
      </c>
      <c r="G350" s="46"/>
      <c r="H350" s="46"/>
      <c r="I350" s="46" t="s">
        <v>7706</v>
      </c>
      <c r="J350" s="46" t="s">
        <v>7820</v>
      </c>
      <c r="K350" s="46">
        <v>2020</v>
      </c>
      <c r="L350" s="47">
        <v>44662</v>
      </c>
      <c r="M350" s="47">
        <v>45291</v>
      </c>
      <c r="N350" s="46" t="s">
        <v>7922</v>
      </c>
      <c r="O350" s="46" t="s">
        <v>8050</v>
      </c>
      <c r="P350" s="46" t="s">
        <v>8158</v>
      </c>
      <c r="Q350" s="46" t="s">
        <v>8280</v>
      </c>
      <c r="R350" s="46" t="s">
        <v>8362</v>
      </c>
      <c r="S350" s="46" t="s">
        <v>8392</v>
      </c>
      <c r="T350" s="46" t="s">
        <v>699</v>
      </c>
      <c r="U350" s="45"/>
      <c r="V350" s="46" t="s">
        <v>699</v>
      </c>
      <c r="W350" s="45"/>
      <c r="X350" s="46" t="s">
        <v>8573</v>
      </c>
      <c r="Y350" s="46" t="s">
        <v>8667</v>
      </c>
      <c r="Z350" s="46" t="s">
        <v>8761</v>
      </c>
      <c r="AA350" s="46" t="s">
        <v>8761</v>
      </c>
      <c r="AB350" s="46" t="s">
        <v>3138</v>
      </c>
      <c r="AC350" s="46" t="s">
        <v>8926</v>
      </c>
      <c r="AD350" s="48">
        <f t="shared" si="12"/>
        <v>10.275</v>
      </c>
      <c r="AE350" s="48">
        <v>0.115</v>
      </c>
      <c r="AF350" s="49">
        <v>1.1200000000000001</v>
      </c>
      <c r="AG350" s="49">
        <v>1E-3</v>
      </c>
      <c r="AH350" s="48">
        <v>2.9289999999999998</v>
      </c>
      <c r="AI350" s="49">
        <v>28.51</v>
      </c>
      <c r="AJ350" s="49"/>
      <c r="AK350" s="49">
        <v>0</v>
      </c>
      <c r="AL350" s="49">
        <v>0</v>
      </c>
      <c r="AM350" s="49">
        <v>0</v>
      </c>
      <c r="AN350" s="49">
        <v>0</v>
      </c>
      <c r="AO350" s="49">
        <v>1.6060000000000001</v>
      </c>
      <c r="AP350" s="49">
        <v>15.63</v>
      </c>
      <c r="AQ350" s="49">
        <v>5.625</v>
      </c>
      <c r="AR350" s="49">
        <v>54.74</v>
      </c>
      <c r="AS350" s="46" t="s">
        <v>9027</v>
      </c>
      <c r="AT350" s="46" t="s">
        <v>9061</v>
      </c>
      <c r="AU350" s="46" t="s">
        <v>8761</v>
      </c>
      <c r="AV350" s="46">
        <v>1</v>
      </c>
      <c r="AW350" s="46" t="s">
        <v>9100</v>
      </c>
      <c r="AX350" s="46" t="s">
        <v>9171</v>
      </c>
      <c r="AY350" s="49">
        <v>0</v>
      </c>
      <c r="AZ350" s="49">
        <v>6.2969999999999997</v>
      </c>
      <c r="BA350" s="49">
        <v>0.01</v>
      </c>
      <c r="BB350" s="50">
        <v>55</v>
      </c>
      <c r="BC350" s="50">
        <v>55</v>
      </c>
      <c r="BD350" s="50">
        <v>9</v>
      </c>
      <c r="BE350" s="50">
        <v>0</v>
      </c>
      <c r="BF350" s="50">
        <v>3</v>
      </c>
      <c r="BG350" s="50">
        <v>3</v>
      </c>
      <c r="BH350" s="50">
        <v>0</v>
      </c>
      <c r="BI350" s="50">
        <v>0</v>
      </c>
      <c r="BJ350" s="50">
        <v>1</v>
      </c>
      <c r="BK350" s="50">
        <v>0</v>
      </c>
      <c r="BL350" s="50">
        <v>0</v>
      </c>
      <c r="BM350" s="50">
        <v>0</v>
      </c>
      <c r="BN350" s="50">
        <v>0</v>
      </c>
      <c r="BO350" s="50">
        <v>0</v>
      </c>
      <c r="BP350" s="50">
        <v>0</v>
      </c>
      <c r="BQ350" s="50">
        <v>0</v>
      </c>
      <c r="BR350" s="50">
        <v>2</v>
      </c>
      <c r="BS350" s="50">
        <v>0</v>
      </c>
      <c r="BT350" s="50">
        <v>0</v>
      </c>
      <c r="BU350" s="50">
        <v>0</v>
      </c>
      <c r="BV350" s="50">
        <v>0</v>
      </c>
      <c r="BW350" s="50">
        <v>0</v>
      </c>
      <c r="BX350" s="50">
        <v>0</v>
      </c>
      <c r="BY350" s="50"/>
      <c r="BZ350" s="50"/>
      <c r="CA350" s="50"/>
      <c r="CB350" s="50"/>
      <c r="CC350" s="50"/>
      <c r="CD350" s="50"/>
      <c r="CE350" s="50"/>
      <c r="CF350" s="50"/>
      <c r="CG350" s="50"/>
      <c r="CH350" s="50"/>
      <c r="CI350" s="50"/>
      <c r="CJ350" s="50"/>
      <c r="CK350" s="50"/>
      <c r="CL350" s="50"/>
      <c r="CM350" s="50"/>
      <c r="CN350" s="50">
        <v>0</v>
      </c>
      <c r="CO350" s="50">
        <v>0</v>
      </c>
      <c r="CP350" s="48">
        <v>0</v>
      </c>
      <c r="CQ350" s="50">
        <v>0</v>
      </c>
      <c r="CR350" s="50">
        <v>0</v>
      </c>
      <c r="CS350" s="51"/>
      <c r="CT350" s="50">
        <v>0</v>
      </c>
      <c r="CU350" s="50">
        <v>9</v>
      </c>
      <c r="CV350" s="52">
        <f t="shared" si="13"/>
        <v>0</v>
      </c>
      <c r="CW350" s="49">
        <v>10.035</v>
      </c>
      <c r="CX350" s="46" t="s">
        <v>9304</v>
      </c>
      <c r="CY350" s="45"/>
      <c r="CZ350" s="49">
        <v>1.49</v>
      </c>
      <c r="DA350" s="53" t="s">
        <v>9436</v>
      </c>
      <c r="DB350" s="49">
        <v>672.32100000000003</v>
      </c>
      <c r="DC350" s="49"/>
      <c r="DD350" s="45"/>
      <c r="DE350" s="45"/>
      <c r="DF350" s="45"/>
      <c r="DG350" s="45"/>
      <c r="DH350" s="46">
        <v>0</v>
      </c>
      <c r="DI350" s="45"/>
      <c r="DJ350" s="46">
        <v>4</v>
      </c>
      <c r="DK350" s="45"/>
      <c r="DL350" s="46" t="s">
        <v>9604</v>
      </c>
      <c r="DM350" s="46">
        <v>3657</v>
      </c>
      <c r="DN350" s="46">
        <v>1</v>
      </c>
      <c r="DO350" s="46" t="s">
        <v>9604</v>
      </c>
      <c r="DP350" s="46">
        <v>3657</v>
      </c>
      <c r="DQ350" s="45"/>
      <c r="DR350" s="45"/>
      <c r="DS350" s="45"/>
      <c r="DT350" s="45"/>
      <c r="DU350" s="45"/>
      <c r="DV350" s="45"/>
      <c r="DW350" s="45"/>
      <c r="DX350" s="45"/>
      <c r="DY350" s="45"/>
      <c r="DZ350" s="45"/>
      <c r="EA350" s="45"/>
      <c r="EB350" s="45"/>
      <c r="EC350" s="45"/>
      <c r="ED350" s="45"/>
      <c r="EE350" s="45"/>
      <c r="EF350" s="45"/>
      <c r="EG350" s="45"/>
      <c r="EH350" s="45"/>
      <c r="EI350" s="45"/>
      <c r="EJ350" s="45"/>
      <c r="EK350" s="45"/>
      <c r="EL350" s="46">
        <v>1</v>
      </c>
      <c r="EM350" s="46" t="s">
        <v>9858</v>
      </c>
      <c r="EN350" s="46">
        <v>3657</v>
      </c>
      <c r="EO350" s="45"/>
      <c r="EP350" s="45"/>
      <c r="EQ350" s="45"/>
      <c r="ER350" s="45"/>
      <c r="ES350" s="45"/>
      <c r="ET350" s="45"/>
      <c r="EU350" s="45"/>
      <c r="EV350" s="45"/>
      <c r="EW350" s="45"/>
      <c r="EX350" s="45"/>
      <c r="EY350" s="45"/>
      <c r="EZ350" s="45"/>
      <c r="FA350" s="45"/>
      <c r="FB350" s="45"/>
      <c r="FC350" s="45"/>
      <c r="FD350" s="45"/>
      <c r="FE350" s="45"/>
      <c r="FF350" s="45"/>
      <c r="FG350" s="46">
        <v>100</v>
      </c>
      <c r="FH350" s="45"/>
      <c r="FI350" s="46">
        <v>9</v>
      </c>
      <c r="FJ350" s="46">
        <v>0</v>
      </c>
      <c r="FK350" s="46">
        <v>0</v>
      </c>
      <c r="FL350" s="46">
        <v>9</v>
      </c>
      <c r="FM350" s="46">
        <v>0</v>
      </c>
      <c r="FN350" s="46">
        <v>0</v>
      </c>
      <c r="FO350" s="46">
        <v>0</v>
      </c>
      <c r="FP350" s="46">
        <v>0</v>
      </c>
      <c r="FQ350" s="46">
        <v>0</v>
      </c>
      <c r="FR350" s="45"/>
      <c r="FS350" s="45"/>
      <c r="FT350" s="45"/>
      <c r="FU350" s="53" t="s">
        <v>10168</v>
      </c>
      <c r="FV350" s="46" t="s">
        <v>10259</v>
      </c>
      <c r="FW350" s="45"/>
      <c r="FX350" s="46" t="s">
        <v>1369</v>
      </c>
      <c r="FY350" s="46" t="s">
        <v>10442</v>
      </c>
      <c r="FZ350" s="45"/>
      <c r="GA350" s="45"/>
      <c r="GB350" s="45"/>
      <c r="GC350" s="46" t="s">
        <v>10620</v>
      </c>
      <c r="GD350" s="46">
        <v>1</v>
      </c>
      <c r="GE350" s="45"/>
      <c r="GF350" s="46" t="s">
        <v>10709</v>
      </c>
      <c r="GG350" s="46" t="s">
        <v>10805</v>
      </c>
      <c r="GH350" s="46" t="s">
        <v>11081</v>
      </c>
      <c r="GI350" s="46" t="s">
        <v>10917</v>
      </c>
      <c r="GJ350" s="46" t="s">
        <v>10990</v>
      </c>
      <c r="GK350" s="46" t="s">
        <v>11021</v>
      </c>
      <c r="GL350" s="46" t="s">
        <v>11081</v>
      </c>
      <c r="GM350" s="46" t="s">
        <v>11059</v>
      </c>
      <c r="GN350" s="54"/>
    </row>
    <row r="351" spans="3:196" ht="30" customHeight="1" x14ac:dyDescent="0.2">
      <c r="C351" s="57" t="s">
        <v>11155</v>
      </c>
      <c r="D351" s="102" t="s">
        <v>11217</v>
      </c>
      <c r="E351" s="46" t="s">
        <v>7634</v>
      </c>
      <c r="F351" s="45" t="s">
        <v>11174</v>
      </c>
      <c r="G351" s="46"/>
      <c r="H351" s="46"/>
      <c r="I351" s="46" t="s">
        <v>7707</v>
      </c>
      <c r="J351" s="46" t="s">
        <v>7821</v>
      </c>
      <c r="K351" s="46">
        <v>2014</v>
      </c>
      <c r="L351" s="47">
        <v>44593</v>
      </c>
      <c r="M351" s="47">
        <v>45268</v>
      </c>
      <c r="N351" s="46" t="s">
        <v>7923</v>
      </c>
      <c r="O351" s="46" t="s">
        <v>8051</v>
      </c>
      <c r="P351" s="46" t="s">
        <v>8159</v>
      </c>
      <c r="Q351" s="46" t="s">
        <v>8281</v>
      </c>
      <c r="R351" s="46" t="s">
        <v>8361</v>
      </c>
      <c r="S351" s="46" t="s">
        <v>8393</v>
      </c>
      <c r="T351" s="46" t="s">
        <v>699</v>
      </c>
      <c r="U351" s="45"/>
      <c r="V351" s="46" t="s">
        <v>699</v>
      </c>
      <c r="W351" s="45"/>
      <c r="X351" s="46" t="s">
        <v>8574</v>
      </c>
      <c r="Y351" s="46" t="s">
        <v>8668</v>
      </c>
      <c r="Z351" s="46" t="s">
        <v>8762</v>
      </c>
      <c r="AA351" s="46" t="s">
        <v>8852</v>
      </c>
      <c r="AB351" s="46" t="s">
        <v>3138</v>
      </c>
      <c r="AC351" s="46" t="s">
        <v>8919</v>
      </c>
      <c r="AD351" s="48">
        <f t="shared" si="12"/>
        <v>73.37</v>
      </c>
      <c r="AE351" s="48">
        <v>49.09</v>
      </c>
      <c r="AF351" s="49">
        <v>66.91</v>
      </c>
      <c r="AG351" s="49">
        <v>0.08</v>
      </c>
      <c r="AH351" s="48">
        <v>15.61</v>
      </c>
      <c r="AI351" s="49">
        <v>21.28</v>
      </c>
      <c r="AJ351" s="49"/>
      <c r="AK351" s="49">
        <v>0</v>
      </c>
      <c r="AL351" s="49">
        <v>0</v>
      </c>
      <c r="AM351" s="49">
        <v>0</v>
      </c>
      <c r="AN351" s="49">
        <v>0</v>
      </c>
      <c r="AO351" s="49">
        <v>8.67</v>
      </c>
      <c r="AP351" s="49">
        <v>11.82</v>
      </c>
      <c r="AQ351" s="49">
        <v>0</v>
      </c>
      <c r="AR351" s="49">
        <v>0</v>
      </c>
      <c r="AS351" s="46" t="s">
        <v>699</v>
      </c>
      <c r="AT351" s="46" t="s">
        <v>699</v>
      </c>
      <c r="AU351" s="46" t="s">
        <v>699</v>
      </c>
      <c r="AV351" s="46">
        <v>1</v>
      </c>
      <c r="AW351" s="46" t="s">
        <v>9101</v>
      </c>
      <c r="AX351" s="46" t="s">
        <v>9172</v>
      </c>
      <c r="AY351" s="49">
        <v>3.7669999999999999</v>
      </c>
      <c r="AZ351" s="49">
        <v>70.361000000000004</v>
      </c>
      <c r="BA351" s="49">
        <v>0.11</v>
      </c>
      <c r="BB351" s="50">
        <v>439</v>
      </c>
      <c r="BC351" s="50">
        <v>128</v>
      </c>
      <c r="BD351" s="50">
        <v>72</v>
      </c>
      <c r="BE351" s="50">
        <v>0</v>
      </c>
      <c r="BF351" s="50">
        <v>17</v>
      </c>
      <c r="BG351" s="50">
        <v>6</v>
      </c>
      <c r="BH351" s="50">
        <v>0</v>
      </c>
      <c r="BI351" s="50">
        <v>0</v>
      </c>
      <c r="BJ351" s="50">
        <v>7</v>
      </c>
      <c r="BK351" s="50">
        <v>0</v>
      </c>
      <c r="BL351" s="50">
        <v>0</v>
      </c>
      <c r="BM351" s="50">
        <v>1</v>
      </c>
      <c r="BN351" s="50">
        <v>8</v>
      </c>
      <c r="BO351" s="50">
        <v>10</v>
      </c>
      <c r="BP351" s="50">
        <v>10</v>
      </c>
      <c r="BQ351" s="50">
        <v>1</v>
      </c>
      <c r="BR351" s="50">
        <v>12</v>
      </c>
      <c r="BS351" s="50">
        <v>0</v>
      </c>
      <c r="BT351" s="50">
        <v>0</v>
      </c>
      <c r="BU351" s="50">
        <v>0</v>
      </c>
      <c r="BV351" s="50">
        <v>0</v>
      </c>
      <c r="BW351" s="50">
        <v>0</v>
      </c>
      <c r="BX351" s="50">
        <v>0</v>
      </c>
      <c r="BY351" s="50">
        <v>0</v>
      </c>
      <c r="BZ351" s="50">
        <v>0</v>
      </c>
      <c r="CA351" s="50">
        <v>0</v>
      </c>
      <c r="CB351" s="50">
        <v>0</v>
      </c>
      <c r="CC351" s="50">
        <v>0</v>
      </c>
      <c r="CD351" s="50">
        <v>0</v>
      </c>
      <c r="CE351" s="50">
        <v>0</v>
      </c>
      <c r="CF351" s="50">
        <v>0</v>
      </c>
      <c r="CG351" s="50">
        <v>0</v>
      </c>
      <c r="CH351" s="50">
        <v>0</v>
      </c>
      <c r="CI351" s="50">
        <v>0</v>
      </c>
      <c r="CJ351" s="50">
        <v>0</v>
      </c>
      <c r="CK351" s="50">
        <v>0</v>
      </c>
      <c r="CL351" s="50">
        <v>0</v>
      </c>
      <c r="CM351" s="50">
        <v>0</v>
      </c>
      <c r="CN351" s="50">
        <v>0</v>
      </c>
      <c r="CO351" s="50">
        <v>0</v>
      </c>
      <c r="CP351" s="48">
        <v>0</v>
      </c>
      <c r="CQ351" s="50">
        <v>0</v>
      </c>
      <c r="CR351" s="50">
        <v>0</v>
      </c>
      <c r="CS351" s="51"/>
      <c r="CT351" s="50">
        <v>0</v>
      </c>
      <c r="CU351" s="50">
        <v>72</v>
      </c>
      <c r="CV351" s="52">
        <f t="shared" si="13"/>
        <v>0</v>
      </c>
      <c r="CW351" s="49">
        <v>450.32</v>
      </c>
      <c r="CX351" s="46" t="s">
        <v>9305</v>
      </c>
      <c r="CY351" s="46" t="s">
        <v>9392</v>
      </c>
      <c r="CZ351" s="49">
        <v>66.98</v>
      </c>
      <c r="DA351" s="53" t="s">
        <v>9436</v>
      </c>
      <c r="DB351" s="49">
        <v>672.32100000000003</v>
      </c>
      <c r="DC351" s="49"/>
      <c r="DD351" s="45"/>
      <c r="DE351" s="45"/>
      <c r="DF351" s="45"/>
      <c r="DG351" s="45"/>
      <c r="DH351" s="46">
        <v>0</v>
      </c>
      <c r="DI351" s="45"/>
      <c r="DJ351" s="46">
        <v>4</v>
      </c>
      <c r="DK351" s="46">
        <v>1</v>
      </c>
      <c r="DL351" s="46" t="s">
        <v>9605</v>
      </c>
      <c r="DM351" s="46">
        <v>12120</v>
      </c>
      <c r="DN351" s="45"/>
      <c r="DO351" s="46" t="s">
        <v>4421</v>
      </c>
      <c r="DP351" s="46">
        <v>0</v>
      </c>
      <c r="DQ351" s="45"/>
      <c r="DR351" s="45"/>
      <c r="DS351" s="45"/>
      <c r="DT351" s="45"/>
      <c r="DU351" s="45"/>
      <c r="DV351" s="45"/>
      <c r="DW351" s="46">
        <v>1</v>
      </c>
      <c r="DX351" s="46" t="s">
        <v>9738</v>
      </c>
      <c r="DY351" s="46">
        <v>6019</v>
      </c>
      <c r="DZ351" s="45"/>
      <c r="EA351" s="46" t="s">
        <v>4421</v>
      </c>
      <c r="EB351" s="46">
        <v>0</v>
      </c>
      <c r="EC351" s="45"/>
      <c r="ED351" s="45"/>
      <c r="EE351" s="45"/>
      <c r="EF351" s="46" t="s">
        <v>9776</v>
      </c>
      <c r="EG351" s="46" t="s">
        <v>9796</v>
      </c>
      <c r="EH351" s="46">
        <v>26</v>
      </c>
      <c r="EI351" s="46">
        <v>1</v>
      </c>
      <c r="EJ351" s="46" t="s">
        <v>9738</v>
      </c>
      <c r="EK351" s="46">
        <v>15230</v>
      </c>
      <c r="EL351" s="46">
        <v>1</v>
      </c>
      <c r="EM351" s="46" t="s">
        <v>9859</v>
      </c>
      <c r="EN351" s="46">
        <v>38420</v>
      </c>
      <c r="EO351" s="45"/>
      <c r="EP351" s="45"/>
      <c r="EQ351" s="45"/>
      <c r="ER351" s="45"/>
      <c r="ES351" s="45"/>
      <c r="ET351" s="45"/>
      <c r="EU351" s="45"/>
      <c r="EV351" s="45"/>
      <c r="EW351" s="45"/>
      <c r="EX351" s="46">
        <v>1</v>
      </c>
      <c r="EY351" s="46" t="s">
        <v>9897</v>
      </c>
      <c r="EZ351" s="46">
        <v>14</v>
      </c>
      <c r="FA351" s="45"/>
      <c r="FB351" s="45"/>
      <c r="FC351" s="45"/>
      <c r="FD351" s="46" t="s">
        <v>699</v>
      </c>
      <c r="FE351" s="46" t="s">
        <v>699</v>
      </c>
      <c r="FF351" s="46">
        <v>0</v>
      </c>
      <c r="FG351" s="46">
        <v>100</v>
      </c>
      <c r="FH351" s="45"/>
      <c r="FI351" s="46">
        <v>84</v>
      </c>
      <c r="FJ351" s="46">
        <v>0</v>
      </c>
      <c r="FK351" s="46">
        <v>14</v>
      </c>
      <c r="FL351" s="46">
        <v>67</v>
      </c>
      <c r="FM351" s="46">
        <v>0</v>
      </c>
      <c r="FN351" s="46">
        <v>3</v>
      </c>
      <c r="FO351" s="46">
        <v>0</v>
      </c>
      <c r="FP351" s="46">
        <v>0</v>
      </c>
      <c r="FQ351" s="46">
        <v>0</v>
      </c>
      <c r="FR351" s="46">
        <v>1</v>
      </c>
      <c r="FS351" s="53" t="s">
        <v>10050</v>
      </c>
      <c r="FT351" s="46" t="s">
        <v>10100</v>
      </c>
      <c r="FU351" s="53" t="s">
        <v>10169</v>
      </c>
      <c r="FV351" s="46" t="s">
        <v>10260</v>
      </c>
      <c r="FW351" s="45"/>
      <c r="FX351" s="45"/>
      <c r="FY351" s="46" t="s">
        <v>10443</v>
      </c>
      <c r="FZ351" s="45"/>
      <c r="GA351" s="46" t="s">
        <v>699</v>
      </c>
      <c r="GB351" s="45"/>
      <c r="GC351" s="46" t="s">
        <v>10621</v>
      </c>
      <c r="GD351" s="46">
        <v>1</v>
      </c>
      <c r="GE351" s="46">
        <v>43</v>
      </c>
      <c r="GF351" s="46" t="s">
        <v>10710</v>
      </c>
      <c r="GG351" s="46" t="s">
        <v>10806</v>
      </c>
      <c r="GH351" s="46" t="s">
        <v>11081</v>
      </c>
      <c r="GI351" s="46" t="s">
        <v>10918</v>
      </c>
      <c r="GJ351" s="46" t="s">
        <v>7602</v>
      </c>
      <c r="GK351" s="46" t="s">
        <v>11022</v>
      </c>
      <c r="GL351" s="46" t="s">
        <v>11081</v>
      </c>
      <c r="GM351" s="46" t="s">
        <v>11060</v>
      </c>
      <c r="GN351" s="54"/>
    </row>
    <row r="352" spans="3:196" ht="30" customHeight="1" x14ac:dyDescent="0.2">
      <c r="C352" s="57" t="s">
        <v>11180</v>
      </c>
      <c r="D352" s="102" t="s">
        <v>11217</v>
      </c>
      <c r="E352" s="46" t="s">
        <v>7647</v>
      </c>
      <c r="F352" s="45" t="s">
        <v>11174</v>
      </c>
      <c r="G352" s="46"/>
      <c r="H352" s="46"/>
      <c r="I352" s="46" t="s">
        <v>7747</v>
      </c>
      <c r="J352" s="46" t="s">
        <v>7850</v>
      </c>
      <c r="K352" s="46">
        <v>2019</v>
      </c>
      <c r="L352" s="47">
        <v>44946</v>
      </c>
      <c r="M352" s="47">
        <v>45280</v>
      </c>
      <c r="N352" s="46" t="s">
        <v>7967</v>
      </c>
      <c r="O352" s="46" t="s">
        <v>8086</v>
      </c>
      <c r="P352" s="45"/>
      <c r="Q352" s="45"/>
      <c r="R352" s="45"/>
      <c r="S352" s="45"/>
      <c r="T352" s="45"/>
      <c r="U352" s="45"/>
      <c r="V352" s="45"/>
      <c r="W352" s="45"/>
      <c r="X352" s="46" t="s">
        <v>8600</v>
      </c>
      <c r="Y352" s="46" t="s">
        <v>8689</v>
      </c>
      <c r="Z352" s="46" t="s">
        <v>8806</v>
      </c>
      <c r="AA352" s="46" t="s">
        <v>8806</v>
      </c>
      <c r="AB352" s="46" t="s">
        <v>3142</v>
      </c>
      <c r="AC352" s="46" t="s">
        <v>8968</v>
      </c>
      <c r="AD352" s="48">
        <f t="shared" si="12"/>
        <v>158.46600000000001</v>
      </c>
      <c r="AE352" s="48">
        <v>126.773</v>
      </c>
      <c r="AF352" s="49">
        <v>80</v>
      </c>
      <c r="AG352" s="49">
        <v>80</v>
      </c>
      <c r="AH352" s="48">
        <v>0</v>
      </c>
      <c r="AI352" s="49">
        <v>0</v>
      </c>
      <c r="AJ352" s="49"/>
      <c r="AK352" s="49">
        <v>31.693000000000001</v>
      </c>
      <c r="AL352" s="49">
        <v>20</v>
      </c>
      <c r="AM352" s="49">
        <v>0</v>
      </c>
      <c r="AN352" s="49">
        <v>0</v>
      </c>
      <c r="AO352" s="49">
        <v>0</v>
      </c>
      <c r="AP352" s="49">
        <v>0</v>
      </c>
      <c r="AQ352" s="49">
        <v>0</v>
      </c>
      <c r="AR352" s="49">
        <v>0</v>
      </c>
      <c r="AS352" s="46" t="s">
        <v>594</v>
      </c>
      <c r="AT352" s="46" t="s">
        <v>594</v>
      </c>
      <c r="AU352" s="46" t="s">
        <v>594</v>
      </c>
      <c r="AV352" s="45"/>
      <c r="AW352" s="45"/>
      <c r="AX352" s="45"/>
      <c r="AY352" s="49"/>
      <c r="AZ352" s="49">
        <v>127</v>
      </c>
      <c r="BA352" s="49">
        <v>0.21</v>
      </c>
      <c r="BB352" s="50">
        <v>165</v>
      </c>
      <c r="BC352" s="50">
        <v>165</v>
      </c>
      <c r="BD352" s="50">
        <v>165</v>
      </c>
      <c r="BE352" s="50">
        <v>1</v>
      </c>
      <c r="BF352" s="50">
        <v>1</v>
      </c>
      <c r="BG352" s="50">
        <v>13</v>
      </c>
      <c r="BH352" s="50">
        <v>3</v>
      </c>
      <c r="BI352" s="50">
        <v>0</v>
      </c>
      <c r="BJ352" s="50">
        <v>0</v>
      </c>
      <c r="BK352" s="50">
        <v>0</v>
      </c>
      <c r="BL352" s="50">
        <v>0</v>
      </c>
      <c r="BM352" s="50">
        <v>0</v>
      </c>
      <c r="BN352" s="50">
        <v>45</v>
      </c>
      <c r="BO352" s="50">
        <v>9</v>
      </c>
      <c r="BP352" s="50">
        <v>0</v>
      </c>
      <c r="BQ352" s="50">
        <v>93</v>
      </c>
      <c r="BR352" s="50">
        <v>0</v>
      </c>
      <c r="BS352" s="50">
        <v>0</v>
      </c>
      <c r="BT352" s="50">
        <v>0</v>
      </c>
      <c r="BU352" s="50">
        <v>0</v>
      </c>
      <c r="BV352" s="50">
        <v>0</v>
      </c>
      <c r="BW352" s="50">
        <v>0</v>
      </c>
      <c r="BX352" s="50">
        <v>0</v>
      </c>
      <c r="BY352" s="50">
        <v>0</v>
      </c>
      <c r="BZ352" s="50"/>
      <c r="CA352" s="50">
        <v>0</v>
      </c>
      <c r="CB352" s="50">
        <v>0</v>
      </c>
      <c r="CC352" s="50">
        <v>0</v>
      </c>
      <c r="CD352" s="50">
        <v>0</v>
      </c>
      <c r="CE352" s="50">
        <v>0</v>
      </c>
      <c r="CF352" s="50">
        <v>0</v>
      </c>
      <c r="CG352" s="50">
        <v>0</v>
      </c>
      <c r="CH352" s="50">
        <v>0</v>
      </c>
      <c r="CI352" s="50">
        <v>0</v>
      </c>
      <c r="CJ352" s="50">
        <v>0</v>
      </c>
      <c r="CK352" s="50">
        <v>0</v>
      </c>
      <c r="CL352" s="50">
        <v>0</v>
      </c>
      <c r="CM352" s="50"/>
      <c r="CN352" s="50"/>
      <c r="CO352" s="50">
        <v>0</v>
      </c>
      <c r="CP352" s="48">
        <v>0</v>
      </c>
      <c r="CQ352" s="50">
        <v>0</v>
      </c>
      <c r="CR352" s="50">
        <v>0</v>
      </c>
      <c r="CS352" s="51"/>
      <c r="CT352" s="50"/>
      <c r="CU352" s="50">
        <v>165</v>
      </c>
      <c r="CV352" s="52">
        <f t="shared" si="13"/>
        <v>0</v>
      </c>
      <c r="CW352" s="49">
        <v>0</v>
      </c>
      <c r="CX352" s="46" t="s">
        <v>699</v>
      </c>
      <c r="CY352" s="45"/>
      <c r="CZ352" s="49">
        <v>0</v>
      </c>
      <c r="DA352" s="46" t="s">
        <v>594</v>
      </c>
      <c r="DB352" s="49">
        <v>0</v>
      </c>
      <c r="DC352" s="49"/>
      <c r="DD352" s="45"/>
      <c r="DE352" s="45"/>
      <c r="DF352" s="45"/>
      <c r="DG352" s="45"/>
      <c r="DH352" s="45"/>
      <c r="DI352" s="46" t="s">
        <v>594</v>
      </c>
      <c r="DJ352" s="46">
        <v>0</v>
      </c>
      <c r="DK352" s="45"/>
      <c r="DL352" s="45"/>
      <c r="DM352" s="45"/>
      <c r="DN352" s="45"/>
      <c r="DO352" s="45"/>
      <c r="DP352" s="45"/>
      <c r="DQ352" s="45"/>
      <c r="DR352" s="45"/>
      <c r="DS352" s="45"/>
      <c r="DT352" s="45"/>
      <c r="DU352" s="45"/>
      <c r="DV352" s="45"/>
      <c r="DW352" s="45"/>
      <c r="DX352" s="45"/>
      <c r="DY352" s="45"/>
      <c r="DZ352" s="45"/>
      <c r="EA352" s="45"/>
      <c r="EB352" s="45"/>
      <c r="EC352" s="45"/>
      <c r="ED352" s="45"/>
      <c r="EE352" s="45"/>
      <c r="EF352" s="45"/>
      <c r="EG352" s="45"/>
      <c r="EH352" s="45"/>
      <c r="EI352" s="45"/>
      <c r="EJ352" s="45"/>
      <c r="EK352" s="45"/>
      <c r="EL352" s="46">
        <v>1</v>
      </c>
      <c r="EM352" s="46" t="s">
        <v>4288</v>
      </c>
      <c r="EN352" s="46">
        <v>0</v>
      </c>
      <c r="EO352" s="45"/>
      <c r="EP352" s="45"/>
      <c r="EQ352" s="45"/>
      <c r="ER352" s="45"/>
      <c r="ES352" s="45"/>
      <c r="ET352" s="45"/>
      <c r="EU352" s="45"/>
      <c r="EV352" s="45"/>
      <c r="EW352" s="45"/>
      <c r="EX352" s="45"/>
      <c r="EY352" s="45"/>
      <c r="EZ352" s="45"/>
      <c r="FA352" s="45"/>
      <c r="FB352" s="45"/>
      <c r="FC352" s="45"/>
      <c r="FD352" s="45"/>
      <c r="FE352" s="45"/>
      <c r="FF352" s="45"/>
      <c r="FG352" s="46">
        <v>100</v>
      </c>
      <c r="FH352" s="45"/>
      <c r="FI352" s="46">
        <v>119</v>
      </c>
      <c r="FJ352" s="46">
        <v>0</v>
      </c>
      <c r="FK352" s="46">
        <v>6</v>
      </c>
      <c r="FL352" s="46">
        <v>113</v>
      </c>
      <c r="FM352" s="46">
        <v>0</v>
      </c>
      <c r="FN352" s="46">
        <v>0</v>
      </c>
      <c r="FO352" s="46">
        <v>0</v>
      </c>
      <c r="FP352" s="46">
        <v>0</v>
      </c>
      <c r="FQ352" s="46">
        <v>0</v>
      </c>
      <c r="FR352" s="45"/>
      <c r="FS352" s="45"/>
      <c r="FT352" s="46" t="s">
        <v>594</v>
      </c>
      <c r="FU352" s="53" t="s">
        <v>10198</v>
      </c>
      <c r="FV352" s="45"/>
      <c r="FW352" s="45"/>
      <c r="FX352" s="45"/>
      <c r="FY352" s="45"/>
      <c r="FZ352" s="45"/>
      <c r="GA352" s="45"/>
      <c r="GB352" s="45"/>
      <c r="GC352" s="46" t="s">
        <v>594</v>
      </c>
      <c r="GD352" s="46">
        <v>0</v>
      </c>
      <c r="GE352" s="46">
        <v>0</v>
      </c>
      <c r="GF352" s="46" t="s">
        <v>10738</v>
      </c>
      <c r="GG352" s="46" t="s">
        <v>10848</v>
      </c>
      <c r="GH352" s="46" t="s">
        <v>11081</v>
      </c>
      <c r="GI352" s="45"/>
      <c r="GJ352" s="46" t="s">
        <v>10738</v>
      </c>
      <c r="GK352" s="46" t="s">
        <v>10848</v>
      </c>
      <c r="GL352" s="46" t="s">
        <v>11081</v>
      </c>
      <c r="GM352" s="45"/>
      <c r="GN352" s="54"/>
    </row>
    <row r="353" spans="3:196" ht="30" customHeight="1" x14ac:dyDescent="0.2">
      <c r="C353" s="57" t="s">
        <v>11083</v>
      </c>
      <c r="D353" s="102" t="s">
        <v>11217</v>
      </c>
      <c r="E353" s="46" t="s">
        <v>7647</v>
      </c>
      <c r="F353" s="45" t="s">
        <v>11174</v>
      </c>
      <c r="G353" s="46"/>
      <c r="H353" s="46"/>
      <c r="I353" s="46" t="s">
        <v>7750</v>
      </c>
      <c r="J353" s="46" t="s">
        <v>7854</v>
      </c>
      <c r="K353" s="46">
        <v>2018</v>
      </c>
      <c r="L353" s="47">
        <v>44677</v>
      </c>
      <c r="M353" s="47">
        <v>45291</v>
      </c>
      <c r="N353" s="46" t="s">
        <v>7969</v>
      </c>
      <c r="O353" s="46" t="s">
        <v>8087</v>
      </c>
      <c r="P353" s="46" t="s">
        <v>7969</v>
      </c>
      <c r="Q353" s="46" t="s">
        <v>8320</v>
      </c>
      <c r="R353" s="45"/>
      <c r="S353" s="45"/>
      <c r="T353" s="45"/>
      <c r="U353" s="45"/>
      <c r="V353" s="45"/>
      <c r="W353" s="45"/>
      <c r="X353" s="45"/>
      <c r="Y353" s="46" t="s">
        <v>1369</v>
      </c>
      <c r="Z353" s="46" t="s">
        <v>8806</v>
      </c>
      <c r="AA353" s="46" t="s">
        <v>8862</v>
      </c>
      <c r="AB353" s="46" t="s">
        <v>3138</v>
      </c>
      <c r="AC353" s="46" t="s">
        <v>8969</v>
      </c>
      <c r="AD353" s="48">
        <f t="shared" si="12"/>
        <v>231.44</v>
      </c>
      <c r="AE353" s="48">
        <v>4.1100000000000003</v>
      </c>
      <c r="AF353" s="49">
        <v>1.73</v>
      </c>
      <c r="AG353" s="49">
        <v>0.01</v>
      </c>
      <c r="AH353" s="48">
        <v>26.07</v>
      </c>
      <c r="AI353" s="49">
        <v>11.23</v>
      </c>
      <c r="AJ353" s="49"/>
      <c r="AK353" s="49">
        <v>0</v>
      </c>
      <c r="AL353" s="49">
        <v>0</v>
      </c>
      <c r="AM353" s="49">
        <v>0</v>
      </c>
      <c r="AN353" s="49">
        <v>0</v>
      </c>
      <c r="AO353" s="49">
        <v>0</v>
      </c>
      <c r="AP353" s="49">
        <v>0</v>
      </c>
      <c r="AQ353" s="49">
        <v>201.26</v>
      </c>
      <c r="AR353" s="49">
        <v>86.85</v>
      </c>
      <c r="AS353" s="46" t="s">
        <v>9048</v>
      </c>
      <c r="AT353" s="46" t="s">
        <v>9060</v>
      </c>
      <c r="AU353" s="46" t="s">
        <v>9072</v>
      </c>
      <c r="AV353" s="45"/>
      <c r="AW353" s="45"/>
      <c r="AX353" s="45"/>
      <c r="AY353" s="49"/>
      <c r="AZ353" s="49">
        <v>190.72</v>
      </c>
      <c r="BA353" s="49">
        <v>0.31</v>
      </c>
      <c r="BB353" s="50">
        <v>27</v>
      </c>
      <c r="BC353" s="50">
        <v>27</v>
      </c>
      <c r="BD353" s="50">
        <v>27</v>
      </c>
      <c r="BE353" s="50"/>
      <c r="BF353" s="50"/>
      <c r="BG353" s="50"/>
      <c r="BH353" s="50"/>
      <c r="BI353" s="50"/>
      <c r="BJ353" s="50"/>
      <c r="BK353" s="50"/>
      <c r="BL353" s="50"/>
      <c r="BM353" s="50"/>
      <c r="BN353" s="50">
        <v>18</v>
      </c>
      <c r="BO353" s="50"/>
      <c r="BP353" s="50"/>
      <c r="BQ353" s="50"/>
      <c r="BR353" s="50"/>
      <c r="BS353" s="50"/>
      <c r="BT353" s="50"/>
      <c r="BU353" s="50"/>
      <c r="BV353" s="50"/>
      <c r="BW353" s="50"/>
      <c r="BX353" s="50"/>
      <c r="BY353" s="50"/>
      <c r="BZ353" s="50"/>
      <c r="CA353" s="50"/>
      <c r="CB353" s="50"/>
      <c r="CC353" s="50"/>
      <c r="CD353" s="50"/>
      <c r="CE353" s="50"/>
      <c r="CF353" s="50"/>
      <c r="CG353" s="50"/>
      <c r="CH353" s="50"/>
      <c r="CI353" s="50"/>
      <c r="CJ353" s="50"/>
      <c r="CK353" s="50"/>
      <c r="CL353" s="50"/>
      <c r="CM353" s="50"/>
      <c r="CN353" s="50"/>
      <c r="CO353" s="50"/>
      <c r="CP353" s="48"/>
      <c r="CQ353" s="50"/>
      <c r="CR353" s="50"/>
      <c r="CS353" s="50" t="s">
        <v>9244</v>
      </c>
      <c r="CT353" s="50">
        <v>9</v>
      </c>
      <c r="CU353" s="50">
        <v>27</v>
      </c>
      <c r="CV353" s="52">
        <f t="shared" si="13"/>
        <v>0</v>
      </c>
      <c r="CW353" s="49">
        <v>444.7</v>
      </c>
      <c r="CX353" s="46" t="s">
        <v>9348</v>
      </c>
      <c r="CY353" s="46" t="s">
        <v>9406</v>
      </c>
      <c r="CZ353" s="49">
        <v>57.59</v>
      </c>
      <c r="DA353" s="53" t="s">
        <v>3953</v>
      </c>
      <c r="DB353" s="49">
        <v>771.37300000000005</v>
      </c>
      <c r="DC353" s="49"/>
      <c r="DD353" s="45"/>
      <c r="DE353" s="45"/>
      <c r="DF353" s="45"/>
      <c r="DG353" s="45"/>
      <c r="DH353" s="45"/>
      <c r="DI353" s="45"/>
      <c r="DJ353" s="46">
        <v>2</v>
      </c>
      <c r="DK353" s="45"/>
      <c r="DL353" s="45"/>
      <c r="DM353" s="45"/>
      <c r="DN353" s="45"/>
      <c r="DO353" s="45"/>
      <c r="DP353" s="45"/>
      <c r="DQ353" s="45"/>
      <c r="DR353" s="45"/>
      <c r="DS353" s="45"/>
      <c r="DT353" s="45"/>
      <c r="DU353" s="45"/>
      <c r="DV353" s="45"/>
      <c r="DW353" s="45"/>
      <c r="DX353" s="45"/>
      <c r="DY353" s="45"/>
      <c r="DZ353" s="45"/>
      <c r="EA353" s="45"/>
      <c r="EB353" s="45"/>
      <c r="EC353" s="45"/>
      <c r="ED353" s="45"/>
      <c r="EE353" s="45"/>
      <c r="EF353" s="45"/>
      <c r="EG353" s="45"/>
      <c r="EH353" s="45"/>
      <c r="EI353" s="46">
        <v>1</v>
      </c>
      <c r="EJ353" s="46" t="s">
        <v>9833</v>
      </c>
      <c r="EK353" s="46">
        <v>62918</v>
      </c>
      <c r="EL353" s="45"/>
      <c r="EM353" s="46" t="s">
        <v>4288</v>
      </c>
      <c r="EN353" s="45"/>
      <c r="EO353" s="45"/>
      <c r="EP353" s="45"/>
      <c r="EQ353" s="45"/>
      <c r="ER353" s="45"/>
      <c r="ES353" s="45"/>
      <c r="ET353" s="45"/>
      <c r="EU353" s="45"/>
      <c r="EV353" s="45"/>
      <c r="EW353" s="45"/>
      <c r="EX353" s="45"/>
      <c r="EY353" s="45"/>
      <c r="EZ353" s="45"/>
      <c r="FA353" s="45"/>
      <c r="FB353" s="45"/>
      <c r="FC353" s="45"/>
      <c r="FD353" s="45"/>
      <c r="FE353" s="45"/>
      <c r="FF353" s="45"/>
      <c r="FG353" s="46">
        <v>100</v>
      </c>
      <c r="FH353" s="45"/>
      <c r="FI353" s="46">
        <v>12</v>
      </c>
      <c r="FJ353" s="46">
        <v>0</v>
      </c>
      <c r="FK353" s="46">
        <v>8</v>
      </c>
      <c r="FL353" s="46">
        <v>2</v>
      </c>
      <c r="FM353" s="46">
        <v>0</v>
      </c>
      <c r="FN353" s="46">
        <v>1</v>
      </c>
      <c r="FO353" s="46">
        <v>0</v>
      </c>
      <c r="FP353" s="46">
        <v>0</v>
      </c>
      <c r="FQ353" s="46">
        <v>0</v>
      </c>
      <c r="FR353" s="45"/>
      <c r="FS353" s="45"/>
      <c r="FT353" s="45"/>
      <c r="FU353" s="45"/>
      <c r="FV353" s="45"/>
      <c r="FW353" s="45"/>
      <c r="FX353" s="45"/>
      <c r="FY353" s="45"/>
      <c r="FZ353" s="45"/>
      <c r="GA353" s="45"/>
      <c r="GB353" s="45"/>
      <c r="GC353" s="46" t="s">
        <v>1624</v>
      </c>
      <c r="GD353" s="46">
        <v>0</v>
      </c>
      <c r="GE353" s="46">
        <v>0</v>
      </c>
      <c r="GF353" s="46" t="s">
        <v>10740</v>
      </c>
      <c r="GG353" s="46" t="s">
        <v>10849</v>
      </c>
      <c r="GH353" s="46" t="s">
        <v>11081</v>
      </c>
      <c r="GI353" s="46" t="s">
        <v>10959</v>
      </c>
      <c r="GJ353" s="46" t="s">
        <v>10740</v>
      </c>
      <c r="GK353" s="46" t="s">
        <v>10849</v>
      </c>
      <c r="GL353" s="46" t="s">
        <v>11081</v>
      </c>
      <c r="GM353" s="46" t="s">
        <v>10959</v>
      </c>
      <c r="GN353" s="54"/>
    </row>
    <row r="354" spans="3:196" ht="30" customHeight="1" x14ac:dyDescent="0.2">
      <c r="C354" s="57" t="s">
        <v>11178</v>
      </c>
      <c r="D354" s="102" t="s">
        <v>11217</v>
      </c>
      <c r="E354" s="46" t="s">
        <v>7647</v>
      </c>
      <c r="F354" s="45" t="s">
        <v>11174</v>
      </c>
      <c r="G354" s="46"/>
      <c r="H354" s="46"/>
      <c r="I354" s="46" t="s">
        <v>7751</v>
      </c>
      <c r="J354" s="46" t="s">
        <v>7657</v>
      </c>
      <c r="K354" s="46">
        <v>2019</v>
      </c>
      <c r="L354" s="47">
        <v>44927</v>
      </c>
      <c r="M354" s="47">
        <v>45291</v>
      </c>
      <c r="N354" s="46" t="s">
        <v>7970</v>
      </c>
      <c r="O354" s="46" t="s">
        <v>8088</v>
      </c>
      <c r="P354" s="46" t="s">
        <v>7970</v>
      </c>
      <c r="Q354" s="46" t="s">
        <v>8321</v>
      </c>
      <c r="R354" s="45"/>
      <c r="S354" s="45"/>
      <c r="T354" s="45"/>
      <c r="U354" s="45"/>
      <c r="V354" s="45"/>
      <c r="W354" s="45"/>
      <c r="X354" s="45"/>
      <c r="Y354" s="45"/>
      <c r="Z354" s="46" t="s">
        <v>8806</v>
      </c>
      <c r="AA354" s="46" t="s">
        <v>8863</v>
      </c>
      <c r="AB354" s="46" t="s">
        <v>3138</v>
      </c>
      <c r="AC354" s="46" t="s">
        <v>8970</v>
      </c>
      <c r="AD354" s="48">
        <f t="shared" si="12"/>
        <v>170.79</v>
      </c>
      <c r="AE354" s="48">
        <v>2.38</v>
      </c>
      <c r="AF354" s="49">
        <v>1.17</v>
      </c>
      <c r="AG354" s="49">
        <v>0</v>
      </c>
      <c r="AH354" s="48">
        <v>22.09</v>
      </c>
      <c r="AI354" s="49">
        <v>12.88</v>
      </c>
      <c r="AJ354" s="49"/>
      <c r="AK354" s="49">
        <v>0</v>
      </c>
      <c r="AL354" s="49">
        <v>0</v>
      </c>
      <c r="AM354" s="49">
        <v>29.77</v>
      </c>
      <c r="AN354" s="49">
        <v>16.98</v>
      </c>
      <c r="AO354" s="49">
        <v>0</v>
      </c>
      <c r="AP354" s="49">
        <v>0</v>
      </c>
      <c r="AQ354" s="49">
        <v>116.55</v>
      </c>
      <c r="AR354" s="49">
        <v>67.92</v>
      </c>
      <c r="AS354" s="46" t="s">
        <v>699</v>
      </c>
      <c r="AT354" s="46" t="s">
        <v>9061</v>
      </c>
      <c r="AU354" s="46" t="s">
        <v>8863</v>
      </c>
      <c r="AV354" s="46">
        <v>1</v>
      </c>
      <c r="AW354" s="46" t="s">
        <v>9124</v>
      </c>
      <c r="AX354" s="46" t="s">
        <v>9196</v>
      </c>
      <c r="AY354" s="49">
        <v>3.64</v>
      </c>
      <c r="AZ354" s="49">
        <v>23.37</v>
      </c>
      <c r="BA354" s="49">
        <v>0.04</v>
      </c>
      <c r="BB354" s="50">
        <v>84</v>
      </c>
      <c r="BC354" s="50">
        <v>84</v>
      </c>
      <c r="BD354" s="50">
        <v>84</v>
      </c>
      <c r="BE354" s="50"/>
      <c r="BF354" s="50">
        <v>12</v>
      </c>
      <c r="BG354" s="50"/>
      <c r="BH354" s="50"/>
      <c r="BI354" s="50"/>
      <c r="BJ354" s="50">
        <v>10</v>
      </c>
      <c r="BK354" s="50"/>
      <c r="BL354" s="50">
        <v>1</v>
      </c>
      <c r="BM354" s="50">
        <v>4</v>
      </c>
      <c r="BN354" s="50"/>
      <c r="BO354" s="50">
        <v>24</v>
      </c>
      <c r="BP354" s="50">
        <v>29</v>
      </c>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v>0</v>
      </c>
      <c r="CO354" s="50"/>
      <c r="CP354" s="48"/>
      <c r="CQ354" s="50"/>
      <c r="CR354" s="50"/>
      <c r="CS354" s="50" t="s">
        <v>9245</v>
      </c>
      <c r="CT354" s="50">
        <v>4</v>
      </c>
      <c r="CU354" s="50">
        <v>84</v>
      </c>
      <c r="CV354" s="52">
        <f t="shared" si="13"/>
        <v>0</v>
      </c>
      <c r="CW354" s="49">
        <v>31.693000000000001</v>
      </c>
      <c r="CX354" s="46" t="s">
        <v>9349</v>
      </c>
      <c r="CY354" s="46" t="s">
        <v>9407</v>
      </c>
      <c r="CZ354" s="49">
        <v>4.0199999999999996</v>
      </c>
      <c r="DA354" s="53" t="s">
        <v>3953</v>
      </c>
      <c r="DB354" s="49">
        <v>771.37300000000005</v>
      </c>
      <c r="DC354" s="49"/>
      <c r="DD354" s="45"/>
      <c r="DE354" s="45"/>
      <c r="DF354" s="45"/>
      <c r="DG354" s="45"/>
      <c r="DH354" s="45"/>
      <c r="DI354" s="45"/>
      <c r="DJ354" s="46">
        <v>0</v>
      </c>
      <c r="DK354" s="45"/>
      <c r="DL354" s="45"/>
      <c r="DM354" s="45"/>
      <c r="DN354" s="45"/>
      <c r="DO354" s="45"/>
      <c r="DP354" s="45"/>
      <c r="DQ354" s="45"/>
      <c r="DR354" s="45"/>
      <c r="DS354" s="45"/>
      <c r="DT354" s="45"/>
      <c r="DU354" s="45"/>
      <c r="DV354" s="45"/>
      <c r="DW354" s="45"/>
      <c r="DX354" s="45"/>
      <c r="DY354" s="45"/>
      <c r="DZ354" s="45"/>
      <c r="EA354" s="45"/>
      <c r="EB354" s="45"/>
      <c r="EC354" s="45"/>
      <c r="ED354" s="45"/>
      <c r="EE354" s="45"/>
      <c r="EF354" s="45"/>
      <c r="EG354" s="45"/>
      <c r="EH354" s="45"/>
      <c r="EI354" s="45"/>
      <c r="EJ354" s="45"/>
      <c r="EK354" s="45"/>
      <c r="EL354" s="45"/>
      <c r="EM354" s="45"/>
      <c r="EN354" s="45"/>
      <c r="EO354" s="45"/>
      <c r="EP354" s="45"/>
      <c r="EQ354" s="45"/>
      <c r="ER354" s="45"/>
      <c r="ES354" s="45"/>
      <c r="ET354" s="45"/>
      <c r="EU354" s="45"/>
      <c r="EV354" s="45"/>
      <c r="EW354" s="45"/>
      <c r="EX354" s="46">
        <v>1</v>
      </c>
      <c r="EY354" s="46" t="s">
        <v>9909</v>
      </c>
      <c r="EZ354" s="46">
        <v>5049</v>
      </c>
      <c r="FA354" s="45"/>
      <c r="FB354" s="45"/>
      <c r="FC354" s="45"/>
      <c r="FD354" s="45"/>
      <c r="FE354" s="45"/>
      <c r="FF354" s="45"/>
      <c r="FG354" s="46">
        <v>99</v>
      </c>
      <c r="FH354" s="46" t="s">
        <v>10018</v>
      </c>
      <c r="FI354" s="46">
        <v>58</v>
      </c>
      <c r="FJ354" s="46">
        <v>0</v>
      </c>
      <c r="FK354" s="46">
        <v>6</v>
      </c>
      <c r="FL354" s="46">
        <v>52</v>
      </c>
      <c r="FM354" s="46">
        <v>0</v>
      </c>
      <c r="FN354" s="46">
        <v>0</v>
      </c>
      <c r="FO354" s="46">
        <v>0</v>
      </c>
      <c r="FP354" s="46">
        <v>0</v>
      </c>
      <c r="FQ354" s="46">
        <v>0</v>
      </c>
      <c r="FR354" s="45"/>
      <c r="FS354" s="45"/>
      <c r="FT354" s="45"/>
      <c r="FU354" s="45"/>
      <c r="FV354" s="45"/>
      <c r="FW354" s="45"/>
      <c r="FX354" s="45"/>
      <c r="FY354" s="45"/>
      <c r="FZ354" s="45"/>
      <c r="GA354" s="45"/>
      <c r="GB354" s="45"/>
      <c r="GC354" s="46" t="s">
        <v>699</v>
      </c>
      <c r="GD354" s="46">
        <v>0</v>
      </c>
      <c r="GE354" s="46">
        <v>0</v>
      </c>
      <c r="GF354" s="46" t="s">
        <v>10740</v>
      </c>
      <c r="GG354" s="46" t="s">
        <v>10850</v>
      </c>
      <c r="GH354" s="46" t="s">
        <v>11081</v>
      </c>
      <c r="GI354" s="45"/>
      <c r="GJ354" s="46" t="s">
        <v>10740</v>
      </c>
      <c r="GK354" s="46" t="s">
        <v>10850</v>
      </c>
      <c r="GL354" s="46" t="s">
        <v>11081</v>
      </c>
      <c r="GM354" s="45"/>
      <c r="GN354" s="54"/>
    </row>
    <row r="355" spans="3:196" ht="30" customHeight="1" x14ac:dyDescent="0.2">
      <c r="C355" s="102" t="s">
        <v>11155</v>
      </c>
      <c r="D355" s="102" t="s">
        <v>11216</v>
      </c>
      <c r="E355" s="46" t="s">
        <v>7635</v>
      </c>
      <c r="F355" s="45" t="s">
        <v>11174</v>
      </c>
      <c r="G355" s="46"/>
      <c r="H355" s="46"/>
      <c r="I355" s="46" t="s">
        <v>7711</v>
      </c>
      <c r="J355" s="46" t="s">
        <v>7824</v>
      </c>
      <c r="K355" s="46">
        <v>2017</v>
      </c>
      <c r="L355" s="47">
        <v>44927</v>
      </c>
      <c r="M355" s="47">
        <v>45291</v>
      </c>
      <c r="N355" s="46" t="s">
        <v>7926</v>
      </c>
      <c r="O355" s="46" t="s">
        <v>8055</v>
      </c>
      <c r="P355" s="46" t="s">
        <v>8161</v>
      </c>
      <c r="Q355" s="46" t="s">
        <v>8285</v>
      </c>
      <c r="R355" s="45"/>
      <c r="S355" s="45"/>
      <c r="T355" s="46" t="s">
        <v>8415</v>
      </c>
      <c r="U355" s="45"/>
      <c r="V355" s="46" t="s">
        <v>8484</v>
      </c>
      <c r="W355" s="46" t="s">
        <v>8515</v>
      </c>
      <c r="X355" s="46" t="s">
        <v>8576</v>
      </c>
      <c r="Y355" s="46" t="s">
        <v>8670</v>
      </c>
      <c r="Z355" s="46" t="s">
        <v>8764</v>
      </c>
      <c r="AA355" s="46" t="s">
        <v>8854</v>
      </c>
      <c r="AB355" s="46" t="s">
        <v>3138</v>
      </c>
      <c r="AC355" s="46" t="s">
        <v>8929</v>
      </c>
      <c r="AD355" s="48">
        <f>SUM(AE355,AH355,AK355,AM355,AO355,AQ355)</f>
        <v>2620.9</v>
      </c>
      <c r="AE355" s="48">
        <f>946.1-3</f>
        <v>943.1</v>
      </c>
      <c r="AF355" s="49">
        <v>34.72</v>
      </c>
      <c r="AG355" s="49">
        <v>0.33</v>
      </c>
      <c r="AH355" s="48">
        <v>270.3</v>
      </c>
      <c r="AI355" s="49">
        <v>9.91</v>
      </c>
      <c r="AJ355" s="49"/>
      <c r="AK355" s="49">
        <v>0</v>
      </c>
      <c r="AL355" s="49"/>
      <c r="AM355" s="49">
        <v>0</v>
      </c>
      <c r="AN355" s="49"/>
      <c r="AO355" s="49">
        <v>101</v>
      </c>
      <c r="AP355" s="49">
        <v>3.71</v>
      </c>
      <c r="AQ355" s="49">
        <v>1306.5</v>
      </c>
      <c r="AR355" s="49">
        <v>47.93</v>
      </c>
      <c r="AS355" s="46" t="s">
        <v>9030</v>
      </c>
      <c r="AT355" s="46" t="s">
        <v>9062</v>
      </c>
      <c r="AU355" s="46" t="s">
        <v>9069</v>
      </c>
      <c r="AV355" s="46">
        <v>1</v>
      </c>
      <c r="AW355" s="46" t="s">
        <v>9103</v>
      </c>
      <c r="AX355" s="46" t="s">
        <v>9174</v>
      </c>
      <c r="AY355" s="49">
        <v>114.09</v>
      </c>
      <c r="AZ355" s="49">
        <v>972.5</v>
      </c>
      <c r="BA355" s="49">
        <v>0.31</v>
      </c>
      <c r="BB355" s="50">
        <v>2020</v>
      </c>
      <c r="BC355" s="50">
        <v>576</v>
      </c>
      <c r="BD355" s="50">
        <v>384</v>
      </c>
      <c r="BE355" s="50">
        <v>47</v>
      </c>
      <c r="BF355" s="50">
        <v>74</v>
      </c>
      <c r="BG355" s="50">
        <v>43</v>
      </c>
      <c r="BH355" s="50">
        <v>38</v>
      </c>
      <c r="BI355" s="50">
        <v>3</v>
      </c>
      <c r="BJ355" s="50">
        <v>1</v>
      </c>
      <c r="BK355" s="50">
        <v>21</v>
      </c>
      <c r="BL355" s="50">
        <v>1</v>
      </c>
      <c r="BM355" s="50">
        <v>28</v>
      </c>
      <c r="BN355" s="50">
        <v>85</v>
      </c>
      <c r="BO355" s="50">
        <v>28</v>
      </c>
      <c r="BP355" s="50">
        <v>87</v>
      </c>
      <c r="BQ355" s="50">
        <v>6</v>
      </c>
      <c r="BR355" s="50">
        <v>24</v>
      </c>
      <c r="BS355" s="50"/>
      <c r="BT355" s="50"/>
      <c r="BU355" s="50">
        <v>12</v>
      </c>
      <c r="BV355" s="50"/>
      <c r="BW355" s="50"/>
      <c r="BX355" s="50">
        <v>0</v>
      </c>
      <c r="BY355" s="50"/>
      <c r="BZ355" s="50"/>
      <c r="CA355" s="50"/>
      <c r="CB355" s="50"/>
      <c r="CC355" s="50"/>
      <c r="CD355" s="50"/>
      <c r="CE355" s="50"/>
      <c r="CF355" s="50"/>
      <c r="CG355" s="50"/>
      <c r="CH355" s="50"/>
      <c r="CI355" s="50"/>
      <c r="CJ355" s="50"/>
      <c r="CK355" s="50"/>
      <c r="CL355" s="50"/>
      <c r="CM355" s="50"/>
      <c r="CN355" s="50"/>
      <c r="CO355" s="50"/>
      <c r="CP355" s="48"/>
      <c r="CQ355" s="50"/>
      <c r="CR355" s="50"/>
      <c r="CS355" s="50" t="s">
        <v>9236</v>
      </c>
      <c r="CT355" s="50">
        <v>78</v>
      </c>
      <c r="CU355" s="50">
        <v>576</v>
      </c>
      <c r="CV355" s="52">
        <f t="shared" si="13"/>
        <v>0</v>
      </c>
      <c r="CW355" s="49">
        <v>670.2</v>
      </c>
      <c r="CX355" s="46" t="s">
        <v>9307</v>
      </c>
      <c r="CY355" s="46" t="s">
        <v>9393</v>
      </c>
      <c r="CZ355" s="49">
        <v>67.27</v>
      </c>
      <c r="DA355" s="53" t="s">
        <v>9440</v>
      </c>
      <c r="DB355" s="49">
        <v>996.2</v>
      </c>
      <c r="DC355" s="49"/>
      <c r="DD355" s="45"/>
      <c r="DE355" s="45"/>
      <c r="DF355" s="45"/>
      <c r="DG355" s="45"/>
      <c r="DH355" s="45"/>
      <c r="DI355" s="45"/>
      <c r="DJ355" s="46">
        <v>4</v>
      </c>
      <c r="DK355" s="46">
        <v>1</v>
      </c>
      <c r="DL355" s="46" t="s">
        <v>9609</v>
      </c>
      <c r="DM355" s="46">
        <v>579271</v>
      </c>
      <c r="DN355" s="46">
        <v>1</v>
      </c>
      <c r="DO355" s="46" t="s">
        <v>9671</v>
      </c>
      <c r="DP355" s="46">
        <v>154213</v>
      </c>
      <c r="DQ355" s="46">
        <v>1</v>
      </c>
      <c r="DR355" s="46" t="s">
        <v>9722</v>
      </c>
      <c r="DS355" s="46">
        <v>386</v>
      </c>
      <c r="DT355" s="45"/>
      <c r="DU355" s="45"/>
      <c r="DV355" s="45"/>
      <c r="DW355" s="46">
        <v>1</v>
      </c>
      <c r="DX355" s="46" t="s">
        <v>9722</v>
      </c>
      <c r="DY355" s="46">
        <v>386</v>
      </c>
      <c r="DZ355" s="46">
        <v>1</v>
      </c>
      <c r="EA355" s="53" t="s">
        <v>9753</v>
      </c>
      <c r="EB355" s="46">
        <v>74690</v>
      </c>
      <c r="EC355" s="45"/>
      <c r="ED355" s="45"/>
      <c r="EE355" s="45"/>
      <c r="EF355" s="45"/>
      <c r="EG355" s="45"/>
      <c r="EH355" s="45"/>
      <c r="EI355" s="46">
        <v>1</v>
      </c>
      <c r="EJ355" s="46" t="s">
        <v>9820</v>
      </c>
      <c r="EK355" s="46">
        <v>74690</v>
      </c>
      <c r="EL355" s="46">
        <v>1</v>
      </c>
      <c r="EM355" s="46" t="s">
        <v>9860</v>
      </c>
      <c r="EN355" s="46">
        <v>154213</v>
      </c>
      <c r="EO355" s="45"/>
      <c r="EP355" s="45"/>
      <c r="EQ355" s="45"/>
      <c r="ER355" s="45"/>
      <c r="ES355" s="45"/>
      <c r="ET355" s="45"/>
      <c r="EU355" s="45"/>
      <c r="EV355" s="45"/>
      <c r="EW355" s="45"/>
      <c r="EX355" s="46">
        <v>1</v>
      </c>
      <c r="EY355" s="46" t="s">
        <v>9898</v>
      </c>
      <c r="EZ355" s="46">
        <v>17</v>
      </c>
      <c r="FA355" s="45"/>
      <c r="FB355" s="45"/>
      <c r="FC355" s="45"/>
      <c r="FD355" s="45"/>
      <c r="FE355" s="45"/>
      <c r="FF355" s="45"/>
      <c r="FG355" s="46">
        <v>100</v>
      </c>
      <c r="FH355" s="45"/>
      <c r="FI355" s="46">
        <v>386</v>
      </c>
      <c r="FJ355" s="46">
        <v>33</v>
      </c>
      <c r="FK355" s="46">
        <v>12</v>
      </c>
      <c r="FL355" s="46">
        <v>339</v>
      </c>
      <c r="FM355" s="46">
        <v>0</v>
      </c>
      <c r="FN355" s="46">
        <v>2</v>
      </c>
      <c r="FO355" s="46">
        <v>0</v>
      </c>
      <c r="FP355" s="46">
        <v>0</v>
      </c>
      <c r="FQ355" s="46">
        <v>0</v>
      </c>
      <c r="FR355" s="46">
        <v>1</v>
      </c>
      <c r="FS355" s="53" t="s">
        <v>10051</v>
      </c>
      <c r="FT355" s="46" t="s">
        <v>10102</v>
      </c>
      <c r="FU355" s="53" t="s">
        <v>10051</v>
      </c>
      <c r="FV355" s="46" t="s">
        <v>10262</v>
      </c>
      <c r="FW355" s="53" t="s">
        <v>10324</v>
      </c>
      <c r="FX355" s="46" t="s">
        <v>10375</v>
      </c>
      <c r="FY355" s="46" t="s">
        <v>10444</v>
      </c>
      <c r="FZ355" s="46" t="s">
        <v>10506</v>
      </c>
      <c r="GA355" s="53" t="s">
        <v>10534</v>
      </c>
      <c r="GB355" s="46" t="s">
        <v>10575</v>
      </c>
      <c r="GC355" s="46" t="s">
        <v>10624</v>
      </c>
      <c r="GD355" s="46">
        <v>21</v>
      </c>
      <c r="GE355" s="46">
        <v>1081</v>
      </c>
      <c r="GF355" s="46" t="s">
        <v>7603</v>
      </c>
      <c r="GG355" s="46" t="s">
        <v>10809</v>
      </c>
      <c r="GH355" s="46" t="s">
        <v>11081</v>
      </c>
      <c r="GI355" s="46" t="s">
        <v>10922</v>
      </c>
      <c r="GJ355" s="46" t="s">
        <v>10991</v>
      </c>
      <c r="GK355" s="46" t="s">
        <v>11023</v>
      </c>
      <c r="GL355" s="46" t="s">
        <v>11081</v>
      </c>
      <c r="GM355" s="46" t="s">
        <v>11061</v>
      </c>
      <c r="GN355" s="54"/>
    </row>
    <row r="356" spans="3:196" ht="30" customHeight="1" x14ac:dyDescent="0.2">
      <c r="C356" s="102" t="s">
        <v>711</v>
      </c>
      <c r="D356" s="102" t="s">
        <v>11216</v>
      </c>
      <c r="E356" s="46" t="s">
        <v>7635</v>
      </c>
      <c r="F356" s="45" t="s">
        <v>11174</v>
      </c>
      <c r="G356" s="46"/>
      <c r="H356" s="46"/>
      <c r="I356" s="46" t="s">
        <v>7770</v>
      </c>
      <c r="J356" s="46" t="s">
        <v>631</v>
      </c>
      <c r="K356" s="46">
        <v>2023</v>
      </c>
      <c r="L356" s="47">
        <v>44927</v>
      </c>
      <c r="M356" s="47">
        <v>45291</v>
      </c>
      <c r="N356" s="46" t="s">
        <v>7926</v>
      </c>
      <c r="O356" s="46" t="s">
        <v>8103</v>
      </c>
      <c r="P356" s="46" t="s">
        <v>8218</v>
      </c>
      <c r="Q356" s="46" t="s">
        <v>8338</v>
      </c>
      <c r="R356" s="45"/>
      <c r="S356" s="45"/>
      <c r="T356" s="46" t="s">
        <v>8415</v>
      </c>
      <c r="U356" s="45"/>
      <c r="V356" s="46" t="s">
        <v>8484</v>
      </c>
      <c r="W356" s="46" t="s">
        <v>8528</v>
      </c>
      <c r="X356" s="46" t="s">
        <v>8576</v>
      </c>
      <c r="Y356" s="46" t="s">
        <v>8703</v>
      </c>
      <c r="Z356" s="46" t="s">
        <v>8824</v>
      </c>
      <c r="AA356" s="46" t="s">
        <v>8869</v>
      </c>
      <c r="AB356" s="46" t="s">
        <v>3142</v>
      </c>
      <c r="AC356" s="46" t="s">
        <v>8929</v>
      </c>
      <c r="AD356" s="48">
        <f t="shared" si="12"/>
        <v>3</v>
      </c>
      <c r="AE356" s="48">
        <v>3</v>
      </c>
      <c r="AF356" s="49">
        <v>100</v>
      </c>
      <c r="AG356" s="49">
        <v>100</v>
      </c>
      <c r="AH356" s="48">
        <v>0</v>
      </c>
      <c r="AI356" s="49">
        <v>0</v>
      </c>
      <c r="AJ356" s="49"/>
      <c r="AK356" s="49">
        <v>0</v>
      </c>
      <c r="AL356" s="49">
        <v>0</v>
      </c>
      <c r="AM356" s="49">
        <v>0</v>
      </c>
      <c r="AN356" s="49">
        <v>0</v>
      </c>
      <c r="AO356" s="49">
        <v>0</v>
      </c>
      <c r="AP356" s="49">
        <v>0</v>
      </c>
      <c r="AQ356" s="49">
        <v>0</v>
      </c>
      <c r="AR356" s="49">
        <v>0</v>
      </c>
      <c r="AS356" s="46" t="s">
        <v>594</v>
      </c>
      <c r="AT356" s="46" t="s">
        <v>699</v>
      </c>
      <c r="AU356" s="46" t="s">
        <v>699</v>
      </c>
      <c r="AV356" s="45"/>
      <c r="AW356" s="45"/>
      <c r="AX356" s="45"/>
      <c r="AY356" s="49"/>
      <c r="AZ356" s="49">
        <v>6</v>
      </c>
      <c r="BA356" s="49">
        <v>100</v>
      </c>
      <c r="BB356" s="50">
        <v>41</v>
      </c>
      <c r="BC356" s="50">
        <v>18</v>
      </c>
      <c r="BD356" s="50">
        <v>18</v>
      </c>
      <c r="BE356" s="50"/>
      <c r="BF356" s="50"/>
      <c r="BG356" s="50"/>
      <c r="BH356" s="50"/>
      <c r="BI356" s="50"/>
      <c r="BJ356" s="50"/>
      <c r="BK356" s="50"/>
      <c r="BL356" s="50"/>
      <c r="BM356" s="50"/>
      <c r="BN356" s="50"/>
      <c r="BO356" s="50"/>
      <c r="BP356" s="50"/>
      <c r="BQ356" s="50"/>
      <c r="BR356" s="50"/>
      <c r="BS356" s="50"/>
      <c r="BT356" s="50"/>
      <c r="BU356" s="50"/>
      <c r="BV356" s="50"/>
      <c r="BW356" s="50"/>
      <c r="BX356" s="50">
        <v>18</v>
      </c>
      <c r="BY356" s="50">
        <v>7</v>
      </c>
      <c r="BZ356" s="50">
        <v>3</v>
      </c>
      <c r="CA356" s="50"/>
      <c r="CB356" s="50">
        <v>1</v>
      </c>
      <c r="CC356" s="50"/>
      <c r="CD356" s="50"/>
      <c r="CE356" s="50"/>
      <c r="CF356" s="50"/>
      <c r="CG356" s="50"/>
      <c r="CH356" s="50">
        <v>2</v>
      </c>
      <c r="CI356" s="50">
        <v>4</v>
      </c>
      <c r="CJ356" s="50"/>
      <c r="CK356" s="50">
        <v>1</v>
      </c>
      <c r="CL356" s="50"/>
      <c r="CM356" s="50"/>
      <c r="CN356" s="50">
        <v>18</v>
      </c>
      <c r="CO356" s="50"/>
      <c r="CP356" s="48"/>
      <c r="CQ356" s="50"/>
      <c r="CR356" s="50"/>
      <c r="CS356" s="51"/>
      <c r="CT356" s="50"/>
      <c r="CU356" s="50">
        <v>18</v>
      </c>
      <c r="CV356" s="52">
        <f t="shared" si="13"/>
        <v>0</v>
      </c>
      <c r="CW356" s="49">
        <v>13000</v>
      </c>
      <c r="CX356" s="46" t="s">
        <v>699</v>
      </c>
      <c r="CY356" s="45"/>
      <c r="CZ356" s="49">
        <v>1.3</v>
      </c>
      <c r="DA356" s="53" t="s">
        <v>9440</v>
      </c>
      <c r="DB356" s="49">
        <v>996.24300000000005</v>
      </c>
      <c r="DC356" s="49"/>
      <c r="DD356" s="45"/>
      <c r="DE356" s="45"/>
      <c r="DF356" s="45"/>
      <c r="DG356" s="45"/>
      <c r="DH356" s="46">
        <v>10</v>
      </c>
      <c r="DI356" s="45"/>
      <c r="DJ356" s="46">
        <v>5</v>
      </c>
      <c r="DK356" s="46">
        <v>1</v>
      </c>
      <c r="DL356" s="46" t="s">
        <v>9635</v>
      </c>
      <c r="DM356" s="46">
        <v>5305</v>
      </c>
      <c r="DN356" s="46">
        <v>1</v>
      </c>
      <c r="DO356" s="46" t="s">
        <v>9706</v>
      </c>
      <c r="DP356" s="46">
        <v>5305</v>
      </c>
      <c r="DQ356" s="45"/>
      <c r="DR356" s="45"/>
      <c r="DS356" s="45"/>
      <c r="DT356" s="45"/>
      <c r="DU356" s="45"/>
      <c r="DV356" s="45"/>
      <c r="DW356" s="45"/>
      <c r="DX356" s="45"/>
      <c r="DY356" s="45"/>
      <c r="DZ356" s="45"/>
      <c r="EA356" s="45"/>
      <c r="EB356" s="45"/>
      <c r="EC356" s="45"/>
      <c r="ED356" s="45"/>
      <c r="EE356" s="45"/>
      <c r="EF356" s="46" t="s">
        <v>699</v>
      </c>
      <c r="EG356" s="46" t="s">
        <v>699</v>
      </c>
      <c r="EH356" s="46">
        <v>0</v>
      </c>
      <c r="EI356" s="45"/>
      <c r="EJ356" s="45"/>
      <c r="EK356" s="45"/>
      <c r="EL356" s="46">
        <v>1</v>
      </c>
      <c r="EM356" s="46" t="s">
        <v>9706</v>
      </c>
      <c r="EN356" s="46">
        <v>5305</v>
      </c>
      <c r="EO356" s="45"/>
      <c r="EP356" s="45"/>
      <c r="EQ356" s="45"/>
      <c r="ER356" s="45"/>
      <c r="ES356" s="45"/>
      <c r="ET356" s="45"/>
      <c r="EU356" s="45"/>
      <c r="EV356" s="45"/>
      <c r="EW356" s="45"/>
      <c r="EX356" s="45"/>
      <c r="EY356" s="45"/>
      <c r="EZ356" s="45"/>
      <c r="FA356" s="45"/>
      <c r="FB356" s="45"/>
      <c r="FC356" s="45"/>
      <c r="FD356" s="45"/>
      <c r="FE356" s="45"/>
      <c r="FF356" s="45"/>
      <c r="FG356" s="46">
        <v>2</v>
      </c>
      <c r="FH356" s="46" t="s">
        <v>10027</v>
      </c>
      <c r="FI356" s="46">
        <v>2</v>
      </c>
      <c r="FJ356" s="46">
        <v>0</v>
      </c>
      <c r="FK356" s="46">
        <v>0</v>
      </c>
      <c r="FL356" s="46">
        <v>0</v>
      </c>
      <c r="FM356" s="46">
        <v>0</v>
      </c>
      <c r="FN356" s="46">
        <v>2</v>
      </c>
      <c r="FO356" s="46">
        <v>0</v>
      </c>
      <c r="FP356" s="46">
        <v>0</v>
      </c>
      <c r="FQ356" s="46">
        <v>0</v>
      </c>
      <c r="FR356" s="45"/>
      <c r="FS356" s="45"/>
      <c r="FT356" s="45"/>
      <c r="FU356" s="45"/>
      <c r="FV356" s="45"/>
      <c r="FW356" s="45"/>
      <c r="FX356" s="45"/>
      <c r="FY356" s="46" t="s">
        <v>10486</v>
      </c>
      <c r="FZ356" s="45"/>
      <c r="GA356" s="45"/>
      <c r="GB356" s="45"/>
      <c r="GC356" s="46" t="s">
        <v>10624</v>
      </c>
      <c r="GD356" s="46">
        <v>15</v>
      </c>
      <c r="GE356" s="46">
        <v>337</v>
      </c>
      <c r="GF356" s="46" t="s">
        <v>7603</v>
      </c>
      <c r="GG356" s="46" t="s">
        <v>10809</v>
      </c>
      <c r="GH356" s="46" t="s">
        <v>11081</v>
      </c>
      <c r="GI356" s="46" t="s">
        <v>10922</v>
      </c>
      <c r="GJ356" s="46" t="s">
        <v>10991</v>
      </c>
      <c r="GK356" s="46" t="s">
        <v>11023</v>
      </c>
      <c r="GL356" s="46" t="s">
        <v>11081</v>
      </c>
      <c r="GM356" s="46" t="s">
        <v>10922</v>
      </c>
      <c r="GN356" s="54"/>
    </row>
    <row r="357" spans="3:196" ht="30" customHeight="1" x14ac:dyDescent="0.2">
      <c r="C357" s="102" t="s">
        <v>711</v>
      </c>
      <c r="D357" s="57" t="s">
        <v>11211</v>
      </c>
      <c r="E357" s="54" t="s">
        <v>53</v>
      </c>
      <c r="F357" s="54" t="s">
        <v>11175</v>
      </c>
      <c r="G357" s="54" t="s">
        <v>84</v>
      </c>
      <c r="H357" s="54" t="s">
        <v>233</v>
      </c>
      <c r="I357" s="54" t="s">
        <v>555</v>
      </c>
      <c r="J357" s="54" t="s">
        <v>724</v>
      </c>
      <c r="K357" s="54">
        <v>2023</v>
      </c>
      <c r="L357" s="54" t="s">
        <v>854</v>
      </c>
      <c r="M357" s="54" t="s">
        <v>983</v>
      </c>
      <c r="N357" s="54"/>
      <c r="O357" s="54" t="s">
        <v>1127</v>
      </c>
      <c r="P357" s="54" t="s">
        <v>1365</v>
      </c>
      <c r="Q357" s="54" t="s">
        <v>1624</v>
      </c>
      <c r="R357" s="54"/>
      <c r="S357" s="54" t="s">
        <v>2064</v>
      </c>
      <c r="T357" s="54" t="s">
        <v>2302</v>
      </c>
      <c r="U357" s="54" t="s">
        <v>699</v>
      </c>
      <c r="V357" s="54"/>
      <c r="W357" s="54"/>
      <c r="X357" s="54"/>
      <c r="Y357" s="54"/>
      <c r="Z357" s="54" t="s">
        <v>2745</v>
      </c>
      <c r="AA357" s="54" t="s">
        <v>3028</v>
      </c>
      <c r="AB357" s="54" t="s">
        <v>3142</v>
      </c>
      <c r="AC357" s="54" t="s">
        <v>2745</v>
      </c>
      <c r="AD357" s="55">
        <v>5</v>
      </c>
      <c r="AE357" s="55"/>
      <c r="AF357" s="55"/>
      <c r="AG357" s="55"/>
      <c r="AH357" s="55">
        <v>4.5</v>
      </c>
      <c r="AI357" s="55">
        <v>90</v>
      </c>
      <c r="AJ357" s="55">
        <v>0.2</v>
      </c>
      <c r="AK357" s="55">
        <v>0</v>
      </c>
      <c r="AL357" s="55">
        <v>0</v>
      </c>
      <c r="AM357" s="55">
        <v>0.5</v>
      </c>
      <c r="AN357" s="55">
        <v>10</v>
      </c>
      <c r="AO357" s="55">
        <v>0</v>
      </c>
      <c r="AP357" s="55">
        <v>0</v>
      </c>
      <c r="AQ357" s="55"/>
      <c r="AR357" s="55"/>
      <c r="AS357" s="55"/>
      <c r="AT357" s="55"/>
      <c r="AU357" s="55"/>
      <c r="AV357" s="55"/>
      <c r="AW357" s="54"/>
      <c r="AX357" s="54"/>
      <c r="AY357" s="55"/>
      <c r="AZ357" s="55">
        <v>0</v>
      </c>
      <c r="BA357" s="55">
        <v>0</v>
      </c>
      <c r="BB357" s="56">
        <v>1</v>
      </c>
      <c r="BC357" s="56">
        <v>1</v>
      </c>
      <c r="BD357" s="56">
        <v>1</v>
      </c>
      <c r="BE357" s="56"/>
      <c r="BF357" s="56"/>
      <c r="BG357" s="56"/>
      <c r="BH357" s="56"/>
      <c r="BI357" s="56"/>
      <c r="BJ357" s="56"/>
      <c r="BK357" s="56"/>
      <c r="BL357" s="56"/>
      <c r="BM357" s="56"/>
      <c r="BN357" s="56"/>
      <c r="BO357" s="56"/>
      <c r="BP357" s="56"/>
      <c r="BQ357" s="56"/>
      <c r="BR357" s="56"/>
      <c r="BS357" s="56"/>
      <c r="BT357" s="56"/>
      <c r="BU357" s="56"/>
      <c r="BV357" s="56"/>
      <c r="BW357" s="56"/>
      <c r="BX357" s="56">
        <v>1</v>
      </c>
      <c r="BY357" s="56"/>
      <c r="BZ357" s="56"/>
      <c r="CA357" s="56"/>
      <c r="CB357" s="56"/>
      <c r="CC357" s="56"/>
      <c r="CD357" s="56"/>
      <c r="CE357" s="56"/>
      <c r="CF357" s="56"/>
      <c r="CG357" s="56"/>
      <c r="CH357" s="56"/>
      <c r="CI357" s="56"/>
      <c r="CJ357" s="56"/>
      <c r="CK357" s="56"/>
      <c r="CL357" s="56"/>
      <c r="CM357" s="56"/>
      <c r="CN357" s="56">
        <v>0</v>
      </c>
      <c r="CO357" s="56"/>
      <c r="CP357" s="70"/>
      <c r="CQ357" s="56"/>
      <c r="CR357" s="56"/>
      <c r="CS357" s="56"/>
      <c r="CT357" s="56"/>
      <c r="CU357" s="56">
        <v>1</v>
      </c>
      <c r="CV357" s="56">
        <v>0</v>
      </c>
      <c r="CW357" s="55">
        <v>1.014</v>
      </c>
      <c r="CX357" s="54" t="s">
        <v>3722</v>
      </c>
      <c r="CY357" s="54"/>
      <c r="CZ357" s="54">
        <v>2.82</v>
      </c>
      <c r="DA357" s="54"/>
      <c r="DB357" s="55">
        <v>35.93</v>
      </c>
      <c r="DC357" s="54"/>
      <c r="DD357" s="54"/>
      <c r="DE357" s="54"/>
      <c r="DF357" s="54"/>
      <c r="DG357" s="54"/>
      <c r="DH357" s="54"/>
      <c r="DI357" s="54"/>
      <c r="DJ357" s="54"/>
      <c r="DK357" s="54">
        <v>1</v>
      </c>
      <c r="DL357" s="54" t="s">
        <v>4210</v>
      </c>
      <c r="DM357" s="54">
        <v>75</v>
      </c>
      <c r="DN357" s="54"/>
      <c r="DO357" s="54"/>
      <c r="DP357" s="54"/>
      <c r="DQ357" s="54"/>
      <c r="DR357" s="54"/>
      <c r="DS357" s="54"/>
      <c r="DT357" s="54"/>
      <c r="DU357" s="54"/>
      <c r="DV357" s="54"/>
      <c r="DW357" s="54"/>
      <c r="DX357" s="54"/>
      <c r="DY357" s="54"/>
      <c r="DZ357" s="54"/>
      <c r="EA357" s="54"/>
      <c r="EB357" s="54"/>
      <c r="EC357" s="54"/>
      <c r="ED357" s="54"/>
      <c r="EE357" s="54"/>
      <c r="EF357" s="54"/>
      <c r="EG357" s="54"/>
      <c r="EH357" s="54">
        <v>0</v>
      </c>
      <c r="EI357" s="54"/>
      <c r="EJ357" s="54"/>
      <c r="EK357" s="54"/>
      <c r="EL357" s="54">
        <v>1</v>
      </c>
      <c r="EM357" s="54" t="s">
        <v>4210</v>
      </c>
      <c r="EN357" s="54">
        <v>75</v>
      </c>
      <c r="EO357" s="54"/>
      <c r="EP357" s="54"/>
      <c r="EQ357" s="54"/>
      <c r="ER357" s="54"/>
      <c r="ES357" s="54"/>
      <c r="ET357" s="54"/>
      <c r="EU357" s="54"/>
      <c r="EV357" s="54"/>
      <c r="EW357" s="54"/>
      <c r="EX357" s="54"/>
      <c r="EY357" s="54"/>
      <c r="EZ357" s="54"/>
      <c r="FA357" s="54"/>
      <c r="FB357" s="54"/>
      <c r="FC357" s="54"/>
      <c r="FD357" s="54"/>
      <c r="FE357" s="54"/>
      <c r="FF357" s="54"/>
      <c r="FG357" s="54"/>
      <c r="FH357" s="54"/>
      <c r="FI357" s="54"/>
      <c r="FJ357" s="54"/>
      <c r="FK357" s="54"/>
      <c r="FL357" s="54"/>
      <c r="FM357" s="54"/>
      <c r="FN357" s="54"/>
      <c r="FO357" s="54"/>
      <c r="FP357" s="54"/>
      <c r="FQ357" s="54"/>
      <c r="FR357" s="54"/>
      <c r="FS357" s="54"/>
      <c r="FT357" s="54"/>
      <c r="FU357" s="54" t="s">
        <v>5032</v>
      </c>
      <c r="FV357" s="54"/>
      <c r="FW357" s="54"/>
      <c r="FX357" s="54"/>
      <c r="FY357" s="54"/>
      <c r="FZ357" s="54"/>
      <c r="GA357" s="54"/>
      <c r="GB357" s="54"/>
      <c r="GC357" s="54" t="s">
        <v>5709</v>
      </c>
      <c r="GD357" s="54">
        <v>1</v>
      </c>
      <c r="GE357" s="54">
        <v>2</v>
      </c>
      <c r="GF357" s="54" t="s">
        <v>5955</v>
      </c>
      <c r="GG357" s="54" t="s">
        <v>6293</v>
      </c>
      <c r="GH357" s="54" t="s">
        <v>6614</v>
      </c>
      <c r="GI357" s="54" t="s">
        <v>6959</v>
      </c>
      <c r="GJ357" s="54" t="s">
        <v>7207</v>
      </c>
      <c r="GK357" s="54" t="s">
        <v>7296</v>
      </c>
      <c r="GL357" s="54" t="s">
        <v>7391</v>
      </c>
      <c r="GM357" s="54" t="s">
        <v>7471</v>
      </c>
      <c r="GN357" s="54" t="s">
        <v>7545</v>
      </c>
    </row>
    <row r="358" spans="3:196" ht="30" customHeight="1" x14ac:dyDescent="0.2">
      <c r="C358" s="57" t="s">
        <v>11155</v>
      </c>
      <c r="D358" s="57" t="s">
        <v>11211</v>
      </c>
      <c r="E358" s="54" t="s">
        <v>53</v>
      </c>
      <c r="F358" s="54" t="s">
        <v>11175</v>
      </c>
      <c r="G358" s="54" t="s">
        <v>84</v>
      </c>
      <c r="H358" s="54" t="s">
        <v>248</v>
      </c>
      <c r="I358" s="54" t="s">
        <v>571</v>
      </c>
      <c r="J358" s="54" t="s">
        <v>728</v>
      </c>
      <c r="K358" s="54">
        <v>2021</v>
      </c>
      <c r="L358" s="54" t="s">
        <v>858</v>
      </c>
      <c r="M358" s="54" t="s">
        <v>936</v>
      </c>
      <c r="N358" s="54"/>
      <c r="O358" s="54"/>
      <c r="P358" s="54"/>
      <c r="Q358" s="54" t="s">
        <v>1637</v>
      </c>
      <c r="R358" s="54" t="s">
        <v>1837</v>
      </c>
      <c r="S358" s="54" t="s">
        <v>2078</v>
      </c>
      <c r="T358" s="54" t="s">
        <v>2317</v>
      </c>
      <c r="U358" s="54" t="s">
        <v>2476</v>
      </c>
      <c r="V358" s="54" t="s">
        <v>2551</v>
      </c>
      <c r="W358" s="54"/>
      <c r="X358" s="54"/>
      <c r="Y358" s="54"/>
      <c r="Z358" s="54" t="s">
        <v>2760</v>
      </c>
      <c r="AA358" s="54" t="s">
        <v>3035</v>
      </c>
      <c r="AB358" s="54" t="s">
        <v>3142</v>
      </c>
      <c r="AC358" s="54" t="s">
        <v>3227</v>
      </c>
      <c r="AD358" s="55">
        <v>3.6760000000000002</v>
      </c>
      <c r="AE358" s="55"/>
      <c r="AF358" s="55"/>
      <c r="AG358" s="55"/>
      <c r="AH358" s="55">
        <v>3.496</v>
      </c>
      <c r="AI358" s="55">
        <v>95.1</v>
      </c>
      <c r="AJ358" s="55">
        <v>0.55000000000000004</v>
      </c>
      <c r="AK358" s="55">
        <v>0.02</v>
      </c>
      <c r="AL358" s="55">
        <v>0.54</v>
      </c>
      <c r="AM358" s="55">
        <v>0.16</v>
      </c>
      <c r="AN358" s="55">
        <v>4.3499999999999996</v>
      </c>
      <c r="AO358" s="55">
        <v>0</v>
      </c>
      <c r="AP358" s="55">
        <v>0</v>
      </c>
      <c r="AQ358" s="55"/>
      <c r="AR358" s="55"/>
      <c r="AS358" s="55"/>
      <c r="AT358" s="55"/>
      <c r="AU358" s="55"/>
      <c r="AV358" s="55"/>
      <c r="AW358" s="54"/>
      <c r="AX358" s="54"/>
      <c r="AY358" s="55"/>
      <c r="AZ358" s="55">
        <v>3.6</v>
      </c>
      <c r="BA358" s="55">
        <v>5</v>
      </c>
      <c r="BB358" s="56">
        <v>3</v>
      </c>
      <c r="BC358" s="56">
        <v>3</v>
      </c>
      <c r="BD358" s="56">
        <v>1</v>
      </c>
      <c r="BE358" s="56"/>
      <c r="BF358" s="56"/>
      <c r="BG358" s="56"/>
      <c r="BH358" s="56"/>
      <c r="BI358" s="56"/>
      <c r="BJ358" s="56"/>
      <c r="BK358" s="56"/>
      <c r="BL358" s="56"/>
      <c r="BM358" s="56"/>
      <c r="BN358" s="56"/>
      <c r="BO358" s="56"/>
      <c r="BP358" s="56">
        <v>1</v>
      </c>
      <c r="BQ358" s="56"/>
      <c r="BR358" s="56"/>
      <c r="BS358" s="56"/>
      <c r="BT358" s="56"/>
      <c r="BU358" s="56"/>
      <c r="BV358" s="56"/>
      <c r="BW358" s="56"/>
      <c r="BX358" s="56"/>
      <c r="BY358" s="56"/>
      <c r="BZ358" s="56"/>
      <c r="CA358" s="56"/>
      <c r="CB358" s="56"/>
      <c r="CC358" s="56"/>
      <c r="CD358" s="56"/>
      <c r="CE358" s="56"/>
      <c r="CF358" s="56"/>
      <c r="CG358" s="56"/>
      <c r="CH358" s="56"/>
      <c r="CI358" s="56"/>
      <c r="CJ358" s="56"/>
      <c r="CK358" s="56"/>
      <c r="CL358" s="56"/>
      <c r="CM358" s="56"/>
      <c r="CN358" s="56">
        <v>0</v>
      </c>
      <c r="CO358" s="56"/>
      <c r="CP358" s="70"/>
      <c r="CQ358" s="56"/>
      <c r="CR358" s="56"/>
      <c r="CS358" s="56"/>
      <c r="CT358" s="56"/>
      <c r="CU358" s="56">
        <v>1</v>
      </c>
      <c r="CV358" s="56">
        <v>0</v>
      </c>
      <c r="CW358" s="55">
        <v>0.85</v>
      </c>
      <c r="CX358" s="54" t="s">
        <v>3735</v>
      </c>
      <c r="CY358" s="54" t="s">
        <v>3913</v>
      </c>
      <c r="CZ358" s="54">
        <v>59.73</v>
      </c>
      <c r="DA358" s="54" t="s">
        <v>4006</v>
      </c>
      <c r="DB358" s="55">
        <v>1.423</v>
      </c>
      <c r="DC358" s="54"/>
      <c r="DD358" s="54"/>
      <c r="DE358" s="54"/>
      <c r="DF358" s="54"/>
      <c r="DG358" s="54"/>
      <c r="DH358" s="54"/>
      <c r="DI358" s="54"/>
      <c r="DJ358" s="54"/>
      <c r="DK358" s="54"/>
      <c r="DL358" s="54"/>
      <c r="DM358" s="54"/>
      <c r="DN358" s="54"/>
      <c r="DO358" s="54"/>
      <c r="DP358" s="54"/>
      <c r="DQ358" s="54">
        <v>1</v>
      </c>
      <c r="DR358" s="54" t="s">
        <v>4433</v>
      </c>
      <c r="DS358" s="54">
        <v>37</v>
      </c>
      <c r="DT358" s="54"/>
      <c r="DU358" s="54"/>
      <c r="DV358" s="54"/>
      <c r="DW358" s="54"/>
      <c r="DX358" s="54"/>
      <c r="DY358" s="54"/>
      <c r="DZ358" s="54"/>
      <c r="EA358" s="54"/>
      <c r="EB358" s="54"/>
      <c r="EC358" s="54"/>
      <c r="ED358" s="54"/>
      <c r="EE358" s="54"/>
      <c r="EF358" s="54"/>
      <c r="EG358" s="54"/>
      <c r="EH358" s="54"/>
      <c r="EI358" s="54"/>
      <c r="EJ358" s="54"/>
      <c r="EK358" s="54"/>
      <c r="EL358" s="54"/>
      <c r="EM358" s="54"/>
      <c r="EN358" s="54"/>
      <c r="EO358" s="54"/>
      <c r="EP358" s="54"/>
      <c r="EQ358" s="54"/>
      <c r="ER358" s="54"/>
      <c r="ES358" s="54"/>
      <c r="ET358" s="54"/>
      <c r="EU358" s="54"/>
      <c r="EV358" s="54"/>
      <c r="EW358" s="54"/>
      <c r="EX358" s="54"/>
      <c r="EY358" s="54"/>
      <c r="EZ358" s="54"/>
      <c r="FA358" s="54"/>
      <c r="FB358" s="54"/>
      <c r="FC358" s="54"/>
      <c r="FD358" s="54"/>
      <c r="FE358" s="54"/>
      <c r="FF358" s="54"/>
      <c r="FG358" s="54"/>
      <c r="FH358" s="54"/>
      <c r="FI358" s="54"/>
      <c r="FJ358" s="54"/>
      <c r="FK358" s="54"/>
      <c r="FL358" s="54"/>
      <c r="FM358" s="54"/>
      <c r="FN358" s="54"/>
      <c r="FO358" s="54"/>
      <c r="FP358" s="54"/>
      <c r="FQ358" s="54"/>
      <c r="FR358" s="54"/>
      <c r="FS358" s="54"/>
      <c r="FT358" s="54"/>
      <c r="FU358" s="54" t="s">
        <v>5044</v>
      </c>
      <c r="FV358" s="54"/>
      <c r="FW358" s="54"/>
      <c r="FX358" s="54"/>
      <c r="FY358" s="54"/>
      <c r="FZ358" s="54"/>
      <c r="GA358" s="54"/>
      <c r="GB358" s="54"/>
      <c r="GC358" s="54" t="s">
        <v>5713</v>
      </c>
      <c r="GD358" s="54">
        <v>1</v>
      </c>
      <c r="GE358" s="54">
        <v>1</v>
      </c>
      <c r="GF358" s="54" t="s">
        <v>5969</v>
      </c>
      <c r="GG358" s="54" t="s">
        <v>6308</v>
      </c>
      <c r="GH358" s="54" t="s">
        <v>6629</v>
      </c>
      <c r="GI358" s="54" t="s">
        <v>6974</v>
      </c>
      <c r="GJ358" s="54" t="s">
        <v>7209</v>
      </c>
      <c r="GK358" s="54" t="s">
        <v>7301</v>
      </c>
      <c r="GL358" s="54" t="s">
        <v>7394</v>
      </c>
      <c r="GM358" s="54" t="s">
        <v>7474</v>
      </c>
      <c r="GN358" s="54" t="s">
        <v>7549</v>
      </c>
    </row>
    <row r="359" spans="3:196" ht="30" customHeight="1" x14ac:dyDescent="0.2">
      <c r="C359" s="57" t="s">
        <v>11155</v>
      </c>
      <c r="D359" s="57" t="s">
        <v>11211</v>
      </c>
      <c r="E359" s="54" t="s">
        <v>53</v>
      </c>
      <c r="F359" s="54" t="s">
        <v>11175</v>
      </c>
      <c r="G359" s="54" t="s">
        <v>84</v>
      </c>
      <c r="H359" s="54" t="s">
        <v>249</v>
      </c>
      <c r="I359" s="54" t="s">
        <v>572</v>
      </c>
      <c r="J359" s="54" t="s">
        <v>729</v>
      </c>
      <c r="K359" s="54">
        <v>2023</v>
      </c>
      <c r="L359" s="54" t="s">
        <v>859</v>
      </c>
      <c r="M359" s="54" t="s">
        <v>948</v>
      </c>
      <c r="N359" s="54"/>
      <c r="O359" s="54" t="s">
        <v>1134</v>
      </c>
      <c r="P359" s="54" t="s">
        <v>1372</v>
      </c>
      <c r="Q359" s="54" t="s">
        <v>1638</v>
      </c>
      <c r="R359" s="54" t="s">
        <v>1838</v>
      </c>
      <c r="S359" s="54" t="s">
        <v>2079</v>
      </c>
      <c r="T359" s="54" t="s">
        <v>2318</v>
      </c>
      <c r="U359" s="54" t="s">
        <v>699</v>
      </c>
      <c r="V359" s="54"/>
      <c r="W359" s="54"/>
      <c r="X359" s="54"/>
      <c r="Y359" s="54"/>
      <c r="Z359" s="54" t="s">
        <v>2761</v>
      </c>
      <c r="AA359" s="54" t="s">
        <v>3036</v>
      </c>
      <c r="AB359" s="54" t="s">
        <v>3142</v>
      </c>
      <c r="AC359" s="54" t="s">
        <v>3228</v>
      </c>
      <c r="AD359" s="55">
        <v>5</v>
      </c>
      <c r="AE359" s="55"/>
      <c r="AF359" s="55"/>
      <c r="AG359" s="55"/>
      <c r="AH359" s="55">
        <v>4.95</v>
      </c>
      <c r="AI359" s="55">
        <v>99</v>
      </c>
      <c r="AJ359" s="55">
        <v>0.44</v>
      </c>
      <c r="AK359" s="55">
        <v>0</v>
      </c>
      <c r="AL359" s="55">
        <v>0</v>
      </c>
      <c r="AM359" s="55">
        <v>0.05</v>
      </c>
      <c r="AN359" s="55">
        <v>1</v>
      </c>
      <c r="AO359" s="55">
        <v>0</v>
      </c>
      <c r="AP359" s="55">
        <v>0</v>
      </c>
      <c r="AQ359" s="55"/>
      <c r="AR359" s="55"/>
      <c r="AS359" s="55"/>
      <c r="AT359" s="55"/>
      <c r="AU359" s="55"/>
      <c r="AV359" s="55"/>
      <c r="AW359" s="54"/>
      <c r="AX359" s="54"/>
      <c r="AY359" s="55"/>
      <c r="AZ359" s="55">
        <v>0</v>
      </c>
      <c r="BA359" s="55">
        <v>0</v>
      </c>
      <c r="BB359" s="56">
        <v>4</v>
      </c>
      <c r="BC359" s="56">
        <v>4</v>
      </c>
      <c r="BD359" s="56">
        <v>1</v>
      </c>
      <c r="BE359" s="56"/>
      <c r="BF359" s="56"/>
      <c r="BG359" s="56"/>
      <c r="BH359" s="56"/>
      <c r="BI359" s="56"/>
      <c r="BJ359" s="56">
        <v>1</v>
      </c>
      <c r="BK359" s="56"/>
      <c r="BL359" s="56"/>
      <c r="BM359" s="56"/>
      <c r="BN359" s="56"/>
      <c r="BO359" s="56"/>
      <c r="BP359" s="56"/>
      <c r="BQ359" s="56"/>
      <c r="BR359" s="56"/>
      <c r="BS359" s="56"/>
      <c r="BT359" s="56"/>
      <c r="BU359" s="56"/>
      <c r="BV359" s="56"/>
      <c r="BW359" s="56"/>
      <c r="BX359" s="56"/>
      <c r="BY359" s="56"/>
      <c r="BZ359" s="56"/>
      <c r="CA359" s="56"/>
      <c r="CB359" s="56"/>
      <c r="CC359" s="56"/>
      <c r="CD359" s="56"/>
      <c r="CE359" s="56"/>
      <c r="CF359" s="56"/>
      <c r="CG359" s="56"/>
      <c r="CH359" s="56"/>
      <c r="CI359" s="56"/>
      <c r="CJ359" s="56"/>
      <c r="CK359" s="56"/>
      <c r="CL359" s="56"/>
      <c r="CM359" s="56"/>
      <c r="CN359" s="56">
        <v>0</v>
      </c>
      <c r="CO359" s="56"/>
      <c r="CP359" s="70"/>
      <c r="CQ359" s="56"/>
      <c r="CR359" s="56"/>
      <c r="CS359" s="56"/>
      <c r="CT359" s="56"/>
      <c r="CU359" s="56">
        <v>1</v>
      </c>
      <c r="CV359" s="56">
        <v>0</v>
      </c>
      <c r="CW359" s="55">
        <v>1.605</v>
      </c>
      <c r="CX359" s="54" t="s">
        <v>3736</v>
      </c>
      <c r="CY359" s="54"/>
      <c r="CZ359" s="54">
        <v>80.98</v>
      </c>
      <c r="DA359" s="54"/>
      <c r="DB359" s="55">
        <v>1.982</v>
      </c>
      <c r="DC359" s="54"/>
      <c r="DD359" s="54"/>
      <c r="DE359" s="54"/>
      <c r="DF359" s="54"/>
      <c r="DG359" s="54"/>
      <c r="DH359" s="54"/>
      <c r="DI359" s="54"/>
      <c r="DJ359" s="54"/>
      <c r="DK359" s="54"/>
      <c r="DL359" s="54"/>
      <c r="DM359" s="54"/>
      <c r="DN359" s="54">
        <v>1</v>
      </c>
      <c r="DO359" s="54" t="s">
        <v>4288</v>
      </c>
      <c r="DP359" s="54">
        <v>750</v>
      </c>
      <c r="DQ359" s="54"/>
      <c r="DR359" s="54"/>
      <c r="DS359" s="54"/>
      <c r="DT359" s="54"/>
      <c r="DU359" s="54"/>
      <c r="DV359" s="54"/>
      <c r="DW359" s="54"/>
      <c r="DX359" s="54"/>
      <c r="DY359" s="54"/>
      <c r="DZ359" s="54"/>
      <c r="EA359" s="54"/>
      <c r="EB359" s="54"/>
      <c r="EC359" s="54"/>
      <c r="ED359" s="54"/>
      <c r="EE359" s="54"/>
      <c r="EF359" s="54"/>
      <c r="EG359" s="54"/>
      <c r="EH359" s="54"/>
      <c r="EI359" s="54"/>
      <c r="EJ359" s="54"/>
      <c r="EK359" s="54"/>
      <c r="EL359" s="54">
        <v>1</v>
      </c>
      <c r="EM359" s="54" t="s">
        <v>4288</v>
      </c>
      <c r="EN359" s="54">
        <v>750</v>
      </c>
      <c r="EO359" s="54"/>
      <c r="EP359" s="54"/>
      <c r="EQ359" s="54"/>
      <c r="ER359" s="54"/>
      <c r="ES359" s="54"/>
      <c r="ET359" s="54"/>
      <c r="EU359" s="54"/>
      <c r="EV359" s="54"/>
      <c r="EW359" s="54"/>
      <c r="EX359" s="54"/>
      <c r="EY359" s="54"/>
      <c r="EZ359" s="54"/>
      <c r="FA359" s="54"/>
      <c r="FB359" s="54"/>
      <c r="FC359" s="54"/>
      <c r="FD359" s="54"/>
      <c r="FE359" s="54"/>
      <c r="FF359" s="54"/>
      <c r="FG359" s="54"/>
      <c r="FH359" s="54"/>
      <c r="FI359" s="54"/>
      <c r="FJ359" s="54"/>
      <c r="FK359" s="54"/>
      <c r="FL359" s="54"/>
      <c r="FM359" s="54"/>
      <c r="FN359" s="54"/>
      <c r="FO359" s="54"/>
      <c r="FP359" s="54"/>
      <c r="FQ359" s="54"/>
      <c r="FR359" s="54"/>
      <c r="FS359" s="54"/>
      <c r="FT359" s="54"/>
      <c r="FU359" s="54"/>
      <c r="FV359" s="54"/>
      <c r="FW359" s="54"/>
      <c r="FX359" s="54"/>
      <c r="FY359" s="54"/>
      <c r="FZ359" s="54"/>
      <c r="GA359" s="54"/>
      <c r="GB359" s="54"/>
      <c r="GC359" s="54" t="s">
        <v>5714</v>
      </c>
      <c r="GD359" s="54">
        <v>0</v>
      </c>
      <c r="GE359" s="54">
        <v>0</v>
      </c>
      <c r="GF359" s="54" t="s">
        <v>5970</v>
      </c>
      <c r="GG359" s="54" t="s">
        <v>6309</v>
      </c>
      <c r="GH359" s="54" t="s">
        <v>6630</v>
      </c>
      <c r="GI359" s="54" t="s">
        <v>6975</v>
      </c>
      <c r="GJ359" s="54" t="s">
        <v>5970</v>
      </c>
      <c r="GK359" s="54" t="s">
        <v>6309</v>
      </c>
      <c r="GL359" s="54" t="s">
        <v>6630</v>
      </c>
      <c r="GM359" s="54" t="s">
        <v>6975</v>
      </c>
      <c r="GN359" s="54" t="s">
        <v>7550</v>
      </c>
    </row>
    <row r="360" spans="3:196" ht="30" customHeight="1" x14ac:dyDescent="0.2">
      <c r="C360" s="57" t="s">
        <v>11180</v>
      </c>
      <c r="D360" s="102" t="s">
        <v>11217</v>
      </c>
      <c r="E360" s="46" t="s">
        <v>7649</v>
      </c>
      <c r="F360" s="45" t="s">
        <v>11174</v>
      </c>
      <c r="G360" s="46"/>
      <c r="H360" s="46"/>
      <c r="I360" s="46" t="s">
        <v>7760</v>
      </c>
      <c r="J360" s="46" t="s">
        <v>7850</v>
      </c>
      <c r="K360" s="46">
        <v>2014</v>
      </c>
      <c r="L360" s="47">
        <v>44835</v>
      </c>
      <c r="M360" s="47">
        <v>45291</v>
      </c>
      <c r="N360" s="46" t="s">
        <v>7980</v>
      </c>
      <c r="O360" s="45"/>
      <c r="P360" s="46" t="s">
        <v>8208</v>
      </c>
      <c r="Q360" s="46" t="s">
        <v>8329</v>
      </c>
      <c r="R360" s="46" t="s">
        <v>8371</v>
      </c>
      <c r="S360" s="46" t="s">
        <v>8399</v>
      </c>
      <c r="T360" s="45"/>
      <c r="U360" s="45"/>
      <c r="V360" s="45"/>
      <c r="W360" s="45"/>
      <c r="X360" s="45"/>
      <c r="Y360" s="45"/>
      <c r="Z360" s="46" t="s">
        <v>8816</v>
      </c>
      <c r="AA360" s="46" t="s">
        <v>8816</v>
      </c>
      <c r="AB360" s="46" t="s">
        <v>3142</v>
      </c>
      <c r="AC360" s="46" t="s">
        <v>8977</v>
      </c>
      <c r="AD360" s="48">
        <f>SUM(AE360,AH360,AK360,AM360,AO360,AQ360)</f>
        <v>1869.6820000000002</v>
      </c>
      <c r="AE360" s="48">
        <v>1488.4570000000001</v>
      </c>
      <c r="AF360" s="49">
        <v>79.59</v>
      </c>
      <c r="AG360" s="49">
        <v>0.28999999999999998</v>
      </c>
      <c r="AH360" s="48">
        <v>0</v>
      </c>
      <c r="AI360" s="49">
        <v>0</v>
      </c>
      <c r="AJ360" s="49"/>
      <c r="AK360" s="49">
        <v>381.22500000000002</v>
      </c>
      <c r="AL360" s="49">
        <v>20.38</v>
      </c>
      <c r="AM360" s="49">
        <v>0</v>
      </c>
      <c r="AN360" s="49">
        <v>0</v>
      </c>
      <c r="AO360" s="49">
        <v>0</v>
      </c>
      <c r="AP360" s="49">
        <v>0</v>
      </c>
      <c r="AQ360" s="49">
        <v>0</v>
      </c>
      <c r="AR360" s="49">
        <v>0</v>
      </c>
      <c r="AS360" s="46" t="s">
        <v>594</v>
      </c>
      <c r="AT360" s="46" t="s">
        <v>4421</v>
      </c>
      <c r="AU360" s="46" t="s">
        <v>4421</v>
      </c>
      <c r="AV360" s="45"/>
      <c r="AW360" s="45"/>
      <c r="AX360" s="45"/>
      <c r="AY360" s="49"/>
      <c r="AZ360" s="49">
        <v>1352.1</v>
      </c>
      <c r="BA360" s="49">
        <v>0.34</v>
      </c>
      <c r="BB360" s="50">
        <v>0</v>
      </c>
      <c r="BC360" s="50">
        <v>4364</v>
      </c>
      <c r="BD360" s="50">
        <v>4364</v>
      </c>
      <c r="BE360" s="50">
        <v>560</v>
      </c>
      <c r="BF360" s="50">
        <v>1265</v>
      </c>
      <c r="BG360" s="50">
        <v>465</v>
      </c>
      <c r="BH360" s="50">
        <v>199</v>
      </c>
      <c r="BI360" s="50"/>
      <c r="BJ360" s="50">
        <v>77</v>
      </c>
      <c r="BK360" s="50"/>
      <c r="BL360" s="50">
        <v>76</v>
      </c>
      <c r="BM360" s="50">
        <v>27</v>
      </c>
      <c r="BN360" s="50"/>
      <c r="BO360" s="50">
        <v>84</v>
      </c>
      <c r="BP360" s="50">
        <v>1032</v>
      </c>
      <c r="BQ360" s="50">
        <v>452</v>
      </c>
      <c r="BR360" s="50">
        <v>120</v>
      </c>
      <c r="BS360" s="50">
        <v>0</v>
      </c>
      <c r="BT360" s="50"/>
      <c r="BU360" s="50"/>
      <c r="BV360" s="50">
        <v>7</v>
      </c>
      <c r="BW360" s="50"/>
      <c r="BX360" s="50"/>
      <c r="BY360" s="50"/>
      <c r="BZ360" s="50"/>
      <c r="CA360" s="50"/>
      <c r="CB360" s="50"/>
      <c r="CC360" s="50"/>
      <c r="CD360" s="50"/>
      <c r="CE360" s="50"/>
      <c r="CF360" s="50"/>
      <c r="CG360" s="50"/>
      <c r="CH360" s="50"/>
      <c r="CI360" s="50"/>
      <c r="CJ360" s="50"/>
      <c r="CK360" s="50"/>
      <c r="CL360" s="50"/>
      <c r="CM360" s="50"/>
      <c r="CN360" s="50">
        <v>0</v>
      </c>
      <c r="CO360" s="50"/>
      <c r="CP360" s="48"/>
      <c r="CQ360" s="50"/>
      <c r="CR360" s="50"/>
      <c r="CS360" s="51"/>
      <c r="CT360" s="50"/>
      <c r="CU360" s="50">
        <v>4364</v>
      </c>
      <c r="CV360" s="52">
        <f>SUM(BE360:BX360)+SUM(CO360:CT360)-CU360</f>
        <v>0</v>
      </c>
      <c r="CW360" s="49">
        <v>1316.4960000000001</v>
      </c>
      <c r="CX360" s="46" t="s">
        <v>9354</v>
      </c>
      <c r="CY360" s="45"/>
      <c r="CZ360" s="49">
        <v>32.89</v>
      </c>
      <c r="DA360" s="53" t="s">
        <v>9468</v>
      </c>
      <c r="DB360" s="49">
        <v>4001.625</v>
      </c>
      <c r="DC360" s="49"/>
      <c r="DD360" s="45"/>
      <c r="DE360" s="45"/>
      <c r="DF360" s="45"/>
      <c r="DG360" s="45"/>
      <c r="DH360" s="45"/>
      <c r="DI360" s="45"/>
      <c r="DJ360" s="46">
        <v>0</v>
      </c>
      <c r="DK360" s="45"/>
      <c r="DL360" s="45"/>
      <c r="DM360" s="45"/>
      <c r="DN360" s="46">
        <v>1</v>
      </c>
      <c r="DO360" s="46" t="s">
        <v>4421</v>
      </c>
      <c r="DP360" s="46">
        <v>0</v>
      </c>
      <c r="DQ360" s="45"/>
      <c r="DR360" s="45"/>
      <c r="DS360" s="45"/>
      <c r="DT360" s="45"/>
      <c r="DU360" s="45"/>
      <c r="DV360" s="45"/>
      <c r="DW360" s="45"/>
      <c r="DX360" s="45"/>
      <c r="DY360" s="45"/>
      <c r="DZ360" s="45"/>
      <c r="EA360" s="45"/>
      <c r="EB360" s="45"/>
      <c r="EC360" s="45"/>
      <c r="ED360" s="45"/>
      <c r="EE360" s="45"/>
      <c r="EF360" s="45"/>
      <c r="EG360" s="45"/>
      <c r="EH360" s="45"/>
      <c r="EI360" s="45"/>
      <c r="EJ360" s="45"/>
      <c r="EK360" s="45"/>
      <c r="EL360" s="46">
        <v>1</v>
      </c>
      <c r="EM360" s="46" t="s">
        <v>9871</v>
      </c>
      <c r="EN360" s="46">
        <v>454726</v>
      </c>
      <c r="EO360" s="45"/>
      <c r="EP360" s="45"/>
      <c r="EQ360" s="45"/>
      <c r="ER360" s="45"/>
      <c r="ES360" s="45"/>
      <c r="ET360" s="45"/>
      <c r="EU360" s="45"/>
      <c r="EV360" s="45"/>
      <c r="EW360" s="45"/>
      <c r="EX360" s="45"/>
      <c r="EY360" s="45"/>
      <c r="EZ360" s="45"/>
      <c r="FA360" s="45"/>
      <c r="FB360" s="45"/>
      <c r="FC360" s="45"/>
      <c r="FD360" s="45"/>
      <c r="FE360" s="45"/>
      <c r="FF360" s="45"/>
      <c r="FG360" s="46">
        <v>100</v>
      </c>
      <c r="FH360" s="45"/>
      <c r="FI360" s="46">
        <v>888</v>
      </c>
      <c r="FJ360" s="46">
        <v>0</v>
      </c>
      <c r="FK360" s="46">
        <v>27</v>
      </c>
      <c r="FL360" s="46">
        <v>861</v>
      </c>
      <c r="FM360" s="46">
        <v>0</v>
      </c>
      <c r="FN360" s="46">
        <v>0</v>
      </c>
      <c r="FO360" s="46">
        <v>0</v>
      </c>
      <c r="FP360" s="46">
        <v>0</v>
      </c>
      <c r="FQ360" s="46">
        <v>0</v>
      </c>
      <c r="FR360" s="45"/>
      <c r="FS360" s="45"/>
      <c r="FT360" s="45"/>
      <c r="FU360" s="45"/>
      <c r="FV360" s="45"/>
      <c r="FW360" s="45"/>
      <c r="FX360" s="45"/>
      <c r="FY360" s="46" t="s">
        <v>10478</v>
      </c>
      <c r="FZ360" s="45"/>
      <c r="GA360" s="45"/>
      <c r="GB360" s="45"/>
      <c r="GC360" s="46" t="s">
        <v>10657</v>
      </c>
      <c r="GD360" s="46">
        <v>9</v>
      </c>
      <c r="GE360" s="46">
        <v>272</v>
      </c>
      <c r="GF360" s="46" t="s">
        <v>7616</v>
      </c>
      <c r="GG360" s="46" t="s">
        <v>10858</v>
      </c>
      <c r="GH360" s="46" t="s">
        <v>11081</v>
      </c>
      <c r="GI360" s="46" t="s">
        <v>10966</v>
      </c>
      <c r="GJ360" s="46" t="s">
        <v>7616</v>
      </c>
      <c r="GK360" s="46" t="s">
        <v>10858</v>
      </c>
      <c r="GL360" s="46" t="s">
        <v>11081</v>
      </c>
      <c r="GM360" s="46" t="s">
        <v>10966</v>
      </c>
      <c r="GN360" s="54" t="s">
        <v>7551</v>
      </c>
    </row>
    <row r="361" spans="3:196" ht="30" customHeight="1" x14ac:dyDescent="0.2">
      <c r="C361" s="57" t="s">
        <v>11083</v>
      </c>
      <c r="D361" s="102" t="s">
        <v>11218</v>
      </c>
      <c r="E361" s="46" t="s">
        <v>7652</v>
      </c>
      <c r="F361" s="45" t="s">
        <v>11174</v>
      </c>
      <c r="G361" s="46"/>
      <c r="H361" s="46"/>
      <c r="I361" s="46" t="s">
        <v>7769</v>
      </c>
      <c r="J361" s="46" t="s">
        <v>725</v>
      </c>
      <c r="K361" s="46">
        <v>2018</v>
      </c>
      <c r="L361" s="47">
        <v>43101</v>
      </c>
      <c r="M361" s="47">
        <v>45657</v>
      </c>
      <c r="N361" s="46" t="s">
        <v>7656</v>
      </c>
      <c r="O361" s="46" t="s">
        <v>1369</v>
      </c>
      <c r="P361" s="46" t="s">
        <v>8217</v>
      </c>
      <c r="Q361" s="46" t="s">
        <v>8337</v>
      </c>
      <c r="R361" s="45"/>
      <c r="S361" s="45"/>
      <c r="T361" s="46" t="s">
        <v>687</v>
      </c>
      <c r="U361" s="45"/>
      <c r="V361" s="45"/>
      <c r="W361" s="45"/>
      <c r="X361" s="45"/>
      <c r="Y361" s="45"/>
      <c r="Z361" s="46" t="s">
        <v>8823</v>
      </c>
      <c r="AA361" s="46" t="s">
        <v>8823</v>
      </c>
      <c r="AB361" s="46" t="s">
        <v>3138</v>
      </c>
      <c r="AC361" s="46" t="s">
        <v>8985</v>
      </c>
      <c r="AD361" s="48">
        <f>SUM(AE361,AH361,AK361,AM361,AO361,AQ361)</f>
        <v>174.11</v>
      </c>
      <c r="AE361" s="48">
        <v>2.0099999999999998</v>
      </c>
      <c r="AF361" s="49">
        <v>1.1499999999999999</v>
      </c>
      <c r="AG361" s="49">
        <v>3.0000000000000001E-5</v>
      </c>
      <c r="AH361" s="48">
        <v>2.1</v>
      </c>
      <c r="AI361" s="49">
        <v>1.1499999999999999</v>
      </c>
      <c r="AJ361" s="49"/>
      <c r="AK361" s="49">
        <v>0</v>
      </c>
      <c r="AL361" s="49">
        <v>0</v>
      </c>
      <c r="AM361" s="49">
        <v>0</v>
      </c>
      <c r="AN361" s="49">
        <v>0</v>
      </c>
      <c r="AO361" s="49">
        <v>0</v>
      </c>
      <c r="AP361" s="49">
        <v>0</v>
      </c>
      <c r="AQ361" s="49">
        <v>170</v>
      </c>
      <c r="AR361" s="49">
        <v>97.64</v>
      </c>
      <c r="AS361" s="46" t="s">
        <v>1624</v>
      </c>
      <c r="AT361" s="46" t="s">
        <v>9060</v>
      </c>
      <c r="AU361" s="46" t="s">
        <v>8823</v>
      </c>
      <c r="AV361" s="45"/>
      <c r="AW361" s="45"/>
      <c r="AX361" s="45"/>
      <c r="AY361" s="49"/>
      <c r="AZ361" s="49">
        <v>31.614000000000001</v>
      </c>
      <c r="BA361" s="49">
        <v>5.0000000000000001E-4</v>
      </c>
      <c r="BB361" s="50">
        <v>9</v>
      </c>
      <c r="BC361" s="50">
        <v>8</v>
      </c>
      <c r="BD361" s="50">
        <v>4</v>
      </c>
      <c r="BE361" s="50">
        <v>1</v>
      </c>
      <c r="BF361" s="50">
        <v>3</v>
      </c>
      <c r="BG361" s="50">
        <v>78</v>
      </c>
      <c r="BH361" s="50"/>
      <c r="BI361" s="50"/>
      <c r="BJ361" s="50"/>
      <c r="BK361" s="50"/>
      <c r="BL361" s="50"/>
      <c r="BM361" s="50">
        <v>10</v>
      </c>
      <c r="BN361" s="50"/>
      <c r="BO361" s="50">
        <v>5</v>
      </c>
      <c r="BP361" s="50">
        <v>72</v>
      </c>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v>0</v>
      </c>
      <c r="CO361" s="50"/>
      <c r="CP361" s="48"/>
      <c r="CQ361" s="50"/>
      <c r="CR361" s="50"/>
      <c r="CS361" s="51"/>
      <c r="CT361" s="50"/>
      <c r="CU361" s="50">
        <v>169</v>
      </c>
      <c r="CV361" s="52">
        <f>SUM(BE361:BX361)+SUM(CO361:CT361)-CU361</f>
        <v>0</v>
      </c>
      <c r="CW361" s="49">
        <v>331271</v>
      </c>
      <c r="CX361" s="46" t="s">
        <v>9363</v>
      </c>
      <c r="CY361" s="45"/>
      <c r="CZ361" s="49">
        <v>98.22</v>
      </c>
      <c r="DA361" s="53" t="s">
        <v>9472</v>
      </c>
      <c r="DB361" s="49">
        <v>337271</v>
      </c>
      <c r="DC361" s="49">
        <v>1</v>
      </c>
      <c r="DD361" s="46" t="s">
        <v>9501</v>
      </c>
      <c r="DE361" s="46" t="s">
        <v>9542</v>
      </c>
      <c r="DF361" s="46" t="s">
        <v>9571</v>
      </c>
      <c r="DG361" s="46">
        <v>1</v>
      </c>
      <c r="DH361" s="45"/>
      <c r="DI361" s="45"/>
      <c r="DJ361" s="46">
        <v>3</v>
      </c>
      <c r="DK361" s="46">
        <v>1</v>
      </c>
      <c r="DL361" s="53" t="s">
        <v>9634</v>
      </c>
      <c r="DM361" s="46">
        <v>428</v>
      </c>
      <c r="DN361" s="46">
        <v>1</v>
      </c>
      <c r="DO361" s="53" t="s">
        <v>9705</v>
      </c>
      <c r="DP361" s="46">
        <v>1413</v>
      </c>
      <c r="DQ361" s="45"/>
      <c r="DR361" s="45"/>
      <c r="DS361" s="45"/>
      <c r="DT361" s="45"/>
      <c r="DU361" s="45"/>
      <c r="DV361" s="45"/>
      <c r="DW361" s="45"/>
      <c r="DX361" s="45"/>
      <c r="DY361" s="45"/>
      <c r="DZ361" s="46">
        <v>1</v>
      </c>
      <c r="EA361" s="46" t="s">
        <v>9762</v>
      </c>
      <c r="EB361" s="46">
        <v>966</v>
      </c>
      <c r="EC361" s="45"/>
      <c r="ED361" s="45"/>
      <c r="EE361" s="45"/>
      <c r="EF361" s="45"/>
      <c r="EG361" s="45"/>
      <c r="EH361" s="45"/>
      <c r="EI361" s="45"/>
      <c r="EJ361" s="45"/>
      <c r="EK361" s="45"/>
      <c r="EL361" s="45"/>
      <c r="EM361" s="45"/>
      <c r="EN361" s="45"/>
      <c r="EO361" s="45"/>
      <c r="EP361" s="45"/>
      <c r="EQ361" s="45"/>
      <c r="ER361" s="45"/>
      <c r="ES361" s="45"/>
      <c r="ET361" s="45"/>
      <c r="EU361" s="45"/>
      <c r="EV361" s="45"/>
      <c r="EW361" s="45"/>
      <c r="EX361" s="46">
        <v>1</v>
      </c>
      <c r="EY361" s="53" t="s">
        <v>9915</v>
      </c>
      <c r="EZ361" s="46">
        <v>23</v>
      </c>
      <c r="FA361" s="45"/>
      <c r="FB361" s="45"/>
      <c r="FC361" s="45"/>
      <c r="FD361" s="45"/>
      <c r="FE361" s="45"/>
      <c r="FF361" s="45"/>
      <c r="FG361" s="46">
        <v>100</v>
      </c>
      <c r="FH361" s="45"/>
      <c r="FI361" s="46">
        <v>19</v>
      </c>
      <c r="FJ361" s="46">
        <v>17</v>
      </c>
      <c r="FK361" s="46">
        <v>4</v>
      </c>
      <c r="FL361" s="46">
        <v>120</v>
      </c>
      <c r="FM361" s="46">
        <v>0</v>
      </c>
      <c r="FN361" s="46">
        <v>2</v>
      </c>
      <c r="FO361" s="46">
        <v>0</v>
      </c>
      <c r="FP361" s="46">
        <v>0</v>
      </c>
      <c r="FQ361" s="46">
        <v>0</v>
      </c>
      <c r="FR361" s="45"/>
      <c r="FS361" s="45"/>
      <c r="FT361" s="45"/>
      <c r="FU361" s="45"/>
      <c r="FV361" s="45"/>
      <c r="FW361" s="45"/>
      <c r="FX361" s="45"/>
      <c r="FY361" s="45"/>
      <c r="FZ361" s="45"/>
      <c r="GA361" s="45"/>
      <c r="GB361" s="45"/>
      <c r="GC361" s="46" t="s">
        <v>5685</v>
      </c>
      <c r="GD361" s="46">
        <v>1</v>
      </c>
      <c r="GE361" s="46">
        <v>2</v>
      </c>
      <c r="GF361" s="46" t="s">
        <v>7619</v>
      </c>
      <c r="GG361" s="46" t="s">
        <v>6295</v>
      </c>
      <c r="GH361" s="46" t="s">
        <v>11081</v>
      </c>
      <c r="GI361" s="46" t="s">
        <v>10972</v>
      </c>
      <c r="GJ361" s="46" t="s">
        <v>7619</v>
      </c>
      <c r="GK361" s="46" t="s">
        <v>6295</v>
      </c>
      <c r="GL361" s="46" t="s">
        <v>11081</v>
      </c>
      <c r="GM361" s="46" t="s">
        <v>10972</v>
      </c>
      <c r="GN361" s="54" t="s">
        <v>7552</v>
      </c>
    </row>
    <row r="362" spans="3:196" ht="30" customHeight="1" x14ac:dyDescent="0.2">
      <c r="C362" s="57" t="s">
        <v>11155</v>
      </c>
      <c r="D362" s="102" t="s">
        <v>11212</v>
      </c>
      <c r="E362" s="46" t="s">
        <v>42</v>
      </c>
      <c r="F362" s="45" t="s">
        <v>11174</v>
      </c>
      <c r="G362" s="46"/>
      <c r="H362" s="46"/>
      <c r="I362" s="46" t="s">
        <v>7683</v>
      </c>
      <c r="J362" s="46" t="s">
        <v>7806</v>
      </c>
      <c r="K362" s="46">
        <v>2020</v>
      </c>
      <c r="L362" s="47">
        <v>44686</v>
      </c>
      <c r="M362" s="47">
        <v>45200</v>
      </c>
      <c r="N362" s="45"/>
      <c r="O362" s="45"/>
      <c r="P362" s="45"/>
      <c r="Q362" s="45"/>
      <c r="R362" s="46" t="s">
        <v>8358</v>
      </c>
      <c r="S362" s="46" t="s">
        <v>8388</v>
      </c>
      <c r="T362" s="46" t="s">
        <v>8410</v>
      </c>
      <c r="U362" s="46" t="s">
        <v>8442</v>
      </c>
      <c r="V362" s="45"/>
      <c r="W362" s="45"/>
      <c r="X362" s="46" t="s">
        <v>8554</v>
      </c>
      <c r="Y362" s="46" t="s">
        <v>8649</v>
      </c>
      <c r="Z362" s="46" t="s">
        <v>8738</v>
      </c>
      <c r="AA362" s="46" t="s">
        <v>8847</v>
      </c>
      <c r="AB362" s="46" t="s">
        <v>3138</v>
      </c>
      <c r="AC362" s="46" t="s">
        <v>8905</v>
      </c>
      <c r="AD362" s="48">
        <f>SUM(AE362,AH362,AK362,AM362,AO362,AQ362)</f>
        <v>473.04500000000002</v>
      </c>
      <c r="AE362" s="48">
        <v>333.10899999999998</v>
      </c>
      <c r="AF362" s="49">
        <v>70.42</v>
      </c>
      <c r="AG362" s="49">
        <v>0.1</v>
      </c>
      <c r="AH362" s="48">
        <v>85.867999999999995</v>
      </c>
      <c r="AI362" s="49">
        <v>18.149999999999999</v>
      </c>
      <c r="AJ362" s="49"/>
      <c r="AK362" s="49">
        <v>28.260999999999999</v>
      </c>
      <c r="AL362" s="49">
        <v>5.97</v>
      </c>
      <c r="AM362" s="49">
        <v>25.806999999999999</v>
      </c>
      <c r="AN362" s="49">
        <v>5.46</v>
      </c>
      <c r="AO362" s="49">
        <v>0</v>
      </c>
      <c r="AP362" s="49">
        <v>0</v>
      </c>
      <c r="AQ362" s="49">
        <v>0</v>
      </c>
      <c r="AR362" s="49">
        <v>0</v>
      </c>
      <c r="AS362" s="46" t="s">
        <v>699</v>
      </c>
      <c r="AT362" s="46" t="s">
        <v>699</v>
      </c>
      <c r="AU362" s="46" t="s">
        <v>699</v>
      </c>
      <c r="AV362" s="46">
        <v>1</v>
      </c>
      <c r="AW362" s="46" t="s">
        <v>9086</v>
      </c>
      <c r="AX362" s="46" t="s">
        <v>9156</v>
      </c>
      <c r="AY362" s="49">
        <v>0</v>
      </c>
      <c r="AZ362" s="49">
        <v>400</v>
      </c>
      <c r="BA362" s="49">
        <v>0.12</v>
      </c>
      <c r="BB362" s="50">
        <v>0</v>
      </c>
      <c r="BC362" s="50">
        <v>357</v>
      </c>
      <c r="BD362" s="50">
        <v>234</v>
      </c>
      <c r="BE362" s="50">
        <v>2</v>
      </c>
      <c r="BF362" s="50">
        <v>6</v>
      </c>
      <c r="BG362" s="50">
        <v>6</v>
      </c>
      <c r="BH362" s="50">
        <v>0</v>
      </c>
      <c r="BI362" s="50">
        <v>2</v>
      </c>
      <c r="BJ362" s="50">
        <v>6</v>
      </c>
      <c r="BK362" s="50">
        <v>56</v>
      </c>
      <c r="BL362" s="50">
        <v>40</v>
      </c>
      <c r="BM362" s="50">
        <v>29</v>
      </c>
      <c r="BN362" s="50">
        <v>0</v>
      </c>
      <c r="BO362" s="50">
        <v>13</v>
      </c>
      <c r="BP362" s="50">
        <v>51</v>
      </c>
      <c r="BQ362" s="50">
        <v>11</v>
      </c>
      <c r="BR362" s="50">
        <v>1</v>
      </c>
      <c r="BS362" s="50">
        <v>0</v>
      </c>
      <c r="BT362" s="50">
        <v>0</v>
      </c>
      <c r="BU362" s="50">
        <v>0</v>
      </c>
      <c r="BV362" s="50">
        <v>1</v>
      </c>
      <c r="BW362" s="50">
        <v>5</v>
      </c>
      <c r="BX362" s="50">
        <v>0</v>
      </c>
      <c r="BY362" s="50"/>
      <c r="BZ362" s="50"/>
      <c r="CA362" s="50"/>
      <c r="CB362" s="50"/>
      <c r="CC362" s="50"/>
      <c r="CD362" s="50"/>
      <c r="CE362" s="50"/>
      <c r="CF362" s="50"/>
      <c r="CG362" s="50"/>
      <c r="CH362" s="50"/>
      <c r="CI362" s="50"/>
      <c r="CJ362" s="50"/>
      <c r="CK362" s="50"/>
      <c r="CL362" s="50"/>
      <c r="CM362" s="50"/>
      <c r="CN362" s="50">
        <v>0</v>
      </c>
      <c r="CO362" s="50">
        <v>3</v>
      </c>
      <c r="CP362" s="48">
        <v>1</v>
      </c>
      <c r="CQ362" s="50">
        <v>0</v>
      </c>
      <c r="CR362" s="50">
        <v>0</v>
      </c>
      <c r="CS362" s="51"/>
      <c r="CT362" s="50"/>
      <c r="CU362" s="50">
        <v>233</v>
      </c>
      <c r="CV362" s="52">
        <f>SUM(BE362:BX362)+SUM(CO362:CT362)-CU362</f>
        <v>0</v>
      </c>
      <c r="CW362" s="49">
        <v>799.56</v>
      </c>
      <c r="CX362" s="46" t="s">
        <v>9282</v>
      </c>
      <c r="CY362" s="45"/>
      <c r="CZ362" s="49">
        <v>19.2</v>
      </c>
      <c r="DA362" s="46" t="s">
        <v>9428</v>
      </c>
      <c r="DB362" s="49">
        <v>4164.5</v>
      </c>
      <c r="DC362" s="49"/>
      <c r="DD362" s="45"/>
      <c r="DE362" s="45"/>
      <c r="DF362" s="45"/>
      <c r="DG362" s="45"/>
      <c r="DH362" s="45"/>
      <c r="DI362" s="45"/>
      <c r="DJ362" s="46">
        <v>17</v>
      </c>
      <c r="DK362" s="45"/>
      <c r="DL362" s="45"/>
      <c r="DM362" s="45"/>
      <c r="DN362" s="46">
        <v>1</v>
      </c>
      <c r="DO362" s="46" t="s">
        <v>9657</v>
      </c>
      <c r="DP362" s="46">
        <v>74900</v>
      </c>
      <c r="DQ362" s="46">
        <v>1</v>
      </c>
      <c r="DR362" s="46" t="s">
        <v>9715</v>
      </c>
      <c r="DS362" s="46">
        <v>3502</v>
      </c>
      <c r="DT362" s="45"/>
      <c r="DU362" s="45"/>
      <c r="DV362" s="45"/>
      <c r="DW362" s="45"/>
      <c r="DX362" s="45"/>
      <c r="DY362" s="45"/>
      <c r="DZ362" s="45"/>
      <c r="EA362" s="45"/>
      <c r="EB362" s="45"/>
      <c r="EC362" s="45"/>
      <c r="ED362" s="45"/>
      <c r="EE362" s="45"/>
      <c r="EF362" s="45"/>
      <c r="EG362" s="45"/>
      <c r="EH362" s="45"/>
      <c r="EI362" s="45"/>
      <c r="EJ362" s="45"/>
      <c r="EK362" s="45"/>
      <c r="EL362" s="45"/>
      <c r="EM362" s="45"/>
      <c r="EN362" s="45"/>
      <c r="EO362" s="45"/>
      <c r="EP362" s="45"/>
      <c r="EQ362" s="45"/>
      <c r="ER362" s="45"/>
      <c r="ES362" s="45"/>
      <c r="ET362" s="45"/>
      <c r="EU362" s="45"/>
      <c r="EV362" s="45"/>
      <c r="EW362" s="45"/>
      <c r="EX362" s="46">
        <v>1</v>
      </c>
      <c r="EY362" s="46" t="s">
        <v>9891</v>
      </c>
      <c r="EZ362" s="46">
        <v>0</v>
      </c>
      <c r="FA362" s="46">
        <v>1</v>
      </c>
      <c r="FB362" s="53" t="s">
        <v>9928</v>
      </c>
      <c r="FC362" s="46">
        <v>17</v>
      </c>
      <c r="FD362" s="45"/>
      <c r="FE362" s="45"/>
      <c r="FF362" s="45"/>
      <c r="FG362" s="46">
        <v>100</v>
      </c>
      <c r="FH362" s="46" t="s">
        <v>9984</v>
      </c>
      <c r="FI362" s="46">
        <v>54</v>
      </c>
      <c r="FJ362" s="46">
        <v>42</v>
      </c>
      <c r="FK362" s="46">
        <v>0</v>
      </c>
      <c r="FL362" s="46">
        <v>0</v>
      </c>
      <c r="FM362" s="46">
        <v>0</v>
      </c>
      <c r="FN362" s="46">
        <v>12</v>
      </c>
      <c r="FO362" s="46">
        <v>0</v>
      </c>
      <c r="FP362" s="46">
        <v>0</v>
      </c>
      <c r="FQ362" s="46">
        <v>0</v>
      </c>
      <c r="FR362" s="45"/>
      <c r="FS362" s="45"/>
      <c r="FT362" s="45"/>
      <c r="FU362" s="53" t="s">
        <v>10154</v>
      </c>
      <c r="FV362" s="46" t="s">
        <v>10241</v>
      </c>
      <c r="FW362" s="53" t="s">
        <v>10316</v>
      </c>
      <c r="FX362" s="46" t="s">
        <v>10367</v>
      </c>
      <c r="FY362" s="46" t="s">
        <v>10424</v>
      </c>
      <c r="FZ362" s="45"/>
      <c r="GA362" s="45"/>
      <c r="GB362" s="45"/>
      <c r="GC362" s="46" t="s">
        <v>10605</v>
      </c>
      <c r="GD362" s="46">
        <v>2</v>
      </c>
      <c r="GE362" s="45"/>
      <c r="GF362" s="46" t="s">
        <v>5838</v>
      </c>
      <c r="GG362" s="46" t="s">
        <v>6178</v>
      </c>
      <c r="GH362" s="46" t="s">
        <v>11081</v>
      </c>
      <c r="GI362" s="46" t="s">
        <v>6842</v>
      </c>
      <c r="GJ362" s="46" t="s">
        <v>4</v>
      </c>
      <c r="GK362" s="46" t="s">
        <v>7247</v>
      </c>
      <c r="GL362" s="46" t="s">
        <v>11081</v>
      </c>
      <c r="GM362" s="46" t="s">
        <v>7440</v>
      </c>
      <c r="GN362" s="54" t="s">
        <v>7554</v>
      </c>
    </row>
    <row r="363" spans="3:196" ht="30" customHeight="1" x14ac:dyDescent="0.2">
      <c r="C363" s="57" t="s">
        <v>11155</v>
      </c>
      <c r="D363" s="102" t="s">
        <v>11212</v>
      </c>
      <c r="E363" s="54" t="s">
        <v>42</v>
      </c>
      <c r="F363" s="54" t="s">
        <v>11175</v>
      </c>
      <c r="G363" s="54" t="s">
        <v>85</v>
      </c>
      <c r="H363" s="54" t="s">
        <v>115</v>
      </c>
      <c r="I363" s="54" t="s">
        <v>473</v>
      </c>
      <c r="J363" s="54" t="s">
        <v>473</v>
      </c>
      <c r="K363" s="54">
        <v>2017</v>
      </c>
      <c r="L363" s="54" t="s">
        <v>771</v>
      </c>
      <c r="M363" s="54" t="s">
        <v>936</v>
      </c>
      <c r="N363" s="54"/>
      <c r="O363" s="54" t="s">
        <v>1041</v>
      </c>
      <c r="P363" s="54" t="s">
        <v>1314</v>
      </c>
      <c r="Q363" s="54" t="s">
        <v>1535</v>
      </c>
      <c r="R363" s="54" t="s">
        <v>1778</v>
      </c>
      <c r="S363" s="54" t="s">
        <v>1976</v>
      </c>
      <c r="T363" s="54" t="s">
        <v>2257</v>
      </c>
      <c r="U363" s="54"/>
      <c r="V363" s="54"/>
      <c r="W363" s="54"/>
      <c r="X363" s="54"/>
      <c r="Y363" s="54"/>
      <c r="Z363" s="54" t="s">
        <v>2630</v>
      </c>
      <c r="AA363" s="54" t="s">
        <v>2630</v>
      </c>
      <c r="AB363" s="54" t="s">
        <v>3138</v>
      </c>
      <c r="AC363" s="54" t="s">
        <v>3168</v>
      </c>
      <c r="AD363" s="55">
        <v>0.58099999999999996</v>
      </c>
      <c r="AE363" s="55"/>
      <c r="AF363" s="55"/>
      <c r="AG363" s="55"/>
      <c r="AH363" s="55">
        <v>0.51900000000000002</v>
      </c>
      <c r="AI363" s="55">
        <v>89.33</v>
      </c>
      <c r="AJ363" s="55">
        <v>2.0299999999999998</v>
      </c>
      <c r="AK363" s="55">
        <v>6.2E-2</v>
      </c>
      <c r="AL363" s="55">
        <v>10.67</v>
      </c>
      <c r="AM363" s="55">
        <v>0</v>
      </c>
      <c r="AN363" s="55">
        <v>0</v>
      </c>
      <c r="AO363" s="55">
        <v>0</v>
      </c>
      <c r="AP363" s="55">
        <v>0</v>
      </c>
      <c r="AQ363" s="55"/>
      <c r="AR363" s="55"/>
      <c r="AS363" s="55"/>
      <c r="AT363" s="55"/>
      <c r="AU363" s="55"/>
      <c r="AV363" s="55"/>
      <c r="AW363" s="54"/>
      <c r="AX363" s="54"/>
      <c r="AY363" s="55"/>
      <c r="AZ363" s="55">
        <v>0.25</v>
      </c>
      <c r="BA363" s="55">
        <v>0.96</v>
      </c>
      <c r="BB363" s="56">
        <v>0</v>
      </c>
      <c r="BC363" s="56">
        <v>0</v>
      </c>
      <c r="BD363" s="56">
        <v>0</v>
      </c>
      <c r="BE363" s="56">
        <v>0</v>
      </c>
      <c r="BF363" s="56">
        <v>0</v>
      </c>
      <c r="BG363" s="56">
        <v>1</v>
      </c>
      <c r="BH363" s="56">
        <v>0</v>
      </c>
      <c r="BI363" s="56">
        <v>0</v>
      </c>
      <c r="BJ363" s="56">
        <v>0</v>
      </c>
      <c r="BK363" s="56">
        <v>0</v>
      </c>
      <c r="BL363" s="56">
        <v>0</v>
      </c>
      <c r="BM363" s="56">
        <v>0</v>
      </c>
      <c r="BN363" s="56">
        <v>0</v>
      </c>
      <c r="BO363" s="56">
        <v>0</v>
      </c>
      <c r="BP363" s="56">
        <v>0</v>
      </c>
      <c r="BQ363" s="56">
        <v>0</v>
      </c>
      <c r="BR363" s="56">
        <v>0</v>
      </c>
      <c r="BS363" s="56">
        <v>0</v>
      </c>
      <c r="BT363" s="56">
        <v>0</v>
      </c>
      <c r="BU363" s="56">
        <v>0</v>
      </c>
      <c r="BV363" s="56">
        <v>0</v>
      </c>
      <c r="BW363" s="56">
        <v>0</v>
      </c>
      <c r="BX363" s="56">
        <v>0</v>
      </c>
      <c r="BY363" s="56"/>
      <c r="BZ363" s="56"/>
      <c r="CA363" s="56"/>
      <c r="CB363" s="56"/>
      <c r="CC363" s="56"/>
      <c r="CD363" s="56"/>
      <c r="CE363" s="56"/>
      <c r="CF363" s="56"/>
      <c r="CG363" s="56"/>
      <c r="CH363" s="56"/>
      <c r="CI363" s="56"/>
      <c r="CJ363" s="56"/>
      <c r="CK363" s="56"/>
      <c r="CL363" s="56"/>
      <c r="CM363" s="56"/>
      <c r="CN363" s="56">
        <v>0</v>
      </c>
      <c r="CO363" s="56">
        <v>0</v>
      </c>
      <c r="CP363" s="70">
        <v>0</v>
      </c>
      <c r="CQ363" s="56">
        <v>0</v>
      </c>
      <c r="CR363" s="56">
        <v>0</v>
      </c>
      <c r="CS363" s="56"/>
      <c r="CT363" s="56"/>
      <c r="CU363" s="56">
        <v>1</v>
      </c>
      <c r="CV363" s="56">
        <v>0</v>
      </c>
      <c r="CW363" s="55">
        <v>0.73499999999999999</v>
      </c>
      <c r="CX363" s="54" t="s">
        <v>3637</v>
      </c>
      <c r="CY363" s="54"/>
      <c r="CZ363" s="54">
        <v>7.53</v>
      </c>
      <c r="DA363" s="54" t="s">
        <v>3955</v>
      </c>
      <c r="DB363" s="55">
        <v>9.7560000000000002</v>
      </c>
      <c r="DC363" s="54"/>
      <c r="DD363" s="54"/>
      <c r="DE363" s="54"/>
      <c r="DF363" s="54"/>
      <c r="DG363" s="54"/>
      <c r="DH363" s="54"/>
      <c r="DI363" s="54"/>
      <c r="DJ363" s="54">
        <v>2</v>
      </c>
      <c r="DK363" s="54"/>
      <c r="DL363" s="54"/>
      <c r="DM363" s="54"/>
      <c r="DN363" s="54"/>
      <c r="DO363" s="54"/>
      <c r="DP363" s="54"/>
      <c r="DQ363" s="54"/>
      <c r="DR363" s="54"/>
      <c r="DS363" s="54"/>
      <c r="DT363" s="54"/>
      <c r="DU363" s="54"/>
      <c r="DV363" s="54"/>
      <c r="DW363" s="54"/>
      <c r="DX363" s="54"/>
      <c r="DY363" s="54"/>
      <c r="DZ363" s="54"/>
      <c r="EA363" s="54"/>
      <c r="EB363" s="54"/>
      <c r="EC363" s="54"/>
      <c r="ED363" s="54"/>
      <c r="EE363" s="54"/>
      <c r="EF363" s="54" t="s">
        <v>4514</v>
      </c>
      <c r="EG363" s="54" t="s">
        <v>4514</v>
      </c>
      <c r="EH363" s="54">
        <v>735</v>
      </c>
      <c r="EI363" s="54"/>
      <c r="EJ363" s="54"/>
      <c r="EK363" s="54"/>
      <c r="EL363" s="54"/>
      <c r="EM363" s="54"/>
      <c r="EN363" s="54"/>
      <c r="EO363" s="54"/>
      <c r="EP363" s="54"/>
      <c r="EQ363" s="54"/>
      <c r="ER363" s="54"/>
      <c r="ES363" s="54"/>
      <c r="ET363" s="54"/>
      <c r="EU363" s="54"/>
      <c r="EV363" s="54"/>
      <c r="EW363" s="54"/>
      <c r="EX363" s="54"/>
      <c r="EY363" s="54"/>
      <c r="EZ363" s="54"/>
      <c r="FA363" s="54"/>
      <c r="FB363" s="54"/>
      <c r="FC363" s="54"/>
      <c r="FD363" s="54" t="s">
        <v>4840</v>
      </c>
      <c r="FE363" s="54" t="s">
        <v>699</v>
      </c>
      <c r="FF363" s="54">
        <v>7</v>
      </c>
      <c r="FG363" s="54"/>
      <c r="FH363" s="54"/>
      <c r="FI363" s="54"/>
      <c r="FJ363" s="54"/>
      <c r="FK363" s="54"/>
      <c r="FL363" s="54"/>
      <c r="FM363" s="54"/>
      <c r="FN363" s="54"/>
      <c r="FO363" s="54"/>
      <c r="FP363" s="54"/>
      <c r="FQ363" s="54"/>
      <c r="FR363" s="54"/>
      <c r="FS363" s="54"/>
      <c r="FT363" s="54"/>
      <c r="FU363" s="54"/>
      <c r="FV363" s="54" t="s">
        <v>5200</v>
      </c>
      <c r="FW363" s="54"/>
      <c r="FX363" s="54"/>
      <c r="FY363" s="54" t="s">
        <v>5438</v>
      </c>
      <c r="FZ363" s="54"/>
      <c r="GA363" s="54"/>
      <c r="GB363" s="54"/>
      <c r="GC363" s="54"/>
      <c r="GD363" s="54"/>
      <c r="GE363" s="54"/>
      <c r="GF363" s="54" t="s">
        <v>5838</v>
      </c>
      <c r="GG363" s="54" t="s">
        <v>6178</v>
      </c>
      <c r="GH363" s="54" t="s">
        <v>6497</v>
      </c>
      <c r="GI363" s="54" t="s">
        <v>6842</v>
      </c>
      <c r="GJ363" s="54" t="s">
        <v>4</v>
      </c>
      <c r="GK363" s="54" t="s">
        <v>7247</v>
      </c>
      <c r="GL363" s="54" t="s">
        <v>7342</v>
      </c>
      <c r="GM363" s="54" t="s">
        <v>7440</v>
      </c>
      <c r="GN363" s="54" t="s">
        <v>7555</v>
      </c>
    </row>
    <row r="364" spans="3:196" ht="30" customHeight="1" x14ac:dyDescent="0.2">
      <c r="C364" s="57" t="s">
        <v>11155</v>
      </c>
      <c r="D364" s="102" t="s">
        <v>11214</v>
      </c>
      <c r="E364" s="46" t="s">
        <v>7631</v>
      </c>
      <c r="F364" s="45" t="s">
        <v>11174</v>
      </c>
      <c r="G364" s="46"/>
      <c r="H364" s="46"/>
      <c r="I364" s="46" t="s">
        <v>7682</v>
      </c>
      <c r="J364" s="46" t="s">
        <v>716</v>
      </c>
      <c r="K364" s="46">
        <v>2017</v>
      </c>
      <c r="L364" s="47">
        <v>44935</v>
      </c>
      <c r="M364" s="47">
        <v>45288</v>
      </c>
      <c r="N364" s="46" t="s">
        <v>7897</v>
      </c>
      <c r="O364" s="46" t="s">
        <v>8031</v>
      </c>
      <c r="P364" s="46" t="s">
        <v>8136</v>
      </c>
      <c r="Q364" s="46" t="s">
        <v>8256</v>
      </c>
      <c r="R364" s="45"/>
      <c r="S364" s="45"/>
      <c r="T364" s="45"/>
      <c r="U364" s="45"/>
      <c r="V364" s="46" t="s">
        <v>8479</v>
      </c>
      <c r="W364" s="46" t="s">
        <v>8509</v>
      </c>
      <c r="X364" s="46" t="s">
        <v>8553</v>
      </c>
      <c r="Y364" s="46" t="s">
        <v>8648</v>
      </c>
      <c r="Z364" s="46" t="s">
        <v>8737</v>
      </c>
      <c r="AA364" s="46" t="s">
        <v>8737</v>
      </c>
      <c r="AB364" s="46" t="s">
        <v>3138</v>
      </c>
      <c r="AC364" s="46" t="s">
        <v>8904</v>
      </c>
      <c r="AD364" s="48">
        <f t="shared" ref="AD364:AD369" si="14">SUM(AE364,AH364,AK364,AM364,AO364,AQ364)</f>
        <v>412.97296250000005</v>
      </c>
      <c r="AE364" s="48">
        <v>310.98381110000003</v>
      </c>
      <c r="AF364" s="49">
        <v>75.3</v>
      </c>
      <c r="AG364" s="49">
        <v>0.3</v>
      </c>
      <c r="AH364" s="48">
        <v>49.419273500000003</v>
      </c>
      <c r="AI364" s="49">
        <v>11.97</v>
      </c>
      <c r="AJ364" s="49"/>
      <c r="AK364" s="49">
        <v>0</v>
      </c>
      <c r="AL364" s="49">
        <v>0</v>
      </c>
      <c r="AM364" s="49">
        <v>0</v>
      </c>
      <c r="AN364" s="49">
        <v>0</v>
      </c>
      <c r="AO364" s="49">
        <v>52.569877900000002</v>
      </c>
      <c r="AP364" s="49">
        <v>12.73</v>
      </c>
      <c r="AQ364" s="49">
        <v>0</v>
      </c>
      <c r="AR364" s="49">
        <v>0</v>
      </c>
      <c r="AS364" s="46" t="s">
        <v>687</v>
      </c>
      <c r="AT364" s="46" t="s">
        <v>687</v>
      </c>
      <c r="AU364" s="46" t="s">
        <v>687</v>
      </c>
      <c r="AV364" s="46">
        <v>1</v>
      </c>
      <c r="AW364" s="46" t="s">
        <v>9085</v>
      </c>
      <c r="AX364" s="46" t="s">
        <v>9155</v>
      </c>
      <c r="AY364" s="49">
        <v>0</v>
      </c>
      <c r="AZ364" s="49">
        <v>327.45</v>
      </c>
      <c r="BA364" s="49">
        <v>0.36</v>
      </c>
      <c r="BB364" s="50">
        <v>0</v>
      </c>
      <c r="BC364" s="50">
        <v>365</v>
      </c>
      <c r="BD364" s="50">
        <v>177</v>
      </c>
      <c r="BE364" s="50">
        <v>6</v>
      </c>
      <c r="BF364" s="50">
        <v>20</v>
      </c>
      <c r="BG364" s="50">
        <v>4</v>
      </c>
      <c r="BH364" s="50">
        <v>0</v>
      </c>
      <c r="BI364" s="50">
        <v>0</v>
      </c>
      <c r="BJ364" s="50">
        <v>0</v>
      </c>
      <c r="BK364" s="50">
        <v>0</v>
      </c>
      <c r="BL364" s="50">
        <v>13</v>
      </c>
      <c r="BM364" s="50">
        <v>18</v>
      </c>
      <c r="BN364" s="50">
        <v>13</v>
      </c>
      <c r="BO364" s="50">
        <v>14</v>
      </c>
      <c r="BP364" s="50">
        <v>70</v>
      </c>
      <c r="BQ364" s="50">
        <v>15</v>
      </c>
      <c r="BR364" s="50">
        <v>4</v>
      </c>
      <c r="BS364" s="50">
        <v>0</v>
      </c>
      <c r="BT364" s="50">
        <v>0</v>
      </c>
      <c r="BU364" s="50">
        <v>0</v>
      </c>
      <c r="BV364" s="50">
        <v>0</v>
      </c>
      <c r="BW364" s="50">
        <v>0</v>
      </c>
      <c r="BX364" s="50">
        <v>0</v>
      </c>
      <c r="BY364" s="50">
        <v>0</v>
      </c>
      <c r="BZ364" s="50"/>
      <c r="CA364" s="50"/>
      <c r="CB364" s="50"/>
      <c r="CC364" s="50"/>
      <c r="CD364" s="50"/>
      <c r="CE364" s="50"/>
      <c r="CF364" s="50"/>
      <c r="CG364" s="50"/>
      <c r="CH364" s="50"/>
      <c r="CI364" s="50"/>
      <c r="CJ364" s="50"/>
      <c r="CK364" s="50"/>
      <c r="CL364" s="50"/>
      <c r="CM364" s="50"/>
      <c r="CN364" s="50">
        <v>0</v>
      </c>
      <c r="CO364" s="50">
        <v>0</v>
      </c>
      <c r="CP364" s="48">
        <v>0</v>
      </c>
      <c r="CQ364" s="50">
        <v>0</v>
      </c>
      <c r="CR364" s="50">
        <v>0</v>
      </c>
      <c r="CS364" s="51"/>
      <c r="CT364" s="50"/>
      <c r="CU364" s="50">
        <v>177</v>
      </c>
      <c r="CV364" s="52">
        <f t="shared" ref="CV364:CV369" si="15">SUM(BE364:BX364)+SUM(CO364:CT364)-CU364</f>
        <v>0</v>
      </c>
      <c r="CW364" s="49">
        <v>480</v>
      </c>
      <c r="CX364" s="46" t="s">
        <v>9281</v>
      </c>
      <c r="CY364" s="45"/>
      <c r="CZ364" s="49">
        <v>44.08</v>
      </c>
      <c r="DA364" s="46" t="s">
        <v>9427</v>
      </c>
      <c r="DB364" s="49">
        <v>1088.9179999999999</v>
      </c>
      <c r="DC364" s="49"/>
      <c r="DD364" s="45"/>
      <c r="DE364" s="45"/>
      <c r="DF364" s="45"/>
      <c r="DG364" s="45"/>
      <c r="DH364" s="46">
        <v>0</v>
      </c>
      <c r="DI364" s="45"/>
      <c r="DJ364" s="46">
        <v>5</v>
      </c>
      <c r="DK364" s="46">
        <v>1</v>
      </c>
      <c r="DL364" s="46" t="s">
        <v>4202</v>
      </c>
      <c r="DM364" s="46">
        <v>1750</v>
      </c>
      <c r="DN364" s="46">
        <v>1</v>
      </c>
      <c r="DO364" s="46" t="s">
        <v>4182</v>
      </c>
      <c r="DP364" s="46">
        <v>5500</v>
      </c>
      <c r="DQ364" s="46">
        <v>1</v>
      </c>
      <c r="DR364" s="46" t="s">
        <v>4182</v>
      </c>
      <c r="DS364" s="46">
        <v>470</v>
      </c>
      <c r="DT364" s="46">
        <v>1</v>
      </c>
      <c r="DU364" s="46" t="s">
        <v>4182</v>
      </c>
      <c r="DV364" s="46">
        <v>2300</v>
      </c>
      <c r="DW364" s="45"/>
      <c r="DX364" s="45"/>
      <c r="DY364" s="45"/>
      <c r="DZ364" s="45"/>
      <c r="EA364" s="45"/>
      <c r="EB364" s="45"/>
      <c r="EC364" s="45"/>
      <c r="ED364" s="45"/>
      <c r="EE364" s="45"/>
      <c r="EF364" s="45"/>
      <c r="EG364" s="45"/>
      <c r="EH364" s="45"/>
      <c r="EI364" s="45"/>
      <c r="EJ364" s="45"/>
      <c r="EK364" s="45"/>
      <c r="EL364" s="45"/>
      <c r="EM364" s="45"/>
      <c r="EN364" s="45"/>
      <c r="EO364" s="45"/>
      <c r="EP364" s="45"/>
      <c r="EQ364" s="45"/>
      <c r="ER364" s="45"/>
      <c r="ES364" s="45"/>
      <c r="ET364" s="45"/>
      <c r="EU364" s="45"/>
      <c r="EV364" s="45"/>
      <c r="EW364" s="45"/>
      <c r="EX364" s="46">
        <v>1</v>
      </c>
      <c r="EY364" s="46" t="s">
        <v>9890</v>
      </c>
      <c r="EZ364" s="46">
        <v>16</v>
      </c>
      <c r="FA364" s="46">
        <v>1</v>
      </c>
      <c r="FB364" s="46" t="s">
        <v>9927</v>
      </c>
      <c r="FC364" s="46">
        <v>11</v>
      </c>
      <c r="FD364" s="45"/>
      <c r="FE364" s="45"/>
      <c r="FF364" s="45"/>
      <c r="FG364" s="46">
        <v>100</v>
      </c>
      <c r="FH364" s="45"/>
      <c r="FI364" s="46">
        <v>210</v>
      </c>
      <c r="FJ364" s="46">
        <v>15</v>
      </c>
      <c r="FK364" s="46">
        <v>27</v>
      </c>
      <c r="FL364" s="46">
        <v>164</v>
      </c>
      <c r="FM364" s="46">
        <v>0</v>
      </c>
      <c r="FN364" s="46">
        <v>4</v>
      </c>
      <c r="FO364" s="46">
        <v>0</v>
      </c>
      <c r="FP364" s="46">
        <v>0</v>
      </c>
      <c r="FQ364" s="46">
        <v>0</v>
      </c>
      <c r="FR364" s="45"/>
      <c r="FS364" s="45"/>
      <c r="FT364" s="45"/>
      <c r="FU364" s="53" t="s">
        <v>10153</v>
      </c>
      <c r="FV364" s="45"/>
      <c r="FW364" s="45"/>
      <c r="FX364" s="46" t="s">
        <v>10366</v>
      </c>
      <c r="FY364" s="46" t="s">
        <v>10423</v>
      </c>
      <c r="FZ364" s="45"/>
      <c r="GA364" s="45"/>
      <c r="GB364" s="46" t="s">
        <v>10572</v>
      </c>
      <c r="GC364" s="46" t="s">
        <v>10604</v>
      </c>
      <c r="GD364" s="46">
        <v>17</v>
      </c>
      <c r="GE364" s="46">
        <v>550</v>
      </c>
      <c r="GF364" s="46" t="s">
        <v>10690</v>
      </c>
      <c r="GG364" s="46" t="s">
        <v>10785</v>
      </c>
      <c r="GH364" s="46" t="s">
        <v>11081</v>
      </c>
      <c r="GI364" s="46" t="s">
        <v>10897</v>
      </c>
      <c r="GJ364" s="46" t="s">
        <v>7599</v>
      </c>
      <c r="GK364" s="46" t="s">
        <v>11012</v>
      </c>
      <c r="GL364" s="46" t="s">
        <v>11081</v>
      </c>
      <c r="GM364" s="46" t="s">
        <v>11052</v>
      </c>
      <c r="GN364" s="54" t="s">
        <v>7556</v>
      </c>
    </row>
    <row r="365" spans="3:196" ht="30" customHeight="1" x14ac:dyDescent="0.2">
      <c r="C365" s="57" t="s">
        <v>11178</v>
      </c>
      <c r="D365" s="102" t="s">
        <v>11214</v>
      </c>
      <c r="E365" s="46" t="s">
        <v>7631</v>
      </c>
      <c r="F365" s="45" t="s">
        <v>11174</v>
      </c>
      <c r="G365" s="46"/>
      <c r="H365" s="46"/>
      <c r="I365" s="46" t="s">
        <v>7690</v>
      </c>
      <c r="J365" s="46" t="s">
        <v>7690</v>
      </c>
      <c r="K365" s="46">
        <v>2017</v>
      </c>
      <c r="L365" s="47">
        <v>44756</v>
      </c>
      <c r="M365" s="47">
        <v>45291</v>
      </c>
      <c r="N365" s="46" t="s">
        <v>7906</v>
      </c>
      <c r="O365" s="46" t="s">
        <v>8039</v>
      </c>
      <c r="P365" s="46" t="s">
        <v>7906</v>
      </c>
      <c r="Q365" s="46" t="s">
        <v>8265</v>
      </c>
      <c r="R365" s="46" t="s">
        <v>8359</v>
      </c>
      <c r="S365" s="46" t="s">
        <v>8389</v>
      </c>
      <c r="T365" s="45"/>
      <c r="U365" s="45"/>
      <c r="V365" s="45"/>
      <c r="W365" s="45"/>
      <c r="X365" s="46" t="s">
        <v>8560</v>
      </c>
      <c r="Y365" s="46" t="s">
        <v>8655</v>
      </c>
      <c r="Z365" s="46" t="s">
        <v>8745</v>
      </c>
      <c r="AA365" s="46" t="s">
        <v>8745</v>
      </c>
      <c r="AB365" s="46" t="s">
        <v>3138</v>
      </c>
      <c r="AC365" s="46" t="s">
        <v>8911</v>
      </c>
      <c r="AD365" s="48">
        <f t="shared" si="14"/>
        <v>9.2439935700000007</v>
      </c>
      <c r="AE365" s="48">
        <v>2.73669524</v>
      </c>
      <c r="AF365" s="49">
        <v>29.61</v>
      </c>
      <c r="AG365" s="49">
        <v>2.7000000000000001E-3</v>
      </c>
      <c r="AH365" s="48">
        <v>1.8487560999999999</v>
      </c>
      <c r="AI365" s="49">
        <v>20</v>
      </c>
      <c r="AJ365" s="49"/>
      <c r="AK365" s="49">
        <v>0.75800000000000001</v>
      </c>
      <c r="AL365" s="49">
        <v>8.1999999999999993</v>
      </c>
      <c r="AM365" s="49">
        <v>0.23124222999999999</v>
      </c>
      <c r="AN365" s="49">
        <v>2.5</v>
      </c>
      <c r="AO365" s="49">
        <v>0</v>
      </c>
      <c r="AP365" s="49">
        <v>0</v>
      </c>
      <c r="AQ365" s="49">
        <v>3.6692999999999998</v>
      </c>
      <c r="AR365" s="49">
        <v>39.69</v>
      </c>
      <c r="AS365" s="46" t="s">
        <v>9023</v>
      </c>
      <c r="AT365" s="46" t="s">
        <v>9061</v>
      </c>
      <c r="AU365" s="46" t="s">
        <v>8745</v>
      </c>
      <c r="AV365" s="46">
        <v>1</v>
      </c>
      <c r="AW365" s="46" t="s">
        <v>9089</v>
      </c>
      <c r="AX365" s="46" t="s">
        <v>9159</v>
      </c>
      <c r="AY365" s="49">
        <v>0</v>
      </c>
      <c r="AZ365" s="49">
        <v>2.2669999999999999</v>
      </c>
      <c r="BA365" s="49">
        <v>2.5000000000000001E-3</v>
      </c>
      <c r="BB365" s="50">
        <v>13</v>
      </c>
      <c r="BC365" s="50">
        <v>13</v>
      </c>
      <c r="BD365" s="50">
        <v>4</v>
      </c>
      <c r="BE365" s="50"/>
      <c r="BF365" s="50"/>
      <c r="BG365" s="50"/>
      <c r="BH365" s="50"/>
      <c r="BI365" s="50"/>
      <c r="BJ365" s="50"/>
      <c r="BK365" s="50"/>
      <c r="BL365" s="50"/>
      <c r="BM365" s="50">
        <v>1</v>
      </c>
      <c r="BN365" s="50"/>
      <c r="BO365" s="50"/>
      <c r="BP365" s="50"/>
      <c r="BQ365" s="50"/>
      <c r="BR365" s="50">
        <v>3</v>
      </c>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v>0</v>
      </c>
      <c r="CO365" s="50"/>
      <c r="CP365" s="48"/>
      <c r="CQ365" s="50"/>
      <c r="CR365" s="50"/>
      <c r="CS365" s="51"/>
      <c r="CT365" s="50"/>
      <c r="CU365" s="50">
        <v>4</v>
      </c>
      <c r="CV365" s="52">
        <f t="shared" si="15"/>
        <v>0</v>
      </c>
      <c r="CW365" s="49">
        <v>11.103999999999999</v>
      </c>
      <c r="CX365" s="46" t="s">
        <v>9291</v>
      </c>
      <c r="CY365" s="45"/>
      <c r="CZ365" s="49">
        <v>1.02</v>
      </c>
      <c r="DA365" s="46" t="s">
        <v>9427</v>
      </c>
      <c r="DB365" s="49">
        <v>1088.9179999999999</v>
      </c>
      <c r="DC365" s="49"/>
      <c r="DD365" s="45"/>
      <c r="DE365" s="45"/>
      <c r="DF365" s="45"/>
      <c r="DG365" s="45"/>
      <c r="DH365" s="45"/>
      <c r="DI365" s="45"/>
      <c r="DJ365" s="46">
        <v>2</v>
      </c>
      <c r="DK365" s="45"/>
      <c r="DL365" s="45"/>
      <c r="DM365" s="45"/>
      <c r="DN365" s="46">
        <v>1</v>
      </c>
      <c r="DO365" s="46" t="s">
        <v>9661</v>
      </c>
      <c r="DP365" s="46">
        <v>1837</v>
      </c>
      <c r="DQ365" s="45"/>
      <c r="DR365" s="45"/>
      <c r="DS365" s="45"/>
      <c r="DT365" s="45"/>
      <c r="DU365" s="45"/>
      <c r="DV365" s="45"/>
      <c r="DW365" s="45"/>
      <c r="DX365" s="45"/>
      <c r="DY365" s="45"/>
      <c r="DZ365" s="45"/>
      <c r="EA365" s="45"/>
      <c r="EB365" s="45"/>
      <c r="EC365" s="45"/>
      <c r="ED365" s="45"/>
      <c r="EE365" s="45"/>
      <c r="EF365" s="45"/>
      <c r="EG365" s="45"/>
      <c r="EH365" s="45"/>
      <c r="EI365" s="45"/>
      <c r="EJ365" s="45"/>
      <c r="EK365" s="45"/>
      <c r="EL365" s="46">
        <v>1</v>
      </c>
      <c r="EM365" s="46" t="s">
        <v>9851</v>
      </c>
      <c r="EN365" s="46">
        <v>1837</v>
      </c>
      <c r="EO365" s="45"/>
      <c r="EP365" s="45"/>
      <c r="EQ365" s="45"/>
      <c r="ER365" s="45"/>
      <c r="ES365" s="45"/>
      <c r="ET365" s="45"/>
      <c r="EU365" s="45"/>
      <c r="EV365" s="45"/>
      <c r="EW365" s="45"/>
      <c r="EX365" s="46">
        <v>1</v>
      </c>
      <c r="EY365" s="46" t="s">
        <v>9893</v>
      </c>
      <c r="EZ365" s="46">
        <v>6</v>
      </c>
      <c r="FA365" s="45"/>
      <c r="FB365" s="45"/>
      <c r="FC365" s="45"/>
      <c r="FD365" s="45"/>
      <c r="FE365" s="45"/>
      <c r="FF365" s="45"/>
      <c r="FG365" s="46">
        <v>99</v>
      </c>
      <c r="FH365" s="46" t="s">
        <v>9990</v>
      </c>
      <c r="FI365" s="46">
        <v>5</v>
      </c>
      <c r="FJ365" s="46">
        <v>1</v>
      </c>
      <c r="FK365" s="46">
        <v>3</v>
      </c>
      <c r="FL365" s="46">
        <v>1</v>
      </c>
      <c r="FM365" s="46">
        <v>0</v>
      </c>
      <c r="FN365" s="46">
        <v>0</v>
      </c>
      <c r="FO365" s="46">
        <v>0</v>
      </c>
      <c r="FP365" s="46">
        <v>0</v>
      </c>
      <c r="FQ365" s="46">
        <v>0</v>
      </c>
      <c r="FR365" s="45"/>
      <c r="FS365" s="45"/>
      <c r="FT365" s="45"/>
      <c r="FU365" s="53" t="s">
        <v>10159</v>
      </c>
      <c r="FV365" s="45"/>
      <c r="FW365" s="45"/>
      <c r="FX365" s="45"/>
      <c r="FY365" s="45"/>
      <c r="FZ365" s="45"/>
      <c r="GA365" s="45"/>
      <c r="GB365" s="45"/>
      <c r="GC365" s="46" t="s">
        <v>699</v>
      </c>
      <c r="GD365" s="46">
        <v>0</v>
      </c>
      <c r="GE365" s="45"/>
      <c r="GF365" s="46" t="s">
        <v>10698</v>
      </c>
      <c r="GG365" s="46" t="s">
        <v>10793</v>
      </c>
      <c r="GH365" s="46" t="s">
        <v>11081</v>
      </c>
      <c r="GI365" s="46" t="s">
        <v>10905</v>
      </c>
      <c r="GJ365" s="46" t="s">
        <v>10988</v>
      </c>
      <c r="GK365" s="46" t="s">
        <v>11016</v>
      </c>
      <c r="GL365" s="46" t="s">
        <v>11081</v>
      </c>
      <c r="GM365" s="46" t="s">
        <v>11054</v>
      </c>
      <c r="GN365" s="54" t="s">
        <v>7558</v>
      </c>
    </row>
    <row r="366" spans="3:196" ht="30" customHeight="1" x14ac:dyDescent="0.2">
      <c r="C366" s="57" t="s">
        <v>11083</v>
      </c>
      <c r="D366" s="102" t="s">
        <v>11214</v>
      </c>
      <c r="E366" s="46" t="s">
        <v>7631</v>
      </c>
      <c r="F366" s="45" t="s">
        <v>11174</v>
      </c>
      <c r="G366" s="46"/>
      <c r="H366" s="46"/>
      <c r="I366" s="46" t="s">
        <v>7691</v>
      </c>
      <c r="J366" s="46" t="s">
        <v>7691</v>
      </c>
      <c r="K366" s="46">
        <v>2018</v>
      </c>
      <c r="L366" s="47">
        <v>44666</v>
      </c>
      <c r="M366" s="47">
        <v>44711</v>
      </c>
      <c r="N366" s="46" t="s">
        <v>7907</v>
      </c>
      <c r="O366" s="45"/>
      <c r="P366" s="46" t="s">
        <v>8144</v>
      </c>
      <c r="Q366" s="46" t="s">
        <v>8266</v>
      </c>
      <c r="R366" s="45"/>
      <c r="S366" s="46" t="s">
        <v>1369</v>
      </c>
      <c r="T366" s="45"/>
      <c r="U366" s="45"/>
      <c r="V366" s="45"/>
      <c r="W366" s="45"/>
      <c r="X366" s="45"/>
      <c r="Y366" s="46" t="s">
        <v>1369</v>
      </c>
      <c r="Z366" s="46" t="s">
        <v>8746</v>
      </c>
      <c r="AA366" s="46" t="s">
        <v>8746</v>
      </c>
      <c r="AB366" s="46" t="s">
        <v>3138</v>
      </c>
      <c r="AC366" s="46" t="s">
        <v>8912</v>
      </c>
      <c r="AD366" s="48">
        <f t="shared" si="14"/>
        <v>864.91323454000008</v>
      </c>
      <c r="AE366" s="48">
        <v>377.67192540000002</v>
      </c>
      <c r="AF366" s="49">
        <v>43.67</v>
      </c>
      <c r="AG366" s="49">
        <v>0.378</v>
      </c>
      <c r="AH366" s="48">
        <v>46.748709140000003</v>
      </c>
      <c r="AI366" s="49">
        <v>5.41</v>
      </c>
      <c r="AJ366" s="49"/>
      <c r="AK366" s="49">
        <v>0</v>
      </c>
      <c r="AL366" s="49">
        <v>0</v>
      </c>
      <c r="AM366" s="49">
        <v>0</v>
      </c>
      <c r="AN366" s="49">
        <v>0</v>
      </c>
      <c r="AO366" s="49">
        <v>0</v>
      </c>
      <c r="AP366" s="49">
        <v>0</v>
      </c>
      <c r="AQ366" s="49">
        <v>440.49259999999998</v>
      </c>
      <c r="AR366" s="49">
        <v>50.93</v>
      </c>
      <c r="AS366" s="46" t="s">
        <v>9024</v>
      </c>
      <c r="AT366" s="46" t="s">
        <v>9060</v>
      </c>
      <c r="AU366" s="46" t="s">
        <v>8746</v>
      </c>
      <c r="AV366" s="45"/>
      <c r="AW366" s="46" t="s">
        <v>9089</v>
      </c>
      <c r="AX366" s="45"/>
      <c r="AY366" s="49"/>
      <c r="AZ366" s="49">
        <v>57.186</v>
      </c>
      <c r="BA366" s="49">
        <v>6.2E-2</v>
      </c>
      <c r="BB366" s="50">
        <v>63</v>
      </c>
      <c r="BC366" s="50">
        <v>63</v>
      </c>
      <c r="BD366" s="50">
        <v>28</v>
      </c>
      <c r="BE366" s="50"/>
      <c r="BF366" s="50"/>
      <c r="BG366" s="50"/>
      <c r="BH366" s="50"/>
      <c r="BI366" s="50"/>
      <c r="BJ366" s="50"/>
      <c r="BK366" s="50"/>
      <c r="BL366" s="50"/>
      <c r="BM366" s="50">
        <v>0</v>
      </c>
      <c r="BN366" s="50">
        <v>68</v>
      </c>
      <c r="BO366" s="50"/>
      <c r="BP366" s="50">
        <v>37</v>
      </c>
      <c r="BQ366" s="50"/>
      <c r="BR366" s="50">
        <v>0</v>
      </c>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v>0</v>
      </c>
      <c r="CO366" s="50"/>
      <c r="CP366" s="48"/>
      <c r="CQ366" s="50"/>
      <c r="CR366" s="50"/>
      <c r="CS366" s="51"/>
      <c r="CT366" s="50"/>
      <c r="CU366" s="50">
        <v>105</v>
      </c>
      <c r="CV366" s="52">
        <f t="shared" si="15"/>
        <v>0</v>
      </c>
      <c r="CW366" s="49">
        <v>0</v>
      </c>
      <c r="CX366" s="46" t="s">
        <v>687</v>
      </c>
      <c r="CY366" s="45"/>
      <c r="CZ366" s="49">
        <v>0</v>
      </c>
      <c r="DA366" s="46" t="s">
        <v>9427</v>
      </c>
      <c r="DB366" s="49">
        <v>1088.9179999999999</v>
      </c>
      <c r="DC366" s="49"/>
      <c r="DD366" s="45"/>
      <c r="DE366" s="45"/>
      <c r="DF366" s="45"/>
      <c r="DG366" s="45"/>
      <c r="DH366" s="46">
        <v>0</v>
      </c>
      <c r="DI366" s="45"/>
      <c r="DJ366" s="46">
        <v>2</v>
      </c>
      <c r="DK366" s="45"/>
      <c r="DL366" s="45"/>
      <c r="DM366" s="45"/>
      <c r="DN366" s="45"/>
      <c r="DO366" s="45"/>
      <c r="DP366" s="45"/>
      <c r="DQ366" s="45"/>
      <c r="DR366" s="45"/>
      <c r="DS366" s="45"/>
      <c r="DT366" s="45"/>
      <c r="DU366" s="45"/>
      <c r="DV366" s="45"/>
      <c r="DW366" s="45"/>
      <c r="DX366" s="45"/>
      <c r="DY366" s="45"/>
      <c r="DZ366" s="45"/>
      <c r="EA366" s="45"/>
      <c r="EB366" s="45"/>
      <c r="EC366" s="45"/>
      <c r="ED366" s="45"/>
      <c r="EE366" s="45"/>
      <c r="EF366" s="45"/>
      <c r="EG366" s="45"/>
      <c r="EH366" s="45"/>
      <c r="EI366" s="46">
        <v>1</v>
      </c>
      <c r="EJ366" s="46" t="s">
        <v>9815</v>
      </c>
      <c r="EK366" s="46">
        <v>116976</v>
      </c>
      <c r="EL366" s="46">
        <v>1</v>
      </c>
      <c r="EM366" s="46" t="s">
        <v>4288</v>
      </c>
      <c r="EN366" s="46">
        <v>923</v>
      </c>
      <c r="EO366" s="45"/>
      <c r="EP366" s="45"/>
      <c r="EQ366" s="45"/>
      <c r="ER366" s="45"/>
      <c r="ES366" s="45"/>
      <c r="ET366" s="45"/>
      <c r="EU366" s="45"/>
      <c r="EV366" s="45"/>
      <c r="EW366" s="45"/>
      <c r="EX366" s="46">
        <v>1</v>
      </c>
      <c r="EY366" s="46" t="s">
        <v>4288</v>
      </c>
      <c r="EZ366" s="46">
        <v>9</v>
      </c>
      <c r="FA366" s="45"/>
      <c r="FB366" s="45"/>
      <c r="FC366" s="45"/>
      <c r="FD366" s="45"/>
      <c r="FE366" s="45"/>
      <c r="FF366" s="45"/>
      <c r="FG366" s="46">
        <v>0</v>
      </c>
      <c r="FH366" s="46" t="s">
        <v>9991</v>
      </c>
      <c r="FI366" s="46">
        <v>22</v>
      </c>
      <c r="FJ366" s="46">
        <v>0</v>
      </c>
      <c r="FK366" s="46">
        <v>18</v>
      </c>
      <c r="FL366" s="46">
        <v>0</v>
      </c>
      <c r="FM366" s="46">
        <v>0</v>
      </c>
      <c r="FN366" s="46">
        <v>4</v>
      </c>
      <c r="FO366" s="46">
        <v>0</v>
      </c>
      <c r="FP366" s="46">
        <v>0</v>
      </c>
      <c r="FQ366" s="46">
        <v>0</v>
      </c>
      <c r="FR366" s="45"/>
      <c r="FS366" s="45"/>
      <c r="FT366" s="45"/>
      <c r="FU366" s="53" t="s">
        <v>10160</v>
      </c>
      <c r="FV366" s="45"/>
      <c r="FW366" s="45"/>
      <c r="FX366" s="45"/>
      <c r="FY366" s="46" t="s">
        <v>10428</v>
      </c>
      <c r="FZ366" s="45"/>
      <c r="GA366" s="45"/>
      <c r="GB366" s="45"/>
      <c r="GC366" s="46" t="s">
        <v>5672</v>
      </c>
      <c r="GD366" s="46">
        <v>0</v>
      </c>
      <c r="GE366" s="45"/>
      <c r="GF366" s="46" t="s">
        <v>10699</v>
      </c>
      <c r="GG366" s="46" t="s">
        <v>10794</v>
      </c>
      <c r="GH366" s="46" t="s">
        <v>11081</v>
      </c>
      <c r="GI366" s="46" t="s">
        <v>10906</v>
      </c>
      <c r="GJ366" s="46" t="s">
        <v>10988</v>
      </c>
      <c r="GK366" s="46" t="s">
        <v>11016</v>
      </c>
      <c r="GL366" s="46" t="s">
        <v>11081</v>
      </c>
      <c r="GM366" s="46" t="s">
        <v>11054</v>
      </c>
      <c r="GN366" s="54"/>
    </row>
    <row r="367" spans="3:196" ht="30" customHeight="1" x14ac:dyDescent="0.2">
      <c r="C367" s="57" t="s">
        <v>11178</v>
      </c>
      <c r="D367" s="102" t="s">
        <v>11217</v>
      </c>
      <c r="E367" s="46" t="s">
        <v>47</v>
      </c>
      <c r="F367" s="45" t="s">
        <v>11174</v>
      </c>
      <c r="G367" s="46"/>
      <c r="H367" s="46"/>
      <c r="I367" s="46" t="s">
        <v>7677</v>
      </c>
      <c r="J367" s="46" t="s">
        <v>7677</v>
      </c>
      <c r="K367" s="46">
        <v>2020</v>
      </c>
      <c r="L367" s="47">
        <v>44971</v>
      </c>
      <c r="M367" s="47">
        <v>45068</v>
      </c>
      <c r="N367" s="46" t="s">
        <v>7893</v>
      </c>
      <c r="O367" s="46" t="s">
        <v>8026</v>
      </c>
      <c r="P367" s="46" t="s">
        <v>8132</v>
      </c>
      <c r="Q367" s="46" t="s">
        <v>8253</v>
      </c>
      <c r="R367" s="46" t="s">
        <v>709</v>
      </c>
      <c r="S367" s="46" t="s">
        <v>1369</v>
      </c>
      <c r="T367" s="46" t="s">
        <v>8409</v>
      </c>
      <c r="U367" s="46" t="s">
        <v>8440</v>
      </c>
      <c r="V367" s="46" t="s">
        <v>709</v>
      </c>
      <c r="W367" s="45"/>
      <c r="X367" s="46" t="s">
        <v>709</v>
      </c>
      <c r="Y367" s="46" t="s">
        <v>1369</v>
      </c>
      <c r="Z367" s="46" t="s">
        <v>8732</v>
      </c>
      <c r="AA367" s="46" t="s">
        <v>8732</v>
      </c>
      <c r="AB367" s="46" t="s">
        <v>3138</v>
      </c>
      <c r="AC367" s="46" t="s">
        <v>8900</v>
      </c>
      <c r="AD367" s="48">
        <f t="shared" si="14"/>
        <v>64.419999999999987</v>
      </c>
      <c r="AE367" s="48">
        <v>6.05</v>
      </c>
      <c r="AF367" s="49">
        <v>9.39</v>
      </c>
      <c r="AG367" s="49">
        <v>0.01</v>
      </c>
      <c r="AH367" s="48">
        <v>0.65</v>
      </c>
      <c r="AI367" s="49">
        <v>1.01</v>
      </c>
      <c r="AJ367" s="49"/>
      <c r="AK367" s="49">
        <v>0</v>
      </c>
      <c r="AL367" s="49">
        <v>0</v>
      </c>
      <c r="AM367" s="49">
        <v>0</v>
      </c>
      <c r="AN367" s="49">
        <v>0</v>
      </c>
      <c r="AO367" s="49">
        <v>20.56</v>
      </c>
      <c r="AP367" s="49">
        <v>31.92</v>
      </c>
      <c r="AQ367" s="49">
        <v>37.159999999999997</v>
      </c>
      <c r="AR367" s="49">
        <v>57.68</v>
      </c>
      <c r="AS367" s="46" t="s">
        <v>9018</v>
      </c>
      <c r="AT367" s="46" t="s">
        <v>9061</v>
      </c>
      <c r="AU367" s="46" t="s">
        <v>8732</v>
      </c>
      <c r="AV367" s="46">
        <v>1</v>
      </c>
      <c r="AW367" s="46" t="s">
        <v>9082</v>
      </c>
      <c r="AX367" s="46" t="s">
        <v>9152</v>
      </c>
      <c r="AY367" s="49">
        <v>0</v>
      </c>
      <c r="AZ367" s="49">
        <v>16.09</v>
      </c>
      <c r="BA367" s="49">
        <v>0.01</v>
      </c>
      <c r="BB367" s="50">
        <v>328</v>
      </c>
      <c r="BC367" s="50">
        <v>328</v>
      </c>
      <c r="BD367" s="50">
        <v>30</v>
      </c>
      <c r="BE367" s="50"/>
      <c r="BF367" s="50">
        <v>13</v>
      </c>
      <c r="BG367" s="50">
        <v>8</v>
      </c>
      <c r="BH367" s="50"/>
      <c r="BI367" s="50"/>
      <c r="BJ367" s="50">
        <v>1</v>
      </c>
      <c r="BK367" s="50">
        <v>2</v>
      </c>
      <c r="BL367" s="50"/>
      <c r="BM367" s="50"/>
      <c r="BN367" s="50"/>
      <c r="BO367" s="50">
        <v>1</v>
      </c>
      <c r="BP367" s="50">
        <v>5</v>
      </c>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v>0</v>
      </c>
      <c r="CO367" s="50"/>
      <c r="CP367" s="48"/>
      <c r="CQ367" s="50"/>
      <c r="CR367" s="50"/>
      <c r="CS367" s="51"/>
      <c r="CT367" s="50"/>
      <c r="CU367" s="50">
        <v>30</v>
      </c>
      <c r="CV367" s="52">
        <f t="shared" si="15"/>
        <v>0</v>
      </c>
      <c r="CW367" s="49">
        <v>50</v>
      </c>
      <c r="CX367" s="46" t="s">
        <v>9276</v>
      </c>
      <c r="CY367" s="46" t="s">
        <v>1369</v>
      </c>
      <c r="CZ367" s="49">
        <v>1.59</v>
      </c>
      <c r="DA367" s="53" t="s">
        <v>3999</v>
      </c>
      <c r="DB367" s="49">
        <v>3142.683</v>
      </c>
      <c r="DC367" s="49"/>
      <c r="DD367" s="45"/>
      <c r="DE367" s="45"/>
      <c r="DF367" s="45"/>
      <c r="DG367" s="45"/>
      <c r="DH367" s="46">
        <v>0</v>
      </c>
      <c r="DI367" s="45"/>
      <c r="DJ367" s="46">
        <v>0</v>
      </c>
      <c r="DK367" s="46">
        <v>1</v>
      </c>
      <c r="DL367" s="46" t="s">
        <v>709</v>
      </c>
      <c r="DM367" s="46">
        <v>0</v>
      </c>
      <c r="DN367" s="46">
        <v>1</v>
      </c>
      <c r="DO367" s="46" t="s">
        <v>9653</v>
      </c>
      <c r="DP367" s="46">
        <v>0</v>
      </c>
      <c r="DQ367" s="46">
        <v>1</v>
      </c>
      <c r="DR367" s="46" t="s">
        <v>9653</v>
      </c>
      <c r="DS367" s="46">
        <v>0</v>
      </c>
      <c r="DT367" s="45"/>
      <c r="DU367" s="45"/>
      <c r="DV367" s="45"/>
      <c r="DW367" s="45"/>
      <c r="DX367" s="45"/>
      <c r="DY367" s="45"/>
      <c r="DZ367" s="45"/>
      <c r="EA367" s="46" t="s">
        <v>9746</v>
      </c>
      <c r="EB367" s="46">
        <v>0</v>
      </c>
      <c r="EC367" s="45"/>
      <c r="ED367" s="46" t="s">
        <v>9767</v>
      </c>
      <c r="EE367" s="46">
        <v>0</v>
      </c>
      <c r="EF367" s="45"/>
      <c r="EG367" s="45"/>
      <c r="EH367" s="45"/>
      <c r="EI367" s="45"/>
      <c r="EJ367" s="45"/>
      <c r="EK367" s="45"/>
      <c r="EL367" s="46">
        <v>1</v>
      </c>
      <c r="EM367" s="46" t="s">
        <v>3782</v>
      </c>
      <c r="EN367" s="46">
        <v>0</v>
      </c>
      <c r="EO367" s="46">
        <v>1</v>
      </c>
      <c r="EP367" s="46" t="s">
        <v>3782</v>
      </c>
      <c r="EQ367" s="46">
        <v>0</v>
      </c>
      <c r="ER367" s="45"/>
      <c r="ES367" s="45"/>
      <c r="ET367" s="45"/>
      <c r="EU367" s="45"/>
      <c r="EV367" s="45"/>
      <c r="EW367" s="45"/>
      <c r="EX367" s="45"/>
      <c r="EY367" s="46" t="s">
        <v>9889</v>
      </c>
      <c r="EZ367" s="46">
        <v>25</v>
      </c>
      <c r="FA367" s="45"/>
      <c r="FB367" s="45"/>
      <c r="FC367" s="45"/>
      <c r="FD367" s="45"/>
      <c r="FE367" s="45"/>
      <c r="FF367" s="45"/>
      <c r="FG367" s="46">
        <v>100</v>
      </c>
      <c r="FH367" s="46" t="s">
        <v>9982</v>
      </c>
      <c r="FI367" s="46">
        <v>193</v>
      </c>
      <c r="FJ367" s="46">
        <v>0</v>
      </c>
      <c r="FK367" s="46">
        <v>0</v>
      </c>
      <c r="FL367" s="46">
        <v>193</v>
      </c>
      <c r="FM367" s="46">
        <v>0</v>
      </c>
      <c r="FN367" s="46">
        <v>0</v>
      </c>
      <c r="FO367" s="46">
        <v>0</v>
      </c>
      <c r="FP367" s="46">
        <v>0</v>
      </c>
      <c r="FQ367" s="46">
        <v>0</v>
      </c>
      <c r="FR367" s="45"/>
      <c r="FS367" s="45"/>
      <c r="FT367" s="45"/>
      <c r="FU367" s="53" t="s">
        <v>10150</v>
      </c>
      <c r="FV367" s="45"/>
      <c r="FW367" s="45"/>
      <c r="FX367" s="45"/>
      <c r="FY367" s="46" t="s">
        <v>10419</v>
      </c>
      <c r="FZ367" s="45"/>
      <c r="GA367" s="45"/>
      <c r="GB367" s="45"/>
      <c r="GC367" s="46" t="s">
        <v>709</v>
      </c>
      <c r="GD367" s="46">
        <v>0</v>
      </c>
      <c r="GE367" s="46">
        <v>0</v>
      </c>
      <c r="GF367" s="46" t="s">
        <v>10688</v>
      </c>
      <c r="GG367" s="46" t="s">
        <v>10781</v>
      </c>
      <c r="GH367" s="46" t="s">
        <v>11081</v>
      </c>
      <c r="GI367" s="46" t="s">
        <v>10893</v>
      </c>
      <c r="GJ367" s="46" t="s">
        <v>10688</v>
      </c>
      <c r="GK367" s="46" t="s">
        <v>10781</v>
      </c>
      <c r="GL367" s="46" t="s">
        <v>11081</v>
      </c>
      <c r="GM367" s="46" t="s">
        <v>10893</v>
      </c>
      <c r="GN367" s="54"/>
    </row>
    <row r="368" spans="3:196" ht="30" customHeight="1" x14ac:dyDescent="0.2">
      <c r="C368" s="57" t="s">
        <v>11155</v>
      </c>
      <c r="D368" s="102" t="s">
        <v>11217</v>
      </c>
      <c r="E368" s="46" t="s">
        <v>47</v>
      </c>
      <c r="F368" s="45" t="s">
        <v>11174</v>
      </c>
      <c r="G368" s="46"/>
      <c r="H368" s="46"/>
      <c r="I368" s="46" t="s">
        <v>7678</v>
      </c>
      <c r="J368" s="46" t="s">
        <v>7803</v>
      </c>
      <c r="K368" s="46">
        <v>2017</v>
      </c>
      <c r="L368" s="47">
        <v>44805</v>
      </c>
      <c r="M368" s="47">
        <v>45291</v>
      </c>
      <c r="N368" s="46" t="s">
        <v>7894</v>
      </c>
      <c r="O368" s="46" t="s">
        <v>8027</v>
      </c>
      <c r="P368" s="46" t="s">
        <v>8133</v>
      </c>
      <c r="Q368" s="46" t="s">
        <v>8254</v>
      </c>
      <c r="R368" s="46" t="s">
        <v>8357</v>
      </c>
      <c r="S368" s="46" t="s">
        <v>8387</v>
      </c>
      <c r="T368" s="46" t="s">
        <v>8409</v>
      </c>
      <c r="U368" s="46" t="s">
        <v>8441</v>
      </c>
      <c r="V368" s="46" t="s">
        <v>8478</v>
      </c>
      <c r="W368" s="46" t="s">
        <v>8507</v>
      </c>
      <c r="X368" s="46" t="s">
        <v>8549</v>
      </c>
      <c r="Y368" s="46" t="s">
        <v>8644</v>
      </c>
      <c r="Z368" s="46" t="s">
        <v>8733</v>
      </c>
      <c r="AA368" s="46" t="s">
        <v>8846</v>
      </c>
      <c r="AB368" s="46" t="s">
        <v>3138</v>
      </c>
      <c r="AC368" s="46" t="s">
        <v>8901</v>
      </c>
      <c r="AD368" s="48">
        <f t="shared" si="14"/>
        <v>329.33999999999992</v>
      </c>
      <c r="AE368" s="48">
        <v>215.31</v>
      </c>
      <c r="AF368" s="49">
        <v>65.38</v>
      </c>
      <c r="AG368" s="49">
        <v>7.0000000000000007E-2</v>
      </c>
      <c r="AH368" s="48">
        <v>55.09</v>
      </c>
      <c r="AI368" s="49">
        <v>16.73</v>
      </c>
      <c r="AJ368" s="49"/>
      <c r="AK368" s="49">
        <v>22.53</v>
      </c>
      <c r="AL368" s="49">
        <v>6.84</v>
      </c>
      <c r="AM368" s="49">
        <v>36.409999999999997</v>
      </c>
      <c r="AN368" s="49">
        <v>11.06</v>
      </c>
      <c r="AO368" s="49">
        <v>0</v>
      </c>
      <c r="AP368" s="49">
        <v>0</v>
      </c>
      <c r="AQ368" s="49">
        <v>0</v>
      </c>
      <c r="AR368" s="49">
        <v>0</v>
      </c>
      <c r="AS368" s="46" t="s">
        <v>699</v>
      </c>
      <c r="AT368" s="46" t="s">
        <v>699</v>
      </c>
      <c r="AU368" s="46" t="s">
        <v>699</v>
      </c>
      <c r="AV368" s="46">
        <v>1</v>
      </c>
      <c r="AW368" s="46" t="s">
        <v>9083</v>
      </c>
      <c r="AX368" s="46" t="s">
        <v>9153</v>
      </c>
      <c r="AY368" s="49">
        <v>0</v>
      </c>
      <c r="AZ368" s="49">
        <v>350</v>
      </c>
      <c r="BA368" s="49">
        <v>0.12</v>
      </c>
      <c r="BB368" s="50">
        <v>479</v>
      </c>
      <c r="BC368" s="50">
        <v>484</v>
      </c>
      <c r="BD368" s="50">
        <v>199</v>
      </c>
      <c r="BE368" s="50">
        <v>26</v>
      </c>
      <c r="BF368" s="50">
        <v>54</v>
      </c>
      <c r="BG368" s="50">
        <v>9</v>
      </c>
      <c r="BH368" s="50">
        <v>4</v>
      </c>
      <c r="BI368" s="50">
        <v>0</v>
      </c>
      <c r="BJ368" s="50">
        <v>3</v>
      </c>
      <c r="BK368" s="50">
        <v>0</v>
      </c>
      <c r="BL368" s="50">
        <v>2</v>
      </c>
      <c r="BM368" s="50">
        <v>16</v>
      </c>
      <c r="BN368" s="50">
        <v>5</v>
      </c>
      <c r="BO368" s="50">
        <v>30</v>
      </c>
      <c r="BP368" s="50">
        <v>28</v>
      </c>
      <c r="BQ368" s="50">
        <v>19</v>
      </c>
      <c r="BR368" s="50">
        <v>3</v>
      </c>
      <c r="BS368" s="50">
        <v>0</v>
      </c>
      <c r="BT368" s="50">
        <v>0</v>
      </c>
      <c r="BU368" s="50">
        <v>0</v>
      </c>
      <c r="BV368" s="50">
        <v>0</v>
      </c>
      <c r="BW368" s="50">
        <v>0</v>
      </c>
      <c r="BX368" s="50">
        <v>0</v>
      </c>
      <c r="BY368" s="50">
        <v>0</v>
      </c>
      <c r="BZ368" s="50">
        <v>0</v>
      </c>
      <c r="CA368" s="50">
        <v>0</v>
      </c>
      <c r="CB368" s="50">
        <v>0</v>
      </c>
      <c r="CC368" s="50">
        <v>0</v>
      </c>
      <c r="CD368" s="50">
        <v>0</v>
      </c>
      <c r="CE368" s="50">
        <v>0</v>
      </c>
      <c r="CF368" s="50">
        <v>0</v>
      </c>
      <c r="CG368" s="50">
        <v>0</v>
      </c>
      <c r="CH368" s="50">
        <v>0</v>
      </c>
      <c r="CI368" s="50">
        <v>0</v>
      </c>
      <c r="CJ368" s="50">
        <v>0</v>
      </c>
      <c r="CK368" s="50">
        <v>0</v>
      </c>
      <c r="CL368" s="50">
        <v>0</v>
      </c>
      <c r="CM368" s="50">
        <v>0</v>
      </c>
      <c r="CN368" s="50">
        <v>0</v>
      </c>
      <c r="CO368" s="50">
        <v>0</v>
      </c>
      <c r="CP368" s="48">
        <v>0</v>
      </c>
      <c r="CQ368" s="50">
        <v>0</v>
      </c>
      <c r="CR368" s="50">
        <v>0</v>
      </c>
      <c r="CS368" s="51"/>
      <c r="CT368" s="50">
        <v>0</v>
      </c>
      <c r="CU368" s="50">
        <v>199</v>
      </c>
      <c r="CV368" s="52">
        <f t="shared" si="15"/>
        <v>0</v>
      </c>
      <c r="CW368" s="49">
        <v>336.06099999999998</v>
      </c>
      <c r="CX368" s="46" t="s">
        <v>9277</v>
      </c>
      <c r="CY368" s="46" t="s">
        <v>9383</v>
      </c>
      <c r="CZ368" s="49">
        <v>10.69</v>
      </c>
      <c r="DA368" s="53" t="s">
        <v>3999</v>
      </c>
      <c r="DB368" s="49">
        <v>3142.683</v>
      </c>
      <c r="DC368" s="49"/>
      <c r="DD368" s="45"/>
      <c r="DE368" s="45"/>
      <c r="DF368" s="45"/>
      <c r="DG368" s="45"/>
      <c r="DH368" s="46">
        <v>0</v>
      </c>
      <c r="DI368" s="46" t="s">
        <v>699</v>
      </c>
      <c r="DJ368" s="46">
        <v>10</v>
      </c>
      <c r="DK368" s="45"/>
      <c r="DL368" s="45"/>
      <c r="DM368" s="45"/>
      <c r="DN368" s="46">
        <v>1</v>
      </c>
      <c r="DO368" s="46" t="s">
        <v>9654</v>
      </c>
      <c r="DP368" s="46">
        <v>47736</v>
      </c>
      <c r="DQ368" s="46">
        <v>1</v>
      </c>
      <c r="DR368" s="46" t="s">
        <v>9714</v>
      </c>
      <c r="DS368" s="46">
        <v>2445</v>
      </c>
      <c r="DT368" s="45"/>
      <c r="DU368" s="45"/>
      <c r="DV368" s="45"/>
      <c r="DW368" s="45"/>
      <c r="DX368" s="45"/>
      <c r="DY368" s="45"/>
      <c r="DZ368" s="46">
        <v>1</v>
      </c>
      <c r="EA368" s="46" t="s">
        <v>9746</v>
      </c>
      <c r="EB368" s="46">
        <v>2735</v>
      </c>
      <c r="EC368" s="46">
        <v>1</v>
      </c>
      <c r="ED368" s="46" t="s">
        <v>9767</v>
      </c>
      <c r="EE368" s="46">
        <v>0</v>
      </c>
      <c r="EF368" s="45"/>
      <c r="EG368" s="45"/>
      <c r="EH368" s="45"/>
      <c r="EI368" s="45"/>
      <c r="EJ368" s="45"/>
      <c r="EK368" s="45"/>
      <c r="EL368" s="46">
        <v>1</v>
      </c>
      <c r="EM368" s="46" t="s">
        <v>9849</v>
      </c>
      <c r="EN368" s="46">
        <v>50181</v>
      </c>
      <c r="EO368" s="46">
        <v>1</v>
      </c>
      <c r="EP368" s="46" t="s">
        <v>9875</v>
      </c>
      <c r="EQ368" s="46">
        <v>2445</v>
      </c>
      <c r="ER368" s="45"/>
      <c r="ES368" s="45"/>
      <c r="ET368" s="45"/>
      <c r="EU368" s="45"/>
      <c r="EV368" s="45"/>
      <c r="EW368" s="45"/>
      <c r="EX368" s="46">
        <v>1</v>
      </c>
      <c r="EY368" s="46" t="s">
        <v>9889</v>
      </c>
      <c r="EZ368" s="46">
        <v>25</v>
      </c>
      <c r="FA368" s="45"/>
      <c r="FB368" s="45"/>
      <c r="FC368" s="45"/>
      <c r="FD368" s="45"/>
      <c r="FE368" s="45"/>
      <c r="FF368" s="45"/>
      <c r="FG368" s="46">
        <v>100</v>
      </c>
      <c r="FH368" s="46" t="s">
        <v>9983</v>
      </c>
      <c r="FI368" s="46">
        <v>172</v>
      </c>
      <c r="FJ368" s="46">
        <v>0</v>
      </c>
      <c r="FK368" s="46">
        <v>6</v>
      </c>
      <c r="FL368" s="46">
        <v>148</v>
      </c>
      <c r="FM368" s="46">
        <v>0</v>
      </c>
      <c r="FN368" s="46">
        <v>9</v>
      </c>
      <c r="FO368" s="46">
        <v>0</v>
      </c>
      <c r="FP368" s="46">
        <v>9</v>
      </c>
      <c r="FQ368" s="46">
        <v>0</v>
      </c>
      <c r="FR368" s="45"/>
      <c r="FS368" s="45"/>
      <c r="FT368" s="46" t="s">
        <v>10090</v>
      </c>
      <c r="FU368" s="53" t="s">
        <v>10151</v>
      </c>
      <c r="FV368" s="46" t="s">
        <v>10237</v>
      </c>
      <c r="FW368" s="53" t="s">
        <v>10315</v>
      </c>
      <c r="FX368" s="46" t="s">
        <v>10363</v>
      </c>
      <c r="FY368" s="46" t="s">
        <v>10420</v>
      </c>
      <c r="FZ368" s="45"/>
      <c r="GA368" s="46" t="s">
        <v>10522</v>
      </c>
      <c r="GB368" s="45"/>
      <c r="GC368" s="46" t="s">
        <v>10601</v>
      </c>
      <c r="GD368" s="46">
        <v>4</v>
      </c>
      <c r="GE368" s="46">
        <v>1742</v>
      </c>
      <c r="GF368" s="46" t="s">
        <v>8</v>
      </c>
      <c r="GG368" s="46" t="s">
        <v>10782</v>
      </c>
      <c r="GH368" s="46" t="s">
        <v>11081</v>
      </c>
      <c r="GI368" s="46" t="s">
        <v>10894</v>
      </c>
      <c r="GJ368" s="46" t="s">
        <v>8</v>
      </c>
      <c r="GK368" s="46" t="s">
        <v>10782</v>
      </c>
      <c r="GL368" s="46" t="s">
        <v>11081</v>
      </c>
      <c r="GM368" s="46" t="s">
        <v>10894</v>
      </c>
      <c r="GN368" s="54"/>
    </row>
    <row r="369" spans="3:196" ht="30" customHeight="1" x14ac:dyDescent="0.2">
      <c r="C369" s="102" t="s">
        <v>711</v>
      </c>
      <c r="D369" s="102" t="s">
        <v>11217</v>
      </c>
      <c r="E369" s="46" t="s">
        <v>47</v>
      </c>
      <c r="F369" s="45" t="s">
        <v>11174</v>
      </c>
      <c r="G369" s="46"/>
      <c r="H369" s="46"/>
      <c r="I369" s="46" t="s">
        <v>7775</v>
      </c>
      <c r="J369" s="46" t="s">
        <v>7864</v>
      </c>
      <c r="K369" s="46">
        <v>2023</v>
      </c>
      <c r="L369" s="47">
        <v>45024</v>
      </c>
      <c r="M369" s="47">
        <v>45169</v>
      </c>
      <c r="N369" s="46" t="s">
        <v>7993</v>
      </c>
      <c r="O369" s="45"/>
      <c r="P369" s="45"/>
      <c r="Q369" s="45"/>
      <c r="R369" s="45"/>
      <c r="S369" s="45"/>
      <c r="T369" s="46" t="s">
        <v>8434</v>
      </c>
      <c r="U369" s="46" t="s">
        <v>8466</v>
      </c>
      <c r="V369" s="45"/>
      <c r="W369" s="45"/>
      <c r="X369" s="45"/>
      <c r="Y369" s="45"/>
      <c r="Z369" s="46" t="s">
        <v>8829</v>
      </c>
      <c r="AA369" s="46" t="s">
        <v>8829</v>
      </c>
      <c r="AB369" s="45"/>
      <c r="AC369" s="46" t="s">
        <v>8990</v>
      </c>
      <c r="AD369" s="48">
        <f t="shared" si="14"/>
        <v>2.5</v>
      </c>
      <c r="AE369" s="48">
        <v>2.1</v>
      </c>
      <c r="AF369" s="49">
        <v>84</v>
      </c>
      <c r="AG369" s="49">
        <v>8.0000000000000004E-4</v>
      </c>
      <c r="AH369" s="48">
        <v>0</v>
      </c>
      <c r="AI369" s="49">
        <v>0</v>
      </c>
      <c r="AJ369" s="49"/>
      <c r="AK369" s="49">
        <v>0.4</v>
      </c>
      <c r="AL369" s="49">
        <v>16</v>
      </c>
      <c r="AM369" s="49">
        <v>0</v>
      </c>
      <c r="AN369" s="49">
        <v>0</v>
      </c>
      <c r="AO369" s="49">
        <v>0</v>
      </c>
      <c r="AP369" s="49">
        <v>0</v>
      </c>
      <c r="AQ369" s="49">
        <v>0</v>
      </c>
      <c r="AR369" s="49">
        <v>0</v>
      </c>
      <c r="AS369" s="46" t="s">
        <v>9054</v>
      </c>
      <c r="AT369" s="46" t="s">
        <v>709</v>
      </c>
      <c r="AU369" s="46" t="s">
        <v>709</v>
      </c>
      <c r="AV369" s="45"/>
      <c r="AW369" s="45"/>
      <c r="AX369" s="45"/>
      <c r="AY369" s="49"/>
      <c r="AZ369" s="49">
        <v>3.5</v>
      </c>
      <c r="BA369" s="49">
        <v>1E-3</v>
      </c>
      <c r="BB369" s="50">
        <v>175</v>
      </c>
      <c r="BC369" s="50">
        <v>25</v>
      </c>
      <c r="BD369" s="50">
        <v>25</v>
      </c>
      <c r="BE369" s="50"/>
      <c r="BF369" s="50"/>
      <c r="BG369" s="50"/>
      <c r="BH369" s="50"/>
      <c r="BI369" s="50"/>
      <c r="BJ369" s="50"/>
      <c r="BK369" s="50"/>
      <c r="BL369" s="50"/>
      <c r="BM369" s="50"/>
      <c r="BN369" s="50"/>
      <c r="BO369" s="50"/>
      <c r="BP369" s="50"/>
      <c r="BQ369" s="50"/>
      <c r="BR369" s="50"/>
      <c r="BS369" s="50"/>
      <c r="BT369" s="50"/>
      <c r="BU369" s="50"/>
      <c r="BV369" s="50"/>
      <c r="BW369" s="50"/>
      <c r="BX369" s="50">
        <v>25</v>
      </c>
      <c r="BY369" s="50">
        <v>7</v>
      </c>
      <c r="BZ369" s="50">
        <v>1</v>
      </c>
      <c r="CA369" s="50">
        <v>0</v>
      </c>
      <c r="CB369" s="50">
        <v>1</v>
      </c>
      <c r="CC369" s="50">
        <v>0</v>
      </c>
      <c r="CD369" s="50">
        <v>9</v>
      </c>
      <c r="CE369" s="50">
        <v>1</v>
      </c>
      <c r="CF369" s="50">
        <v>1</v>
      </c>
      <c r="CG369" s="50">
        <v>0</v>
      </c>
      <c r="CH369" s="50">
        <v>0</v>
      </c>
      <c r="CI369" s="50">
        <v>0</v>
      </c>
      <c r="CJ369" s="50">
        <v>3</v>
      </c>
      <c r="CK369" s="50">
        <v>1</v>
      </c>
      <c r="CL369" s="50">
        <v>0</v>
      </c>
      <c r="CM369" s="50">
        <v>1</v>
      </c>
      <c r="CN369" s="50">
        <v>25</v>
      </c>
      <c r="CO369" s="50"/>
      <c r="CP369" s="48"/>
      <c r="CQ369" s="50"/>
      <c r="CR369" s="50"/>
      <c r="CS369" s="51"/>
      <c r="CT369" s="50"/>
      <c r="CU369" s="50">
        <v>25</v>
      </c>
      <c r="CV369" s="52">
        <f t="shared" si="15"/>
        <v>0</v>
      </c>
      <c r="CW369" s="49">
        <v>30.093</v>
      </c>
      <c r="CX369" s="46" t="s">
        <v>9367</v>
      </c>
      <c r="CY369" s="45"/>
      <c r="CZ369" s="49">
        <v>0.96</v>
      </c>
      <c r="DA369" s="53" t="s">
        <v>3999</v>
      </c>
      <c r="DB369" s="49">
        <v>3142.683</v>
      </c>
      <c r="DC369" s="49"/>
      <c r="DD369" s="45"/>
      <c r="DE369" s="45"/>
      <c r="DF369" s="45"/>
      <c r="DG369" s="45"/>
      <c r="DH369" s="45"/>
      <c r="DI369" s="45"/>
      <c r="DJ369" s="46">
        <v>0</v>
      </c>
      <c r="DK369" s="46">
        <v>1</v>
      </c>
      <c r="DL369" s="46" t="s">
        <v>4273</v>
      </c>
      <c r="DM369" s="46">
        <v>532</v>
      </c>
      <c r="DN369" s="46">
        <v>1</v>
      </c>
      <c r="DO369" s="46" t="s">
        <v>9708</v>
      </c>
      <c r="DP369" s="46">
        <v>1565</v>
      </c>
      <c r="DQ369" s="45"/>
      <c r="DR369" s="45"/>
      <c r="DS369" s="45"/>
      <c r="DT369" s="45"/>
      <c r="DU369" s="45"/>
      <c r="DV369" s="45"/>
      <c r="DW369" s="45"/>
      <c r="DX369" s="45"/>
      <c r="DY369" s="45"/>
      <c r="DZ369" s="45"/>
      <c r="EA369" s="45"/>
      <c r="EB369" s="45"/>
      <c r="EC369" s="45"/>
      <c r="ED369" s="45"/>
      <c r="EE369" s="45"/>
      <c r="EF369" s="45"/>
      <c r="EG369" s="45"/>
      <c r="EH369" s="45"/>
      <c r="EI369" s="46">
        <v>1</v>
      </c>
      <c r="EJ369" s="46" t="s">
        <v>9840</v>
      </c>
      <c r="EK369" s="46">
        <v>175</v>
      </c>
      <c r="EL369" s="46">
        <v>1</v>
      </c>
      <c r="EM369" s="46" t="s">
        <v>9874</v>
      </c>
      <c r="EN369" s="46">
        <v>2788</v>
      </c>
      <c r="EO369" s="45"/>
      <c r="EP369" s="45"/>
      <c r="EQ369" s="45"/>
      <c r="ER369" s="45"/>
      <c r="ES369" s="45"/>
      <c r="ET369" s="45"/>
      <c r="EU369" s="45"/>
      <c r="EV369" s="45"/>
      <c r="EW369" s="45"/>
      <c r="EX369" s="45"/>
      <c r="EY369" s="45"/>
      <c r="EZ369" s="45"/>
      <c r="FA369" s="45"/>
      <c r="FB369" s="45"/>
      <c r="FC369" s="45"/>
      <c r="FD369" s="45"/>
      <c r="FE369" s="45"/>
      <c r="FF369" s="45"/>
      <c r="FG369" s="46">
        <v>100</v>
      </c>
      <c r="FH369" s="45"/>
      <c r="FI369" s="46">
        <v>12</v>
      </c>
      <c r="FJ369" s="46">
        <v>0</v>
      </c>
      <c r="FK369" s="46">
        <v>4</v>
      </c>
      <c r="FL369" s="46">
        <v>13</v>
      </c>
      <c r="FM369" s="46">
        <v>0</v>
      </c>
      <c r="FN369" s="46">
        <v>8</v>
      </c>
      <c r="FO369" s="46">
        <v>0</v>
      </c>
      <c r="FP369" s="46">
        <v>0</v>
      </c>
      <c r="FQ369" s="46">
        <v>0</v>
      </c>
      <c r="FR369" s="45"/>
      <c r="FS369" s="45"/>
      <c r="FT369" s="45"/>
      <c r="FU369" s="53" t="s">
        <v>10214</v>
      </c>
      <c r="FV369" s="46" t="s">
        <v>10301</v>
      </c>
      <c r="FW369" s="53" t="s">
        <v>10346</v>
      </c>
      <c r="FX369" s="45"/>
      <c r="FY369" s="46" t="s">
        <v>10490</v>
      </c>
      <c r="FZ369" s="45"/>
      <c r="GA369" s="53" t="s">
        <v>10559</v>
      </c>
      <c r="GB369" s="45"/>
      <c r="GC369" s="46" t="s">
        <v>10666</v>
      </c>
      <c r="GD369" s="46">
        <v>3</v>
      </c>
      <c r="GE369" s="46">
        <v>182</v>
      </c>
      <c r="GF369" s="46" t="s">
        <v>10753</v>
      </c>
      <c r="GG369" s="46" t="s">
        <v>10868</v>
      </c>
      <c r="GH369" s="46" t="s">
        <v>11081</v>
      </c>
      <c r="GI369" s="46" t="s">
        <v>10976</v>
      </c>
      <c r="GJ369" s="46" t="s">
        <v>10753</v>
      </c>
      <c r="GK369" s="46" t="s">
        <v>10868</v>
      </c>
      <c r="GL369" s="46" t="s">
        <v>11081</v>
      </c>
      <c r="GM369" s="46" t="s">
        <v>10976</v>
      </c>
      <c r="GN369" s="54"/>
    </row>
    <row r="370" spans="3:196" ht="30" customHeight="1" x14ac:dyDescent="0.2">
      <c r="C370" s="57" t="s">
        <v>11192</v>
      </c>
      <c r="D370" s="102" t="s">
        <v>11217</v>
      </c>
      <c r="E370" s="54" t="s">
        <v>47</v>
      </c>
      <c r="F370" s="54" t="s">
        <v>11175</v>
      </c>
      <c r="G370" s="54" t="s">
        <v>82</v>
      </c>
      <c r="H370" s="54" t="s">
        <v>140</v>
      </c>
      <c r="I370" s="54" t="s">
        <v>490</v>
      </c>
      <c r="J370" s="54" t="s">
        <v>490</v>
      </c>
      <c r="K370" s="54">
        <v>2021</v>
      </c>
      <c r="L370" s="54" t="s">
        <v>789</v>
      </c>
      <c r="M370" s="54" t="s">
        <v>936</v>
      </c>
      <c r="N370" s="54"/>
      <c r="O370" s="54" t="s">
        <v>1059</v>
      </c>
      <c r="P370" s="54" t="s">
        <v>1329</v>
      </c>
      <c r="Q370" s="54">
        <v>0</v>
      </c>
      <c r="R370" s="54" t="s">
        <v>1792</v>
      </c>
      <c r="S370" s="54" t="s">
        <v>1995</v>
      </c>
      <c r="T370" s="54" t="s">
        <v>2272</v>
      </c>
      <c r="U370" s="54" t="s">
        <v>2461</v>
      </c>
      <c r="V370" s="54" t="s">
        <v>2539</v>
      </c>
      <c r="W370" s="54"/>
      <c r="X370" s="54"/>
      <c r="Y370" s="54"/>
      <c r="Z370" s="54" t="s">
        <v>2655</v>
      </c>
      <c r="AA370" s="54" t="s">
        <v>2655</v>
      </c>
      <c r="AB370" s="54" t="s">
        <v>3138</v>
      </c>
      <c r="AC370" s="54" t="s">
        <v>3183</v>
      </c>
      <c r="AD370" s="55">
        <v>1</v>
      </c>
      <c r="AE370" s="55"/>
      <c r="AF370" s="55"/>
      <c r="AG370" s="55"/>
      <c r="AH370" s="55">
        <v>1</v>
      </c>
      <c r="AI370" s="55">
        <v>100</v>
      </c>
      <c r="AJ370" s="55">
        <v>0.09</v>
      </c>
      <c r="AK370" s="55">
        <v>0</v>
      </c>
      <c r="AL370" s="55">
        <v>0</v>
      </c>
      <c r="AM370" s="55">
        <v>0</v>
      </c>
      <c r="AN370" s="55">
        <v>0</v>
      </c>
      <c r="AO370" s="55">
        <v>0</v>
      </c>
      <c r="AP370" s="55">
        <v>0</v>
      </c>
      <c r="AQ370" s="55"/>
      <c r="AR370" s="55"/>
      <c r="AS370" s="55"/>
      <c r="AT370" s="55"/>
      <c r="AU370" s="55"/>
      <c r="AV370" s="55">
        <v>1</v>
      </c>
      <c r="AW370" s="54" t="s">
        <v>3395</v>
      </c>
      <c r="AX370" s="54"/>
      <c r="AY370" s="55">
        <v>0</v>
      </c>
      <c r="AZ370" s="55">
        <v>1</v>
      </c>
      <c r="BA370" s="55">
        <v>0.09</v>
      </c>
      <c r="BB370" s="56">
        <v>30</v>
      </c>
      <c r="BC370" s="56">
        <v>23</v>
      </c>
      <c r="BD370" s="56">
        <v>12</v>
      </c>
      <c r="BE370" s="56"/>
      <c r="BF370" s="56"/>
      <c r="BG370" s="56"/>
      <c r="BH370" s="56"/>
      <c r="BI370" s="56"/>
      <c r="BJ370" s="56">
        <v>4</v>
      </c>
      <c r="BK370" s="56">
        <v>1</v>
      </c>
      <c r="BL370" s="56">
        <v>2</v>
      </c>
      <c r="BM370" s="56">
        <v>3</v>
      </c>
      <c r="BN370" s="56"/>
      <c r="BO370" s="56">
        <v>1</v>
      </c>
      <c r="BP370" s="56"/>
      <c r="BQ370" s="56"/>
      <c r="BR370" s="56"/>
      <c r="BS370" s="56"/>
      <c r="BT370" s="56"/>
      <c r="BU370" s="56"/>
      <c r="BV370" s="56"/>
      <c r="BW370" s="56"/>
      <c r="BX370" s="56"/>
      <c r="BY370" s="56"/>
      <c r="BZ370" s="56"/>
      <c r="CA370" s="56"/>
      <c r="CB370" s="56"/>
      <c r="CC370" s="56"/>
      <c r="CD370" s="56"/>
      <c r="CE370" s="56"/>
      <c r="CF370" s="56"/>
      <c r="CG370" s="56"/>
      <c r="CH370" s="56"/>
      <c r="CI370" s="56"/>
      <c r="CJ370" s="56"/>
      <c r="CK370" s="56"/>
      <c r="CL370" s="56"/>
      <c r="CM370" s="56"/>
      <c r="CN370" s="56">
        <v>0</v>
      </c>
      <c r="CO370" s="56"/>
      <c r="CP370" s="70"/>
      <c r="CQ370" s="56"/>
      <c r="CR370" s="56">
        <v>1</v>
      </c>
      <c r="CS370" s="56"/>
      <c r="CT370" s="56"/>
      <c r="CU370" s="56">
        <v>12</v>
      </c>
      <c r="CV370" s="56">
        <v>0</v>
      </c>
      <c r="CW370" s="55">
        <v>18.616</v>
      </c>
      <c r="CX370" s="54" t="s">
        <v>3661</v>
      </c>
      <c r="CY370" s="54"/>
      <c r="CZ370" s="54">
        <v>39.82</v>
      </c>
      <c r="DA370" s="54" t="s">
        <v>3970</v>
      </c>
      <c r="DB370" s="55">
        <v>46.755000000000003</v>
      </c>
      <c r="DC370" s="54"/>
      <c r="DD370" s="54"/>
      <c r="DE370" s="54"/>
      <c r="DF370" s="54"/>
      <c r="DG370" s="54"/>
      <c r="DH370" s="54"/>
      <c r="DI370" s="54"/>
      <c r="DJ370" s="54">
        <v>1</v>
      </c>
      <c r="DK370" s="54"/>
      <c r="DL370" s="54"/>
      <c r="DM370" s="54"/>
      <c r="DN370" s="54"/>
      <c r="DO370" s="54"/>
      <c r="DP370" s="54"/>
      <c r="DQ370" s="54"/>
      <c r="DR370" s="54"/>
      <c r="DS370" s="54"/>
      <c r="DT370" s="54"/>
      <c r="DU370" s="54"/>
      <c r="DV370" s="54"/>
      <c r="DW370" s="54"/>
      <c r="DX370" s="54"/>
      <c r="DY370" s="54"/>
      <c r="DZ370" s="54"/>
      <c r="EA370" s="54"/>
      <c r="EB370" s="54"/>
      <c r="EC370" s="54"/>
      <c r="ED370" s="54"/>
      <c r="EE370" s="54"/>
      <c r="EF370" s="54" t="s">
        <v>4517</v>
      </c>
      <c r="EG370" s="54" t="s">
        <v>4554</v>
      </c>
      <c r="EH370" s="54">
        <v>30</v>
      </c>
      <c r="EI370" s="54"/>
      <c r="EJ370" s="54"/>
      <c r="EK370" s="54"/>
      <c r="EL370" s="54"/>
      <c r="EM370" s="54"/>
      <c r="EN370" s="54"/>
      <c r="EO370" s="54"/>
      <c r="EP370" s="54"/>
      <c r="EQ370" s="54"/>
      <c r="ER370" s="54"/>
      <c r="ES370" s="54"/>
      <c r="ET370" s="54"/>
      <c r="EU370" s="54"/>
      <c r="EV370" s="54"/>
      <c r="EW370" s="54"/>
      <c r="EX370" s="54">
        <v>1</v>
      </c>
      <c r="EY370" s="54" t="s">
        <v>4704</v>
      </c>
      <c r="EZ370" s="54">
        <v>23</v>
      </c>
      <c r="FA370" s="54"/>
      <c r="FB370" s="54"/>
      <c r="FC370" s="54"/>
      <c r="FD370" s="54"/>
      <c r="FE370" s="54"/>
      <c r="FF370" s="54"/>
      <c r="FG370" s="54"/>
      <c r="FH370" s="54"/>
      <c r="FI370" s="54"/>
      <c r="FJ370" s="54"/>
      <c r="FK370" s="54"/>
      <c r="FL370" s="54"/>
      <c r="FM370" s="54"/>
      <c r="FN370" s="54"/>
      <c r="FO370" s="54"/>
      <c r="FP370" s="54"/>
      <c r="FQ370" s="54"/>
      <c r="FR370" s="54"/>
      <c r="FS370" s="54"/>
      <c r="FT370" s="54"/>
      <c r="FU370" s="54"/>
      <c r="FV370" s="54" t="s">
        <v>5212</v>
      </c>
      <c r="FW370" s="54"/>
      <c r="FX370" s="54"/>
      <c r="FY370" s="54" t="s">
        <v>5451</v>
      </c>
      <c r="FZ370" s="54"/>
      <c r="GA370" s="54"/>
      <c r="GB370" s="54" t="s">
        <v>5661</v>
      </c>
      <c r="GC370" s="54" t="s">
        <v>5687</v>
      </c>
      <c r="GD370" s="54">
        <v>26</v>
      </c>
      <c r="GE370" s="54">
        <v>90</v>
      </c>
      <c r="GF370" s="54" t="s">
        <v>5863</v>
      </c>
      <c r="GG370" s="54" t="s">
        <v>6203</v>
      </c>
      <c r="GH370" s="54" t="s">
        <v>6522</v>
      </c>
      <c r="GI370" s="54" t="s">
        <v>6867</v>
      </c>
      <c r="GJ370" s="54" t="s">
        <v>7167</v>
      </c>
      <c r="GK370" s="54" t="s">
        <v>7259</v>
      </c>
      <c r="GL370" s="54" t="s">
        <v>6522</v>
      </c>
      <c r="GM370" s="54" t="s">
        <v>7446</v>
      </c>
      <c r="GN370" s="54"/>
    </row>
    <row r="371" spans="3:196" ht="30" customHeight="1" x14ac:dyDescent="0.2">
      <c r="C371" s="57" t="s">
        <v>11156</v>
      </c>
      <c r="D371" s="102" t="s">
        <v>11217</v>
      </c>
      <c r="E371" s="54" t="s">
        <v>47</v>
      </c>
      <c r="F371" s="54" t="s">
        <v>11175</v>
      </c>
      <c r="G371" s="54" t="s">
        <v>82</v>
      </c>
      <c r="H371" s="54" t="s">
        <v>149</v>
      </c>
      <c r="I371" s="54" t="s">
        <v>495</v>
      </c>
      <c r="J371" s="54" t="s">
        <v>707</v>
      </c>
      <c r="K371" s="54">
        <v>2021</v>
      </c>
      <c r="L371" s="54" t="s">
        <v>809</v>
      </c>
      <c r="M371" s="54" t="s">
        <v>962</v>
      </c>
      <c r="N371" s="54"/>
      <c r="O371" s="54" t="s">
        <v>1066</v>
      </c>
      <c r="P371" s="54" t="s">
        <v>1332</v>
      </c>
      <c r="Q371" s="54" t="s">
        <v>1561</v>
      </c>
      <c r="R371" s="54" t="s">
        <v>1795</v>
      </c>
      <c r="S371" s="54" t="s">
        <v>2005</v>
      </c>
      <c r="T371" s="54" t="s">
        <v>2276</v>
      </c>
      <c r="U371" s="54" t="s">
        <v>2462</v>
      </c>
      <c r="V371" s="54" t="s">
        <v>2540</v>
      </c>
      <c r="W371" s="54"/>
      <c r="X371" s="54"/>
      <c r="Y371" s="54"/>
      <c r="Z371" s="54" t="s">
        <v>2665</v>
      </c>
      <c r="AA371" s="54" t="s">
        <v>2998</v>
      </c>
      <c r="AB371" s="54" t="s">
        <v>3138</v>
      </c>
      <c r="AC371" s="54" t="s">
        <v>3186</v>
      </c>
      <c r="AD371" s="55">
        <v>0.28200000000000003</v>
      </c>
      <c r="AE371" s="55"/>
      <c r="AF371" s="55"/>
      <c r="AG371" s="55"/>
      <c r="AH371" s="55">
        <v>0.26900000000000002</v>
      </c>
      <c r="AI371" s="55">
        <v>95.39</v>
      </c>
      <c r="AJ371" s="55">
        <v>0.04</v>
      </c>
      <c r="AK371" s="55">
        <v>0</v>
      </c>
      <c r="AL371" s="55">
        <v>0</v>
      </c>
      <c r="AM371" s="55">
        <v>0</v>
      </c>
      <c r="AN371" s="55">
        <v>0</v>
      </c>
      <c r="AO371" s="55">
        <v>1.2999999999999999E-2</v>
      </c>
      <c r="AP371" s="55">
        <v>4.6100000000000003</v>
      </c>
      <c r="AQ371" s="55"/>
      <c r="AR371" s="55"/>
      <c r="AS371" s="55"/>
      <c r="AT371" s="55"/>
      <c r="AU371" s="55"/>
      <c r="AV371" s="55">
        <v>1</v>
      </c>
      <c r="AW371" s="54" t="s">
        <v>3398</v>
      </c>
      <c r="AX371" s="54" t="s">
        <v>3508</v>
      </c>
      <c r="AY371" s="55">
        <v>0</v>
      </c>
      <c r="AZ371" s="55">
        <v>0.4</v>
      </c>
      <c r="BA371" s="55">
        <v>0.06</v>
      </c>
      <c r="BB371" s="56">
        <v>8</v>
      </c>
      <c r="BC371" s="56">
        <v>6</v>
      </c>
      <c r="BD371" s="56">
        <v>6</v>
      </c>
      <c r="BE371" s="56"/>
      <c r="BF371" s="56"/>
      <c r="BG371" s="56"/>
      <c r="BH371" s="56"/>
      <c r="BI371" s="56"/>
      <c r="BJ371" s="56"/>
      <c r="BK371" s="56"/>
      <c r="BL371" s="56">
        <v>2</v>
      </c>
      <c r="BM371" s="56">
        <v>2</v>
      </c>
      <c r="BN371" s="56"/>
      <c r="BO371" s="56"/>
      <c r="BP371" s="56">
        <v>1</v>
      </c>
      <c r="BQ371" s="56"/>
      <c r="BR371" s="56"/>
      <c r="BS371" s="56"/>
      <c r="BT371" s="56"/>
      <c r="BU371" s="56"/>
      <c r="BV371" s="56"/>
      <c r="BW371" s="56">
        <v>1</v>
      </c>
      <c r="BX371" s="56"/>
      <c r="BY371" s="56"/>
      <c r="BZ371" s="56"/>
      <c r="CA371" s="56"/>
      <c r="CB371" s="56"/>
      <c r="CC371" s="56"/>
      <c r="CD371" s="56"/>
      <c r="CE371" s="56"/>
      <c r="CF371" s="56"/>
      <c r="CG371" s="56"/>
      <c r="CH371" s="56"/>
      <c r="CI371" s="56"/>
      <c r="CJ371" s="56"/>
      <c r="CK371" s="56"/>
      <c r="CL371" s="56"/>
      <c r="CM371" s="56"/>
      <c r="CN371" s="56">
        <v>0</v>
      </c>
      <c r="CO371" s="56"/>
      <c r="CP371" s="70"/>
      <c r="CQ371" s="56"/>
      <c r="CR371" s="56"/>
      <c r="CS371" s="56"/>
      <c r="CT371" s="56"/>
      <c r="CU371" s="56">
        <v>6</v>
      </c>
      <c r="CV371" s="56">
        <v>0</v>
      </c>
      <c r="CW371" s="55">
        <v>0.65700000000000003</v>
      </c>
      <c r="CX371" s="54" t="s">
        <v>3669</v>
      </c>
      <c r="CY371" s="54"/>
      <c r="CZ371" s="54">
        <v>0</v>
      </c>
      <c r="DA371" s="54" t="s">
        <v>3974</v>
      </c>
      <c r="DB371" s="55">
        <v>27.913</v>
      </c>
      <c r="DC371" s="54"/>
      <c r="DD371" s="54"/>
      <c r="DE371" s="54"/>
      <c r="DF371" s="54"/>
      <c r="DG371" s="54"/>
      <c r="DH371" s="54"/>
      <c r="DI371" s="54"/>
      <c r="DJ371" s="54">
        <v>2</v>
      </c>
      <c r="DK371" s="54"/>
      <c r="DL371" s="54"/>
      <c r="DM371" s="54"/>
      <c r="DN371" s="54">
        <v>1</v>
      </c>
      <c r="DO371" s="54" t="s">
        <v>4309</v>
      </c>
      <c r="DP371" s="54">
        <v>206</v>
      </c>
      <c r="DQ371" s="54"/>
      <c r="DR371" s="54"/>
      <c r="DS371" s="54"/>
      <c r="DT371" s="54"/>
      <c r="DU371" s="54"/>
      <c r="DV371" s="54"/>
      <c r="DW371" s="54"/>
      <c r="DX371" s="54"/>
      <c r="DY371" s="54"/>
      <c r="DZ371" s="54"/>
      <c r="EA371" s="54"/>
      <c r="EB371" s="54"/>
      <c r="EC371" s="54"/>
      <c r="ED371" s="54"/>
      <c r="EE371" s="54"/>
      <c r="EF371" s="54"/>
      <c r="EG371" s="54"/>
      <c r="EH371" s="54"/>
      <c r="EI371" s="54"/>
      <c r="EJ371" s="54"/>
      <c r="EK371" s="54"/>
      <c r="EL371" s="54"/>
      <c r="EM371" s="54"/>
      <c r="EN371" s="54"/>
      <c r="EO371" s="54"/>
      <c r="EP371" s="54"/>
      <c r="EQ371" s="54"/>
      <c r="ER371" s="54"/>
      <c r="ES371" s="54"/>
      <c r="ET371" s="54"/>
      <c r="EU371" s="54"/>
      <c r="EV371" s="54"/>
      <c r="EW371" s="54"/>
      <c r="EX371" s="54"/>
      <c r="EY371" s="54"/>
      <c r="EZ371" s="54"/>
      <c r="FA371" s="54">
        <v>1</v>
      </c>
      <c r="FB371" s="54" t="s">
        <v>4772</v>
      </c>
      <c r="FC371" s="54">
        <v>9</v>
      </c>
      <c r="FD371" s="54"/>
      <c r="FE371" s="54"/>
      <c r="FF371" s="54"/>
      <c r="FG371" s="54"/>
      <c r="FH371" s="54"/>
      <c r="FI371" s="54"/>
      <c r="FJ371" s="54"/>
      <c r="FK371" s="54"/>
      <c r="FL371" s="54"/>
      <c r="FM371" s="54"/>
      <c r="FN371" s="54"/>
      <c r="FO371" s="54"/>
      <c r="FP371" s="54"/>
      <c r="FQ371" s="54"/>
      <c r="FR371" s="54"/>
      <c r="FS371" s="54"/>
      <c r="FT371" s="54"/>
      <c r="FU371" s="54" t="s">
        <v>4985</v>
      </c>
      <c r="FV371" s="54" t="s">
        <v>5214</v>
      </c>
      <c r="FW371" s="54" t="s">
        <v>4985</v>
      </c>
      <c r="FX371" s="54"/>
      <c r="FY371" s="54" t="s">
        <v>5453</v>
      </c>
      <c r="FZ371" s="54"/>
      <c r="GA371" s="54" t="s">
        <v>1624</v>
      </c>
      <c r="GB371" s="54"/>
      <c r="GC371" s="54" t="s">
        <v>5689</v>
      </c>
      <c r="GD371" s="54">
        <v>40</v>
      </c>
      <c r="GE371" s="54">
        <v>40</v>
      </c>
      <c r="GF371" s="54" t="s">
        <v>5872</v>
      </c>
      <c r="GG371" s="54" t="s">
        <v>6212</v>
      </c>
      <c r="GH371" s="54" t="s">
        <v>6531</v>
      </c>
      <c r="GI371" s="54" t="s">
        <v>6876</v>
      </c>
      <c r="GJ371" s="54" t="s">
        <v>7174</v>
      </c>
      <c r="GK371" s="54" t="s">
        <v>7266</v>
      </c>
      <c r="GL371" s="54" t="s">
        <v>7357</v>
      </c>
      <c r="GM371" s="54" t="s">
        <v>7448</v>
      </c>
      <c r="GN371" s="54"/>
    </row>
    <row r="372" spans="3:196" ht="30" customHeight="1" x14ac:dyDescent="0.2">
      <c r="C372" s="57" t="s">
        <v>11192</v>
      </c>
      <c r="D372" s="102" t="s">
        <v>11217</v>
      </c>
      <c r="E372" s="54" t="s">
        <v>47</v>
      </c>
      <c r="F372" s="54" t="s">
        <v>11175</v>
      </c>
      <c r="G372" s="54" t="s">
        <v>82</v>
      </c>
      <c r="H372" s="54" t="s">
        <v>151</v>
      </c>
      <c r="I372" s="54" t="s">
        <v>498</v>
      </c>
      <c r="J372" s="54" t="s">
        <v>498</v>
      </c>
      <c r="K372" s="54">
        <v>2018</v>
      </c>
      <c r="L372" s="54" t="s">
        <v>810</v>
      </c>
      <c r="M372" s="54" t="s">
        <v>952</v>
      </c>
      <c r="N372" s="54"/>
      <c r="O372" s="54" t="s">
        <v>1069</v>
      </c>
      <c r="P372" s="54" t="s">
        <v>1335</v>
      </c>
      <c r="Q372" s="54" t="s">
        <v>709</v>
      </c>
      <c r="R372" s="54"/>
      <c r="S372" s="54" t="s">
        <v>2008</v>
      </c>
      <c r="T372" s="54" t="s">
        <v>2279</v>
      </c>
      <c r="U372" s="54" t="s">
        <v>709</v>
      </c>
      <c r="V372" s="54"/>
      <c r="W372" s="54"/>
      <c r="X372" s="54"/>
      <c r="Y372" s="54"/>
      <c r="Z372" s="54" t="s">
        <v>2667</v>
      </c>
      <c r="AA372" s="54" t="s">
        <v>2667</v>
      </c>
      <c r="AB372" s="54" t="s">
        <v>3138</v>
      </c>
      <c r="AC372" s="54" t="s">
        <v>3189</v>
      </c>
      <c r="AD372" s="55">
        <v>0.42499999999999999</v>
      </c>
      <c r="AE372" s="55"/>
      <c r="AF372" s="55"/>
      <c r="AG372" s="55"/>
      <c r="AH372" s="55">
        <v>0.42499999999999999</v>
      </c>
      <c r="AI372" s="55">
        <v>100</v>
      </c>
      <c r="AJ372" s="55">
        <v>0.01</v>
      </c>
      <c r="AK372" s="55">
        <v>0</v>
      </c>
      <c r="AL372" s="55">
        <v>0</v>
      </c>
      <c r="AM372" s="55">
        <v>0</v>
      </c>
      <c r="AN372" s="55">
        <v>0</v>
      </c>
      <c r="AO372" s="55">
        <v>0</v>
      </c>
      <c r="AP372" s="55">
        <v>0</v>
      </c>
      <c r="AQ372" s="55"/>
      <c r="AR372" s="55"/>
      <c r="AS372" s="55"/>
      <c r="AT372" s="55"/>
      <c r="AU372" s="55"/>
      <c r="AV372" s="55">
        <v>1</v>
      </c>
      <c r="AW372" s="54" t="s">
        <v>3399</v>
      </c>
      <c r="AX372" s="54"/>
      <c r="AY372" s="55">
        <v>0.47499999999999998</v>
      </c>
      <c r="AZ372" s="55">
        <v>0.39400000000000002</v>
      </c>
      <c r="BA372" s="55">
        <v>0.01</v>
      </c>
      <c r="BB372" s="56">
        <v>15</v>
      </c>
      <c r="BC372" s="56">
        <v>15</v>
      </c>
      <c r="BD372" s="56">
        <v>10</v>
      </c>
      <c r="BE372" s="56"/>
      <c r="BF372" s="56"/>
      <c r="BG372" s="56"/>
      <c r="BH372" s="56"/>
      <c r="BI372" s="56"/>
      <c r="BJ372" s="56"/>
      <c r="BK372" s="56"/>
      <c r="BL372" s="56"/>
      <c r="BM372" s="56"/>
      <c r="BN372" s="56"/>
      <c r="BO372" s="56"/>
      <c r="BP372" s="56"/>
      <c r="BQ372" s="56"/>
      <c r="BR372" s="56"/>
      <c r="BS372" s="56"/>
      <c r="BT372" s="56"/>
      <c r="BU372" s="56"/>
      <c r="BV372" s="56"/>
      <c r="BW372" s="56"/>
      <c r="BX372" s="56"/>
      <c r="BY372" s="56"/>
      <c r="BZ372" s="56"/>
      <c r="CA372" s="56"/>
      <c r="CB372" s="56"/>
      <c r="CC372" s="56"/>
      <c r="CD372" s="56"/>
      <c r="CE372" s="56"/>
      <c r="CF372" s="56"/>
      <c r="CG372" s="56"/>
      <c r="CH372" s="56"/>
      <c r="CI372" s="56"/>
      <c r="CJ372" s="56"/>
      <c r="CK372" s="56"/>
      <c r="CL372" s="56"/>
      <c r="CM372" s="56"/>
      <c r="CN372" s="56">
        <v>0</v>
      </c>
      <c r="CO372" s="56"/>
      <c r="CP372" s="70"/>
      <c r="CQ372" s="56"/>
      <c r="CR372" s="56"/>
      <c r="CS372" s="56" t="s">
        <v>3581</v>
      </c>
      <c r="CT372" s="56">
        <v>10</v>
      </c>
      <c r="CU372" s="56">
        <v>10</v>
      </c>
      <c r="CV372" s="56">
        <v>0</v>
      </c>
      <c r="CW372" s="55">
        <v>19.600000000000001</v>
      </c>
      <c r="CX372" s="54" t="s">
        <v>3671</v>
      </c>
      <c r="CY372" s="54"/>
      <c r="CZ372" s="54">
        <v>11.95</v>
      </c>
      <c r="DA372" s="54" t="s">
        <v>3975</v>
      </c>
      <c r="DB372" s="55" t="s">
        <v>4083</v>
      </c>
      <c r="DC372" s="54">
        <v>1</v>
      </c>
      <c r="DD372" s="54" t="s">
        <v>4087</v>
      </c>
      <c r="DE372" s="54" t="s">
        <v>4108</v>
      </c>
      <c r="DF372" s="54" t="s">
        <v>4136</v>
      </c>
      <c r="DG372" s="54">
        <v>4</v>
      </c>
      <c r="DH372" s="54">
        <v>45</v>
      </c>
      <c r="DI372" s="54" t="s">
        <v>4156</v>
      </c>
      <c r="DJ372" s="54"/>
      <c r="DK372" s="54"/>
      <c r="DL372" s="54"/>
      <c r="DM372" s="54"/>
      <c r="DN372" s="54"/>
      <c r="DO372" s="54"/>
      <c r="DP372" s="54"/>
      <c r="DQ372" s="54"/>
      <c r="DR372" s="54"/>
      <c r="DS372" s="54"/>
      <c r="DT372" s="54"/>
      <c r="DU372" s="54"/>
      <c r="DV372" s="54"/>
      <c r="DW372" s="54"/>
      <c r="DX372" s="54"/>
      <c r="DY372" s="54"/>
      <c r="DZ372" s="54"/>
      <c r="EA372" s="54"/>
      <c r="EB372" s="54"/>
      <c r="EC372" s="54"/>
      <c r="ED372" s="54"/>
      <c r="EE372" s="54"/>
      <c r="EF372" s="54" t="s">
        <v>4519</v>
      </c>
      <c r="EG372" s="54" t="s">
        <v>4556</v>
      </c>
      <c r="EH372" s="54">
        <v>15</v>
      </c>
      <c r="EI372" s="54"/>
      <c r="EJ372" s="54"/>
      <c r="EK372" s="54"/>
      <c r="EL372" s="54"/>
      <c r="EM372" s="54"/>
      <c r="EN372" s="54"/>
      <c r="EO372" s="54"/>
      <c r="EP372" s="54"/>
      <c r="EQ372" s="54"/>
      <c r="ER372" s="54"/>
      <c r="ES372" s="54"/>
      <c r="ET372" s="54"/>
      <c r="EU372" s="54"/>
      <c r="EV372" s="54"/>
      <c r="EW372" s="54"/>
      <c r="EX372" s="54"/>
      <c r="EY372" s="54"/>
      <c r="EZ372" s="54"/>
      <c r="FA372" s="54"/>
      <c r="FB372" s="54"/>
      <c r="FC372" s="54"/>
      <c r="FD372" s="54"/>
      <c r="FE372" s="54" t="s">
        <v>4866</v>
      </c>
      <c r="FF372" s="54">
        <v>10</v>
      </c>
      <c r="FG372" s="54"/>
      <c r="FH372" s="54"/>
      <c r="FI372" s="54"/>
      <c r="FJ372" s="54"/>
      <c r="FK372" s="54"/>
      <c r="FL372" s="54"/>
      <c r="FM372" s="54"/>
      <c r="FN372" s="54"/>
      <c r="FO372" s="54"/>
      <c r="FP372" s="54"/>
      <c r="FQ372" s="54"/>
      <c r="FR372" s="54"/>
      <c r="FS372" s="54"/>
      <c r="FT372" s="54"/>
      <c r="FU372" s="54" t="s">
        <v>4986</v>
      </c>
      <c r="FV372" s="54" t="s">
        <v>5215</v>
      </c>
      <c r="FW372" s="54" t="s">
        <v>5353</v>
      </c>
      <c r="FX372" s="54" t="s">
        <v>5397</v>
      </c>
      <c r="FY372" s="54" t="s">
        <v>5454</v>
      </c>
      <c r="FZ372" s="54"/>
      <c r="GA372" s="54" t="s">
        <v>5615</v>
      </c>
      <c r="GB372" s="54"/>
      <c r="GC372" s="54" t="s">
        <v>5690</v>
      </c>
      <c r="GD372" s="54">
        <v>63</v>
      </c>
      <c r="GE372" s="54">
        <v>162</v>
      </c>
      <c r="GF372" s="54" t="s">
        <v>5874</v>
      </c>
      <c r="GG372" s="54" t="s">
        <v>6214</v>
      </c>
      <c r="GH372" s="54" t="s">
        <v>6533</v>
      </c>
      <c r="GI372" s="54"/>
      <c r="GJ372" s="54" t="s">
        <v>7175</v>
      </c>
      <c r="GK372" s="54" t="s">
        <v>7267</v>
      </c>
      <c r="GL372" s="54" t="s">
        <v>7358</v>
      </c>
      <c r="GM372" s="54" t="s">
        <v>7449</v>
      </c>
      <c r="GN372" s="54"/>
    </row>
    <row r="373" spans="3:196" ht="30" customHeight="1" x14ac:dyDescent="0.2">
      <c r="C373" s="57" t="s">
        <v>11156</v>
      </c>
      <c r="D373" s="102" t="s">
        <v>11217</v>
      </c>
      <c r="E373" s="54" t="s">
        <v>47</v>
      </c>
      <c r="F373" s="54" t="s">
        <v>11175</v>
      </c>
      <c r="G373" s="54" t="s">
        <v>82</v>
      </c>
      <c r="H373" s="54" t="s">
        <v>151</v>
      </c>
      <c r="I373" s="54" t="s">
        <v>499</v>
      </c>
      <c r="J373" s="54" t="s">
        <v>708</v>
      </c>
      <c r="K373" s="54">
        <v>2021</v>
      </c>
      <c r="L373" s="54" t="s">
        <v>811</v>
      </c>
      <c r="M373" s="54" t="s">
        <v>962</v>
      </c>
      <c r="N373" s="54"/>
      <c r="O373" s="54" t="s">
        <v>1070</v>
      </c>
      <c r="P373" s="54" t="s">
        <v>1336</v>
      </c>
      <c r="Q373" s="54" t="s">
        <v>1562</v>
      </c>
      <c r="R373" s="54" t="s">
        <v>1796</v>
      </c>
      <c r="S373" s="54"/>
      <c r="T373" s="54"/>
      <c r="U373" s="54" t="s">
        <v>2463</v>
      </c>
      <c r="V373" s="54" t="s">
        <v>2541</v>
      </c>
      <c r="W373" s="54"/>
      <c r="X373" s="54"/>
      <c r="Y373" s="54"/>
      <c r="Z373" s="54" t="s">
        <v>2667</v>
      </c>
      <c r="AA373" s="54" t="s">
        <v>3001</v>
      </c>
      <c r="AB373" s="54" t="s">
        <v>3140</v>
      </c>
      <c r="AC373" s="54" t="s">
        <v>3190</v>
      </c>
      <c r="AD373" s="55">
        <v>0.9</v>
      </c>
      <c r="AE373" s="55"/>
      <c r="AF373" s="55"/>
      <c r="AG373" s="55"/>
      <c r="AH373" s="55">
        <v>0.9</v>
      </c>
      <c r="AI373" s="55">
        <v>100</v>
      </c>
      <c r="AJ373" s="55">
        <v>0.02</v>
      </c>
      <c r="AK373" s="55">
        <v>0</v>
      </c>
      <c r="AL373" s="55">
        <v>0</v>
      </c>
      <c r="AM373" s="55">
        <v>0</v>
      </c>
      <c r="AN373" s="55">
        <v>0</v>
      </c>
      <c r="AO373" s="55">
        <v>0</v>
      </c>
      <c r="AP373" s="55">
        <v>0</v>
      </c>
      <c r="AQ373" s="55"/>
      <c r="AR373" s="55"/>
      <c r="AS373" s="55"/>
      <c r="AT373" s="55"/>
      <c r="AU373" s="55"/>
      <c r="AV373" s="55">
        <v>1</v>
      </c>
      <c r="AW373" s="54" t="s">
        <v>3400</v>
      </c>
      <c r="AX373" s="54"/>
      <c r="AY373" s="55">
        <v>0</v>
      </c>
      <c r="AZ373" s="55">
        <v>1.5</v>
      </c>
      <c r="BA373" s="55">
        <v>0.02</v>
      </c>
      <c r="BB373" s="56">
        <v>2</v>
      </c>
      <c r="BC373" s="56">
        <v>2</v>
      </c>
      <c r="BD373" s="56">
        <v>2</v>
      </c>
      <c r="BE373" s="56"/>
      <c r="BF373" s="56"/>
      <c r="BG373" s="56"/>
      <c r="BH373" s="56"/>
      <c r="BI373" s="56"/>
      <c r="BJ373" s="56"/>
      <c r="BK373" s="56"/>
      <c r="BL373" s="56"/>
      <c r="BM373" s="56"/>
      <c r="BN373" s="56">
        <v>2</v>
      </c>
      <c r="BO373" s="56"/>
      <c r="BP373" s="56"/>
      <c r="BQ373" s="56"/>
      <c r="BR373" s="56"/>
      <c r="BS373" s="56"/>
      <c r="BT373" s="56"/>
      <c r="BU373" s="56"/>
      <c r="BV373" s="56"/>
      <c r="BW373" s="56"/>
      <c r="BX373" s="56"/>
      <c r="BY373" s="56"/>
      <c r="BZ373" s="56"/>
      <c r="CA373" s="56"/>
      <c r="CB373" s="56"/>
      <c r="CC373" s="56"/>
      <c r="CD373" s="56"/>
      <c r="CE373" s="56"/>
      <c r="CF373" s="56"/>
      <c r="CG373" s="56"/>
      <c r="CH373" s="56"/>
      <c r="CI373" s="56"/>
      <c r="CJ373" s="56"/>
      <c r="CK373" s="56"/>
      <c r="CL373" s="56"/>
      <c r="CM373" s="56"/>
      <c r="CN373" s="56">
        <v>0</v>
      </c>
      <c r="CO373" s="56"/>
      <c r="CP373" s="70"/>
      <c r="CQ373" s="56"/>
      <c r="CR373" s="56"/>
      <c r="CS373" s="56"/>
      <c r="CT373" s="56"/>
      <c r="CU373" s="56">
        <v>2</v>
      </c>
      <c r="CV373" s="56">
        <v>0</v>
      </c>
      <c r="CW373" s="55">
        <v>2.7</v>
      </c>
      <c r="CX373" s="54" t="s">
        <v>3672</v>
      </c>
      <c r="CY373" s="54"/>
      <c r="CZ373" s="54">
        <v>1.65</v>
      </c>
      <c r="DA373" s="54" t="s">
        <v>3975</v>
      </c>
      <c r="DB373" s="55" t="s">
        <v>4083</v>
      </c>
      <c r="DC373" s="54"/>
      <c r="DD373" s="54" t="s">
        <v>4087</v>
      </c>
      <c r="DE373" s="54"/>
      <c r="DF373" s="54" t="s">
        <v>4136</v>
      </c>
      <c r="DG373" s="54">
        <v>6</v>
      </c>
      <c r="DH373" s="54"/>
      <c r="DI373" s="54" t="s">
        <v>4157</v>
      </c>
      <c r="DJ373" s="54"/>
      <c r="DK373" s="54">
        <v>1</v>
      </c>
      <c r="DL373" s="54" t="s">
        <v>4191</v>
      </c>
      <c r="DM373" s="54">
        <v>173</v>
      </c>
      <c r="DN373" s="54">
        <v>1</v>
      </c>
      <c r="DO373" s="54" t="s">
        <v>4311</v>
      </c>
      <c r="DP373" s="54">
        <v>10</v>
      </c>
      <c r="DQ373" s="54">
        <v>1</v>
      </c>
      <c r="DR373" s="54" t="s">
        <v>4427</v>
      </c>
      <c r="DS373" s="54">
        <v>40</v>
      </c>
      <c r="DT373" s="54"/>
      <c r="DU373" s="54"/>
      <c r="DV373" s="54"/>
      <c r="DW373" s="54"/>
      <c r="DX373" s="54"/>
      <c r="DY373" s="54"/>
      <c r="DZ373" s="54"/>
      <c r="EA373" s="54"/>
      <c r="EB373" s="54"/>
      <c r="EC373" s="54">
        <v>1</v>
      </c>
      <c r="ED373" s="54" t="s">
        <v>4499</v>
      </c>
      <c r="EE373" s="54">
        <v>10</v>
      </c>
      <c r="EF373" s="54"/>
      <c r="EG373" s="54"/>
      <c r="EH373" s="54"/>
      <c r="EI373" s="54"/>
      <c r="EJ373" s="54"/>
      <c r="EK373" s="54"/>
      <c r="EL373" s="54"/>
      <c r="EM373" s="54"/>
      <c r="EN373" s="54"/>
      <c r="EO373" s="54"/>
      <c r="EP373" s="54"/>
      <c r="EQ373" s="54"/>
      <c r="ER373" s="54"/>
      <c r="ES373" s="54"/>
      <c r="ET373" s="54"/>
      <c r="EU373" s="54"/>
      <c r="EV373" s="54"/>
      <c r="EW373" s="54"/>
      <c r="EX373" s="54"/>
      <c r="EY373" s="54"/>
      <c r="EZ373" s="54"/>
      <c r="FA373" s="54"/>
      <c r="FB373" s="54"/>
      <c r="FC373" s="54"/>
      <c r="FD373" s="54" t="s">
        <v>4843</v>
      </c>
      <c r="FE373" s="54" t="s">
        <v>4867</v>
      </c>
      <c r="FF373" s="54">
        <v>1</v>
      </c>
      <c r="FG373" s="54"/>
      <c r="FH373" s="54"/>
      <c r="FI373" s="54"/>
      <c r="FJ373" s="54"/>
      <c r="FK373" s="54"/>
      <c r="FL373" s="54"/>
      <c r="FM373" s="54"/>
      <c r="FN373" s="54"/>
      <c r="FO373" s="54"/>
      <c r="FP373" s="54"/>
      <c r="FQ373" s="54"/>
      <c r="FR373" s="54"/>
      <c r="FS373" s="54"/>
      <c r="FT373" s="54"/>
      <c r="FU373" s="54" t="s">
        <v>4987</v>
      </c>
      <c r="FV373" s="54" t="s">
        <v>5216</v>
      </c>
      <c r="FW373" s="54" t="s">
        <v>5354</v>
      </c>
      <c r="FX373" s="54" t="s">
        <v>5398</v>
      </c>
      <c r="FY373" s="54" t="s">
        <v>5455</v>
      </c>
      <c r="FZ373" s="54"/>
      <c r="GA373" s="54"/>
      <c r="GB373" s="54"/>
      <c r="GC373" s="54" t="s">
        <v>5691</v>
      </c>
      <c r="GD373" s="54">
        <v>4</v>
      </c>
      <c r="GE373" s="54">
        <v>20</v>
      </c>
      <c r="GF373" s="54" t="s">
        <v>5874</v>
      </c>
      <c r="GG373" s="54" t="s">
        <v>6215</v>
      </c>
      <c r="GH373" s="54" t="s">
        <v>6533</v>
      </c>
      <c r="GI373" s="54" t="s">
        <v>6878</v>
      </c>
      <c r="GJ373" s="54" t="s">
        <v>7175</v>
      </c>
      <c r="GK373" s="54" t="s">
        <v>7267</v>
      </c>
      <c r="GL373" s="54" t="s">
        <v>7358</v>
      </c>
      <c r="GM373" s="54" t="s">
        <v>7449</v>
      </c>
      <c r="GN373" s="54"/>
    </row>
    <row r="374" spans="3:196" ht="30" customHeight="1" x14ac:dyDescent="0.2">
      <c r="C374" s="57" t="s">
        <v>11156</v>
      </c>
      <c r="D374" s="102" t="s">
        <v>11217</v>
      </c>
      <c r="E374" s="54" t="s">
        <v>47</v>
      </c>
      <c r="F374" s="54" t="s">
        <v>11175</v>
      </c>
      <c r="G374" s="54" t="s">
        <v>82</v>
      </c>
      <c r="H374" s="54" t="s">
        <v>152</v>
      </c>
      <c r="I374" s="54" t="s">
        <v>500</v>
      </c>
      <c r="J374" s="54" t="s">
        <v>709</v>
      </c>
      <c r="K374" s="54">
        <v>2021</v>
      </c>
      <c r="L374" s="54" t="s">
        <v>812</v>
      </c>
      <c r="M374" s="54" t="s">
        <v>954</v>
      </c>
      <c r="N374" s="54"/>
      <c r="O374" s="54" t="s">
        <v>1071</v>
      </c>
      <c r="P374" s="54" t="s">
        <v>1337</v>
      </c>
      <c r="Q374" s="54" t="s">
        <v>500</v>
      </c>
      <c r="R374" s="54" t="s">
        <v>1797</v>
      </c>
      <c r="S374" s="54" t="s">
        <v>2009</v>
      </c>
      <c r="T374" s="54" t="s">
        <v>2280</v>
      </c>
      <c r="U374" s="54" t="s">
        <v>2464</v>
      </c>
      <c r="V374" s="54" t="s">
        <v>2542</v>
      </c>
      <c r="W374" s="54"/>
      <c r="X374" s="54"/>
      <c r="Y374" s="54"/>
      <c r="Z374" s="54" t="s">
        <v>2668</v>
      </c>
      <c r="AA374" s="54" t="s">
        <v>3002</v>
      </c>
      <c r="AB374" s="54" t="s">
        <v>3140</v>
      </c>
      <c r="AC374" s="54" t="s">
        <v>3191</v>
      </c>
      <c r="AD374" s="55">
        <v>7.625</v>
      </c>
      <c r="AE374" s="55"/>
      <c r="AF374" s="55"/>
      <c r="AG374" s="55"/>
      <c r="AH374" s="55">
        <v>7.3109999999999999</v>
      </c>
      <c r="AI374" s="55">
        <v>95.88</v>
      </c>
      <c r="AJ374" s="55">
        <v>0.04</v>
      </c>
      <c r="AK374" s="55">
        <v>0.06</v>
      </c>
      <c r="AL374" s="55">
        <v>0.79</v>
      </c>
      <c r="AM374" s="55">
        <v>0.254</v>
      </c>
      <c r="AN374" s="55">
        <v>3.33</v>
      </c>
      <c r="AO374" s="55">
        <v>0</v>
      </c>
      <c r="AP374" s="55">
        <v>0</v>
      </c>
      <c r="AQ374" s="55"/>
      <c r="AR374" s="55"/>
      <c r="AS374" s="55"/>
      <c r="AT374" s="55"/>
      <c r="AU374" s="55"/>
      <c r="AV374" s="55">
        <v>1</v>
      </c>
      <c r="AW374" s="54" t="s">
        <v>3401</v>
      </c>
      <c r="AX374" s="54"/>
      <c r="AY374" s="55">
        <v>0.32</v>
      </c>
      <c r="AZ374" s="55">
        <v>10</v>
      </c>
      <c r="BA374" s="55">
        <v>0.1</v>
      </c>
      <c r="BB374" s="56">
        <v>6</v>
      </c>
      <c r="BC374" s="56">
        <v>5</v>
      </c>
      <c r="BD374" s="56">
        <v>4</v>
      </c>
      <c r="BE374" s="56"/>
      <c r="BF374" s="56">
        <v>1</v>
      </c>
      <c r="BG374" s="56"/>
      <c r="BH374" s="56"/>
      <c r="BI374" s="56"/>
      <c r="BJ374" s="56"/>
      <c r="BK374" s="56"/>
      <c r="BL374" s="56">
        <v>1</v>
      </c>
      <c r="BM374" s="56"/>
      <c r="BN374" s="56">
        <v>1</v>
      </c>
      <c r="BO374" s="56"/>
      <c r="BP374" s="56">
        <v>1</v>
      </c>
      <c r="BQ374" s="56"/>
      <c r="BR374" s="56"/>
      <c r="BS374" s="56"/>
      <c r="BT374" s="56"/>
      <c r="BU374" s="56"/>
      <c r="BV374" s="56"/>
      <c r="BW374" s="56"/>
      <c r="BX374" s="56"/>
      <c r="BY374" s="56"/>
      <c r="BZ374" s="56"/>
      <c r="CA374" s="56"/>
      <c r="CB374" s="56"/>
      <c r="CC374" s="56"/>
      <c r="CD374" s="56"/>
      <c r="CE374" s="56"/>
      <c r="CF374" s="56"/>
      <c r="CG374" s="56"/>
      <c r="CH374" s="56"/>
      <c r="CI374" s="56"/>
      <c r="CJ374" s="56"/>
      <c r="CK374" s="56"/>
      <c r="CL374" s="56"/>
      <c r="CM374" s="56"/>
      <c r="CN374" s="56">
        <v>0</v>
      </c>
      <c r="CO374" s="56"/>
      <c r="CP374" s="70"/>
      <c r="CQ374" s="56"/>
      <c r="CR374" s="56"/>
      <c r="CS374" s="56"/>
      <c r="CT374" s="56"/>
      <c r="CU374" s="56">
        <v>4</v>
      </c>
      <c r="CV374" s="56">
        <v>0</v>
      </c>
      <c r="CW374" s="55">
        <v>94.102999999999994</v>
      </c>
      <c r="CX374" s="54" t="s">
        <v>3673</v>
      </c>
      <c r="CY374" s="54"/>
      <c r="CZ374" s="54">
        <v>13.95</v>
      </c>
      <c r="DA374" s="54" t="s">
        <v>3976</v>
      </c>
      <c r="DB374" s="55">
        <v>674.63</v>
      </c>
      <c r="DC374" s="54"/>
      <c r="DD374" s="54"/>
      <c r="DE374" s="54"/>
      <c r="DF374" s="54"/>
      <c r="DG374" s="54"/>
      <c r="DH374" s="54">
        <v>0</v>
      </c>
      <c r="DI374" s="54"/>
      <c r="DJ374" s="54">
        <v>5</v>
      </c>
      <c r="DK374" s="54">
        <v>1</v>
      </c>
      <c r="DL374" s="54" t="s">
        <v>4192</v>
      </c>
      <c r="DM374" s="54">
        <v>1394</v>
      </c>
      <c r="DN374" s="54">
        <v>1</v>
      </c>
      <c r="DO374" s="54" t="s">
        <v>4312</v>
      </c>
      <c r="DP374" s="54">
        <v>244</v>
      </c>
      <c r="DQ374" s="54">
        <v>1</v>
      </c>
      <c r="DR374" s="54" t="s">
        <v>4312</v>
      </c>
      <c r="DS374" s="54">
        <v>1106</v>
      </c>
      <c r="DT374" s="54"/>
      <c r="DU374" s="54"/>
      <c r="DV374" s="54"/>
      <c r="DW374" s="54"/>
      <c r="DX374" s="54"/>
      <c r="DY374" s="54"/>
      <c r="DZ374" s="54"/>
      <c r="EA374" s="54"/>
      <c r="EB374" s="54"/>
      <c r="EC374" s="54"/>
      <c r="ED374" s="54"/>
      <c r="EE374" s="54"/>
      <c r="EF374" s="54"/>
      <c r="EG374" s="54"/>
      <c r="EH374" s="54"/>
      <c r="EI374" s="54"/>
      <c r="EJ374" s="54"/>
      <c r="EK374" s="54"/>
      <c r="EL374" s="54"/>
      <c r="EM374" s="54"/>
      <c r="EN374" s="54"/>
      <c r="EO374" s="54"/>
      <c r="EP374" s="54"/>
      <c r="EQ374" s="54"/>
      <c r="ER374" s="54"/>
      <c r="ES374" s="54"/>
      <c r="ET374" s="54"/>
      <c r="EU374" s="54"/>
      <c r="EV374" s="54"/>
      <c r="EW374" s="54"/>
      <c r="EX374" s="54"/>
      <c r="EY374" s="54"/>
      <c r="EZ374" s="54"/>
      <c r="FA374" s="54">
        <v>1</v>
      </c>
      <c r="FB374" s="54" t="s">
        <v>4312</v>
      </c>
      <c r="FC374" s="54">
        <v>1</v>
      </c>
      <c r="FD374" s="54"/>
      <c r="FE374" s="54"/>
      <c r="FF374" s="54"/>
      <c r="FG374" s="54"/>
      <c r="FH374" s="54"/>
      <c r="FI374" s="54"/>
      <c r="FJ374" s="54"/>
      <c r="FK374" s="54"/>
      <c r="FL374" s="54"/>
      <c r="FM374" s="54"/>
      <c r="FN374" s="54"/>
      <c r="FO374" s="54"/>
      <c r="FP374" s="54"/>
      <c r="FQ374" s="54"/>
      <c r="FR374" s="54"/>
      <c r="FS374" s="54"/>
      <c r="FT374" s="54"/>
      <c r="FU374" s="54" t="s">
        <v>4988</v>
      </c>
      <c r="FV374" s="54" t="s">
        <v>5217</v>
      </c>
      <c r="FW374" s="54"/>
      <c r="FX374" s="54"/>
      <c r="FY374" s="54" t="s">
        <v>709</v>
      </c>
      <c r="FZ374" s="54"/>
      <c r="GA374" s="54" t="s">
        <v>709</v>
      </c>
      <c r="GB374" s="54"/>
      <c r="GC374" s="54" t="s">
        <v>5692</v>
      </c>
      <c r="GD374" s="54">
        <v>3</v>
      </c>
      <c r="GE374" s="54">
        <v>0</v>
      </c>
      <c r="GF374" s="54" t="s">
        <v>5875</v>
      </c>
      <c r="GG374" s="54" t="s">
        <v>6216</v>
      </c>
      <c r="GH374" s="54" t="s">
        <v>6534</v>
      </c>
      <c r="GI374" s="54" t="s">
        <v>6879</v>
      </c>
      <c r="GJ374" s="54" t="s">
        <v>7176</v>
      </c>
      <c r="GK374" s="54" t="s">
        <v>7268</v>
      </c>
      <c r="GL374" s="54" t="s">
        <v>7359</v>
      </c>
      <c r="GM374" s="54" t="s">
        <v>7450</v>
      </c>
      <c r="GN374" s="54"/>
    </row>
    <row r="375" spans="3:196" ht="30" customHeight="1" x14ac:dyDescent="0.2">
      <c r="C375" s="102" t="s">
        <v>711</v>
      </c>
      <c r="D375" s="102" t="s">
        <v>11217</v>
      </c>
      <c r="E375" s="54" t="s">
        <v>47</v>
      </c>
      <c r="F375" s="54" t="s">
        <v>11175</v>
      </c>
      <c r="G375" s="54" t="s">
        <v>82</v>
      </c>
      <c r="H375" s="54" t="s">
        <v>152</v>
      </c>
      <c r="I375" s="54" t="s">
        <v>510</v>
      </c>
      <c r="J375" s="54" t="s">
        <v>711</v>
      </c>
      <c r="K375" s="54">
        <v>2023</v>
      </c>
      <c r="L375" s="54" t="s">
        <v>818</v>
      </c>
      <c r="M375" s="54" t="s">
        <v>961</v>
      </c>
      <c r="N375" s="54"/>
      <c r="O375" s="54" t="s">
        <v>1078</v>
      </c>
      <c r="P375" s="54" t="s">
        <v>1340</v>
      </c>
      <c r="Q375" s="54" t="s">
        <v>500</v>
      </c>
      <c r="R375" s="54" t="s">
        <v>1802</v>
      </c>
      <c r="S375" s="54" t="s">
        <v>2016</v>
      </c>
      <c r="T375" s="54" t="s">
        <v>2283</v>
      </c>
      <c r="U375" s="54" t="s">
        <v>709</v>
      </c>
      <c r="V375" s="54"/>
      <c r="W375" s="54"/>
      <c r="X375" s="54"/>
      <c r="Y375" s="54"/>
      <c r="Z375" s="54" t="s">
        <v>2679</v>
      </c>
      <c r="AA375" s="54" t="s">
        <v>2679</v>
      </c>
      <c r="AB375" s="54" t="s">
        <v>3140</v>
      </c>
      <c r="AC375" s="54" t="s">
        <v>3194</v>
      </c>
      <c r="AD375" s="55">
        <v>0.496</v>
      </c>
      <c r="AE375" s="55"/>
      <c r="AF375" s="55"/>
      <c r="AG375" s="55"/>
      <c r="AH375" s="55">
        <v>0.496</v>
      </c>
      <c r="AI375" s="55">
        <v>100</v>
      </c>
      <c r="AJ375" s="55">
        <v>2.7000000000000001E-3</v>
      </c>
      <c r="AK375" s="55">
        <v>0</v>
      </c>
      <c r="AL375" s="55">
        <v>0</v>
      </c>
      <c r="AM375" s="55">
        <v>0</v>
      </c>
      <c r="AN375" s="55">
        <v>0</v>
      </c>
      <c r="AO375" s="55">
        <v>0</v>
      </c>
      <c r="AP375" s="55">
        <v>0</v>
      </c>
      <c r="AQ375" s="55"/>
      <c r="AR375" s="55"/>
      <c r="AS375" s="55"/>
      <c r="AT375" s="55"/>
      <c r="AU375" s="55"/>
      <c r="AV375" s="55"/>
      <c r="AW375" s="54"/>
      <c r="AX375" s="54"/>
      <c r="AY375" s="55"/>
      <c r="AZ375" s="55">
        <v>0</v>
      </c>
      <c r="BA375" s="55">
        <v>0</v>
      </c>
      <c r="BB375" s="56">
        <v>58</v>
      </c>
      <c r="BC375" s="56">
        <v>25</v>
      </c>
      <c r="BD375" s="56">
        <v>5</v>
      </c>
      <c r="BE375" s="56"/>
      <c r="BF375" s="56"/>
      <c r="BG375" s="56"/>
      <c r="BH375" s="56"/>
      <c r="BI375" s="56"/>
      <c r="BJ375" s="56"/>
      <c r="BK375" s="56"/>
      <c r="BL375" s="56"/>
      <c r="BM375" s="56"/>
      <c r="BN375" s="56"/>
      <c r="BO375" s="56"/>
      <c r="BP375" s="56"/>
      <c r="BQ375" s="56"/>
      <c r="BR375" s="56"/>
      <c r="BS375" s="56"/>
      <c r="BT375" s="56"/>
      <c r="BU375" s="56"/>
      <c r="BV375" s="56"/>
      <c r="BW375" s="56"/>
      <c r="BX375" s="56">
        <v>5</v>
      </c>
      <c r="BY375" s="56"/>
      <c r="BZ375" s="56"/>
      <c r="CA375" s="56"/>
      <c r="CB375" s="56"/>
      <c r="CC375" s="56"/>
      <c r="CD375" s="56"/>
      <c r="CE375" s="56"/>
      <c r="CF375" s="56"/>
      <c r="CG375" s="56"/>
      <c r="CH375" s="56"/>
      <c r="CI375" s="56"/>
      <c r="CJ375" s="56"/>
      <c r="CK375" s="56"/>
      <c r="CL375" s="56"/>
      <c r="CM375" s="56"/>
      <c r="CN375" s="56">
        <v>0</v>
      </c>
      <c r="CO375" s="56"/>
      <c r="CP375" s="70"/>
      <c r="CQ375" s="56"/>
      <c r="CR375" s="56"/>
      <c r="CS375" s="56"/>
      <c r="CT375" s="56"/>
      <c r="CU375" s="56">
        <v>5</v>
      </c>
      <c r="CV375" s="56">
        <v>0</v>
      </c>
      <c r="CW375" s="55">
        <v>5.3390000000000004</v>
      </c>
      <c r="CX375" s="54" t="s">
        <v>3680</v>
      </c>
      <c r="CY375" s="54"/>
      <c r="CZ375" s="54">
        <v>0.74</v>
      </c>
      <c r="DA375" s="54" t="s">
        <v>3981</v>
      </c>
      <c r="DB375" s="55">
        <v>674.63</v>
      </c>
      <c r="DC375" s="54">
        <v>1</v>
      </c>
      <c r="DD375" s="54" t="s">
        <v>4088</v>
      </c>
      <c r="DE375" s="54" t="s">
        <v>4109</v>
      </c>
      <c r="DF375" s="54" t="s">
        <v>4137</v>
      </c>
      <c r="DG375" s="54">
        <v>2</v>
      </c>
      <c r="DH375" s="54">
        <v>6</v>
      </c>
      <c r="DI375" s="54" t="s">
        <v>4158</v>
      </c>
      <c r="DJ375" s="54">
        <v>1</v>
      </c>
      <c r="DK375" s="54"/>
      <c r="DL375" s="54"/>
      <c r="DM375" s="54"/>
      <c r="DN375" s="54"/>
      <c r="DO375" s="54"/>
      <c r="DP375" s="54"/>
      <c r="DQ375" s="54"/>
      <c r="DR375" s="54"/>
      <c r="DS375" s="54"/>
      <c r="DT375" s="54"/>
      <c r="DU375" s="54"/>
      <c r="DV375" s="54"/>
      <c r="DW375" s="54"/>
      <c r="DX375" s="54"/>
      <c r="DY375" s="54"/>
      <c r="DZ375" s="54"/>
      <c r="EA375" s="54"/>
      <c r="EB375" s="54"/>
      <c r="EC375" s="54"/>
      <c r="ED375" s="54"/>
      <c r="EE375" s="54"/>
      <c r="EF375" s="54" t="s">
        <v>4520</v>
      </c>
      <c r="EG375" s="54" t="s">
        <v>4557</v>
      </c>
      <c r="EH375" s="54">
        <v>290</v>
      </c>
      <c r="EI375" s="54"/>
      <c r="EJ375" s="54"/>
      <c r="EK375" s="54"/>
      <c r="EL375" s="54">
        <v>1</v>
      </c>
      <c r="EM375" s="54" t="s">
        <v>4557</v>
      </c>
      <c r="EN375" s="54">
        <v>2348</v>
      </c>
      <c r="EO375" s="54"/>
      <c r="EP375" s="54"/>
      <c r="EQ375" s="54"/>
      <c r="ER375" s="54"/>
      <c r="ES375" s="54"/>
      <c r="ET375" s="54"/>
      <c r="EU375" s="54"/>
      <c r="EV375" s="54"/>
      <c r="EW375" s="54"/>
      <c r="EX375" s="54"/>
      <c r="EY375" s="54"/>
      <c r="EZ375" s="54"/>
      <c r="FA375" s="54"/>
      <c r="FB375" s="54"/>
      <c r="FC375" s="54"/>
      <c r="FD375" s="54"/>
      <c r="FE375" s="54"/>
      <c r="FF375" s="54"/>
      <c r="FG375" s="54"/>
      <c r="FH375" s="54"/>
      <c r="FI375" s="54"/>
      <c r="FJ375" s="54"/>
      <c r="FK375" s="54"/>
      <c r="FL375" s="54"/>
      <c r="FM375" s="54"/>
      <c r="FN375" s="54"/>
      <c r="FO375" s="54"/>
      <c r="FP375" s="54"/>
      <c r="FQ375" s="54"/>
      <c r="FR375" s="54"/>
      <c r="FS375" s="54"/>
      <c r="FT375" s="54"/>
      <c r="FU375" s="54" t="s">
        <v>4996</v>
      </c>
      <c r="FV375" s="54" t="s">
        <v>5223</v>
      </c>
      <c r="FW375" s="54" t="s">
        <v>5355</v>
      </c>
      <c r="FX375" s="54" t="s">
        <v>5399</v>
      </c>
      <c r="FY375" s="54" t="s">
        <v>5460</v>
      </c>
      <c r="FZ375" s="54"/>
      <c r="GA375" s="54" t="s">
        <v>5616</v>
      </c>
      <c r="GB375" s="54"/>
      <c r="GC375" s="54" t="s">
        <v>5693</v>
      </c>
      <c r="GD375" s="54">
        <v>11</v>
      </c>
      <c r="GE375" s="54">
        <v>300</v>
      </c>
      <c r="GF375" s="54" t="s">
        <v>5884</v>
      </c>
      <c r="GG375" s="54" t="s">
        <v>6225</v>
      </c>
      <c r="GH375" s="54" t="s">
        <v>6543</v>
      </c>
      <c r="GI375" s="54" t="s">
        <v>6888</v>
      </c>
      <c r="GJ375" s="54" t="s">
        <v>7176</v>
      </c>
      <c r="GK375" s="54"/>
      <c r="GL375" s="54" t="s">
        <v>7364</v>
      </c>
      <c r="GM375" s="54" t="s">
        <v>7450</v>
      </c>
      <c r="GN375" s="54"/>
    </row>
    <row r="376" spans="3:196" ht="30" customHeight="1" x14ac:dyDescent="0.2">
      <c r="C376" s="57" t="s">
        <v>11155</v>
      </c>
      <c r="D376" s="102" t="s">
        <v>11217</v>
      </c>
      <c r="E376" s="54" t="s">
        <v>47</v>
      </c>
      <c r="F376" s="54" t="s">
        <v>11175</v>
      </c>
      <c r="G376" s="54" t="s">
        <v>82</v>
      </c>
      <c r="H376" s="54" t="s">
        <v>182</v>
      </c>
      <c r="I376" s="54" t="s">
        <v>519</v>
      </c>
      <c r="J376" s="54" t="s">
        <v>716</v>
      </c>
      <c r="K376" s="54">
        <v>2021</v>
      </c>
      <c r="L376" s="54" t="s">
        <v>832</v>
      </c>
      <c r="M376" s="54" t="s">
        <v>971</v>
      </c>
      <c r="N376" s="54"/>
      <c r="O376" s="54" t="s">
        <v>1087</v>
      </c>
      <c r="P376" s="54" t="s">
        <v>1347</v>
      </c>
      <c r="Q376" s="54" t="s">
        <v>709</v>
      </c>
      <c r="R376" s="54"/>
      <c r="S376" s="54" t="s">
        <v>709</v>
      </c>
      <c r="T376" s="54"/>
      <c r="U376" s="54" t="s">
        <v>2467</v>
      </c>
      <c r="V376" s="54" t="s">
        <v>2544</v>
      </c>
      <c r="W376" s="54"/>
      <c r="X376" s="54"/>
      <c r="Y376" s="54"/>
      <c r="Z376" s="54" t="s">
        <v>2698</v>
      </c>
      <c r="AA376" s="54" t="s">
        <v>3009</v>
      </c>
      <c r="AB376" s="54" t="s">
        <v>3138</v>
      </c>
      <c r="AC376" s="54" t="s">
        <v>3203</v>
      </c>
      <c r="AD376" s="55">
        <v>2.0190000000000001</v>
      </c>
      <c r="AE376" s="55"/>
      <c r="AF376" s="55"/>
      <c r="AG376" s="55"/>
      <c r="AH376" s="55">
        <v>1.8979999999999999</v>
      </c>
      <c r="AI376" s="55">
        <v>94.01</v>
      </c>
      <c r="AJ376" s="55">
        <v>2.7000000000000001E-3</v>
      </c>
      <c r="AK376" s="55">
        <v>0.02</v>
      </c>
      <c r="AL376" s="55">
        <v>0.99</v>
      </c>
      <c r="AM376" s="55">
        <v>0.10100000000000001</v>
      </c>
      <c r="AN376" s="55">
        <v>5</v>
      </c>
      <c r="AO376" s="55">
        <v>0</v>
      </c>
      <c r="AP376" s="55">
        <v>0</v>
      </c>
      <c r="AQ376" s="55"/>
      <c r="AR376" s="55"/>
      <c r="AS376" s="55"/>
      <c r="AT376" s="55"/>
      <c r="AU376" s="55"/>
      <c r="AV376" s="55"/>
      <c r="AW376" s="54"/>
      <c r="AX376" s="54"/>
      <c r="AY376" s="55"/>
      <c r="AZ376" s="55">
        <v>6.7229999999999999</v>
      </c>
      <c r="BA376" s="55">
        <v>0</v>
      </c>
      <c r="BB376" s="56">
        <v>1</v>
      </c>
      <c r="BC376" s="56">
        <v>1</v>
      </c>
      <c r="BD376" s="56">
        <v>1</v>
      </c>
      <c r="BE376" s="56"/>
      <c r="BF376" s="56"/>
      <c r="BG376" s="56"/>
      <c r="BH376" s="56"/>
      <c r="BI376" s="56"/>
      <c r="BJ376" s="56"/>
      <c r="BK376" s="56"/>
      <c r="BL376" s="56"/>
      <c r="BM376" s="56"/>
      <c r="BN376" s="56"/>
      <c r="BO376" s="56"/>
      <c r="BP376" s="56"/>
      <c r="BQ376" s="56"/>
      <c r="BR376" s="56"/>
      <c r="BS376" s="56"/>
      <c r="BT376" s="56">
        <v>1</v>
      </c>
      <c r="BU376" s="56"/>
      <c r="BV376" s="56"/>
      <c r="BW376" s="56"/>
      <c r="BX376" s="56"/>
      <c r="BY376" s="56"/>
      <c r="BZ376" s="56"/>
      <c r="CA376" s="56"/>
      <c r="CB376" s="56"/>
      <c r="CC376" s="56"/>
      <c r="CD376" s="56"/>
      <c r="CE376" s="56"/>
      <c r="CF376" s="56"/>
      <c r="CG376" s="56"/>
      <c r="CH376" s="56"/>
      <c r="CI376" s="56"/>
      <c r="CJ376" s="56"/>
      <c r="CK376" s="56"/>
      <c r="CL376" s="56"/>
      <c r="CM376" s="56"/>
      <c r="CN376" s="56">
        <v>0</v>
      </c>
      <c r="CO376" s="56"/>
      <c r="CP376" s="70"/>
      <c r="CQ376" s="56"/>
      <c r="CR376" s="56"/>
      <c r="CS376" s="56"/>
      <c r="CT376" s="56"/>
      <c r="CU376" s="56">
        <v>1</v>
      </c>
      <c r="CV376" s="56">
        <v>0</v>
      </c>
      <c r="CW376" s="55">
        <v>33</v>
      </c>
      <c r="CX376" s="54" t="s">
        <v>3696</v>
      </c>
      <c r="CY376" s="54"/>
      <c r="CZ376" s="54">
        <v>47.7</v>
      </c>
      <c r="DA376" s="54" t="s">
        <v>3987</v>
      </c>
      <c r="DB376" s="55">
        <v>69.177000000000007</v>
      </c>
      <c r="DC376" s="54"/>
      <c r="DD376" s="54"/>
      <c r="DE376" s="54"/>
      <c r="DF376" s="54"/>
      <c r="DG376" s="54"/>
      <c r="DH376" s="54"/>
      <c r="DI376" s="54"/>
      <c r="DJ376" s="54"/>
      <c r="DK376" s="54"/>
      <c r="DL376" s="54"/>
      <c r="DM376" s="54"/>
      <c r="DN376" s="54">
        <v>1</v>
      </c>
      <c r="DO376" s="54" t="s">
        <v>4318</v>
      </c>
      <c r="DP376" s="54">
        <v>1100</v>
      </c>
      <c r="DQ376" s="54"/>
      <c r="DR376" s="54"/>
      <c r="DS376" s="54"/>
      <c r="DT376" s="54"/>
      <c r="DU376" s="54"/>
      <c r="DV376" s="54"/>
      <c r="DW376" s="54"/>
      <c r="DX376" s="54"/>
      <c r="DY376" s="54"/>
      <c r="DZ376" s="54"/>
      <c r="EA376" s="54"/>
      <c r="EB376" s="54"/>
      <c r="EC376" s="54"/>
      <c r="ED376" s="54"/>
      <c r="EE376" s="54"/>
      <c r="EF376" s="54"/>
      <c r="EG376" s="54"/>
      <c r="EH376" s="54"/>
      <c r="EI376" s="54"/>
      <c r="EJ376" s="54"/>
      <c r="EK376" s="54"/>
      <c r="EL376" s="54">
        <v>1</v>
      </c>
      <c r="EM376" s="54" t="s">
        <v>4186</v>
      </c>
      <c r="EN376" s="54">
        <v>16</v>
      </c>
      <c r="EO376" s="54"/>
      <c r="EP376" s="54"/>
      <c r="EQ376" s="54"/>
      <c r="ER376" s="54"/>
      <c r="ES376" s="54"/>
      <c r="ET376" s="54"/>
      <c r="EU376" s="54"/>
      <c r="EV376" s="54"/>
      <c r="EW376" s="54"/>
      <c r="EX376" s="54"/>
      <c r="EY376" s="54"/>
      <c r="EZ376" s="54"/>
      <c r="FA376" s="54"/>
      <c r="FB376" s="54"/>
      <c r="FC376" s="54"/>
      <c r="FD376" s="54"/>
      <c r="FE376" s="54"/>
      <c r="FF376" s="54"/>
      <c r="FG376" s="54"/>
      <c r="FH376" s="54"/>
      <c r="FI376" s="54"/>
      <c r="FJ376" s="54"/>
      <c r="FK376" s="54"/>
      <c r="FL376" s="54"/>
      <c r="FM376" s="54"/>
      <c r="FN376" s="54"/>
      <c r="FO376" s="54"/>
      <c r="FP376" s="54"/>
      <c r="FQ376" s="54"/>
      <c r="FR376" s="54"/>
      <c r="FS376" s="54"/>
      <c r="FT376" s="54" t="s">
        <v>709</v>
      </c>
      <c r="FU376" s="54"/>
      <c r="FV376" s="54" t="s">
        <v>5231</v>
      </c>
      <c r="FW376" s="54"/>
      <c r="FX376" s="54"/>
      <c r="FY376" s="54" t="s">
        <v>5473</v>
      </c>
      <c r="FZ376" s="54"/>
      <c r="GA376" s="54"/>
      <c r="GB376" s="54"/>
      <c r="GC376" s="54"/>
      <c r="GD376" s="54"/>
      <c r="GE376" s="54"/>
      <c r="GF376" s="54" t="s">
        <v>5904</v>
      </c>
      <c r="GG376" s="54" t="s">
        <v>6245</v>
      </c>
      <c r="GH376" s="54" t="s">
        <v>6563</v>
      </c>
      <c r="GI376" s="54" t="s">
        <v>6908</v>
      </c>
      <c r="GJ376" s="54" t="s">
        <v>7189</v>
      </c>
      <c r="GK376" s="54" t="s">
        <v>7280</v>
      </c>
      <c r="GL376" s="54" t="s">
        <v>7374</v>
      </c>
      <c r="GM376" s="54" t="s">
        <v>7458</v>
      </c>
      <c r="GN376" s="54"/>
    </row>
    <row r="377" spans="3:196" ht="30" customHeight="1" x14ac:dyDescent="0.2">
      <c r="C377" s="57" t="s">
        <v>11156</v>
      </c>
      <c r="D377" s="102" t="s">
        <v>11217</v>
      </c>
      <c r="E377" s="54" t="s">
        <v>47</v>
      </c>
      <c r="F377" s="54" t="s">
        <v>11175</v>
      </c>
      <c r="G377" s="54" t="s">
        <v>85</v>
      </c>
      <c r="H377" s="54" t="s">
        <v>189</v>
      </c>
      <c r="I377" s="54" t="s">
        <v>525</v>
      </c>
      <c r="J377" s="54"/>
      <c r="K377" s="54">
        <v>2023</v>
      </c>
      <c r="L377" s="54" t="s">
        <v>770</v>
      </c>
      <c r="M377" s="54" t="s">
        <v>848</v>
      </c>
      <c r="N377" s="54"/>
      <c r="O377" s="54" t="s">
        <v>709</v>
      </c>
      <c r="P377" s="54"/>
      <c r="Q377" s="54" t="s">
        <v>1593</v>
      </c>
      <c r="R377" s="54" t="s">
        <v>1811</v>
      </c>
      <c r="S377" s="54" t="s">
        <v>2037</v>
      </c>
      <c r="T377" s="54" t="s">
        <v>2288</v>
      </c>
      <c r="U377" s="54"/>
      <c r="V377" s="54"/>
      <c r="W377" s="54"/>
      <c r="X377" s="54"/>
      <c r="Y377" s="54"/>
      <c r="Z377" s="54" t="s">
        <v>189</v>
      </c>
      <c r="AA377" s="54" t="s">
        <v>189</v>
      </c>
      <c r="AB377" s="54" t="s">
        <v>3140</v>
      </c>
      <c r="AC377" s="54" t="s">
        <v>189</v>
      </c>
      <c r="AD377" s="55">
        <v>0.623</v>
      </c>
      <c r="AE377" s="55"/>
      <c r="AF377" s="55"/>
      <c r="AG377" s="55"/>
      <c r="AH377" s="55">
        <v>0.41</v>
      </c>
      <c r="AI377" s="55">
        <v>65.81</v>
      </c>
      <c r="AJ377" s="55">
        <v>3</v>
      </c>
      <c r="AK377" s="55">
        <v>0</v>
      </c>
      <c r="AL377" s="55">
        <v>0</v>
      </c>
      <c r="AM377" s="55">
        <v>0</v>
      </c>
      <c r="AN377" s="55">
        <v>0</v>
      </c>
      <c r="AO377" s="55">
        <v>0.21299999999999999</v>
      </c>
      <c r="AP377" s="55">
        <v>34.19</v>
      </c>
      <c r="AQ377" s="55"/>
      <c r="AR377" s="55"/>
      <c r="AS377" s="55"/>
      <c r="AT377" s="55"/>
      <c r="AU377" s="55"/>
      <c r="AV377" s="55"/>
      <c r="AW377" s="54"/>
      <c r="AX377" s="54"/>
      <c r="AY377" s="55"/>
      <c r="AZ377" s="55">
        <v>0</v>
      </c>
      <c r="BA377" s="55">
        <v>0</v>
      </c>
      <c r="BB377" s="56">
        <v>2</v>
      </c>
      <c r="BC377" s="56">
        <v>2</v>
      </c>
      <c r="BD377" s="56">
        <v>2</v>
      </c>
      <c r="BE377" s="56"/>
      <c r="BF377" s="56"/>
      <c r="BG377" s="56"/>
      <c r="BH377" s="56"/>
      <c r="BI377" s="56"/>
      <c r="BJ377" s="56"/>
      <c r="BK377" s="56"/>
      <c r="BL377" s="56"/>
      <c r="BM377" s="56"/>
      <c r="BN377" s="56"/>
      <c r="BO377" s="56">
        <v>2</v>
      </c>
      <c r="BP377" s="56"/>
      <c r="BQ377" s="56"/>
      <c r="BR377" s="56"/>
      <c r="BS377" s="56"/>
      <c r="BT377" s="56"/>
      <c r="BU377" s="56"/>
      <c r="BV377" s="56"/>
      <c r="BW377" s="56"/>
      <c r="BX377" s="56"/>
      <c r="BY377" s="56"/>
      <c r="BZ377" s="56"/>
      <c r="CA377" s="56"/>
      <c r="CB377" s="56"/>
      <c r="CC377" s="56"/>
      <c r="CD377" s="56"/>
      <c r="CE377" s="56"/>
      <c r="CF377" s="56"/>
      <c r="CG377" s="56"/>
      <c r="CH377" s="56"/>
      <c r="CI377" s="56"/>
      <c r="CJ377" s="56"/>
      <c r="CK377" s="56"/>
      <c r="CL377" s="56"/>
      <c r="CM377" s="56"/>
      <c r="CN377" s="56">
        <v>0</v>
      </c>
      <c r="CO377" s="56"/>
      <c r="CP377" s="70"/>
      <c r="CQ377" s="56"/>
      <c r="CR377" s="56"/>
      <c r="CS377" s="56"/>
      <c r="CT377" s="56"/>
      <c r="CU377" s="56">
        <v>2</v>
      </c>
      <c r="CV377" s="56">
        <v>0</v>
      </c>
      <c r="CW377" s="55">
        <v>0.15</v>
      </c>
      <c r="CX377" s="54" t="s">
        <v>3699</v>
      </c>
      <c r="CY377" s="54"/>
      <c r="CZ377" s="54">
        <v>18.34</v>
      </c>
      <c r="DA377" s="54" t="s">
        <v>709</v>
      </c>
      <c r="DB377" s="55">
        <v>0.81799999999999995</v>
      </c>
      <c r="DC377" s="54"/>
      <c r="DD377" s="54"/>
      <c r="DE377" s="54"/>
      <c r="DF377" s="54"/>
      <c r="DG377" s="54"/>
      <c r="DH377" s="54">
        <v>0</v>
      </c>
      <c r="DI377" s="54"/>
      <c r="DJ377" s="54">
        <v>0</v>
      </c>
      <c r="DK377" s="54"/>
      <c r="DL377" s="54"/>
      <c r="DM377" s="54"/>
      <c r="DN377" s="54">
        <v>1</v>
      </c>
      <c r="DO377" s="54" t="s">
        <v>4320</v>
      </c>
      <c r="DP377" s="54">
        <v>25</v>
      </c>
      <c r="DQ377" s="54"/>
      <c r="DR377" s="54"/>
      <c r="DS377" s="54"/>
      <c r="DT377" s="54"/>
      <c r="DU377" s="54"/>
      <c r="DV377" s="54"/>
      <c r="DW377" s="54"/>
      <c r="DX377" s="54"/>
      <c r="DY377" s="54"/>
      <c r="DZ377" s="54"/>
      <c r="EA377" s="54"/>
      <c r="EB377" s="54"/>
      <c r="EC377" s="54"/>
      <c r="ED377" s="54"/>
      <c r="EE377" s="54"/>
      <c r="EF377" s="54"/>
      <c r="EG377" s="54"/>
      <c r="EH377" s="54"/>
      <c r="EI377" s="54"/>
      <c r="EJ377" s="54"/>
      <c r="EK377" s="54"/>
      <c r="EL377" s="54">
        <v>1</v>
      </c>
      <c r="EM377" s="54" t="s">
        <v>4632</v>
      </c>
      <c r="EN377" s="54">
        <v>25</v>
      </c>
      <c r="EO377" s="54"/>
      <c r="EP377" s="54"/>
      <c r="EQ377" s="54"/>
      <c r="ER377" s="54"/>
      <c r="ES377" s="54"/>
      <c r="ET377" s="54"/>
      <c r="EU377" s="54"/>
      <c r="EV377" s="54"/>
      <c r="EW377" s="54"/>
      <c r="EX377" s="54"/>
      <c r="EY377" s="54"/>
      <c r="EZ377" s="54"/>
      <c r="FA377" s="54"/>
      <c r="FB377" s="54"/>
      <c r="FC377" s="54"/>
      <c r="FD377" s="54"/>
      <c r="FE377" s="54"/>
      <c r="FF377" s="54"/>
      <c r="FG377" s="54"/>
      <c r="FH377" s="54"/>
      <c r="FI377" s="54"/>
      <c r="FJ377" s="54"/>
      <c r="FK377" s="54"/>
      <c r="FL377" s="54"/>
      <c r="FM377" s="54"/>
      <c r="FN377" s="54"/>
      <c r="FO377" s="54"/>
      <c r="FP377" s="54"/>
      <c r="FQ377" s="54"/>
      <c r="FR377" s="54"/>
      <c r="FS377" s="54"/>
      <c r="FT377" s="54"/>
      <c r="FU377" s="54"/>
      <c r="FV377" s="54"/>
      <c r="FW377" s="54"/>
      <c r="FX377" s="54"/>
      <c r="FY377" s="54"/>
      <c r="FZ377" s="54"/>
      <c r="GA377" s="54"/>
      <c r="GB377" s="54"/>
      <c r="GC377" s="54"/>
      <c r="GD377" s="54"/>
      <c r="GE377" s="54"/>
      <c r="GF377" s="54" t="s">
        <v>5911</v>
      </c>
      <c r="GG377" s="54" t="s">
        <v>6252</v>
      </c>
      <c r="GH377" s="54" t="s">
        <v>6570</v>
      </c>
      <c r="GI377" s="54" t="s">
        <v>6915</v>
      </c>
      <c r="GJ377" s="54" t="s">
        <v>5911</v>
      </c>
      <c r="GK377" s="54" t="s">
        <v>6252</v>
      </c>
      <c r="GL377" s="54" t="s">
        <v>6570</v>
      </c>
      <c r="GM377" s="54" t="s">
        <v>6915</v>
      </c>
      <c r="GN377" s="54"/>
    </row>
    <row r="378" spans="3:196" ht="30" customHeight="1" x14ac:dyDescent="0.2">
      <c r="C378" s="57" t="s">
        <v>11156</v>
      </c>
      <c r="D378" s="102" t="s">
        <v>11217</v>
      </c>
      <c r="E378" s="54" t="s">
        <v>47</v>
      </c>
      <c r="F378" s="54" t="s">
        <v>11175</v>
      </c>
      <c r="G378" s="54" t="s">
        <v>84</v>
      </c>
      <c r="H378" s="54" t="s">
        <v>205</v>
      </c>
      <c r="I378" s="54" t="s">
        <v>529</v>
      </c>
      <c r="J378" s="54"/>
      <c r="K378" s="54">
        <v>2023</v>
      </c>
      <c r="L378" s="54" t="s">
        <v>841</v>
      </c>
      <c r="M378" s="54" t="s">
        <v>907</v>
      </c>
      <c r="N378" s="54"/>
      <c r="O378" s="54" t="s">
        <v>1102</v>
      </c>
      <c r="P378" s="54"/>
      <c r="Q378" s="54" t="s">
        <v>1606</v>
      </c>
      <c r="R378" s="54"/>
      <c r="S378" s="54" t="s">
        <v>2046</v>
      </c>
      <c r="T378" s="54"/>
      <c r="U378" s="54" t="s">
        <v>2470</v>
      </c>
      <c r="V378" s="54"/>
      <c r="W378" s="54"/>
      <c r="X378" s="54"/>
      <c r="Y378" s="54"/>
      <c r="Z378" s="54" t="s">
        <v>205</v>
      </c>
      <c r="AA378" s="54" t="s">
        <v>205</v>
      </c>
      <c r="AB378" s="54" t="s">
        <v>3140</v>
      </c>
      <c r="AC378" s="54" t="s">
        <v>205</v>
      </c>
      <c r="AD378" s="55">
        <v>0.626</v>
      </c>
      <c r="AE378" s="55"/>
      <c r="AF378" s="55"/>
      <c r="AG378" s="55"/>
      <c r="AH378" s="55">
        <v>0.626</v>
      </c>
      <c r="AI378" s="55">
        <v>100</v>
      </c>
      <c r="AJ378" s="55">
        <v>12</v>
      </c>
      <c r="AK378" s="55">
        <v>0</v>
      </c>
      <c r="AL378" s="55">
        <v>0</v>
      </c>
      <c r="AM378" s="55">
        <v>0</v>
      </c>
      <c r="AN378" s="55">
        <v>0</v>
      </c>
      <c r="AO378" s="55">
        <v>0</v>
      </c>
      <c r="AP378" s="55">
        <v>0</v>
      </c>
      <c r="AQ378" s="55"/>
      <c r="AR378" s="55"/>
      <c r="AS378" s="55"/>
      <c r="AT378" s="55"/>
      <c r="AU378" s="55"/>
      <c r="AV378" s="55">
        <v>1</v>
      </c>
      <c r="AW378" s="54" t="s">
        <v>3416</v>
      </c>
      <c r="AX378" s="54"/>
      <c r="AY378" s="55">
        <v>0</v>
      </c>
      <c r="AZ378" s="55">
        <v>0</v>
      </c>
      <c r="BA378" s="55">
        <v>0</v>
      </c>
      <c r="BB378" s="56">
        <v>1</v>
      </c>
      <c r="BC378" s="56">
        <v>1</v>
      </c>
      <c r="BD378" s="56">
        <v>1</v>
      </c>
      <c r="BE378" s="56">
        <v>1</v>
      </c>
      <c r="BF378" s="56"/>
      <c r="BG378" s="56"/>
      <c r="BH378" s="56"/>
      <c r="BI378" s="56"/>
      <c r="BJ378" s="56"/>
      <c r="BK378" s="56"/>
      <c r="BL378" s="56"/>
      <c r="BM378" s="56"/>
      <c r="BN378" s="56"/>
      <c r="BO378" s="56"/>
      <c r="BP378" s="56"/>
      <c r="BQ378" s="56"/>
      <c r="BR378" s="56"/>
      <c r="BS378" s="56"/>
      <c r="BT378" s="56"/>
      <c r="BU378" s="56"/>
      <c r="BV378" s="56"/>
      <c r="BW378" s="56"/>
      <c r="BX378" s="56"/>
      <c r="BY378" s="56"/>
      <c r="BZ378" s="56"/>
      <c r="CA378" s="56"/>
      <c r="CB378" s="56"/>
      <c r="CC378" s="56"/>
      <c r="CD378" s="56"/>
      <c r="CE378" s="56"/>
      <c r="CF378" s="56"/>
      <c r="CG378" s="56"/>
      <c r="CH378" s="56"/>
      <c r="CI378" s="56"/>
      <c r="CJ378" s="56"/>
      <c r="CK378" s="56"/>
      <c r="CL378" s="56"/>
      <c r="CM378" s="56"/>
      <c r="CN378" s="56">
        <v>0</v>
      </c>
      <c r="CO378" s="56"/>
      <c r="CP378" s="70"/>
      <c r="CQ378" s="56"/>
      <c r="CR378" s="56"/>
      <c r="CS378" s="56"/>
      <c r="CT378" s="56"/>
      <c r="CU378" s="56">
        <v>1</v>
      </c>
      <c r="CV378" s="56">
        <v>0</v>
      </c>
      <c r="CW378" s="55">
        <v>5.6000000000000001E-2</v>
      </c>
      <c r="CX378" s="54" t="s">
        <v>3705</v>
      </c>
      <c r="CY378" s="54"/>
      <c r="CZ378" s="54">
        <v>12.7</v>
      </c>
      <c r="DA378" s="54"/>
      <c r="DB378" s="55">
        <v>0.441</v>
      </c>
      <c r="DC378" s="54"/>
      <c r="DD378" s="54"/>
      <c r="DE378" s="54"/>
      <c r="DF378" s="54"/>
      <c r="DG378" s="54"/>
      <c r="DH378" s="54"/>
      <c r="DI378" s="54"/>
      <c r="DJ378" s="54"/>
      <c r="DK378" s="54">
        <v>1</v>
      </c>
      <c r="DL378" s="54" t="s">
        <v>4204</v>
      </c>
      <c r="DM378" s="54">
        <v>38</v>
      </c>
      <c r="DN378" s="54">
        <v>1</v>
      </c>
      <c r="DO378" s="54" t="s">
        <v>4326</v>
      </c>
      <c r="DP378" s="54">
        <v>18</v>
      </c>
      <c r="DQ378" s="54"/>
      <c r="DR378" s="54"/>
      <c r="DS378" s="54"/>
      <c r="DT378" s="54"/>
      <c r="DU378" s="54"/>
      <c r="DV378" s="54"/>
      <c r="DW378" s="54"/>
      <c r="DX378" s="54"/>
      <c r="DY378" s="54"/>
      <c r="DZ378" s="54"/>
      <c r="EA378" s="54"/>
      <c r="EB378" s="54"/>
      <c r="EC378" s="54"/>
      <c r="ED378" s="54"/>
      <c r="EE378" s="54"/>
      <c r="EF378" s="54"/>
      <c r="EG378" s="54"/>
      <c r="EH378" s="54"/>
      <c r="EI378" s="54"/>
      <c r="EJ378" s="54"/>
      <c r="EK378" s="54"/>
      <c r="EL378" s="54">
        <v>1</v>
      </c>
      <c r="EM378" s="54" t="s">
        <v>4636</v>
      </c>
      <c r="EN378" s="54">
        <v>18</v>
      </c>
      <c r="EO378" s="54"/>
      <c r="EP378" s="54"/>
      <c r="EQ378" s="54"/>
      <c r="ER378" s="54"/>
      <c r="ES378" s="54"/>
      <c r="ET378" s="54"/>
      <c r="EU378" s="54"/>
      <c r="EV378" s="54"/>
      <c r="EW378" s="54"/>
      <c r="EX378" s="54"/>
      <c r="EY378" s="54"/>
      <c r="EZ378" s="54"/>
      <c r="FA378" s="54"/>
      <c r="FB378" s="54"/>
      <c r="FC378" s="54"/>
      <c r="FD378" s="54"/>
      <c r="FE378" s="54"/>
      <c r="FF378" s="54"/>
      <c r="FG378" s="54"/>
      <c r="FH378" s="54"/>
      <c r="FI378" s="54"/>
      <c r="FJ378" s="54"/>
      <c r="FK378" s="54"/>
      <c r="FL378" s="54"/>
      <c r="FM378" s="54"/>
      <c r="FN378" s="54"/>
      <c r="FO378" s="54"/>
      <c r="FP378" s="54"/>
      <c r="FQ378" s="54"/>
      <c r="FR378" s="54"/>
      <c r="FS378" s="54"/>
      <c r="FT378" s="54"/>
      <c r="FU378" s="54"/>
      <c r="FV378" s="54"/>
      <c r="FW378" s="54"/>
      <c r="FX378" s="54"/>
      <c r="FY378" s="54"/>
      <c r="FZ378" s="54"/>
      <c r="GA378" s="54"/>
      <c r="GB378" s="54"/>
      <c r="GC378" s="54"/>
      <c r="GD378" s="54"/>
      <c r="GE378" s="54"/>
      <c r="GF378" s="54" t="s">
        <v>5927</v>
      </c>
      <c r="GG378" s="54" t="s">
        <v>6265</v>
      </c>
      <c r="GH378" s="54" t="s">
        <v>6586</v>
      </c>
      <c r="GI378" s="54" t="s">
        <v>6931</v>
      </c>
      <c r="GJ378" s="54" t="s">
        <v>5927</v>
      </c>
      <c r="GK378" s="54" t="s">
        <v>6265</v>
      </c>
      <c r="GL378" s="54" t="s">
        <v>6586</v>
      </c>
      <c r="GM378" s="54" t="s">
        <v>6931</v>
      </c>
      <c r="GN378" s="54"/>
    </row>
    <row r="379" spans="3:196" ht="30" customHeight="1" x14ac:dyDescent="0.2">
      <c r="C379" s="57" t="s">
        <v>11155</v>
      </c>
      <c r="D379" s="102" t="s">
        <v>11217</v>
      </c>
      <c r="E379" s="54" t="s">
        <v>47</v>
      </c>
      <c r="F379" s="54" t="s">
        <v>11175</v>
      </c>
      <c r="G379" s="54" t="s">
        <v>84</v>
      </c>
      <c r="H379" s="54" t="s">
        <v>206</v>
      </c>
      <c r="I379" s="54" t="s">
        <v>530</v>
      </c>
      <c r="J379" s="54"/>
      <c r="K379" s="54">
        <v>2022</v>
      </c>
      <c r="L379" s="54" t="s">
        <v>843</v>
      </c>
      <c r="M379" s="54" t="s">
        <v>975</v>
      </c>
      <c r="N379" s="54"/>
      <c r="O379" s="54" t="s">
        <v>1103</v>
      </c>
      <c r="P379" s="54"/>
      <c r="Q379" s="54" t="s">
        <v>1607</v>
      </c>
      <c r="R379" s="54" t="s">
        <v>1369</v>
      </c>
      <c r="S379" s="54" t="s">
        <v>2047</v>
      </c>
      <c r="T379" s="54" t="s">
        <v>1369</v>
      </c>
      <c r="U379" s="54"/>
      <c r="V379" s="54"/>
      <c r="W379" s="54"/>
      <c r="X379" s="54"/>
      <c r="Y379" s="54"/>
      <c r="Z379" s="54" t="s">
        <v>2719</v>
      </c>
      <c r="AA379" s="54" t="s">
        <v>2719</v>
      </c>
      <c r="AB379" s="54" t="s">
        <v>3140</v>
      </c>
      <c r="AC379" s="54" t="s">
        <v>3211</v>
      </c>
      <c r="AD379" s="55">
        <v>0.11</v>
      </c>
      <c r="AE379" s="55"/>
      <c r="AF379" s="55"/>
      <c r="AG379" s="55"/>
      <c r="AH379" s="55">
        <v>0.11</v>
      </c>
      <c r="AI379" s="55">
        <v>100</v>
      </c>
      <c r="AJ379" s="55">
        <v>0.08</v>
      </c>
      <c r="AK379" s="55">
        <v>0</v>
      </c>
      <c r="AL379" s="55">
        <v>0</v>
      </c>
      <c r="AM379" s="55">
        <v>0</v>
      </c>
      <c r="AN379" s="55">
        <v>0</v>
      </c>
      <c r="AO379" s="55">
        <v>0</v>
      </c>
      <c r="AP379" s="55">
        <v>0</v>
      </c>
      <c r="AQ379" s="55"/>
      <c r="AR379" s="55"/>
      <c r="AS379" s="55"/>
      <c r="AT379" s="55"/>
      <c r="AU379" s="55"/>
      <c r="AV379" s="55">
        <v>1</v>
      </c>
      <c r="AW379" s="54" t="s">
        <v>3417</v>
      </c>
      <c r="AX379" s="54"/>
      <c r="AY379" s="55">
        <v>0</v>
      </c>
      <c r="AZ379" s="55">
        <v>1.9</v>
      </c>
      <c r="BA379" s="55">
        <v>4.5</v>
      </c>
      <c r="BB379" s="56">
        <v>1</v>
      </c>
      <c r="BC379" s="56">
        <v>1</v>
      </c>
      <c r="BD379" s="56">
        <v>1</v>
      </c>
      <c r="BE379" s="56"/>
      <c r="BF379" s="56"/>
      <c r="BG379" s="56"/>
      <c r="BH379" s="56"/>
      <c r="BI379" s="56"/>
      <c r="BJ379" s="56"/>
      <c r="BK379" s="56"/>
      <c r="BL379" s="56"/>
      <c r="BM379" s="56"/>
      <c r="BN379" s="56"/>
      <c r="BO379" s="56"/>
      <c r="BP379" s="56"/>
      <c r="BQ379" s="56">
        <v>1</v>
      </c>
      <c r="BR379" s="56"/>
      <c r="BS379" s="56"/>
      <c r="BT379" s="56"/>
      <c r="BU379" s="56"/>
      <c r="BV379" s="56"/>
      <c r="BW379" s="56"/>
      <c r="BX379" s="56"/>
      <c r="BY379" s="56"/>
      <c r="BZ379" s="56"/>
      <c r="CA379" s="56"/>
      <c r="CB379" s="56"/>
      <c r="CC379" s="56"/>
      <c r="CD379" s="56"/>
      <c r="CE379" s="56"/>
      <c r="CF379" s="56"/>
      <c r="CG379" s="56"/>
      <c r="CH379" s="56"/>
      <c r="CI379" s="56"/>
      <c r="CJ379" s="56"/>
      <c r="CK379" s="56"/>
      <c r="CL379" s="56"/>
      <c r="CM379" s="56"/>
      <c r="CN379" s="56">
        <v>0</v>
      </c>
      <c r="CO379" s="56"/>
      <c r="CP379" s="70"/>
      <c r="CQ379" s="56"/>
      <c r="CR379" s="56"/>
      <c r="CS379" s="56"/>
      <c r="CT379" s="56"/>
      <c r="CU379" s="56">
        <v>1</v>
      </c>
      <c r="CV379" s="56">
        <v>0</v>
      </c>
      <c r="CW379" s="55">
        <v>0.74399999999999999</v>
      </c>
      <c r="CX379" s="54" t="s">
        <v>3706</v>
      </c>
      <c r="CY379" s="54" t="s">
        <v>1369</v>
      </c>
      <c r="CZ379" s="54">
        <v>24.8</v>
      </c>
      <c r="DA379" s="54" t="s">
        <v>3994</v>
      </c>
      <c r="DB379" s="55">
        <v>3.08</v>
      </c>
      <c r="DC379" s="54"/>
      <c r="DD379" s="54"/>
      <c r="DE379" s="54"/>
      <c r="DF379" s="54"/>
      <c r="DG379" s="54"/>
      <c r="DH379" s="54"/>
      <c r="DI379" s="54"/>
      <c r="DJ379" s="54">
        <v>2</v>
      </c>
      <c r="DK379" s="54">
        <v>1</v>
      </c>
      <c r="DL379" s="54" t="s">
        <v>4205</v>
      </c>
      <c r="DM379" s="54">
        <v>190</v>
      </c>
      <c r="DN379" s="54">
        <v>1</v>
      </c>
      <c r="DO379" s="54" t="s">
        <v>4327</v>
      </c>
      <c r="DP379" s="54">
        <v>32</v>
      </c>
      <c r="DQ379" s="54"/>
      <c r="DR379" s="54"/>
      <c r="DS379" s="54"/>
      <c r="DT379" s="54"/>
      <c r="DU379" s="54"/>
      <c r="DV379" s="54"/>
      <c r="DW379" s="54"/>
      <c r="DX379" s="54"/>
      <c r="DY379" s="54"/>
      <c r="DZ379" s="54"/>
      <c r="EA379" s="54"/>
      <c r="EB379" s="54"/>
      <c r="EC379" s="54"/>
      <c r="ED379" s="54"/>
      <c r="EE379" s="54"/>
      <c r="EF379" s="54"/>
      <c r="EG379" s="54"/>
      <c r="EH379" s="54"/>
      <c r="EI379" s="54"/>
      <c r="EJ379" s="54"/>
      <c r="EK379" s="54"/>
      <c r="EL379" s="54"/>
      <c r="EM379" s="54"/>
      <c r="EN379" s="54"/>
      <c r="EO379" s="54"/>
      <c r="EP379" s="54"/>
      <c r="EQ379" s="54"/>
      <c r="ER379" s="54"/>
      <c r="ES379" s="54"/>
      <c r="ET379" s="54"/>
      <c r="EU379" s="54"/>
      <c r="EV379" s="54"/>
      <c r="EW379" s="54"/>
      <c r="EX379" s="54">
        <v>1</v>
      </c>
      <c r="EY379" s="54" t="s">
        <v>709</v>
      </c>
      <c r="EZ379" s="54">
        <v>6</v>
      </c>
      <c r="FA379" s="54"/>
      <c r="FB379" s="54"/>
      <c r="FC379" s="54"/>
      <c r="FD379" s="54"/>
      <c r="FE379" s="54"/>
      <c r="FF379" s="54"/>
      <c r="FG379" s="54"/>
      <c r="FH379" s="54"/>
      <c r="FI379" s="54"/>
      <c r="FJ379" s="54"/>
      <c r="FK379" s="54"/>
      <c r="FL379" s="54"/>
      <c r="FM379" s="54"/>
      <c r="FN379" s="54"/>
      <c r="FO379" s="54"/>
      <c r="FP379" s="54"/>
      <c r="FQ379" s="54"/>
      <c r="FR379" s="54"/>
      <c r="FS379" s="54"/>
      <c r="FT379" s="54"/>
      <c r="FU379" s="54"/>
      <c r="FV379" s="54" t="s">
        <v>5239</v>
      </c>
      <c r="FW379" s="54" t="s">
        <v>5361</v>
      </c>
      <c r="FX379" s="54"/>
      <c r="FY379" s="54"/>
      <c r="FZ379" s="54"/>
      <c r="GA379" s="54"/>
      <c r="GB379" s="54"/>
      <c r="GC379" s="54" t="s">
        <v>709</v>
      </c>
      <c r="GD379" s="54">
        <v>0</v>
      </c>
      <c r="GE379" s="54">
        <v>0</v>
      </c>
      <c r="GF379" s="54" t="s">
        <v>5928</v>
      </c>
      <c r="GG379" s="54" t="s">
        <v>6266</v>
      </c>
      <c r="GH379" s="54" t="s">
        <v>6587</v>
      </c>
      <c r="GI379" s="54" t="s">
        <v>6932</v>
      </c>
      <c r="GJ379" s="54" t="s">
        <v>5928</v>
      </c>
      <c r="GK379" s="54" t="s">
        <v>6266</v>
      </c>
      <c r="GL379" s="54" t="s">
        <v>6587</v>
      </c>
      <c r="GM379" s="54" t="s">
        <v>6932</v>
      </c>
      <c r="GN379" s="54"/>
    </row>
    <row r="380" spans="3:196" ht="30" customHeight="1" x14ac:dyDescent="0.2">
      <c r="C380" s="57" t="s">
        <v>11156</v>
      </c>
      <c r="D380" s="102" t="s">
        <v>11217</v>
      </c>
      <c r="E380" s="54" t="s">
        <v>47</v>
      </c>
      <c r="F380" s="54" t="s">
        <v>11175</v>
      </c>
      <c r="G380" s="54" t="s">
        <v>84</v>
      </c>
      <c r="H380" s="54" t="s">
        <v>224</v>
      </c>
      <c r="I380" s="54" t="s">
        <v>545</v>
      </c>
      <c r="J380" s="54"/>
      <c r="K380" s="54">
        <v>2023</v>
      </c>
      <c r="L380" s="54" t="s">
        <v>848</v>
      </c>
      <c r="M380" s="54" t="s">
        <v>980</v>
      </c>
      <c r="N380" s="54"/>
      <c r="O380" s="54" t="s">
        <v>1117</v>
      </c>
      <c r="P380" s="54" t="s">
        <v>1356</v>
      </c>
      <c r="Q380" s="54" t="s">
        <v>1617</v>
      </c>
      <c r="R380" s="54"/>
      <c r="S380" s="54" t="s">
        <v>2046</v>
      </c>
      <c r="T380" s="54"/>
      <c r="U380" s="54" t="s">
        <v>2471</v>
      </c>
      <c r="V380" s="54"/>
      <c r="W380" s="54"/>
      <c r="X380" s="54"/>
      <c r="Y380" s="54"/>
      <c r="Z380" s="54" t="s">
        <v>224</v>
      </c>
      <c r="AA380" s="54" t="s">
        <v>224</v>
      </c>
      <c r="AB380" s="54" t="s">
        <v>3140</v>
      </c>
      <c r="AC380" s="54" t="s">
        <v>224</v>
      </c>
      <c r="AD380" s="55">
        <v>0.16400000000000001</v>
      </c>
      <c r="AE380" s="55"/>
      <c r="AF380" s="55"/>
      <c r="AG380" s="55"/>
      <c r="AH380" s="55">
        <v>0.16400000000000001</v>
      </c>
      <c r="AI380" s="55">
        <v>0</v>
      </c>
      <c r="AJ380" s="55">
        <v>2.5</v>
      </c>
      <c r="AK380" s="55">
        <v>0</v>
      </c>
      <c r="AL380" s="55">
        <v>0</v>
      </c>
      <c r="AM380" s="55">
        <v>0</v>
      </c>
      <c r="AN380" s="55">
        <v>0</v>
      </c>
      <c r="AO380" s="55">
        <v>0</v>
      </c>
      <c r="AP380" s="55">
        <v>0</v>
      </c>
      <c r="AQ380" s="55"/>
      <c r="AR380" s="55"/>
      <c r="AS380" s="55"/>
      <c r="AT380" s="55"/>
      <c r="AU380" s="55"/>
      <c r="AV380" s="55">
        <v>1</v>
      </c>
      <c r="AW380" s="54" t="s">
        <v>3421</v>
      </c>
      <c r="AX380" s="54"/>
      <c r="AY380" s="55">
        <v>0</v>
      </c>
      <c r="AZ380" s="55">
        <v>0</v>
      </c>
      <c r="BA380" s="55">
        <v>0</v>
      </c>
      <c r="BB380" s="56">
        <v>1</v>
      </c>
      <c r="BC380" s="56">
        <v>1</v>
      </c>
      <c r="BD380" s="56">
        <v>1</v>
      </c>
      <c r="BE380" s="56"/>
      <c r="BF380" s="56"/>
      <c r="BG380" s="56"/>
      <c r="BH380" s="56"/>
      <c r="BI380" s="56"/>
      <c r="BJ380" s="56"/>
      <c r="BK380" s="56"/>
      <c r="BL380" s="56"/>
      <c r="BM380" s="56"/>
      <c r="BN380" s="56"/>
      <c r="BO380" s="56">
        <v>1</v>
      </c>
      <c r="BP380" s="56"/>
      <c r="BQ380" s="56"/>
      <c r="BR380" s="56"/>
      <c r="BS380" s="56"/>
      <c r="BT380" s="56"/>
      <c r="BU380" s="56"/>
      <c r="BV380" s="56"/>
      <c r="BW380" s="56"/>
      <c r="BX380" s="56"/>
      <c r="BY380" s="56"/>
      <c r="BZ380" s="56"/>
      <c r="CA380" s="56"/>
      <c r="CB380" s="56"/>
      <c r="CC380" s="56"/>
      <c r="CD380" s="56"/>
      <c r="CE380" s="56"/>
      <c r="CF380" s="56"/>
      <c r="CG380" s="56"/>
      <c r="CH380" s="56"/>
      <c r="CI380" s="56"/>
      <c r="CJ380" s="56"/>
      <c r="CK380" s="56"/>
      <c r="CL380" s="56"/>
      <c r="CM380" s="56"/>
      <c r="CN380" s="56">
        <v>0</v>
      </c>
      <c r="CO380" s="56"/>
      <c r="CP380" s="70"/>
      <c r="CQ380" s="56"/>
      <c r="CR380" s="56"/>
      <c r="CS380" s="56"/>
      <c r="CT380" s="56"/>
      <c r="CU380" s="56">
        <v>1</v>
      </c>
      <c r="CV380" s="56">
        <v>0</v>
      </c>
      <c r="CW380" s="55">
        <v>0.5</v>
      </c>
      <c r="CX380" s="54" t="s">
        <v>3714</v>
      </c>
      <c r="CY380" s="54"/>
      <c r="CZ380" s="54">
        <v>91.74</v>
      </c>
      <c r="DA380" s="54"/>
      <c r="DB380" s="55">
        <v>0.54500000000000004</v>
      </c>
      <c r="DC380" s="54"/>
      <c r="DD380" s="54"/>
      <c r="DE380" s="54"/>
      <c r="DF380" s="54"/>
      <c r="DG380" s="54"/>
      <c r="DH380" s="54"/>
      <c r="DI380" s="54"/>
      <c r="DJ380" s="54"/>
      <c r="DK380" s="54">
        <v>1</v>
      </c>
      <c r="DL380" s="54" t="s">
        <v>4208</v>
      </c>
      <c r="DM380" s="54">
        <v>50</v>
      </c>
      <c r="DN380" s="54">
        <v>1</v>
      </c>
      <c r="DO380" s="54" t="s">
        <v>4333</v>
      </c>
      <c r="DP380" s="54">
        <v>50</v>
      </c>
      <c r="DQ380" s="54"/>
      <c r="DR380" s="54"/>
      <c r="DS380" s="54"/>
      <c r="DT380" s="54"/>
      <c r="DU380" s="54"/>
      <c r="DV380" s="54"/>
      <c r="DW380" s="54"/>
      <c r="DX380" s="54"/>
      <c r="DY380" s="54"/>
      <c r="DZ380" s="54"/>
      <c r="EA380" s="54"/>
      <c r="EB380" s="54"/>
      <c r="EC380" s="54"/>
      <c r="ED380" s="54"/>
      <c r="EE380" s="54"/>
      <c r="EF380" s="54"/>
      <c r="EG380" s="54"/>
      <c r="EH380" s="54"/>
      <c r="EI380" s="54"/>
      <c r="EJ380" s="54"/>
      <c r="EK380" s="54"/>
      <c r="EL380" s="54">
        <v>1</v>
      </c>
      <c r="EM380" s="54" t="s">
        <v>4333</v>
      </c>
      <c r="EN380" s="54">
        <v>50</v>
      </c>
      <c r="EO380" s="54"/>
      <c r="EP380" s="54"/>
      <c r="EQ380" s="54"/>
      <c r="ER380" s="54"/>
      <c r="ES380" s="54"/>
      <c r="ET380" s="54"/>
      <c r="EU380" s="54"/>
      <c r="EV380" s="54"/>
      <c r="EW380" s="54"/>
      <c r="EX380" s="54"/>
      <c r="EY380" s="54"/>
      <c r="EZ380" s="54"/>
      <c r="FA380" s="54"/>
      <c r="FB380" s="54"/>
      <c r="FC380" s="54"/>
      <c r="FD380" s="54"/>
      <c r="FE380" s="54"/>
      <c r="FF380" s="54"/>
      <c r="FG380" s="54"/>
      <c r="FH380" s="54"/>
      <c r="FI380" s="54"/>
      <c r="FJ380" s="54"/>
      <c r="FK380" s="54"/>
      <c r="FL380" s="54"/>
      <c r="FM380" s="54"/>
      <c r="FN380" s="54"/>
      <c r="FO380" s="54"/>
      <c r="FP380" s="54"/>
      <c r="FQ380" s="54"/>
      <c r="FR380" s="54"/>
      <c r="FS380" s="54"/>
      <c r="FT380" s="54"/>
      <c r="FU380" s="54"/>
      <c r="FV380" s="54"/>
      <c r="FW380" s="54"/>
      <c r="FX380" s="54"/>
      <c r="FY380" s="54"/>
      <c r="FZ380" s="54"/>
      <c r="GA380" s="54"/>
      <c r="GB380" s="54"/>
      <c r="GC380" s="54"/>
      <c r="GD380" s="54"/>
      <c r="GE380" s="54"/>
      <c r="GF380" s="54" t="s">
        <v>5946</v>
      </c>
      <c r="GG380" s="54" t="s">
        <v>6284</v>
      </c>
      <c r="GH380" s="54" t="s">
        <v>6605</v>
      </c>
      <c r="GI380" s="54" t="s">
        <v>6950</v>
      </c>
      <c r="GJ380" s="54" t="s">
        <v>5946</v>
      </c>
      <c r="GK380" s="54" t="s">
        <v>6284</v>
      </c>
      <c r="GL380" s="54" t="s">
        <v>6605</v>
      </c>
      <c r="GM380" s="54" t="s">
        <v>6950</v>
      </c>
      <c r="GN380" s="54"/>
    </row>
    <row r="381" spans="3:196" ht="30" customHeight="1" x14ac:dyDescent="0.2">
      <c r="C381" s="57" t="s">
        <v>11156</v>
      </c>
      <c r="D381" s="102" t="s">
        <v>11217</v>
      </c>
      <c r="E381" s="54" t="s">
        <v>47</v>
      </c>
      <c r="F381" s="54" t="s">
        <v>11175</v>
      </c>
      <c r="G381" s="54" t="s">
        <v>84</v>
      </c>
      <c r="H381" s="54" t="s">
        <v>226</v>
      </c>
      <c r="I381" s="54" t="s">
        <v>549</v>
      </c>
      <c r="J381" s="54" t="s">
        <v>549</v>
      </c>
      <c r="K381" s="54">
        <v>2021</v>
      </c>
      <c r="L381" s="54" t="s">
        <v>850</v>
      </c>
      <c r="M381" s="54" t="s">
        <v>981</v>
      </c>
      <c r="N381" s="54"/>
      <c r="O381" s="54" t="s">
        <v>1121</v>
      </c>
      <c r="P381" s="54"/>
      <c r="Q381" s="54" t="s">
        <v>1619</v>
      </c>
      <c r="R381" s="54"/>
      <c r="S381" s="54" t="s">
        <v>2060</v>
      </c>
      <c r="T381" s="54"/>
      <c r="U381" s="54" t="s">
        <v>2473</v>
      </c>
      <c r="V381" s="54"/>
      <c r="W381" s="54"/>
      <c r="X381" s="54"/>
      <c r="Y381" s="54"/>
      <c r="Z381" s="54" t="s">
        <v>2738</v>
      </c>
      <c r="AA381" s="54" t="s">
        <v>3025</v>
      </c>
      <c r="AB381" s="54" t="s">
        <v>3138</v>
      </c>
      <c r="AC381" s="54" t="s">
        <v>3218</v>
      </c>
      <c r="AD381" s="55">
        <v>6.1379999999999999</v>
      </c>
      <c r="AE381" s="55"/>
      <c r="AF381" s="55"/>
      <c r="AG381" s="55"/>
      <c r="AH381" s="55">
        <v>6.1379999999999999</v>
      </c>
      <c r="AI381" s="55">
        <v>100</v>
      </c>
      <c r="AJ381" s="55">
        <v>10.119999999999999</v>
      </c>
      <c r="AK381" s="55">
        <v>0</v>
      </c>
      <c r="AL381" s="55">
        <v>0</v>
      </c>
      <c r="AM381" s="55">
        <v>0</v>
      </c>
      <c r="AN381" s="55">
        <v>0</v>
      </c>
      <c r="AO381" s="55">
        <v>0</v>
      </c>
      <c r="AP381" s="55">
        <v>0</v>
      </c>
      <c r="AQ381" s="55"/>
      <c r="AR381" s="55"/>
      <c r="AS381" s="55"/>
      <c r="AT381" s="55"/>
      <c r="AU381" s="55"/>
      <c r="AV381" s="55">
        <v>1</v>
      </c>
      <c r="AW381" s="54" t="s">
        <v>3422</v>
      </c>
      <c r="AX381" s="54"/>
      <c r="AY381" s="55">
        <v>0</v>
      </c>
      <c r="AZ381" s="55">
        <v>12.135999999999999</v>
      </c>
      <c r="BA381" s="55">
        <v>18.690000000000001</v>
      </c>
      <c r="BB381" s="56">
        <v>15</v>
      </c>
      <c r="BC381" s="56">
        <v>15</v>
      </c>
      <c r="BD381" s="56">
        <v>15</v>
      </c>
      <c r="BE381" s="56"/>
      <c r="BF381" s="56"/>
      <c r="BG381" s="56"/>
      <c r="BH381" s="56"/>
      <c r="BI381" s="56"/>
      <c r="BJ381" s="56"/>
      <c r="BK381" s="56">
        <v>14</v>
      </c>
      <c r="BL381" s="56"/>
      <c r="BM381" s="56">
        <v>1</v>
      </c>
      <c r="BN381" s="56"/>
      <c r="BO381" s="56"/>
      <c r="BP381" s="56"/>
      <c r="BQ381" s="56"/>
      <c r="BR381" s="56"/>
      <c r="BS381" s="56"/>
      <c r="BT381" s="56"/>
      <c r="BU381" s="56"/>
      <c r="BV381" s="56"/>
      <c r="BW381" s="56"/>
      <c r="BX381" s="56"/>
      <c r="BY381" s="56"/>
      <c r="BZ381" s="56"/>
      <c r="CA381" s="56"/>
      <c r="CB381" s="56"/>
      <c r="CC381" s="56"/>
      <c r="CD381" s="56"/>
      <c r="CE381" s="56"/>
      <c r="CF381" s="56"/>
      <c r="CG381" s="56"/>
      <c r="CH381" s="56"/>
      <c r="CI381" s="56"/>
      <c r="CJ381" s="56"/>
      <c r="CK381" s="56"/>
      <c r="CL381" s="56"/>
      <c r="CM381" s="56"/>
      <c r="CN381" s="56">
        <v>0</v>
      </c>
      <c r="CO381" s="56"/>
      <c r="CP381" s="70"/>
      <c r="CQ381" s="56"/>
      <c r="CR381" s="56"/>
      <c r="CS381" s="56"/>
      <c r="CT381" s="56"/>
      <c r="CU381" s="56">
        <v>15</v>
      </c>
      <c r="CV381" s="56">
        <v>0</v>
      </c>
      <c r="CW381" s="55">
        <v>4.9459999999999997</v>
      </c>
      <c r="CX381" s="54" t="s">
        <v>3717</v>
      </c>
      <c r="CY381" s="54"/>
      <c r="CZ381" s="54">
        <v>16.489999999999998</v>
      </c>
      <c r="DA381" s="54" t="s">
        <v>3998</v>
      </c>
      <c r="DB381" s="55">
        <v>30.535</v>
      </c>
      <c r="DC381" s="54"/>
      <c r="DD381" s="54"/>
      <c r="DE381" s="54"/>
      <c r="DF381" s="54"/>
      <c r="DG381" s="54"/>
      <c r="DH381" s="54"/>
      <c r="DI381" s="54"/>
      <c r="DJ381" s="54">
        <v>10</v>
      </c>
      <c r="DK381" s="54"/>
      <c r="DL381" s="54"/>
      <c r="DM381" s="54"/>
      <c r="DN381" s="54">
        <v>1</v>
      </c>
      <c r="DO381" s="54" t="s">
        <v>4334</v>
      </c>
      <c r="DP381" s="54">
        <v>2515</v>
      </c>
      <c r="DQ381" s="54"/>
      <c r="DR381" s="54"/>
      <c r="DS381" s="54"/>
      <c r="DT381" s="54"/>
      <c r="DU381" s="54"/>
      <c r="DV381" s="54"/>
      <c r="DW381" s="54"/>
      <c r="DX381" s="54"/>
      <c r="DY381" s="54"/>
      <c r="DZ381" s="54"/>
      <c r="EA381" s="54"/>
      <c r="EB381" s="54"/>
      <c r="EC381" s="54"/>
      <c r="ED381" s="54"/>
      <c r="EE381" s="54"/>
      <c r="EF381" s="54"/>
      <c r="EG381" s="54"/>
      <c r="EH381" s="54"/>
      <c r="EI381" s="54"/>
      <c r="EJ381" s="54"/>
      <c r="EK381" s="54"/>
      <c r="EL381" s="54"/>
      <c r="EM381" s="54"/>
      <c r="EN381" s="54"/>
      <c r="EO381" s="54"/>
      <c r="EP381" s="54"/>
      <c r="EQ381" s="54"/>
      <c r="ER381" s="54"/>
      <c r="ES381" s="54"/>
      <c r="ET381" s="54"/>
      <c r="EU381" s="54"/>
      <c r="EV381" s="54"/>
      <c r="EW381" s="54"/>
      <c r="EX381" s="54"/>
      <c r="EY381" s="54"/>
      <c r="EZ381" s="54"/>
      <c r="FA381" s="54"/>
      <c r="FB381" s="54"/>
      <c r="FC381" s="54"/>
      <c r="FD381" s="54"/>
      <c r="FE381" s="54"/>
      <c r="FF381" s="54"/>
      <c r="FG381" s="54"/>
      <c r="FH381" s="54"/>
      <c r="FI381" s="54"/>
      <c r="FJ381" s="54"/>
      <c r="FK381" s="54"/>
      <c r="FL381" s="54"/>
      <c r="FM381" s="54"/>
      <c r="FN381" s="54"/>
      <c r="FO381" s="54"/>
      <c r="FP381" s="54"/>
      <c r="FQ381" s="54"/>
      <c r="FR381" s="54"/>
      <c r="FS381" s="54"/>
      <c r="FT381" s="54"/>
      <c r="FU381" s="54" t="s">
        <v>5027</v>
      </c>
      <c r="FV381" s="54"/>
      <c r="FW381" s="54"/>
      <c r="FX381" s="54"/>
      <c r="FY381" s="54" t="s">
        <v>5491</v>
      </c>
      <c r="FZ381" s="54"/>
      <c r="GA381" s="54"/>
      <c r="GB381" s="54"/>
      <c r="GC381" s="54"/>
      <c r="GD381" s="54"/>
      <c r="GE381" s="54"/>
      <c r="GF381" s="54" t="s">
        <v>5948</v>
      </c>
      <c r="GG381" s="54" t="s">
        <v>6286</v>
      </c>
      <c r="GH381" s="54" t="s">
        <v>6607</v>
      </c>
      <c r="GI381" s="54" t="s">
        <v>6952</v>
      </c>
      <c r="GJ381" s="54" t="s">
        <v>7206</v>
      </c>
      <c r="GK381" s="54" t="s">
        <v>7294</v>
      </c>
      <c r="GL381" s="54" t="s">
        <v>7389</v>
      </c>
      <c r="GM381" s="54" t="s">
        <v>7469</v>
      </c>
      <c r="GN381" s="54"/>
    </row>
    <row r="382" spans="3:196" ht="30" customHeight="1" x14ac:dyDescent="0.2">
      <c r="C382" s="57" t="s">
        <v>11156</v>
      </c>
      <c r="D382" s="102" t="s">
        <v>11217</v>
      </c>
      <c r="E382" s="54" t="s">
        <v>47</v>
      </c>
      <c r="F382" s="54" t="s">
        <v>11175</v>
      </c>
      <c r="G382" s="54" t="s">
        <v>84</v>
      </c>
      <c r="H382" s="54" t="s">
        <v>228</v>
      </c>
      <c r="I382" s="54" t="s">
        <v>551</v>
      </c>
      <c r="J382" s="54"/>
      <c r="K382" s="54">
        <v>2023</v>
      </c>
      <c r="L382" s="54" t="s">
        <v>852</v>
      </c>
      <c r="M382" s="54" t="s">
        <v>760</v>
      </c>
      <c r="N382" s="54"/>
      <c r="O382" s="54"/>
      <c r="P382" s="54"/>
      <c r="Q382" s="54" t="s">
        <v>1621</v>
      </c>
      <c r="R382" s="54" t="s">
        <v>1820</v>
      </c>
      <c r="S382" s="54" t="s">
        <v>2061</v>
      </c>
      <c r="T382" s="54" t="s">
        <v>2298</v>
      </c>
      <c r="U382" s="54"/>
      <c r="V382" s="54"/>
      <c r="W382" s="54"/>
      <c r="X382" s="54"/>
      <c r="Y382" s="54"/>
      <c r="Z382" s="54" t="s">
        <v>2740</v>
      </c>
      <c r="AA382" s="54" t="s">
        <v>2740</v>
      </c>
      <c r="AB382" s="54" t="s">
        <v>3140</v>
      </c>
      <c r="AC382" s="54" t="s">
        <v>2740</v>
      </c>
      <c r="AD382" s="55">
        <v>0.10300000000000001</v>
      </c>
      <c r="AE382" s="55"/>
      <c r="AF382" s="55"/>
      <c r="AG382" s="55"/>
      <c r="AH382" s="55">
        <v>0.1</v>
      </c>
      <c r="AI382" s="55">
        <v>97.09</v>
      </c>
      <c r="AJ382" s="55">
        <v>0.28999999999999998</v>
      </c>
      <c r="AK382" s="55">
        <v>0</v>
      </c>
      <c r="AL382" s="55">
        <v>0</v>
      </c>
      <c r="AM382" s="55">
        <v>0</v>
      </c>
      <c r="AN382" s="55">
        <v>0</v>
      </c>
      <c r="AO382" s="55">
        <v>3.0000000000000001E-3</v>
      </c>
      <c r="AP382" s="55">
        <v>2.91</v>
      </c>
      <c r="AQ382" s="55"/>
      <c r="AR382" s="55"/>
      <c r="AS382" s="55"/>
      <c r="AT382" s="55"/>
      <c r="AU382" s="55"/>
      <c r="AV382" s="55"/>
      <c r="AW382" s="54"/>
      <c r="AX382" s="54"/>
      <c r="AY382" s="55"/>
      <c r="AZ382" s="55">
        <v>0.2</v>
      </c>
      <c r="BA382" s="55">
        <v>0.56000000000000005</v>
      </c>
      <c r="BB382" s="56">
        <v>1</v>
      </c>
      <c r="BC382" s="56">
        <v>1</v>
      </c>
      <c r="BD382" s="56">
        <v>1</v>
      </c>
      <c r="BE382" s="56"/>
      <c r="BF382" s="56"/>
      <c r="BG382" s="56"/>
      <c r="BH382" s="56"/>
      <c r="BI382" s="56"/>
      <c r="BJ382" s="56"/>
      <c r="BK382" s="56"/>
      <c r="BL382" s="56"/>
      <c r="BM382" s="56"/>
      <c r="BN382" s="56"/>
      <c r="BO382" s="56">
        <v>1</v>
      </c>
      <c r="BP382" s="56"/>
      <c r="BQ382" s="56"/>
      <c r="BR382" s="56"/>
      <c r="BS382" s="56"/>
      <c r="BT382" s="56"/>
      <c r="BU382" s="56"/>
      <c r="BV382" s="56"/>
      <c r="BW382" s="56"/>
      <c r="BX382" s="56"/>
      <c r="BY382" s="56"/>
      <c r="BZ382" s="56"/>
      <c r="CA382" s="56"/>
      <c r="CB382" s="56"/>
      <c r="CC382" s="56"/>
      <c r="CD382" s="56"/>
      <c r="CE382" s="56"/>
      <c r="CF382" s="56"/>
      <c r="CG382" s="56"/>
      <c r="CH382" s="56"/>
      <c r="CI382" s="56"/>
      <c r="CJ382" s="56"/>
      <c r="CK382" s="56"/>
      <c r="CL382" s="56"/>
      <c r="CM382" s="56"/>
      <c r="CN382" s="56">
        <v>0</v>
      </c>
      <c r="CO382" s="56"/>
      <c r="CP382" s="70"/>
      <c r="CQ382" s="56"/>
      <c r="CR382" s="56"/>
      <c r="CS382" s="56"/>
      <c r="CT382" s="56"/>
      <c r="CU382" s="56">
        <v>1</v>
      </c>
      <c r="CV382" s="56">
        <v>0</v>
      </c>
      <c r="CW382" s="55">
        <v>7.4999999999999997E-2</v>
      </c>
      <c r="CX382" s="54" t="s">
        <v>3719</v>
      </c>
      <c r="CY382" s="54" t="s">
        <v>3903</v>
      </c>
      <c r="CZ382" s="54">
        <v>0</v>
      </c>
      <c r="DA382" s="54" t="s">
        <v>3999</v>
      </c>
      <c r="DB382" s="55">
        <v>5.149</v>
      </c>
      <c r="DC382" s="54"/>
      <c r="DD382" s="54"/>
      <c r="DE382" s="54"/>
      <c r="DF382" s="54"/>
      <c r="DG382" s="54"/>
      <c r="DH382" s="54"/>
      <c r="DI382" s="54"/>
      <c r="DJ382" s="54"/>
      <c r="DK382" s="54"/>
      <c r="DL382" s="54"/>
      <c r="DM382" s="54"/>
      <c r="DN382" s="54">
        <v>1</v>
      </c>
      <c r="DO382" s="54" t="s">
        <v>4335</v>
      </c>
      <c r="DP382" s="54">
        <v>43</v>
      </c>
      <c r="DQ382" s="54"/>
      <c r="DR382" s="54"/>
      <c r="DS382" s="54"/>
      <c r="DT382" s="54"/>
      <c r="DU382" s="54"/>
      <c r="DV382" s="54"/>
      <c r="DW382" s="54"/>
      <c r="DX382" s="54"/>
      <c r="DY382" s="54"/>
      <c r="DZ382" s="54"/>
      <c r="EA382" s="54"/>
      <c r="EB382" s="54"/>
      <c r="EC382" s="54"/>
      <c r="ED382" s="54"/>
      <c r="EE382" s="54"/>
      <c r="EF382" s="54"/>
      <c r="EG382" s="54"/>
      <c r="EH382" s="54"/>
      <c r="EI382" s="54"/>
      <c r="EJ382" s="54"/>
      <c r="EK382" s="54"/>
      <c r="EL382" s="54"/>
      <c r="EM382" s="54"/>
      <c r="EN382" s="54"/>
      <c r="EO382" s="54"/>
      <c r="EP382" s="54"/>
      <c r="EQ382" s="54"/>
      <c r="ER382" s="54"/>
      <c r="ES382" s="54"/>
      <c r="ET382" s="54"/>
      <c r="EU382" s="54"/>
      <c r="EV382" s="54"/>
      <c r="EW382" s="54"/>
      <c r="EX382" s="54"/>
      <c r="EY382" s="54"/>
      <c r="EZ382" s="54"/>
      <c r="FA382" s="54"/>
      <c r="FB382" s="54"/>
      <c r="FC382" s="54"/>
      <c r="FD382" s="54"/>
      <c r="FE382" s="54"/>
      <c r="FF382" s="54"/>
      <c r="FG382" s="54"/>
      <c r="FH382" s="54"/>
      <c r="FI382" s="54"/>
      <c r="FJ382" s="54"/>
      <c r="FK382" s="54"/>
      <c r="FL382" s="54"/>
      <c r="FM382" s="54"/>
      <c r="FN382" s="54"/>
      <c r="FO382" s="54"/>
      <c r="FP382" s="54"/>
      <c r="FQ382" s="54"/>
      <c r="FR382" s="54"/>
      <c r="FS382" s="54"/>
      <c r="FT382" s="54"/>
      <c r="FU382" s="54" t="s">
        <v>5029</v>
      </c>
      <c r="FV382" s="54"/>
      <c r="FW382" s="54"/>
      <c r="FX382" s="54"/>
      <c r="FY382" s="54"/>
      <c r="FZ382" s="54"/>
      <c r="GA382" s="54"/>
      <c r="GB382" s="54"/>
      <c r="GC382" s="54"/>
      <c r="GD382" s="54"/>
      <c r="GE382" s="54"/>
      <c r="GF382" s="54" t="s">
        <v>5950</v>
      </c>
      <c r="GG382" s="54" t="s">
        <v>6288</v>
      </c>
      <c r="GH382" s="54" t="s">
        <v>6609</v>
      </c>
      <c r="GI382" s="54" t="s">
        <v>6954</v>
      </c>
      <c r="GJ382" s="54" t="s">
        <v>5950</v>
      </c>
      <c r="GK382" s="54"/>
      <c r="GL382" s="54" t="s">
        <v>6609</v>
      </c>
      <c r="GM382" s="54" t="s">
        <v>6954</v>
      </c>
      <c r="GN382" s="54"/>
    </row>
    <row r="383" spans="3:196" ht="30" customHeight="1" x14ac:dyDescent="0.2">
      <c r="C383" s="57" t="s">
        <v>11156</v>
      </c>
      <c r="D383" s="102" t="s">
        <v>11217</v>
      </c>
      <c r="E383" s="54" t="s">
        <v>47</v>
      </c>
      <c r="F383" s="54" t="s">
        <v>11175</v>
      </c>
      <c r="G383" s="54" t="s">
        <v>84</v>
      </c>
      <c r="H383" s="54" t="s">
        <v>228</v>
      </c>
      <c r="I383" s="54" t="s">
        <v>556</v>
      </c>
      <c r="J383" s="54"/>
      <c r="K383" s="54">
        <v>2023</v>
      </c>
      <c r="L383" s="54" t="s">
        <v>852</v>
      </c>
      <c r="M383" s="54" t="s">
        <v>984</v>
      </c>
      <c r="N383" s="54"/>
      <c r="O383" s="54"/>
      <c r="P383" s="54"/>
      <c r="Q383" s="54" t="s">
        <v>1621</v>
      </c>
      <c r="R383" s="54" t="s">
        <v>1823</v>
      </c>
      <c r="S383" s="54" t="s">
        <v>2061</v>
      </c>
      <c r="T383" s="54" t="s">
        <v>2303</v>
      </c>
      <c r="U383" s="54"/>
      <c r="V383" s="54"/>
      <c r="W383" s="54"/>
      <c r="X383" s="54"/>
      <c r="Y383" s="54"/>
      <c r="Z383" s="54" t="s">
        <v>2740</v>
      </c>
      <c r="AA383" s="54" t="s">
        <v>2740</v>
      </c>
      <c r="AB383" s="54" t="s">
        <v>3140</v>
      </c>
      <c r="AC383" s="54" t="s">
        <v>2740</v>
      </c>
      <c r="AD383" s="55">
        <v>3.3000000000000002E-2</v>
      </c>
      <c r="AE383" s="55"/>
      <c r="AF383" s="55"/>
      <c r="AG383" s="55"/>
      <c r="AH383" s="55">
        <v>0.03</v>
      </c>
      <c r="AI383" s="55">
        <v>90.91</v>
      </c>
      <c r="AJ383" s="55">
        <v>0.08</v>
      </c>
      <c r="AK383" s="55">
        <v>0</v>
      </c>
      <c r="AL383" s="55">
        <v>0</v>
      </c>
      <c r="AM383" s="55">
        <v>0</v>
      </c>
      <c r="AN383" s="55">
        <v>0</v>
      </c>
      <c r="AO383" s="55">
        <v>3.0000000000000001E-3</v>
      </c>
      <c r="AP383" s="55">
        <v>9.09</v>
      </c>
      <c r="AQ383" s="55"/>
      <c r="AR383" s="55"/>
      <c r="AS383" s="55"/>
      <c r="AT383" s="55"/>
      <c r="AU383" s="55"/>
      <c r="AV383" s="55"/>
      <c r="AW383" s="54"/>
      <c r="AX383" s="54"/>
      <c r="AY383" s="55"/>
      <c r="AZ383" s="55">
        <v>0.2</v>
      </c>
      <c r="BA383" s="55">
        <v>0.56000000000000005</v>
      </c>
      <c r="BB383" s="56">
        <v>1</v>
      </c>
      <c r="BC383" s="56">
        <v>1</v>
      </c>
      <c r="BD383" s="56">
        <v>1</v>
      </c>
      <c r="BE383" s="56"/>
      <c r="BF383" s="56"/>
      <c r="BG383" s="56"/>
      <c r="BH383" s="56"/>
      <c r="BI383" s="56"/>
      <c r="BJ383" s="56"/>
      <c r="BK383" s="56"/>
      <c r="BL383" s="56"/>
      <c r="BM383" s="56"/>
      <c r="BN383" s="56">
        <v>1</v>
      </c>
      <c r="BO383" s="56"/>
      <c r="BP383" s="56"/>
      <c r="BQ383" s="56"/>
      <c r="BR383" s="56"/>
      <c r="BS383" s="56"/>
      <c r="BT383" s="56"/>
      <c r="BU383" s="56"/>
      <c r="BV383" s="56"/>
      <c r="BW383" s="56"/>
      <c r="BX383" s="56"/>
      <c r="BY383" s="56"/>
      <c r="BZ383" s="56"/>
      <c r="CA383" s="56"/>
      <c r="CB383" s="56"/>
      <c r="CC383" s="56"/>
      <c r="CD383" s="56"/>
      <c r="CE383" s="56"/>
      <c r="CF383" s="56"/>
      <c r="CG383" s="56"/>
      <c r="CH383" s="56"/>
      <c r="CI383" s="56"/>
      <c r="CJ383" s="56"/>
      <c r="CK383" s="56"/>
      <c r="CL383" s="56"/>
      <c r="CM383" s="56"/>
      <c r="CN383" s="56">
        <v>0</v>
      </c>
      <c r="CO383" s="56"/>
      <c r="CP383" s="70"/>
      <c r="CQ383" s="56"/>
      <c r="CR383" s="56"/>
      <c r="CS383" s="56"/>
      <c r="CT383" s="56"/>
      <c r="CU383" s="56">
        <v>1</v>
      </c>
      <c r="CV383" s="56">
        <v>0</v>
      </c>
      <c r="CW383" s="55">
        <v>6.2E-2</v>
      </c>
      <c r="CX383" s="54" t="s">
        <v>3723</v>
      </c>
      <c r="CY383" s="54" t="s">
        <v>3904</v>
      </c>
      <c r="CZ383" s="54">
        <v>1.24</v>
      </c>
      <c r="DA383" s="54" t="s">
        <v>3999</v>
      </c>
      <c r="DB383" s="55">
        <v>5.149</v>
      </c>
      <c r="DC383" s="54"/>
      <c r="DD383" s="54"/>
      <c r="DE383" s="54"/>
      <c r="DF383" s="54"/>
      <c r="DG383" s="54"/>
      <c r="DH383" s="54"/>
      <c r="DI383" s="54"/>
      <c r="DJ383" s="54"/>
      <c r="DK383" s="54"/>
      <c r="DL383" s="54"/>
      <c r="DM383" s="54"/>
      <c r="DN383" s="54">
        <v>1</v>
      </c>
      <c r="DO383" s="54" t="s">
        <v>4335</v>
      </c>
      <c r="DP383" s="54">
        <v>52</v>
      </c>
      <c r="DQ383" s="54"/>
      <c r="DR383" s="54"/>
      <c r="DS383" s="54"/>
      <c r="DT383" s="54"/>
      <c r="DU383" s="54"/>
      <c r="DV383" s="54"/>
      <c r="DW383" s="54"/>
      <c r="DX383" s="54"/>
      <c r="DY383" s="54"/>
      <c r="DZ383" s="54"/>
      <c r="EA383" s="54"/>
      <c r="EB383" s="54"/>
      <c r="EC383" s="54"/>
      <c r="ED383" s="54"/>
      <c r="EE383" s="54"/>
      <c r="EF383" s="54"/>
      <c r="EG383" s="54"/>
      <c r="EH383" s="54"/>
      <c r="EI383" s="54"/>
      <c r="EJ383" s="54"/>
      <c r="EK383" s="54"/>
      <c r="EL383" s="54"/>
      <c r="EM383" s="54"/>
      <c r="EN383" s="54"/>
      <c r="EO383" s="54"/>
      <c r="EP383" s="54"/>
      <c r="EQ383" s="54"/>
      <c r="ER383" s="54"/>
      <c r="ES383" s="54"/>
      <c r="ET383" s="54"/>
      <c r="EU383" s="54"/>
      <c r="EV383" s="54"/>
      <c r="EW383" s="54"/>
      <c r="EX383" s="54"/>
      <c r="EY383" s="54"/>
      <c r="EZ383" s="54"/>
      <c r="FA383" s="54"/>
      <c r="FB383" s="54"/>
      <c r="FC383" s="54"/>
      <c r="FD383" s="54"/>
      <c r="FE383" s="54"/>
      <c r="FF383" s="54"/>
      <c r="FG383" s="54"/>
      <c r="FH383" s="54"/>
      <c r="FI383" s="54"/>
      <c r="FJ383" s="54"/>
      <c r="FK383" s="54"/>
      <c r="FL383" s="54"/>
      <c r="FM383" s="54"/>
      <c r="FN383" s="54"/>
      <c r="FO383" s="54"/>
      <c r="FP383" s="54"/>
      <c r="FQ383" s="54"/>
      <c r="FR383" s="54"/>
      <c r="FS383" s="54"/>
      <c r="FT383" s="54"/>
      <c r="FU383" s="54" t="s">
        <v>5029</v>
      </c>
      <c r="FV383" s="54"/>
      <c r="FW383" s="54"/>
      <c r="FX383" s="54"/>
      <c r="FY383" s="54"/>
      <c r="FZ383" s="54"/>
      <c r="GA383" s="54"/>
      <c r="GB383" s="54"/>
      <c r="GC383" s="54"/>
      <c r="GD383" s="54"/>
      <c r="GE383" s="54"/>
      <c r="GF383" s="54" t="s">
        <v>5950</v>
      </c>
      <c r="GG383" s="54" t="s">
        <v>6288</v>
      </c>
      <c r="GH383" s="54" t="s">
        <v>6609</v>
      </c>
      <c r="GI383" s="54" t="s">
        <v>6954</v>
      </c>
      <c r="GJ383" s="54" t="s">
        <v>5950</v>
      </c>
      <c r="GK383" s="54" t="s">
        <v>6288</v>
      </c>
      <c r="GL383" s="54" t="s">
        <v>6609</v>
      </c>
      <c r="GM383" s="54" t="s">
        <v>6954</v>
      </c>
      <c r="GN383" s="54"/>
    </row>
    <row r="384" spans="3:196" ht="30" customHeight="1" x14ac:dyDescent="0.2">
      <c r="C384" s="57" t="s">
        <v>11156</v>
      </c>
      <c r="D384" s="102" t="s">
        <v>11217</v>
      </c>
      <c r="E384" s="54" t="s">
        <v>47</v>
      </c>
      <c r="F384" s="54" t="s">
        <v>11175</v>
      </c>
      <c r="G384" s="54" t="s">
        <v>84</v>
      </c>
      <c r="H384" s="54" t="s">
        <v>228</v>
      </c>
      <c r="I384" s="54" t="s">
        <v>558</v>
      </c>
      <c r="J384" s="54"/>
      <c r="K384" s="54">
        <v>2023</v>
      </c>
      <c r="L384" s="54" t="s">
        <v>852</v>
      </c>
      <c r="M384" s="54" t="s">
        <v>984</v>
      </c>
      <c r="N384" s="54"/>
      <c r="O384" s="54"/>
      <c r="P384" s="54"/>
      <c r="Q384" s="54" t="s">
        <v>1621</v>
      </c>
      <c r="R384" s="54" t="s">
        <v>1825</v>
      </c>
      <c r="S384" s="54" t="s">
        <v>2061</v>
      </c>
      <c r="T384" s="54" t="s">
        <v>2304</v>
      </c>
      <c r="U384" s="54"/>
      <c r="V384" s="54"/>
      <c r="W384" s="54"/>
      <c r="X384" s="54"/>
      <c r="Y384" s="54"/>
      <c r="Z384" s="54" t="s">
        <v>2740</v>
      </c>
      <c r="AA384" s="54" t="s">
        <v>2740</v>
      </c>
      <c r="AB384" s="54" t="s">
        <v>3140</v>
      </c>
      <c r="AC384" s="54" t="s">
        <v>2740</v>
      </c>
      <c r="AD384" s="55">
        <v>6.3E-2</v>
      </c>
      <c r="AE384" s="55"/>
      <c r="AF384" s="55"/>
      <c r="AG384" s="55"/>
      <c r="AH384" s="55">
        <v>0.06</v>
      </c>
      <c r="AI384" s="55">
        <v>95.24</v>
      </c>
      <c r="AJ384" s="55">
        <v>0.17</v>
      </c>
      <c r="AK384" s="55">
        <v>0</v>
      </c>
      <c r="AL384" s="55">
        <v>0</v>
      </c>
      <c r="AM384" s="55">
        <v>0</v>
      </c>
      <c r="AN384" s="55">
        <v>0</v>
      </c>
      <c r="AO384" s="55">
        <v>3.0000000000000001E-3</v>
      </c>
      <c r="AP384" s="55">
        <v>4.76</v>
      </c>
      <c r="AQ384" s="55"/>
      <c r="AR384" s="55"/>
      <c r="AS384" s="55"/>
      <c r="AT384" s="55"/>
      <c r="AU384" s="55"/>
      <c r="AV384" s="55"/>
      <c r="AW384" s="54"/>
      <c r="AX384" s="54"/>
      <c r="AY384" s="55"/>
      <c r="AZ384" s="55">
        <v>0.2</v>
      </c>
      <c r="BA384" s="55">
        <v>0.56000000000000005</v>
      </c>
      <c r="BB384" s="56">
        <v>1</v>
      </c>
      <c r="BC384" s="56">
        <v>1</v>
      </c>
      <c r="BD384" s="56">
        <v>1</v>
      </c>
      <c r="BE384" s="56"/>
      <c r="BF384" s="56"/>
      <c r="BG384" s="56"/>
      <c r="BH384" s="56"/>
      <c r="BI384" s="56"/>
      <c r="BJ384" s="56"/>
      <c r="BK384" s="56"/>
      <c r="BL384" s="56"/>
      <c r="BM384" s="56"/>
      <c r="BN384" s="56">
        <v>1</v>
      </c>
      <c r="BO384" s="56"/>
      <c r="BP384" s="56"/>
      <c r="BQ384" s="56"/>
      <c r="BR384" s="56"/>
      <c r="BS384" s="56"/>
      <c r="BT384" s="56"/>
      <c r="BU384" s="56"/>
      <c r="BV384" s="56"/>
      <c r="BW384" s="56"/>
      <c r="BX384" s="56"/>
      <c r="BY384" s="56"/>
      <c r="BZ384" s="56"/>
      <c r="CA384" s="56"/>
      <c r="CB384" s="56"/>
      <c r="CC384" s="56"/>
      <c r="CD384" s="56"/>
      <c r="CE384" s="56"/>
      <c r="CF384" s="56"/>
      <c r="CG384" s="56"/>
      <c r="CH384" s="56"/>
      <c r="CI384" s="56"/>
      <c r="CJ384" s="56"/>
      <c r="CK384" s="56"/>
      <c r="CL384" s="56"/>
      <c r="CM384" s="56"/>
      <c r="CN384" s="56">
        <v>0</v>
      </c>
      <c r="CO384" s="56"/>
      <c r="CP384" s="70"/>
      <c r="CQ384" s="56"/>
      <c r="CR384" s="56"/>
      <c r="CS384" s="56"/>
      <c r="CT384" s="56"/>
      <c r="CU384" s="56">
        <v>1</v>
      </c>
      <c r="CV384" s="56">
        <v>0</v>
      </c>
      <c r="CW384" s="55">
        <v>0.12</v>
      </c>
      <c r="CX384" s="54" t="s">
        <v>3723</v>
      </c>
      <c r="CY384" s="54" t="s">
        <v>3905</v>
      </c>
      <c r="CZ384" s="54">
        <v>2.33</v>
      </c>
      <c r="DA384" s="54" t="s">
        <v>3999</v>
      </c>
      <c r="DB384" s="55">
        <v>5.149</v>
      </c>
      <c r="DC384" s="54"/>
      <c r="DD384" s="54"/>
      <c r="DE384" s="54"/>
      <c r="DF384" s="54"/>
      <c r="DG384" s="54"/>
      <c r="DH384" s="54"/>
      <c r="DI384" s="54"/>
      <c r="DJ384" s="54"/>
      <c r="DK384" s="54"/>
      <c r="DL384" s="54"/>
      <c r="DM384" s="54"/>
      <c r="DN384" s="54">
        <v>1</v>
      </c>
      <c r="DO384" s="54" t="s">
        <v>4335</v>
      </c>
      <c r="DP384" s="54">
        <v>52</v>
      </c>
      <c r="DQ384" s="54"/>
      <c r="DR384" s="54"/>
      <c r="DS384" s="54"/>
      <c r="DT384" s="54"/>
      <c r="DU384" s="54"/>
      <c r="DV384" s="54"/>
      <c r="DW384" s="54"/>
      <c r="DX384" s="54"/>
      <c r="DY384" s="54"/>
      <c r="DZ384" s="54"/>
      <c r="EA384" s="54"/>
      <c r="EB384" s="54"/>
      <c r="EC384" s="54"/>
      <c r="ED384" s="54"/>
      <c r="EE384" s="54"/>
      <c r="EF384" s="54"/>
      <c r="EG384" s="54"/>
      <c r="EH384" s="54"/>
      <c r="EI384" s="54"/>
      <c r="EJ384" s="54"/>
      <c r="EK384" s="54"/>
      <c r="EL384" s="54"/>
      <c r="EM384" s="54"/>
      <c r="EN384" s="54"/>
      <c r="EO384" s="54"/>
      <c r="EP384" s="54"/>
      <c r="EQ384" s="54"/>
      <c r="ER384" s="54"/>
      <c r="ES384" s="54"/>
      <c r="ET384" s="54"/>
      <c r="EU384" s="54"/>
      <c r="EV384" s="54"/>
      <c r="EW384" s="54"/>
      <c r="EX384" s="54"/>
      <c r="EY384" s="54"/>
      <c r="EZ384" s="54"/>
      <c r="FA384" s="54"/>
      <c r="FB384" s="54"/>
      <c r="FC384" s="54"/>
      <c r="FD384" s="54"/>
      <c r="FE384" s="54"/>
      <c r="FF384" s="54"/>
      <c r="FG384" s="54"/>
      <c r="FH384" s="54"/>
      <c r="FI384" s="54"/>
      <c r="FJ384" s="54"/>
      <c r="FK384" s="54"/>
      <c r="FL384" s="54"/>
      <c r="FM384" s="54"/>
      <c r="FN384" s="54"/>
      <c r="FO384" s="54"/>
      <c r="FP384" s="54"/>
      <c r="FQ384" s="54"/>
      <c r="FR384" s="54"/>
      <c r="FS384" s="54"/>
      <c r="FT384" s="54"/>
      <c r="FU384" s="54" t="s">
        <v>5029</v>
      </c>
      <c r="FV384" s="54"/>
      <c r="FW384" s="54"/>
      <c r="FX384" s="54"/>
      <c r="FY384" s="54"/>
      <c r="FZ384" s="54"/>
      <c r="GA384" s="54"/>
      <c r="GB384" s="54"/>
      <c r="GC384" s="54"/>
      <c r="GD384" s="54"/>
      <c r="GE384" s="54"/>
      <c r="GF384" s="54" t="s">
        <v>5950</v>
      </c>
      <c r="GG384" s="54" t="s">
        <v>6288</v>
      </c>
      <c r="GH384" s="54" t="s">
        <v>6609</v>
      </c>
      <c r="GI384" s="54" t="s">
        <v>6954</v>
      </c>
      <c r="GJ384" s="54" t="s">
        <v>5950</v>
      </c>
      <c r="GK384" s="54" t="s">
        <v>6288</v>
      </c>
      <c r="GL384" s="54" t="s">
        <v>6609</v>
      </c>
      <c r="GM384" s="54" t="s">
        <v>6954</v>
      </c>
      <c r="GN384" s="54"/>
    </row>
    <row r="385" spans="3:196" ht="30" customHeight="1" x14ac:dyDescent="0.2">
      <c r="C385" s="57" t="s">
        <v>11156</v>
      </c>
      <c r="D385" s="102" t="s">
        <v>11217</v>
      </c>
      <c r="E385" s="54" t="s">
        <v>47</v>
      </c>
      <c r="F385" s="54" t="s">
        <v>11175</v>
      </c>
      <c r="G385" s="54" t="s">
        <v>84</v>
      </c>
      <c r="H385" s="54" t="s">
        <v>237</v>
      </c>
      <c r="I385" s="54" t="s">
        <v>560</v>
      </c>
      <c r="J385" s="54"/>
      <c r="K385" s="54">
        <v>2023</v>
      </c>
      <c r="L385" s="54" t="s">
        <v>831</v>
      </c>
      <c r="M385" s="54" t="s">
        <v>805</v>
      </c>
      <c r="N385" s="54"/>
      <c r="O385" s="54"/>
      <c r="P385" s="54"/>
      <c r="Q385" s="54" t="s">
        <v>1627</v>
      </c>
      <c r="R385" s="54" t="s">
        <v>1827</v>
      </c>
      <c r="S385" s="54" t="s">
        <v>2067</v>
      </c>
      <c r="T385" s="54" t="s">
        <v>2306</v>
      </c>
      <c r="U385" s="54"/>
      <c r="V385" s="54"/>
      <c r="W385" s="54"/>
      <c r="X385" s="54"/>
      <c r="Y385" s="54"/>
      <c r="Z385" s="54" t="s">
        <v>2749</v>
      </c>
      <c r="AA385" s="54" t="s">
        <v>2749</v>
      </c>
      <c r="AB385" s="54" t="s">
        <v>3140</v>
      </c>
      <c r="AC385" s="54" t="s">
        <v>2749</v>
      </c>
      <c r="AD385" s="55">
        <v>0.06</v>
      </c>
      <c r="AE385" s="55"/>
      <c r="AF385" s="55"/>
      <c r="AG385" s="55"/>
      <c r="AH385" s="55">
        <v>5.8999999999999997E-2</v>
      </c>
      <c r="AI385" s="55">
        <v>98.33</v>
      </c>
      <c r="AJ385" s="55">
        <v>0.49</v>
      </c>
      <c r="AK385" s="55">
        <v>0</v>
      </c>
      <c r="AL385" s="55">
        <v>0</v>
      </c>
      <c r="AM385" s="55">
        <v>0</v>
      </c>
      <c r="AN385" s="55">
        <v>0</v>
      </c>
      <c r="AO385" s="55">
        <v>1E-3</v>
      </c>
      <c r="AP385" s="55">
        <v>1.67</v>
      </c>
      <c r="AQ385" s="55"/>
      <c r="AR385" s="55"/>
      <c r="AS385" s="55"/>
      <c r="AT385" s="55"/>
      <c r="AU385" s="55"/>
      <c r="AV385" s="55"/>
      <c r="AW385" s="54"/>
      <c r="AX385" s="54"/>
      <c r="AY385" s="55"/>
      <c r="AZ385" s="55">
        <v>5.0000000000000001E-3</v>
      </c>
      <c r="BA385" s="55">
        <v>0.06</v>
      </c>
      <c r="BB385" s="56">
        <v>1</v>
      </c>
      <c r="BC385" s="56">
        <v>1</v>
      </c>
      <c r="BD385" s="56">
        <v>1</v>
      </c>
      <c r="BE385" s="56"/>
      <c r="BF385" s="56"/>
      <c r="BG385" s="56"/>
      <c r="BH385" s="56"/>
      <c r="BI385" s="56"/>
      <c r="BJ385" s="56"/>
      <c r="BK385" s="56"/>
      <c r="BL385" s="56"/>
      <c r="BM385" s="56"/>
      <c r="BN385" s="56"/>
      <c r="BO385" s="56">
        <v>1</v>
      </c>
      <c r="BP385" s="56"/>
      <c r="BQ385" s="56"/>
      <c r="BR385" s="56"/>
      <c r="BS385" s="56"/>
      <c r="BT385" s="56"/>
      <c r="BU385" s="56"/>
      <c r="BV385" s="56"/>
      <c r="BW385" s="56"/>
      <c r="BX385" s="56"/>
      <c r="BY385" s="56"/>
      <c r="BZ385" s="56"/>
      <c r="CA385" s="56"/>
      <c r="CB385" s="56"/>
      <c r="CC385" s="56"/>
      <c r="CD385" s="56"/>
      <c r="CE385" s="56"/>
      <c r="CF385" s="56"/>
      <c r="CG385" s="56"/>
      <c r="CH385" s="56"/>
      <c r="CI385" s="56"/>
      <c r="CJ385" s="56"/>
      <c r="CK385" s="56"/>
      <c r="CL385" s="56"/>
      <c r="CM385" s="56"/>
      <c r="CN385" s="56">
        <v>0</v>
      </c>
      <c r="CO385" s="56"/>
      <c r="CP385" s="70"/>
      <c r="CQ385" s="56"/>
      <c r="CR385" s="56"/>
      <c r="CS385" s="56"/>
      <c r="CT385" s="56"/>
      <c r="CU385" s="56">
        <v>1</v>
      </c>
      <c r="CV385" s="56">
        <v>0</v>
      </c>
      <c r="CW385" s="55">
        <v>0.877</v>
      </c>
      <c r="CX385" s="54" t="s">
        <v>3726</v>
      </c>
      <c r="CY385" s="54" t="s">
        <v>3906</v>
      </c>
      <c r="CZ385" s="54">
        <v>82.42</v>
      </c>
      <c r="DA385" s="54" t="s">
        <v>3999</v>
      </c>
      <c r="DB385" s="55">
        <v>1.0640000000000001</v>
      </c>
      <c r="DC385" s="54"/>
      <c r="DD385" s="54"/>
      <c r="DE385" s="54"/>
      <c r="DF385" s="54"/>
      <c r="DG385" s="54"/>
      <c r="DH385" s="54"/>
      <c r="DI385" s="54"/>
      <c r="DJ385" s="54"/>
      <c r="DK385" s="54"/>
      <c r="DL385" s="54"/>
      <c r="DM385" s="54"/>
      <c r="DN385" s="54">
        <v>1</v>
      </c>
      <c r="DO385" s="54" t="s">
        <v>4335</v>
      </c>
      <c r="DP385" s="54">
        <v>30</v>
      </c>
      <c r="DQ385" s="54"/>
      <c r="DR385" s="54"/>
      <c r="DS385" s="54"/>
      <c r="DT385" s="54"/>
      <c r="DU385" s="54"/>
      <c r="DV385" s="54"/>
      <c r="DW385" s="54"/>
      <c r="DX385" s="54"/>
      <c r="DY385" s="54"/>
      <c r="DZ385" s="54"/>
      <c r="EA385" s="54"/>
      <c r="EB385" s="54"/>
      <c r="EC385" s="54"/>
      <c r="ED385" s="54"/>
      <c r="EE385" s="54"/>
      <c r="EF385" s="54"/>
      <c r="EG385" s="54"/>
      <c r="EH385" s="54"/>
      <c r="EI385" s="54"/>
      <c r="EJ385" s="54"/>
      <c r="EK385" s="54"/>
      <c r="EL385" s="54"/>
      <c r="EM385" s="54"/>
      <c r="EN385" s="54"/>
      <c r="EO385" s="54"/>
      <c r="EP385" s="54"/>
      <c r="EQ385" s="54"/>
      <c r="ER385" s="54"/>
      <c r="ES385" s="54"/>
      <c r="ET385" s="54"/>
      <c r="EU385" s="54"/>
      <c r="EV385" s="54"/>
      <c r="EW385" s="54"/>
      <c r="EX385" s="54"/>
      <c r="EY385" s="54"/>
      <c r="EZ385" s="54"/>
      <c r="FA385" s="54"/>
      <c r="FB385" s="54"/>
      <c r="FC385" s="54"/>
      <c r="FD385" s="54"/>
      <c r="FE385" s="54"/>
      <c r="FF385" s="54"/>
      <c r="FG385" s="54"/>
      <c r="FH385" s="54"/>
      <c r="FI385" s="54"/>
      <c r="FJ385" s="54"/>
      <c r="FK385" s="54"/>
      <c r="FL385" s="54"/>
      <c r="FM385" s="54"/>
      <c r="FN385" s="54"/>
      <c r="FO385" s="54"/>
      <c r="FP385" s="54"/>
      <c r="FQ385" s="54"/>
      <c r="FR385" s="54"/>
      <c r="FS385" s="54"/>
      <c r="FT385" s="54"/>
      <c r="FU385" s="54" t="s">
        <v>5035</v>
      </c>
      <c r="FV385" s="54"/>
      <c r="FW385" s="54"/>
      <c r="FX385" s="54"/>
      <c r="FY385" s="54"/>
      <c r="FZ385" s="54"/>
      <c r="GA385" s="54"/>
      <c r="GB385" s="54"/>
      <c r="GC385" s="54"/>
      <c r="GD385" s="54"/>
      <c r="GE385" s="54"/>
      <c r="GF385" s="54" t="s">
        <v>5959</v>
      </c>
      <c r="GG385" s="54" t="s">
        <v>6297</v>
      </c>
      <c r="GH385" s="54" t="s">
        <v>6618</v>
      </c>
      <c r="GI385" s="54" t="s">
        <v>6963</v>
      </c>
      <c r="GJ385" s="54" t="s">
        <v>5959</v>
      </c>
      <c r="GK385" s="54" t="s">
        <v>6297</v>
      </c>
      <c r="GL385" s="54" t="s">
        <v>6618</v>
      </c>
      <c r="GM385" s="54" t="s">
        <v>6963</v>
      </c>
      <c r="GN385" s="54"/>
    </row>
    <row r="386" spans="3:196" ht="30" customHeight="1" x14ac:dyDescent="0.2">
      <c r="C386" s="57" t="s">
        <v>11156</v>
      </c>
      <c r="D386" s="102" t="s">
        <v>11217</v>
      </c>
      <c r="E386" s="54" t="s">
        <v>47</v>
      </c>
      <c r="F386" s="54" t="s">
        <v>11175</v>
      </c>
      <c r="G386" s="54" t="s">
        <v>84</v>
      </c>
      <c r="H386" s="54" t="s">
        <v>239</v>
      </c>
      <c r="I386" s="54" t="s">
        <v>562</v>
      </c>
      <c r="J386" s="54"/>
      <c r="K386" s="54">
        <v>2023</v>
      </c>
      <c r="L386" s="54" t="s">
        <v>831</v>
      </c>
      <c r="M386" s="54" t="s">
        <v>777</v>
      </c>
      <c r="N386" s="54"/>
      <c r="O386" s="54"/>
      <c r="P386" s="54" t="s">
        <v>1369</v>
      </c>
      <c r="Q386" s="54" t="s">
        <v>1629</v>
      </c>
      <c r="R386" s="54" t="s">
        <v>1829</v>
      </c>
      <c r="S386" s="54" t="s">
        <v>2069</v>
      </c>
      <c r="T386" s="54" t="s">
        <v>2308</v>
      </c>
      <c r="U386" s="54"/>
      <c r="V386" s="54"/>
      <c r="W386" s="54"/>
      <c r="X386" s="54"/>
      <c r="Y386" s="54"/>
      <c r="Z386" s="54" t="s">
        <v>2751</v>
      </c>
      <c r="AA386" s="54" t="s">
        <v>2751</v>
      </c>
      <c r="AB386" s="54" t="s">
        <v>3140</v>
      </c>
      <c r="AC386" s="54" t="s">
        <v>2751</v>
      </c>
      <c r="AD386" s="55">
        <v>6.0000000000000001E-3</v>
      </c>
      <c r="AE386" s="55"/>
      <c r="AF386" s="55"/>
      <c r="AG386" s="55"/>
      <c r="AH386" s="55">
        <v>4.0000000000000001E-3</v>
      </c>
      <c r="AI386" s="55">
        <v>66.67</v>
      </c>
      <c r="AJ386" s="55">
        <v>7.0000000000000007E-2</v>
      </c>
      <c r="AK386" s="55">
        <v>0</v>
      </c>
      <c r="AL386" s="55">
        <v>0</v>
      </c>
      <c r="AM386" s="55">
        <v>0</v>
      </c>
      <c r="AN386" s="55">
        <v>0</v>
      </c>
      <c r="AO386" s="55">
        <v>2E-3</v>
      </c>
      <c r="AP386" s="55">
        <v>33.33</v>
      </c>
      <c r="AQ386" s="55"/>
      <c r="AR386" s="55"/>
      <c r="AS386" s="55"/>
      <c r="AT386" s="55"/>
      <c r="AU386" s="55"/>
      <c r="AV386" s="55"/>
      <c r="AW386" s="54"/>
      <c r="AX386" s="54"/>
      <c r="AY386" s="55"/>
      <c r="AZ386" s="55">
        <v>0.05</v>
      </c>
      <c r="BA386" s="55">
        <v>0.56000000000000005</v>
      </c>
      <c r="BB386" s="56">
        <v>1</v>
      </c>
      <c r="BC386" s="56">
        <v>1</v>
      </c>
      <c r="BD386" s="56">
        <v>1</v>
      </c>
      <c r="BE386" s="56"/>
      <c r="BF386" s="56"/>
      <c r="BG386" s="56"/>
      <c r="BH386" s="56"/>
      <c r="BI386" s="56"/>
      <c r="BJ386" s="56"/>
      <c r="BK386" s="56"/>
      <c r="BL386" s="56"/>
      <c r="BM386" s="56"/>
      <c r="BN386" s="56"/>
      <c r="BO386" s="56">
        <v>1</v>
      </c>
      <c r="BP386" s="56"/>
      <c r="BQ386" s="56"/>
      <c r="BR386" s="56"/>
      <c r="BS386" s="56"/>
      <c r="BT386" s="56"/>
      <c r="BU386" s="56"/>
      <c r="BV386" s="56"/>
      <c r="BW386" s="56"/>
      <c r="BX386" s="56"/>
      <c r="BY386" s="56"/>
      <c r="BZ386" s="56"/>
      <c r="CA386" s="56"/>
      <c r="CB386" s="56"/>
      <c r="CC386" s="56"/>
      <c r="CD386" s="56"/>
      <c r="CE386" s="56"/>
      <c r="CF386" s="56"/>
      <c r="CG386" s="56"/>
      <c r="CH386" s="56"/>
      <c r="CI386" s="56"/>
      <c r="CJ386" s="56"/>
      <c r="CK386" s="56"/>
      <c r="CL386" s="56"/>
      <c r="CM386" s="56"/>
      <c r="CN386" s="56">
        <v>0</v>
      </c>
      <c r="CO386" s="56"/>
      <c r="CP386" s="70"/>
      <c r="CQ386" s="56"/>
      <c r="CR386" s="56"/>
      <c r="CS386" s="56"/>
      <c r="CT386" s="56"/>
      <c r="CU386" s="56">
        <v>1</v>
      </c>
      <c r="CV386" s="56">
        <v>0</v>
      </c>
      <c r="CW386" s="55">
        <v>0.5</v>
      </c>
      <c r="CX386" s="54" t="s">
        <v>3728</v>
      </c>
      <c r="CY386" s="54" t="s">
        <v>3907</v>
      </c>
      <c r="CZ386" s="54">
        <v>50</v>
      </c>
      <c r="DA386" s="54"/>
      <c r="DB386" s="55">
        <v>1.0029999999999999</v>
      </c>
      <c r="DC386" s="54"/>
      <c r="DD386" s="54"/>
      <c r="DE386" s="54"/>
      <c r="DF386" s="54"/>
      <c r="DG386" s="54"/>
      <c r="DH386" s="54"/>
      <c r="DI386" s="54"/>
      <c r="DJ386" s="54"/>
      <c r="DK386" s="54"/>
      <c r="DL386" s="54"/>
      <c r="DM386" s="54"/>
      <c r="DN386" s="54">
        <v>1</v>
      </c>
      <c r="DO386" s="54" t="s">
        <v>4337</v>
      </c>
      <c r="DP386" s="54">
        <v>12</v>
      </c>
      <c r="DQ386" s="54"/>
      <c r="DR386" s="54"/>
      <c r="DS386" s="54"/>
      <c r="DT386" s="54"/>
      <c r="DU386" s="54"/>
      <c r="DV386" s="54"/>
      <c r="DW386" s="54"/>
      <c r="DX386" s="54"/>
      <c r="DY386" s="54"/>
      <c r="DZ386" s="54"/>
      <c r="EA386" s="54"/>
      <c r="EB386" s="54"/>
      <c r="EC386" s="54"/>
      <c r="ED386" s="54"/>
      <c r="EE386" s="54"/>
      <c r="EF386" s="54"/>
      <c r="EG386" s="54"/>
      <c r="EH386" s="54"/>
      <c r="EI386" s="54"/>
      <c r="EJ386" s="54"/>
      <c r="EK386" s="54"/>
      <c r="EL386" s="54"/>
      <c r="EM386" s="54"/>
      <c r="EN386" s="54"/>
      <c r="EO386" s="54"/>
      <c r="EP386" s="54"/>
      <c r="EQ386" s="54"/>
      <c r="ER386" s="54"/>
      <c r="ES386" s="54"/>
      <c r="ET386" s="54"/>
      <c r="EU386" s="54"/>
      <c r="EV386" s="54"/>
      <c r="EW386" s="54"/>
      <c r="EX386" s="54"/>
      <c r="EY386" s="54"/>
      <c r="EZ386" s="54"/>
      <c r="FA386" s="54"/>
      <c r="FB386" s="54"/>
      <c r="FC386" s="54"/>
      <c r="FD386" s="54"/>
      <c r="FE386" s="54"/>
      <c r="FF386" s="54"/>
      <c r="FG386" s="54"/>
      <c r="FH386" s="54"/>
      <c r="FI386" s="54"/>
      <c r="FJ386" s="54"/>
      <c r="FK386" s="54"/>
      <c r="FL386" s="54"/>
      <c r="FM386" s="54"/>
      <c r="FN386" s="54"/>
      <c r="FO386" s="54"/>
      <c r="FP386" s="54"/>
      <c r="FQ386" s="54"/>
      <c r="FR386" s="54"/>
      <c r="FS386" s="54"/>
      <c r="FT386" s="54"/>
      <c r="FU386" s="54" t="s">
        <v>5037</v>
      </c>
      <c r="FV386" s="54"/>
      <c r="FW386" s="54"/>
      <c r="FX386" s="54"/>
      <c r="FY386" s="54"/>
      <c r="FZ386" s="54"/>
      <c r="GA386" s="54"/>
      <c r="GB386" s="54"/>
      <c r="GC386" s="54"/>
      <c r="GD386" s="54"/>
      <c r="GE386" s="54"/>
      <c r="GF386" s="54" t="s">
        <v>5961</v>
      </c>
      <c r="GG386" s="54" t="s">
        <v>6299</v>
      </c>
      <c r="GH386" s="54" t="s">
        <v>6620</v>
      </c>
      <c r="GI386" s="54" t="s">
        <v>6965</v>
      </c>
      <c r="GJ386" s="54" t="s">
        <v>5961</v>
      </c>
      <c r="GK386" s="54" t="s">
        <v>6299</v>
      </c>
      <c r="GL386" s="54" t="s">
        <v>6620</v>
      </c>
      <c r="GM386" s="54" t="s">
        <v>6965</v>
      </c>
      <c r="GN386" s="54"/>
    </row>
    <row r="387" spans="3:196" ht="30" customHeight="1" x14ac:dyDescent="0.2">
      <c r="C387" s="57" t="s">
        <v>11156</v>
      </c>
      <c r="D387" s="102" t="s">
        <v>11217</v>
      </c>
      <c r="E387" s="54" t="s">
        <v>47</v>
      </c>
      <c r="F387" s="54" t="s">
        <v>11175</v>
      </c>
      <c r="G387" s="54" t="s">
        <v>84</v>
      </c>
      <c r="H387" s="54" t="s">
        <v>240</v>
      </c>
      <c r="I387" s="54" t="s">
        <v>563</v>
      </c>
      <c r="J387" s="54"/>
      <c r="K387" s="54">
        <v>2023</v>
      </c>
      <c r="L387" s="54" t="s">
        <v>856</v>
      </c>
      <c r="M387" s="54" t="s">
        <v>986</v>
      </c>
      <c r="N387" s="54"/>
      <c r="O387" s="54"/>
      <c r="P387" s="54"/>
      <c r="Q387" s="54" t="s">
        <v>1630</v>
      </c>
      <c r="R387" s="54" t="s">
        <v>1830</v>
      </c>
      <c r="S387" s="54" t="s">
        <v>2070</v>
      </c>
      <c r="T387" s="54" t="s">
        <v>2309</v>
      </c>
      <c r="U387" s="54"/>
      <c r="V387" s="54"/>
      <c r="W387" s="54"/>
      <c r="X387" s="54"/>
      <c r="Y387" s="54"/>
      <c r="Z387" s="54" t="s">
        <v>2752</v>
      </c>
      <c r="AA387" s="54" t="s">
        <v>2752</v>
      </c>
      <c r="AB387" s="54" t="s">
        <v>3140</v>
      </c>
      <c r="AC387" s="54" t="s">
        <v>2752</v>
      </c>
      <c r="AD387" s="55">
        <v>0.05</v>
      </c>
      <c r="AE387" s="55"/>
      <c r="AF387" s="55"/>
      <c r="AG387" s="55"/>
      <c r="AH387" s="55">
        <v>4.7E-2</v>
      </c>
      <c r="AI387" s="55">
        <v>94</v>
      </c>
      <c r="AJ387" s="55">
        <v>0.52</v>
      </c>
      <c r="AK387" s="55">
        <v>0</v>
      </c>
      <c r="AL387" s="55">
        <v>0</v>
      </c>
      <c r="AM387" s="55">
        <v>0</v>
      </c>
      <c r="AN387" s="55">
        <v>0</v>
      </c>
      <c r="AO387" s="55">
        <v>3.0000000000000001E-3</v>
      </c>
      <c r="AP387" s="55">
        <v>6</v>
      </c>
      <c r="AQ387" s="55"/>
      <c r="AR387" s="55"/>
      <c r="AS387" s="55"/>
      <c r="AT387" s="55"/>
      <c r="AU387" s="55"/>
      <c r="AV387" s="55"/>
      <c r="AW387" s="54"/>
      <c r="AX387" s="54"/>
      <c r="AY387" s="55"/>
      <c r="AZ387" s="55">
        <v>0.05</v>
      </c>
      <c r="BA387" s="55">
        <v>0.6</v>
      </c>
      <c r="BB387" s="56">
        <v>1</v>
      </c>
      <c r="BC387" s="56">
        <v>1</v>
      </c>
      <c r="BD387" s="56">
        <v>1</v>
      </c>
      <c r="BE387" s="56"/>
      <c r="BF387" s="56"/>
      <c r="BG387" s="56">
        <v>1</v>
      </c>
      <c r="BH387" s="56"/>
      <c r="BI387" s="56"/>
      <c r="BJ387" s="56"/>
      <c r="BK387" s="56"/>
      <c r="BL387" s="56"/>
      <c r="BM387" s="56"/>
      <c r="BN387" s="56"/>
      <c r="BO387" s="56"/>
      <c r="BP387" s="56"/>
      <c r="BQ387" s="56"/>
      <c r="BR387" s="56"/>
      <c r="BS387" s="56"/>
      <c r="BT387" s="56"/>
      <c r="BU387" s="56"/>
      <c r="BV387" s="56"/>
      <c r="BW387" s="56"/>
      <c r="BX387" s="56"/>
      <c r="BY387" s="56"/>
      <c r="BZ387" s="56"/>
      <c r="CA387" s="56"/>
      <c r="CB387" s="56"/>
      <c r="CC387" s="56"/>
      <c r="CD387" s="56"/>
      <c r="CE387" s="56"/>
      <c r="CF387" s="56"/>
      <c r="CG387" s="56"/>
      <c r="CH387" s="56"/>
      <c r="CI387" s="56"/>
      <c r="CJ387" s="56"/>
      <c r="CK387" s="56"/>
      <c r="CL387" s="56"/>
      <c r="CM387" s="56"/>
      <c r="CN387" s="56">
        <v>0</v>
      </c>
      <c r="CO387" s="56"/>
      <c r="CP387" s="70"/>
      <c r="CQ387" s="56"/>
      <c r="CR387" s="56"/>
      <c r="CS387" s="56"/>
      <c r="CT387" s="56"/>
      <c r="CU387" s="56">
        <v>1</v>
      </c>
      <c r="CV387" s="56">
        <v>0</v>
      </c>
      <c r="CW387" s="55">
        <v>0.69299999999999995</v>
      </c>
      <c r="CX387" s="54" t="s">
        <v>3729</v>
      </c>
      <c r="CY387" s="54" t="s">
        <v>3908</v>
      </c>
      <c r="CZ387" s="54">
        <v>0</v>
      </c>
      <c r="DA387" s="54" t="s">
        <v>3999</v>
      </c>
      <c r="DB387" s="55">
        <v>0.69299999999999995</v>
      </c>
      <c r="DC387" s="54"/>
      <c r="DD387" s="54"/>
      <c r="DE387" s="54"/>
      <c r="DF387" s="54"/>
      <c r="DG387" s="54"/>
      <c r="DH387" s="54"/>
      <c r="DI387" s="54"/>
      <c r="DJ387" s="54"/>
      <c r="DK387" s="54"/>
      <c r="DL387" s="54"/>
      <c r="DM387" s="54"/>
      <c r="DN387" s="54">
        <v>1</v>
      </c>
      <c r="DO387" s="54" t="s">
        <v>4337</v>
      </c>
      <c r="DP387" s="54">
        <v>12</v>
      </c>
      <c r="DQ387" s="54"/>
      <c r="DR387" s="54"/>
      <c r="DS387" s="54"/>
      <c r="DT387" s="54"/>
      <c r="DU387" s="54"/>
      <c r="DV387" s="54"/>
      <c r="DW387" s="54"/>
      <c r="DX387" s="54"/>
      <c r="DY387" s="54"/>
      <c r="DZ387" s="54"/>
      <c r="EA387" s="54"/>
      <c r="EB387" s="54"/>
      <c r="EC387" s="54"/>
      <c r="ED387" s="54"/>
      <c r="EE387" s="54"/>
      <c r="EF387" s="54"/>
      <c r="EG387" s="54"/>
      <c r="EH387" s="54"/>
      <c r="EI387" s="54"/>
      <c r="EJ387" s="54"/>
      <c r="EK387" s="54"/>
      <c r="EL387" s="54"/>
      <c r="EM387" s="54"/>
      <c r="EN387" s="54"/>
      <c r="EO387" s="54"/>
      <c r="EP387" s="54"/>
      <c r="EQ387" s="54"/>
      <c r="ER387" s="54"/>
      <c r="ES387" s="54"/>
      <c r="ET387" s="54"/>
      <c r="EU387" s="54"/>
      <c r="EV387" s="54"/>
      <c r="EW387" s="54"/>
      <c r="EX387" s="54"/>
      <c r="EY387" s="54"/>
      <c r="EZ387" s="54"/>
      <c r="FA387" s="54"/>
      <c r="FB387" s="54"/>
      <c r="FC387" s="54"/>
      <c r="FD387" s="54"/>
      <c r="FE387" s="54"/>
      <c r="FF387" s="54"/>
      <c r="FG387" s="54"/>
      <c r="FH387" s="54"/>
      <c r="FI387" s="54"/>
      <c r="FJ387" s="54"/>
      <c r="FK387" s="54"/>
      <c r="FL387" s="54"/>
      <c r="FM387" s="54"/>
      <c r="FN387" s="54"/>
      <c r="FO387" s="54"/>
      <c r="FP387" s="54"/>
      <c r="FQ387" s="54"/>
      <c r="FR387" s="54"/>
      <c r="FS387" s="54"/>
      <c r="FT387" s="54"/>
      <c r="FU387" s="54" t="s">
        <v>5038</v>
      </c>
      <c r="FV387" s="54"/>
      <c r="FW387" s="54"/>
      <c r="FX387" s="54"/>
      <c r="FY387" s="54"/>
      <c r="FZ387" s="54"/>
      <c r="GA387" s="54"/>
      <c r="GB387" s="54"/>
      <c r="GC387" s="54"/>
      <c r="GD387" s="54"/>
      <c r="GE387" s="54"/>
      <c r="GF387" s="54" t="s">
        <v>5962</v>
      </c>
      <c r="GG387" s="54" t="s">
        <v>6300</v>
      </c>
      <c r="GH387" s="54" t="s">
        <v>6621</v>
      </c>
      <c r="GI387" s="54" t="s">
        <v>6966</v>
      </c>
      <c r="GJ387" s="54" t="s">
        <v>5962</v>
      </c>
      <c r="GK387" s="54" t="s">
        <v>6300</v>
      </c>
      <c r="GL387" s="54" t="s">
        <v>6621</v>
      </c>
      <c r="GM387" s="54" t="s">
        <v>6966</v>
      </c>
      <c r="GN387" s="54"/>
    </row>
    <row r="388" spans="3:196" ht="30" customHeight="1" x14ac:dyDescent="0.2">
      <c r="C388" s="57" t="s">
        <v>11156</v>
      </c>
      <c r="D388" s="102" t="s">
        <v>11217</v>
      </c>
      <c r="E388" s="54" t="s">
        <v>47</v>
      </c>
      <c r="F388" s="54" t="s">
        <v>11175</v>
      </c>
      <c r="G388" s="54" t="s">
        <v>84</v>
      </c>
      <c r="H388" s="54" t="s">
        <v>241</v>
      </c>
      <c r="I388" s="54" t="s">
        <v>564</v>
      </c>
      <c r="J388" s="54"/>
      <c r="K388" s="54">
        <v>2023</v>
      </c>
      <c r="L388" s="54" t="s">
        <v>787</v>
      </c>
      <c r="M388" s="54" t="s">
        <v>953</v>
      </c>
      <c r="N388" s="54"/>
      <c r="O388" s="54"/>
      <c r="P388" s="54"/>
      <c r="Q388" s="54" t="s">
        <v>1631</v>
      </c>
      <c r="R388" s="54" t="s">
        <v>1831</v>
      </c>
      <c r="S388" s="54" t="s">
        <v>2071</v>
      </c>
      <c r="T388" s="54" t="s">
        <v>2310</v>
      </c>
      <c r="U388" s="54"/>
      <c r="V388" s="54"/>
      <c r="W388" s="54"/>
      <c r="X388" s="54"/>
      <c r="Y388" s="54"/>
      <c r="Z388" s="54" t="s">
        <v>2753</v>
      </c>
      <c r="AA388" s="54" t="s">
        <v>2753</v>
      </c>
      <c r="AB388" s="54" t="s">
        <v>3140</v>
      </c>
      <c r="AC388" s="54" t="s">
        <v>2753</v>
      </c>
      <c r="AD388" s="55">
        <v>0.1</v>
      </c>
      <c r="AE388" s="55"/>
      <c r="AF388" s="55"/>
      <c r="AG388" s="55"/>
      <c r="AH388" s="55">
        <v>9.5000000000000001E-2</v>
      </c>
      <c r="AI388" s="55">
        <v>95</v>
      </c>
      <c r="AJ388" s="55">
        <v>0.63</v>
      </c>
      <c r="AK388" s="55">
        <v>0</v>
      </c>
      <c r="AL388" s="55">
        <v>0</v>
      </c>
      <c r="AM388" s="55">
        <v>0</v>
      </c>
      <c r="AN388" s="55">
        <v>0</v>
      </c>
      <c r="AO388" s="55">
        <v>5.0000000000000001E-3</v>
      </c>
      <c r="AP388" s="55">
        <v>5</v>
      </c>
      <c r="AQ388" s="55"/>
      <c r="AR388" s="55"/>
      <c r="AS388" s="55"/>
      <c r="AT388" s="55"/>
      <c r="AU388" s="55"/>
      <c r="AV388" s="55"/>
      <c r="AW388" s="54"/>
      <c r="AX388" s="54"/>
      <c r="AY388" s="55"/>
      <c r="AZ388" s="55">
        <v>7.0000000000000007E-2</v>
      </c>
      <c r="BA388" s="55">
        <v>0.6</v>
      </c>
      <c r="BB388" s="56">
        <v>1</v>
      </c>
      <c r="BC388" s="56">
        <v>1</v>
      </c>
      <c r="BD388" s="56">
        <v>1</v>
      </c>
      <c r="BE388" s="56"/>
      <c r="BF388" s="56"/>
      <c r="BG388" s="56"/>
      <c r="BH388" s="56"/>
      <c r="BI388" s="56"/>
      <c r="BJ388" s="56"/>
      <c r="BK388" s="56"/>
      <c r="BL388" s="56"/>
      <c r="BM388" s="56"/>
      <c r="BN388" s="56"/>
      <c r="BO388" s="56"/>
      <c r="BP388" s="56">
        <v>1</v>
      </c>
      <c r="BQ388" s="56"/>
      <c r="BR388" s="56"/>
      <c r="BS388" s="56"/>
      <c r="BT388" s="56"/>
      <c r="BU388" s="56"/>
      <c r="BV388" s="56"/>
      <c r="BW388" s="56"/>
      <c r="BX388" s="56"/>
      <c r="BY388" s="56"/>
      <c r="BZ388" s="56"/>
      <c r="CA388" s="56"/>
      <c r="CB388" s="56"/>
      <c r="CC388" s="56"/>
      <c r="CD388" s="56"/>
      <c r="CE388" s="56"/>
      <c r="CF388" s="56"/>
      <c r="CG388" s="56"/>
      <c r="CH388" s="56"/>
      <c r="CI388" s="56"/>
      <c r="CJ388" s="56"/>
      <c r="CK388" s="56"/>
      <c r="CL388" s="56"/>
      <c r="CM388" s="56"/>
      <c r="CN388" s="56">
        <v>0</v>
      </c>
      <c r="CO388" s="56"/>
      <c r="CP388" s="70"/>
      <c r="CQ388" s="56"/>
      <c r="CR388" s="56"/>
      <c r="CS388" s="56"/>
      <c r="CT388" s="56"/>
      <c r="CU388" s="56">
        <v>1</v>
      </c>
      <c r="CV388" s="56">
        <v>0</v>
      </c>
      <c r="CW388" s="55">
        <v>1.224</v>
      </c>
      <c r="CX388" s="54" t="s">
        <v>3730</v>
      </c>
      <c r="CY388" s="54" t="s">
        <v>3909</v>
      </c>
      <c r="CZ388" s="54">
        <v>81.7</v>
      </c>
      <c r="DA388" s="54" t="s">
        <v>3999</v>
      </c>
      <c r="DB388" s="55">
        <v>1.224</v>
      </c>
      <c r="DC388" s="54"/>
      <c r="DD388" s="54"/>
      <c r="DE388" s="54"/>
      <c r="DF388" s="54"/>
      <c r="DG388" s="54"/>
      <c r="DH388" s="54"/>
      <c r="DI388" s="54"/>
      <c r="DJ388" s="54"/>
      <c r="DK388" s="54"/>
      <c r="DL388" s="54"/>
      <c r="DM388" s="54"/>
      <c r="DN388" s="54">
        <v>1</v>
      </c>
      <c r="DO388" s="54" t="s">
        <v>4335</v>
      </c>
      <c r="DP388" s="54">
        <v>21</v>
      </c>
      <c r="DQ388" s="54"/>
      <c r="DR388" s="54"/>
      <c r="DS388" s="54"/>
      <c r="DT388" s="54"/>
      <c r="DU388" s="54"/>
      <c r="DV388" s="54"/>
      <c r="DW388" s="54"/>
      <c r="DX388" s="54"/>
      <c r="DY388" s="54"/>
      <c r="DZ388" s="54"/>
      <c r="EA388" s="54"/>
      <c r="EB388" s="54"/>
      <c r="EC388" s="54"/>
      <c r="ED388" s="54"/>
      <c r="EE388" s="54"/>
      <c r="EF388" s="54"/>
      <c r="EG388" s="54"/>
      <c r="EH388" s="54"/>
      <c r="EI388" s="54"/>
      <c r="EJ388" s="54"/>
      <c r="EK388" s="54"/>
      <c r="EL388" s="54"/>
      <c r="EM388" s="54"/>
      <c r="EN388" s="54"/>
      <c r="EO388" s="54"/>
      <c r="EP388" s="54"/>
      <c r="EQ388" s="54"/>
      <c r="ER388" s="54"/>
      <c r="ES388" s="54"/>
      <c r="ET388" s="54"/>
      <c r="EU388" s="54"/>
      <c r="EV388" s="54"/>
      <c r="EW388" s="54"/>
      <c r="EX388" s="54"/>
      <c r="EY388" s="54"/>
      <c r="EZ388" s="54"/>
      <c r="FA388" s="54"/>
      <c r="FB388" s="54"/>
      <c r="FC388" s="54"/>
      <c r="FD388" s="54"/>
      <c r="FE388" s="54"/>
      <c r="FF388" s="54"/>
      <c r="FG388" s="54"/>
      <c r="FH388" s="54"/>
      <c r="FI388" s="54"/>
      <c r="FJ388" s="54"/>
      <c r="FK388" s="54"/>
      <c r="FL388" s="54"/>
      <c r="FM388" s="54"/>
      <c r="FN388" s="54"/>
      <c r="FO388" s="54"/>
      <c r="FP388" s="54"/>
      <c r="FQ388" s="54"/>
      <c r="FR388" s="54"/>
      <c r="FS388" s="54"/>
      <c r="FT388" s="54"/>
      <c r="FU388" s="54" t="s">
        <v>5039</v>
      </c>
      <c r="FV388" s="54"/>
      <c r="FW388" s="54"/>
      <c r="FX388" s="54"/>
      <c r="FY388" s="54"/>
      <c r="FZ388" s="54"/>
      <c r="GA388" s="54"/>
      <c r="GB388" s="54"/>
      <c r="GC388" s="54"/>
      <c r="GD388" s="54"/>
      <c r="GE388" s="54"/>
      <c r="GF388" s="54" t="s">
        <v>5963</v>
      </c>
      <c r="GG388" s="54" t="s">
        <v>6301</v>
      </c>
      <c r="GH388" s="54" t="s">
        <v>6622</v>
      </c>
      <c r="GI388" s="54" t="s">
        <v>6967</v>
      </c>
      <c r="GJ388" s="54" t="s">
        <v>5963</v>
      </c>
      <c r="GK388" s="54" t="s">
        <v>6301</v>
      </c>
      <c r="GL388" s="54" t="s">
        <v>6622</v>
      </c>
      <c r="GM388" s="54" t="s">
        <v>6967</v>
      </c>
      <c r="GN388" s="54"/>
    </row>
    <row r="389" spans="3:196" ht="30" customHeight="1" x14ac:dyDescent="0.2">
      <c r="C389" s="57" t="s">
        <v>11156</v>
      </c>
      <c r="D389" s="102" t="s">
        <v>11217</v>
      </c>
      <c r="E389" s="54" t="s">
        <v>47</v>
      </c>
      <c r="F389" s="54" t="s">
        <v>11175</v>
      </c>
      <c r="G389" s="54" t="s">
        <v>84</v>
      </c>
      <c r="H389" s="54" t="s">
        <v>243</v>
      </c>
      <c r="I389" s="54" t="s">
        <v>566</v>
      </c>
      <c r="J389" s="54"/>
      <c r="K389" s="54">
        <v>2023</v>
      </c>
      <c r="L389" s="54" t="s">
        <v>787</v>
      </c>
      <c r="M389" s="54" t="s">
        <v>953</v>
      </c>
      <c r="N389" s="54"/>
      <c r="O389" s="54"/>
      <c r="P389" s="54"/>
      <c r="Q389" s="54" t="s">
        <v>1633</v>
      </c>
      <c r="R389" s="54" t="s">
        <v>1833</v>
      </c>
      <c r="S389" s="54" t="s">
        <v>2073</v>
      </c>
      <c r="T389" s="54" t="s">
        <v>2312</v>
      </c>
      <c r="U389" s="54"/>
      <c r="V389" s="54"/>
      <c r="W389" s="54"/>
      <c r="X389" s="54"/>
      <c r="Y389" s="54"/>
      <c r="Z389" s="54" t="s">
        <v>2755</v>
      </c>
      <c r="AA389" s="54" t="s">
        <v>2755</v>
      </c>
      <c r="AB389" s="54" t="s">
        <v>3140</v>
      </c>
      <c r="AC389" s="54" t="s">
        <v>2755</v>
      </c>
      <c r="AD389" s="55">
        <v>1.9999999999999997E-2</v>
      </c>
      <c r="AE389" s="55"/>
      <c r="AF389" s="55"/>
      <c r="AG389" s="55"/>
      <c r="AH389" s="55">
        <v>1.7999999999999999E-2</v>
      </c>
      <c r="AI389" s="55">
        <v>90</v>
      </c>
      <c r="AJ389" s="55">
        <v>0.12</v>
      </c>
      <c r="AK389" s="55">
        <v>0</v>
      </c>
      <c r="AL389" s="55">
        <v>0</v>
      </c>
      <c r="AM389" s="55">
        <v>0</v>
      </c>
      <c r="AN389" s="55">
        <v>0</v>
      </c>
      <c r="AO389" s="55">
        <v>2E-3</v>
      </c>
      <c r="AP389" s="55">
        <v>10</v>
      </c>
      <c r="AQ389" s="55"/>
      <c r="AR389" s="55"/>
      <c r="AS389" s="55"/>
      <c r="AT389" s="55"/>
      <c r="AU389" s="55"/>
      <c r="AV389" s="55"/>
      <c r="AW389" s="54"/>
      <c r="AX389" s="54"/>
      <c r="AY389" s="55"/>
      <c r="AZ389" s="55">
        <v>0.05</v>
      </c>
      <c r="BA389" s="55">
        <v>0.38</v>
      </c>
      <c r="BB389" s="56">
        <v>1</v>
      </c>
      <c r="BC389" s="56">
        <v>1</v>
      </c>
      <c r="BD389" s="56">
        <v>1</v>
      </c>
      <c r="BE389" s="56"/>
      <c r="BF389" s="56"/>
      <c r="BG389" s="56"/>
      <c r="BH389" s="56"/>
      <c r="BI389" s="56"/>
      <c r="BJ389" s="56"/>
      <c r="BK389" s="56"/>
      <c r="BL389" s="56"/>
      <c r="BM389" s="56"/>
      <c r="BN389" s="56"/>
      <c r="BO389" s="56"/>
      <c r="BP389" s="56">
        <v>1</v>
      </c>
      <c r="BQ389" s="56"/>
      <c r="BR389" s="56"/>
      <c r="BS389" s="56"/>
      <c r="BT389" s="56"/>
      <c r="BU389" s="56"/>
      <c r="BV389" s="56"/>
      <c r="BW389" s="56"/>
      <c r="BX389" s="56"/>
      <c r="BY389" s="56"/>
      <c r="BZ389" s="56"/>
      <c r="CA389" s="56"/>
      <c r="CB389" s="56"/>
      <c r="CC389" s="56"/>
      <c r="CD389" s="56"/>
      <c r="CE389" s="56"/>
      <c r="CF389" s="56"/>
      <c r="CG389" s="56"/>
      <c r="CH389" s="56"/>
      <c r="CI389" s="56"/>
      <c r="CJ389" s="56"/>
      <c r="CK389" s="56"/>
      <c r="CL389" s="56"/>
      <c r="CM389" s="56"/>
      <c r="CN389" s="56">
        <v>0</v>
      </c>
      <c r="CO389" s="56"/>
      <c r="CP389" s="70"/>
      <c r="CQ389" s="56"/>
      <c r="CR389" s="56"/>
      <c r="CS389" s="56"/>
      <c r="CT389" s="56"/>
      <c r="CU389" s="56">
        <v>1</v>
      </c>
      <c r="CV389" s="56">
        <v>0</v>
      </c>
      <c r="CW389" s="55">
        <v>1</v>
      </c>
      <c r="CX389" s="54" t="s">
        <v>3731</v>
      </c>
      <c r="CY389" s="54" t="s">
        <v>3910</v>
      </c>
      <c r="CZ389" s="54">
        <v>100</v>
      </c>
      <c r="DA389" s="54" t="s">
        <v>3999</v>
      </c>
      <c r="DB389" s="55">
        <v>1.6619999999999999</v>
      </c>
      <c r="DC389" s="54"/>
      <c r="DD389" s="54"/>
      <c r="DE389" s="54"/>
      <c r="DF389" s="54"/>
      <c r="DG389" s="54"/>
      <c r="DH389" s="54"/>
      <c r="DI389" s="54"/>
      <c r="DJ389" s="54"/>
      <c r="DK389" s="54"/>
      <c r="DL389" s="54"/>
      <c r="DM389" s="54"/>
      <c r="DN389" s="54">
        <v>1</v>
      </c>
      <c r="DO389" s="54" t="s">
        <v>4335</v>
      </c>
      <c r="DP389" s="54">
        <v>24</v>
      </c>
      <c r="DQ389" s="54"/>
      <c r="DR389" s="54"/>
      <c r="DS389" s="54"/>
      <c r="DT389" s="54"/>
      <c r="DU389" s="54"/>
      <c r="DV389" s="54"/>
      <c r="DW389" s="54"/>
      <c r="DX389" s="54"/>
      <c r="DY389" s="54"/>
      <c r="DZ389" s="54"/>
      <c r="EA389" s="54"/>
      <c r="EB389" s="54"/>
      <c r="EC389" s="54"/>
      <c r="ED389" s="54"/>
      <c r="EE389" s="54"/>
      <c r="EF389" s="54"/>
      <c r="EG389" s="54"/>
      <c r="EH389" s="54"/>
      <c r="EI389" s="54"/>
      <c r="EJ389" s="54"/>
      <c r="EK389" s="54"/>
      <c r="EL389" s="54"/>
      <c r="EM389" s="54"/>
      <c r="EN389" s="54"/>
      <c r="EO389" s="54"/>
      <c r="EP389" s="54"/>
      <c r="EQ389" s="54"/>
      <c r="ER389" s="54"/>
      <c r="ES389" s="54"/>
      <c r="ET389" s="54"/>
      <c r="EU389" s="54"/>
      <c r="EV389" s="54"/>
      <c r="EW389" s="54"/>
      <c r="EX389" s="54"/>
      <c r="EY389" s="54"/>
      <c r="EZ389" s="54"/>
      <c r="FA389" s="54"/>
      <c r="FB389" s="54"/>
      <c r="FC389" s="54"/>
      <c r="FD389" s="54"/>
      <c r="FE389" s="54"/>
      <c r="FF389" s="54"/>
      <c r="FG389" s="54"/>
      <c r="FH389" s="54"/>
      <c r="FI389" s="54"/>
      <c r="FJ389" s="54"/>
      <c r="FK389" s="54"/>
      <c r="FL389" s="54"/>
      <c r="FM389" s="54"/>
      <c r="FN389" s="54"/>
      <c r="FO389" s="54"/>
      <c r="FP389" s="54"/>
      <c r="FQ389" s="54"/>
      <c r="FR389" s="54"/>
      <c r="FS389" s="54"/>
      <c r="FT389" s="54"/>
      <c r="FU389" s="54" t="s">
        <v>5040</v>
      </c>
      <c r="FV389" s="54"/>
      <c r="FW389" s="54"/>
      <c r="FX389" s="54"/>
      <c r="FY389" s="54"/>
      <c r="FZ389" s="54"/>
      <c r="GA389" s="54"/>
      <c r="GB389" s="54"/>
      <c r="GC389" s="54"/>
      <c r="GD389" s="54"/>
      <c r="GE389" s="54"/>
      <c r="GF389" s="54" t="s">
        <v>5965</v>
      </c>
      <c r="GG389" s="54" t="s">
        <v>6303</v>
      </c>
      <c r="GH389" s="54" t="s">
        <v>6624</v>
      </c>
      <c r="GI389" s="54" t="s">
        <v>6969</v>
      </c>
      <c r="GJ389" s="54" t="s">
        <v>5965</v>
      </c>
      <c r="GK389" s="54" t="s">
        <v>6303</v>
      </c>
      <c r="GL389" s="54" t="s">
        <v>6624</v>
      </c>
      <c r="GM389" s="54" t="s">
        <v>6969</v>
      </c>
      <c r="GN389" s="54"/>
    </row>
    <row r="390" spans="3:196" ht="30" customHeight="1" x14ac:dyDescent="0.2">
      <c r="C390" s="57" t="s">
        <v>11156</v>
      </c>
      <c r="D390" s="102" t="s">
        <v>11217</v>
      </c>
      <c r="E390" s="54" t="s">
        <v>47</v>
      </c>
      <c r="F390" s="54" t="s">
        <v>11175</v>
      </c>
      <c r="G390" s="54" t="s">
        <v>84</v>
      </c>
      <c r="H390" s="54" t="s">
        <v>245</v>
      </c>
      <c r="I390" s="54" t="s">
        <v>568</v>
      </c>
      <c r="J390" s="54"/>
      <c r="K390" s="54">
        <v>2023</v>
      </c>
      <c r="L390" s="54" t="s">
        <v>823</v>
      </c>
      <c r="M390" s="54" t="s">
        <v>937</v>
      </c>
      <c r="N390" s="54"/>
      <c r="O390" s="54"/>
      <c r="P390" s="54" t="s">
        <v>1369</v>
      </c>
      <c r="Q390" s="54" t="s">
        <v>1635</v>
      </c>
      <c r="R390" s="54" t="s">
        <v>1835</v>
      </c>
      <c r="S390" s="54" t="s">
        <v>2075</v>
      </c>
      <c r="T390" s="54" t="s">
        <v>2314</v>
      </c>
      <c r="U390" s="54"/>
      <c r="V390" s="54" t="s">
        <v>1369</v>
      </c>
      <c r="W390" s="54"/>
      <c r="X390" s="54"/>
      <c r="Y390" s="54"/>
      <c r="Z390" s="54" t="s">
        <v>2757</v>
      </c>
      <c r="AA390" s="54" t="s">
        <v>2757</v>
      </c>
      <c r="AB390" s="54" t="s">
        <v>3140</v>
      </c>
      <c r="AC390" s="54" t="s">
        <v>2757</v>
      </c>
      <c r="AD390" s="55">
        <v>5.2500000000000005E-2</v>
      </c>
      <c r="AE390" s="55"/>
      <c r="AF390" s="55"/>
      <c r="AG390" s="55"/>
      <c r="AH390" s="55">
        <v>0.05</v>
      </c>
      <c r="AI390" s="55">
        <v>95.24</v>
      </c>
      <c r="AJ390" s="55">
        <v>0.45</v>
      </c>
      <c r="AK390" s="55">
        <v>0</v>
      </c>
      <c r="AL390" s="55">
        <v>0</v>
      </c>
      <c r="AM390" s="55">
        <v>0</v>
      </c>
      <c r="AN390" s="55">
        <v>0</v>
      </c>
      <c r="AO390" s="55">
        <v>2.5000000000000001E-3</v>
      </c>
      <c r="AP390" s="55">
        <v>4.76</v>
      </c>
      <c r="AQ390" s="55"/>
      <c r="AR390" s="55"/>
      <c r="AS390" s="55"/>
      <c r="AT390" s="55"/>
      <c r="AU390" s="55"/>
      <c r="AV390" s="55"/>
      <c r="AW390" s="54"/>
      <c r="AX390" s="54"/>
      <c r="AY390" s="55"/>
      <c r="AZ390" s="55">
        <v>0.05</v>
      </c>
      <c r="BA390" s="55">
        <v>0.44</v>
      </c>
      <c r="BB390" s="56">
        <v>1</v>
      </c>
      <c r="BC390" s="56">
        <v>1</v>
      </c>
      <c r="BD390" s="56">
        <v>1</v>
      </c>
      <c r="BE390" s="56"/>
      <c r="BF390" s="56"/>
      <c r="BG390" s="56"/>
      <c r="BH390" s="56"/>
      <c r="BI390" s="56"/>
      <c r="BJ390" s="56"/>
      <c r="BK390" s="56"/>
      <c r="BL390" s="56"/>
      <c r="BM390" s="56"/>
      <c r="BN390" s="56"/>
      <c r="BO390" s="56"/>
      <c r="BP390" s="56">
        <v>1</v>
      </c>
      <c r="BQ390" s="56"/>
      <c r="BR390" s="56"/>
      <c r="BS390" s="56"/>
      <c r="BT390" s="56"/>
      <c r="BU390" s="56"/>
      <c r="BV390" s="56"/>
      <c r="BW390" s="56"/>
      <c r="BX390" s="56"/>
      <c r="BY390" s="56"/>
      <c r="BZ390" s="56"/>
      <c r="CA390" s="56"/>
      <c r="CB390" s="56"/>
      <c r="CC390" s="56"/>
      <c r="CD390" s="56"/>
      <c r="CE390" s="56"/>
      <c r="CF390" s="56"/>
      <c r="CG390" s="56"/>
      <c r="CH390" s="56"/>
      <c r="CI390" s="56"/>
      <c r="CJ390" s="56"/>
      <c r="CK390" s="56"/>
      <c r="CL390" s="56"/>
      <c r="CM390" s="56"/>
      <c r="CN390" s="56">
        <v>0</v>
      </c>
      <c r="CO390" s="56"/>
      <c r="CP390" s="70"/>
      <c r="CQ390" s="56"/>
      <c r="CR390" s="56"/>
      <c r="CS390" s="56"/>
      <c r="CT390" s="56"/>
      <c r="CU390" s="56">
        <v>1</v>
      </c>
      <c r="CV390" s="56">
        <v>0</v>
      </c>
      <c r="CW390" s="55">
        <v>0.2</v>
      </c>
      <c r="CX390" s="54" t="s">
        <v>3732</v>
      </c>
      <c r="CY390" s="54" t="s">
        <v>3911</v>
      </c>
      <c r="CZ390" s="54">
        <v>20.86</v>
      </c>
      <c r="DA390" s="54" t="s">
        <v>3999</v>
      </c>
      <c r="DB390" s="55">
        <v>0.95899999999999996</v>
      </c>
      <c r="DC390" s="54"/>
      <c r="DD390" s="54"/>
      <c r="DE390" s="54"/>
      <c r="DF390" s="54"/>
      <c r="DG390" s="54"/>
      <c r="DH390" s="54"/>
      <c r="DI390" s="54"/>
      <c r="DJ390" s="54"/>
      <c r="DK390" s="54"/>
      <c r="DL390" s="54"/>
      <c r="DM390" s="54"/>
      <c r="DN390" s="54">
        <v>1</v>
      </c>
      <c r="DO390" s="54" t="s">
        <v>4335</v>
      </c>
      <c r="DP390" s="54">
        <v>10</v>
      </c>
      <c r="DQ390" s="54"/>
      <c r="DR390" s="54"/>
      <c r="DS390" s="54"/>
      <c r="DT390" s="54"/>
      <c r="DU390" s="54"/>
      <c r="DV390" s="54"/>
      <c r="DW390" s="54"/>
      <c r="DX390" s="54"/>
      <c r="DY390" s="54"/>
      <c r="DZ390" s="54"/>
      <c r="EA390" s="54"/>
      <c r="EB390" s="54"/>
      <c r="EC390" s="54"/>
      <c r="ED390" s="54"/>
      <c r="EE390" s="54"/>
      <c r="EF390" s="54"/>
      <c r="EG390" s="54"/>
      <c r="EH390" s="54"/>
      <c r="EI390" s="54"/>
      <c r="EJ390" s="54"/>
      <c r="EK390" s="54"/>
      <c r="EL390" s="54"/>
      <c r="EM390" s="54"/>
      <c r="EN390" s="54"/>
      <c r="EO390" s="54"/>
      <c r="EP390" s="54"/>
      <c r="EQ390" s="54"/>
      <c r="ER390" s="54"/>
      <c r="ES390" s="54"/>
      <c r="ET390" s="54"/>
      <c r="EU390" s="54"/>
      <c r="EV390" s="54"/>
      <c r="EW390" s="54"/>
      <c r="EX390" s="54"/>
      <c r="EY390" s="54"/>
      <c r="EZ390" s="54"/>
      <c r="FA390" s="54"/>
      <c r="FB390" s="54"/>
      <c r="FC390" s="54"/>
      <c r="FD390" s="54"/>
      <c r="FE390" s="54"/>
      <c r="FF390" s="54"/>
      <c r="FG390" s="54"/>
      <c r="FH390" s="54"/>
      <c r="FI390" s="54"/>
      <c r="FJ390" s="54"/>
      <c r="FK390" s="54"/>
      <c r="FL390" s="54"/>
      <c r="FM390" s="54"/>
      <c r="FN390" s="54"/>
      <c r="FO390" s="54"/>
      <c r="FP390" s="54"/>
      <c r="FQ390" s="54"/>
      <c r="FR390" s="54"/>
      <c r="FS390" s="54"/>
      <c r="FT390" s="54"/>
      <c r="FU390" s="54" t="s">
        <v>5042</v>
      </c>
      <c r="FV390" s="54"/>
      <c r="FW390" s="54"/>
      <c r="FX390" s="54" t="s">
        <v>1369</v>
      </c>
      <c r="FY390" s="54"/>
      <c r="FZ390" s="54"/>
      <c r="GA390" s="54"/>
      <c r="GB390" s="54"/>
      <c r="GC390" s="54"/>
      <c r="GD390" s="54"/>
      <c r="GE390" s="54"/>
      <c r="GF390" s="54" t="s">
        <v>5967</v>
      </c>
      <c r="GG390" s="54" t="s">
        <v>6305</v>
      </c>
      <c r="GH390" s="54" t="s">
        <v>6626</v>
      </c>
      <c r="GI390" s="54" t="s">
        <v>6971</v>
      </c>
      <c r="GJ390" s="54" t="s">
        <v>5967</v>
      </c>
      <c r="GK390" s="54" t="s">
        <v>6305</v>
      </c>
      <c r="GL390" s="54" t="s">
        <v>6626</v>
      </c>
      <c r="GM390" s="54" t="s">
        <v>6971</v>
      </c>
      <c r="GN390" s="54"/>
    </row>
    <row r="391" spans="3:196" ht="30" customHeight="1" x14ac:dyDescent="0.2">
      <c r="C391" s="57" t="s">
        <v>11156</v>
      </c>
      <c r="D391" s="102" t="s">
        <v>11217</v>
      </c>
      <c r="E391" s="54" t="s">
        <v>47</v>
      </c>
      <c r="F391" s="54" t="s">
        <v>11175</v>
      </c>
      <c r="G391" s="54" t="s">
        <v>84</v>
      </c>
      <c r="H391" s="54" t="s">
        <v>246</v>
      </c>
      <c r="I391" s="54" t="s">
        <v>569</v>
      </c>
      <c r="J391" s="54"/>
      <c r="K391" s="54">
        <v>2023</v>
      </c>
      <c r="L391" s="54" t="s">
        <v>787</v>
      </c>
      <c r="M391" s="54" t="s">
        <v>777</v>
      </c>
      <c r="N391" s="54"/>
      <c r="O391" s="54"/>
      <c r="P391" s="54"/>
      <c r="Q391" s="54" t="s">
        <v>1636</v>
      </c>
      <c r="R391" s="54" t="s">
        <v>1836</v>
      </c>
      <c r="S391" s="54" t="s">
        <v>2076</v>
      </c>
      <c r="T391" s="54" t="s">
        <v>2315</v>
      </c>
      <c r="U391" s="54"/>
      <c r="V391" s="54"/>
      <c r="W391" s="54"/>
      <c r="X391" s="54"/>
      <c r="Y391" s="54"/>
      <c r="Z391" s="54" t="s">
        <v>2758</v>
      </c>
      <c r="AA391" s="54" t="s">
        <v>2758</v>
      </c>
      <c r="AB391" s="54" t="s">
        <v>3140</v>
      </c>
      <c r="AC391" s="54" t="s">
        <v>2758</v>
      </c>
      <c r="AD391" s="55">
        <v>0.10500000000000001</v>
      </c>
      <c r="AE391" s="55"/>
      <c r="AF391" s="55"/>
      <c r="AG391" s="55"/>
      <c r="AH391" s="55">
        <v>0.1</v>
      </c>
      <c r="AI391" s="55">
        <v>95.24</v>
      </c>
      <c r="AJ391" s="55">
        <v>0.94</v>
      </c>
      <c r="AK391" s="55">
        <v>0</v>
      </c>
      <c r="AL391" s="55">
        <v>0</v>
      </c>
      <c r="AM391" s="55">
        <v>0</v>
      </c>
      <c r="AN391" s="55">
        <v>0</v>
      </c>
      <c r="AO391" s="55">
        <v>5.0000000000000001E-3</v>
      </c>
      <c r="AP391" s="55">
        <v>4.76</v>
      </c>
      <c r="AQ391" s="55"/>
      <c r="AR391" s="55"/>
      <c r="AS391" s="55"/>
      <c r="AT391" s="55"/>
      <c r="AU391" s="55"/>
      <c r="AV391" s="55"/>
      <c r="AW391" s="54"/>
      <c r="AX391" s="54"/>
      <c r="AY391" s="55"/>
      <c r="AZ391" s="55">
        <v>0.02</v>
      </c>
      <c r="BA391" s="55">
        <v>0.18</v>
      </c>
      <c r="BB391" s="56">
        <v>1</v>
      </c>
      <c r="BC391" s="56">
        <v>1</v>
      </c>
      <c r="BD391" s="56">
        <v>1</v>
      </c>
      <c r="BE391" s="56"/>
      <c r="BF391" s="56">
        <v>1</v>
      </c>
      <c r="BG391" s="56"/>
      <c r="BH391" s="56"/>
      <c r="BI391" s="56"/>
      <c r="BJ391" s="56"/>
      <c r="BK391" s="56"/>
      <c r="BL391" s="56"/>
      <c r="BM391" s="56"/>
      <c r="BN391" s="56"/>
      <c r="BO391" s="56"/>
      <c r="BP391" s="56"/>
      <c r="BQ391" s="56"/>
      <c r="BR391" s="56"/>
      <c r="BS391" s="56"/>
      <c r="BT391" s="56"/>
      <c r="BU391" s="56"/>
      <c r="BV391" s="56"/>
      <c r="BW391" s="56"/>
      <c r="BX391" s="56"/>
      <c r="BY391" s="56"/>
      <c r="BZ391" s="56"/>
      <c r="CA391" s="56"/>
      <c r="CB391" s="56"/>
      <c r="CC391" s="56"/>
      <c r="CD391" s="56"/>
      <c r="CE391" s="56"/>
      <c r="CF391" s="56"/>
      <c r="CG391" s="56"/>
      <c r="CH391" s="56"/>
      <c r="CI391" s="56"/>
      <c r="CJ391" s="56"/>
      <c r="CK391" s="56"/>
      <c r="CL391" s="56"/>
      <c r="CM391" s="56"/>
      <c r="CN391" s="56">
        <v>0</v>
      </c>
      <c r="CO391" s="56"/>
      <c r="CP391" s="70"/>
      <c r="CQ391" s="56"/>
      <c r="CR391" s="56"/>
      <c r="CS391" s="56"/>
      <c r="CT391" s="56"/>
      <c r="CU391" s="56">
        <v>1</v>
      </c>
      <c r="CV391" s="56">
        <v>0</v>
      </c>
      <c r="CW391" s="55">
        <v>0.30399999999999999</v>
      </c>
      <c r="CX391" s="54" t="s">
        <v>3733</v>
      </c>
      <c r="CY391" s="54" t="s">
        <v>3912</v>
      </c>
      <c r="CZ391" s="54">
        <v>42.76</v>
      </c>
      <c r="DA391" s="54" t="s">
        <v>4004</v>
      </c>
      <c r="DB391" s="55">
        <v>0.71099999999999997</v>
      </c>
      <c r="DC391" s="54"/>
      <c r="DD391" s="54"/>
      <c r="DE391" s="54"/>
      <c r="DF391" s="54"/>
      <c r="DG391" s="54"/>
      <c r="DH391" s="54"/>
      <c r="DI391" s="54"/>
      <c r="DJ391" s="54"/>
      <c r="DK391" s="54"/>
      <c r="DL391" s="54"/>
      <c r="DM391" s="54"/>
      <c r="DN391" s="54">
        <v>1</v>
      </c>
      <c r="DO391" s="54" t="s">
        <v>4335</v>
      </c>
      <c r="DP391" s="54">
        <v>18</v>
      </c>
      <c r="DQ391" s="54"/>
      <c r="DR391" s="54"/>
      <c r="DS391" s="54"/>
      <c r="DT391" s="54"/>
      <c r="DU391" s="54"/>
      <c r="DV391" s="54"/>
      <c r="DW391" s="54"/>
      <c r="DX391" s="54"/>
      <c r="DY391" s="54"/>
      <c r="DZ391" s="54"/>
      <c r="EA391" s="54"/>
      <c r="EB391" s="54"/>
      <c r="EC391" s="54"/>
      <c r="ED391" s="54"/>
      <c r="EE391" s="54"/>
      <c r="EF391" s="54"/>
      <c r="EG391" s="54"/>
      <c r="EH391" s="54"/>
      <c r="EI391" s="54"/>
      <c r="EJ391" s="54"/>
      <c r="EK391" s="54"/>
      <c r="EL391" s="54"/>
      <c r="EM391" s="54"/>
      <c r="EN391" s="54"/>
      <c r="EO391" s="54"/>
      <c r="EP391" s="54"/>
      <c r="EQ391" s="54"/>
      <c r="ER391" s="54"/>
      <c r="ES391" s="54"/>
      <c r="ET391" s="54"/>
      <c r="EU391" s="54"/>
      <c r="EV391" s="54"/>
      <c r="EW391" s="54"/>
      <c r="EX391" s="54"/>
      <c r="EY391" s="54"/>
      <c r="EZ391" s="54"/>
      <c r="FA391" s="54"/>
      <c r="FB391" s="54"/>
      <c r="FC391" s="54"/>
      <c r="FD391" s="54"/>
      <c r="FE391" s="54"/>
      <c r="FF391" s="54"/>
      <c r="FG391" s="54"/>
      <c r="FH391" s="54"/>
      <c r="FI391" s="54"/>
      <c r="FJ391" s="54"/>
      <c r="FK391" s="54"/>
      <c r="FL391" s="54"/>
      <c r="FM391" s="54"/>
      <c r="FN391" s="54"/>
      <c r="FO391" s="54"/>
      <c r="FP391" s="54"/>
      <c r="FQ391" s="54"/>
      <c r="FR391" s="54"/>
      <c r="FS391" s="54"/>
      <c r="FT391" s="54"/>
      <c r="FU391" s="54" t="s">
        <v>5043</v>
      </c>
      <c r="FV391" s="54"/>
      <c r="FW391" s="54"/>
      <c r="FX391" s="54"/>
      <c r="FY391" s="54"/>
      <c r="FZ391" s="54"/>
      <c r="GA391" s="54"/>
      <c r="GB391" s="54"/>
      <c r="GC391" s="54"/>
      <c r="GD391" s="54"/>
      <c r="GE391" s="54"/>
      <c r="GF391" s="54" t="s">
        <v>5968</v>
      </c>
      <c r="GG391" s="54" t="s">
        <v>6306</v>
      </c>
      <c r="GH391" s="54" t="s">
        <v>6627</v>
      </c>
      <c r="GI391" s="54" t="s">
        <v>6972</v>
      </c>
      <c r="GJ391" s="54" t="s">
        <v>5968</v>
      </c>
      <c r="GK391" s="54" t="s">
        <v>6306</v>
      </c>
      <c r="GL391" s="54" t="s">
        <v>6627</v>
      </c>
      <c r="GM391" s="54" t="s">
        <v>6972</v>
      </c>
      <c r="GN391" s="54"/>
    </row>
    <row r="392" spans="3:196" ht="30" customHeight="1" x14ac:dyDescent="0.2">
      <c r="C392" s="57" t="s">
        <v>11156</v>
      </c>
      <c r="D392" s="102" t="s">
        <v>11217</v>
      </c>
      <c r="E392" s="54" t="s">
        <v>47</v>
      </c>
      <c r="F392" s="54" t="s">
        <v>11175</v>
      </c>
      <c r="G392" s="54" t="s">
        <v>84</v>
      </c>
      <c r="H392" s="54" t="s">
        <v>250</v>
      </c>
      <c r="I392" s="54" t="s">
        <v>573</v>
      </c>
      <c r="J392" s="54"/>
      <c r="K392" s="54">
        <v>2023</v>
      </c>
      <c r="L392" s="54" t="s">
        <v>787</v>
      </c>
      <c r="M392" s="54" t="s">
        <v>988</v>
      </c>
      <c r="N392" s="54"/>
      <c r="O392" s="54"/>
      <c r="P392" s="54"/>
      <c r="Q392" s="54" t="s">
        <v>1639</v>
      </c>
      <c r="R392" s="54" t="s">
        <v>1839</v>
      </c>
      <c r="S392" s="54" t="s">
        <v>2080</v>
      </c>
      <c r="T392" s="54" t="s">
        <v>2319</v>
      </c>
      <c r="U392" s="54"/>
      <c r="V392" s="54"/>
      <c r="W392" s="54"/>
      <c r="X392" s="54"/>
      <c r="Y392" s="54"/>
      <c r="Z392" s="54" t="s">
        <v>2762</v>
      </c>
      <c r="AA392" s="54" t="s">
        <v>2762</v>
      </c>
      <c r="AB392" s="54" t="s">
        <v>3140</v>
      </c>
      <c r="AC392" s="54" t="s">
        <v>2762</v>
      </c>
      <c r="AD392" s="55">
        <v>0.05</v>
      </c>
      <c r="AE392" s="55"/>
      <c r="AF392" s="55"/>
      <c r="AG392" s="55"/>
      <c r="AH392" s="55">
        <v>4.7E-2</v>
      </c>
      <c r="AI392" s="55">
        <v>94</v>
      </c>
      <c r="AJ392" s="55">
        <v>0.1</v>
      </c>
      <c r="AK392" s="55">
        <v>0</v>
      </c>
      <c r="AL392" s="55">
        <v>0</v>
      </c>
      <c r="AM392" s="55">
        <v>0</v>
      </c>
      <c r="AN392" s="55">
        <v>0</v>
      </c>
      <c r="AO392" s="55">
        <v>3.0000000000000001E-3</v>
      </c>
      <c r="AP392" s="55">
        <v>6</v>
      </c>
      <c r="AQ392" s="55"/>
      <c r="AR392" s="55"/>
      <c r="AS392" s="55"/>
      <c r="AT392" s="55"/>
      <c r="AU392" s="55"/>
      <c r="AV392" s="55"/>
      <c r="AW392" s="54"/>
      <c r="AX392" s="54"/>
      <c r="AY392" s="55"/>
      <c r="AZ392" s="55">
        <v>0.05</v>
      </c>
      <c r="BA392" s="55">
        <v>0.31</v>
      </c>
      <c r="BB392" s="56">
        <v>1</v>
      </c>
      <c r="BC392" s="56">
        <v>1</v>
      </c>
      <c r="BD392" s="56">
        <v>1</v>
      </c>
      <c r="BE392" s="56"/>
      <c r="BF392" s="56"/>
      <c r="BG392" s="56"/>
      <c r="BH392" s="56"/>
      <c r="BI392" s="56"/>
      <c r="BJ392" s="56"/>
      <c r="BK392" s="56"/>
      <c r="BL392" s="56"/>
      <c r="BM392" s="56"/>
      <c r="BN392" s="56"/>
      <c r="BO392" s="56"/>
      <c r="BP392" s="56">
        <v>1</v>
      </c>
      <c r="BQ392" s="56"/>
      <c r="BR392" s="56"/>
      <c r="BS392" s="56"/>
      <c r="BT392" s="56"/>
      <c r="BU392" s="56"/>
      <c r="BV392" s="56"/>
      <c r="BW392" s="56"/>
      <c r="BX392" s="56"/>
      <c r="BY392" s="56"/>
      <c r="BZ392" s="56"/>
      <c r="CA392" s="56"/>
      <c r="CB392" s="56"/>
      <c r="CC392" s="56"/>
      <c r="CD392" s="56"/>
      <c r="CE392" s="56"/>
      <c r="CF392" s="56"/>
      <c r="CG392" s="56"/>
      <c r="CH392" s="56"/>
      <c r="CI392" s="56"/>
      <c r="CJ392" s="56"/>
      <c r="CK392" s="56"/>
      <c r="CL392" s="56"/>
      <c r="CM392" s="56"/>
      <c r="CN392" s="56">
        <v>0</v>
      </c>
      <c r="CO392" s="56"/>
      <c r="CP392" s="70"/>
      <c r="CQ392" s="56"/>
      <c r="CR392" s="56"/>
      <c r="CS392" s="56"/>
      <c r="CT392" s="56"/>
      <c r="CU392" s="56">
        <v>1</v>
      </c>
      <c r="CV392" s="56">
        <v>0</v>
      </c>
      <c r="CW392" s="55">
        <v>1</v>
      </c>
      <c r="CX392" s="54" t="s">
        <v>3737</v>
      </c>
      <c r="CY392" s="54" t="s">
        <v>3914</v>
      </c>
      <c r="CZ392" s="54">
        <v>62.11</v>
      </c>
      <c r="DA392" s="54"/>
      <c r="DB392" s="55">
        <v>1.61</v>
      </c>
      <c r="DC392" s="54"/>
      <c r="DD392" s="54"/>
      <c r="DE392" s="54"/>
      <c r="DF392" s="54"/>
      <c r="DG392" s="54"/>
      <c r="DH392" s="54"/>
      <c r="DI392" s="54"/>
      <c r="DJ392" s="54"/>
      <c r="DK392" s="54"/>
      <c r="DL392" s="54"/>
      <c r="DM392" s="54"/>
      <c r="DN392" s="54">
        <v>1</v>
      </c>
      <c r="DO392" s="54" t="s">
        <v>4335</v>
      </c>
      <c r="DP392" s="54">
        <v>16</v>
      </c>
      <c r="DQ392" s="54"/>
      <c r="DR392" s="54"/>
      <c r="DS392" s="54"/>
      <c r="DT392" s="54"/>
      <c r="DU392" s="54"/>
      <c r="DV392" s="54"/>
      <c r="DW392" s="54"/>
      <c r="DX392" s="54"/>
      <c r="DY392" s="54"/>
      <c r="DZ392" s="54"/>
      <c r="EA392" s="54"/>
      <c r="EB392" s="54"/>
      <c r="EC392" s="54"/>
      <c r="ED392" s="54"/>
      <c r="EE392" s="54"/>
      <c r="EF392" s="54"/>
      <c r="EG392" s="54"/>
      <c r="EH392" s="54"/>
      <c r="EI392" s="54"/>
      <c r="EJ392" s="54"/>
      <c r="EK392" s="54"/>
      <c r="EL392" s="54"/>
      <c r="EM392" s="54"/>
      <c r="EN392" s="54"/>
      <c r="EO392" s="54"/>
      <c r="EP392" s="54"/>
      <c r="EQ392" s="54"/>
      <c r="ER392" s="54"/>
      <c r="ES392" s="54"/>
      <c r="ET392" s="54"/>
      <c r="EU392" s="54"/>
      <c r="EV392" s="54"/>
      <c r="EW392" s="54"/>
      <c r="EX392" s="54"/>
      <c r="EY392" s="54"/>
      <c r="EZ392" s="54"/>
      <c r="FA392" s="54"/>
      <c r="FB392" s="54"/>
      <c r="FC392" s="54"/>
      <c r="FD392" s="54"/>
      <c r="FE392" s="54"/>
      <c r="FF392" s="54"/>
      <c r="FG392" s="54"/>
      <c r="FH392" s="54"/>
      <c r="FI392" s="54"/>
      <c r="FJ392" s="54"/>
      <c r="FK392" s="54"/>
      <c r="FL392" s="54"/>
      <c r="FM392" s="54"/>
      <c r="FN392" s="54"/>
      <c r="FO392" s="54"/>
      <c r="FP392" s="54"/>
      <c r="FQ392" s="54"/>
      <c r="FR392" s="54"/>
      <c r="FS392" s="54"/>
      <c r="FT392" s="54"/>
      <c r="FU392" s="54" t="s">
        <v>5045</v>
      </c>
      <c r="FV392" s="54"/>
      <c r="FW392" s="54"/>
      <c r="FX392" s="54"/>
      <c r="FY392" s="54"/>
      <c r="FZ392" s="54"/>
      <c r="GA392" s="54"/>
      <c r="GB392" s="54"/>
      <c r="GC392" s="54"/>
      <c r="GD392" s="54"/>
      <c r="GE392" s="54"/>
      <c r="GF392" s="54" t="s">
        <v>5971</v>
      </c>
      <c r="GG392" s="54" t="s">
        <v>6310</v>
      </c>
      <c r="GH392" s="54" t="s">
        <v>6631</v>
      </c>
      <c r="GI392" s="54" t="s">
        <v>6976</v>
      </c>
      <c r="GJ392" s="54" t="s">
        <v>5971</v>
      </c>
      <c r="GK392" s="54" t="s">
        <v>6310</v>
      </c>
      <c r="GL392" s="54" t="s">
        <v>6631</v>
      </c>
      <c r="GM392" s="54" t="s">
        <v>6976</v>
      </c>
      <c r="GN392" s="54"/>
    </row>
    <row r="393" spans="3:196" ht="30" customHeight="1" x14ac:dyDescent="0.2">
      <c r="C393" s="57" t="s">
        <v>11156</v>
      </c>
      <c r="D393" s="102" t="s">
        <v>11217</v>
      </c>
      <c r="E393" s="54" t="s">
        <v>47</v>
      </c>
      <c r="F393" s="54" t="s">
        <v>11175</v>
      </c>
      <c r="G393" s="54" t="s">
        <v>84</v>
      </c>
      <c r="H393" s="54" t="s">
        <v>251</v>
      </c>
      <c r="I393" s="54" t="s">
        <v>574</v>
      </c>
      <c r="J393" s="54"/>
      <c r="K393" s="54">
        <v>2023</v>
      </c>
      <c r="L393" s="54" t="s">
        <v>787</v>
      </c>
      <c r="M393" s="54" t="s">
        <v>779</v>
      </c>
      <c r="N393" s="54"/>
      <c r="O393" s="54"/>
      <c r="P393" s="54"/>
      <c r="Q393" s="54" t="s">
        <v>1640</v>
      </c>
      <c r="R393" s="54" t="s">
        <v>1840</v>
      </c>
      <c r="S393" s="54" t="s">
        <v>2081</v>
      </c>
      <c r="T393" s="54" t="s">
        <v>2320</v>
      </c>
      <c r="U393" s="54"/>
      <c r="V393" s="54"/>
      <c r="W393" s="54"/>
      <c r="X393" s="54"/>
      <c r="Y393" s="54"/>
      <c r="Z393" s="54" t="s">
        <v>2763</v>
      </c>
      <c r="AA393" s="54" t="s">
        <v>2763</v>
      </c>
      <c r="AB393" s="54" t="s">
        <v>3140</v>
      </c>
      <c r="AC393" s="54" t="s">
        <v>2763</v>
      </c>
      <c r="AD393" s="55">
        <v>0.05</v>
      </c>
      <c r="AE393" s="55"/>
      <c r="AF393" s="55"/>
      <c r="AG393" s="55"/>
      <c r="AH393" s="55">
        <v>4.7E-2</v>
      </c>
      <c r="AI393" s="55">
        <v>94</v>
      </c>
      <c r="AJ393" s="55">
        <v>0.18</v>
      </c>
      <c r="AK393" s="55">
        <v>0</v>
      </c>
      <c r="AL393" s="55">
        <v>0</v>
      </c>
      <c r="AM393" s="55">
        <v>0</v>
      </c>
      <c r="AN393" s="55">
        <v>0</v>
      </c>
      <c r="AO393" s="55">
        <v>3.0000000000000001E-3</v>
      </c>
      <c r="AP393" s="55">
        <v>6</v>
      </c>
      <c r="AQ393" s="55"/>
      <c r="AR393" s="55"/>
      <c r="AS393" s="55"/>
      <c r="AT393" s="55"/>
      <c r="AU393" s="55"/>
      <c r="AV393" s="55"/>
      <c r="AW393" s="54"/>
      <c r="AX393" s="54"/>
      <c r="AY393" s="55"/>
      <c r="AZ393" s="55">
        <v>0.05</v>
      </c>
      <c r="BA393" s="55">
        <v>0.19</v>
      </c>
      <c r="BB393" s="56">
        <v>1</v>
      </c>
      <c r="BC393" s="56">
        <v>1</v>
      </c>
      <c r="BD393" s="56">
        <v>1</v>
      </c>
      <c r="BE393" s="56"/>
      <c r="BF393" s="56"/>
      <c r="BG393" s="56"/>
      <c r="BH393" s="56"/>
      <c r="BI393" s="56"/>
      <c r="BJ393" s="56"/>
      <c r="BK393" s="56"/>
      <c r="BL393" s="56"/>
      <c r="BM393" s="56"/>
      <c r="BN393" s="56"/>
      <c r="BO393" s="56"/>
      <c r="BP393" s="56">
        <v>1</v>
      </c>
      <c r="BQ393" s="56"/>
      <c r="BR393" s="56"/>
      <c r="BS393" s="56"/>
      <c r="BT393" s="56"/>
      <c r="BU393" s="56"/>
      <c r="BV393" s="56"/>
      <c r="BW393" s="56"/>
      <c r="BX393" s="56"/>
      <c r="BY393" s="56"/>
      <c r="BZ393" s="56"/>
      <c r="CA393" s="56"/>
      <c r="CB393" s="56"/>
      <c r="CC393" s="56"/>
      <c r="CD393" s="56"/>
      <c r="CE393" s="56"/>
      <c r="CF393" s="56"/>
      <c r="CG393" s="56"/>
      <c r="CH393" s="56"/>
      <c r="CI393" s="56"/>
      <c r="CJ393" s="56"/>
      <c r="CK393" s="56"/>
      <c r="CL393" s="56"/>
      <c r="CM393" s="56"/>
      <c r="CN393" s="56">
        <v>0</v>
      </c>
      <c r="CO393" s="56"/>
      <c r="CP393" s="70"/>
      <c r="CQ393" s="56"/>
      <c r="CR393" s="56"/>
      <c r="CS393" s="56"/>
      <c r="CT393" s="56"/>
      <c r="CU393" s="56">
        <v>1</v>
      </c>
      <c r="CV393" s="56">
        <v>0</v>
      </c>
      <c r="CW393" s="55">
        <v>0.24199999999999999</v>
      </c>
      <c r="CX393" s="54" t="s">
        <v>3738</v>
      </c>
      <c r="CY393" s="54" t="s">
        <v>3915</v>
      </c>
      <c r="CZ393" s="54">
        <v>0</v>
      </c>
      <c r="DA393" s="54" t="s">
        <v>4007</v>
      </c>
      <c r="DB393" s="55">
        <v>2.4550000000000001</v>
      </c>
      <c r="DC393" s="54"/>
      <c r="DD393" s="54"/>
      <c r="DE393" s="54"/>
      <c r="DF393" s="54"/>
      <c r="DG393" s="54"/>
      <c r="DH393" s="54"/>
      <c r="DI393" s="54"/>
      <c r="DJ393" s="54"/>
      <c r="DK393" s="54"/>
      <c r="DL393" s="54"/>
      <c r="DM393" s="54"/>
      <c r="DN393" s="54">
        <v>1</v>
      </c>
      <c r="DO393" s="54" t="s">
        <v>4335</v>
      </c>
      <c r="DP393" s="54">
        <v>14</v>
      </c>
      <c r="DQ393" s="54"/>
      <c r="DR393" s="54"/>
      <c r="DS393" s="54"/>
      <c r="DT393" s="54"/>
      <c r="DU393" s="54"/>
      <c r="DV393" s="54"/>
      <c r="DW393" s="54"/>
      <c r="DX393" s="54"/>
      <c r="DY393" s="54"/>
      <c r="DZ393" s="54"/>
      <c r="EA393" s="54"/>
      <c r="EB393" s="54"/>
      <c r="EC393" s="54"/>
      <c r="ED393" s="54"/>
      <c r="EE393" s="54"/>
      <c r="EF393" s="54"/>
      <c r="EG393" s="54"/>
      <c r="EH393" s="54"/>
      <c r="EI393" s="54"/>
      <c r="EJ393" s="54"/>
      <c r="EK393" s="54"/>
      <c r="EL393" s="54"/>
      <c r="EM393" s="54"/>
      <c r="EN393" s="54"/>
      <c r="EO393" s="54"/>
      <c r="EP393" s="54"/>
      <c r="EQ393" s="54"/>
      <c r="ER393" s="54"/>
      <c r="ES393" s="54"/>
      <c r="ET393" s="54"/>
      <c r="EU393" s="54"/>
      <c r="EV393" s="54"/>
      <c r="EW393" s="54"/>
      <c r="EX393" s="54"/>
      <c r="EY393" s="54"/>
      <c r="EZ393" s="54"/>
      <c r="FA393" s="54"/>
      <c r="FB393" s="54"/>
      <c r="FC393" s="54"/>
      <c r="FD393" s="54"/>
      <c r="FE393" s="54"/>
      <c r="FF393" s="54"/>
      <c r="FG393" s="54"/>
      <c r="FH393" s="54"/>
      <c r="FI393" s="54"/>
      <c r="FJ393" s="54"/>
      <c r="FK393" s="54"/>
      <c r="FL393" s="54"/>
      <c r="FM393" s="54"/>
      <c r="FN393" s="54"/>
      <c r="FO393" s="54"/>
      <c r="FP393" s="54"/>
      <c r="FQ393" s="54"/>
      <c r="FR393" s="54"/>
      <c r="FS393" s="54"/>
      <c r="FT393" s="54"/>
      <c r="FU393" s="54" t="s">
        <v>5046</v>
      </c>
      <c r="FV393" s="54"/>
      <c r="FW393" s="54"/>
      <c r="FX393" s="54"/>
      <c r="FY393" s="54"/>
      <c r="FZ393" s="54"/>
      <c r="GA393" s="54"/>
      <c r="GB393" s="54"/>
      <c r="GC393" s="54"/>
      <c r="GD393" s="54"/>
      <c r="GE393" s="54"/>
      <c r="GF393" s="54" t="s">
        <v>5972</v>
      </c>
      <c r="GG393" s="54" t="s">
        <v>6311</v>
      </c>
      <c r="GH393" s="54" t="s">
        <v>6632</v>
      </c>
      <c r="GI393" s="54" t="s">
        <v>6977</v>
      </c>
      <c r="GJ393" s="54" t="s">
        <v>5972</v>
      </c>
      <c r="GK393" s="54" t="s">
        <v>6311</v>
      </c>
      <c r="GL393" s="54" t="s">
        <v>6632</v>
      </c>
      <c r="GM393" s="54" t="s">
        <v>6977</v>
      </c>
      <c r="GN393" s="54"/>
    </row>
    <row r="394" spans="3:196" ht="30" customHeight="1" x14ac:dyDescent="0.2">
      <c r="C394" s="57" t="s">
        <v>11156</v>
      </c>
      <c r="D394" s="102" t="s">
        <v>11217</v>
      </c>
      <c r="E394" s="54" t="s">
        <v>47</v>
      </c>
      <c r="F394" s="54" t="s">
        <v>11175</v>
      </c>
      <c r="G394" s="54" t="s">
        <v>84</v>
      </c>
      <c r="H394" s="54" t="s">
        <v>252</v>
      </c>
      <c r="I394" s="54" t="s">
        <v>575</v>
      </c>
      <c r="J394" s="54"/>
      <c r="K394" s="54">
        <v>2023</v>
      </c>
      <c r="L394" s="54" t="s">
        <v>836</v>
      </c>
      <c r="M394" s="54" t="s">
        <v>989</v>
      </c>
      <c r="N394" s="54"/>
      <c r="O394" s="54"/>
      <c r="P394" s="54"/>
      <c r="Q394" s="54" t="s">
        <v>1641</v>
      </c>
      <c r="R394" s="54" t="s">
        <v>1841</v>
      </c>
      <c r="S394" s="54" t="s">
        <v>2082</v>
      </c>
      <c r="T394" s="54" t="s">
        <v>2321</v>
      </c>
      <c r="U394" s="54"/>
      <c r="V394" s="54"/>
      <c r="W394" s="54"/>
      <c r="X394" s="54"/>
      <c r="Y394" s="54"/>
      <c r="Z394" s="54" t="s">
        <v>2764</v>
      </c>
      <c r="AA394" s="54" t="s">
        <v>2764</v>
      </c>
      <c r="AB394" s="54" t="s">
        <v>3140</v>
      </c>
      <c r="AC394" s="54" t="s">
        <v>2764</v>
      </c>
      <c r="AD394" s="55">
        <v>0.05</v>
      </c>
      <c r="AE394" s="55"/>
      <c r="AF394" s="55"/>
      <c r="AG394" s="55"/>
      <c r="AH394" s="55">
        <v>4.7E-2</v>
      </c>
      <c r="AI394" s="55">
        <v>94</v>
      </c>
      <c r="AJ394" s="55">
        <v>0.28999999999999998</v>
      </c>
      <c r="AK394" s="55">
        <v>0</v>
      </c>
      <c r="AL394" s="55">
        <v>0</v>
      </c>
      <c r="AM394" s="55">
        <v>0</v>
      </c>
      <c r="AN394" s="55">
        <v>0</v>
      </c>
      <c r="AO394" s="55">
        <v>3.0000000000000001E-3</v>
      </c>
      <c r="AP394" s="55">
        <v>6</v>
      </c>
      <c r="AQ394" s="55"/>
      <c r="AR394" s="55"/>
      <c r="AS394" s="55"/>
      <c r="AT394" s="55"/>
      <c r="AU394" s="55"/>
      <c r="AV394" s="55"/>
      <c r="AW394" s="54"/>
      <c r="AX394" s="54"/>
      <c r="AY394" s="55"/>
      <c r="AZ394" s="55">
        <v>5.0000000000000001E-3</v>
      </c>
      <c r="BA394" s="55">
        <v>0.04</v>
      </c>
      <c r="BB394" s="56">
        <v>1</v>
      </c>
      <c r="BC394" s="56">
        <v>1</v>
      </c>
      <c r="BD394" s="56">
        <v>1</v>
      </c>
      <c r="BE394" s="56"/>
      <c r="BF394" s="56"/>
      <c r="BG394" s="56"/>
      <c r="BH394" s="56"/>
      <c r="BI394" s="56"/>
      <c r="BJ394" s="56"/>
      <c r="BK394" s="56"/>
      <c r="BL394" s="56"/>
      <c r="BM394" s="56"/>
      <c r="BN394" s="56"/>
      <c r="BO394" s="56">
        <v>1</v>
      </c>
      <c r="BP394" s="56"/>
      <c r="BQ394" s="56"/>
      <c r="BR394" s="56"/>
      <c r="BS394" s="56"/>
      <c r="BT394" s="56"/>
      <c r="BU394" s="56"/>
      <c r="BV394" s="56"/>
      <c r="BW394" s="56"/>
      <c r="BX394" s="56"/>
      <c r="BY394" s="56"/>
      <c r="BZ394" s="56"/>
      <c r="CA394" s="56"/>
      <c r="CB394" s="56"/>
      <c r="CC394" s="56"/>
      <c r="CD394" s="56"/>
      <c r="CE394" s="56"/>
      <c r="CF394" s="56"/>
      <c r="CG394" s="56"/>
      <c r="CH394" s="56"/>
      <c r="CI394" s="56"/>
      <c r="CJ394" s="56"/>
      <c r="CK394" s="56"/>
      <c r="CL394" s="56"/>
      <c r="CM394" s="56"/>
      <c r="CN394" s="56">
        <v>0</v>
      </c>
      <c r="CO394" s="56"/>
      <c r="CP394" s="70"/>
      <c r="CQ394" s="56"/>
      <c r="CR394" s="56"/>
      <c r="CS394" s="56"/>
      <c r="CT394" s="56"/>
      <c r="CU394" s="56">
        <v>1</v>
      </c>
      <c r="CV394" s="56">
        <v>0</v>
      </c>
      <c r="CW394" s="55">
        <v>0.156</v>
      </c>
      <c r="CX394" s="54" t="s">
        <v>3739</v>
      </c>
      <c r="CY394" s="54" t="s">
        <v>3916</v>
      </c>
      <c r="CZ394" s="54">
        <v>15.6</v>
      </c>
      <c r="DA394" s="54" t="s">
        <v>3999</v>
      </c>
      <c r="DB394" s="55">
        <v>1.3440000000000001</v>
      </c>
      <c r="DC394" s="54"/>
      <c r="DD394" s="54"/>
      <c r="DE394" s="54"/>
      <c r="DF394" s="54"/>
      <c r="DG394" s="54"/>
      <c r="DH394" s="54"/>
      <c r="DI394" s="54"/>
      <c r="DJ394" s="54"/>
      <c r="DK394" s="54"/>
      <c r="DL394" s="54"/>
      <c r="DM394" s="54"/>
      <c r="DN394" s="54">
        <v>1</v>
      </c>
      <c r="DO394" s="54" t="s">
        <v>4335</v>
      </c>
      <c r="DP394" s="54">
        <v>30</v>
      </c>
      <c r="DQ394" s="54"/>
      <c r="DR394" s="54"/>
      <c r="DS394" s="54"/>
      <c r="DT394" s="54"/>
      <c r="DU394" s="54"/>
      <c r="DV394" s="54"/>
      <c r="DW394" s="54"/>
      <c r="DX394" s="54"/>
      <c r="DY394" s="54"/>
      <c r="DZ394" s="54"/>
      <c r="EA394" s="54"/>
      <c r="EB394" s="54"/>
      <c r="EC394" s="54"/>
      <c r="ED394" s="54"/>
      <c r="EE394" s="54"/>
      <c r="EF394" s="54"/>
      <c r="EG394" s="54"/>
      <c r="EH394" s="54"/>
      <c r="EI394" s="54"/>
      <c r="EJ394" s="54"/>
      <c r="EK394" s="54"/>
      <c r="EL394" s="54"/>
      <c r="EM394" s="54"/>
      <c r="EN394" s="54"/>
      <c r="EO394" s="54"/>
      <c r="EP394" s="54"/>
      <c r="EQ394" s="54"/>
      <c r="ER394" s="54"/>
      <c r="ES394" s="54"/>
      <c r="ET394" s="54"/>
      <c r="EU394" s="54"/>
      <c r="EV394" s="54"/>
      <c r="EW394" s="54"/>
      <c r="EX394" s="54"/>
      <c r="EY394" s="54"/>
      <c r="EZ394" s="54"/>
      <c r="FA394" s="54"/>
      <c r="FB394" s="54"/>
      <c r="FC394" s="54"/>
      <c r="FD394" s="54"/>
      <c r="FE394" s="54"/>
      <c r="FF394" s="54"/>
      <c r="FG394" s="54"/>
      <c r="FH394" s="54"/>
      <c r="FI394" s="54"/>
      <c r="FJ394" s="54"/>
      <c r="FK394" s="54"/>
      <c r="FL394" s="54"/>
      <c r="FM394" s="54"/>
      <c r="FN394" s="54"/>
      <c r="FO394" s="54"/>
      <c r="FP394" s="54"/>
      <c r="FQ394" s="54"/>
      <c r="FR394" s="54"/>
      <c r="FS394" s="54"/>
      <c r="FT394" s="54"/>
      <c r="FU394" s="54" t="s">
        <v>5047</v>
      </c>
      <c r="FV394" s="54"/>
      <c r="FW394" s="54"/>
      <c r="FX394" s="54"/>
      <c r="FY394" s="54"/>
      <c r="FZ394" s="54"/>
      <c r="GA394" s="54"/>
      <c r="GB394" s="54"/>
      <c r="GC394" s="54"/>
      <c r="GD394" s="54"/>
      <c r="GE394" s="54"/>
      <c r="GF394" s="54" t="s">
        <v>5973</v>
      </c>
      <c r="GG394" s="54" t="s">
        <v>6312</v>
      </c>
      <c r="GH394" s="54" t="s">
        <v>6633</v>
      </c>
      <c r="GI394" s="54" t="s">
        <v>6978</v>
      </c>
      <c r="GJ394" s="54" t="s">
        <v>5973</v>
      </c>
      <c r="GK394" s="54" t="s">
        <v>6312</v>
      </c>
      <c r="GL394" s="54" t="s">
        <v>6633</v>
      </c>
      <c r="GM394" s="54" t="s">
        <v>6978</v>
      </c>
      <c r="GN394" s="54"/>
    </row>
    <row r="395" spans="3:196" ht="30" customHeight="1" x14ac:dyDescent="0.2">
      <c r="C395" s="57" t="s">
        <v>11156</v>
      </c>
      <c r="D395" s="102" t="s">
        <v>11217</v>
      </c>
      <c r="E395" s="54" t="s">
        <v>47</v>
      </c>
      <c r="F395" s="54" t="s">
        <v>11175</v>
      </c>
      <c r="G395" s="54" t="s">
        <v>84</v>
      </c>
      <c r="H395" s="54" t="s">
        <v>253</v>
      </c>
      <c r="I395" s="54" t="s">
        <v>576</v>
      </c>
      <c r="J395" s="54"/>
      <c r="K395" s="54">
        <v>2023</v>
      </c>
      <c r="L395" s="54" t="s">
        <v>860</v>
      </c>
      <c r="M395" s="54" t="s">
        <v>990</v>
      </c>
      <c r="N395" s="54"/>
      <c r="O395" s="54"/>
      <c r="P395" s="54"/>
      <c r="Q395" s="54" t="s">
        <v>1642</v>
      </c>
      <c r="R395" s="54" t="s">
        <v>1842</v>
      </c>
      <c r="S395" s="54" t="s">
        <v>2083</v>
      </c>
      <c r="T395" s="54" t="s">
        <v>2322</v>
      </c>
      <c r="U395" s="54"/>
      <c r="V395" s="54"/>
      <c r="W395" s="54"/>
      <c r="X395" s="54"/>
      <c r="Y395" s="54"/>
      <c r="Z395" s="54" t="s">
        <v>2765</v>
      </c>
      <c r="AA395" s="54" t="s">
        <v>2765</v>
      </c>
      <c r="AB395" s="54" t="s">
        <v>3140</v>
      </c>
      <c r="AC395" s="54" t="s">
        <v>2765</v>
      </c>
      <c r="AD395" s="55">
        <v>7.3999999999999996E-2</v>
      </c>
      <c r="AE395" s="55"/>
      <c r="AF395" s="55"/>
      <c r="AG395" s="55"/>
      <c r="AH395" s="55">
        <v>7.0999999999999994E-2</v>
      </c>
      <c r="AI395" s="55">
        <v>95.95</v>
      </c>
      <c r="AJ395" s="55">
        <v>0.19</v>
      </c>
      <c r="AK395" s="55">
        <v>0</v>
      </c>
      <c r="AL395" s="55">
        <v>0</v>
      </c>
      <c r="AM395" s="55">
        <v>0</v>
      </c>
      <c r="AN395" s="55">
        <v>0</v>
      </c>
      <c r="AO395" s="55">
        <v>3.0000000000000001E-3</v>
      </c>
      <c r="AP395" s="55">
        <v>4.05</v>
      </c>
      <c r="AQ395" s="55"/>
      <c r="AR395" s="55"/>
      <c r="AS395" s="55"/>
      <c r="AT395" s="55"/>
      <c r="AU395" s="55"/>
      <c r="AV395" s="55"/>
      <c r="AW395" s="54"/>
      <c r="AX395" s="54"/>
      <c r="AY395" s="55"/>
      <c r="AZ395" s="55">
        <v>0.15</v>
      </c>
      <c r="BA395" s="55">
        <v>0.6</v>
      </c>
      <c r="BB395" s="56">
        <v>1</v>
      </c>
      <c r="BC395" s="56">
        <v>1</v>
      </c>
      <c r="BD395" s="56">
        <v>1</v>
      </c>
      <c r="BE395" s="56"/>
      <c r="BF395" s="56">
        <v>1</v>
      </c>
      <c r="BG395" s="56"/>
      <c r="BH395" s="56"/>
      <c r="BI395" s="56"/>
      <c r="BJ395" s="56"/>
      <c r="BK395" s="56"/>
      <c r="BL395" s="56"/>
      <c r="BM395" s="56"/>
      <c r="BN395" s="56"/>
      <c r="BO395" s="56"/>
      <c r="BP395" s="56"/>
      <c r="BQ395" s="56"/>
      <c r="BR395" s="56"/>
      <c r="BS395" s="56"/>
      <c r="BT395" s="56"/>
      <c r="BU395" s="56"/>
      <c r="BV395" s="56"/>
      <c r="BW395" s="56"/>
      <c r="BX395" s="56"/>
      <c r="BY395" s="56"/>
      <c r="BZ395" s="56"/>
      <c r="CA395" s="56"/>
      <c r="CB395" s="56"/>
      <c r="CC395" s="56"/>
      <c r="CD395" s="56"/>
      <c r="CE395" s="56"/>
      <c r="CF395" s="56"/>
      <c r="CG395" s="56"/>
      <c r="CH395" s="56"/>
      <c r="CI395" s="56"/>
      <c r="CJ395" s="56"/>
      <c r="CK395" s="56"/>
      <c r="CL395" s="56"/>
      <c r="CM395" s="56"/>
      <c r="CN395" s="56">
        <v>0</v>
      </c>
      <c r="CO395" s="56"/>
      <c r="CP395" s="70"/>
      <c r="CQ395" s="56"/>
      <c r="CR395" s="56"/>
      <c r="CS395" s="56"/>
      <c r="CT395" s="56"/>
      <c r="CU395" s="56">
        <v>1</v>
      </c>
      <c r="CV395" s="56">
        <v>0</v>
      </c>
      <c r="CW395" s="55">
        <v>5.593</v>
      </c>
      <c r="CX395" s="54" t="s">
        <v>3740</v>
      </c>
      <c r="CY395" s="54" t="s">
        <v>3917</v>
      </c>
      <c r="CZ395" s="54">
        <v>100</v>
      </c>
      <c r="DA395" s="54" t="s">
        <v>3999</v>
      </c>
      <c r="DB395" s="55">
        <v>5.593</v>
      </c>
      <c r="DC395" s="54"/>
      <c r="DD395" s="54"/>
      <c r="DE395" s="54"/>
      <c r="DF395" s="54"/>
      <c r="DG395" s="54"/>
      <c r="DH395" s="54"/>
      <c r="DI395" s="54"/>
      <c r="DJ395" s="54"/>
      <c r="DK395" s="54"/>
      <c r="DL395" s="54"/>
      <c r="DM395" s="54"/>
      <c r="DN395" s="54">
        <v>1</v>
      </c>
      <c r="DO395" s="54" t="s">
        <v>4335</v>
      </c>
      <c r="DP395" s="54">
        <v>55</v>
      </c>
      <c r="DQ395" s="54"/>
      <c r="DR395" s="54"/>
      <c r="DS395" s="54"/>
      <c r="DT395" s="54"/>
      <c r="DU395" s="54"/>
      <c r="DV395" s="54"/>
      <c r="DW395" s="54"/>
      <c r="DX395" s="54"/>
      <c r="DY395" s="54"/>
      <c r="DZ395" s="54"/>
      <c r="EA395" s="54"/>
      <c r="EB395" s="54"/>
      <c r="EC395" s="54"/>
      <c r="ED395" s="54"/>
      <c r="EE395" s="54"/>
      <c r="EF395" s="54"/>
      <c r="EG395" s="54"/>
      <c r="EH395" s="54"/>
      <c r="EI395" s="54"/>
      <c r="EJ395" s="54"/>
      <c r="EK395" s="54"/>
      <c r="EL395" s="54"/>
      <c r="EM395" s="54"/>
      <c r="EN395" s="54"/>
      <c r="EO395" s="54"/>
      <c r="EP395" s="54"/>
      <c r="EQ395" s="54"/>
      <c r="ER395" s="54"/>
      <c r="ES395" s="54"/>
      <c r="ET395" s="54"/>
      <c r="EU395" s="54"/>
      <c r="EV395" s="54"/>
      <c r="EW395" s="54"/>
      <c r="EX395" s="54"/>
      <c r="EY395" s="54"/>
      <c r="EZ395" s="54"/>
      <c r="FA395" s="54"/>
      <c r="FB395" s="54"/>
      <c r="FC395" s="54"/>
      <c r="FD395" s="54"/>
      <c r="FE395" s="54"/>
      <c r="FF395" s="54"/>
      <c r="FG395" s="54"/>
      <c r="FH395" s="54"/>
      <c r="FI395" s="54"/>
      <c r="FJ395" s="54"/>
      <c r="FK395" s="54"/>
      <c r="FL395" s="54"/>
      <c r="FM395" s="54"/>
      <c r="FN395" s="54"/>
      <c r="FO395" s="54"/>
      <c r="FP395" s="54"/>
      <c r="FQ395" s="54"/>
      <c r="FR395" s="54"/>
      <c r="FS395" s="54"/>
      <c r="FT395" s="54"/>
      <c r="FU395" s="54" t="s">
        <v>5048</v>
      </c>
      <c r="FV395" s="54"/>
      <c r="FW395" s="54"/>
      <c r="FX395" s="54"/>
      <c r="FY395" s="54"/>
      <c r="FZ395" s="54"/>
      <c r="GA395" s="54"/>
      <c r="GB395" s="54"/>
      <c r="GC395" s="54"/>
      <c r="GD395" s="54"/>
      <c r="GE395" s="54"/>
      <c r="GF395" s="54" t="s">
        <v>5974</v>
      </c>
      <c r="GG395" s="54" t="s">
        <v>6313</v>
      </c>
      <c r="GH395" s="54" t="s">
        <v>6634</v>
      </c>
      <c r="GI395" s="54" t="s">
        <v>6979</v>
      </c>
      <c r="GJ395" s="54" t="s">
        <v>5974</v>
      </c>
      <c r="GK395" s="54" t="s">
        <v>6313</v>
      </c>
      <c r="GL395" s="54" t="s">
        <v>6634</v>
      </c>
      <c r="GM395" s="54" t="s">
        <v>6979</v>
      </c>
      <c r="GN395" s="54"/>
    </row>
    <row r="396" spans="3:196" ht="30" customHeight="1" x14ac:dyDescent="0.2">
      <c r="C396" s="57" t="s">
        <v>11183</v>
      </c>
      <c r="D396" s="102" t="s">
        <v>11217</v>
      </c>
      <c r="E396" s="54" t="s">
        <v>47</v>
      </c>
      <c r="F396" s="54" t="s">
        <v>11175</v>
      </c>
      <c r="G396" s="54" t="s">
        <v>84</v>
      </c>
      <c r="H396" s="54" t="s">
        <v>254</v>
      </c>
      <c r="I396" s="54" t="s">
        <v>577</v>
      </c>
      <c r="J396" s="54"/>
      <c r="K396" s="54">
        <v>2023</v>
      </c>
      <c r="L396" s="54" t="s">
        <v>861</v>
      </c>
      <c r="M396" s="54" t="s">
        <v>952</v>
      </c>
      <c r="N396" s="54"/>
      <c r="O396" s="54"/>
      <c r="P396" s="54"/>
      <c r="Q396" s="54" t="s">
        <v>1643</v>
      </c>
      <c r="R396" s="54" t="s">
        <v>1843</v>
      </c>
      <c r="S396" s="54" t="s">
        <v>2084</v>
      </c>
      <c r="T396" s="54" t="s">
        <v>2323</v>
      </c>
      <c r="U396" s="54"/>
      <c r="V396" s="54"/>
      <c r="W396" s="54"/>
      <c r="X396" s="54"/>
      <c r="Y396" s="54"/>
      <c r="Z396" s="54" t="s">
        <v>2766</v>
      </c>
      <c r="AA396" s="54" t="s">
        <v>3037</v>
      </c>
      <c r="AB396" s="54" t="s">
        <v>3138</v>
      </c>
      <c r="AC396" s="54" t="s">
        <v>3229</v>
      </c>
      <c r="AD396" s="55">
        <v>0.10100000000000001</v>
      </c>
      <c r="AE396" s="55"/>
      <c r="AF396" s="55"/>
      <c r="AG396" s="55"/>
      <c r="AH396" s="55">
        <v>9.8000000000000004E-2</v>
      </c>
      <c r="AI396" s="55">
        <v>97.03</v>
      </c>
      <c r="AJ396" s="55">
        <v>0.01</v>
      </c>
      <c r="AK396" s="55">
        <v>0</v>
      </c>
      <c r="AL396" s="55">
        <v>0</v>
      </c>
      <c r="AM396" s="55">
        <v>0</v>
      </c>
      <c r="AN396" s="55">
        <v>0</v>
      </c>
      <c r="AO396" s="55">
        <v>3.0000000000000001E-3</v>
      </c>
      <c r="AP396" s="55">
        <v>2.97</v>
      </c>
      <c r="AQ396" s="55"/>
      <c r="AR396" s="55"/>
      <c r="AS396" s="55"/>
      <c r="AT396" s="55"/>
      <c r="AU396" s="55"/>
      <c r="AV396" s="55"/>
      <c r="AW396" s="54"/>
      <c r="AX396" s="54"/>
      <c r="AY396" s="55"/>
      <c r="AZ396" s="55">
        <v>0.1</v>
      </c>
      <c r="BA396" s="55">
        <v>0.01</v>
      </c>
      <c r="BB396" s="56">
        <v>1</v>
      </c>
      <c r="BC396" s="56">
        <v>1</v>
      </c>
      <c r="BD396" s="56">
        <v>1</v>
      </c>
      <c r="BE396" s="56"/>
      <c r="BF396" s="56"/>
      <c r="BG396" s="56"/>
      <c r="BH396" s="56"/>
      <c r="BI396" s="56"/>
      <c r="BJ396" s="56"/>
      <c r="BK396" s="56"/>
      <c r="BL396" s="56"/>
      <c r="BM396" s="56"/>
      <c r="BN396" s="56"/>
      <c r="BO396" s="56"/>
      <c r="BP396" s="56"/>
      <c r="BQ396" s="56"/>
      <c r="BR396" s="56"/>
      <c r="BS396" s="56"/>
      <c r="BT396" s="56"/>
      <c r="BU396" s="56"/>
      <c r="BV396" s="56"/>
      <c r="BW396" s="56"/>
      <c r="BX396" s="56"/>
      <c r="BY396" s="56"/>
      <c r="BZ396" s="56"/>
      <c r="CA396" s="56"/>
      <c r="CB396" s="56"/>
      <c r="CC396" s="56"/>
      <c r="CD396" s="56"/>
      <c r="CE396" s="56"/>
      <c r="CF396" s="56"/>
      <c r="CG396" s="56"/>
      <c r="CH396" s="56"/>
      <c r="CI396" s="56"/>
      <c r="CJ396" s="56"/>
      <c r="CK396" s="56"/>
      <c r="CL396" s="56"/>
      <c r="CM396" s="56"/>
      <c r="CN396" s="56">
        <v>0</v>
      </c>
      <c r="CO396" s="56">
        <v>1</v>
      </c>
      <c r="CP396" s="70"/>
      <c r="CQ396" s="56"/>
      <c r="CR396" s="56"/>
      <c r="CS396" s="56"/>
      <c r="CT396" s="56"/>
      <c r="CU396" s="56">
        <v>1</v>
      </c>
      <c r="CV396" s="56">
        <v>0</v>
      </c>
      <c r="CW396" s="55">
        <v>17.748000000000001</v>
      </c>
      <c r="CX396" s="54" t="s">
        <v>3741</v>
      </c>
      <c r="CY396" s="54" t="s">
        <v>3918</v>
      </c>
      <c r="CZ396" s="54">
        <v>43.28</v>
      </c>
      <c r="DA396" s="54" t="s">
        <v>3999</v>
      </c>
      <c r="DB396" s="55">
        <v>41.008000000000003</v>
      </c>
      <c r="DC396" s="54"/>
      <c r="DD396" s="54"/>
      <c r="DE396" s="54"/>
      <c r="DF396" s="54"/>
      <c r="DG396" s="54"/>
      <c r="DH396" s="54"/>
      <c r="DI396" s="54"/>
      <c r="DJ396" s="54"/>
      <c r="DK396" s="54"/>
      <c r="DL396" s="54"/>
      <c r="DM396" s="54"/>
      <c r="DN396" s="54">
        <v>1</v>
      </c>
      <c r="DO396" s="54" t="s">
        <v>4338</v>
      </c>
      <c r="DP396" s="54">
        <v>14</v>
      </c>
      <c r="DQ396" s="54"/>
      <c r="DR396" s="54"/>
      <c r="DS396" s="54"/>
      <c r="DT396" s="54"/>
      <c r="DU396" s="54"/>
      <c r="DV396" s="54"/>
      <c r="DW396" s="54"/>
      <c r="DX396" s="54"/>
      <c r="DY396" s="54"/>
      <c r="DZ396" s="54"/>
      <c r="EA396" s="54"/>
      <c r="EB396" s="54"/>
      <c r="EC396" s="54"/>
      <c r="ED396" s="54"/>
      <c r="EE396" s="54"/>
      <c r="EF396" s="54"/>
      <c r="EG396" s="54"/>
      <c r="EH396" s="54"/>
      <c r="EI396" s="54"/>
      <c r="EJ396" s="54"/>
      <c r="EK396" s="54"/>
      <c r="EL396" s="54"/>
      <c r="EM396" s="54"/>
      <c r="EN396" s="54"/>
      <c r="EO396" s="54"/>
      <c r="EP396" s="54"/>
      <c r="EQ396" s="54"/>
      <c r="ER396" s="54"/>
      <c r="ES396" s="54"/>
      <c r="ET396" s="54"/>
      <c r="EU396" s="54"/>
      <c r="EV396" s="54"/>
      <c r="EW396" s="54"/>
      <c r="EX396" s="54"/>
      <c r="EY396" s="54"/>
      <c r="EZ396" s="54"/>
      <c r="FA396" s="54"/>
      <c r="FB396" s="54"/>
      <c r="FC396" s="54"/>
      <c r="FD396" s="54"/>
      <c r="FE396" s="54"/>
      <c r="FF396" s="54"/>
      <c r="FG396" s="54"/>
      <c r="FH396" s="54"/>
      <c r="FI396" s="54"/>
      <c r="FJ396" s="54"/>
      <c r="FK396" s="54"/>
      <c r="FL396" s="54"/>
      <c r="FM396" s="54"/>
      <c r="FN396" s="54"/>
      <c r="FO396" s="54"/>
      <c r="FP396" s="54"/>
      <c r="FQ396" s="54"/>
      <c r="FR396" s="54"/>
      <c r="FS396" s="54"/>
      <c r="FT396" s="54"/>
      <c r="FU396" s="54" t="s">
        <v>5049</v>
      </c>
      <c r="FV396" s="54"/>
      <c r="FW396" s="54"/>
      <c r="FX396" s="54"/>
      <c r="FY396" s="54"/>
      <c r="FZ396" s="54"/>
      <c r="GA396" s="54"/>
      <c r="GB396" s="54"/>
      <c r="GC396" s="54"/>
      <c r="GD396" s="54"/>
      <c r="GE396" s="54"/>
      <c r="GF396" s="54" t="s">
        <v>5975</v>
      </c>
      <c r="GG396" s="54" t="s">
        <v>6314</v>
      </c>
      <c r="GH396" s="54" t="s">
        <v>6635</v>
      </c>
      <c r="GI396" s="54" t="s">
        <v>6980</v>
      </c>
      <c r="GJ396" s="54" t="s">
        <v>5975</v>
      </c>
      <c r="GK396" s="54" t="s">
        <v>6314</v>
      </c>
      <c r="GL396" s="54" t="s">
        <v>6635</v>
      </c>
      <c r="GM396" s="54" t="s">
        <v>6980</v>
      </c>
      <c r="GN396" s="54"/>
    </row>
    <row r="397" spans="3:196" ht="30" customHeight="1" x14ac:dyDescent="0.2">
      <c r="C397" s="57" t="s">
        <v>731</v>
      </c>
      <c r="D397" s="102" t="s">
        <v>11217</v>
      </c>
      <c r="E397" s="54" t="s">
        <v>47</v>
      </c>
      <c r="F397" s="54" t="s">
        <v>11175</v>
      </c>
      <c r="G397" s="54" t="s">
        <v>84</v>
      </c>
      <c r="H397" s="54" t="s">
        <v>257</v>
      </c>
      <c r="I397" s="54" t="s">
        <v>580</v>
      </c>
      <c r="J397" s="54" t="s">
        <v>731</v>
      </c>
      <c r="K397" s="54">
        <v>2023</v>
      </c>
      <c r="L397" s="54" t="s">
        <v>801</v>
      </c>
      <c r="M397" s="54" t="s">
        <v>936</v>
      </c>
      <c r="N397" s="54"/>
      <c r="O397" s="54" t="s">
        <v>1135</v>
      </c>
      <c r="P397" s="54" t="s">
        <v>1373</v>
      </c>
      <c r="Q397" s="54"/>
      <c r="R397" s="54"/>
      <c r="S397" s="54"/>
      <c r="T397" s="54"/>
      <c r="U397" s="54"/>
      <c r="V397" s="54"/>
      <c r="W397" s="54"/>
      <c r="X397" s="54"/>
      <c r="Y397" s="54"/>
      <c r="Z397" s="54" t="s">
        <v>2769</v>
      </c>
      <c r="AA397" s="54" t="s">
        <v>3040</v>
      </c>
      <c r="AB397" s="54" t="s">
        <v>3140</v>
      </c>
      <c r="AC397" s="54" t="s">
        <v>3233</v>
      </c>
      <c r="AD397" s="55">
        <v>2.1550000000000002</v>
      </c>
      <c r="AE397" s="55"/>
      <c r="AF397" s="55"/>
      <c r="AG397" s="55"/>
      <c r="AH397" s="55">
        <v>1.077</v>
      </c>
      <c r="AI397" s="55">
        <v>49.98</v>
      </c>
      <c r="AJ397" s="55">
        <v>0.38</v>
      </c>
      <c r="AK397" s="55">
        <v>0.878</v>
      </c>
      <c r="AL397" s="55">
        <v>40.74</v>
      </c>
      <c r="AM397" s="55">
        <v>0.2</v>
      </c>
      <c r="AN397" s="55">
        <v>9.2799999999999994</v>
      </c>
      <c r="AO397" s="55">
        <v>0</v>
      </c>
      <c r="AP397" s="55">
        <v>0</v>
      </c>
      <c r="AQ397" s="55"/>
      <c r="AR397" s="55"/>
      <c r="AS397" s="55"/>
      <c r="AT397" s="55"/>
      <c r="AU397" s="55"/>
      <c r="AV397" s="55"/>
      <c r="AW397" s="54"/>
      <c r="AX397" s="54"/>
      <c r="AY397" s="55"/>
      <c r="AZ397" s="55">
        <v>0</v>
      </c>
      <c r="BA397" s="55">
        <v>0</v>
      </c>
      <c r="BB397" s="56">
        <v>10</v>
      </c>
      <c r="BC397" s="56">
        <v>9</v>
      </c>
      <c r="BD397" s="56">
        <v>9</v>
      </c>
      <c r="BE397" s="56">
        <v>2</v>
      </c>
      <c r="BF397" s="56">
        <v>1</v>
      </c>
      <c r="BG397" s="56"/>
      <c r="BH397" s="56"/>
      <c r="BI397" s="56"/>
      <c r="BJ397" s="56">
        <v>2</v>
      </c>
      <c r="BK397" s="56"/>
      <c r="BL397" s="56"/>
      <c r="BM397" s="56"/>
      <c r="BN397" s="56"/>
      <c r="BO397" s="56"/>
      <c r="BP397" s="56"/>
      <c r="BQ397" s="56">
        <v>2</v>
      </c>
      <c r="BR397" s="56">
        <v>1</v>
      </c>
      <c r="BS397" s="56"/>
      <c r="BT397" s="56"/>
      <c r="BU397" s="56"/>
      <c r="BV397" s="56">
        <v>1</v>
      </c>
      <c r="BW397" s="56"/>
      <c r="BX397" s="56"/>
      <c r="BY397" s="56"/>
      <c r="BZ397" s="56"/>
      <c r="CA397" s="56"/>
      <c r="CB397" s="56"/>
      <c r="CC397" s="56"/>
      <c r="CD397" s="56"/>
      <c r="CE397" s="56"/>
      <c r="CF397" s="56"/>
      <c r="CG397" s="56"/>
      <c r="CH397" s="56"/>
      <c r="CI397" s="56"/>
      <c r="CJ397" s="56"/>
      <c r="CK397" s="56"/>
      <c r="CL397" s="56"/>
      <c r="CM397" s="56"/>
      <c r="CN397" s="56">
        <v>0</v>
      </c>
      <c r="CO397" s="56"/>
      <c r="CP397" s="70"/>
      <c r="CQ397" s="56"/>
      <c r="CR397" s="56"/>
      <c r="CS397" s="56"/>
      <c r="CT397" s="56"/>
      <c r="CU397" s="56">
        <v>9</v>
      </c>
      <c r="CV397" s="56">
        <v>0</v>
      </c>
      <c r="CW397" s="55">
        <v>3.468</v>
      </c>
      <c r="CX397" s="54" t="s">
        <v>3745</v>
      </c>
      <c r="CY397" s="54"/>
      <c r="CZ397" s="54">
        <v>25</v>
      </c>
      <c r="DA397" s="54" t="s">
        <v>4010</v>
      </c>
      <c r="DB397" s="55">
        <v>12.744999999999999</v>
      </c>
      <c r="DC397" s="54"/>
      <c r="DD397" s="54"/>
      <c r="DE397" s="54"/>
      <c r="DF397" s="54"/>
      <c r="DG397" s="54"/>
      <c r="DH397" s="54"/>
      <c r="DI397" s="54"/>
      <c r="DJ397" s="54"/>
      <c r="DK397" s="54"/>
      <c r="DL397" s="54"/>
      <c r="DM397" s="54"/>
      <c r="DN397" s="54">
        <v>1</v>
      </c>
      <c r="DO397" s="54" t="s">
        <v>4180</v>
      </c>
      <c r="DP397" s="54">
        <v>160</v>
      </c>
      <c r="DQ397" s="54"/>
      <c r="DR397" s="54"/>
      <c r="DS397" s="54"/>
      <c r="DT397" s="54"/>
      <c r="DU397" s="54"/>
      <c r="DV397" s="54"/>
      <c r="DW397" s="54"/>
      <c r="DX397" s="54"/>
      <c r="DY397" s="54"/>
      <c r="DZ397" s="54"/>
      <c r="EA397" s="54"/>
      <c r="EB397" s="54"/>
      <c r="EC397" s="54"/>
      <c r="ED397" s="54"/>
      <c r="EE397" s="54"/>
      <c r="EF397" s="54"/>
      <c r="EG397" s="54"/>
      <c r="EH397" s="54"/>
      <c r="EI397" s="54"/>
      <c r="EJ397" s="54"/>
      <c r="EK397" s="54"/>
      <c r="EL397" s="54">
        <v>1</v>
      </c>
      <c r="EM397" s="54" t="s">
        <v>4640</v>
      </c>
      <c r="EN397" s="54">
        <v>310</v>
      </c>
      <c r="EO397" s="54"/>
      <c r="EP397" s="54"/>
      <c r="EQ397" s="54"/>
      <c r="ER397" s="54"/>
      <c r="ES397" s="54"/>
      <c r="ET397" s="54"/>
      <c r="EU397" s="54"/>
      <c r="EV397" s="54"/>
      <c r="EW397" s="54"/>
      <c r="EX397" s="54"/>
      <c r="EY397" s="54"/>
      <c r="EZ397" s="54"/>
      <c r="FA397" s="54"/>
      <c r="FB397" s="54"/>
      <c r="FC397" s="54"/>
      <c r="FD397" s="54"/>
      <c r="FE397" s="54"/>
      <c r="FF397" s="54"/>
      <c r="FG397" s="54"/>
      <c r="FH397" s="54"/>
      <c r="FI397" s="54"/>
      <c r="FJ397" s="54"/>
      <c r="FK397" s="54"/>
      <c r="FL397" s="54"/>
      <c r="FM397" s="54"/>
      <c r="FN397" s="54"/>
      <c r="FO397" s="54"/>
      <c r="FP397" s="54"/>
      <c r="FQ397" s="54"/>
      <c r="FR397" s="54"/>
      <c r="FS397" s="54"/>
      <c r="FT397" s="54"/>
      <c r="FU397" s="54"/>
      <c r="FV397" s="54"/>
      <c r="FW397" s="54"/>
      <c r="FX397" s="54"/>
      <c r="FY397" s="54"/>
      <c r="FZ397" s="54"/>
      <c r="GA397" s="54"/>
      <c r="GB397" s="54"/>
      <c r="GC397" s="54" t="s">
        <v>5715</v>
      </c>
      <c r="GD397" s="54">
        <v>3</v>
      </c>
      <c r="GE397" s="54">
        <v>14</v>
      </c>
      <c r="GF397" s="54" t="s">
        <v>5978</v>
      </c>
      <c r="GG397" s="54" t="s">
        <v>6317</v>
      </c>
      <c r="GH397" s="54" t="s">
        <v>6639</v>
      </c>
      <c r="GI397" s="54" t="s">
        <v>6984</v>
      </c>
      <c r="GJ397" s="54" t="s">
        <v>7211</v>
      </c>
      <c r="GK397" s="54" t="s">
        <v>7304</v>
      </c>
      <c r="GL397" s="54" t="s">
        <v>7396</v>
      </c>
      <c r="GM397" s="54" t="s">
        <v>7476</v>
      </c>
      <c r="GN397" s="54"/>
    </row>
    <row r="398" spans="3:196" ht="30" customHeight="1" x14ac:dyDescent="0.2">
      <c r="C398" s="57" t="s">
        <v>11155</v>
      </c>
      <c r="D398" s="102" t="s">
        <v>11217</v>
      </c>
      <c r="E398" s="54" t="s">
        <v>47</v>
      </c>
      <c r="F398" s="54" t="s">
        <v>11175</v>
      </c>
      <c r="G398" s="54" t="s">
        <v>87</v>
      </c>
      <c r="H398" s="54" t="s">
        <v>263</v>
      </c>
      <c r="I398" s="54" t="s">
        <v>586</v>
      </c>
      <c r="J398" s="54" t="s">
        <v>588</v>
      </c>
      <c r="K398" s="54">
        <v>2023</v>
      </c>
      <c r="L398" s="54" t="s">
        <v>867</v>
      </c>
      <c r="M398" s="54" t="s">
        <v>993</v>
      </c>
      <c r="N398" s="54"/>
      <c r="O398" s="54" t="s">
        <v>1138</v>
      </c>
      <c r="P398" s="54" t="s">
        <v>1374</v>
      </c>
      <c r="Q398" s="54" t="s">
        <v>1650</v>
      </c>
      <c r="R398" s="54" t="s">
        <v>1848</v>
      </c>
      <c r="S398" s="54"/>
      <c r="T398" s="54"/>
      <c r="U398" s="54" t="s">
        <v>2481</v>
      </c>
      <c r="V398" s="54" t="s">
        <v>2555</v>
      </c>
      <c r="W398" s="54"/>
      <c r="X398" s="54"/>
      <c r="Y398" s="54"/>
      <c r="Z398" s="54" t="s">
        <v>2775</v>
      </c>
      <c r="AA398" s="54" t="s">
        <v>2775</v>
      </c>
      <c r="AB398" s="54" t="s">
        <v>3140</v>
      </c>
      <c r="AC398" s="54" t="s">
        <v>2775</v>
      </c>
      <c r="AD398" s="55">
        <v>1.4</v>
      </c>
      <c r="AE398" s="55"/>
      <c r="AF398" s="55"/>
      <c r="AG398" s="55"/>
      <c r="AH398" s="55">
        <v>1.4</v>
      </c>
      <c r="AI398" s="55">
        <v>100</v>
      </c>
      <c r="AJ398" s="55">
        <v>0.6</v>
      </c>
      <c r="AK398" s="55">
        <v>0</v>
      </c>
      <c r="AL398" s="55">
        <v>0</v>
      </c>
      <c r="AM398" s="55">
        <v>0</v>
      </c>
      <c r="AN398" s="55">
        <v>0</v>
      </c>
      <c r="AO398" s="55">
        <v>0</v>
      </c>
      <c r="AP398" s="55">
        <v>0</v>
      </c>
      <c r="AQ398" s="55"/>
      <c r="AR398" s="55"/>
      <c r="AS398" s="55"/>
      <c r="AT398" s="55"/>
      <c r="AU398" s="55"/>
      <c r="AV398" s="55"/>
      <c r="AW398" s="54"/>
      <c r="AX398" s="54"/>
      <c r="AY398" s="55"/>
      <c r="AZ398" s="55">
        <v>0</v>
      </c>
      <c r="BA398" s="55">
        <v>0</v>
      </c>
      <c r="BB398" s="56">
        <v>12</v>
      </c>
      <c r="BC398" s="56">
        <v>12</v>
      </c>
      <c r="BD398" s="56">
        <v>12</v>
      </c>
      <c r="BE398" s="56"/>
      <c r="BF398" s="56"/>
      <c r="BG398" s="56"/>
      <c r="BH398" s="56"/>
      <c r="BI398" s="56"/>
      <c r="BJ398" s="56"/>
      <c r="BK398" s="56"/>
      <c r="BL398" s="56"/>
      <c r="BM398" s="56"/>
      <c r="BN398" s="56">
        <v>12</v>
      </c>
      <c r="BO398" s="56"/>
      <c r="BP398" s="56"/>
      <c r="BQ398" s="56"/>
      <c r="BR398" s="56"/>
      <c r="BS398" s="56"/>
      <c r="BT398" s="56"/>
      <c r="BU398" s="56"/>
      <c r="BV398" s="56"/>
      <c r="BW398" s="56"/>
      <c r="BX398" s="56"/>
      <c r="BY398" s="56"/>
      <c r="BZ398" s="56"/>
      <c r="CA398" s="56"/>
      <c r="CB398" s="56"/>
      <c r="CC398" s="56"/>
      <c r="CD398" s="56"/>
      <c r="CE398" s="56"/>
      <c r="CF398" s="56"/>
      <c r="CG398" s="56"/>
      <c r="CH398" s="56"/>
      <c r="CI398" s="56"/>
      <c r="CJ398" s="56"/>
      <c r="CK398" s="56"/>
      <c r="CL398" s="56"/>
      <c r="CM398" s="56"/>
      <c r="CN398" s="56">
        <v>0</v>
      </c>
      <c r="CO398" s="56"/>
      <c r="CP398" s="70"/>
      <c r="CQ398" s="56"/>
      <c r="CR398" s="56"/>
      <c r="CS398" s="56"/>
      <c r="CT398" s="56"/>
      <c r="CU398" s="56">
        <v>12</v>
      </c>
      <c r="CV398" s="56">
        <v>0</v>
      </c>
      <c r="CW398" s="55">
        <v>4.3890000000000002</v>
      </c>
      <c r="CX398" s="54" t="s">
        <v>3751</v>
      </c>
      <c r="CY398" s="54"/>
      <c r="CZ398" s="54">
        <v>2.99</v>
      </c>
      <c r="DA398" s="54" t="s">
        <v>4015</v>
      </c>
      <c r="DB398" s="55">
        <v>134.393</v>
      </c>
      <c r="DC398" s="54"/>
      <c r="DD398" s="54"/>
      <c r="DE398" s="54"/>
      <c r="DF398" s="54"/>
      <c r="DG398" s="54"/>
      <c r="DH398" s="54"/>
      <c r="DI398" s="54"/>
      <c r="DJ398" s="54"/>
      <c r="DK398" s="54"/>
      <c r="DL398" s="54"/>
      <c r="DM398" s="54"/>
      <c r="DN398" s="54">
        <v>1</v>
      </c>
      <c r="DO398" s="54" t="s">
        <v>4342</v>
      </c>
      <c r="DP398" s="54">
        <v>1886</v>
      </c>
      <c r="DQ398" s="54"/>
      <c r="DR398" s="54"/>
      <c r="DS398" s="54"/>
      <c r="DT398" s="54"/>
      <c r="DU398" s="54"/>
      <c r="DV398" s="54"/>
      <c r="DW398" s="54"/>
      <c r="DX398" s="54"/>
      <c r="DY398" s="54"/>
      <c r="DZ398" s="54"/>
      <c r="EA398" s="54"/>
      <c r="EB398" s="54"/>
      <c r="EC398" s="54"/>
      <c r="ED398" s="54"/>
      <c r="EE398" s="54"/>
      <c r="EF398" s="54"/>
      <c r="EG398" s="54"/>
      <c r="EH398" s="54"/>
      <c r="EI398" s="54"/>
      <c r="EJ398" s="54"/>
      <c r="EK398" s="54"/>
      <c r="EL398" s="54">
        <v>1</v>
      </c>
      <c r="EM398" s="54" t="s">
        <v>4342</v>
      </c>
      <c r="EN398" s="54">
        <v>1886</v>
      </c>
      <c r="EO398" s="54"/>
      <c r="EP398" s="54"/>
      <c r="EQ398" s="54"/>
      <c r="ER398" s="54"/>
      <c r="ES398" s="54"/>
      <c r="ET398" s="54"/>
      <c r="EU398" s="54"/>
      <c r="EV398" s="54"/>
      <c r="EW398" s="54"/>
      <c r="EX398" s="54"/>
      <c r="EY398" s="54"/>
      <c r="EZ398" s="54"/>
      <c r="FA398" s="54"/>
      <c r="FB398" s="54"/>
      <c r="FC398" s="54"/>
      <c r="FD398" s="54"/>
      <c r="FE398" s="54"/>
      <c r="FF398" s="54"/>
      <c r="FG398" s="54"/>
      <c r="FH398" s="54"/>
      <c r="FI398" s="54"/>
      <c r="FJ398" s="54"/>
      <c r="FK398" s="54"/>
      <c r="FL398" s="54"/>
      <c r="FM398" s="54"/>
      <c r="FN398" s="54"/>
      <c r="FO398" s="54"/>
      <c r="FP398" s="54"/>
      <c r="FQ398" s="54"/>
      <c r="FR398" s="54"/>
      <c r="FS398" s="54"/>
      <c r="FT398" s="54"/>
      <c r="FU398" s="54" t="s">
        <v>5055</v>
      </c>
      <c r="FV398" s="54" t="s">
        <v>5256</v>
      </c>
      <c r="FW398" s="54"/>
      <c r="FX398" s="54"/>
      <c r="FY398" s="54" t="s">
        <v>5500</v>
      </c>
      <c r="FZ398" s="54"/>
      <c r="GA398" s="54"/>
      <c r="GB398" s="54"/>
      <c r="GC398" s="54"/>
      <c r="GD398" s="54"/>
      <c r="GE398" s="54"/>
      <c r="GF398" s="54" t="s">
        <v>5984</v>
      </c>
      <c r="GG398" s="54" t="s">
        <v>6323</v>
      </c>
      <c r="GH398" s="54" t="s">
        <v>6645</v>
      </c>
      <c r="GI398" s="54" t="s">
        <v>6990</v>
      </c>
      <c r="GJ398" s="54" t="s">
        <v>5984</v>
      </c>
      <c r="GK398" s="54" t="s">
        <v>6323</v>
      </c>
      <c r="GL398" s="54" t="s">
        <v>6645</v>
      </c>
      <c r="GM398" s="54" t="s">
        <v>6990</v>
      </c>
      <c r="GN398" s="54"/>
    </row>
    <row r="399" spans="3:196" ht="30" customHeight="1" x14ac:dyDescent="0.2">
      <c r="C399" s="57" t="s">
        <v>11156</v>
      </c>
      <c r="D399" s="102" t="s">
        <v>11217</v>
      </c>
      <c r="E399" s="54" t="s">
        <v>47</v>
      </c>
      <c r="F399" s="54" t="s">
        <v>11175</v>
      </c>
      <c r="G399" s="54" t="s">
        <v>87</v>
      </c>
      <c r="H399" s="54" t="s">
        <v>264</v>
      </c>
      <c r="I399" s="54" t="s">
        <v>587</v>
      </c>
      <c r="J399" s="54" t="s">
        <v>462</v>
      </c>
      <c r="K399" s="54">
        <v>2021</v>
      </c>
      <c r="L399" s="54" t="s">
        <v>823</v>
      </c>
      <c r="M399" s="54" t="s">
        <v>936</v>
      </c>
      <c r="N399" s="54"/>
      <c r="O399" s="54"/>
      <c r="P399" s="54"/>
      <c r="Q399" s="54" t="s">
        <v>1651</v>
      </c>
      <c r="R399" s="54" t="s">
        <v>1849</v>
      </c>
      <c r="S399" s="54"/>
      <c r="T399" s="54"/>
      <c r="U399" s="54"/>
      <c r="V399" s="54"/>
      <c r="W399" s="54"/>
      <c r="X399" s="54"/>
      <c r="Y399" s="54"/>
      <c r="Z399" s="54" t="s">
        <v>2776</v>
      </c>
      <c r="AA399" s="54" t="s">
        <v>264</v>
      </c>
      <c r="AB399" s="54" t="s">
        <v>3138</v>
      </c>
      <c r="AC399" s="54" t="s">
        <v>3238</v>
      </c>
      <c r="AD399" s="55">
        <v>1.2410000000000001</v>
      </c>
      <c r="AE399" s="55"/>
      <c r="AF399" s="55"/>
      <c r="AG399" s="55"/>
      <c r="AH399" s="55">
        <v>1.2410000000000001</v>
      </c>
      <c r="AI399" s="55">
        <v>100</v>
      </c>
      <c r="AJ399" s="55">
        <v>0.6</v>
      </c>
      <c r="AK399" s="55">
        <v>0</v>
      </c>
      <c r="AL399" s="55">
        <v>0</v>
      </c>
      <c r="AM399" s="55">
        <v>0</v>
      </c>
      <c r="AN399" s="55">
        <v>0</v>
      </c>
      <c r="AO399" s="55">
        <v>0</v>
      </c>
      <c r="AP399" s="55">
        <v>0</v>
      </c>
      <c r="AQ399" s="55"/>
      <c r="AR399" s="55"/>
      <c r="AS399" s="55"/>
      <c r="AT399" s="55"/>
      <c r="AU399" s="55"/>
      <c r="AV399" s="55"/>
      <c r="AW399" s="54"/>
      <c r="AX399" s="54"/>
      <c r="AY399" s="55"/>
      <c r="AZ399" s="55">
        <v>3</v>
      </c>
      <c r="BA399" s="55">
        <v>1.2</v>
      </c>
      <c r="BB399" s="56">
        <v>5</v>
      </c>
      <c r="BC399" s="56">
        <v>5</v>
      </c>
      <c r="BD399" s="56">
        <v>5</v>
      </c>
      <c r="BE399" s="56"/>
      <c r="BF399" s="56">
        <v>2</v>
      </c>
      <c r="BG399" s="56"/>
      <c r="BH399" s="56"/>
      <c r="BI399" s="56"/>
      <c r="BJ399" s="56"/>
      <c r="BK399" s="56"/>
      <c r="BL399" s="56"/>
      <c r="BM399" s="56"/>
      <c r="BN399" s="56">
        <v>3</v>
      </c>
      <c r="BO399" s="56"/>
      <c r="BP399" s="56"/>
      <c r="BQ399" s="56"/>
      <c r="BR399" s="56"/>
      <c r="BS399" s="56"/>
      <c r="BT399" s="56"/>
      <c r="BU399" s="56"/>
      <c r="BV399" s="56"/>
      <c r="BW399" s="56"/>
      <c r="BX399" s="56"/>
      <c r="BY399" s="56"/>
      <c r="BZ399" s="56"/>
      <c r="CA399" s="56"/>
      <c r="CB399" s="56"/>
      <c r="CC399" s="56"/>
      <c r="CD399" s="56"/>
      <c r="CE399" s="56"/>
      <c r="CF399" s="56"/>
      <c r="CG399" s="56"/>
      <c r="CH399" s="56"/>
      <c r="CI399" s="56"/>
      <c r="CJ399" s="56"/>
      <c r="CK399" s="56"/>
      <c r="CL399" s="56"/>
      <c r="CM399" s="56"/>
      <c r="CN399" s="56">
        <v>0</v>
      </c>
      <c r="CO399" s="56"/>
      <c r="CP399" s="70"/>
      <c r="CQ399" s="56"/>
      <c r="CR399" s="56"/>
      <c r="CS399" s="56"/>
      <c r="CT399" s="56"/>
      <c r="CU399" s="56">
        <v>5</v>
      </c>
      <c r="CV399" s="56">
        <v>0</v>
      </c>
      <c r="CW399" s="55">
        <v>2600</v>
      </c>
      <c r="CX399" s="54" t="s">
        <v>3752</v>
      </c>
      <c r="CY399" s="54"/>
      <c r="CZ399" s="54">
        <v>2.95</v>
      </c>
      <c r="DA399" s="54" t="s">
        <v>3999</v>
      </c>
      <c r="DB399" s="55">
        <v>88186</v>
      </c>
      <c r="DC399" s="54"/>
      <c r="DD399" s="54"/>
      <c r="DE399" s="54"/>
      <c r="DF399" s="54"/>
      <c r="DG399" s="54"/>
      <c r="DH399" s="54"/>
      <c r="DI399" s="54"/>
      <c r="DJ399" s="54"/>
      <c r="DK399" s="54"/>
      <c r="DL399" s="54"/>
      <c r="DM399" s="54"/>
      <c r="DN399" s="54"/>
      <c r="DO399" s="54"/>
      <c r="DP399" s="54"/>
      <c r="DQ399" s="54">
        <v>1</v>
      </c>
      <c r="DR399" s="54" t="s">
        <v>4435</v>
      </c>
      <c r="DS399" s="54">
        <v>57</v>
      </c>
      <c r="DT399" s="54"/>
      <c r="DU399" s="54"/>
      <c r="DV399" s="54"/>
      <c r="DW399" s="54"/>
      <c r="DX399" s="54"/>
      <c r="DY399" s="54"/>
      <c r="DZ399" s="54"/>
      <c r="EA399" s="54"/>
      <c r="EB399" s="54"/>
      <c r="EC399" s="54"/>
      <c r="ED399" s="54"/>
      <c r="EE399" s="54"/>
      <c r="EF399" s="54"/>
      <c r="EG399" s="54"/>
      <c r="EH399" s="54"/>
      <c r="EI399" s="54"/>
      <c r="EJ399" s="54"/>
      <c r="EK399" s="54"/>
      <c r="EL399" s="54"/>
      <c r="EM399" s="54"/>
      <c r="EN399" s="54"/>
      <c r="EO399" s="54"/>
      <c r="EP399" s="54"/>
      <c r="EQ399" s="54"/>
      <c r="ER399" s="54"/>
      <c r="ES399" s="54"/>
      <c r="ET399" s="54"/>
      <c r="EU399" s="54"/>
      <c r="EV399" s="54"/>
      <c r="EW399" s="54"/>
      <c r="EX399" s="54"/>
      <c r="EY399" s="54"/>
      <c r="EZ399" s="54"/>
      <c r="FA399" s="54"/>
      <c r="FB399" s="54"/>
      <c r="FC399" s="54"/>
      <c r="FD399" s="54"/>
      <c r="FE399" s="54"/>
      <c r="FF399" s="54"/>
      <c r="FG399" s="54"/>
      <c r="FH399" s="54"/>
      <c r="FI399" s="54"/>
      <c r="FJ399" s="54"/>
      <c r="FK399" s="54"/>
      <c r="FL399" s="54"/>
      <c r="FM399" s="54"/>
      <c r="FN399" s="54"/>
      <c r="FO399" s="54"/>
      <c r="FP399" s="54"/>
      <c r="FQ399" s="54"/>
      <c r="FR399" s="54"/>
      <c r="FS399" s="54"/>
      <c r="FT399" s="54"/>
      <c r="FU399" s="54"/>
      <c r="FV399" s="54" t="s">
        <v>5257</v>
      </c>
      <c r="FW399" s="54"/>
      <c r="FX399" s="54"/>
      <c r="FY399" s="54"/>
      <c r="FZ399" s="54"/>
      <c r="GA399" s="54"/>
      <c r="GB399" s="54"/>
      <c r="GC399" s="54"/>
      <c r="GD399" s="54"/>
      <c r="GE399" s="54"/>
      <c r="GF399" s="54" t="s">
        <v>5985</v>
      </c>
      <c r="GG399" s="54" t="s">
        <v>6324</v>
      </c>
      <c r="GH399" s="54" t="s">
        <v>6646</v>
      </c>
      <c r="GI399" s="54" t="s">
        <v>6991</v>
      </c>
      <c r="GJ399" s="54" t="s">
        <v>7213</v>
      </c>
      <c r="GK399" s="54" t="s">
        <v>6325</v>
      </c>
      <c r="GL399" s="54" t="s">
        <v>7400</v>
      </c>
      <c r="GM399" s="54" t="s">
        <v>7478</v>
      </c>
      <c r="GN399" s="54"/>
    </row>
    <row r="400" spans="3:196" ht="30" customHeight="1" x14ac:dyDescent="0.2">
      <c r="C400" s="57" t="s">
        <v>11155</v>
      </c>
      <c r="D400" s="102" t="s">
        <v>11217</v>
      </c>
      <c r="E400" s="54" t="s">
        <v>47</v>
      </c>
      <c r="F400" s="54" t="s">
        <v>11175</v>
      </c>
      <c r="G400" s="54" t="s">
        <v>87</v>
      </c>
      <c r="H400" s="54" t="s">
        <v>265</v>
      </c>
      <c r="I400" s="54" t="s">
        <v>588</v>
      </c>
      <c r="J400" s="54"/>
      <c r="K400" s="54">
        <v>2019</v>
      </c>
      <c r="L400" s="54" t="s">
        <v>868</v>
      </c>
      <c r="M400" s="54" t="s">
        <v>936</v>
      </c>
      <c r="N400" s="54"/>
      <c r="O400" s="54" t="s">
        <v>1139</v>
      </c>
      <c r="P400" s="54" t="s">
        <v>1375</v>
      </c>
      <c r="Q400" s="54"/>
      <c r="R400" s="54"/>
      <c r="S400" s="54"/>
      <c r="T400" s="54"/>
      <c r="U400" s="54"/>
      <c r="V400" s="54"/>
      <c r="W400" s="54"/>
      <c r="X400" s="54"/>
      <c r="Y400" s="54"/>
      <c r="Z400" s="54" t="s">
        <v>2777</v>
      </c>
      <c r="AA400" s="54" t="s">
        <v>2777</v>
      </c>
      <c r="AB400" s="54" t="s">
        <v>3140</v>
      </c>
      <c r="AC400" s="54" t="s">
        <v>2777</v>
      </c>
      <c r="AD400" s="55">
        <v>0.6</v>
      </c>
      <c r="AE400" s="55"/>
      <c r="AF400" s="55"/>
      <c r="AG400" s="55"/>
      <c r="AH400" s="55">
        <v>0.6</v>
      </c>
      <c r="AI400" s="55">
        <v>100</v>
      </c>
      <c r="AJ400" s="55">
        <v>0.5</v>
      </c>
      <c r="AK400" s="55">
        <v>0</v>
      </c>
      <c r="AL400" s="55">
        <v>0</v>
      </c>
      <c r="AM400" s="55">
        <v>0</v>
      </c>
      <c r="AN400" s="55">
        <v>0</v>
      </c>
      <c r="AO400" s="55">
        <v>0</v>
      </c>
      <c r="AP400" s="55">
        <v>0</v>
      </c>
      <c r="AQ400" s="55"/>
      <c r="AR400" s="55"/>
      <c r="AS400" s="55"/>
      <c r="AT400" s="55"/>
      <c r="AU400" s="55"/>
      <c r="AV400" s="55"/>
      <c r="AW400" s="54"/>
      <c r="AX400" s="54"/>
      <c r="AY400" s="55"/>
      <c r="AZ400" s="55">
        <v>0.6</v>
      </c>
      <c r="BA400" s="55">
        <v>0.5</v>
      </c>
      <c r="BB400" s="56">
        <v>27</v>
      </c>
      <c r="BC400" s="56">
        <v>27</v>
      </c>
      <c r="BD400" s="56">
        <v>3</v>
      </c>
      <c r="BE400" s="56"/>
      <c r="BF400" s="56"/>
      <c r="BG400" s="56">
        <v>3</v>
      </c>
      <c r="BH400" s="56"/>
      <c r="BI400" s="56"/>
      <c r="BJ400" s="56"/>
      <c r="BK400" s="56"/>
      <c r="BL400" s="56"/>
      <c r="BM400" s="56"/>
      <c r="BN400" s="56">
        <v>3</v>
      </c>
      <c r="BO400" s="56"/>
      <c r="BP400" s="56"/>
      <c r="BQ400" s="56"/>
      <c r="BR400" s="56"/>
      <c r="BS400" s="56"/>
      <c r="BT400" s="56"/>
      <c r="BU400" s="56"/>
      <c r="BV400" s="56"/>
      <c r="BW400" s="56"/>
      <c r="BX400" s="56"/>
      <c r="BY400" s="56"/>
      <c r="BZ400" s="56"/>
      <c r="CA400" s="56"/>
      <c r="CB400" s="56"/>
      <c r="CC400" s="56"/>
      <c r="CD400" s="56"/>
      <c r="CE400" s="56"/>
      <c r="CF400" s="56"/>
      <c r="CG400" s="56"/>
      <c r="CH400" s="56"/>
      <c r="CI400" s="56"/>
      <c r="CJ400" s="56"/>
      <c r="CK400" s="56"/>
      <c r="CL400" s="56"/>
      <c r="CM400" s="56"/>
      <c r="CN400" s="56">
        <v>0</v>
      </c>
      <c r="CO400" s="56"/>
      <c r="CP400" s="70"/>
      <c r="CQ400" s="56"/>
      <c r="CR400" s="56"/>
      <c r="CS400" s="56"/>
      <c r="CT400" s="56"/>
      <c r="CU400" s="56">
        <v>6</v>
      </c>
      <c r="CV400" s="56">
        <v>0</v>
      </c>
      <c r="CW400" s="55">
        <v>430</v>
      </c>
      <c r="CX400" s="54" t="s">
        <v>709</v>
      </c>
      <c r="CY400" s="54"/>
      <c r="CZ400" s="54">
        <v>1.42</v>
      </c>
      <c r="DA400" s="54" t="s">
        <v>3999</v>
      </c>
      <c r="DB400" s="55">
        <v>30324</v>
      </c>
      <c r="DC400" s="54"/>
      <c r="DD400" s="54"/>
      <c r="DE400" s="54"/>
      <c r="DF400" s="54"/>
      <c r="DG400" s="54"/>
      <c r="DH400" s="54"/>
      <c r="DI400" s="54"/>
      <c r="DJ400" s="54">
        <v>14</v>
      </c>
      <c r="DK400" s="54">
        <v>1</v>
      </c>
      <c r="DL400" s="54" t="s">
        <v>4215</v>
      </c>
      <c r="DM400" s="54">
        <v>430</v>
      </c>
      <c r="DN400" s="54">
        <v>1</v>
      </c>
      <c r="DO400" s="54" t="s">
        <v>4215</v>
      </c>
      <c r="DP400" s="54">
        <v>430</v>
      </c>
      <c r="DQ400" s="54">
        <v>1</v>
      </c>
      <c r="DR400" s="54" t="s">
        <v>4215</v>
      </c>
      <c r="DS400" s="54">
        <v>3</v>
      </c>
      <c r="DT400" s="54"/>
      <c r="DU400" s="54"/>
      <c r="DV400" s="54"/>
      <c r="DW400" s="54"/>
      <c r="DX400" s="54"/>
      <c r="DY400" s="54"/>
      <c r="DZ400" s="54"/>
      <c r="EA400" s="54"/>
      <c r="EB400" s="54"/>
      <c r="EC400" s="54"/>
      <c r="ED400" s="54"/>
      <c r="EE400" s="54"/>
      <c r="EF400" s="54"/>
      <c r="EG400" s="54"/>
      <c r="EH400" s="54"/>
      <c r="EI400" s="54">
        <v>1</v>
      </c>
      <c r="EJ400" s="54" t="s">
        <v>4215</v>
      </c>
      <c r="EK400" s="54">
        <v>430</v>
      </c>
      <c r="EL400" s="54"/>
      <c r="EM400" s="54"/>
      <c r="EN400" s="54"/>
      <c r="EO400" s="54"/>
      <c r="EP400" s="54"/>
      <c r="EQ400" s="54"/>
      <c r="ER400" s="54"/>
      <c r="ES400" s="54"/>
      <c r="ET400" s="54"/>
      <c r="EU400" s="54"/>
      <c r="EV400" s="54"/>
      <c r="EW400" s="54"/>
      <c r="EX400" s="54">
        <v>1</v>
      </c>
      <c r="EY400" s="54" t="s">
        <v>4717</v>
      </c>
      <c r="EZ400" s="54">
        <v>13</v>
      </c>
      <c r="FA400" s="54"/>
      <c r="FB400" s="54"/>
      <c r="FC400" s="54"/>
      <c r="FD400" s="54"/>
      <c r="FE400" s="54"/>
      <c r="FF400" s="54"/>
      <c r="FG400" s="54"/>
      <c r="FH400" s="54"/>
      <c r="FI400" s="54"/>
      <c r="FJ400" s="54"/>
      <c r="FK400" s="54"/>
      <c r="FL400" s="54"/>
      <c r="FM400" s="54"/>
      <c r="FN400" s="54"/>
      <c r="FO400" s="54"/>
      <c r="FP400" s="54"/>
      <c r="FQ400" s="54"/>
      <c r="FR400" s="54"/>
      <c r="FS400" s="54"/>
      <c r="FT400" s="54"/>
      <c r="FU400" s="54" t="s">
        <v>5056</v>
      </c>
      <c r="FV400" s="54" t="s">
        <v>5258</v>
      </c>
      <c r="FW400" s="54"/>
      <c r="FX400" s="54"/>
      <c r="FY400" s="54"/>
      <c r="FZ400" s="54"/>
      <c r="GA400" s="54"/>
      <c r="GB400" s="54"/>
      <c r="GC400" s="54"/>
      <c r="GD400" s="54"/>
      <c r="GE400" s="54"/>
      <c r="GF400" s="54" t="s">
        <v>5986</v>
      </c>
      <c r="GG400" s="54" t="s">
        <v>6325</v>
      </c>
      <c r="GH400" s="54" t="s">
        <v>6647</v>
      </c>
      <c r="GI400" s="54" t="s">
        <v>6992</v>
      </c>
      <c r="GJ400" s="54" t="s">
        <v>5986</v>
      </c>
      <c r="GK400" s="54" t="s">
        <v>6325</v>
      </c>
      <c r="GL400" s="54" t="s">
        <v>6647</v>
      </c>
      <c r="GM400" s="54" t="s">
        <v>6992</v>
      </c>
      <c r="GN400" s="54"/>
    </row>
    <row r="401" spans="3:196" ht="30" customHeight="1" x14ac:dyDescent="0.2">
      <c r="C401" s="57" t="s">
        <v>11155</v>
      </c>
      <c r="D401" s="102" t="s">
        <v>11217</v>
      </c>
      <c r="E401" s="54" t="s">
        <v>47</v>
      </c>
      <c r="F401" s="54" t="s">
        <v>11175</v>
      </c>
      <c r="G401" s="54" t="s">
        <v>87</v>
      </c>
      <c r="H401" s="54" t="s">
        <v>264</v>
      </c>
      <c r="I401" s="54" t="s">
        <v>593</v>
      </c>
      <c r="J401" s="54" t="s">
        <v>588</v>
      </c>
      <c r="K401" s="54">
        <v>2023</v>
      </c>
      <c r="L401" s="54" t="s">
        <v>781</v>
      </c>
      <c r="M401" s="54" t="s">
        <v>936</v>
      </c>
      <c r="N401" s="54"/>
      <c r="O401" s="54" t="s">
        <v>1144</v>
      </c>
      <c r="P401" s="54" t="s">
        <v>1378</v>
      </c>
      <c r="Q401" s="54"/>
      <c r="R401" s="54"/>
      <c r="S401" s="54"/>
      <c r="T401" s="54"/>
      <c r="U401" s="54"/>
      <c r="V401" s="54"/>
      <c r="W401" s="54"/>
      <c r="X401" s="54"/>
      <c r="Y401" s="54"/>
      <c r="Z401" s="54" t="s">
        <v>2776</v>
      </c>
      <c r="AA401" s="54" t="s">
        <v>2776</v>
      </c>
      <c r="AB401" s="54" t="s">
        <v>3138</v>
      </c>
      <c r="AC401" s="54" t="s">
        <v>3243</v>
      </c>
      <c r="AD401" s="55">
        <v>1.1859999999999999</v>
      </c>
      <c r="AE401" s="55"/>
      <c r="AF401" s="55"/>
      <c r="AG401" s="55"/>
      <c r="AH401" s="55">
        <v>1.1859999999999999</v>
      </c>
      <c r="AI401" s="55">
        <v>100</v>
      </c>
      <c r="AJ401" s="55">
        <v>0.56999999999999995</v>
      </c>
      <c r="AK401" s="55">
        <v>0</v>
      </c>
      <c r="AL401" s="55">
        <v>0</v>
      </c>
      <c r="AM401" s="55">
        <v>0</v>
      </c>
      <c r="AN401" s="55">
        <v>0</v>
      </c>
      <c r="AO401" s="55">
        <v>0</v>
      </c>
      <c r="AP401" s="55">
        <v>0</v>
      </c>
      <c r="AQ401" s="55"/>
      <c r="AR401" s="55"/>
      <c r="AS401" s="55"/>
      <c r="AT401" s="55"/>
      <c r="AU401" s="55"/>
      <c r="AV401" s="55"/>
      <c r="AW401" s="54"/>
      <c r="AX401" s="54"/>
      <c r="AY401" s="55"/>
      <c r="AZ401" s="55">
        <v>0</v>
      </c>
      <c r="BA401" s="55">
        <v>0</v>
      </c>
      <c r="BB401" s="56">
        <v>38</v>
      </c>
      <c r="BC401" s="56">
        <v>38</v>
      </c>
      <c r="BD401" s="56">
        <v>17</v>
      </c>
      <c r="BE401" s="56"/>
      <c r="BF401" s="56"/>
      <c r="BG401" s="56"/>
      <c r="BH401" s="56"/>
      <c r="BI401" s="56"/>
      <c r="BJ401" s="56"/>
      <c r="BK401" s="56"/>
      <c r="BL401" s="56"/>
      <c r="BM401" s="56"/>
      <c r="BN401" s="56">
        <v>17</v>
      </c>
      <c r="BO401" s="56"/>
      <c r="BP401" s="56"/>
      <c r="BQ401" s="56"/>
      <c r="BR401" s="56"/>
      <c r="BS401" s="56"/>
      <c r="BT401" s="56"/>
      <c r="BU401" s="56"/>
      <c r="BV401" s="56"/>
      <c r="BW401" s="56"/>
      <c r="BX401" s="56"/>
      <c r="BY401" s="56"/>
      <c r="BZ401" s="56"/>
      <c r="CA401" s="56"/>
      <c r="CB401" s="56"/>
      <c r="CC401" s="56"/>
      <c r="CD401" s="56"/>
      <c r="CE401" s="56"/>
      <c r="CF401" s="56"/>
      <c r="CG401" s="56"/>
      <c r="CH401" s="56"/>
      <c r="CI401" s="56"/>
      <c r="CJ401" s="56"/>
      <c r="CK401" s="56"/>
      <c r="CL401" s="56"/>
      <c r="CM401" s="56"/>
      <c r="CN401" s="56">
        <v>0</v>
      </c>
      <c r="CO401" s="56"/>
      <c r="CP401" s="70"/>
      <c r="CQ401" s="56"/>
      <c r="CR401" s="56"/>
      <c r="CS401" s="56"/>
      <c r="CT401" s="56"/>
      <c r="CU401" s="56">
        <v>17</v>
      </c>
      <c r="CV401" s="56">
        <v>0</v>
      </c>
      <c r="CW401" s="55">
        <v>8840</v>
      </c>
      <c r="CX401" s="54" t="s">
        <v>3752</v>
      </c>
      <c r="CY401" s="54"/>
      <c r="CZ401" s="54">
        <v>10.02</v>
      </c>
      <c r="DA401" s="54" t="s">
        <v>3999</v>
      </c>
      <c r="DB401" s="55">
        <v>88186</v>
      </c>
      <c r="DC401" s="54"/>
      <c r="DD401" s="54"/>
      <c r="DE401" s="54"/>
      <c r="DF401" s="54"/>
      <c r="DG401" s="54"/>
      <c r="DH401" s="54"/>
      <c r="DI401" s="54"/>
      <c r="DJ401" s="54"/>
      <c r="DK401" s="54"/>
      <c r="DL401" s="54"/>
      <c r="DM401" s="54"/>
      <c r="DN401" s="54"/>
      <c r="DO401" s="54"/>
      <c r="DP401" s="54"/>
      <c r="DQ401" s="54">
        <v>1</v>
      </c>
      <c r="DR401" s="54" t="s">
        <v>4435</v>
      </c>
      <c r="DS401" s="54">
        <v>57</v>
      </c>
      <c r="DT401" s="54"/>
      <c r="DU401" s="54"/>
      <c r="DV401" s="54"/>
      <c r="DW401" s="54"/>
      <c r="DX401" s="54"/>
      <c r="DY401" s="54"/>
      <c r="DZ401" s="54"/>
      <c r="EA401" s="54"/>
      <c r="EB401" s="54"/>
      <c r="EC401" s="54"/>
      <c r="ED401" s="54"/>
      <c r="EE401" s="54"/>
      <c r="EF401" s="54"/>
      <c r="EG401" s="54"/>
      <c r="EH401" s="54"/>
      <c r="EI401" s="54"/>
      <c r="EJ401" s="54"/>
      <c r="EK401" s="54"/>
      <c r="EL401" s="54"/>
      <c r="EM401" s="54"/>
      <c r="EN401" s="54"/>
      <c r="EO401" s="54"/>
      <c r="EP401" s="54"/>
      <c r="EQ401" s="54"/>
      <c r="ER401" s="54"/>
      <c r="ES401" s="54"/>
      <c r="ET401" s="54"/>
      <c r="EU401" s="54"/>
      <c r="EV401" s="54"/>
      <c r="EW401" s="54"/>
      <c r="EX401" s="54"/>
      <c r="EY401" s="54"/>
      <c r="EZ401" s="54"/>
      <c r="FA401" s="54"/>
      <c r="FB401" s="54"/>
      <c r="FC401" s="54"/>
      <c r="FD401" s="54"/>
      <c r="FE401" s="54"/>
      <c r="FF401" s="54"/>
      <c r="FG401" s="54"/>
      <c r="FH401" s="54"/>
      <c r="FI401" s="54"/>
      <c r="FJ401" s="54"/>
      <c r="FK401" s="54"/>
      <c r="FL401" s="54"/>
      <c r="FM401" s="54"/>
      <c r="FN401" s="54"/>
      <c r="FO401" s="54"/>
      <c r="FP401" s="54"/>
      <c r="FQ401" s="54"/>
      <c r="FR401" s="54"/>
      <c r="FS401" s="54"/>
      <c r="FT401" s="54"/>
      <c r="FU401" s="54"/>
      <c r="FV401" s="54" t="s">
        <v>5260</v>
      </c>
      <c r="FW401" s="54"/>
      <c r="FX401" s="54"/>
      <c r="FY401" s="54"/>
      <c r="FZ401" s="54"/>
      <c r="GA401" s="54"/>
      <c r="GB401" s="54"/>
      <c r="GC401" s="54"/>
      <c r="GD401" s="54"/>
      <c r="GE401" s="54"/>
      <c r="GF401" s="54" t="s">
        <v>5985</v>
      </c>
      <c r="GG401" s="54" t="s">
        <v>6324</v>
      </c>
      <c r="GH401" s="54" t="s">
        <v>6646</v>
      </c>
      <c r="GI401" s="54" t="s">
        <v>6991</v>
      </c>
      <c r="GJ401" s="54" t="s">
        <v>7213</v>
      </c>
      <c r="GK401" s="54" t="s">
        <v>6325</v>
      </c>
      <c r="GL401" s="54" t="s">
        <v>7400</v>
      </c>
      <c r="GM401" s="54" t="s">
        <v>7478</v>
      </c>
      <c r="GN401" s="54"/>
    </row>
    <row r="402" spans="3:196" ht="30" customHeight="1" x14ac:dyDescent="0.2">
      <c r="C402" s="57" t="s">
        <v>11156</v>
      </c>
      <c r="D402" s="102" t="s">
        <v>11217</v>
      </c>
      <c r="E402" s="54" t="s">
        <v>47</v>
      </c>
      <c r="F402" s="54" t="s">
        <v>11175</v>
      </c>
      <c r="G402" s="54" t="s">
        <v>87</v>
      </c>
      <c r="H402" s="54" t="s">
        <v>275</v>
      </c>
      <c r="I402" s="54" t="s">
        <v>598</v>
      </c>
      <c r="J402" s="54" t="s">
        <v>735</v>
      </c>
      <c r="K402" s="54">
        <v>2023</v>
      </c>
      <c r="L402" s="54" t="s">
        <v>873</v>
      </c>
      <c r="M402" s="54" t="s">
        <v>994</v>
      </c>
      <c r="N402" s="54"/>
      <c r="O402" s="54" t="s">
        <v>1148</v>
      </c>
      <c r="P402" s="54"/>
      <c r="Q402" s="54"/>
      <c r="R402" s="54"/>
      <c r="S402" s="54"/>
      <c r="T402" s="54"/>
      <c r="U402" s="54"/>
      <c r="V402" s="54"/>
      <c r="W402" s="54"/>
      <c r="X402" s="54"/>
      <c r="Y402" s="54"/>
      <c r="Z402" s="54" t="s">
        <v>2787</v>
      </c>
      <c r="AA402" s="54" t="s">
        <v>2787</v>
      </c>
      <c r="AB402" s="54" t="s">
        <v>3140</v>
      </c>
      <c r="AC402" s="54" t="s">
        <v>3248</v>
      </c>
      <c r="AD402" s="55">
        <v>2.8</v>
      </c>
      <c r="AE402" s="55"/>
      <c r="AF402" s="55"/>
      <c r="AG402" s="55"/>
      <c r="AH402" s="55">
        <v>2.8</v>
      </c>
      <c r="AI402" s="55">
        <v>100</v>
      </c>
      <c r="AJ402" s="55">
        <v>0.7</v>
      </c>
      <c r="AK402" s="55">
        <v>0</v>
      </c>
      <c r="AL402" s="55">
        <v>0</v>
      </c>
      <c r="AM402" s="55">
        <v>0</v>
      </c>
      <c r="AN402" s="55">
        <v>0</v>
      </c>
      <c r="AO402" s="55">
        <v>0</v>
      </c>
      <c r="AP402" s="55">
        <v>0</v>
      </c>
      <c r="AQ402" s="55"/>
      <c r="AR402" s="55"/>
      <c r="AS402" s="55"/>
      <c r="AT402" s="55"/>
      <c r="AU402" s="55"/>
      <c r="AV402" s="55"/>
      <c r="AW402" s="54"/>
      <c r="AX402" s="54"/>
      <c r="AY402" s="55"/>
      <c r="AZ402" s="55">
        <v>3.5</v>
      </c>
      <c r="BA402" s="55">
        <v>0.9</v>
      </c>
      <c r="BB402" s="56">
        <v>1</v>
      </c>
      <c r="BC402" s="56">
        <v>1</v>
      </c>
      <c r="BD402" s="56">
        <v>1</v>
      </c>
      <c r="BE402" s="56"/>
      <c r="BF402" s="56"/>
      <c r="BG402" s="56"/>
      <c r="BH402" s="56"/>
      <c r="BI402" s="56"/>
      <c r="BJ402" s="56"/>
      <c r="BK402" s="56"/>
      <c r="BL402" s="56"/>
      <c r="BM402" s="56"/>
      <c r="BN402" s="56">
        <v>1</v>
      </c>
      <c r="BO402" s="56"/>
      <c r="BP402" s="56"/>
      <c r="BQ402" s="56"/>
      <c r="BR402" s="56"/>
      <c r="BS402" s="56"/>
      <c r="BT402" s="56"/>
      <c r="BU402" s="56"/>
      <c r="BV402" s="56"/>
      <c r="BW402" s="56"/>
      <c r="BX402" s="56"/>
      <c r="BY402" s="56"/>
      <c r="BZ402" s="56"/>
      <c r="CA402" s="56"/>
      <c r="CB402" s="56"/>
      <c r="CC402" s="56"/>
      <c r="CD402" s="56"/>
      <c r="CE402" s="56"/>
      <c r="CF402" s="56"/>
      <c r="CG402" s="56"/>
      <c r="CH402" s="56"/>
      <c r="CI402" s="56"/>
      <c r="CJ402" s="56"/>
      <c r="CK402" s="56"/>
      <c r="CL402" s="56"/>
      <c r="CM402" s="56"/>
      <c r="CN402" s="56">
        <v>0</v>
      </c>
      <c r="CO402" s="56"/>
      <c r="CP402" s="70"/>
      <c r="CQ402" s="56"/>
      <c r="CR402" s="56"/>
      <c r="CS402" s="56"/>
      <c r="CT402" s="56"/>
      <c r="CU402" s="56">
        <v>1</v>
      </c>
      <c r="CV402" s="56">
        <v>0</v>
      </c>
      <c r="CW402" s="55">
        <v>0.30299999999999999</v>
      </c>
      <c r="CX402" s="54" t="s">
        <v>709</v>
      </c>
      <c r="CY402" s="54"/>
      <c r="CZ402" s="54">
        <v>0.14000000000000001</v>
      </c>
      <c r="DA402" s="54" t="s">
        <v>4020</v>
      </c>
      <c r="DB402" s="55">
        <v>217.1</v>
      </c>
      <c r="DC402" s="54"/>
      <c r="DD402" s="54"/>
      <c r="DE402" s="54"/>
      <c r="DF402" s="54"/>
      <c r="DG402" s="54"/>
      <c r="DH402" s="54"/>
      <c r="DI402" s="54"/>
      <c r="DJ402" s="54"/>
      <c r="DK402" s="54">
        <v>1</v>
      </c>
      <c r="DL402" s="54" t="s">
        <v>4176</v>
      </c>
      <c r="DM402" s="54">
        <v>303</v>
      </c>
      <c r="DN402" s="54"/>
      <c r="DO402" s="54"/>
      <c r="DP402" s="54"/>
      <c r="DQ402" s="54">
        <v>1</v>
      </c>
      <c r="DR402" s="54" t="s">
        <v>4180</v>
      </c>
      <c r="DS402" s="54">
        <v>56</v>
      </c>
      <c r="DT402" s="54"/>
      <c r="DU402" s="54"/>
      <c r="DV402" s="54"/>
      <c r="DW402" s="54"/>
      <c r="DX402" s="54"/>
      <c r="DY402" s="54"/>
      <c r="DZ402" s="54"/>
      <c r="EA402" s="54"/>
      <c r="EB402" s="54"/>
      <c r="EC402" s="54"/>
      <c r="ED402" s="54"/>
      <c r="EE402" s="54"/>
      <c r="EF402" s="54"/>
      <c r="EG402" s="54"/>
      <c r="EH402" s="54"/>
      <c r="EI402" s="54"/>
      <c r="EJ402" s="54"/>
      <c r="EK402" s="54"/>
      <c r="EL402" s="54"/>
      <c r="EM402" s="54"/>
      <c r="EN402" s="54"/>
      <c r="EO402" s="54">
        <v>1</v>
      </c>
      <c r="EP402" s="54" t="s">
        <v>4180</v>
      </c>
      <c r="EQ402" s="54">
        <v>56</v>
      </c>
      <c r="ER402" s="54"/>
      <c r="ES402" s="54"/>
      <c r="ET402" s="54"/>
      <c r="EU402" s="54"/>
      <c r="EV402" s="54"/>
      <c r="EW402" s="54"/>
      <c r="EX402" s="54"/>
      <c r="EY402" s="54"/>
      <c r="EZ402" s="54"/>
      <c r="FA402" s="54"/>
      <c r="FB402" s="54"/>
      <c r="FC402" s="54"/>
      <c r="FD402" s="54"/>
      <c r="FE402" s="54"/>
      <c r="FF402" s="54"/>
      <c r="FG402" s="54"/>
      <c r="FH402" s="54"/>
      <c r="FI402" s="54"/>
      <c r="FJ402" s="54"/>
      <c r="FK402" s="54"/>
      <c r="FL402" s="54"/>
      <c r="FM402" s="54"/>
      <c r="FN402" s="54"/>
      <c r="FO402" s="54"/>
      <c r="FP402" s="54"/>
      <c r="FQ402" s="54"/>
      <c r="FR402" s="54"/>
      <c r="FS402" s="54"/>
      <c r="FT402" s="54"/>
      <c r="FU402" s="54"/>
      <c r="FV402" s="54"/>
      <c r="FW402" s="54"/>
      <c r="FX402" s="54"/>
      <c r="FY402" s="54"/>
      <c r="FZ402" s="54"/>
      <c r="GA402" s="54"/>
      <c r="GB402" s="54"/>
      <c r="GC402" s="54"/>
      <c r="GD402" s="54"/>
      <c r="GE402" s="54"/>
      <c r="GF402" s="54" t="s">
        <v>5995</v>
      </c>
      <c r="GG402" s="54" t="s">
        <v>6335</v>
      </c>
      <c r="GH402" s="54" t="s">
        <v>6657</v>
      </c>
      <c r="GI402" s="54" t="s">
        <v>7002</v>
      </c>
      <c r="GJ402" s="54" t="s">
        <v>7214</v>
      </c>
      <c r="GK402" s="54" t="s">
        <v>7307</v>
      </c>
      <c r="GL402" s="54" t="s">
        <v>7402</v>
      </c>
      <c r="GM402" s="54" t="s">
        <v>7479</v>
      </c>
      <c r="GN402" s="54"/>
    </row>
    <row r="403" spans="3:196" ht="30" customHeight="1" x14ac:dyDescent="0.2">
      <c r="C403" s="57" t="s">
        <v>11155</v>
      </c>
      <c r="D403" s="102" t="s">
        <v>11217</v>
      </c>
      <c r="E403" s="54" t="s">
        <v>47</v>
      </c>
      <c r="F403" s="54" t="s">
        <v>11175</v>
      </c>
      <c r="G403" s="54" t="s">
        <v>87</v>
      </c>
      <c r="H403" s="54" t="s">
        <v>275</v>
      </c>
      <c r="I403" s="54" t="s">
        <v>602</v>
      </c>
      <c r="J403" s="54" t="s">
        <v>621</v>
      </c>
      <c r="K403" s="54">
        <v>2018</v>
      </c>
      <c r="L403" s="54" t="s">
        <v>876</v>
      </c>
      <c r="M403" s="54" t="s">
        <v>937</v>
      </c>
      <c r="N403" s="54"/>
      <c r="O403" s="54" t="s">
        <v>1149</v>
      </c>
      <c r="P403" s="54" t="s">
        <v>1382</v>
      </c>
      <c r="Q403" s="54"/>
      <c r="R403" s="54"/>
      <c r="S403" s="54"/>
      <c r="T403" s="54"/>
      <c r="U403" s="54" t="s">
        <v>2486</v>
      </c>
      <c r="V403" s="54" t="s">
        <v>2558</v>
      </c>
      <c r="W403" s="54"/>
      <c r="X403" s="54"/>
      <c r="Y403" s="54"/>
      <c r="Z403" s="54" t="s">
        <v>2790</v>
      </c>
      <c r="AA403" s="54" t="s">
        <v>2790</v>
      </c>
      <c r="AB403" s="54" t="s">
        <v>3140</v>
      </c>
      <c r="AC403" s="54" t="s">
        <v>3248</v>
      </c>
      <c r="AD403" s="55">
        <v>4.4000000000000004</v>
      </c>
      <c r="AE403" s="55"/>
      <c r="AF403" s="55"/>
      <c r="AG403" s="55"/>
      <c r="AH403" s="55">
        <v>4.4000000000000004</v>
      </c>
      <c r="AI403" s="55">
        <v>100</v>
      </c>
      <c r="AJ403" s="55">
        <v>1.1000000000000001</v>
      </c>
      <c r="AK403" s="55">
        <v>0</v>
      </c>
      <c r="AL403" s="55">
        <v>0</v>
      </c>
      <c r="AM403" s="55">
        <v>0</v>
      </c>
      <c r="AN403" s="55">
        <v>0</v>
      </c>
      <c r="AO403" s="55">
        <v>0</v>
      </c>
      <c r="AP403" s="55">
        <v>0</v>
      </c>
      <c r="AQ403" s="55"/>
      <c r="AR403" s="55"/>
      <c r="AS403" s="55"/>
      <c r="AT403" s="55"/>
      <c r="AU403" s="55"/>
      <c r="AV403" s="55"/>
      <c r="AW403" s="54"/>
      <c r="AX403" s="54"/>
      <c r="AY403" s="55"/>
      <c r="AZ403" s="55">
        <v>5</v>
      </c>
      <c r="BA403" s="55">
        <v>1.4</v>
      </c>
      <c r="BB403" s="56">
        <v>53</v>
      </c>
      <c r="BC403" s="56">
        <v>53</v>
      </c>
      <c r="BD403" s="56">
        <v>25</v>
      </c>
      <c r="BE403" s="56"/>
      <c r="BF403" s="56"/>
      <c r="BG403" s="56"/>
      <c r="BH403" s="56"/>
      <c r="BI403" s="56"/>
      <c r="BJ403" s="56"/>
      <c r="BK403" s="56"/>
      <c r="BL403" s="56"/>
      <c r="BM403" s="56"/>
      <c r="BN403" s="56"/>
      <c r="BO403" s="56">
        <v>4</v>
      </c>
      <c r="BP403" s="56">
        <v>21</v>
      </c>
      <c r="BQ403" s="56"/>
      <c r="BR403" s="56"/>
      <c r="BS403" s="56"/>
      <c r="BT403" s="56"/>
      <c r="BU403" s="56"/>
      <c r="BV403" s="56"/>
      <c r="BW403" s="56"/>
      <c r="BX403" s="56"/>
      <c r="BY403" s="56"/>
      <c r="BZ403" s="56"/>
      <c r="CA403" s="56"/>
      <c r="CB403" s="56"/>
      <c r="CC403" s="56"/>
      <c r="CD403" s="56"/>
      <c r="CE403" s="56"/>
      <c r="CF403" s="56"/>
      <c r="CG403" s="56"/>
      <c r="CH403" s="56"/>
      <c r="CI403" s="56"/>
      <c r="CJ403" s="56"/>
      <c r="CK403" s="56"/>
      <c r="CL403" s="56"/>
      <c r="CM403" s="56"/>
      <c r="CN403" s="56">
        <v>0</v>
      </c>
      <c r="CO403" s="56"/>
      <c r="CP403" s="70"/>
      <c r="CQ403" s="56"/>
      <c r="CR403" s="56"/>
      <c r="CS403" s="56"/>
      <c r="CT403" s="56"/>
      <c r="CU403" s="56">
        <v>25</v>
      </c>
      <c r="CV403" s="56">
        <v>0</v>
      </c>
      <c r="CW403" s="55">
        <v>3.677</v>
      </c>
      <c r="CX403" s="54" t="s">
        <v>3759</v>
      </c>
      <c r="CY403" s="54"/>
      <c r="CZ403" s="54">
        <v>1.69</v>
      </c>
      <c r="DA403" s="54" t="s">
        <v>4020</v>
      </c>
      <c r="DB403" s="55">
        <v>217.1</v>
      </c>
      <c r="DC403" s="54"/>
      <c r="DD403" s="54"/>
      <c r="DE403" s="54"/>
      <c r="DF403" s="54"/>
      <c r="DG403" s="54"/>
      <c r="DH403" s="54"/>
      <c r="DI403" s="54"/>
      <c r="DJ403" s="54">
        <v>1</v>
      </c>
      <c r="DK403" s="54"/>
      <c r="DL403" s="54"/>
      <c r="DM403" s="54"/>
      <c r="DN403" s="54">
        <v>1</v>
      </c>
      <c r="DO403" s="54" t="s">
        <v>4180</v>
      </c>
      <c r="DP403" s="54">
        <v>3677</v>
      </c>
      <c r="DQ403" s="54"/>
      <c r="DR403" s="54"/>
      <c r="DS403" s="54"/>
      <c r="DT403" s="54"/>
      <c r="DU403" s="54"/>
      <c r="DV403" s="54"/>
      <c r="DW403" s="54"/>
      <c r="DX403" s="54"/>
      <c r="DY403" s="54"/>
      <c r="DZ403" s="54"/>
      <c r="EA403" s="54"/>
      <c r="EB403" s="54"/>
      <c r="EC403" s="54"/>
      <c r="ED403" s="54"/>
      <c r="EE403" s="54"/>
      <c r="EF403" s="54"/>
      <c r="EG403" s="54"/>
      <c r="EH403" s="54"/>
      <c r="EI403" s="54"/>
      <c r="EJ403" s="54"/>
      <c r="EK403" s="54"/>
      <c r="EL403" s="54">
        <v>1</v>
      </c>
      <c r="EM403" s="54" t="s">
        <v>4180</v>
      </c>
      <c r="EN403" s="54">
        <v>3677</v>
      </c>
      <c r="EO403" s="54"/>
      <c r="EP403" s="54"/>
      <c r="EQ403" s="54"/>
      <c r="ER403" s="54"/>
      <c r="ES403" s="54"/>
      <c r="ET403" s="54"/>
      <c r="EU403" s="54"/>
      <c r="EV403" s="54"/>
      <c r="EW403" s="54"/>
      <c r="EX403" s="54"/>
      <c r="EY403" s="54"/>
      <c r="EZ403" s="54"/>
      <c r="FA403" s="54"/>
      <c r="FB403" s="54"/>
      <c r="FC403" s="54"/>
      <c r="FD403" s="54"/>
      <c r="FE403" s="54"/>
      <c r="FF403" s="54"/>
      <c r="FG403" s="54"/>
      <c r="FH403" s="54"/>
      <c r="FI403" s="54"/>
      <c r="FJ403" s="54"/>
      <c r="FK403" s="54"/>
      <c r="FL403" s="54"/>
      <c r="FM403" s="54"/>
      <c r="FN403" s="54"/>
      <c r="FO403" s="54"/>
      <c r="FP403" s="54"/>
      <c r="FQ403" s="54"/>
      <c r="FR403" s="54"/>
      <c r="FS403" s="54"/>
      <c r="FT403" s="54"/>
      <c r="FU403" s="54"/>
      <c r="FV403" s="54"/>
      <c r="FW403" s="54"/>
      <c r="FX403" s="54"/>
      <c r="FY403" s="54"/>
      <c r="FZ403" s="54"/>
      <c r="GA403" s="54"/>
      <c r="GB403" s="54"/>
      <c r="GC403" s="54"/>
      <c r="GD403" s="54"/>
      <c r="GE403" s="54"/>
      <c r="GF403" s="54" t="s">
        <v>5995</v>
      </c>
      <c r="GG403" s="54" t="s">
        <v>6335</v>
      </c>
      <c r="GH403" s="54" t="s">
        <v>6657</v>
      </c>
      <c r="GI403" s="54" t="s">
        <v>7002</v>
      </c>
      <c r="GJ403" s="54" t="s">
        <v>7214</v>
      </c>
      <c r="GK403" s="54" t="s">
        <v>7307</v>
      </c>
      <c r="GL403" s="54" t="s">
        <v>7402</v>
      </c>
      <c r="GM403" s="54" t="s">
        <v>7479</v>
      </c>
      <c r="GN403" s="54"/>
    </row>
    <row r="404" spans="3:196" ht="30" customHeight="1" x14ac:dyDescent="0.2">
      <c r="C404" s="57" t="s">
        <v>11155</v>
      </c>
      <c r="D404" s="102" t="s">
        <v>11217</v>
      </c>
      <c r="E404" s="54" t="s">
        <v>47</v>
      </c>
      <c r="F404" s="54" t="s">
        <v>11175</v>
      </c>
      <c r="G404" s="54" t="s">
        <v>87</v>
      </c>
      <c r="H404" s="54" t="s">
        <v>281</v>
      </c>
      <c r="I404" s="54" t="s">
        <v>605</v>
      </c>
      <c r="J404" s="54" t="s">
        <v>621</v>
      </c>
      <c r="K404" s="54">
        <v>2023</v>
      </c>
      <c r="L404" s="54" t="s">
        <v>877</v>
      </c>
      <c r="M404" s="54" t="s">
        <v>936</v>
      </c>
      <c r="N404" s="54"/>
      <c r="O404" s="54" t="s">
        <v>1153</v>
      </c>
      <c r="P404" s="54" t="s">
        <v>1386</v>
      </c>
      <c r="Q404" s="54"/>
      <c r="R404" s="54"/>
      <c r="S404" s="54"/>
      <c r="T404" s="54"/>
      <c r="U404" s="54"/>
      <c r="V404" s="54"/>
      <c r="W404" s="54"/>
      <c r="X404" s="54"/>
      <c r="Y404" s="54"/>
      <c r="Z404" s="54" t="s">
        <v>2794</v>
      </c>
      <c r="AA404" s="54" t="s">
        <v>2794</v>
      </c>
      <c r="AB404" s="54" t="s">
        <v>3138</v>
      </c>
      <c r="AC404" s="54" t="s">
        <v>3252</v>
      </c>
      <c r="AD404" s="55">
        <v>2.9860000000000002</v>
      </c>
      <c r="AE404" s="55"/>
      <c r="AF404" s="55"/>
      <c r="AG404" s="55"/>
      <c r="AH404" s="55">
        <v>2.9860000000000002</v>
      </c>
      <c r="AI404" s="55">
        <v>100</v>
      </c>
      <c r="AJ404" s="55">
        <v>1.2</v>
      </c>
      <c r="AK404" s="55">
        <v>0</v>
      </c>
      <c r="AL404" s="55">
        <v>0</v>
      </c>
      <c r="AM404" s="55">
        <v>0</v>
      </c>
      <c r="AN404" s="55">
        <v>0</v>
      </c>
      <c r="AO404" s="55">
        <v>0</v>
      </c>
      <c r="AP404" s="55">
        <v>0</v>
      </c>
      <c r="AQ404" s="55"/>
      <c r="AR404" s="55"/>
      <c r="AS404" s="55"/>
      <c r="AT404" s="55"/>
      <c r="AU404" s="55"/>
      <c r="AV404" s="55"/>
      <c r="AW404" s="54"/>
      <c r="AX404" s="54"/>
      <c r="AY404" s="55"/>
      <c r="AZ404" s="55">
        <v>3</v>
      </c>
      <c r="BA404" s="55">
        <v>1.35</v>
      </c>
      <c r="BB404" s="56">
        <v>15</v>
      </c>
      <c r="BC404" s="56">
        <v>2</v>
      </c>
      <c r="BD404" s="56">
        <v>2</v>
      </c>
      <c r="BE404" s="56"/>
      <c r="BF404" s="56"/>
      <c r="BG404" s="56"/>
      <c r="BH404" s="56"/>
      <c r="BI404" s="56"/>
      <c r="BJ404" s="56"/>
      <c r="BK404" s="56"/>
      <c r="BL404" s="56"/>
      <c r="BM404" s="56"/>
      <c r="BN404" s="56"/>
      <c r="BO404" s="56">
        <v>2</v>
      </c>
      <c r="BP404" s="56"/>
      <c r="BQ404" s="56"/>
      <c r="BR404" s="56"/>
      <c r="BS404" s="56"/>
      <c r="BT404" s="56"/>
      <c r="BU404" s="56"/>
      <c r="BV404" s="56"/>
      <c r="BW404" s="56"/>
      <c r="BX404" s="56"/>
      <c r="BY404" s="56"/>
      <c r="BZ404" s="56"/>
      <c r="CA404" s="56"/>
      <c r="CB404" s="56"/>
      <c r="CC404" s="56"/>
      <c r="CD404" s="56"/>
      <c r="CE404" s="56"/>
      <c r="CF404" s="56"/>
      <c r="CG404" s="56"/>
      <c r="CH404" s="56"/>
      <c r="CI404" s="56"/>
      <c r="CJ404" s="56"/>
      <c r="CK404" s="56"/>
      <c r="CL404" s="56"/>
      <c r="CM404" s="56"/>
      <c r="CN404" s="56">
        <v>0</v>
      </c>
      <c r="CO404" s="56"/>
      <c r="CP404" s="70"/>
      <c r="CQ404" s="56"/>
      <c r="CR404" s="56"/>
      <c r="CS404" s="56"/>
      <c r="CT404" s="56"/>
      <c r="CU404" s="56">
        <v>2</v>
      </c>
      <c r="CV404" s="56">
        <v>0</v>
      </c>
      <c r="CW404" s="55">
        <v>2.6240000000000001</v>
      </c>
      <c r="CX404" s="54" t="s">
        <v>3760</v>
      </c>
      <c r="CY404" s="54"/>
      <c r="CZ404" s="54">
        <v>2.5</v>
      </c>
      <c r="DA404" s="54" t="s">
        <v>4022</v>
      </c>
      <c r="DB404" s="55">
        <v>104.773</v>
      </c>
      <c r="DC404" s="54"/>
      <c r="DD404" s="54"/>
      <c r="DE404" s="54"/>
      <c r="DF404" s="54"/>
      <c r="DG404" s="54"/>
      <c r="DH404" s="54"/>
      <c r="DI404" s="54"/>
      <c r="DJ404" s="54">
        <v>25</v>
      </c>
      <c r="DK404" s="54"/>
      <c r="DL404" s="54"/>
      <c r="DM404" s="54"/>
      <c r="DN404" s="54">
        <v>1</v>
      </c>
      <c r="DO404" s="54" t="s">
        <v>4349</v>
      </c>
      <c r="DP404" s="54">
        <v>2624</v>
      </c>
      <c r="DQ404" s="54"/>
      <c r="DR404" s="54"/>
      <c r="DS404" s="54"/>
      <c r="DT404" s="54"/>
      <c r="DU404" s="54"/>
      <c r="DV404" s="54"/>
      <c r="DW404" s="54"/>
      <c r="DX404" s="54"/>
      <c r="DY404" s="54"/>
      <c r="DZ404" s="54"/>
      <c r="EA404" s="54"/>
      <c r="EB404" s="54"/>
      <c r="EC404" s="54"/>
      <c r="ED404" s="54"/>
      <c r="EE404" s="54"/>
      <c r="EF404" s="54"/>
      <c r="EG404" s="54"/>
      <c r="EH404" s="54"/>
      <c r="EI404" s="54">
        <v>1</v>
      </c>
      <c r="EJ404" s="54" t="s">
        <v>4592</v>
      </c>
      <c r="EK404" s="54">
        <v>833</v>
      </c>
      <c r="EL404" s="54"/>
      <c r="EM404" s="54"/>
      <c r="EN404" s="54"/>
      <c r="EO404" s="54">
        <v>1</v>
      </c>
      <c r="EP404" s="54" t="s">
        <v>4349</v>
      </c>
      <c r="EQ404" s="54">
        <v>2624</v>
      </c>
      <c r="ER404" s="54"/>
      <c r="ES404" s="54"/>
      <c r="ET404" s="54"/>
      <c r="EU404" s="54"/>
      <c r="EV404" s="54"/>
      <c r="EW404" s="54"/>
      <c r="EX404" s="54">
        <v>1</v>
      </c>
      <c r="EY404" s="54" t="s">
        <v>4718</v>
      </c>
      <c r="EZ404" s="54">
        <v>10</v>
      </c>
      <c r="FA404" s="54"/>
      <c r="FB404" s="54"/>
      <c r="FC404" s="54"/>
      <c r="FD404" s="54"/>
      <c r="FE404" s="54"/>
      <c r="FF404" s="54"/>
      <c r="FG404" s="54"/>
      <c r="FH404" s="54"/>
      <c r="FI404" s="54"/>
      <c r="FJ404" s="54"/>
      <c r="FK404" s="54"/>
      <c r="FL404" s="54"/>
      <c r="FM404" s="54"/>
      <c r="FN404" s="54"/>
      <c r="FO404" s="54"/>
      <c r="FP404" s="54"/>
      <c r="FQ404" s="54"/>
      <c r="FR404" s="54"/>
      <c r="FS404" s="54"/>
      <c r="FT404" s="54"/>
      <c r="FU404" s="54"/>
      <c r="FV404" s="54"/>
      <c r="FW404" s="54" t="s">
        <v>5367</v>
      </c>
      <c r="FX404" s="54"/>
      <c r="FY404" s="54" t="s">
        <v>5509</v>
      </c>
      <c r="FZ404" s="54"/>
      <c r="GA404" s="54"/>
      <c r="GB404" s="54"/>
      <c r="GC404" s="54"/>
      <c r="GD404" s="54"/>
      <c r="GE404" s="54"/>
      <c r="GF404" s="54" t="s">
        <v>6001</v>
      </c>
      <c r="GG404" s="54" t="s">
        <v>6341</v>
      </c>
      <c r="GH404" s="54" t="s">
        <v>6663</v>
      </c>
      <c r="GI404" s="54" t="s">
        <v>7008</v>
      </c>
      <c r="GJ404" s="54" t="s">
        <v>7215</v>
      </c>
      <c r="GK404" s="54" t="s">
        <v>7308</v>
      </c>
      <c r="GL404" s="54" t="s">
        <v>7403</v>
      </c>
      <c r="GM404" s="54" t="s">
        <v>7480</v>
      </c>
      <c r="GN404" s="54"/>
    </row>
    <row r="405" spans="3:196" ht="30" customHeight="1" x14ac:dyDescent="0.2">
      <c r="C405" s="57" t="s">
        <v>11156</v>
      </c>
      <c r="D405" s="102" t="s">
        <v>11217</v>
      </c>
      <c r="E405" s="54" t="s">
        <v>47</v>
      </c>
      <c r="F405" s="54" t="s">
        <v>11175</v>
      </c>
      <c r="G405" s="54" t="s">
        <v>84</v>
      </c>
      <c r="H405" s="54" t="s">
        <v>287</v>
      </c>
      <c r="I405" s="54" t="s">
        <v>609</v>
      </c>
      <c r="J405" s="54"/>
      <c r="K405" s="54">
        <v>2023</v>
      </c>
      <c r="L405" s="54" t="s">
        <v>774</v>
      </c>
      <c r="M405" s="54" t="s">
        <v>937</v>
      </c>
      <c r="N405" s="54"/>
      <c r="O405" s="54"/>
      <c r="P405" s="54"/>
      <c r="Q405" s="54" t="s">
        <v>1670</v>
      </c>
      <c r="R405" s="54" t="s">
        <v>1868</v>
      </c>
      <c r="S405" s="54" t="s">
        <v>2108</v>
      </c>
      <c r="T405" s="54" t="s">
        <v>2340</v>
      </c>
      <c r="U405" s="54"/>
      <c r="V405" s="54"/>
      <c r="W405" s="54"/>
      <c r="X405" s="54"/>
      <c r="Y405" s="54"/>
      <c r="Z405" s="54" t="s">
        <v>2766</v>
      </c>
      <c r="AA405" s="54" t="s">
        <v>2766</v>
      </c>
      <c r="AB405" s="54" t="s">
        <v>3140</v>
      </c>
      <c r="AC405" s="54" t="s">
        <v>2766</v>
      </c>
      <c r="AD405" s="55">
        <v>0.20100000000000001</v>
      </c>
      <c r="AE405" s="55"/>
      <c r="AF405" s="55"/>
      <c r="AG405" s="55"/>
      <c r="AH405" s="55">
        <v>0.156</v>
      </c>
      <c r="AI405" s="55">
        <v>77.61</v>
      </c>
      <c r="AJ405" s="55">
        <v>0.05</v>
      </c>
      <c r="AK405" s="55">
        <v>0</v>
      </c>
      <c r="AL405" s="55">
        <v>0</v>
      </c>
      <c r="AM405" s="55">
        <v>0</v>
      </c>
      <c r="AN405" s="55">
        <v>0</v>
      </c>
      <c r="AO405" s="55">
        <v>4.4999999999999998E-2</v>
      </c>
      <c r="AP405" s="55">
        <v>22.39</v>
      </c>
      <c r="AQ405" s="55"/>
      <c r="AR405" s="55"/>
      <c r="AS405" s="55"/>
      <c r="AT405" s="55"/>
      <c r="AU405" s="55"/>
      <c r="AV405" s="55"/>
      <c r="AW405" s="54"/>
      <c r="AX405" s="54"/>
      <c r="AY405" s="55"/>
      <c r="AZ405" s="55">
        <v>0.1</v>
      </c>
      <c r="BA405" s="55">
        <v>0.04</v>
      </c>
      <c r="BB405" s="56">
        <v>1</v>
      </c>
      <c r="BC405" s="56">
        <v>1</v>
      </c>
      <c r="BD405" s="56">
        <v>1</v>
      </c>
      <c r="BE405" s="56"/>
      <c r="BF405" s="56"/>
      <c r="BG405" s="56"/>
      <c r="BH405" s="56"/>
      <c r="BI405" s="56"/>
      <c r="BJ405" s="56"/>
      <c r="BK405" s="56"/>
      <c r="BL405" s="56"/>
      <c r="BM405" s="56"/>
      <c r="BN405" s="56"/>
      <c r="BO405" s="56">
        <v>1</v>
      </c>
      <c r="BP405" s="56"/>
      <c r="BQ405" s="56"/>
      <c r="BR405" s="56"/>
      <c r="BS405" s="56"/>
      <c r="BT405" s="56"/>
      <c r="BU405" s="56"/>
      <c r="BV405" s="56"/>
      <c r="BW405" s="56"/>
      <c r="BX405" s="56"/>
      <c r="BY405" s="56"/>
      <c r="BZ405" s="56"/>
      <c r="CA405" s="56"/>
      <c r="CB405" s="56"/>
      <c r="CC405" s="56"/>
      <c r="CD405" s="56"/>
      <c r="CE405" s="56"/>
      <c r="CF405" s="56"/>
      <c r="CG405" s="56"/>
      <c r="CH405" s="56"/>
      <c r="CI405" s="56"/>
      <c r="CJ405" s="56"/>
      <c r="CK405" s="56"/>
      <c r="CL405" s="56"/>
      <c r="CM405" s="56"/>
      <c r="CN405" s="56">
        <v>0</v>
      </c>
      <c r="CO405" s="56"/>
      <c r="CP405" s="70"/>
      <c r="CQ405" s="56"/>
      <c r="CR405" s="56"/>
      <c r="CS405" s="56"/>
      <c r="CT405" s="56"/>
      <c r="CU405" s="56">
        <v>1</v>
      </c>
      <c r="CV405" s="56">
        <v>0</v>
      </c>
      <c r="CW405" s="55">
        <v>0.6</v>
      </c>
      <c r="CX405" s="54" t="s">
        <v>3765</v>
      </c>
      <c r="CY405" s="54" t="s">
        <v>3923</v>
      </c>
      <c r="CZ405" s="54">
        <v>3.38</v>
      </c>
      <c r="DA405" s="54" t="s">
        <v>3999</v>
      </c>
      <c r="DB405" s="55">
        <v>17.748000000000001</v>
      </c>
      <c r="DC405" s="54"/>
      <c r="DD405" s="54"/>
      <c r="DE405" s="54"/>
      <c r="DF405" s="54"/>
      <c r="DG405" s="54"/>
      <c r="DH405" s="54"/>
      <c r="DI405" s="54"/>
      <c r="DJ405" s="54"/>
      <c r="DK405" s="54"/>
      <c r="DL405" s="54"/>
      <c r="DM405" s="54"/>
      <c r="DN405" s="54">
        <v>1</v>
      </c>
      <c r="DO405" s="54" t="s">
        <v>4353</v>
      </c>
      <c r="DP405" s="54">
        <v>10</v>
      </c>
      <c r="DQ405" s="54"/>
      <c r="DR405" s="54"/>
      <c r="DS405" s="54"/>
      <c r="DT405" s="54"/>
      <c r="DU405" s="54"/>
      <c r="DV405" s="54"/>
      <c r="DW405" s="54"/>
      <c r="DX405" s="54"/>
      <c r="DY405" s="54"/>
      <c r="DZ405" s="54"/>
      <c r="EA405" s="54"/>
      <c r="EB405" s="54"/>
      <c r="EC405" s="54"/>
      <c r="ED405" s="54"/>
      <c r="EE405" s="54"/>
      <c r="EF405" s="54"/>
      <c r="EG405" s="54"/>
      <c r="EH405" s="54"/>
      <c r="EI405" s="54"/>
      <c r="EJ405" s="54"/>
      <c r="EK405" s="54"/>
      <c r="EL405" s="54"/>
      <c r="EM405" s="54"/>
      <c r="EN405" s="54"/>
      <c r="EO405" s="54"/>
      <c r="EP405" s="54"/>
      <c r="EQ405" s="54"/>
      <c r="ER405" s="54"/>
      <c r="ES405" s="54"/>
      <c r="ET405" s="54"/>
      <c r="EU405" s="54"/>
      <c r="EV405" s="54"/>
      <c r="EW405" s="54"/>
      <c r="EX405" s="54"/>
      <c r="EY405" s="54"/>
      <c r="EZ405" s="54"/>
      <c r="FA405" s="54"/>
      <c r="FB405" s="54"/>
      <c r="FC405" s="54"/>
      <c r="FD405" s="54"/>
      <c r="FE405" s="54"/>
      <c r="FF405" s="54"/>
      <c r="FG405" s="54"/>
      <c r="FH405" s="54"/>
      <c r="FI405" s="54"/>
      <c r="FJ405" s="54"/>
      <c r="FK405" s="54"/>
      <c r="FL405" s="54"/>
      <c r="FM405" s="54"/>
      <c r="FN405" s="54"/>
      <c r="FO405" s="54"/>
      <c r="FP405" s="54"/>
      <c r="FQ405" s="54"/>
      <c r="FR405" s="54"/>
      <c r="FS405" s="54"/>
      <c r="FT405" s="54"/>
      <c r="FU405" s="54" t="s">
        <v>5049</v>
      </c>
      <c r="FV405" s="54"/>
      <c r="FW405" s="54"/>
      <c r="FX405" s="54"/>
      <c r="FY405" s="54"/>
      <c r="FZ405" s="54"/>
      <c r="GA405" s="54"/>
      <c r="GB405" s="54"/>
      <c r="GC405" s="54"/>
      <c r="GD405" s="54"/>
      <c r="GE405" s="54"/>
      <c r="GF405" s="54" t="s">
        <v>6006</v>
      </c>
      <c r="GG405" s="54" t="s">
        <v>6347</v>
      </c>
      <c r="GH405" s="54" t="s">
        <v>6669</v>
      </c>
      <c r="GI405" s="54" t="s">
        <v>7014</v>
      </c>
      <c r="GJ405" s="54" t="s">
        <v>6006</v>
      </c>
      <c r="GK405" s="54" t="s">
        <v>6347</v>
      </c>
      <c r="GL405" s="54" t="s">
        <v>6669</v>
      </c>
      <c r="GM405" s="54" t="s">
        <v>7014</v>
      </c>
      <c r="GN405" s="54"/>
    </row>
    <row r="406" spans="3:196" ht="30" customHeight="1" x14ac:dyDescent="0.2">
      <c r="C406" s="57" t="s">
        <v>11156</v>
      </c>
      <c r="D406" s="102" t="s">
        <v>11217</v>
      </c>
      <c r="E406" s="54" t="s">
        <v>47</v>
      </c>
      <c r="F406" s="54" t="s">
        <v>11175</v>
      </c>
      <c r="G406" s="54" t="s">
        <v>84</v>
      </c>
      <c r="H406" s="54" t="s">
        <v>303</v>
      </c>
      <c r="I406" s="54" t="s">
        <v>618</v>
      </c>
      <c r="J406" s="54"/>
      <c r="K406" s="54">
        <v>2023</v>
      </c>
      <c r="L406" s="54" t="s">
        <v>774</v>
      </c>
      <c r="M406" s="54" t="s">
        <v>954</v>
      </c>
      <c r="N406" s="54"/>
      <c r="O406" s="54"/>
      <c r="P406" s="54"/>
      <c r="Q406" s="54" t="s">
        <v>1670</v>
      </c>
      <c r="R406" s="54" t="s">
        <v>1882</v>
      </c>
      <c r="S406" s="54" t="s">
        <v>2122</v>
      </c>
      <c r="T406" s="54" t="s">
        <v>2351</v>
      </c>
      <c r="U406" s="54"/>
      <c r="V406" s="54"/>
      <c r="W406" s="54"/>
      <c r="X406" s="54"/>
      <c r="Y406" s="54"/>
      <c r="Z406" s="54" t="s">
        <v>2766</v>
      </c>
      <c r="AA406" s="54" t="s">
        <v>2766</v>
      </c>
      <c r="AB406" s="54" t="s">
        <v>3138</v>
      </c>
      <c r="AC406" s="54" t="s">
        <v>3265</v>
      </c>
      <c r="AD406" s="55">
        <v>3.8000000000000006E-2</v>
      </c>
      <c r="AE406" s="55"/>
      <c r="AF406" s="55"/>
      <c r="AG406" s="55"/>
      <c r="AH406" s="55">
        <v>3.5000000000000003E-2</v>
      </c>
      <c r="AI406" s="55">
        <v>92.11</v>
      </c>
      <c r="AJ406" s="55">
        <v>0.01</v>
      </c>
      <c r="AK406" s="55">
        <v>0</v>
      </c>
      <c r="AL406" s="55">
        <v>0</v>
      </c>
      <c r="AM406" s="55">
        <v>0</v>
      </c>
      <c r="AN406" s="55">
        <v>0</v>
      </c>
      <c r="AO406" s="55">
        <v>3.0000000000000001E-3</v>
      </c>
      <c r="AP406" s="55">
        <v>7.89</v>
      </c>
      <c r="AQ406" s="55"/>
      <c r="AR406" s="55"/>
      <c r="AS406" s="55"/>
      <c r="AT406" s="55"/>
      <c r="AU406" s="55"/>
      <c r="AV406" s="55"/>
      <c r="AW406" s="54"/>
      <c r="AX406" s="54"/>
      <c r="AY406" s="55"/>
      <c r="AZ406" s="55">
        <v>0.1</v>
      </c>
      <c r="BA406" s="55">
        <v>0.04</v>
      </c>
      <c r="BB406" s="56">
        <v>1</v>
      </c>
      <c r="BC406" s="56">
        <v>1</v>
      </c>
      <c r="BD406" s="56">
        <v>1</v>
      </c>
      <c r="BE406" s="56"/>
      <c r="BF406" s="56"/>
      <c r="BG406" s="56"/>
      <c r="BH406" s="56"/>
      <c r="BI406" s="56"/>
      <c r="BJ406" s="56"/>
      <c r="BK406" s="56"/>
      <c r="BL406" s="56">
        <v>1</v>
      </c>
      <c r="BM406" s="56"/>
      <c r="BN406" s="56"/>
      <c r="BO406" s="56"/>
      <c r="BP406" s="56"/>
      <c r="BQ406" s="56"/>
      <c r="BR406" s="56"/>
      <c r="BS406" s="56"/>
      <c r="BT406" s="56"/>
      <c r="BU406" s="56"/>
      <c r="BV406" s="56"/>
      <c r="BW406" s="56"/>
      <c r="BX406" s="56"/>
      <c r="BY406" s="56"/>
      <c r="BZ406" s="56"/>
      <c r="CA406" s="56"/>
      <c r="CB406" s="56"/>
      <c r="CC406" s="56"/>
      <c r="CD406" s="56"/>
      <c r="CE406" s="56"/>
      <c r="CF406" s="56"/>
      <c r="CG406" s="56"/>
      <c r="CH406" s="56"/>
      <c r="CI406" s="56"/>
      <c r="CJ406" s="56"/>
      <c r="CK406" s="56"/>
      <c r="CL406" s="56"/>
      <c r="CM406" s="56"/>
      <c r="CN406" s="56">
        <v>0</v>
      </c>
      <c r="CO406" s="56"/>
      <c r="CP406" s="70"/>
      <c r="CQ406" s="56"/>
      <c r="CR406" s="56"/>
      <c r="CS406" s="56"/>
      <c r="CT406" s="56"/>
      <c r="CU406" s="56">
        <v>1</v>
      </c>
      <c r="CV406" s="56">
        <v>0</v>
      </c>
      <c r="CW406" s="55">
        <v>0.7</v>
      </c>
      <c r="CX406" s="54" t="s">
        <v>3765</v>
      </c>
      <c r="CY406" s="54" t="s">
        <v>3929</v>
      </c>
      <c r="CZ406" s="54">
        <v>3.94</v>
      </c>
      <c r="DA406" s="54" t="s">
        <v>3999</v>
      </c>
      <c r="DB406" s="55">
        <v>17.748000000000001</v>
      </c>
      <c r="DC406" s="54"/>
      <c r="DD406" s="54"/>
      <c r="DE406" s="54"/>
      <c r="DF406" s="54"/>
      <c r="DG406" s="54"/>
      <c r="DH406" s="54"/>
      <c r="DI406" s="54"/>
      <c r="DJ406" s="54"/>
      <c r="DK406" s="54"/>
      <c r="DL406" s="54"/>
      <c r="DM406" s="54"/>
      <c r="DN406" s="54">
        <v>1</v>
      </c>
      <c r="DO406" s="54" t="s">
        <v>4353</v>
      </c>
      <c r="DP406" s="54">
        <v>12</v>
      </c>
      <c r="DQ406" s="54"/>
      <c r="DR406" s="54"/>
      <c r="DS406" s="54"/>
      <c r="DT406" s="54"/>
      <c r="DU406" s="54"/>
      <c r="DV406" s="54"/>
      <c r="DW406" s="54"/>
      <c r="DX406" s="54"/>
      <c r="DY406" s="54"/>
      <c r="DZ406" s="54"/>
      <c r="EA406" s="54"/>
      <c r="EB406" s="54"/>
      <c r="EC406" s="54"/>
      <c r="ED406" s="54"/>
      <c r="EE406" s="54"/>
      <c r="EF406" s="54"/>
      <c r="EG406" s="54"/>
      <c r="EH406" s="54"/>
      <c r="EI406" s="54"/>
      <c r="EJ406" s="54"/>
      <c r="EK406" s="54"/>
      <c r="EL406" s="54"/>
      <c r="EM406" s="54"/>
      <c r="EN406" s="54"/>
      <c r="EO406" s="54"/>
      <c r="EP406" s="54"/>
      <c r="EQ406" s="54"/>
      <c r="ER406" s="54"/>
      <c r="ES406" s="54"/>
      <c r="ET406" s="54"/>
      <c r="EU406" s="54"/>
      <c r="EV406" s="54"/>
      <c r="EW406" s="54"/>
      <c r="EX406" s="54"/>
      <c r="EY406" s="54"/>
      <c r="EZ406" s="54"/>
      <c r="FA406" s="54"/>
      <c r="FB406" s="54"/>
      <c r="FC406" s="54"/>
      <c r="FD406" s="54"/>
      <c r="FE406" s="54"/>
      <c r="FF406" s="54"/>
      <c r="FG406" s="54"/>
      <c r="FH406" s="54"/>
      <c r="FI406" s="54"/>
      <c r="FJ406" s="54"/>
      <c r="FK406" s="54"/>
      <c r="FL406" s="54"/>
      <c r="FM406" s="54"/>
      <c r="FN406" s="54"/>
      <c r="FO406" s="54"/>
      <c r="FP406" s="54"/>
      <c r="FQ406" s="54"/>
      <c r="FR406" s="54"/>
      <c r="FS406" s="54"/>
      <c r="FT406" s="54"/>
      <c r="FU406" s="54" t="s">
        <v>5049</v>
      </c>
      <c r="FV406" s="54"/>
      <c r="FW406" s="54"/>
      <c r="FX406" s="54"/>
      <c r="FY406" s="54"/>
      <c r="FZ406" s="54"/>
      <c r="GA406" s="54"/>
      <c r="GB406" s="54"/>
      <c r="GC406" s="54"/>
      <c r="GD406" s="54"/>
      <c r="GE406" s="54"/>
      <c r="GF406" s="54" t="s">
        <v>6021</v>
      </c>
      <c r="GG406" s="54" t="s">
        <v>6362</v>
      </c>
      <c r="GH406" s="54" t="s">
        <v>6684</v>
      </c>
      <c r="GI406" s="54" t="s">
        <v>7029</v>
      </c>
      <c r="GJ406" s="54" t="s">
        <v>6021</v>
      </c>
      <c r="GK406" s="54" t="s">
        <v>6362</v>
      </c>
      <c r="GL406" s="54" t="s">
        <v>6684</v>
      </c>
      <c r="GM406" s="54" t="s">
        <v>7029</v>
      </c>
      <c r="GN406" s="54"/>
    </row>
    <row r="407" spans="3:196" ht="30" customHeight="1" x14ac:dyDescent="0.2">
      <c r="C407" s="57" t="s">
        <v>11156</v>
      </c>
      <c r="D407" s="102" t="s">
        <v>11217</v>
      </c>
      <c r="E407" s="54" t="s">
        <v>47</v>
      </c>
      <c r="F407" s="54" t="s">
        <v>11175</v>
      </c>
      <c r="G407" s="54" t="s">
        <v>87</v>
      </c>
      <c r="H407" s="54" t="s">
        <v>305</v>
      </c>
      <c r="I407" s="54" t="s">
        <v>578</v>
      </c>
      <c r="J407" s="54" t="s">
        <v>578</v>
      </c>
      <c r="K407" s="54">
        <v>2023</v>
      </c>
      <c r="L407" s="54" t="s">
        <v>844</v>
      </c>
      <c r="M407" s="54" t="s">
        <v>936</v>
      </c>
      <c r="N407" s="54"/>
      <c r="O407" s="54" t="s">
        <v>1168</v>
      </c>
      <c r="P407" s="54" t="s">
        <v>1399</v>
      </c>
      <c r="Q407" s="54"/>
      <c r="R407" s="54"/>
      <c r="S407" s="54"/>
      <c r="T407" s="54"/>
      <c r="U407" s="54"/>
      <c r="V407" s="54"/>
      <c r="W407" s="54"/>
      <c r="X407" s="54"/>
      <c r="Y407" s="54"/>
      <c r="Z407" s="54" t="s">
        <v>2816</v>
      </c>
      <c r="AA407" s="54" t="s">
        <v>2816</v>
      </c>
      <c r="AB407" s="54" t="s">
        <v>3140</v>
      </c>
      <c r="AC407" s="54" t="s">
        <v>2816</v>
      </c>
      <c r="AD407" s="55">
        <v>0.72399999999999998</v>
      </c>
      <c r="AE407" s="55"/>
      <c r="AF407" s="55"/>
      <c r="AG407" s="55"/>
      <c r="AH407" s="55">
        <v>0.38400000000000001</v>
      </c>
      <c r="AI407" s="55">
        <v>53.04</v>
      </c>
      <c r="AJ407" s="55">
        <v>0.43</v>
      </c>
      <c r="AK407" s="55">
        <v>0</v>
      </c>
      <c r="AL407" s="55">
        <v>0</v>
      </c>
      <c r="AM407" s="55">
        <v>0.34</v>
      </c>
      <c r="AN407" s="55">
        <v>46.96</v>
      </c>
      <c r="AO407" s="55">
        <v>0</v>
      </c>
      <c r="AP407" s="55">
        <v>0</v>
      </c>
      <c r="AQ407" s="55"/>
      <c r="AR407" s="55"/>
      <c r="AS407" s="55"/>
      <c r="AT407" s="55"/>
      <c r="AU407" s="55"/>
      <c r="AV407" s="55">
        <v>1</v>
      </c>
      <c r="AW407" s="54" t="s">
        <v>3447</v>
      </c>
      <c r="AX407" s="54" t="s">
        <v>3523</v>
      </c>
      <c r="AY407" s="55">
        <v>0</v>
      </c>
      <c r="AZ407" s="55">
        <v>0</v>
      </c>
      <c r="BA407" s="55">
        <v>0</v>
      </c>
      <c r="BB407" s="56">
        <v>2</v>
      </c>
      <c r="BC407" s="56">
        <v>2</v>
      </c>
      <c r="BD407" s="56">
        <v>2</v>
      </c>
      <c r="BE407" s="56"/>
      <c r="BF407" s="56"/>
      <c r="BG407" s="56"/>
      <c r="BH407" s="56"/>
      <c r="BI407" s="56"/>
      <c r="BJ407" s="56"/>
      <c r="BK407" s="56"/>
      <c r="BL407" s="56"/>
      <c r="BM407" s="56"/>
      <c r="BN407" s="56">
        <v>1</v>
      </c>
      <c r="BO407" s="56"/>
      <c r="BP407" s="56">
        <v>1</v>
      </c>
      <c r="BQ407" s="56"/>
      <c r="BR407" s="56"/>
      <c r="BS407" s="56"/>
      <c r="BT407" s="56"/>
      <c r="BU407" s="56"/>
      <c r="BV407" s="56"/>
      <c r="BW407" s="56"/>
      <c r="BX407" s="56"/>
      <c r="BY407" s="56"/>
      <c r="BZ407" s="56"/>
      <c r="CA407" s="56"/>
      <c r="CB407" s="56"/>
      <c r="CC407" s="56"/>
      <c r="CD407" s="56"/>
      <c r="CE407" s="56"/>
      <c r="CF407" s="56"/>
      <c r="CG407" s="56"/>
      <c r="CH407" s="56"/>
      <c r="CI407" s="56"/>
      <c r="CJ407" s="56"/>
      <c r="CK407" s="56"/>
      <c r="CL407" s="56"/>
      <c r="CM407" s="56"/>
      <c r="CN407" s="56">
        <v>0</v>
      </c>
      <c r="CO407" s="56"/>
      <c r="CP407" s="70"/>
      <c r="CQ407" s="56"/>
      <c r="CR407" s="56"/>
      <c r="CS407" s="56"/>
      <c r="CT407" s="56"/>
      <c r="CU407" s="56">
        <v>2</v>
      </c>
      <c r="CV407" s="56">
        <v>0</v>
      </c>
      <c r="CW407" s="55">
        <v>0.85799999999999998</v>
      </c>
      <c r="CX407" s="54" t="s">
        <v>3779</v>
      </c>
      <c r="CY407" s="54"/>
      <c r="CZ407" s="54">
        <v>1.41</v>
      </c>
      <c r="DA407" s="54" t="s">
        <v>4030</v>
      </c>
      <c r="DB407" s="55">
        <v>60.712000000000003</v>
      </c>
      <c r="DC407" s="54"/>
      <c r="DD407" s="54"/>
      <c r="DE407" s="54"/>
      <c r="DF407" s="54"/>
      <c r="DG407" s="54"/>
      <c r="DH407" s="54"/>
      <c r="DI407" s="54"/>
      <c r="DJ407" s="54"/>
      <c r="DK407" s="54"/>
      <c r="DL407" s="54"/>
      <c r="DM407" s="54"/>
      <c r="DN407" s="54"/>
      <c r="DO407" s="54"/>
      <c r="DP407" s="54"/>
      <c r="DQ407" s="54">
        <v>1</v>
      </c>
      <c r="DR407" s="54" t="s">
        <v>4440</v>
      </c>
      <c r="DS407" s="54">
        <v>63</v>
      </c>
      <c r="DT407" s="54"/>
      <c r="DU407" s="54"/>
      <c r="DV407" s="54"/>
      <c r="DW407" s="54"/>
      <c r="DX407" s="54"/>
      <c r="DY407" s="54"/>
      <c r="DZ407" s="54"/>
      <c r="EA407" s="54"/>
      <c r="EB407" s="54"/>
      <c r="EC407" s="54"/>
      <c r="ED407" s="54"/>
      <c r="EE407" s="54"/>
      <c r="EF407" s="54"/>
      <c r="EG407" s="54"/>
      <c r="EH407" s="54"/>
      <c r="EI407" s="54"/>
      <c r="EJ407" s="54"/>
      <c r="EK407" s="54"/>
      <c r="EL407" s="54"/>
      <c r="EM407" s="54"/>
      <c r="EN407" s="54"/>
      <c r="EO407" s="54"/>
      <c r="EP407" s="54"/>
      <c r="EQ407" s="54"/>
      <c r="ER407" s="54"/>
      <c r="ES407" s="54"/>
      <c r="ET407" s="54"/>
      <c r="EU407" s="54"/>
      <c r="EV407" s="54"/>
      <c r="EW407" s="54"/>
      <c r="EX407" s="54"/>
      <c r="EY407" s="54"/>
      <c r="EZ407" s="54"/>
      <c r="FA407" s="54">
        <v>1</v>
      </c>
      <c r="FB407" s="54" t="s">
        <v>4802</v>
      </c>
      <c r="FC407" s="54">
        <v>9</v>
      </c>
      <c r="FD407" s="54"/>
      <c r="FE407" s="54"/>
      <c r="FF407" s="54"/>
      <c r="FG407" s="54"/>
      <c r="FH407" s="54"/>
      <c r="FI407" s="54"/>
      <c r="FJ407" s="54"/>
      <c r="FK407" s="54"/>
      <c r="FL407" s="54"/>
      <c r="FM407" s="54"/>
      <c r="FN407" s="54"/>
      <c r="FO407" s="54"/>
      <c r="FP407" s="54"/>
      <c r="FQ407" s="54"/>
      <c r="FR407" s="54"/>
      <c r="FS407" s="54"/>
      <c r="FT407" s="54"/>
      <c r="FU407" s="54"/>
      <c r="FV407" s="54" t="s">
        <v>5275</v>
      </c>
      <c r="FW407" s="54"/>
      <c r="FX407" s="54"/>
      <c r="FY407" s="54"/>
      <c r="FZ407" s="54"/>
      <c r="GA407" s="54"/>
      <c r="GB407" s="54"/>
      <c r="GC407" s="54"/>
      <c r="GD407" s="54"/>
      <c r="GE407" s="54"/>
      <c r="GF407" s="54" t="s">
        <v>6023</v>
      </c>
      <c r="GG407" s="54" t="s">
        <v>6364</v>
      </c>
      <c r="GH407" s="54" t="s">
        <v>6686</v>
      </c>
      <c r="GI407" s="54" t="s">
        <v>7031</v>
      </c>
      <c r="GJ407" s="54" t="s">
        <v>6023</v>
      </c>
      <c r="GK407" s="54" t="s">
        <v>6364</v>
      </c>
      <c r="GL407" s="54" t="s">
        <v>6686</v>
      </c>
      <c r="GM407" s="54" t="s">
        <v>7031</v>
      </c>
      <c r="GN407" s="54"/>
    </row>
    <row r="408" spans="3:196" ht="30" customHeight="1" x14ac:dyDescent="0.2">
      <c r="C408" s="57" t="s">
        <v>11156</v>
      </c>
      <c r="D408" s="102" t="s">
        <v>11217</v>
      </c>
      <c r="E408" s="54" t="s">
        <v>47</v>
      </c>
      <c r="F408" s="54" t="s">
        <v>11175</v>
      </c>
      <c r="G408" s="54" t="s">
        <v>87</v>
      </c>
      <c r="H408" s="54" t="s">
        <v>306</v>
      </c>
      <c r="I408" s="54" t="s">
        <v>620</v>
      </c>
      <c r="J408" s="54" t="s">
        <v>462</v>
      </c>
      <c r="K408" s="54">
        <v>2022</v>
      </c>
      <c r="L408" s="54" t="s">
        <v>886</v>
      </c>
      <c r="M408" s="54" t="s">
        <v>953</v>
      </c>
      <c r="N408" s="54"/>
      <c r="O408" s="54" t="s">
        <v>1169</v>
      </c>
      <c r="P408" s="54" t="s">
        <v>1400</v>
      </c>
      <c r="Q408" s="54" t="s">
        <v>620</v>
      </c>
      <c r="R408" s="54" t="s">
        <v>1884</v>
      </c>
      <c r="S408" s="54"/>
      <c r="T408" s="54"/>
      <c r="U408" s="54"/>
      <c r="V408" s="54"/>
      <c r="W408" s="54"/>
      <c r="X408" s="54"/>
      <c r="Y408" s="54"/>
      <c r="Z408" s="54" t="s">
        <v>2817</v>
      </c>
      <c r="AA408" s="54" t="s">
        <v>2817</v>
      </c>
      <c r="AB408" s="54" t="s">
        <v>3140</v>
      </c>
      <c r="AC408" s="54" t="s">
        <v>3266</v>
      </c>
      <c r="AD408" s="55">
        <v>9.4</v>
      </c>
      <c r="AE408" s="55"/>
      <c r="AF408" s="55"/>
      <c r="AG408" s="55"/>
      <c r="AH408" s="55">
        <v>9.4</v>
      </c>
      <c r="AI408" s="55">
        <v>100</v>
      </c>
      <c r="AJ408" s="55">
        <v>2</v>
      </c>
      <c r="AK408" s="55">
        <v>0</v>
      </c>
      <c r="AL408" s="55">
        <v>0</v>
      </c>
      <c r="AM408" s="55">
        <v>0</v>
      </c>
      <c r="AN408" s="55">
        <v>0</v>
      </c>
      <c r="AO408" s="55">
        <v>0</v>
      </c>
      <c r="AP408" s="55">
        <v>0</v>
      </c>
      <c r="AQ408" s="55"/>
      <c r="AR408" s="55"/>
      <c r="AS408" s="55"/>
      <c r="AT408" s="55"/>
      <c r="AU408" s="55"/>
      <c r="AV408" s="55"/>
      <c r="AW408" s="54"/>
      <c r="AX408" s="54"/>
      <c r="AY408" s="55"/>
      <c r="AZ408" s="55">
        <v>9</v>
      </c>
      <c r="BA408" s="55">
        <v>2.8</v>
      </c>
      <c r="BB408" s="56">
        <v>10</v>
      </c>
      <c r="BC408" s="56">
        <v>10</v>
      </c>
      <c r="BD408" s="56">
        <v>10</v>
      </c>
      <c r="BE408" s="56"/>
      <c r="BF408" s="56">
        <v>9</v>
      </c>
      <c r="BG408" s="56"/>
      <c r="BH408" s="56"/>
      <c r="BI408" s="56"/>
      <c r="BJ408" s="56"/>
      <c r="BK408" s="56"/>
      <c r="BL408" s="56"/>
      <c r="BM408" s="56"/>
      <c r="BN408" s="56"/>
      <c r="BO408" s="56"/>
      <c r="BP408" s="56"/>
      <c r="BQ408" s="56"/>
      <c r="BR408" s="56"/>
      <c r="BS408" s="56"/>
      <c r="BT408" s="56"/>
      <c r="BU408" s="56"/>
      <c r="BV408" s="56"/>
      <c r="BW408" s="56"/>
      <c r="BX408" s="56"/>
      <c r="BY408" s="56"/>
      <c r="BZ408" s="56"/>
      <c r="CA408" s="56"/>
      <c r="CB408" s="56"/>
      <c r="CC408" s="56"/>
      <c r="CD408" s="56"/>
      <c r="CE408" s="56"/>
      <c r="CF408" s="56"/>
      <c r="CG408" s="56"/>
      <c r="CH408" s="56"/>
      <c r="CI408" s="56"/>
      <c r="CJ408" s="56"/>
      <c r="CK408" s="56"/>
      <c r="CL408" s="56"/>
      <c r="CM408" s="56"/>
      <c r="CN408" s="56">
        <v>0</v>
      </c>
      <c r="CO408" s="56"/>
      <c r="CP408" s="70"/>
      <c r="CQ408" s="56"/>
      <c r="CR408" s="56"/>
      <c r="CS408" s="56" t="s">
        <v>3590</v>
      </c>
      <c r="CT408" s="56">
        <v>1</v>
      </c>
      <c r="CU408" s="56">
        <v>10</v>
      </c>
      <c r="CV408" s="56">
        <v>0</v>
      </c>
      <c r="CW408" s="55">
        <v>29.6</v>
      </c>
      <c r="CX408" s="54" t="s">
        <v>3780</v>
      </c>
      <c r="CY408" s="54"/>
      <c r="CZ408" s="54">
        <v>11.09</v>
      </c>
      <c r="DA408" s="54" t="s">
        <v>3999</v>
      </c>
      <c r="DB408" s="55">
        <v>266.89999999999998</v>
      </c>
      <c r="DC408" s="54"/>
      <c r="DD408" s="54"/>
      <c r="DE408" s="54"/>
      <c r="DF408" s="54"/>
      <c r="DG408" s="54"/>
      <c r="DH408" s="54"/>
      <c r="DI408" s="54"/>
      <c r="DJ408" s="54">
        <v>13</v>
      </c>
      <c r="DK408" s="54"/>
      <c r="DL408" s="54"/>
      <c r="DM408" s="54"/>
      <c r="DN408" s="54"/>
      <c r="DO408" s="54"/>
      <c r="DP408" s="54"/>
      <c r="DQ408" s="54">
        <v>1</v>
      </c>
      <c r="DR408" s="54" t="s">
        <v>4441</v>
      </c>
      <c r="DS408" s="54">
        <v>227</v>
      </c>
      <c r="DT408" s="54"/>
      <c r="DU408" s="54"/>
      <c r="DV408" s="54"/>
      <c r="DW408" s="54"/>
      <c r="DX408" s="54"/>
      <c r="DY408" s="54"/>
      <c r="DZ408" s="54"/>
      <c r="EA408" s="54"/>
      <c r="EB408" s="54"/>
      <c r="EC408" s="54"/>
      <c r="ED408" s="54"/>
      <c r="EE408" s="54"/>
      <c r="EF408" s="54"/>
      <c r="EG408" s="54"/>
      <c r="EH408" s="54"/>
      <c r="EI408" s="54"/>
      <c r="EJ408" s="54"/>
      <c r="EK408" s="54"/>
      <c r="EL408" s="54"/>
      <c r="EM408" s="54"/>
      <c r="EN408" s="54"/>
      <c r="EO408" s="54">
        <v>1</v>
      </c>
      <c r="EP408" s="54" t="s">
        <v>4678</v>
      </c>
      <c r="EQ408" s="54">
        <v>227</v>
      </c>
      <c r="ER408" s="54"/>
      <c r="ES408" s="54"/>
      <c r="ET408" s="54"/>
      <c r="EU408" s="54"/>
      <c r="EV408" s="54"/>
      <c r="EW408" s="54"/>
      <c r="EX408" s="54">
        <v>1</v>
      </c>
      <c r="EY408" s="54" t="s">
        <v>4722</v>
      </c>
      <c r="EZ408" s="54">
        <v>8</v>
      </c>
      <c r="FA408" s="54"/>
      <c r="FB408" s="54"/>
      <c r="FC408" s="54"/>
      <c r="FD408" s="54"/>
      <c r="FE408" s="54"/>
      <c r="FF408" s="54"/>
      <c r="FG408" s="54"/>
      <c r="FH408" s="54"/>
      <c r="FI408" s="54"/>
      <c r="FJ408" s="54"/>
      <c r="FK408" s="54"/>
      <c r="FL408" s="54"/>
      <c r="FM408" s="54"/>
      <c r="FN408" s="54"/>
      <c r="FO408" s="54"/>
      <c r="FP408" s="54"/>
      <c r="FQ408" s="54"/>
      <c r="FR408" s="54"/>
      <c r="FS408" s="54"/>
      <c r="FT408" s="54"/>
      <c r="FU408" s="54"/>
      <c r="FV408" s="54" t="s">
        <v>5276</v>
      </c>
      <c r="FW408" s="54"/>
      <c r="FX408" s="54"/>
      <c r="FY408" s="54" t="s">
        <v>5523</v>
      </c>
      <c r="FZ408" s="54"/>
      <c r="GA408" s="54"/>
      <c r="GB408" s="54"/>
      <c r="GC408" s="54" t="s">
        <v>5740</v>
      </c>
      <c r="GD408" s="54">
        <v>2</v>
      </c>
      <c r="GE408" s="54">
        <v>28</v>
      </c>
      <c r="GF408" s="54" t="s">
        <v>6024</v>
      </c>
      <c r="GG408" s="54" t="s">
        <v>6365</v>
      </c>
      <c r="GH408" s="54" t="s">
        <v>6687</v>
      </c>
      <c r="GI408" s="54"/>
      <c r="GJ408" s="54" t="s">
        <v>6024</v>
      </c>
      <c r="GK408" s="54" t="s">
        <v>6365</v>
      </c>
      <c r="GL408" s="54" t="s">
        <v>6687</v>
      </c>
      <c r="GM408" s="54"/>
      <c r="GN408" s="54"/>
    </row>
    <row r="409" spans="3:196" ht="30" customHeight="1" x14ac:dyDescent="0.2">
      <c r="C409" s="57" t="s">
        <v>11155</v>
      </c>
      <c r="D409" s="102" t="s">
        <v>11217</v>
      </c>
      <c r="E409" s="54" t="s">
        <v>47</v>
      </c>
      <c r="F409" s="54" t="s">
        <v>11175</v>
      </c>
      <c r="G409" s="54" t="s">
        <v>87</v>
      </c>
      <c r="H409" s="54" t="s">
        <v>308</v>
      </c>
      <c r="I409" s="54" t="s">
        <v>621</v>
      </c>
      <c r="J409" s="54"/>
      <c r="K409" s="54">
        <v>2019</v>
      </c>
      <c r="L409" s="54" t="s">
        <v>835</v>
      </c>
      <c r="M409" s="54" t="s">
        <v>937</v>
      </c>
      <c r="N409" s="54"/>
      <c r="O409" s="54" t="s">
        <v>1170</v>
      </c>
      <c r="P409" s="54" t="s">
        <v>1401</v>
      </c>
      <c r="Q409" s="54"/>
      <c r="R409" s="54"/>
      <c r="S409" s="54"/>
      <c r="T409" s="54"/>
      <c r="U409" s="54"/>
      <c r="V409" s="54"/>
      <c r="W409" s="54"/>
      <c r="X409" s="54"/>
      <c r="Y409" s="54"/>
      <c r="Z409" s="54" t="s">
        <v>2819</v>
      </c>
      <c r="AA409" s="54" t="s">
        <v>2819</v>
      </c>
      <c r="AB409" s="54" t="s">
        <v>3138</v>
      </c>
      <c r="AC409" s="54" t="s">
        <v>3267</v>
      </c>
      <c r="AD409" s="55">
        <v>2.5</v>
      </c>
      <c r="AE409" s="55"/>
      <c r="AF409" s="55"/>
      <c r="AG409" s="55"/>
      <c r="AH409" s="55">
        <v>2.5</v>
      </c>
      <c r="AI409" s="55">
        <v>100</v>
      </c>
      <c r="AJ409" s="55">
        <v>0.09</v>
      </c>
      <c r="AK409" s="55">
        <v>0</v>
      </c>
      <c r="AL409" s="55">
        <v>0</v>
      </c>
      <c r="AM409" s="55">
        <v>0</v>
      </c>
      <c r="AN409" s="55">
        <v>0</v>
      </c>
      <c r="AO409" s="55">
        <v>0</v>
      </c>
      <c r="AP409" s="55">
        <v>0</v>
      </c>
      <c r="AQ409" s="55"/>
      <c r="AR409" s="55"/>
      <c r="AS409" s="55"/>
      <c r="AT409" s="55"/>
      <c r="AU409" s="55"/>
      <c r="AV409" s="55"/>
      <c r="AW409" s="54"/>
      <c r="AX409" s="54"/>
      <c r="AY409" s="55"/>
      <c r="AZ409" s="55">
        <v>2.5</v>
      </c>
      <c r="BA409" s="55">
        <v>1.0900000000000001</v>
      </c>
      <c r="BB409" s="56">
        <v>66</v>
      </c>
      <c r="BC409" s="56">
        <v>66</v>
      </c>
      <c r="BD409" s="56">
        <v>25</v>
      </c>
      <c r="BE409" s="56"/>
      <c r="BF409" s="56"/>
      <c r="BG409" s="56"/>
      <c r="BH409" s="56"/>
      <c r="BI409" s="56"/>
      <c r="BJ409" s="56"/>
      <c r="BK409" s="56"/>
      <c r="BL409" s="56"/>
      <c r="BM409" s="56">
        <v>4</v>
      </c>
      <c r="BN409" s="56">
        <v>10</v>
      </c>
      <c r="BO409" s="56">
        <v>11</v>
      </c>
      <c r="BP409" s="56"/>
      <c r="BQ409" s="56"/>
      <c r="BR409" s="56"/>
      <c r="BS409" s="56"/>
      <c r="BT409" s="56"/>
      <c r="BU409" s="56"/>
      <c r="BV409" s="56"/>
      <c r="BW409" s="56"/>
      <c r="BX409" s="56"/>
      <c r="BY409" s="56"/>
      <c r="BZ409" s="56"/>
      <c r="CA409" s="56"/>
      <c r="CB409" s="56"/>
      <c r="CC409" s="56"/>
      <c r="CD409" s="56"/>
      <c r="CE409" s="56"/>
      <c r="CF409" s="56"/>
      <c r="CG409" s="56"/>
      <c r="CH409" s="56"/>
      <c r="CI409" s="56"/>
      <c r="CJ409" s="56"/>
      <c r="CK409" s="56"/>
      <c r="CL409" s="56"/>
      <c r="CM409" s="56"/>
      <c r="CN409" s="56">
        <v>0</v>
      </c>
      <c r="CO409" s="56"/>
      <c r="CP409" s="70"/>
      <c r="CQ409" s="56"/>
      <c r="CR409" s="56"/>
      <c r="CS409" s="56"/>
      <c r="CT409" s="56"/>
      <c r="CU409" s="56">
        <v>25</v>
      </c>
      <c r="CV409" s="56">
        <v>0</v>
      </c>
      <c r="CW409" s="55">
        <v>4759</v>
      </c>
      <c r="CX409" s="54" t="s">
        <v>3781</v>
      </c>
      <c r="CY409" s="54"/>
      <c r="CZ409" s="54">
        <v>2.89</v>
      </c>
      <c r="DA409" s="54" t="s">
        <v>3999</v>
      </c>
      <c r="DB409" s="55">
        <v>164903</v>
      </c>
      <c r="DC409" s="54"/>
      <c r="DD409" s="54"/>
      <c r="DE409" s="54"/>
      <c r="DF409" s="54"/>
      <c r="DG409" s="54"/>
      <c r="DH409" s="54"/>
      <c r="DI409" s="54"/>
      <c r="DJ409" s="54">
        <v>27</v>
      </c>
      <c r="DK409" s="54"/>
      <c r="DL409" s="54"/>
      <c r="DM409" s="54"/>
      <c r="DN409" s="54">
        <v>1</v>
      </c>
      <c r="DO409" s="54" t="s">
        <v>4363</v>
      </c>
      <c r="DP409" s="54">
        <v>3613</v>
      </c>
      <c r="DQ409" s="54"/>
      <c r="DR409" s="54"/>
      <c r="DS409" s="54"/>
      <c r="DT409" s="54"/>
      <c r="DU409" s="54"/>
      <c r="DV409" s="54"/>
      <c r="DW409" s="54"/>
      <c r="DX409" s="54"/>
      <c r="DY409" s="54"/>
      <c r="DZ409" s="54"/>
      <c r="EA409" s="54"/>
      <c r="EB409" s="54"/>
      <c r="EC409" s="54"/>
      <c r="ED409" s="54"/>
      <c r="EE409" s="54"/>
      <c r="EF409" s="54"/>
      <c r="EG409" s="54"/>
      <c r="EH409" s="54"/>
      <c r="EI409" s="54"/>
      <c r="EJ409" s="54"/>
      <c r="EK409" s="54"/>
      <c r="EL409" s="54"/>
      <c r="EM409" s="54"/>
      <c r="EN409" s="54"/>
      <c r="EO409" s="54"/>
      <c r="EP409" s="54"/>
      <c r="EQ409" s="54"/>
      <c r="ER409" s="54"/>
      <c r="ES409" s="54"/>
      <c r="ET409" s="54"/>
      <c r="EU409" s="54"/>
      <c r="EV409" s="54"/>
      <c r="EW409" s="54"/>
      <c r="EX409" s="54">
        <v>1</v>
      </c>
      <c r="EY409" s="54" t="s">
        <v>4723</v>
      </c>
      <c r="EZ409" s="54">
        <v>10</v>
      </c>
      <c r="FA409" s="54"/>
      <c r="FB409" s="54"/>
      <c r="FC409" s="54"/>
      <c r="FD409" s="54"/>
      <c r="FE409" s="54"/>
      <c r="FF409" s="54"/>
      <c r="FG409" s="54"/>
      <c r="FH409" s="54"/>
      <c r="FI409" s="54"/>
      <c r="FJ409" s="54"/>
      <c r="FK409" s="54"/>
      <c r="FL409" s="54"/>
      <c r="FM409" s="54"/>
      <c r="FN409" s="54"/>
      <c r="FO409" s="54"/>
      <c r="FP409" s="54"/>
      <c r="FQ409" s="54"/>
      <c r="FR409" s="54"/>
      <c r="FS409" s="54"/>
      <c r="FT409" s="54" t="s">
        <v>4926</v>
      </c>
      <c r="FU409" s="54" t="s">
        <v>5080</v>
      </c>
      <c r="FV409" s="54"/>
      <c r="FW409" s="54"/>
      <c r="FX409" s="54"/>
      <c r="FY409" s="54"/>
      <c r="FZ409" s="54"/>
      <c r="GA409" s="54"/>
      <c r="GB409" s="54"/>
      <c r="GC409" s="54"/>
      <c r="GD409" s="54"/>
      <c r="GE409" s="54"/>
      <c r="GF409" s="54" t="s">
        <v>6025</v>
      </c>
      <c r="GG409" s="54" t="s">
        <v>6366</v>
      </c>
      <c r="GH409" s="54" t="s">
        <v>6688</v>
      </c>
      <c r="GI409" s="54" t="s">
        <v>7032</v>
      </c>
      <c r="GJ409" s="54" t="s">
        <v>7218</v>
      </c>
      <c r="GK409" s="54" t="s">
        <v>7311</v>
      </c>
      <c r="GL409" s="54" t="s">
        <v>7407</v>
      </c>
      <c r="GM409" s="54" t="s">
        <v>7024</v>
      </c>
      <c r="GN409" s="54"/>
    </row>
    <row r="410" spans="3:196" ht="30" customHeight="1" x14ac:dyDescent="0.2">
      <c r="C410" s="102" t="s">
        <v>711</v>
      </c>
      <c r="D410" s="102" t="s">
        <v>11217</v>
      </c>
      <c r="E410" s="54" t="s">
        <v>47</v>
      </c>
      <c r="F410" s="54" t="s">
        <v>11175</v>
      </c>
      <c r="G410" s="54" t="s">
        <v>82</v>
      </c>
      <c r="H410" s="54" t="s">
        <v>309</v>
      </c>
      <c r="I410" s="54" t="s">
        <v>622</v>
      </c>
      <c r="J410" s="54" t="s">
        <v>711</v>
      </c>
      <c r="K410" s="54">
        <v>2023</v>
      </c>
      <c r="L410" s="54" t="s">
        <v>887</v>
      </c>
      <c r="M410" s="54" t="s">
        <v>962</v>
      </c>
      <c r="N410" s="54"/>
      <c r="O410" s="54" t="s">
        <v>1171</v>
      </c>
      <c r="P410" s="54"/>
      <c r="Q410" s="54"/>
      <c r="R410" s="54"/>
      <c r="S410" s="54"/>
      <c r="T410" s="54"/>
      <c r="U410" s="54"/>
      <c r="V410" s="54"/>
      <c r="W410" s="54"/>
      <c r="X410" s="54"/>
      <c r="Y410" s="54"/>
      <c r="Z410" s="54" t="s">
        <v>2820</v>
      </c>
      <c r="AA410" s="54" t="s">
        <v>2820</v>
      </c>
      <c r="AB410" s="54" t="s">
        <v>3138</v>
      </c>
      <c r="AC410" s="54" t="s">
        <v>3268</v>
      </c>
      <c r="AD410" s="55">
        <v>1.8872</v>
      </c>
      <c r="AE410" s="55"/>
      <c r="AF410" s="55"/>
      <c r="AG410" s="55"/>
      <c r="AH410" s="55">
        <v>1.879</v>
      </c>
      <c r="AI410" s="55">
        <v>99.57</v>
      </c>
      <c r="AJ410" s="55">
        <v>8.2000000000000007E-3</v>
      </c>
      <c r="AK410" s="55">
        <v>8.2000000000000007E-3</v>
      </c>
      <c r="AL410" s="55">
        <v>0.43</v>
      </c>
      <c r="AM410" s="55">
        <v>0</v>
      </c>
      <c r="AN410" s="55">
        <v>0</v>
      </c>
      <c r="AO410" s="55">
        <v>0</v>
      </c>
      <c r="AP410" s="55">
        <v>0</v>
      </c>
      <c r="AQ410" s="55"/>
      <c r="AR410" s="55"/>
      <c r="AS410" s="55"/>
      <c r="AT410" s="55"/>
      <c r="AU410" s="55"/>
      <c r="AV410" s="55"/>
      <c r="AW410" s="54"/>
      <c r="AX410" s="54"/>
      <c r="AY410" s="55"/>
      <c r="AZ410" s="55">
        <v>2</v>
      </c>
      <c r="BA410" s="55">
        <v>8.9999999999999993E-3</v>
      </c>
      <c r="BB410" s="56">
        <v>218</v>
      </c>
      <c r="BC410" s="56">
        <v>96</v>
      </c>
      <c r="BD410" s="56">
        <v>20</v>
      </c>
      <c r="BE410" s="56"/>
      <c r="BF410" s="56"/>
      <c r="BG410" s="56"/>
      <c r="BH410" s="56"/>
      <c r="BI410" s="56"/>
      <c r="BJ410" s="56"/>
      <c r="BK410" s="56"/>
      <c r="BL410" s="56"/>
      <c r="BM410" s="56"/>
      <c r="BN410" s="56"/>
      <c r="BO410" s="56"/>
      <c r="BP410" s="56"/>
      <c r="BQ410" s="56"/>
      <c r="BR410" s="56"/>
      <c r="BS410" s="56"/>
      <c r="BT410" s="56"/>
      <c r="BU410" s="56"/>
      <c r="BV410" s="56"/>
      <c r="BW410" s="56"/>
      <c r="BX410" s="56">
        <v>20</v>
      </c>
      <c r="BY410" s="56"/>
      <c r="BZ410" s="56"/>
      <c r="CA410" s="56"/>
      <c r="CB410" s="56"/>
      <c r="CC410" s="56"/>
      <c r="CD410" s="56"/>
      <c r="CE410" s="56"/>
      <c r="CF410" s="56"/>
      <c r="CG410" s="56"/>
      <c r="CH410" s="56"/>
      <c r="CI410" s="56"/>
      <c r="CJ410" s="56"/>
      <c r="CK410" s="56"/>
      <c r="CL410" s="56"/>
      <c r="CM410" s="56"/>
      <c r="CN410" s="56">
        <v>0</v>
      </c>
      <c r="CO410" s="56"/>
      <c r="CP410" s="70"/>
      <c r="CQ410" s="56"/>
      <c r="CR410" s="56"/>
      <c r="CS410" s="56"/>
      <c r="CT410" s="56"/>
      <c r="CU410" s="56">
        <v>20</v>
      </c>
      <c r="CV410" s="56">
        <v>0</v>
      </c>
      <c r="CW410" s="55">
        <v>0.17</v>
      </c>
      <c r="CX410" s="54" t="s">
        <v>3782</v>
      </c>
      <c r="CY410" s="54"/>
      <c r="CZ410" s="54">
        <v>0.01</v>
      </c>
      <c r="DA410" s="54" t="s">
        <v>3999</v>
      </c>
      <c r="DB410" s="55">
        <v>1164</v>
      </c>
      <c r="DC410" s="54"/>
      <c r="DD410" s="54"/>
      <c r="DE410" s="54"/>
      <c r="DF410" s="54"/>
      <c r="DG410" s="54"/>
      <c r="DH410" s="54">
        <v>20</v>
      </c>
      <c r="DI410" s="54" t="s">
        <v>709</v>
      </c>
      <c r="DJ410" s="54"/>
      <c r="DK410" s="54"/>
      <c r="DL410" s="54"/>
      <c r="DM410" s="54"/>
      <c r="DN410" s="54">
        <v>1</v>
      </c>
      <c r="DO410" s="54" t="s">
        <v>4364</v>
      </c>
      <c r="DP410" s="54">
        <v>7400</v>
      </c>
      <c r="DQ410" s="54"/>
      <c r="DR410" s="54"/>
      <c r="DS410" s="54"/>
      <c r="DT410" s="54"/>
      <c r="DU410" s="54"/>
      <c r="DV410" s="54"/>
      <c r="DW410" s="54"/>
      <c r="DX410" s="54"/>
      <c r="DY410" s="54"/>
      <c r="DZ410" s="54"/>
      <c r="EA410" s="54"/>
      <c r="EB410" s="54"/>
      <c r="EC410" s="54"/>
      <c r="ED410" s="54"/>
      <c r="EE410" s="54"/>
      <c r="EF410" s="54"/>
      <c r="EG410" s="54"/>
      <c r="EH410" s="54"/>
      <c r="EI410" s="54">
        <v>1</v>
      </c>
      <c r="EJ410" s="54" t="s">
        <v>3782</v>
      </c>
      <c r="EK410" s="54">
        <v>4338</v>
      </c>
      <c r="EL410" s="54">
        <v>1</v>
      </c>
      <c r="EM410" s="54" t="s">
        <v>4645</v>
      </c>
      <c r="EN410" s="54">
        <v>2865</v>
      </c>
      <c r="EO410" s="54"/>
      <c r="EP410" s="54"/>
      <c r="EQ410" s="54"/>
      <c r="ER410" s="54"/>
      <c r="ES410" s="54"/>
      <c r="ET410" s="54"/>
      <c r="EU410" s="54"/>
      <c r="EV410" s="54"/>
      <c r="EW410" s="54"/>
      <c r="EX410" s="54"/>
      <c r="EY410" s="54"/>
      <c r="EZ410" s="54"/>
      <c r="FA410" s="54"/>
      <c r="FB410" s="54"/>
      <c r="FC410" s="54"/>
      <c r="FD410" s="54"/>
      <c r="FE410" s="54"/>
      <c r="FF410" s="54"/>
      <c r="FG410" s="54"/>
      <c r="FH410" s="54"/>
      <c r="FI410" s="54"/>
      <c r="FJ410" s="54"/>
      <c r="FK410" s="54"/>
      <c r="FL410" s="54"/>
      <c r="FM410" s="54"/>
      <c r="FN410" s="54"/>
      <c r="FO410" s="54"/>
      <c r="FP410" s="54"/>
      <c r="FQ410" s="54"/>
      <c r="FR410" s="54"/>
      <c r="FS410" s="54"/>
      <c r="FT410" s="54" t="s">
        <v>4927</v>
      </c>
      <c r="FU410" s="54"/>
      <c r="FV410" s="54" t="s">
        <v>5277</v>
      </c>
      <c r="FW410" s="54"/>
      <c r="FX410" s="54"/>
      <c r="FY410" s="54" t="s">
        <v>5524</v>
      </c>
      <c r="FZ410" s="54"/>
      <c r="GA410" s="54"/>
      <c r="GB410" s="54"/>
      <c r="GC410" s="54" t="s">
        <v>5742</v>
      </c>
      <c r="GD410" s="54">
        <v>4</v>
      </c>
      <c r="GE410" s="54">
        <v>140</v>
      </c>
      <c r="GF410" s="54" t="s">
        <v>6026</v>
      </c>
      <c r="GG410" s="54" t="s">
        <v>6367</v>
      </c>
      <c r="GH410" s="54" t="s">
        <v>6689</v>
      </c>
      <c r="GI410" s="54" t="s">
        <v>7033</v>
      </c>
      <c r="GJ410" s="54" t="s">
        <v>6026</v>
      </c>
      <c r="GK410" s="54" t="s">
        <v>6367</v>
      </c>
      <c r="GL410" s="54" t="s">
        <v>6689</v>
      </c>
      <c r="GM410" s="54" t="s">
        <v>7033</v>
      </c>
      <c r="GN410" s="54"/>
    </row>
    <row r="411" spans="3:196" ht="30" customHeight="1" x14ac:dyDescent="0.2">
      <c r="C411" s="57" t="s">
        <v>11155</v>
      </c>
      <c r="D411" s="102" t="s">
        <v>11215</v>
      </c>
      <c r="E411" s="46" t="s">
        <v>7655</v>
      </c>
      <c r="F411" s="45" t="s">
        <v>11174</v>
      </c>
      <c r="G411" s="46"/>
      <c r="H411" s="46"/>
      <c r="I411" s="46" t="s">
        <v>7784</v>
      </c>
      <c r="J411" s="46" t="s">
        <v>7869</v>
      </c>
      <c r="K411" s="46">
        <v>2017</v>
      </c>
      <c r="L411" s="47">
        <v>43831</v>
      </c>
      <c r="M411" s="47">
        <v>45291</v>
      </c>
      <c r="N411" s="46" t="s">
        <v>8002</v>
      </c>
      <c r="O411" s="45"/>
      <c r="P411" s="46" t="s">
        <v>8229</v>
      </c>
      <c r="Q411" s="45"/>
      <c r="R411" s="45"/>
      <c r="S411" s="45"/>
      <c r="T411" s="46" t="s">
        <v>8436</v>
      </c>
      <c r="U411" s="46" t="s">
        <v>8468</v>
      </c>
      <c r="V411" s="45"/>
      <c r="W411" s="45"/>
      <c r="X411" s="45"/>
      <c r="Y411" s="45"/>
      <c r="Z411" s="46" t="s">
        <v>8838</v>
      </c>
      <c r="AA411" s="46" t="s">
        <v>8874</v>
      </c>
      <c r="AB411" s="46" t="s">
        <v>3140</v>
      </c>
      <c r="AC411" s="46" t="s">
        <v>8999</v>
      </c>
      <c r="AD411" s="48">
        <f t="shared" ref="AD411:AD417" si="16">SUM(AE411,AH411,AK411,AM411,AO411,AQ411)</f>
        <v>128</v>
      </c>
      <c r="AE411" s="48">
        <v>128</v>
      </c>
      <c r="AF411" s="49">
        <v>100</v>
      </c>
      <c r="AG411" s="49">
        <v>1.0999999999999999E-2</v>
      </c>
      <c r="AH411" s="48">
        <v>0</v>
      </c>
      <c r="AI411" s="49">
        <v>0</v>
      </c>
      <c r="AJ411" s="49"/>
      <c r="AK411" s="49">
        <v>0</v>
      </c>
      <c r="AL411" s="49">
        <v>0</v>
      </c>
      <c r="AM411" s="49">
        <v>0</v>
      </c>
      <c r="AN411" s="49">
        <v>0</v>
      </c>
      <c r="AO411" s="49">
        <v>0</v>
      </c>
      <c r="AP411" s="49">
        <v>0</v>
      </c>
      <c r="AQ411" s="49">
        <v>0</v>
      </c>
      <c r="AR411" s="49">
        <v>0</v>
      </c>
      <c r="AS411" s="46" t="s">
        <v>594</v>
      </c>
      <c r="AT411" s="46" t="s">
        <v>699</v>
      </c>
      <c r="AU411" s="46" t="s">
        <v>699</v>
      </c>
      <c r="AV411" s="45"/>
      <c r="AW411" s="45"/>
      <c r="AX411" s="45"/>
      <c r="AY411" s="49"/>
      <c r="AZ411" s="49">
        <v>90</v>
      </c>
      <c r="BA411" s="49">
        <v>6.7000000000000002E-3</v>
      </c>
      <c r="BB411" s="50">
        <v>0</v>
      </c>
      <c r="BC411" s="50">
        <v>0</v>
      </c>
      <c r="BD411" s="50">
        <v>0</v>
      </c>
      <c r="BE411" s="50"/>
      <c r="BF411" s="50"/>
      <c r="BG411" s="50"/>
      <c r="BH411" s="50"/>
      <c r="BI411" s="50"/>
      <c r="BJ411" s="50"/>
      <c r="BK411" s="50">
        <v>2</v>
      </c>
      <c r="BL411" s="50"/>
      <c r="BM411" s="50">
        <v>1</v>
      </c>
      <c r="BN411" s="50"/>
      <c r="BO411" s="50"/>
      <c r="BP411" s="50">
        <v>3</v>
      </c>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v>0</v>
      </c>
      <c r="CO411" s="50"/>
      <c r="CP411" s="48"/>
      <c r="CQ411" s="50"/>
      <c r="CR411" s="50"/>
      <c r="CS411" s="51"/>
      <c r="CT411" s="50">
        <v>0</v>
      </c>
      <c r="CU411" s="50">
        <v>6</v>
      </c>
      <c r="CV411" s="52">
        <f t="shared" ref="CV411:CV417" si="17">SUM(BE411:BX411)+SUM(CO411:CT411)-CU411</f>
        <v>0</v>
      </c>
      <c r="CW411" s="49">
        <v>16</v>
      </c>
      <c r="CX411" s="46" t="s">
        <v>9370</v>
      </c>
      <c r="CY411" s="46" t="s">
        <v>9411</v>
      </c>
      <c r="CZ411" s="49">
        <v>0.28999999999999998</v>
      </c>
      <c r="DA411" s="46" t="s">
        <v>9477</v>
      </c>
      <c r="DB411" s="49">
        <v>5600</v>
      </c>
      <c r="DC411" s="49"/>
      <c r="DD411" s="45"/>
      <c r="DE411" s="45"/>
      <c r="DF411" s="45"/>
      <c r="DG411" s="45"/>
      <c r="DH411" s="45"/>
      <c r="DI411" s="45"/>
      <c r="DJ411" s="46">
        <v>4</v>
      </c>
      <c r="DK411" s="45"/>
      <c r="DL411" s="45"/>
      <c r="DM411" s="45"/>
      <c r="DN411" s="45"/>
      <c r="DO411" s="45"/>
      <c r="DP411" s="45"/>
      <c r="DQ411" s="45"/>
      <c r="DR411" s="45"/>
      <c r="DS411" s="45"/>
      <c r="DT411" s="45"/>
      <c r="DU411" s="45"/>
      <c r="DV411" s="45"/>
      <c r="DW411" s="45"/>
      <c r="DX411" s="45"/>
      <c r="DY411" s="45"/>
      <c r="DZ411" s="45"/>
      <c r="EA411" s="46" t="s">
        <v>9763</v>
      </c>
      <c r="EB411" s="46">
        <v>153</v>
      </c>
      <c r="EC411" s="45"/>
      <c r="ED411" s="45"/>
      <c r="EE411" s="45"/>
      <c r="EF411" s="45"/>
      <c r="EG411" s="45"/>
      <c r="EH411" s="45"/>
      <c r="EI411" s="45"/>
      <c r="EJ411" s="45"/>
      <c r="EK411" s="45"/>
      <c r="EL411" s="45"/>
      <c r="EM411" s="45"/>
      <c r="EN411" s="45"/>
      <c r="EO411" s="45"/>
      <c r="EP411" s="45"/>
      <c r="EQ411" s="45"/>
      <c r="ER411" s="45"/>
      <c r="ES411" s="45"/>
      <c r="ET411" s="45"/>
      <c r="EU411" s="45"/>
      <c r="EV411" s="45"/>
      <c r="EW411" s="45"/>
      <c r="EX411" s="45"/>
      <c r="EY411" s="46" t="s">
        <v>9918</v>
      </c>
      <c r="EZ411" s="46">
        <v>10</v>
      </c>
      <c r="FA411" s="45"/>
      <c r="FB411" s="45"/>
      <c r="FC411" s="45"/>
      <c r="FD411" s="45"/>
      <c r="FE411" s="45"/>
      <c r="FF411" s="45"/>
      <c r="FG411" s="46">
        <v>0</v>
      </c>
      <c r="FH411" s="45"/>
      <c r="FI411" s="46">
        <v>0</v>
      </c>
      <c r="FJ411" s="46">
        <v>0</v>
      </c>
      <c r="FK411" s="46">
        <v>0</v>
      </c>
      <c r="FL411" s="46">
        <v>0</v>
      </c>
      <c r="FM411" s="46">
        <v>0</v>
      </c>
      <c r="FN411" s="46">
        <v>0</v>
      </c>
      <c r="FO411" s="46">
        <v>0</v>
      </c>
      <c r="FP411" s="46">
        <v>0</v>
      </c>
      <c r="FQ411" s="46">
        <v>0</v>
      </c>
      <c r="FR411" s="46">
        <v>1</v>
      </c>
      <c r="FS411" s="53" t="s">
        <v>10077</v>
      </c>
      <c r="FT411" s="46" t="s">
        <v>10133</v>
      </c>
      <c r="FU411" s="53" t="s">
        <v>10077</v>
      </c>
      <c r="FV411" s="46" t="s">
        <v>10306</v>
      </c>
      <c r="FW411" s="53" t="s">
        <v>10350</v>
      </c>
      <c r="FX411" s="46" t="s">
        <v>10400</v>
      </c>
      <c r="FY411" s="46" t="s">
        <v>10497</v>
      </c>
      <c r="FZ411" s="45"/>
      <c r="GA411" s="45"/>
      <c r="GB411" s="45"/>
      <c r="GC411" s="46" t="s">
        <v>5672</v>
      </c>
      <c r="GD411" s="46">
        <v>0</v>
      </c>
      <c r="GE411" s="45"/>
      <c r="GF411" s="46" t="s">
        <v>10760</v>
      </c>
      <c r="GG411" s="46" t="s">
        <v>10873</v>
      </c>
      <c r="GH411" s="46" t="s">
        <v>11081</v>
      </c>
      <c r="GI411" s="46" t="s">
        <v>10983</v>
      </c>
      <c r="GJ411" s="46" t="s">
        <v>7621</v>
      </c>
      <c r="GK411" s="46" t="s">
        <v>11043</v>
      </c>
      <c r="GL411" s="46" t="s">
        <v>11081</v>
      </c>
      <c r="GM411" s="46" t="s">
        <v>11079</v>
      </c>
      <c r="GN411" s="54" t="s">
        <v>7537</v>
      </c>
    </row>
    <row r="412" spans="3:196" ht="30" customHeight="1" x14ac:dyDescent="0.2">
      <c r="C412" s="102" t="s">
        <v>711</v>
      </c>
      <c r="D412" s="102" t="s">
        <v>11215</v>
      </c>
      <c r="E412" s="46" t="s">
        <v>7655</v>
      </c>
      <c r="F412" s="45" t="s">
        <v>11174</v>
      </c>
      <c r="G412" s="46"/>
      <c r="H412" s="46"/>
      <c r="I412" s="46" t="s">
        <v>7785</v>
      </c>
      <c r="J412" s="46" t="s">
        <v>7870</v>
      </c>
      <c r="K412" s="46">
        <v>2020</v>
      </c>
      <c r="L412" s="47">
        <v>44805</v>
      </c>
      <c r="M412" s="47">
        <v>45275</v>
      </c>
      <c r="N412" s="46" t="s">
        <v>8003</v>
      </c>
      <c r="O412" s="45"/>
      <c r="P412" s="46" t="s">
        <v>8229</v>
      </c>
      <c r="Q412" s="45"/>
      <c r="R412" s="45"/>
      <c r="S412" s="45"/>
      <c r="T412" s="46" t="s">
        <v>8436</v>
      </c>
      <c r="U412" s="46" t="s">
        <v>8469</v>
      </c>
      <c r="V412" s="45"/>
      <c r="W412" s="45"/>
      <c r="X412" s="46" t="s">
        <v>8622</v>
      </c>
      <c r="Y412" s="45"/>
      <c r="Z412" s="46" t="s">
        <v>8838</v>
      </c>
      <c r="AA412" s="46" t="s">
        <v>8875</v>
      </c>
      <c r="AB412" s="46" t="s">
        <v>3138</v>
      </c>
      <c r="AC412" s="46" t="s">
        <v>9000</v>
      </c>
      <c r="AD412" s="48">
        <f t="shared" si="16"/>
        <v>94</v>
      </c>
      <c r="AE412" s="48">
        <v>94</v>
      </c>
      <c r="AF412" s="49">
        <v>100</v>
      </c>
      <c r="AG412" s="49">
        <v>7.9000000000000008E-3</v>
      </c>
      <c r="AH412" s="48">
        <v>0</v>
      </c>
      <c r="AI412" s="49">
        <v>0</v>
      </c>
      <c r="AJ412" s="49"/>
      <c r="AK412" s="49">
        <v>0</v>
      </c>
      <c r="AL412" s="49">
        <v>0</v>
      </c>
      <c r="AM412" s="49">
        <v>0</v>
      </c>
      <c r="AN412" s="49">
        <v>0</v>
      </c>
      <c r="AO412" s="49">
        <v>0</v>
      </c>
      <c r="AP412" s="49">
        <v>0</v>
      </c>
      <c r="AQ412" s="49">
        <v>0</v>
      </c>
      <c r="AR412" s="49">
        <v>0</v>
      </c>
      <c r="AS412" s="46" t="s">
        <v>699</v>
      </c>
      <c r="AT412" s="46" t="s">
        <v>699</v>
      </c>
      <c r="AU412" s="46" t="s">
        <v>699</v>
      </c>
      <c r="AV412" s="45"/>
      <c r="AW412" s="45"/>
      <c r="AX412" s="45"/>
      <c r="AY412" s="49"/>
      <c r="AZ412" s="49">
        <v>86.6</v>
      </c>
      <c r="BA412" s="49">
        <v>7.1999999999999998E-3</v>
      </c>
      <c r="BB412" s="50">
        <v>511</v>
      </c>
      <c r="BC412" s="50">
        <v>356</v>
      </c>
      <c r="BD412" s="50">
        <v>30</v>
      </c>
      <c r="BE412" s="50"/>
      <c r="BF412" s="50"/>
      <c r="BG412" s="50"/>
      <c r="BH412" s="50"/>
      <c r="BI412" s="50"/>
      <c r="BJ412" s="50"/>
      <c r="BK412" s="50"/>
      <c r="BL412" s="50"/>
      <c r="BM412" s="50"/>
      <c r="BN412" s="50"/>
      <c r="BO412" s="50"/>
      <c r="BP412" s="50"/>
      <c r="BQ412" s="50"/>
      <c r="BR412" s="50"/>
      <c r="BS412" s="50"/>
      <c r="BT412" s="50"/>
      <c r="BU412" s="50"/>
      <c r="BV412" s="50"/>
      <c r="BW412" s="50"/>
      <c r="BX412" s="50">
        <v>31</v>
      </c>
      <c r="BY412" s="50">
        <v>11</v>
      </c>
      <c r="BZ412" s="50">
        <v>4</v>
      </c>
      <c r="CA412" s="50"/>
      <c r="CB412" s="50"/>
      <c r="CC412" s="50">
        <v>4</v>
      </c>
      <c r="CD412" s="50">
        <v>5</v>
      </c>
      <c r="CE412" s="50">
        <v>3</v>
      </c>
      <c r="CF412" s="50">
        <v>3</v>
      </c>
      <c r="CG412" s="50">
        <v>1</v>
      </c>
      <c r="CH412" s="50"/>
      <c r="CI412" s="50"/>
      <c r="CJ412" s="50"/>
      <c r="CK412" s="50"/>
      <c r="CL412" s="50"/>
      <c r="CM412" s="50"/>
      <c r="CN412" s="50">
        <v>31</v>
      </c>
      <c r="CO412" s="50"/>
      <c r="CP412" s="48"/>
      <c r="CQ412" s="50"/>
      <c r="CR412" s="50"/>
      <c r="CS412" s="51"/>
      <c r="CT412" s="50"/>
      <c r="CU412" s="50">
        <v>31</v>
      </c>
      <c r="CV412" s="52">
        <f t="shared" si="17"/>
        <v>0</v>
      </c>
      <c r="CW412" s="49">
        <v>25</v>
      </c>
      <c r="CX412" s="46" t="s">
        <v>9371</v>
      </c>
      <c r="CY412" s="45"/>
      <c r="CZ412" s="49">
        <v>0.45</v>
      </c>
      <c r="DA412" s="46" t="s">
        <v>9477</v>
      </c>
      <c r="DB412" s="49">
        <v>5600</v>
      </c>
      <c r="DC412" s="49">
        <v>1</v>
      </c>
      <c r="DD412" s="46" t="s">
        <v>9505</v>
      </c>
      <c r="DE412" s="46" t="s">
        <v>9546</v>
      </c>
      <c r="DF412" s="46" t="s">
        <v>9574</v>
      </c>
      <c r="DG412" s="46">
        <v>104</v>
      </c>
      <c r="DH412" s="45"/>
      <c r="DI412" s="45"/>
      <c r="DJ412" s="46">
        <v>4</v>
      </c>
      <c r="DK412" s="45"/>
      <c r="DL412" s="45"/>
      <c r="DM412" s="45"/>
      <c r="DN412" s="45"/>
      <c r="DO412" s="45"/>
      <c r="DP412" s="45"/>
      <c r="DQ412" s="45"/>
      <c r="DR412" s="45"/>
      <c r="DS412" s="45"/>
      <c r="DT412" s="45"/>
      <c r="DU412" s="45"/>
      <c r="DV412" s="45"/>
      <c r="DW412" s="45"/>
      <c r="DX412" s="45"/>
      <c r="DY412" s="45"/>
      <c r="DZ412" s="45"/>
      <c r="EA412" s="45"/>
      <c r="EB412" s="45"/>
      <c r="EC412" s="45"/>
      <c r="ED412" s="45"/>
      <c r="EE412" s="45"/>
      <c r="EF412" s="46" t="s">
        <v>9788</v>
      </c>
      <c r="EG412" s="53" t="s">
        <v>9803</v>
      </c>
      <c r="EH412" s="46">
        <v>10132</v>
      </c>
      <c r="EI412" s="46">
        <v>1</v>
      </c>
      <c r="EJ412" s="46" t="s">
        <v>9843</v>
      </c>
      <c r="EK412" s="46">
        <v>9082</v>
      </c>
      <c r="EL412" s="45"/>
      <c r="EM412" s="45"/>
      <c r="EN412" s="45"/>
      <c r="EO412" s="45"/>
      <c r="EP412" s="45"/>
      <c r="EQ412" s="45"/>
      <c r="ER412" s="45"/>
      <c r="ES412" s="45"/>
      <c r="ET412" s="45"/>
      <c r="EU412" s="45"/>
      <c r="EV412" s="45"/>
      <c r="EW412" s="45"/>
      <c r="EX412" s="46">
        <v>1</v>
      </c>
      <c r="EY412" s="46" t="s">
        <v>9843</v>
      </c>
      <c r="EZ412" s="46">
        <v>80</v>
      </c>
      <c r="FA412" s="45"/>
      <c r="FB412" s="45"/>
      <c r="FC412" s="45"/>
      <c r="FD412" s="45"/>
      <c r="FE412" s="45"/>
      <c r="FF412" s="45"/>
      <c r="FG412" s="46">
        <v>0</v>
      </c>
      <c r="FH412" s="45"/>
      <c r="FI412" s="46">
        <v>0</v>
      </c>
      <c r="FJ412" s="46">
        <v>0</v>
      </c>
      <c r="FK412" s="46">
        <v>0</v>
      </c>
      <c r="FL412" s="46">
        <v>0</v>
      </c>
      <c r="FM412" s="46">
        <v>0</v>
      </c>
      <c r="FN412" s="46">
        <v>0</v>
      </c>
      <c r="FO412" s="46">
        <v>0</v>
      </c>
      <c r="FP412" s="46">
        <v>0</v>
      </c>
      <c r="FQ412" s="46">
        <v>0</v>
      </c>
      <c r="FR412" s="46">
        <v>1</v>
      </c>
      <c r="FS412" s="53" t="s">
        <v>10078</v>
      </c>
      <c r="FT412" s="46" t="s">
        <v>10134</v>
      </c>
      <c r="FU412" s="53" t="s">
        <v>10078</v>
      </c>
      <c r="FV412" s="46" t="s">
        <v>10307</v>
      </c>
      <c r="FW412" s="53" t="s">
        <v>10351</v>
      </c>
      <c r="FX412" s="46" t="s">
        <v>10401</v>
      </c>
      <c r="FY412" s="46" t="s">
        <v>10498</v>
      </c>
      <c r="FZ412" s="46" t="s">
        <v>10514</v>
      </c>
      <c r="GA412" s="46" t="s">
        <v>10563</v>
      </c>
      <c r="GB412" s="45"/>
      <c r="GC412" s="46" t="s">
        <v>10674</v>
      </c>
      <c r="GD412" s="46">
        <v>560</v>
      </c>
      <c r="GE412" s="46">
        <v>10132</v>
      </c>
      <c r="GF412" s="46" t="s">
        <v>10760</v>
      </c>
      <c r="GG412" s="46" t="s">
        <v>10874</v>
      </c>
      <c r="GH412" s="46" t="s">
        <v>11081</v>
      </c>
      <c r="GI412" s="46" t="s">
        <v>10983</v>
      </c>
      <c r="GJ412" s="46" t="s">
        <v>7621</v>
      </c>
      <c r="GK412" s="46" t="s">
        <v>11044</v>
      </c>
      <c r="GL412" s="46" t="s">
        <v>11081</v>
      </c>
      <c r="GM412" s="46" t="s">
        <v>11079</v>
      </c>
      <c r="GN412" s="54" t="s">
        <v>7538</v>
      </c>
    </row>
    <row r="413" spans="3:196" ht="30" customHeight="1" x14ac:dyDescent="0.2">
      <c r="C413" s="57" t="s">
        <v>11155</v>
      </c>
      <c r="D413" s="102" t="s">
        <v>11215</v>
      </c>
      <c r="E413" s="46" t="s">
        <v>7655</v>
      </c>
      <c r="F413" s="45" t="s">
        <v>11174</v>
      </c>
      <c r="G413" s="46"/>
      <c r="H413" s="46"/>
      <c r="I413" s="46" t="s">
        <v>7784</v>
      </c>
      <c r="J413" s="46" t="s">
        <v>7871</v>
      </c>
      <c r="K413" s="46">
        <v>2023</v>
      </c>
      <c r="L413" s="47">
        <v>44986</v>
      </c>
      <c r="M413" s="47">
        <v>45657</v>
      </c>
      <c r="N413" s="46" t="s">
        <v>8002</v>
      </c>
      <c r="O413" s="45"/>
      <c r="P413" s="46" t="s">
        <v>8229</v>
      </c>
      <c r="Q413" s="45"/>
      <c r="R413" s="45"/>
      <c r="S413" s="45"/>
      <c r="T413" s="46" t="s">
        <v>8436</v>
      </c>
      <c r="U413" s="45"/>
      <c r="V413" s="45"/>
      <c r="W413" s="45"/>
      <c r="X413" s="45"/>
      <c r="Y413" s="45"/>
      <c r="Z413" s="46" t="s">
        <v>8838</v>
      </c>
      <c r="AA413" s="46" t="s">
        <v>8877</v>
      </c>
      <c r="AB413" s="46" t="s">
        <v>3140</v>
      </c>
      <c r="AC413" s="46" t="s">
        <v>8877</v>
      </c>
      <c r="AD413" s="48">
        <f t="shared" si="16"/>
        <v>1</v>
      </c>
      <c r="AE413" s="48">
        <v>1</v>
      </c>
      <c r="AF413" s="49">
        <v>100</v>
      </c>
      <c r="AG413" s="49">
        <v>0</v>
      </c>
      <c r="AH413" s="48">
        <v>0</v>
      </c>
      <c r="AI413" s="49">
        <v>0</v>
      </c>
      <c r="AJ413" s="49"/>
      <c r="AK413" s="49">
        <v>0</v>
      </c>
      <c r="AL413" s="49">
        <v>0</v>
      </c>
      <c r="AM413" s="49">
        <v>0</v>
      </c>
      <c r="AN413" s="49">
        <v>0</v>
      </c>
      <c r="AO413" s="49">
        <v>0</v>
      </c>
      <c r="AP413" s="49">
        <v>0</v>
      </c>
      <c r="AQ413" s="49">
        <v>0</v>
      </c>
      <c r="AR413" s="49">
        <v>0</v>
      </c>
      <c r="AS413" s="46" t="s">
        <v>594</v>
      </c>
      <c r="AT413" s="46" t="s">
        <v>699</v>
      </c>
      <c r="AU413" s="46" t="s">
        <v>699</v>
      </c>
      <c r="AV413" s="45"/>
      <c r="AW413" s="45"/>
      <c r="AX413" s="45"/>
      <c r="AY413" s="49"/>
      <c r="AZ413" s="49">
        <v>76.900000000000006</v>
      </c>
      <c r="BA413" s="49">
        <v>6.4000000000000003E-3</v>
      </c>
      <c r="BB413" s="50">
        <v>153</v>
      </c>
      <c r="BC413" s="50">
        <v>17</v>
      </c>
      <c r="BD413" s="50">
        <v>5</v>
      </c>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v>0</v>
      </c>
      <c r="CO413" s="50"/>
      <c r="CP413" s="48"/>
      <c r="CQ413" s="50"/>
      <c r="CR413" s="50"/>
      <c r="CS413" s="50" t="s">
        <v>9253</v>
      </c>
      <c r="CT413" s="50">
        <v>5</v>
      </c>
      <c r="CU413" s="50">
        <v>5</v>
      </c>
      <c r="CV413" s="52">
        <f t="shared" si="17"/>
        <v>0</v>
      </c>
      <c r="CW413" s="49">
        <v>0</v>
      </c>
      <c r="CX413" s="46" t="s">
        <v>9373</v>
      </c>
      <c r="CY413" s="45"/>
      <c r="CZ413" s="49">
        <v>0</v>
      </c>
      <c r="DA413" s="46" t="s">
        <v>9477</v>
      </c>
      <c r="DB413" s="49">
        <v>5600</v>
      </c>
      <c r="DC413" s="49"/>
      <c r="DD413" s="45"/>
      <c r="DE413" s="45"/>
      <c r="DF413" s="45"/>
      <c r="DG413" s="45"/>
      <c r="DH413" s="45"/>
      <c r="DI413" s="45"/>
      <c r="DJ413" s="46">
        <v>4</v>
      </c>
      <c r="DK413" s="45"/>
      <c r="DL413" s="45"/>
      <c r="DM413" s="45"/>
      <c r="DN413" s="45"/>
      <c r="DO413" s="45"/>
      <c r="DP413" s="45"/>
      <c r="DQ413" s="45"/>
      <c r="DR413" s="45"/>
      <c r="DS413" s="45"/>
      <c r="DT413" s="45"/>
      <c r="DU413" s="45"/>
      <c r="DV413" s="45"/>
      <c r="DW413" s="45"/>
      <c r="DX413" s="45"/>
      <c r="DY413" s="45"/>
      <c r="DZ413" s="46">
        <v>1</v>
      </c>
      <c r="EA413" s="46" t="s">
        <v>9763</v>
      </c>
      <c r="EB413" s="46">
        <v>168</v>
      </c>
      <c r="EC413" s="45"/>
      <c r="ED413" s="45"/>
      <c r="EE413" s="45"/>
      <c r="EF413" s="45"/>
      <c r="EG413" s="45"/>
      <c r="EH413" s="45"/>
      <c r="EI413" s="45"/>
      <c r="EJ413" s="45"/>
      <c r="EK413" s="45"/>
      <c r="EL413" s="45"/>
      <c r="EM413" s="45"/>
      <c r="EN413" s="45"/>
      <c r="EO413" s="45"/>
      <c r="EP413" s="45"/>
      <c r="EQ413" s="45"/>
      <c r="ER413" s="45"/>
      <c r="ES413" s="45"/>
      <c r="ET413" s="45"/>
      <c r="EU413" s="45"/>
      <c r="EV413" s="45"/>
      <c r="EW413" s="45"/>
      <c r="EX413" s="46">
        <v>1</v>
      </c>
      <c r="EY413" s="46" t="s">
        <v>9918</v>
      </c>
      <c r="EZ413" s="46">
        <v>10</v>
      </c>
      <c r="FA413" s="45"/>
      <c r="FB413" s="45"/>
      <c r="FC413" s="45"/>
      <c r="FD413" s="45"/>
      <c r="FE413" s="45"/>
      <c r="FF413" s="45"/>
      <c r="FG413" s="46">
        <v>0</v>
      </c>
      <c r="FH413" s="45"/>
      <c r="FI413" s="46">
        <v>0</v>
      </c>
      <c r="FJ413" s="46">
        <v>0</v>
      </c>
      <c r="FK413" s="46">
        <v>0</v>
      </c>
      <c r="FL413" s="46">
        <v>0</v>
      </c>
      <c r="FM413" s="46">
        <v>0</v>
      </c>
      <c r="FN413" s="46">
        <v>0</v>
      </c>
      <c r="FO413" s="46">
        <v>0</v>
      </c>
      <c r="FP413" s="46">
        <v>0</v>
      </c>
      <c r="FQ413" s="46">
        <v>0</v>
      </c>
      <c r="FR413" s="46">
        <v>1</v>
      </c>
      <c r="FS413" s="53" t="s">
        <v>10079</v>
      </c>
      <c r="FT413" s="46" t="s">
        <v>10135</v>
      </c>
      <c r="FU413" s="53" t="s">
        <v>10079</v>
      </c>
      <c r="FV413" s="46" t="s">
        <v>10306</v>
      </c>
      <c r="FW413" s="53" t="s">
        <v>10353</v>
      </c>
      <c r="FX413" s="46" t="s">
        <v>10402</v>
      </c>
      <c r="FY413" s="46" t="s">
        <v>10500</v>
      </c>
      <c r="FZ413" s="45"/>
      <c r="GA413" s="45"/>
      <c r="GB413" s="45"/>
      <c r="GC413" s="46" t="s">
        <v>10675</v>
      </c>
      <c r="GD413" s="46">
        <v>12</v>
      </c>
      <c r="GE413" s="46">
        <v>168</v>
      </c>
      <c r="GF413" s="46" t="s">
        <v>10760</v>
      </c>
      <c r="GG413" s="46" t="s">
        <v>10873</v>
      </c>
      <c r="GH413" s="46" t="s">
        <v>11081</v>
      </c>
      <c r="GI413" s="46" t="s">
        <v>10983</v>
      </c>
      <c r="GJ413" s="46" t="s">
        <v>7621</v>
      </c>
      <c r="GK413" s="46" t="s">
        <v>11045</v>
      </c>
      <c r="GL413" s="46" t="s">
        <v>11081</v>
      </c>
      <c r="GM413" s="46" t="s">
        <v>11079</v>
      </c>
      <c r="GN413" s="54" t="s">
        <v>7539</v>
      </c>
    </row>
    <row r="414" spans="3:196" ht="30" customHeight="1" x14ac:dyDescent="0.2">
      <c r="C414" s="102" t="s">
        <v>711</v>
      </c>
      <c r="D414" s="102" t="s">
        <v>11215</v>
      </c>
      <c r="E414" s="46" t="s">
        <v>7655</v>
      </c>
      <c r="F414" s="45" t="s">
        <v>11174</v>
      </c>
      <c r="G414" s="46"/>
      <c r="H414" s="46"/>
      <c r="I414" s="46" t="s">
        <v>7787</v>
      </c>
      <c r="J414" s="46" t="s">
        <v>7872</v>
      </c>
      <c r="K414" s="46">
        <v>2021</v>
      </c>
      <c r="L414" s="47">
        <v>44805</v>
      </c>
      <c r="M414" s="47">
        <v>45291</v>
      </c>
      <c r="N414" s="46" t="s">
        <v>8005</v>
      </c>
      <c r="O414" s="45"/>
      <c r="P414" s="46" t="s">
        <v>8231</v>
      </c>
      <c r="Q414" s="45"/>
      <c r="R414" s="45"/>
      <c r="S414" s="45"/>
      <c r="T414" s="45"/>
      <c r="U414" s="45"/>
      <c r="V414" s="45"/>
      <c r="W414" s="45"/>
      <c r="X414" s="46" t="s">
        <v>8624</v>
      </c>
      <c r="Y414" s="46" t="s">
        <v>8712</v>
      </c>
      <c r="Z414" s="46" t="s">
        <v>8840</v>
      </c>
      <c r="AA414" s="46" t="s">
        <v>8840</v>
      </c>
      <c r="AB414" s="46" t="s">
        <v>3138</v>
      </c>
      <c r="AC414" s="46" t="s">
        <v>9001</v>
      </c>
      <c r="AD414" s="48">
        <f t="shared" si="16"/>
        <v>5</v>
      </c>
      <c r="AE414" s="48">
        <v>5</v>
      </c>
      <c r="AF414" s="49">
        <v>100</v>
      </c>
      <c r="AG414" s="49">
        <v>5.0000000000000001E-4</v>
      </c>
      <c r="AH414" s="48">
        <v>0</v>
      </c>
      <c r="AI414" s="49">
        <v>0</v>
      </c>
      <c r="AJ414" s="49"/>
      <c r="AK414" s="49">
        <v>0</v>
      </c>
      <c r="AL414" s="49">
        <v>0</v>
      </c>
      <c r="AM414" s="49">
        <v>0</v>
      </c>
      <c r="AN414" s="49">
        <v>0</v>
      </c>
      <c r="AO414" s="49">
        <v>0</v>
      </c>
      <c r="AP414" s="49">
        <v>0</v>
      </c>
      <c r="AQ414" s="49">
        <v>0</v>
      </c>
      <c r="AR414" s="49">
        <v>0</v>
      </c>
      <c r="AS414" s="45"/>
      <c r="AT414" s="46" t="s">
        <v>699</v>
      </c>
      <c r="AU414" s="46" t="s">
        <v>699</v>
      </c>
      <c r="AV414" s="45"/>
      <c r="AW414" s="45"/>
      <c r="AX414" s="45"/>
      <c r="AY414" s="49"/>
      <c r="AZ414" s="49">
        <v>5</v>
      </c>
      <c r="BA414" s="49">
        <v>5.0000000000000001E-4</v>
      </c>
      <c r="BB414" s="50">
        <v>40</v>
      </c>
      <c r="BC414" s="50">
        <v>13</v>
      </c>
      <c r="BD414" s="50">
        <v>8</v>
      </c>
      <c r="BE414" s="50"/>
      <c r="BF414" s="50"/>
      <c r="BG414" s="50"/>
      <c r="BH414" s="50"/>
      <c r="BI414" s="50"/>
      <c r="BJ414" s="50"/>
      <c r="BK414" s="50">
        <v>8</v>
      </c>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v>0</v>
      </c>
      <c r="CO414" s="50"/>
      <c r="CP414" s="48"/>
      <c r="CQ414" s="50"/>
      <c r="CR414" s="50"/>
      <c r="CS414" s="51"/>
      <c r="CT414" s="50"/>
      <c r="CU414" s="50">
        <v>8</v>
      </c>
      <c r="CV414" s="52">
        <f t="shared" si="17"/>
        <v>0</v>
      </c>
      <c r="CW414" s="49">
        <v>4</v>
      </c>
      <c r="CX414" s="46" t="s">
        <v>9374</v>
      </c>
      <c r="CY414" s="45"/>
      <c r="CZ414" s="49">
        <v>7.0000000000000007E-2</v>
      </c>
      <c r="DA414" s="46" t="s">
        <v>9477</v>
      </c>
      <c r="DB414" s="49">
        <v>5600</v>
      </c>
      <c r="DC414" s="49">
        <v>1</v>
      </c>
      <c r="DD414" s="46" t="s">
        <v>9506</v>
      </c>
      <c r="DE414" s="46" t="s">
        <v>9548</v>
      </c>
      <c r="DF414" s="46" t="s">
        <v>9575</v>
      </c>
      <c r="DG414" s="46">
        <v>1</v>
      </c>
      <c r="DH414" s="46">
        <v>12</v>
      </c>
      <c r="DI414" s="46" t="s">
        <v>9586</v>
      </c>
      <c r="DJ414" s="46">
        <v>1</v>
      </c>
      <c r="DK414" s="45"/>
      <c r="DL414" s="45"/>
      <c r="DM414" s="45"/>
      <c r="DN414" s="45"/>
      <c r="DO414" s="45"/>
      <c r="DP414" s="45"/>
      <c r="DQ414" s="45"/>
      <c r="DR414" s="45"/>
      <c r="DS414" s="45"/>
      <c r="DT414" s="45"/>
      <c r="DU414" s="45"/>
      <c r="DV414" s="45"/>
      <c r="DW414" s="45"/>
      <c r="DX414" s="45"/>
      <c r="DY414" s="45"/>
      <c r="DZ414" s="45"/>
      <c r="EA414" s="45"/>
      <c r="EB414" s="45"/>
      <c r="EC414" s="45"/>
      <c r="ED414" s="45"/>
      <c r="EE414" s="45"/>
      <c r="EF414" s="46" t="s">
        <v>9789</v>
      </c>
      <c r="EG414" s="46" t="s">
        <v>9804</v>
      </c>
      <c r="EH414" s="46">
        <v>6500</v>
      </c>
      <c r="EI414" s="45"/>
      <c r="EJ414" s="45"/>
      <c r="EK414" s="45"/>
      <c r="EL414" s="45"/>
      <c r="EM414" s="45"/>
      <c r="EN414" s="45"/>
      <c r="EO414" s="45"/>
      <c r="EP414" s="45"/>
      <c r="EQ414" s="45"/>
      <c r="ER414" s="45"/>
      <c r="ES414" s="45"/>
      <c r="ET414" s="45"/>
      <c r="EU414" s="45"/>
      <c r="EV414" s="45"/>
      <c r="EW414" s="45"/>
      <c r="EX414" s="46">
        <v>1</v>
      </c>
      <c r="EY414" s="46" t="s">
        <v>9919</v>
      </c>
      <c r="EZ414" s="46">
        <v>5</v>
      </c>
      <c r="FA414" s="45"/>
      <c r="FB414" s="45"/>
      <c r="FC414" s="45"/>
      <c r="FD414" s="45"/>
      <c r="FE414" s="45"/>
      <c r="FF414" s="45"/>
      <c r="FG414" s="46">
        <v>0</v>
      </c>
      <c r="FH414" s="45"/>
      <c r="FI414" s="46">
        <v>0</v>
      </c>
      <c r="FJ414" s="46">
        <v>0</v>
      </c>
      <c r="FK414" s="46">
        <v>0</v>
      </c>
      <c r="FL414" s="46">
        <v>0</v>
      </c>
      <c r="FM414" s="46">
        <v>0</v>
      </c>
      <c r="FN414" s="46">
        <v>0</v>
      </c>
      <c r="FO414" s="46">
        <v>0</v>
      </c>
      <c r="FP414" s="46">
        <v>0</v>
      </c>
      <c r="FQ414" s="46">
        <v>0</v>
      </c>
      <c r="FR414" s="45"/>
      <c r="FS414" s="45"/>
      <c r="FT414" s="45"/>
      <c r="FU414" s="53" t="s">
        <v>10220</v>
      </c>
      <c r="FV414" s="46" t="s">
        <v>10309</v>
      </c>
      <c r="FW414" s="53" t="s">
        <v>10220</v>
      </c>
      <c r="FX414" s="45"/>
      <c r="FY414" s="46" t="s">
        <v>10501</v>
      </c>
      <c r="FZ414" s="45"/>
      <c r="GA414" s="45"/>
      <c r="GB414" s="45"/>
      <c r="GC414" s="46" t="s">
        <v>10676</v>
      </c>
      <c r="GD414" s="46">
        <v>15</v>
      </c>
      <c r="GE414" s="46">
        <v>3060</v>
      </c>
      <c r="GF414" s="46" t="s">
        <v>10761</v>
      </c>
      <c r="GG414" s="46" t="s">
        <v>10875</v>
      </c>
      <c r="GH414" s="46" t="s">
        <v>11081</v>
      </c>
      <c r="GI414" s="46" t="s">
        <v>10984</v>
      </c>
      <c r="GJ414" s="46" t="s">
        <v>11004</v>
      </c>
      <c r="GK414" s="46" t="s">
        <v>11046</v>
      </c>
      <c r="GL414" s="46" t="s">
        <v>11081</v>
      </c>
      <c r="GM414" s="46" t="s">
        <v>11080</v>
      </c>
      <c r="GN414" s="54" t="s">
        <v>7540</v>
      </c>
    </row>
    <row r="415" spans="3:196" ht="30" customHeight="1" x14ac:dyDescent="0.2">
      <c r="C415" s="57" t="s">
        <v>11155</v>
      </c>
      <c r="D415" s="102" t="s">
        <v>11217</v>
      </c>
      <c r="E415" s="46" t="s">
        <v>64</v>
      </c>
      <c r="F415" s="45" t="s">
        <v>11174</v>
      </c>
      <c r="G415" s="46"/>
      <c r="H415" s="46"/>
      <c r="I415" s="46" t="s">
        <v>7705</v>
      </c>
      <c r="J415" s="46" t="s">
        <v>7819</v>
      </c>
      <c r="K415" s="46">
        <v>2017</v>
      </c>
      <c r="L415" s="47">
        <v>44935</v>
      </c>
      <c r="M415" s="47">
        <v>45285</v>
      </c>
      <c r="N415" s="46" t="s">
        <v>7921</v>
      </c>
      <c r="O415" s="46" t="s">
        <v>8049</v>
      </c>
      <c r="P415" s="46" t="s">
        <v>8157</v>
      </c>
      <c r="Q415" s="46" t="s">
        <v>8279</v>
      </c>
      <c r="R415" s="45"/>
      <c r="S415" s="45"/>
      <c r="T415" s="45"/>
      <c r="U415" s="45"/>
      <c r="V415" s="46" t="s">
        <v>8483</v>
      </c>
      <c r="W415" s="46" t="s">
        <v>8513</v>
      </c>
      <c r="X415" s="46" t="s">
        <v>8572</v>
      </c>
      <c r="Y415" s="46" t="s">
        <v>8666</v>
      </c>
      <c r="Z415" s="46" t="s">
        <v>8760</v>
      </c>
      <c r="AA415" s="46" t="s">
        <v>8851</v>
      </c>
      <c r="AB415" s="46" t="s">
        <v>3138</v>
      </c>
      <c r="AC415" s="46" t="s">
        <v>8925</v>
      </c>
      <c r="AD415" s="48">
        <f t="shared" si="16"/>
        <v>213</v>
      </c>
      <c r="AE415" s="48">
        <v>139.9</v>
      </c>
      <c r="AF415" s="49">
        <v>65.680000000000007</v>
      </c>
      <c r="AG415" s="49">
        <v>0.08</v>
      </c>
      <c r="AH415" s="48">
        <v>33.799999999999997</v>
      </c>
      <c r="AI415" s="49">
        <v>15.87</v>
      </c>
      <c r="AJ415" s="49"/>
      <c r="AK415" s="49">
        <v>0</v>
      </c>
      <c r="AL415" s="49">
        <v>0</v>
      </c>
      <c r="AM415" s="49">
        <v>0</v>
      </c>
      <c r="AN415" s="49">
        <v>0</v>
      </c>
      <c r="AO415" s="49">
        <v>39.299999999999997</v>
      </c>
      <c r="AP415" s="49">
        <v>18.45</v>
      </c>
      <c r="AQ415" s="49">
        <v>0</v>
      </c>
      <c r="AR415" s="49">
        <v>0</v>
      </c>
      <c r="AS415" s="46" t="s">
        <v>594</v>
      </c>
      <c r="AT415" s="46" t="s">
        <v>594</v>
      </c>
      <c r="AU415" s="46" t="s">
        <v>594</v>
      </c>
      <c r="AV415" s="46">
        <v>1</v>
      </c>
      <c r="AW415" s="46" t="s">
        <v>9099</v>
      </c>
      <c r="AX415" s="46" t="s">
        <v>9170</v>
      </c>
      <c r="AY415" s="49">
        <v>5.2</v>
      </c>
      <c r="AZ415" s="49">
        <v>140</v>
      </c>
      <c r="BA415" s="49">
        <v>0.08</v>
      </c>
      <c r="BB415" s="50">
        <v>504</v>
      </c>
      <c r="BC415" s="50">
        <v>259</v>
      </c>
      <c r="BD415" s="50">
        <v>127</v>
      </c>
      <c r="BE415" s="50">
        <v>56</v>
      </c>
      <c r="BF415" s="50">
        <v>0</v>
      </c>
      <c r="BG415" s="50">
        <v>13</v>
      </c>
      <c r="BH415" s="50">
        <v>0</v>
      </c>
      <c r="BI415" s="50">
        <v>0</v>
      </c>
      <c r="BJ415" s="50">
        <v>0</v>
      </c>
      <c r="BK415" s="50">
        <v>0</v>
      </c>
      <c r="BL415" s="50">
        <v>6</v>
      </c>
      <c r="BM415" s="50">
        <v>8</v>
      </c>
      <c r="BN415" s="50">
        <v>0</v>
      </c>
      <c r="BO415" s="50">
        <v>9</v>
      </c>
      <c r="BP415" s="50">
        <v>24</v>
      </c>
      <c r="BQ415" s="50">
        <v>11</v>
      </c>
      <c r="BR415" s="50">
        <v>0</v>
      </c>
      <c r="BS415" s="50">
        <v>0</v>
      </c>
      <c r="BT415" s="50">
        <v>0</v>
      </c>
      <c r="BU415" s="50">
        <v>0</v>
      </c>
      <c r="BV415" s="50">
        <v>0</v>
      </c>
      <c r="BW415" s="50">
        <v>0</v>
      </c>
      <c r="BX415" s="50">
        <v>0</v>
      </c>
      <c r="BY415" s="50"/>
      <c r="BZ415" s="50"/>
      <c r="CA415" s="50"/>
      <c r="CB415" s="50"/>
      <c r="CC415" s="50"/>
      <c r="CD415" s="50"/>
      <c r="CE415" s="50"/>
      <c r="CF415" s="50"/>
      <c r="CG415" s="50"/>
      <c r="CH415" s="50"/>
      <c r="CI415" s="50"/>
      <c r="CJ415" s="50"/>
      <c r="CK415" s="50"/>
      <c r="CL415" s="50"/>
      <c r="CM415" s="50"/>
      <c r="CN415" s="50">
        <v>0</v>
      </c>
      <c r="CO415" s="50">
        <v>0</v>
      </c>
      <c r="CP415" s="48">
        <v>0</v>
      </c>
      <c r="CQ415" s="50">
        <v>0</v>
      </c>
      <c r="CR415" s="50">
        <v>0</v>
      </c>
      <c r="CS415" s="51"/>
      <c r="CT415" s="50"/>
      <c r="CU415" s="50">
        <v>127</v>
      </c>
      <c r="CV415" s="52">
        <f t="shared" si="17"/>
        <v>0</v>
      </c>
      <c r="CW415" s="49">
        <v>408.49599999999998</v>
      </c>
      <c r="CX415" s="46" t="s">
        <v>9303</v>
      </c>
      <c r="CY415" s="45"/>
      <c r="CZ415" s="49">
        <v>16.989999999999998</v>
      </c>
      <c r="DA415" s="53" t="s">
        <v>4031</v>
      </c>
      <c r="DB415" s="49">
        <v>2404.944</v>
      </c>
      <c r="DC415" s="49"/>
      <c r="DD415" s="45"/>
      <c r="DE415" s="45"/>
      <c r="DF415" s="45"/>
      <c r="DG415" s="45"/>
      <c r="DH415" s="46">
        <v>0</v>
      </c>
      <c r="DI415" s="45"/>
      <c r="DJ415" s="46">
        <v>4</v>
      </c>
      <c r="DK415" s="46">
        <v>1</v>
      </c>
      <c r="DL415" s="46" t="s">
        <v>9603</v>
      </c>
      <c r="DM415" s="46">
        <v>10117</v>
      </c>
      <c r="DN415" s="46">
        <v>1</v>
      </c>
      <c r="DO415" s="46" t="s">
        <v>9669</v>
      </c>
      <c r="DP415" s="46">
        <v>15819</v>
      </c>
      <c r="DQ415" s="46">
        <v>1</v>
      </c>
      <c r="DR415" s="46" t="s">
        <v>9720</v>
      </c>
      <c r="DS415" s="46">
        <v>71</v>
      </c>
      <c r="DT415" s="45"/>
      <c r="DU415" s="45"/>
      <c r="DV415" s="45"/>
      <c r="DW415" s="45"/>
      <c r="DX415" s="45"/>
      <c r="DY415" s="45"/>
      <c r="DZ415" s="45"/>
      <c r="EA415" s="45"/>
      <c r="EB415" s="45"/>
      <c r="EC415" s="45"/>
      <c r="ED415" s="45"/>
      <c r="EE415" s="45"/>
      <c r="EF415" s="45"/>
      <c r="EG415" s="45"/>
      <c r="EH415" s="45"/>
      <c r="EI415" s="45"/>
      <c r="EJ415" s="45"/>
      <c r="EK415" s="45"/>
      <c r="EL415" s="46">
        <v>1</v>
      </c>
      <c r="EM415" s="46" t="s">
        <v>9857</v>
      </c>
      <c r="EN415" s="46">
        <v>54985</v>
      </c>
      <c r="EO415" s="45"/>
      <c r="EP415" s="45"/>
      <c r="EQ415" s="45"/>
      <c r="ER415" s="45"/>
      <c r="ES415" s="45"/>
      <c r="ET415" s="45"/>
      <c r="EU415" s="45"/>
      <c r="EV415" s="45"/>
      <c r="EW415" s="45"/>
      <c r="EX415" s="46">
        <v>1</v>
      </c>
      <c r="EY415" s="46" t="s">
        <v>9896</v>
      </c>
      <c r="EZ415" s="46">
        <v>14</v>
      </c>
      <c r="FA415" s="45"/>
      <c r="FB415" s="45"/>
      <c r="FC415" s="45"/>
      <c r="FD415" s="45"/>
      <c r="FE415" s="45"/>
      <c r="FF415" s="45"/>
      <c r="FG415" s="46">
        <v>100</v>
      </c>
      <c r="FH415" s="45"/>
      <c r="FI415" s="46">
        <v>229</v>
      </c>
      <c r="FJ415" s="46">
        <v>0</v>
      </c>
      <c r="FK415" s="46">
        <v>32</v>
      </c>
      <c r="FL415" s="46">
        <v>193</v>
      </c>
      <c r="FM415" s="46">
        <v>0</v>
      </c>
      <c r="FN415" s="46">
        <v>4</v>
      </c>
      <c r="FO415" s="46">
        <v>0</v>
      </c>
      <c r="FP415" s="46">
        <v>0</v>
      </c>
      <c r="FQ415" s="46">
        <v>0</v>
      </c>
      <c r="FR415" s="45"/>
      <c r="FS415" s="45"/>
      <c r="FT415" s="45"/>
      <c r="FU415" s="53" t="s">
        <v>10167</v>
      </c>
      <c r="FV415" s="46" t="s">
        <v>10258</v>
      </c>
      <c r="FW415" s="53" t="s">
        <v>10323</v>
      </c>
      <c r="FX415" s="46" t="s">
        <v>10373</v>
      </c>
      <c r="FY415" s="46" t="s">
        <v>10441</v>
      </c>
      <c r="FZ415" s="45"/>
      <c r="GA415" s="45"/>
      <c r="GB415" s="45"/>
      <c r="GC415" s="46" t="s">
        <v>10619</v>
      </c>
      <c r="GD415" s="46">
        <v>8</v>
      </c>
      <c r="GE415" s="46">
        <v>685</v>
      </c>
      <c r="GF415" s="46" t="s">
        <v>22</v>
      </c>
      <c r="GG415" s="46" t="s">
        <v>7312</v>
      </c>
      <c r="GH415" s="46" t="s">
        <v>11081</v>
      </c>
      <c r="GI415" s="46" t="s">
        <v>7484</v>
      </c>
      <c r="GJ415" s="46" t="s">
        <v>22</v>
      </c>
      <c r="GK415" s="46" t="s">
        <v>7312</v>
      </c>
      <c r="GL415" s="46" t="s">
        <v>11081</v>
      </c>
      <c r="GM415" s="46" t="s">
        <v>7484</v>
      </c>
      <c r="GN415" s="54" t="s">
        <v>7541</v>
      </c>
    </row>
    <row r="416" spans="3:196" ht="30" customHeight="1" x14ac:dyDescent="0.2">
      <c r="C416" s="57" t="s">
        <v>11083</v>
      </c>
      <c r="D416" s="102" t="s">
        <v>11217</v>
      </c>
      <c r="E416" s="46" t="s">
        <v>64</v>
      </c>
      <c r="F416" s="45" t="s">
        <v>11174</v>
      </c>
      <c r="G416" s="46"/>
      <c r="H416" s="46"/>
      <c r="I416" s="46" t="s">
        <v>725</v>
      </c>
      <c r="J416" s="46" t="s">
        <v>7828</v>
      </c>
      <c r="K416" s="46">
        <v>2018</v>
      </c>
      <c r="L416" s="47">
        <v>44958</v>
      </c>
      <c r="M416" s="47">
        <v>45231</v>
      </c>
      <c r="N416" s="46" t="s">
        <v>7935</v>
      </c>
      <c r="O416" s="46" t="s">
        <v>8063</v>
      </c>
      <c r="P416" s="46" t="s">
        <v>8170</v>
      </c>
      <c r="Q416" s="46" t="s">
        <v>8291</v>
      </c>
      <c r="R416" s="45"/>
      <c r="S416" s="45"/>
      <c r="T416" s="45"/>
      <c r="U416" s="45"/>
      <c r="V416" s="45"/>
      <c r="W416" s="45"/>
      <c r="X416" s="45"/>
      <c r="Y416" s="46" t="s">
        <v>1369</v>
      </c>
      <c r="Z416" s="46" t="s">
        <v>8774</v>
      </c>
      <c r="AA416" s="46" t="s">
        <v>8774</v>
      </c>
      <c r="AB416" s="46" t="s">
        <v>3138</v>
      </c>
      <c r="AC416" s="46" t="s">
        <v>8925</v>
      </c>
      <c r="AD416" s="48">
        <f t="shared" si="16"/>
        <v>1333.81</v>
      </c>
      <c r="AE416" s="48">
        <v>13.48</v>
      </c>
      <c r="AF416" s="49">
        <v>1.01</v>
      </c>
      <c r="AG416" s="49">
        <v>8.0000000000000002E-3</v>
      </c>
      <c r="AH416" s="48">
        <v>0</v>
      </c>
      <c r="AI416" s="49">
        <v>0</v>
      </c>
      <c r="AJ416" s="49"/>
      <c r="AK416" s="49">
        <v>0</v>
      </c>
      <c r="AL416" s="49">
        <v>0</v>
      </c>
      <c r="AM416" s="49">
        <v>0</v>
      </c>
      <c r="AN416" s="49">
        <v>0</v>
      </c>
      <c r="AO416" s="49">
        <v>0</v>
      </c>
      <c r="AP416" s="49">
        <v>0</v>
      </c>
      <c r="AQ416" s="49">
        <v>1320.33</v>
      </c>
      <c r="AR416" s="49">
        <v>98.99</v>
      </c>
      <c r="AS416" s="46" t="s">
        <v>9034</v>
      </c>
      <c r="AT416" s="46" t="s">
        <v>9060</v>
      </c>
      <c r="AU416" s="46" t="s">
        <v>8774</v>
      </c>
      <c r="AV416" s="45"/>
      <c r="AW416" s="45"/>
      <c r="AX416" s="45"/>
      <c r="AY416" s="49"/>
      <c r="AZ416" s="49">
        <v>14.73</v>
      </c>
      <c r="BA416" s="49">
        <v>8.9999999999999993E-3</v>
      </c>
      <c r="BB416" s="50">
        <v>1741</v>
      </c>
      <c r="BC416" s="50">
        <v>357</v>
      </c>
      <c r="BD416" s="50">
        <v>190</v>
      </c>
      <c r="BE416" s="50">
        <v>0</v>
      </c>
      <c r="BF416" s="50">
        <v>187</v>
      </c>
      <c r="BG416" s="50">
        <v>20</v>
      </c>
      <c r="BH416" s="50">
        <v>0</v>
      </c>
      <c r="BI416" s="50">
        <v>0</v>
      </c>
      <c r="BJ416" s="50">
        <v>0</v>
      </c>
      <c r="BK416" s="50">
        <v>0</v>
      </c>
      <c r="BL416" s="50">
        <v>0</v>
      </c>
      <c r="BM416" s="50">
        <v>11</v>
      </c>
      <c r="BN416" s="50">
        <v>87</v>
      </c>
      <c r="BO416" s="50">
        <v>101</v>
      </c>
      <c r="BP416" s="50">
        <v>82</v>
      </c>
      <c r="BQ416" s="50">
        <v>0</v>
      </c>
      <c r="BR416" s="50">
        <v>0</v>
      </c>
      <c r="BS416" s="50">
        <v>0</v>
      </c>
      <c r="BT416" s="50">
        <v>0</v>
      </c>
      <c r="BU416" s="50">
        <v>0</v>
      </c>
      <c r="BV416" s="50">
        <v>0</v>
      </c>
      <c r="BW416" s="50">
        <v>0</v>
      </c>
      <c r="BX416" s="50">
        <v>0</v>
      </c>
      <c r="BY416" s="50"/>
      <c r="BZ416" s="50"/>
      <c r="CA416" s="50"/>
      <c r="CB416" s="50"/>
      <c r="CC416" s="50"/>
      <c r="CD416" s="50"/>
      <c r="CE416" s="50"/>
      <c r="CF416" s="50"/>
      <c r="CG416" s="50"/>
      <c r="CH416" s="50"/>
      <c r="CI416" s="50"/>
      <c r="CJ416" s="50"/>
      <c r="CK416" s="50"/>
      <c r="CL416" s="50"/>
      <c r="CM416" s="50"/>
      <c r="CN416" s="50">
        <v>0</v>
      </c>
      <c r="CO416" s="50">
        <v>0</v>
      </c>
      <c r="CP416" s="48">
        <v>0</v>
      </c>
      <c r="CQ416" s="50">
        <v>0</v>
      </c>
      <c r="CR416" s="50">
        <v>0</v>
      </c>
      <c r="CS416" s="51"/>
      <c r="CT416" s="50">
        <v>0</v>
      </c>
      <c r="CU416" s="50">
        <v>488</v>
      </c>
      <c r="CV416" s="52">
        <f t="shared" si="17"/>
        <v>0</v>
      </c>
      <c r="CW416" s="49">
        <v>1856.134</v>
      </c>
      <c r="CX416" s="46" t="s">
        <v>9317</v>
      </c>
      <c r="CY416" s="46" t="s">
        <v>9396</v>
      </c>
      <c r="CZ416" s="49">
        <v>77.180000000000007</v>
      </c>
      <c r="DA416" s="53" t="s">
        <v>4031</v>
      </c>
      <c r="DB416" s="49">
        <v>2404.944</v>
      </c>
      <c r="DC416" s="49"/>
      <c r="DD416" s="45"/>
      <c r="DE416" s="45"/>
      <c r="DF416" s="45"/>
      <c r="DG416" s="45"/>
      <c r="DH416" s="45"/>
      <c r="DI416" s="45"/>
      <c r="DJ416" s="46">
        <v>3</v>
      </c>
      <c r="DK416" s="45"/>
      <c r="DL416" s="45"/>
      <c r="DM416" s="45"/>
      <c r="DN416" s="45"/>
      <c r="DO416" s="45"/>
      <c r="DP416" s="45"/>
      <c r="DQ416" s="45"/>
      <c r="DR416" s="45"/>
      <c r="DS416" s="45"/>
      <c r="DT416" s="45"/>
      <c r="DU416" s="45"/>
      <c r="DV416" s="45"/>
      <c r="DW416" s="46">
        <v>1</v>
      </c>
      <c r="DX416" s="46" t="s">
        <v>9739</v>
      </c>
      <c r="DY416" s="46">
        <v>204401</v>
      </c>
      <c r="DZ416" s="46">
        <v>1</v>
      </c>
      <c r="EA416" s="46" t="s">
        <v>9756</v>
      </c>
      <c r="EB416" s="46">
        <v>547101</v>
      </c>
      <c r="EC416" s="45"/>
      <c r="ED416" s="45"/>
      <c r="EE416" s="45"/>
      <c r="EF416" s="45"/>
      <c r="EG416" s="45"/>
      <c r="EH416" s="45"/>
      <c r="EI416" s="46">
        <v>1</v>
      </c>
      <c r="EJ416" s="53" t="s">
        <v>9824</v>
      </c>
      <c r="EK416" s="46">
        <v>360235</v>
      </c>
      <c r="EL416" s="45"/>
      <c r="EM416" s="45"/>
      <c r="EN416" s="45"/>
      <c r="EO416" s="45"/>
      <c r="EP416" s="45"/>
      <c r="EQ416" s="45"/>
      <c r="ER416" s="45"/>
      <c r="ES416" s="45"/>
      <c r="ET416" s="45"/>
      <c r="EU416" s="45"/>
      <c r="EV416" s="45"/>
      <c r="EW416" s="45"/>
      <c r="EX416" s="45"/>
      <c r="EY416" s="45"/>
      <c r="EZ416" s="45"/>
      <c r="FA416" s="45"/>
      <c r="FB416" s="45"/>
      <c r="FC416" s="45"/>
      <c r="FD416" s="45"/>
      <c r="FE416" s="45"/>
      <c r="FF416" s="45"/>
      <c r="FG416" s="46">
        <v>100</v>
      </c>
      <c r="FH416" s="46" t="s">
        <v>10005</v>
      </c>
      <c r="FI416" s="46">
        <v>41</v>
      </c>
      <c r="FJ416" s="46">
        <v>0</v>
      </c>
      <c r="FK416" s="46">
        <v>32</v>
      </c>
      <c r="FL416" s="46">
        <v>5</v>
      </c>
      <c r="FM416" s="46">
        <v>0</v>
      </c>
      <c r="FN416" s="46">
        <v>4</v>
      </c>
      <c r="FO416" s="46">
        <v>0</v>
      </c>
      <c r="FP416" s="46">
        <v>0</v>
      </c>
      <c r="FQ416" s="46">
        <v>0</v>
      </c>
      <c r="FR416" s="45"/>
      <c r="FS416" s="45"/>
      <c r="FT416" s="46" t="s">
        <v>699</v>
      </c>
      <c r="FU416" s="53" t="s">
        <v>4589</v>
      </c>
      <c r="FV416" s="45"/>
      <c r="FW416" s="45"/>
      <c r="FX416" s="45"/>
      <c r="FY416" s="45"/>
      <c r="FZ416" s="45"/>
      <c r="GA416" s="45"/>
      <c r="GB416" s="45"/>
      <c r="GC416" s="46" t="s">
        <v>10622</v>
      </c>
      <c r="GD416" s="46">
        <v>0</v>
      </c>
      <c r="GE416" s="45"/>
      <c r="GF416" s="46" t="s">
        <v>10717</v>
      </c>
      <c r="GG416" s="46" t="s">
        <v>10816</v>
      </c>
      <c r="GH416" s="46" t="s">
        <v>11081</v>
      </c>
      <c r="GI416" s="46" t="s">
        <v>10929</v>
      </c>
      <c r="GJ416" s="46" t="s">
        <v>22</v>
      </c>
      <c r="GK416" s="46" t="s">
        <v>7312</v>
      </c>
      <c r="GL416" s="46" t="s">
        <v>11081</v>
      </c>
      <c r="GM416" s="46" t="s">
        <v>7484</v>
      </c>
      <c r="GN416" s="54" t="s">
        <v>7542</v>
      </c>
    </row>
    <row r="417" spans="3:196" ht="30" customHeight="1" x14ac:dyDescent="0.2">
      <c r="C417" s="57" t="s">
        <v>11178</v>
      </c>
      <c r="D417" s="102" t="s">
        <v>11217</v>
      </c>
      <c r="E417" s="46" t="s">
        <v>64</v>
      </c>
      <c r="F417" s="45" t="s">
        <v>11174</v>
      </c>
      <c r="G417" s="46"/>
      <c r="H417" s="46"/>
      <c r="I417" s="46" t="s">
        <v>7657</v>
      </c>
      <c r="J417" s="45"/>
      <c r="K417" s="46">
        <v>2019</v>
      </c>
      <c r="L417" s="47">
        <v>44922</v>
      </c>
      <c r="M417" s="47">
        <v>45291</v>
      </c>
      <c r="N417" s="46" t="s">
        <v>7966</v>
      </c>
      <c r="O417" s="46" t="s">
        <v>8085</v>
      </c>
      <c r="P417" s="46" t="s">
        <v>8196</v>
      </c>
      <c r="Q417" s="46" t="s">
        <v>8317</v>
      </c>
      <c r="R417" s="45"/>
      <c r="S417" s="45"/>
      <c r="T417" s="45"/>
      <c r="U417" s="45"/>
      <c r="V417" s="45"/>
      <c r="W417" s="45"/>
      <c r="X417" s="46" t="s">
        <v>8599</v>
      </c>
      <c r="Y417" s="46" t="s">
        <v>8688</v>
      </c>
      <c r="Z417" s="46" t="s">
        <v>8805</v>
      </c>
      <c r="AA417" s="46" t="s">
        <v>8861</v>
      </c>
      <c r="AB417" s="46" t="s">
        <v>3138</v>
      </c>
      <c r="AC417" s="46" t="s">
        <v>8967</v>
      </c>
      <c r="AD417" s="48">
        <f t="shared" si="16"/>
        <v>19.459</v>
      </c>
      <c r="AE417" s="48">
        <v>0.27200000000000002</v>
      </c>
      <c r="AF417" s="49">
        <v>1.4</v>
      </c>
      <c r="AG417" s="49">
        <v>0</v>
      </c>
      <c r="AH417" s="48">
        <v>0</v>
      </c>
      <c r="AI417" s="49">
        <v>0</v>
      </c>
      <c r="AJ417" s="49"/>
      <c r="AK417" s="49">
        <v>5.8380000000000001</v>
      </c>
      <c r="AL417" s="49">
        <v>30</v>
      </c>
      <c r="AM417" s="49">
        <v>0</v>
      </c>
      <c r="AN417" s="49">
        <v>0</v>
      </c>
      <c r="AO417" s="49">
        <v>0</v>
      </c>
      <c r="AP417" s="49">
        <v>0</v>
      </c>
      <c r="AQ417" s="49">
        <v>13.349</v>
      </c>
      <c r="AR417" s="49">
        <v>68.599999999999994</v>
      </c>
      <c r="AS417" s="46" t="s">
        <v>594</v>
      </c>
      <c r="AT417" s="46" t="s">
        <v>9061</v>
      </c>
      <c r="AU417" s="46" t="s">
        <v>8861</v>
      </c>
      <c r="AV417" s="45"/>
      <c r="AW417" s="45"/>
      <c r="AX417" s="45"/>
      <c r="AY417" s="49"/>
      <c r="AZ417" s="49">
        <v>1.46</v>
      </c>
      <c r="BA417" s="49">
        <v>0</v>
      </c>
      <c r="BB417" s="50">
        <v>109</v>
      </c>
      <c r="BC417" s="50">
        <v>109</v>
      </c>
      <c r="BD417" s="50">
        <v>18</v>
      </c>
      <c r="BE417" s="50">
        <v>0</v>
      </c>
      <c r="BF417" s="50">
        <v>2</v>
      </c>
      <c r="BG417" s="50">
        <v>1</v>
      </c>
      <c r="BH417" s="50">
        <v>0</v>
      </c>
      <c r="BI417" s="50">
        <v>0</v>
      </c>
      <c r="BJ417" s="50">
        <v>0</v>
      </c>
      <c r="BK417" s="50">
        <v>0</v>
      </c>
      <c r="BL417" s="50">
        <v>0</v>
      </c>
      <c r="BM417" s="50">
        <v>3</v>
      </c>
      <c r="BN417" s="50">
        <v>0</v>
      </c>
      <c r="BO417" s="50">
        <v>5</v>
      </c>
      <c r="BP417" s="50">
        <v>3</v>
      </c>
      <c r="BQ417" s="50">
        <v>0</v>
      </c>
      <c r="BR417" s="50">
        <v>3</v>
      </c>
      <c r="BS417" s="50">
        <v>0</v>
      </c>
      <c r="BT417" s="50">
        <v>0</v>
      </c>
      <c r="BU417" s="50">
        <v>1</v>
      </c>
      <c r="BV417" s="50">
        <v>0</v>
      </c>
      <c r="BW417" s="50">
        <v>0</v>
      </c>
      <c r="BX417" s="50">
        <v>0</v>
      </c>
      <c r="BY417" s="50"/>
      <c r="BZ417" s="50"/>
      <c r="CA417" s="50"/>
      <c r="CB417" s="50"/>
      <c r="CC417" s="50"/>
      <c r="CD417" s="50"/>
      <c r="CE417" s="50"/>
      <c r="CF417" s="50"/>
      <c r="CG417" s="50"/>
      <c r="CH417" s="50"/>
      <c r="CI417" s="50"/>
      <c r="CJ417" s="50"/>
      <c r="CK417" s="50"/>
      <c r="CL417" s="50"/>
      <c r="CM417" s="50"/>
      <c r="CN417" s="50">
        <v>0</v>
      </c>
      <c r="CO417" s="50">
        <v>0</v>
      </c>
      <c r="CP417" s="48">
        <v>0</v>
      </c>
      <c r="CQ417" s="50">
        <v>0</v>
      </c>
      <c r="CR417" s="50">
        <v>0</v>
      </c>
      <c r="CS417" s="51"/>
      <c r="CT417" s="50">
        <v>0</v>
      </c>
      <c r="CU417" s="50">
        <v>18</v>
      </c>
      <c r="CV417" s="52">
        <f t="shared" si="17"/>
        <v>0</v>
      </c>
      <c r="CW417" s="49">
        <v>17.8</v>
      </c>
      <c r="CX417" s="46" t="s">
        <v>9347</v>
      </c>
      <c r="CY417" s="45"/>
      <c r="CZ417" s="49">
        <v>0.74</v>
      </c>
      <c r="DA417" s="53" t="s">
        <v>4031</v>
      </c>
      <c r="DB417" s="49">
        <v>2404.944</v>
      </c>
      <c r="DC417" s="49"/>
      <c r="DD417" s="45"/>
      <c r="DE417" s="45"/>
      <c r="DF417" s="45"/>
      <c r="DG417" s="45"/>
      <c r="DH417" s="45"/>
      <c r="DI417" s="45"/>
      <c r="DJ417" s="46">
        <v>4</v>
      </c>
      <c r="DK417" s="45"/>
      <c r="DL417" s="45"/>
      <c r="DM417" s="45"/>
      <c r="DN417" s="46">
        <v>1</v>
      </c>
      <c r="DO417" s="46" t="s">
        <v>9694</v>
      </c>
      <c r="DP417" s="46">
        <v>0</v>
      </c>
      <c r="DQ417" s="45"/>
      <c r="DR417" s="45"/>
      <c r="DS417" s="45"/>
      <c r="DT417" s="45"/>
      <c r="DU417" s="45"/>
      <c r="DV417" s="45"/>
      <c r="DW417" s="45"/>
      <c r="DX417" s="45"/>
      <c r="DY417" s="45"/>
      <c r="DZ417" s="45"/>
      <c r="EA417" s="45"/>
      <c r="EB417" s="45"/>
      <c r="EC417" s="45"/>
      <c r="ED417" s="45"/>
      <c r="EE417" s="45"/>
      <c r="EF417" s="45"/>
      <c r="EG417" s="45"/>
      <c r="EH417" s="45"/>
      <c r="EI417" s="45"/>
      <c r="EJ417" s="45"/>
      <c r="EK417" s="45"/>
      <c r="EL417" s="45"/>
      <c r="EM417" s="45"/>
      <c r="EN417" s="45"/>
      <c r="EO417" s="45"/>
      <c r="EP417" s="45"/>
      <c r="EQ417" s="45"/>
      <c r="ER417" s="45"/>
      <c r="ES417" s="45"/>
      <c r="ET417" s="45"/>
      <c r="EU417" s="45"/>
      <c r="EV417" s="45"/>
      <c r="EW417" s="45"/>
      <c r="EX417" s="46">
        <v>1</v>
      </c>
      <c r="EY417" s="46" t="s">
        <v>9908</v>
      </c>
      <c r="EZ417" s="46">
        <v>11</v>
      </c>
      <c r="FA417" s="45"/>
      <c r="FB417" s="45"/>
      <c r="FC417" s="45"/>
      <c r="FD417" s="45"/>
      <c r="FE417" s="45"/>
      <c r="FF417" s="45"/>
      <c r="FG417" s="46">
        <v>97</v>
      </c>
      <c r="FH417" s="46" t="s">
        <v>10017</v>
      </c>
      <c r="FI417" s="46">
        <v>18</v>
      </c>
      <c r="FJ417" s="46">
        <v>0</v>
      </c>
      <c r="FK417" s="46">
        <v>0</v>
      </c>
      <c r="FL417" s="46">
        <v>18</v>
      </c>
      <c r="FM417" s="46">
        <v>0</v>
      </c>
      <c r="FN417" s="46">
        <v>0</v>
      </c>
      <c r="FO417" s="46">
        <v>0</v>
      </c>
      <c r="FP417" s="46">
        <v>0</v>
      </c>
      <c r="FQ417" s="46">
        <v>0</v>
      </c>
      <c r="FR417" s="45"/>
      <c r="FS417" s="45"/>
      <c r="FT417" s="45"/>
      <c r="FU417" s="45"/>
      <c r="FV417" s="45"/>
      <c r="FW417" s="45"/>
      <c r="FX417" s="45"/>
      <c r="FY417" s="45"/>
      <c r="FZ417" s="45"/>
      <c r="GA417" s="45"/>
      <c r="GB417" s="45"/>
      <c r="GC417" s="46" t="s">
        <v>5672</v>
      </c>
      <c r="GD417" s="46">
        <v>0</v>
      </c>
      <c r="GE417" s="45"/>
      <c r="GF417" s="46" t="s">
        <v>10737</v>
      </c>
      <c r="GG417" s="46" t="s">
        <v>10847</v>
      </c>
      <c r="GH417" s="46" t="s">
        <v>11081</v>
      </c>
      <c r="GI417" s="46" t="s">
        <v>10958</v>
      </c>
      <c r="GJ417" s="46" t="s">
        <v>22</v>
      </c>
      <c r="GK417" s="46" t="s">
        <v>7312</v>
      </c>
      <c r="GL417" s="46" t="s">
        <v>11081</v>
      </c>
      <c r="GM417" s="46" t="s">
        <v>7484</v>
      </c>
      <c r="GN417" s="54" t="s">
        <v>7543</v>
      </c>
    </row>
    <row r="418" spans="3:196" ht="30" customHeight="1" x14ac:dyDescent="0.2">
      <c r="C418" s="57" t="s">
        <v>11156</v>
      </c>
      <c r="D418" s="102" t="s">
        <v>11217</v>
      </c>
      <c r="E418" s="54" t="s">
        <v>64</v>
      </c>
      <c r="F418" s="54" t="s">
        <v>11175</v>
      </c>
      <c r="G418" s="54" t="s">
        <v>82</v>
      </c>
      <c r="H418" s="54" t="s">
        <v>313</v>
      </c>
      <c r="I418" s="54" t="s">
        <v>462</v>
      </c>
      <c r="J418" s="54"/>
      <c r="K418" s="54">
        <v>2023</v>
      </c>
      <c r="L418" s="54" t="s">
        <v>801</v>
      </c>
      <c r="M418" s="54" t="s">
        <v>937</v>
      </c>
      <c r="N418" s="54"/>
      <c r="O418" s="54" t="s">
        <v>1173</v>
      </c>
      <c r="P418" s="54" t="s">
        <v>1403</v>
      </c>
      <c r="Q418" s="54" t="s">
        <v>1689</v>
      </c>
      <c r="R418" s="54" t="s">
        <v>1889</v>
      </c>
      <c r="S418" s="54" t="s">
        <v>2128</v>
      </c>
      <c r="T418" s="54" t="s">
        <v>2357</v>
      </c>
      <c r="U418" s="54" t="s">
        <v>2495</v>
      </c>
      <c r="V418" s="54" t="s">
        <v>2568</v>
      </c>
      <c r="W418" s="54"/>
      <c r="X418" s="54"/>
      <c r="Y418" s="54"/>
      <c r="Z418" s="54" t="s">
        <v>2824</v>
      </c>
      <c r="AA418" s="54" t="s">
        <v>3067</v>
      </c>
      <c r="AB418" s="54" t="s">
        <v>3138</v>
      </c>
      <c r="AC418" s="54" t="s">
        <v>3270</v>
      </c>
      <c r="AD418" s="55">
        <v>5.452</v>
      </c>
      <c r="AE418" s="55"/>
      <c r="AF418" s="55"/>
      <c r="AG418" s="55"/>
      <c r="AH418" s="55">
        <v>5.0309999999999997</v>
      </c>
      <c r="AI418" s="55">
        <v>92.28</v>
      </c>
      <c r="AJ418" s="55">
        <v>0.01</v>
      </c>
      <c r="AK418" s="55">
        <v>0</v>
      </c>
      <c r="AL418" s="55">
        <v>0</v>
      </c>
      <c r="AM418" s="55">
        <v>0</v>
      </c>
      <c r="AN418" s="55">
        <v>0</v>
      </c>
      <c r="AO418" s="55">
        <v>0.42099999999999999</v>
      </c>
      <c r="AP418" s="55">
        <v>7.72</v>
      </c>
      <c r="AQ418" s="55"/>
      <c r="AR418" s="55"/>
      <c r="AS418" s="55"/>
      <c r="AT418" s="55"/>
      <c r="AU418" s="55"/>
      <c r="AV418" s="55"/>
      <c r="AW418" s="54"/>
      <c r="AX418" s="54"/>
      <c r="AY418" s="55"/>
      <c r="AZ418" s="55">
        <v>10</v>
      </c>
      <c r="BA418" s="55">
        <v>0.03</v>
      </c>
      <c r="BB418" s="56">
        <v>9</v>
      </c>
      <c r="BC418" s="56">
        <v>9</v>
      </c>
      <c r="BD418" s="56">
        <v>3</v>
      </c>
      <c r="BE418" s="56"/>
      <c r="BF418" s="56"/>
      <c r="BG418" s="56"/>
      <c r="BH418" s="56"/>
      <c r="BI418" s="56"/>
      <c r="BJ418" s="56"/>
      <c r="BK418" s="56"/>
      <c r="BL418" s="56"/>
      <c r="BM418" s="56">
        <v>2</v>
      </c>
      <c r="BN418" s="56"/>
      <c r="BO418" s="56"/>
      <c r="BP418" s="56"/>
      <c r="BQ418" s="56"/>
      <c r="BR418" s="56"/>
      <c r="BS418" s="56"/>
      <c r="BT418" s="56"/>
      <c r="BU418" s="56"/>
      <c r="BV418" s="56"/>
      <c r="BW418" s="56"/>
      <c r="BX418" s="56"/>
      <c r="BY418" s="56"/>
      <c r="BZ418" s="56"/>
      <c r="CA418" s="56"/>
      <c r="CB418" s="56"/>
      <c r="CC418" s="56"/>
      <c r="CD418" s="56"/>
      <c r="CE418" s="56"/>
      <c r="CF418" s="56"/>
      <c r="CG418" s="56"/>
      <c r="CH418" s="56"/>
      <c r="CI418" s="56"/>
      <c r="CJ418" s="56"/>
      <c r="CK418" s="56"/>
      <c r="CL418" s="56"/>
      <c r="CM418" s="56"/>
      <c r="CN418" s="56">
        <v>0</v>
      </c>
      <c r="CO418" s="56"/>
      <c r="CP418" s="70"/>
      <c r="CQ418" s="56"/>
      <c r="CR418" s="56"/>
      <c r="CS418" s="56" t="s">
        <v>3592</v>
      </c>
      <c r="CT418" s="56">
        <v>1</v>
      </c>
      <c r="CU418" s="56">
        <v>3</v>
      </c>
      <c r="CV418" s="56">
        <v>0</v>
      </c>
      <c r="CW418" s="55">
        <v>16.2</v>
      </c>
      <c r="CX418" s="54" t="s">
        <v>3784</v>
      </c>
      <c r="CY418" s="54"/>
      <c r="CZ418" s="54">
        <v>1.72</v>
      </c>
      <c r="DA418" s="54" t="s">
        <v>4031</v>
      </c>
      <c r="DB418" s="55">
        <v>942.3</v>
      </c>
      <c r="DC418" s="54"/>
      <c r="DD418" s="54"/>
      <c r="DE418" s="54"/>
      <c r="DF418" s="54"/>
      <c r="DG418" s="54"/>
      <c r="DH418" s="54"/>
      <c r="DI418" s="54"/>
      <c r="DJ418" s="54"/>
      <c r="DK418" s="54"/>
      <c r="DL418" s="54"/>
      <c r="DM418" s="54"/>
      <c r="DN418" s="54">
        <v>1</v>
      </c>
      <c r="DO418" s="54" t="s">
        <v>4302</v>
      </c>
      <c r="DP418" s="54">
        <v>423</v>
      </c>
      <c r="DQ418" s="54"/>
      <c r="DR418" s="54"/>
      <c r="DS418" s="54"/>
      <c r="DT418" s="54"/>
      <c r="DU418" s="54"/>
      <c r="DV418" s="54"/>
      <c r="DW418" s="54"/>
      <c r="DX418" s="54"/>
      <c r="DY418" s="54"/>
      <c r="DZ418" s="54"/>
      <c r="EA418" s="54"/>
      <c r="EB418" s="54"/>
      <c r="EC418" s="54"/>
      <c r="ED418" s="54"/>
      <c r="EE418" s="54"/>
      <c r="EF418" s="54"/>
      <c r="EG418" s="54"/>
      <c r="EH418" s="54"/>
      <c r="EI418" s="54"/>
      <c r="EJ418" s="54"/>
      <c r="EK418" s="54"/>
      <c r="EL418" s="54"/>
      <c r="EM418" s="54"/>
      <c r="EN418" s="54"/>
      <c r="EO418" s="54"/>
      <c r="EP418" s="54"/>
      <c r="EQ418" s="54"/>
      <c r="ER418" s="54"/>
      <c r="ES418" s="54"/>
      <c r="ET418" s="54"/>
      <c r="EU418" s="54"/>
      <c r="EV418" s="54"/>
      <c r="EW418" s="54"/>
      <c r="EX418" s="54"/>
      <c r="EY418" s="54"/>
      <c r="EZ418" s="54"/>
      <c r="FA418" s="54">
        <v>1</v>
      </c>
      <c r="FB418" s="54" t="s">
        <v>4738</v>
      </c>
      <c r="FC418" s="54">
        <v>10</v>
      </c>
      <c r="FD418" s="54"/>
      <c r="FE418" s="54"/>
      <c r="FF418" s="54"/>
      <c r="FG418" s="54"/>
      <c r="FH418" s="54"/>
      <c r="FI418" s="54"/>
      <c r="FJ418" s="54"/>
      <c r="FK418" s="54"/>
      <c r="FL418" s="54"/>
      <c r="FM418" s="54"/>
      <c r="FN418" s="54"/>
      <c r="FO418" s="54"/>
      <c r="FP418" s="54"/>
      <c r="FQ418" s="54"/>
      <c r="FR418" s="54"/>
      <c r="FS418" s="54"/>
      <c r="FT418" s="54"/>
      <c r="FU418" s="54" t="s">
        <v>5082</v>
      </c>
      <c r="FV418" s="54"/>
      <c r="FW418" s="54"/>
      <c r="FX418" s="54"/>
      <c r="FY418" s="54" t="s">
        <v>5525</v>
      </c>
      <c r="FZ418" s="54"/>
      <c r="GA418" s="54"/>
      <c r="GB418" s="54"/>
      <c r="GC418" s="54" t="s">
        <v>5672</v>
      </c>
      <c r="GD418" s="54"/>
      <c r="GE418" s="54"/>
      <c r="GF418" s="54" t="s">
        <v>6028</v>
      </c>
      <c r="GG418" s="54" t="s">
        <v>6369</v>
      </c>
      <c r="GH418" s="54" t="s">
        <v>6691</v>
      </c>
      <c r="GI418" s="54" t="s">
        <v>7035</v>
      </c>
      <c r="GJ418" s="54" t="s">
        <v>22</v>
      </c>
      <c r="GK418" s="54" t="s">
        <v>7312</v>
      </c>
      <c r="GL418" s="54" t="s">
        <v>7408</v>
      </c>
      <c r="GM418" s="54" t="s">
        <v>7484</v>
      </c>
      <c r="GN418" s="54" t="s">
        <v>7544</v>
      </c>
    </row>
    <row r="419" spans="3:196" ht="30" customHeight="1" x14ac:dyDescent="0.2">
      <c r="C419" s="57" t="s">
        <v>11155</v>
      </c>
      <c r="D419" s="102" t="s">
        <v>11216</v>
      </c>
      <c r="E419" s="46" t="s">
        <v>60</v>
      </c>
      <c r="F419" s="45" t="s">
        <v>11174</v>
      </c>
      <c r="G419" s="46"/>
      <c r="H419" s="46"/>
      <c r="I419" s="46" t="s">
        <v>7729</v>
      </c>
      <c r="J419" s="46" t="s">
        <v>7835</v>
      </c>
      <c r="K419" s="46">
        <v>2017</v>
      </c>
      <c r="L419" s="47">
        <v>44743</v>
      </c>
      <c r="M419" s="47">
        <v>45291</v>
      </c>
      <c r="N419" s="46" t="s">
        <v>7945</v>
      </c>
      <c r="O419" s="46" t="s">
        <v>8068</v>
      </c>
      <c r="P419" s="46" t="s">
        <v>8178</v>
      </c>
      <c r="Q419" s="46" t="s">
        <v>8298</v>
      </c>
      <c r="R419" s="46" t="s">
        <v>699</v>
      </c>
      <c r="S419" s="45"/>
      <c r="T419" s="46" t="s">
        <v>8421</v>
      </c>
      <c r="U419" s="46" t="s">
        <v>8452</v>
      </c>
      <c r="V419" s="46" t="s">
        <v>8488</v>
      </c>
      <c r="W419" s="46" t="s">
        <v>8519</v>
      </c>
      <c r="X419" s="46" t="s">
        <v>699</v>
      </c>
      <c r="Y419" s="45"/>
      <c r="Z419" s="46" t="s">
        <v>8784</v>
      </c>
      <c r="AA419" s="46" t="s">
        <v>8784</v>
      </c>
      <c r="AB419" s="46" t="s">
        <v>3138</v>
      </c>
      <c r="AC419" s="46" t="s">
        <v>8945</v>
      </c>
      <c r="AD419" s="48">
        <f>SUM(AE419,AH419,AK419,AM419,AO419,AQ419)</f>
        <v>161.96199999999999</v>
      </c>
      <c r="AE419" s="48">
        <v>150.94399999999999</v>
      </c>
      <c r="AF419" s="49">
        <v>93.2</v>
      </c>
      <c r="AG419" s="49">
        <v>0.06</v>
      </c>
      <c r="AH419" s="48">
        <v>7.5679999999999996</v>
      </c>
      <c r="AI419" s="49">
        <v>4.67</v>
      </c>
      <c r="AJ419" s="49"/>
      <c r="AK419" s="49">
        <v>0</v>
      </c>
      <c r="AL419" s="49">
        <v>0</v>
      </c>
      <c r="AM419" s="49">
        <v>0</v>
      </c>
      <c r="AN419" s="49">
        <v>0</v>
      </c>
      <c r="AO419" s="49">
        <v>3.45</v>
      </c>
      <c r="AP419" s="49">
        <v>2.13</v>
      </c>
      <c r="AQ419" s="49">
        <v>0</v>
      </c>
      <c r="AR419" s="49">
        <v>0</v>
      </c>
      <c r="AS419" s="46" t="s">
        <v>699</v>
      </c>
      <c r="AT419" s="46" t="s">
        <v>699</v>
      </c>
      <c r="AU419" s="46" t="s">
        <v>699</v>
      </c>
      <c r="AV419" s="46">
        <v>1</v>
      </c>
      <c r="AW419" s="46" t="s">
        <v>9115</v>
      </c>
      <c r="AX419" s="46" t="s">
        <v>9187</v>
      </c>
      <c r="AY419" s="49">
        <v>2.7</v>
      </c>
      <c r="AZ419" s="49">
        <v>182</v>
      </c>
      <c r="BA419" s="49">
        <v>0.08</v>
      </c>
      <c r="BB419" s="50">
        <v>125</v>
      </c>
      <c r="BC419" s="50">
        <v>73</v>
      </c>
      <c r="BD419" s="50">
        <v>41</v>
      </c>
      <c r="BE419" s="50">
        <v>1</v>
      </c>
      <c r="BF419" s="50">
        <v>16</v>
      </c>
      <c r="BG419" s="50">
        <v>1</v>
      </c>
      <c r="BH419" s="50">
        <v>0</v>
      </c>
      <c r="BI419" s="50">
        <v>0</v>
      </c>
      <c r="BJ419" s="50">
        <v>0</v>
      </c>
      <c r="BK419" s="50">
        <v>2</v>
      </c>
      <c r="BL419" s="50">
        <v>4</v>
      </c>
      <c r="BM419" s="50">
        <v>5</v>
      </c>
      <c r="BN419" s="50">
        <v>0</v>
      </c>
      <c r="BO419" s="50">
        <v>2</v>
      </c>
      <c r="BP419" s="50">
        <v>10</v>
      </c>
      <c r="BQ419" s="50">
        <v>0</v>
      </c>
      <c r="BR419" s="50">
        <v>0</v>
      </c>
      <c r="BS419" s="50">
        <v>0</v>
      </c>
      <c r="BT419" s="50">
        <v>0</v>
      </c>
      <c r="BU419" s="50">
        <v>0</v>
      </c>
      <c r="BV419" s="50">
        <v>0</v>
      </c>
      <c r="BW419" s="50">
        <v>0</v>
      </c>
      <c r="BX419" s="50">
        <v>0</v>
      </c>
      <c r="BY419" s="50"/>
      <c r="BZ419" s="50"/>
      <c r="CA419" s="50"/>
      <c r="CB419" s="50"/>
      <c r="CC419" s="50"/>
      <c r="CD419" s="50"/>
      <c r="CE419" s="50"/>
      <c r="CF419" s="50"/>
      <c r="CG419" s="50"/>
      <c r="CH419" s="50"/>
      <c r="CI419" s="50"/>
      <c r="CJ419" s="50"/>
      <c r="CK419" s="50"/>
      <c r="CL419" s="50"/>
      <c r="CM419" s="50"/>
      <c r="CN419" s="50">
        <v>0</v>
      </c>
      <c r="CO419" s="50">
        <v>0</v>
      </c>
      <c r="CP419" s="48">
        <v>0</v>
      </c>
      <c r="CQ419" s="50">
        <v>0</v>
      </c>
      <c r="CR419" s="50">
        <v>0</v>
      </c>
      <c r="CS419" s="51"/>
      <c r="CT419" s="50"/>
      <c r="CU419" s="50">
        <v>41</v>
      </c>
      <c r="CV419" s="52">
        <f>SUM(BE419:BX419)+SUM(CO419:CT419)-CU419</f>
        <v>0</v>
      </c>
      <c r="CW419" s="49">
        <v>5.7590000000000003</v>
      </c>
      <c r="CX419" s="46" t="s">
        <v>9325</v>
      </c>
      <c r="CY419" s="45"/>
      <c r="CZ419" s="49">
        <v>1.25</v>
      </c>
      <c r="DA419" s="53" t="s">
        <v>3953</v>
      </c>
      <c r="DB419" s="49">
        <v>460.53500000000003</v>
      </c>
      <c r="DC419" s="49"/>
      <c r="DD419" s="45"/>
      <c r="DE419" s="45"/>
      <c r="DF419" s="45"/>
      <c r="DG419" s="45"/>
      <c r="DH419" s="46">
        <v>0</v>
      </c>
      <c r="DI419" s="45"/>
      <c r="DJ419" s="46">
        <v>7</v>
      </c>
      <c r="DK419" s="46">
        <v>1</v>
      </c>
      <c r="DL419" s="46" t="s">
        <v>9615</v>
      </c>
      <c r="DM419" s="46">
        <v>8374</v>
      </c>
      <c r="DN419" s="46">
        <v>1</v>
      </c>
      <c r="DO419" s="46" t="s">
        <v>9681</v>
      </c>
      <c r="DP419" s="46">
        <v>3239</v>
      </c>
      <c r="DQ419" s="45"/>
      <c r="DR419" s="45"/>
      <c r="DS419" s="45"/>
      <c r="DT419" s="45"/>
      <c r="DU419" s="45"/>
      <c r="DV419" s="45"/>
      <c r="DW419" s="45"/>
      <c r="DX419" s="45"/>
      <c r="DY419" s="45"/>
      <c r="DZ419" s="45"/>
      <c r="EA419" s="45"/>
      <c r="EB419" s="45"/>
      <c r="EC419" s="45"/>
      <c r="ED419" s="45"/>
      <c r="EE419" s="45"/>
      <c r="EF419" s="45"/>
      <c r="EG419" s="45"/>
      <c r="EH419" s="45"/>
      <c r="EI419" s="45"/>
      <c r="EJ419" s="45"/>
      <c r="EK419" s="45"/>
      <c r="EL419" s="45"/>
      <c r="EM419" s="45"/>
      <c r="EN419" s="45"/>
      <c r="EO419" s="45"/>
      <c r="EP419" s="45"/>
      <c r="EQ419" s="45"/>
      <c r="ER419" s="45"/>
      <c r="ES419" s="45"/>
      <c r="ET419" s="45"/>
      <c r="EU419" s="45"/>
      <c r="EV419" s="45"/>
      <c r="EW419" s="45"/>
      <c r="EX419" s="46">
        <v>1</v>
      </c>
      <c r="EY419" s="53" t="s">
        <v>9902</v>
      </c>
      <c r="EZ419" s="46">
        <v>15</v>
      </c>
      <c r="FA419" s="45"/>
      <c r="FB419" s="45"/>
      <c r="FC419" s="45"/>
      <c r="FD419" s="46" t="s">
        <v>9787</v>
      </c>
      <c r="FE419" s="46" t="s">
        <v>9963</v>
      </c>
      <c r="FF419" s="46">
        <v>7</v>
      </c>
      <c r="FG419" s="46">
        <v>100</v>
      </c>
      <c r="FH419" s="45"/>
      <c r="FI419" s="46">
        <v>14</v>
      </c>
      <c r="FJ419" s="46">
        <v>0</v>
      </c>
      <c r="FK419" s="46">
        <v>0</v>
      </c>
      <c r="FL419" s="46">
        <v>0</v>
      </c>
      <c r="FM419" s="46">
        <v>0</v>
      </c>
      <c r="FN419" s="46">
        <v>14</v>
      </c>
      <c r="FO419" s="46">
        <v>0</v>
      </c>
      <c r="FP419" s="46">
        <v>0</v>
      </c>
      <c r="FQ419" s="46">
        <v>0</v>
      </c>
      <c r="FR419" s="46">
        <v>1</v>
      </c>
      <c r="FS419" s="46" t="s">
        <v>10059</v>
      </c>
      <c r="FT419" s="46" t="s">
        <v>10111</v>
      </c>
      <c r="FU419" s="53" t="s">
        <v>10181</v>
      </c>
      <c r="FV419" s="46" t="s">
        <v>10275</v>
      </c>
      <c r="FW419" s="53" t="s">
        <v>10329</v>
      </c>
      <c r="FX419" s="46" t="s">
        <v>10382</v>
      </c>
      <c r="FY419" s="46" t="s">
        <v>10457</v>
      </c>
      <c r="FZ419" s="45"/>
      <c r="GA419" s="46" t="s">
        <v>10544</v>
      </c>
      <c r="GB419" s="46" t="s">
        <v>10579</v>
      </c>
      <c r="GC419" s="46" t="s">
        <v>5757</v>
      </c>
      <c r="GD419" s="46">
        <v>0</v>
      </c>
      <c r="GE419" s="45"/>
      <c r="GF419" s="46" t="s">
        <v>19</v>
      </c>
      <c r="GG419" s="46" t="s">
        <v>6345</v>
      </c>
      <c r="GH419" s="46" t="s">
        <v>11081</v>
      </c>
      <c r="GI419" s="46" t="s">
        <v>7012</v>
      </c>
      <c r="GJ419" s="46" t="s">
        <v>19</v>
      </c>
      <c r="GK419" s="46" t="s">
        <v>6345</v>
      </c>
      <c r="GL419" s="46" t="s">
        <v>11081</v>
      </c>
      <c r="GM419" s="46" t="s">
        <v>7012</v>
      </c>
      <c r="GN419" s="54" t="s">
        <v>7546</v>
      </c>
    </row>
    <row r="420" spans="3:196" ht="30" customHeight="1" x14ac:dyDescent="0.2">
      <c r="C420" s="102" t="s">
        <v>711</v>
      </c>
      <c r="D420" s="102" t="s">
        <v>11216</v>
      </c>
      <c r="E420" s="46" t="s">
        <v>60</v>
      </c>
      <c r="F420" s="45" t="s">
        <v>11174</v>
      </c>
      <c r="G420" s="46"/>
      <c r="H420" s="46"/>
      <c r="I420" s="46" t="s">
        <v>7730</v>
      </c>
      <c r="J420" s="46" t="s">
        <v>7836</v>
      </c>
      <c r="K420" s="46">
        <v>2018</v>
      </c>
      <c r="L420" s="47">
        <v>44835</v>
      </c>
      <c r="M420" s="47">
        <v>45291</v>
      </c>
      <c r="N420" s="46" t="s">
        <v>7945</v>
      </c>
      <c r="O420" s="46" t="s">
        <v>8069</v>
      </c>
      <c r="P420" s="46" t="s">
        <v>8179</v>
      </c>
      <c r="Q420" s="46" t="s">
        <v>8299</v>
      </c>
      <c r="R420" s="46" t="s">
        <v>699</v>
      </c>
      <c r="S420" s="45"/>
      <c r="T420" s="46" t="s">
        <v>699</v>
      </c>
      <c r="U420" s="45"/>
      <c r="V420" s="46" t="s">
        <v>8488</v>
      </c>
      <c r="W420" s="46" t="s">
        <v>8520</v>
      </c>
      <c r="X420" s="46" t="s">
        <v>699</v>
      </c>
      <c r="Y420" s="45"/>
      <c r="Z420" s="46" t="s">
        <v>8784</v>
      </c>
      <c r="AA420" s="46" t="s">
        <v>8784</v>
      </c>
      <c r="AB420" s="46" t="s">
        <v>3138</v>
      </c>
      <c r="AC420" s="46" t="s">
        <v>8946</v>
      </c>
      <c r="AD420" s="48">
        <f>SUM(AE420,AH420,AK420,AM420,AO420,AQ420)</f>
        <v>320.214</v>
      </c>
      <c r="AE420" s="48">
        <v>317.03399999999999</v>
      </c>
      <c r="AF420" s="49">
        <v>99.01</v>
      </c>
      <c r="AG420" s="49">
        <v>0.13</v>
      </c>
      <c r="AH420" s="48">
        <v>3.18</v>
      </c>
      <c r="AI420" s="49">
        <v>0.99</v>
      </c>
      <c r="AJ420" s="49"/>
      <c r="AK420" s="49">
        <v>0</v>
      </c>
      <c r="AL420" s="49">
        <v>0</v>
      </c>
      <c r="AM420" s="49">
        <v>0</v>
      </c>
      <c r="AN420" s="49">
        <v>0</v>
      </c>
      <c r="AO420" s="49">
        <v>0</v>
      </c>
      <c r="AP420" s="49">
        <v>0</v>
      </c>
      <c r="AQ420" s="49">
        <v>0</v>
      </c>
      <c r="AR420" s="49">
        <v>0</v>
      </c>
      <c r="AS420" s="46" t="s">
        <v>699</v>
      </c>
      <c r="AT420" s="46" t="s">
        <v>699</v>
      </c>
      <c r="AU420" s="46" t="s">
        <v>699</v>
      </c>
      <c r="AV420" s="45"/>
      <c r="AW420" s="45"/>
      <c r="AX420" s="45"/>
      <c r="AY420" s="49"/>
      <c r="AZ420" s="49">
        <v>317.5</v>
      </c>
      <c r="BA420" s="49">
        <v>0.15</v>
      </c>
      <c r="BB420" s="50">
        <v>408</v>
      </c>
      <c r="BC420" s="50">
        <v>408</v>
      </c>
      <c r="BD420" s="50">
        <v>143</v>
      </c>
      <c r="BE420" s="50"/>
      <c r="BF420" s="50"/>
      <c r="BG420" s="50"/>
      <c r="BH420" s="50"/>
      <c r="BI420" s="50"/>
      <c r="BJ420" s="50"/>
      <c r="BK420" s="50"/>
      <c r="BL420" s="50"/>
      <c r="BM420" s="50"/>
      <c r="BN420" s="50"/>
      <c r="BO420" s="50"/>
      <c r="BP420" s="50"/>
      <c r="BQ420" s="50"/>
      <c r="BR420" s="50"/>
      <c r="BS420" s="50"/>
      <c r="BT420" s="50"/>
      <c r="BU420" s="50"/>
      <c r="BV420" s="50"/>
      <c r="BW420" s="50"/>
      <c r="BX420" s="50">
        <v>143</v>
      </c>
      <c r="BY420" s="50">
        <v>14</v>
      </c>
      <c r="BZ420" s="50">
        <v>6</v>
      </c>
      <c r="CA420" s="50">
        <v>6</v>
      </c>
      <c r="CB420" s="50">
        <v>12</v>
      </c>
      <c r="CC420" s="50">
        <v>1</v>
      </c>
      <c r="CD420" s="50">
        <v>15</v>
      </c>
      <c r="CE420" s="50">
        <v>11</v>
      </c>
      <c r="CF420" s="50">
        <v>9</v>
      </c>
      <c r="CG420" s="50">
        <v>6</v>
      </c>
      <c r="CH420" s="50">
        <v>2</v>
      </c>
      <c r="CI420" s="50">
        <v>8</v>
      </c>
      <c r="CJ420" s="50">
        <v>5</v>
      </c>
      <c r="CK420" s="50">
        <v>0</v>
      </c>
      <c r="CL420" s="50">
        <v>4</v>
      </c>
      <c r="CM420" s="50">
        <v>44</v>
      </c>
      <c r="CN420" s="50">
        <v>143</v>
      </c>
      <c r="CO420" s="50"/>
      <c r="CP420" s="48"/>
      <c r="CQ420" s="50"/>
      <c r="CR420" s="50"/>
      <c r="CS420" s="51"/>
      <c r="CT420" s="50"/>
      <c r="CU420" s="50">
        <v>143</v>
      </c>
      <c r="CV420" s="52">
        <f>SUM(BE420:BX420)+SUM(CO420:CT420)-CU420</f>
        <v>0</v>
      </c>
      <c r="CW420" s="49">
        <v>58.755000000000003</v>
      </c>
      <c r="CX420" s="46" t="s">
        <v>9326</v>
      </c>
      <c r="CY420" s="45"/>
      <c r="CZ420" s="49">
        <v>12.76</v>
      </c>
      <c r="DA420" s="53" t="s">
        <v>3953</v>
      </c>
      <c r="DB420" s="49">
        <v>460.53500000000003</v>
      </c>
      <c r="DC420" s="49"/>
      <c r="DD420" s="45"/>
      <c r="DE420" s="45"/>
      <c r="DF420" s="45"/>
      <c r="DG420" s="45"/>
      <c r="DH420" s="46">
        <v>0</v>
      </c>
      <c r="DI420" s="45"/>
      <c r="DJ420" s="46">
        <v>7</v>
      </c>
      <c r="DK420" s="45"/>
      <c r="DL420" s="45"/>
      <c r="DM420" s="45"/>
      <c r="DN420" s="46">
        <v>1</v>
      </c>
      <c r="DO420" s="46" t="s">
        <v>9682</v>
      </c>
      <c r="DP420" s="46">
        <v>9303</v>
      </c>
      <c r="DQ420" s="45"/>
      <c r="DR420" s="45"/>
      <c r="DS420" s="45"/>
      <c r="DT420" s="45"/>
      <c r="DU420" s="45"/>
      <c r="DV420" s="45"/>
      <c r="DW420" s="45"/>
      <c r="DX420" s="45"/>
      <c r="DY420" s="45"/>
      <c r="DZ420" s="45"/>
      <c r="EA420" s="45"/>
      <c r="EB420" s="45"/>
      <c r="EC420" s="45"/>
      <c r="ED420" s="45"/>
      <c r="EE420" s="45"/>
      <c r="EF420" s="45"/>
      <c r="EG420" s="45"/>
      <c r="EH420" s="45"/>
      <c r="EI420" s="45"/>
      <c r="EJ420" s="45"/>
      <c r="EK420" s="45"/>
      <c r="EL420" s="45"/>
      <c r="EM420" s="45"/>
      <c r="EN420" s="45"/>
      <c r="EO420" s="45"/>
      <c r="EP420" s="45"/>
      <c r="EQ420" s="45"/>
      <c r="ER420" s="45"/>
      <c r="ES420" s="45"/>
      <c r="ET420" s="45"/>
      <c r="EU420" s="45"/>
      <c r="EV420" s="45"/>
      <c r="EW420" s="45"/>
      <c r="EX420" s="45"/>
      <c r="EY420" s="45"/>
      <c r="EZ420" s="45"/>
      <c r="FA420" s="45"/>
      <c r="FB420" s="45"/>
      <c r="FC420" s="45"/>
      <c r="FD420" s="46" t="s">
        <v>9951</v>
      </c>
      <c r="FE420" s="46" t="s">
        <v>9964</v>
      </c>
      <c r="FF420" s="46">
        <v>9303</v>
      </c>
      <c r="FG420" s="46">
        <v>100</v>
      </c>
      <c r="FH420" s="45"/>
      <c r="FI420" s="46">
        <v>18</v>
      </c>
      <c r="FJ420" s="46">
        <v>0</v>
      </c>
      <c r="FK420" s="46">
        <v>0</v>
      </c>
      <c r="FL420" s="46">
        <v>0</v>
      </c>
      <c r="FM420" s="46">
        <v>0</v>
      </c>
      <c r="FN420" s="46">
        <v>18</v>
      </c>
      <c r="FO420" s="46">
        <v>0</v>
      </c>
      <c r="FP420" s="46">
        <v>0</v>
      </c>
      <c r="FQ420" s="46">
        <v>0</v>
      </c>
      <c r="FR420" s="46">
        <v>1</v>
      </c>
      <c r="FS420" s="53" t="s">
        <v>10060</v>
      </c>
      <c r="FT420" s="46" t="s">
        <v>10112</v>
      </c>
      <c r="FU420" s="53" t="s">
        <v>10182</v>
      </c>
      <c r="FV420" s="46" t="s">
        <v>10275</v>
      </c>
      <c r="FW420" s="53" t="s">
        <v>10330</v>
      </c>
      <c r="FX420" s="46" t="s">
        <v>10383</v>
      </c>
      <c r="FY420" s="46" t="s">
        <v>10458</v>
      </c>
      <c r="FZ420" s="45"/>
      <c r="GA420" s="46" t="s">
        <v>10545</v>
      </c>
      <c r="GB420" s="46" t="s">
        <v>10580</v>
      </c>
      <c r="GC420" s="46" t="s">
        <v>10636</v>
      </c>
      <c r="GD420" s="46">
        <v>22</v>
      </c>
      <c r="GE420" s="46">
        <v>880</v>
      </c>
      <c r="GF420" s="46" t="s">
        <v>19</v>
      </c>
      <c r="GG420" s="46" t="s">
        <v>6345</v>
      </c>
      <c r="GH420" s="46" t="s">
        <v>11081</v>
      </c>
      <c r="GI420" s="46" t="s">
        <v>7012</v>
      </c>
      <c r="GJ420" s="46" t="s">
        <v>19</v>
      </c>
      <c r="GK420" s="46" t="s">
        <v>6345</v>
      </c>
      <c r="GL420" s="46" t="s">
        <v>11081</v>
      </c>
      <c r="GM420" s="46" t="s">
        <v>7012</v>
      </c>
      <c r="GN420" s="54" t="s">
        <v>7547</v>
      </c>
    </row>
    <row r="421" spans="3:196" ht="30" customHeight="1" x14ac:dyDescent="0.2">
      <c r="C421" s="57" t="s">
        <v>11156</v>
      </c>
      <c r="D421" s="102" t="s">
        <v>11216</v>
      </c>
      <c r="E421" s="54" t="s">
        <v>60</v>
      </c>
      <c r="F421" s="54" t="s">
        <v>11175</v>
      </c>
      <c r="G421" s="54" t="s">
        <v>82</v>
      </c>
      <c r="H421" s="54" t="s">
        <v>285</v>
      </c>
      <c r="I421" s="54" t="s">
        <v>607</v>
      </c>
      <c r="J421" s="54" t="s">
        <v>607</v>
      </c>
      <c r="K421" s="54">
        <v>2022</v>
      </c>
      <c r="L421" s="54" t="s">
        <v>840</v>
      </c>
      <c r="M421" s="54" t="s">
        <v>850</v>
      </c>
      <c r="N421" s="54"/>
      <c r="O421" s="54" t="s">
        <v>1156</v>
      </c>
      <c r="P421" s="54" t="s">
        <v>1388</v>
      </c>
      <c r="Q421" s="54" t="s">
        <v>1668</v>
      </c>
      <c r="R421" s="54" t="s">
        <v>1866</v>
      </c>
      <c r="S421" s="54" t="s">
        <v>2106</v>
      </c>
      <c r="T421" s="54" t="s">
        <v>2339</v>
      </c>
      <c r="U421" s="54" t="s">
        <v>687</v>
      </c>
      <c r="V421" s="54"/>
      <c r="W421" s="54"/>
      <c r="X421" s="54"/>
      <c r="Y421" s="54"/>
      <c r="Z421" s="54" t="s">
        <v>2798</v>
      </c>
      <c r="AA421" s="54" t="s">
        <v>3056</v>
      </c>
      <c r="AB421" s="54" t="s">
        <v>3140</v>
      </c>
      <c r="AC421" s="54" t="s">
        <v>3056</v>
      </c>
      <c r="AD421" s="55">
        <v>0.96299999999999997</v>
      </c>
      <c r="AE421" s="55"/>
      <c r="AF421" s="55"/>
      <c r="AG421" s="55"/>
      <c r="AH421" s="55">
        <v>0.96299999999999997</v>
      </c>
      <c r="AI421" s="55">
        <v>0</v>
      </c>
      <c r="AJ421" s="55">
        <v>0.03</v>
      </c>
      <c r="AK421" s="55">
        <v>0</v>
      </c>
      <c r="AL421" s="55">
        <v>0</v>
      </c>
      <c r="AM421" s="55">
        <v>0</v>
      </c>
      <c r="AN421" s="55">
        <v>0</v>
      </c>
      <c r="AO421" s="55">
        <v>0</v>
      </c>
      <c r="AP421" s="55">
        <v>0</v>
      </c>
      <c r="AQ421" s="55"/>
      <c r="AR421" s="55"/>
      <c r="AS421" s="55"/>
      <c r="AT421" s="55"/>
      <c r="AU421" s="55"/>
      <c r="AV421" s="55"/>
      <c r="AW421" s="54"/>
      <c r="AX421" s="54"/>
      <c r="AY421" s="55"/>
      <c r="AZ421" s="55">
        <v>1</v>
      </c>
      <c r="BA421" s="55">
        <v>0.04</v>
      </c>
      <c r="BB421" s="56">
        <v>1</v>
      </c>
      <c r="BC421" s="56">
        <v>1</v>
      </c>
      <c r="BD421" s="56">
        <v>1</v>
      </c>
      <c r="BE421" s="56"/>
      <c r="BF421" s="56"/>
      <c r="BG421" s="56">
        <v>1</v>
      </c>
      <c r="BH421" s="56"/>
      <c r="BI421" s="56"/>
      <c r="BJ421" s="56"/>
      <c r="BK421" s="56"/>
      <c r="BL421" s="56"/>
      <c r="BM421" s="56"/>
      <c r="BN421" s="56"/>
      <c r="BO421" s="56"/>
      <c r="BP421" s="56"/>
      <c r="BQ421" s="56"/>
      <c r="BR421" s="56"/>
      <c r="BS421" s="56"/>
      <c r="BT421" s="56"/>
      <c r="BU421" s="56"/>
      <c r="BV421" s="56"/>
      <c r="BW421" s="56"/>
      <c r="BX421" s="56"/>
      <c r="BY421" s="56"/>
      <c r="BZ421" s="56"/>
      <c r="CA421" s="56"/>
      <c r="CB421" s="56"/>
      <c r="CC421" s="56"/>
      <c r="CD421" s="56"/>
      <c r="CE421" s="56"/>
      <c r="CF421" s="56"/>
      <c r="CG421" s="56"/>
      <c r="CH421" s="56"/>
      <c r="CI421" s="56"/>
      <c r="CJ421" s="56"/>
      <c r="CK421" s="56"/>
      <c r="CL421" s="56"/>
      <c r="CM421" s="56"/>
      <c r="CN421" s="56">
        <v>0</v>
      </c>
      <c r="CO421" s="56"/>
      <c r="CP421" s="70"/>
      <c r="CQ421" s="56"/>
      <c r="CR421" s="56"/>
      <c r="CS421" s="56"/>
      <c r="CT421" s="56"/>
      <c r="CU421" s="56">
        <v>1</v>
      </c>
      <c r="CV421" s="56">
        <v>0</v>
      </c>
      <c r="CW421" s="55">
        <v>5.3999999999999999E-2</v>
      </c>
      <c r="CX421" s="54" t="s">
        <v>3763</v>
      </c>
      <c r="CY421" s="54"/>
      <c r="CZ421" s="54">
        <v>0</v>
      </c>
      <c r="DA421" s="54" t="s">
        <v>3953</v>
      </c>
      <c r="DB421" s="55">
        <v>10.042999999999999</v>
      </c>
      <c r="DC421" s="54"/>
      <c r="DD421" s="54"/>
      <c r="DE421" s="54"/>
      <c r="DF421" s="54"/>
      <c r="DG421" s="54"/>
      <c r="DH421" s="54">
        <v>0</v>
      </c>
      <c r="DI421" s="54"/>
      <c r="DJ421" s="54">
        <v>2</v>
      </c>
      <c r="DK421" s="54">
        <v>1</v>
      </c>
      <c r="DL421" s="54" t="s">
        <v>4221</v>
      </c>
      <c r="DM421" s="54">
        <v>54</v>
      </c>
      <c r="DN421" s="54">
        <v>1</v>
      </c>
      <c r="DO421" s="54" t="s">
        <v>4351</v>
      </c>
      <c r="DP421" s="54">
        <v>54</v>
      </c>
      <c r="DQ421" s="54"/>
      <c r="DR421" s="54"/>
      <c r="DS421" s="54"/>
      <c r="DT421" s="54"/>
      <c r="DU421" s="54"/>
      <c r="DV421" s="54"/>
      <c r="DW421" s="54"/>
      <c r="DX421" s="54"/>
      <c r="DY421" s="54"/>
      <c r="DZ421" s="54"/>
      <c r="EA421" s="54"/>
      <c r="EB421" s="54"/>
      <c r="EC421" s="54"/>
      <c r="ED421" s="54"/>
      <c r="EE421" s="54"/>
      <c r="EF421" s="54"/>
      <c r="EG421" s="54"/>
      <c r="EH421" s="54"/>
      <c r="EI421" s="54"/>
      <c r="EJ421" s="54"/>
      <c r="EK421" s="54"/>
      <c r="EL421" s="54"/>
      <c r="EM421" s="54"/>
      <c r="EN421" s="54"/>
      <c r="EO421" s="54"/>
      <c r="EP421" s="54"/>
      <c r="EQ421" s="54"/>
      <c r="ER421" s="54"/>
      <c r="ES421" s="54"/>
      <c r="ET421" s="54"/>
      <c r="EU421" s="54"/>
      <c r="EV421" s="54"/>
      <c r="EW421" s="54"/>
      <c r="EX421" s="54"/>
      <c r="EY421" s="54"/>
      <c r="EZ421" s="54"/>
      <c r="FA421" s="54"/>
      <c r="FB421" s="54"/>
      <c r="FC421" s="54"/>
      <c r="FD421" s="54"/>
      <c r="FE421" s="54"/>
      <c r="FF421" s="54"/>
      <c r="FG421" s="54"/>
      <c r="FH421" s="54"/>
      <c r="FI421" s="54"/>
      <c r="FJ421" s="54"/>
      <c r="FK421" s="54"/>
      <c r="FL421" s="54"/>
      <c r="FM421" s="54"/>
      <c r="FN421" s="54"/>
      <c r="FO421" s="54"/>
      <c r="FP421" s="54"/>
      <c r="FQ421" s="54"/>
      <c r="FR421" s="54"/>
      <c r="FS421" s="54"/>
      <c r="FT421" s="54"/>
      <c r="FU421" s="54" t="s">
        <v>699</v>
      </c>
      <c r="FV421" s="54" t="s">
        <v>5242</v>
      </c>
      <c r="FW421" s="54"/>
      <c r="FX421" s="54"/>
      <c r="FY421" s="54" t="s">
        <v>5512</v>
      </c>
      <c r="FZ421" s="54"/>
      <c r="GA421" s="54" t="s">
        <v>5632</v>
      </c>
      <c r="GB421" s="54"/>
      <c r="GC421" s="54" t="s">
        <v>5727</v>
      </c>
      <c r="GD421" s="54"/>
      <c r="GE421" s="54"/>
      <c r="GF421" s="54" t="s">
        <v>19</v>
      </c>
      <c r="GG421" s="54" t="s">
        <v>6345</v>
      </c>
      <c r="GH421" s="54" t="s">
        <v>6667</v>
      </c>
      <c r="GI421" s="54" t="s">
        <v>7012</v>
      </c>
      <c r="GJ421" s="54" t="s">
        <v>19</v>
      </c>
      <c r="GK421" s="54" t="s">
        <v>6345</v>
      </c>
      <c r="GL421" s="54" t="s">
        <v>6667</v>
      </c>
      <c r="GM421" s="54" t="s">
        <v>7012</v>
      </c>
      <c r="GN421" s="54" t="s">
        <v>7548</v>
      </c>
    </row>
    <row r="422" spans="3:196" ht="30" customHeight="1" x14ac:dyDescent="0.2">
      <c r="C422" s="57" t="s">
        <v>11083</v>
      </c>
      <c r="D422" s="102" t="s">
        <v>11213</v>
      </c>
      <c r="E422" s="46" t="s">
        <v>39</v>
      </c>
      <c r="F422" s="45" t="s">
        <v>11174</v>
      </c>
      <c r="G422" s="46"/>
      <c r="H422" s="46"/>
      <c r="I422" s="46" t="s">
        <v>7656</v>
      </c>
      <c r="J422" s="45"/>
      <c r="K422" s="46">
        <v>2017</v>
      </c>
      <c r="L422" s="47">
        <v>44927</v>
      </c>
      <c r="M422" s="47">
        <v>45291</v>
      </c>
      <c r="N422" s="46" t="s">
        <v>7874</v>
      </c>
      <c r="O422" s="46" t="s">
        <v>8008</v>
      </c>
      <c r="P422" s="46" t="s">
        <v>8115</v>
      </c>
      <c r="Q422" s="46" t="s">
        <v>8234</v>
      </c>
      <c r="R422" s="46" t="s">
        <v>8352</v>
      </c>
      <c r="S422" s="46" t="s">
        <v>8380</v>
      </c>
      <c r="T422" s="45"/>
      <c r="U422" s="45"/>
      <c r="V422" s="45"/>
      <c r="W422" s="45"/>
      <c r="X422" s="46" t="s">
        <v>8535</v>
      </c>
      <c r="Y422" s="46" t="s">
        <v>8627</v>
      </c>
      <c r="Z422" s="46" t="s">
        <v>8714</v>
      </c>
      <c r="AA422" s="46" t="s">
        <v>8714</v>
      </c>
      <c r="AB422" s="46" t="s">
        <v>3138</v>
      </c>
      <c r="AC422" s="46" t="s">
        <v>8880</v>
      </c>
      <c r="AD422" s="48">
        <f>SUM(AE422,AH422,AK422,AM422,AO422,AQ422)</f>
        <v>1812.2849999999999</v>
      </c>
      <c r="AE422" s="48">
        <v>112.307</v>
      </c>
      <c r="AF422" s="49">
        <v>6.2</v>
      </c>
      <c r="AG422" s="49">
        <v>0.03</v>
      </c>
      <c r="AH422" s="48">
        <v>153.345</v>
      </c>
      <c r="AI422" s="49">
        <v>8.4600000000000009</v>
      </c>
      <c r="AJ422" s="49"/>
      <c r="AK422" s="49">
        <v>54.552999999999997</v>
      </c>
      <c r="AL422" s="49">
        <v>3.01</v>
      </c>
      <c r="AM422" s="49">
        <v>0</v>
      </c>
      <c r="AN422" s="49">
        <v>0</v>
      </c>
      <c r="AO422" s="49">
        <v>0</v>
      </c>
      <c r="AP422" s="49">
        <v>0</v>
      </c>
      <c r="AQ422" s="49">
        <v>1492.08</v>
      </c>
      <c r="AR422" s="49">
        <v>82.33</v>
      </c>
      <c r="AS422" s="46" t="s">
        <v>9009</v>
      </c>
      <c r="AT422" s="46" t="s">
        <v>9060</v>
      </c>
      <c r="AU422" s="46" t="s">
        <v>8714</v>
      </c>
      <c r="AV422" s="46">
        <v>1</v>
      </c>
      <c r="AW422" s="46" t="s">
        <v>9073</v>
      </c>
      <c r="AX422" s="46" t="s">
        <v>9143</v>
      </c>
      <c r="AY422" s="49">
        <v>0</v>
      </c>
      <c r="AZ422" s="49">
        <v>102.746</v>
      </c>
      <c r="BA422" s="49">
        <v>0.02</v>
      </c>
      <c r="BB422" s="50">
        <v>341585</v>
      </c>
      <c r="BC422" s="50">
        <v>0</v>
      </c>
      <c r="BD422" s="50">
        <v>60</v>
      </c>
      <c r="BE422" s="50"/>
      <c r="BF422" s="50"/>
      <c r="BG422" s="50"/>
      <c r="BH422" s="50"/>
      <c r="BI422" s="50"/>
      <c r="BJ422" s="50"/>
      <c r="BK422" s="50"/>
      <c r="BL422" s="50"/>
      <c r="BM422" s="50"/>
      <c r="BN422" s="50">
        <v>13</v>
      </c>
      <c r="BO422" s="50"/>
      <c r="BP422" s="50">
        <v>47</v>
      </c>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v>0</v>
      </c>
      <c r="CO422" s="50"/>
      <c r="CP422" s="48"/>
      <c r="CQ422" s="50"/>
      <c r="CR422" s="50"/>
      <c r="CS422" s="51"/>
      <c r="CT422" s="50"/>
      <c r="CU422" s="50">
        <v>60</v>
      </c>
      <c r="CV422" s="52">
        <f>SUM(BE422:BX422)+SUM(CO422:CT422)-CU422</f>
        <v>0</v>
      </c>
      <c r="CW422" s="49">
        <v>3332.9070000000002</v>
      </c>
      <c r="CX422" s="46" t="s">
        <v>9255</v>
      </c>
      <c r="CY422" s="45"/>
      <c r="CZ422" s="49">
        <v>78.62</v>
      </c>
      <c r="DA422" s="53" t="s">
        <v>3951</v>
      </c>
      <c r="DB422" s="49">
        <v>4239.1610000000001</v>
      </c>
      <c r="DC422" s="49">
        <v>1</v>
      </c>
      <c r="DD422" s="46" t="s">
        <v>9480</v>
      </c>
      <c r="DE422" s="46" t="s">
        <v>9508</v>
      </c>
      <c r="DF422" s="46" t="s">
        <v>9550</v>
      </c>
      <c r="DG422" s="46">
        <v>41</v>
      </c>
      <c r="DH422" s="46">
        <v>12648</v>
      </c>
      <c r="DI422" s="45"/>
      <c r="DJ422" s="46">
        <v>12</v>
      </c>
      <c r="DK422" s="46">
        <v>1</v>
      </c>
      <c r="DL422" s="46" t="s">
        <v>9587</v>
      </c>
      <c r="DM422" s="46">
        <v>0</v>
      </c>
      <c r="DN422" s="46">
        <v>1</v>
      </c>
      <c r="DO422" s="46" t="s">
        <v>9641</v>
      </c>
      <c r="DP422" s="46">
        <v>0</v>
      </c>
      <c r="DQ422" s="45"/>
      <c r="DR422" s="45"/>
      <c r="DS422" s="45"/>
      <c r="DT422" s="45"/>
      <c r="DU422" s="45"/>
      <c r="DV422" s="45"/>
      <c r="DW422" s="45"/>
      <c r="DX422" s="45"/>
      <c r="DY422" s="45"/>
      <c r="DZ422" s="46">
        <v>1</v>
      </c>
      <c r="EA422" s="46" t="s">
        <v>9740</v>
      </c>
      <c r="EB422" s="46">
        <v>0</v>
      </c>
      <c r="EC422" s="46">
        <v>1</v>
      </c>
      <c r="ED422" s="46" t="s">
        <v>9764</v>
      </c>
      <c r="EE422" s="46">
        <v>0</v>
      </c>
      <c r="EF422" s="46" t="s">
        <v>9770</v>
      </c>
      <c r="EG422" s="46" t="s">
        <v>9791</v>
      </c>
      <c r="EH422" s="46">
        <v>0</v>
      </c>
      <c r="EI422" s="46">
        <v>1</v>
      </c>
      <c r="EJ422" s="46" t="s">
        <v>9806</v>
      </c>
      <c r="EK422" s="46">
        <v>816152</v>
      </c>
      <c r="EL422" s="45"/>
      <c r="EM422" s="45"/>
      <c r="EN422" s="45"/>
      <c r="EO422" s="45"/>
      <c r="EP422" s="45"/>
      <c r="EQ422" s="45"/>
      <c r="ER422" s="45"/>
      <c r="ES422" s="45"/>
      <c r="ET422" s="45"/>
      <c r="EU422" s="45"/>
      <c r="EV422" s="45"/>
      <c r="EW422" s="45"/>
      <c r="EX422" s="46">
        <v>1</v>
      </c>
      <c r="EY422" s="46" t="s">
        <v>9881</v>
      </c>
      <c r="EZ422" s="46">
        <v>16</v>
      </c>
      <c r="FA422" s="46">
        <v>1</v>
      </c>
      <c r="FB422" s="46" t="s">
        <v>9921</v>
      </c>
      <c r="FC422" s="46">
        <v>23</v>
      </c>
      <c r="FD422" s="45"/>
      <c r="FE422" s="45"/>
      <c r="FF422" s="45"/>
      <c r="FG422" s="46">
        <v>100</v>
      </c>
      <c r="FH422" s="46" t="s">
        <v>9969</v>
      </c>
      <c r="FI422" s="46">
        <v>45</v>
      </c>
      <c r="FJ422" s="46">
        <v>0</v>
      </c>
      <c r="FK422" s="46">
        <v>2</v>
      </c>
      <c r="FL422" s="46">
        <v>0</v>
      </c>
      <c r="FM422" s="46">
        <v>0</v>
      </c>
      <c r="FN422" s="46">
        <v>43</v>
      </c>
      <c r="FO422" s="46">
        <v>0</v>
      </c>
      <c r="FP422" s="46">
        <v>0</v>
      </c>
      <c r="FQ422" s="46">
        <v>0</v>
      </c>
      <c r="FR422" s="46">
        <v>1</v>
      </c>
      <c r="FS422" s="53" t="s">
        <v>10033</v>
      </c>
      <c r="FT422" s="46" t="s">
        <v>10080</v>
      </c>
      <c r="FU422" s="53" t="s">
        <v>10136</v>
      </c>
      <c r="FV422" s="46" t="s">
        <v>10222</v>
      </c>
      <c r="FW422" s="53" t="s">
        <v>10311</v>
      </c>
      <c r="FX422" s="45"/>
      <c r="FY422" s="46" t="s">
        <v>10403</v>
      </c>
      <c r="FZ422" s="45"/>
      <c r="GA422" s="46" t="s">
        <v>10515</v>
      </c>
      <c r="GB422" s="45"/>
      <c r="GC422" s="46" t="s">
        <v>10588</v>
      </c>
      <c r="GD422" s="46">
        <v>1</v>
      </c>
      <c r="GE422" s="46">
        <v>105</v>
      </c>
      <c r="GF422" s="46" t="s">
        <v>10677</v>
      </c>
      <c r="GG422" s="46" t="s">
        <v>10763</v>
      </c>
      <c r="GH422" s="46" t="s">
        <v>11081</v>
      </c>
      <c r="GI422" s="46" t="s">
        <v>10877</v>
      </c>
      <c r="GJ422" s="46" t="s">
        <v>10986</v>
      </c>
      <c r="GK422" s="46" t="s">
        <v>11005</v>
      </c>
      <c r="GL422" s="46" t="s">
        <v>11081</v>
      </c>
      <c r="GM422" s="46" t="s">
        <v>11047</v>
      </c>
      <c r="GN422" s="54" t="s">
        <v>7553</v>
      </c>
    </row>
    <row r="423" spans="3:196" ht="30" customHeight="1" x14ac:dyDescent="0.2">
      <c r="C423" s="57" t="s">
        <v>11178</v>
      </c>
      <c r="D423" s="102" t="s">
        <v>11213</v>
      </c>
      <c r="E423" s="46" t="s">
        <v>39</v>
      </c>
      <c r="F423" s="45" t="s">
        <v>11174</v>
      </c>
      <c r="G423" s="46"/>
      <c r="H423" s="46"/>
      <c r="I423" s="46" t="s">
        <v>7657</v>
      </c>
      <c r="J423" s="46" t="s">
        <v>7657</v>
      </c>
      <c r="K423" s="46">
        <v>2019</v>
      </c>
      <c r="L423" s="47">
        <v>44827</v>
      </c>
      <c r="M423" s="47">
        <v>45231</v>
      </c>
      <c r="N423" s="46" t="s">
        <v>7875</v>
      </c>
      <c r="O423" s="46" t="s">
        <v>8009</v>
      </c>
      <c r="P423" s="46" t="s">
        <v>8116</v>
      </c>
      <c r="Q423" s="46" t="s">
        <v>8235</v>
      </c>
      <c r="R423" s="46" t="s">
        <v>8352</v>
      </c>
      <c r="S423" s="46" t="s">
        <v>8381</v>
      </c>
      <c r="T423" s="45"/>
      <c r="U423" s="45"/>
      <c r="V423" s="45"/>
      <c r="W423" s="45"/>
      <c r="X423" s="45"/>
      <c r="Y423" s="45"/>
      <c r="Z423" s="46" t="s">
        <v>8715</v>
      </c>
      <c r="AA423" s="46" t="s">
        <v>8715</v>
      </c>
      <c r="AB423" s="46" t="s">
        <v>3138</v>
      </c>
      <c r="AC423" s="46" t="s">
        <v>8881</v>
      </c>
      <c r="AD423" s="48">
        <f>SUM(AE423,AH423,AK423,AM423,AO423,AQ423)</f>
        <v>6.7661602599999995</v>
      </c>
      <c r="AE423" s="48">
        <v>0.20734372000000001</v>
      </c>
      <c r="AF423" s="49">
        <v>3.06</v>
      </c>
      <c r="AG423" s="49">
        <v>4.9570000000000001E-5</v>
      </c>
      <c r="AH423" s="48">
        <v>1.42696432</v>
      </c>
      <c r="AI423" s="49">
        <v>21.09</v>
      </c>
      <c r="AJ423" s="49"/>
      <c r="AK423" s="49">
        <v>0.73446</v>
      </c>
      <c r="AL423" s="49">
        <v>10.85</v>
      </c>
      <c r="AM423" s="49">
        <v>1.6437868</v>
      </c>
      <c r="AN423" s="49">
        <v>24.29</v>
      </c>
      <c r="AO423" s="49">
        <v>0</v>
      </c>
      <c r="AP423" s="49">
        <v>0</v>
      </c>
      <c r="AQ423" s="49">
        <v>2.75360542</v>
      </c>
      <c r="AR423" s="49">
        <v>40.700000000000003</v>
      </c>
      <c r="AS423" s="46" t="s">
        <v>9010</v>
      </c>
      <c r="AT423" s="46" t="s">
        <v>9061</v>
      </c>
      <c r="AU423" s="46" t="s">
        <v>8715</v>
      </c>
      <c r="AV423" s="45"/>
      <c r="AW423" s="45"/>
      <c r="AX423" s="45"/>
      <c r="AY423" s="49"/>
      <c r="AZ423" s="49">
        <v>9.9580000000000002</v>
      </c>
      <c r="BA423" s="49">
        <v>2.2712000000000001E-3</v>
      </c>
      <c r="BB423" s="50">
        <v>39</v>
      </c>
      <c r="BC423" s="50">
        <v>39</v>
      </c>
      <c r="BD423" s="50">
        <v>3</v>
      </c>
      <c r="BE423" s="50"/>
      <c r="BF423" s="50"/>
      <c r="BG423" s="50"/>
      <c r="BH423" s="50"/>
      <c r="BI423" s="50"/>
      <c r="BJ423" s="50"/>
      <c r="BK423" s="50"/>
      <c r="BL423" s="50"/>
      <c r="BM423" s="50"/>
      <c r="BN423" s="50"/>
      <c r="BO423" s="50">
        <v>1</v>
      </c>
      <c r="BP423" s="50">
        <v>1</v>
      </c>
      <c r="BQ423" s="50"/>
      <c r="BR423" s="50">
        <v>1</v>
      </c>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v>0</v>
      </c>
      <c r="CO423" s="50"/>
      <c r="CP423" s="48"/>
      <c r="CQ423" s="50"/>
      <c r="CR423" s="50"/>
      <c r="CS423" s="51"/>
      <c r="CT423" s="50"/>
      <c r="CU423" s="50">
        <v>3</v>
      </c>
      <c r="CV423" s="52">
        <f>SUM(BE423:BX423)+SUM(CO423:CT423)-CU423</f>
        <v>0</v>
      </c>
      <c r="CW423" s="49">
        <v>3.5259999999999998</v>
      </c>
      <c r="CX423" s="46" t="s">
        <v>9256</v>
      </c>
      <c r="CY423" s="45"/>
      <c r="CZ423" s="49">
        <v>0.08</v>
      </c>
      <c r="DA423" s="53" t="s">
        <v>3951</v>
      </c>
      <c r="DB423" s="49">
        <v>4239.1610000000001</v>
      </c>
      <c r="DC423" s="49"/>
      <c r="DD423" s="45"/>
      <c r="DE423" s="45"/>
      <c r="DF423" s="45"/>
      <c r="DG423" s="45"/>
      <c r="DH423" s="45"/>
      <c r="DI423" s="45"/>
      <c r="DJ423" s="46">
        <v>0</v>
      </c>
      <c r="DK423" s="45"/>
      <c r="DL423" s="45"/>
      <c r="DM423" s="45"/>
      <c r="DN423" s="46">
        <v>1</v>
      </c>
      <c r="DO423" s="46" t="s">
        <v>9642</v>
      </c>
      <c r="DP423" s="46">
        <v>1603</v>
      </c>
      <c r="DQ423" s="45"/>
      <c r="DR423" s="45"/>
      <c r="DS423" s="45"/>
      <c r="DT423" s="45"/>
      <c r="DU423" s="45"/>
      <c r="DV423" s="45"/>
      <c r="DW423" s="45"/>
      <c r="DX423" s="45"/>
      <c r="DY423" s="45"/>
      <c r="DZ423" s="45"/>
      <c r="EA423" s="45"/>
      <c r="EB423" s="45"/>
      <c r="EC423" s="45"/>
      <c r="ED423" s="45"/>
      <c r="EE423" s="45"/>
      <c r="EF423" s="45"/>
      <c r="EG423" s="45"/>
      <c r="EH423" s="45"/>
      <c r="EI423" s="45"/>
      <c r="EJ423" s="45"/>
      <c r="EK423" s="45"/>
      <c r="EL423" s="45"/>
      <c r="EM423" s="45"/>
      <c r="EN423" s="45"/>
      <c r="EO423" s="45"/>
      <c r="EP423" s="45"/>
      <c r="EQ423" s="45"/>
      <c r="ER423" s="45"/>
      <c r="ES423" s="45"/>
      <c r="ET423" s="45"/>
      <c r="EU423" s="45"/>
      <c r="EV423" s="45"/>
      <c r="EW423" s="45"/>
      <c r="EX423" s="46">
        <v>1</v>
      </c>
      <c r="EY423" s="46" t="s">
        <v>9882</v>
      </c>
      <c r="EZ423" s="46">
        <v>5</v>
      </c>
      <c r="FA423" s="45"/>
      <c r="FB423" s="45"/>
      <c r="FC423" s="45"/>
      <c r="FD423" s="45"/>
      <c r="FE423" s="45"/>
      <c r="FF423" s="45"/>
      <c r="FG423" s="46">
        <v>88</v>
      </c>
      <c r="FH423" s="46" t="s">
        <v>9970</v>
      </c>
      <c r="FI423" s="46">
        <v>11</v>
      </c>
      <c r="FJ423" s="46">
        <v>1</v>
      </c>
      <c r="FK423" s="46">
        <v>0</v>
      </c>
      <c r="FL423" s="46">
        <v>0</v>
      </c>
      <c r="FM423" s="46">
        <v>0</v>
      </c>
      <c r="FN423" s="46">
        <v>10</v>
      </c>
      <c r="FO423" s="46">
        <v>0</v>
      </c>
      <c r="FP423" s="46">
        <v>0</v>
      </c>
      <c r="FQ423" s="46">
        <v>0</v>
      </c>
      <c r="FR423" s="45"/>
      <c r="FS423" s="45"/>
      <c r="FT423" s="45"/>
      <c r="FU423" s="53" t="s">
        <v>10137</v>
      </c>
      <c r="FV423" s="46" t="s">
        <v>10223</v>
      </c>
      <c r="FW423" s="45"/>
      <c r="FX423" s="45"/>
      <c r="FY423" s="45"/>
      <c r="FZ423" s="45"/>
      <c r="GA423" s="45"/>
      <c r="GB423" s="45"/>
      <c r="GC423" s="46" t="s">
        <v>5672</v>
      </c>
      <c r="GD423" s="46">
        <v>0</v>
      </c>
      <c r="GE423" s="46">
        <v>0</v>
      </c>
      <c r="GF423" s="46" t="s">
        <v>10678</v>
      </c>
      <c r="GG423" s="46" t="s">
        <v>10764</v>
      </c>
      <c r="GH423" s="46" t="s">
        <v>11081</v>
      </c>
      <c r="GI423" s="46" t="s">
        <v>10878</v>
      </c>
      <c r="GJ423" s="46" t="s">
        <v>10986</v>
      </c>
      <c r="GK423" s="46" t="s">
        <v>11005</v>
      </c>
      <c r="GL423" s="46" t="s">
        <v>11081</v>
      </c>
      <c r="GM423" s="46" t="s">
        <v>11047</v>
      </c>
      <c r="GN423" s="54" t="s">
        <v>7557</v>
      </c>
    </row>
    <row r="424" spans="3:196" ht="30" customHeight="1" x14ac:dyDescent="0.2">
      <c r="C424" s="57" t="s">
        <v>11155</v>
      </c>
      <c r="D424" s="102" t="s">
        <v>11213</v>
      </c>
      <c r="E424" s="46" t="s">
        <v>39</v>
      </c>
      <c r="F424" s="45" t="s">
        <v>11174</v>
      </c>
      <c r="G424" s="46"/>
      <c r="H424" s="46"/>
      <c r="I424" s="46" t="s">
        <v>7663</v>
      </c>
      <c r="J424" s="46" t="s">
        <v>7793</v>
      </c>
      <c r="K424" s="46">
        <v>2017</v>
      </c>
      <c r="L424" s="47">
        <v>44946</v>
      </c>
      <c r="M424" s="47">
        <v>45291</v>
      </c>
      <c r="N424" s="46" t="s">
        <v>7880</v>
      </c>
      <c r="O424" s="46" t="s">
        <v>8014</v>
      </c>
      <c r="P424" s="46" t="s">
        <v>8121</v>
      </c>
      <c r="Q424" s="46" t="s">
        <v>8240</v>
      </c>
      <c r="R424" s="46" t="s">
        <v>8352</v>
      </c>
      <c r="S424" s="46" t="s">
        <v>8384</v>
      </c>
      <c r="T424" s="45"/>
      <c r="U424" s="45"/>
      <c r="V424" s="45"/>
      <c r="W424" s="45"/>
      <c r="X424" s="46" t="s">
        <v>8541</v>
      </c>
      <c r="Y424" s="46" t="s">
        <v>8633</v>
      </c>
      <c r="Z424" s="46" t="s">
        <v>8721</v>
      </c>
      <c r="AA424" s="46" t="s">
        <v>8721</v>
      </c>
      <c r="AB424" s="46" t="s">
        <v>3138</v>
      </c>
      <c r="AC424" s="46" t="s">
        <v>8880</v>
      </c>
      <c r="AD424" s="48">
        <f>SUM(AE424,AH424,AK424,AM424,AO424,AQ424)</f>
        <v>145.69800000000001</v>
      </c>
      <c r="AE424" s="48">
        <v>66.605000000000004</v>
      </c>
      <c r="AF424" s="49">
        <v>45.71</v>
      </c>
      <c r="AG424" s="49">
        <v>0.02</v>
      </c>
      <c r="AH424" s="48">
        <v>52.052999999999997</v>
      </c>
      <c r="AI424" s="49">
        <v>35.729999999999997</v>
      </c>
      <c r="AJ424" s="49"/>
      <c r="AK424" s="49">
        <v>0</v>
      </c>
      <c r="AL424" s="49">
        <v>0</v>
      </c>
      <c r="AM424" s="49">
        <v>0</v>
      </c>
      <c r="AN424" s="49">
        <v>0</v>
      </c>
      <c r="AO424" s="49">
        <v>27.04</v>
      </c>
      <c r="AP424" s="49">
        <v>18.559999999999999</v>
      </c>
      <c r="AQ424" s="49">
        <v>0</v>
      </c>
      <c r="AR424" s="49">
        <v>0</v>
      </c>
      <c r="AS424" s="46" t="s">
        <v>9012</v>
      </c>
      <c r="AT424" s="46" t="s">
        <v>9012</v>
      </c>
      <c r="AU424" s="46" t="s">
        <v>9012</v>
      </c>
      <c r="AV424" s="45"/>
      <c r="AW424" s="45"/>
      <c r="AX424" s="45"/>
      <c r="AY424" s="49"/>
      <c r="AZ424" s="49">
        <v>100</v>
      </c>
      <c r="BA424" s="49">
        <v>0.02</v>
      </c>
      <c r="BB424" s="50">
        <v>138</v>
      </c>
      <c r="BC424" s="50">
        <v>125</v>
      </c>
      <c r="BD424" s="50">
        <v>86</v>
      </c>
      <c r="BE424" s="50"/>
      <c r="BF424" s="50"/>
      <c r="BG424" s="50"/>
      <c r="BH424" s="50"/>
      <c r="BI424" s="50"/>
      <c r="BJ424" s="50">
        <v>3</v>
      </c>
      <c r="BK424" s="50">
        <v>18</v>
      </c>
      <c r="BL424" s="50">
        <v>7</v>
      </c>
      <c r="BM424" s="50">
        <v>23</v>
      </c>
      <c r="BN424" s="50"/>
      <c r="BO424" s="50">
        <v>14</v>
      </c>
      <c r="BP424" s="50">
        <v>21</v>
      </c>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v>0</v>
      </c>
      <c r="CO424" s="50"/>
      <c r="CP424" s="48"/>
      <c r="CQ424" s="50"/>
      <c r="CR424" s="50"/>
      <c r="CS424" s="51"/>
      <c r="CT424" s="50"/>
      <c r="CU424" s="50">
        <v>86</v>
      </c>
      <c r="CV424" s="52">
        <f>SUM(BE424:BX424)+SUM(CO424:CT424)-CU424</f>
        <v>0</v>
      </c>
      <c r="CW424" s="49">
        <v>964.31600000000003</v>
      </c>
      <c r="CX424" s="46" t="s">
        <v>9262</v>
      </c>
      <c r="CY424" s="45"/>
      <c r="CZ424" s="49">
        <v>22.75</v>
      </c>
      <c r="DA424" s="53" t="s">
        <v>3951</v>
      </c>
      <c r="DB424" s="49">
        <v>4239.1610000000001</v>
      </c>
      <c r="DC424" s="49"/>
      <c r="DD424" s="45"/>
      <c r="DE424" s="45"/>
      <c r="DF424" s="45"/>
      <c r="DG424" s="45"/>
      <c r="DH424" s="46">
        <v>0</v>
      </c>
      <c r="DI424" s="45"/>
      <c r="DJ424" s="46">
        <v>0</v>
      </c>
      <c r="DK424" s="46">
        <v>1</v>
      </c>
      <c r="DL424" s="46" t="s">
        <v>4202</v>
      </c>
      <c r="DM424" s="46">
        <v>20093</v>
      </c>
      <c r="DN424" s="46">
        <v>1</v>
      </c>
      <c r="DO424" s="46" t="s">
        <v>9646</v>
      </c>
      <c r="DP424" s="46">
        <v>11101</v>
      </c>
      <c r="DQ424" s="45"/>
      <c r="DR424" s="45"/>
      <c r="DS424" s="46">
        <v>0</v>
      </c>
      <c r="DT424" s="45"/>
      <c r="DU424" s="45"/>
      <c r="DV424" s="45"/>
      <c r="DW424" s="45"/>
      <c r="DX424" s="45"/>
      <c r="DY424" s="45"/>
      <c r="DZ424" s="45"/>
      <c r="EA424" s="45"/>
      <c r="EB424" s="45"/>
      <c r="EC424" s="46">
        <v>1</v>
      </c>
      <c r="ED424" s="46" t="s">
        <v>4497</v>
      </c>
      <c r="EE424" s="46">
        <v>12</v>
      </c>
      <c r="EF424" s="46" t="s">
        <v>9771</v>
      </c>
      <c r="EG424" s="46" t="s">
        <v>9792</v>
      </c>
      <c r="EH424" s="46">
        <v>30</v>
      </c>
      <c r="EI424" s="46">
        <v>1</v>
      </c>
      <c r="EJ424" s="46" t="s">
        <v>9809</v>
      </c>
      <c r="EK424" s="46">
        <v>4231</v>
      </c>
      <c r="EL424" s="46">
        <v>1</v>
      </c>
      <c r="EM424" s="46" t="s">
        <v>4302</v>
      </c>
      <c r="EN424" s="46">
        <v>5946</v>
      </c>
      <c r="EO424" s="45"/>
      <c r="EP424" s="45"/>
      <c r="EQ424" s="45"/>
      <c r="ER424" s="45"/>
      <c r="ES424" s="45"/>
      <c r="ET424" s="45"/>
      <c r="EU424" s="45"/>
      <c r="EV424" s="45"/>
      <c r="EW424" s="45"/>
      <c r="EX424" s="46">
        <v>1</v>
      </c>
      <c r="EY424" s="46" t="s">
        <v>4698</v>
      </c>
      <c r="EZ424" s="46">
        <v>90</v>
      </c>
      <c r="FA424" s="46">
        <v>1</v>
      </c>
      <c r="FB424" s="46" t="s">
        <v>9924</v>
      </c>
      <c r="FC424" s="46">
        <v>168</v>
      </c>
      <c r="FD424" s="45"/>
      <c r="FE424" s="45"/>
      <c r="FF424" s="45"/>
      <c r="FG424" s="46">
        <v>100</v>
      </c>
      <c r="FH424" s="45"/>
      <c r="FI424" s="46">
        <v>48</v>
      </c>
      <c r="FJ424" s="46">
        <v>3</v>
      </c>
      <c r="FK424" s="46">
        <v>0</v>
      </c>
      <c r="FL424" s="46">
        <v>1</v>
      </c>
      <c r="FM424" s="46">
        <v>0</v>
      </c>
      <c r="FN424" s="46">
        <v>44</v>
      </c>
      <c r="FO424" s="46">
        <v>0</v>
      </c>
      <c r="FP424" s="46">
        <v>0</v>
      </c>
      <c r="FQ424" s="46">
        <v>0</v>
      </c>
      <c r="FR424" s="45"/>
      <c r="FS424" s="45"/>
      <c r="FT424" s="46" t="s">
        <v>10083</v>
      </c>
      <c r="FU424" s="53" t="s">
        <v>10142</v>
      </c>
      <c r="FV424" s="46" t="s">
        <v>10228</v>
      </c>
      <c r="FW424" s="45"/>
      <c r="FX424" s="45"/>
      <c r="FY424" s="46" t="s">
        <v>10409</v>
      </c>
      <c r="FZ424" s="45"/>
      <c r="GA424" s="45"/>
      <c r="GB424" s="45"/>
      <c r="GC424" s="46" t="s">
        <v>10593</v>
      </c>
      <c r="GD424" s="46">
        <v>0</v>
      </c>
      <c r="GE424" s="45"/>
      <c r="GF424" s="46" t="s">
        <v>1</v>
      </c>
      <c r="GG424" s="46" t="s">
        <v>10770</v>
      </c>
      <c r="GH424" s="46" t="s">
        <v>11081</v>
      </c>
      <c r="GI424" s="46" t="s">
        <v>10883</v>
      </c>
      <c r="GJ424" s="46" t="s">
        <v>10986</v>
      </c>
      <c r="GK424" s="46" t="s">
        <v>11005</v>
      </c>
      <c r="GL424" s="46" t="s">
        <v>11081</v>
      </c>
      <c r="GM424" s="46" t="s">
        <v>11047</v>
      </c>
      <c r="GN424" s="54" t="s">
        <v>7559</v>
      </c>
    </row>
    <row r="425" spans="3:196" ht="30" customHeight="1" x14ac:dyDescent="0.2">
      <c r="C425" s="57" t="s">
        <v>11156</v>
      </c>
      <c r="D425" s="102" t="s">
        <v>11213</v>
      </c>
      <c r="E425" s="54" t="s">
        <v>39</v>
      </c>
      <c r="F425" s="54" t="s">
        <v>11175</v>
      </c>
      <c r="G425" s="54" t="s">
        <v>82</v>
      </c>
      <c r="H425" s="54" t="s">
        <v>94</v>
      </c>
      <c r="I425" s="54" t="s">
        <v>452</v>
      </c>
      <c r="J425" s="54" t="s">
        <v>452</v>
      </c>
      <c r="K425" s="54">
        <v>2018</v>
      </c>
      <c r="L425" s="54" t="s">
        <v>763</v>
      </c>
      <c r="M425" s="54" t="s">
        <v>936</v>
      </c>
      <c r="N425" s="54"/>
      <c r="O425" s="54"/>
      <c r="P425" s="54"/>
      <c r="Q425" s="54" t="s">
        <v>1521</v>
      </c>
      <c r="R425" s="54"/>
      <c r="S425" s="54"/>
      <c r="T425" s="54"/>
      <c r="U425" s="54" t="s">
        <v>2449</v>
      </c>
      <c r="V425" s="54"/>
      <c r="W425" s="54"/>
      <c r="X425" s="54"/>
      <c r="Y425" s="54"/>
      <c r="Z425" s="54" t="s">
        <v>2609</v>
      </c>
      <c r="AA425" s="54" t="s">
        <v>2980</v>
      </c>
      <c r="AB425" s="54" t="s">
        <v>3138</v>
      </c>
      <c r="AC425" s="54" t="s">
        <v>3148</v>
      </c>
      <c r="AD425" s="55">
        <v>3.3050000000000006</v>
      </c>
      <c r="AE425" s="55"/>
      <c r="AF425" s="55"/>
      <c r="AG425" s="55"/>
      <c r="AH425" s="55">
        <v>2.4460000000000002</v>
      </c>
      <c r="AI425" s="55">
        <v>74.010000000000005</v>
      </c>
      <c r="AJ425" s="55">
        <v>0.13</v>
      </c>
      <c r="AK425" s="55">
        <v>0.39300000000000002</v>
      </c>
      <c r="AL425" s="55">
        <v>11.89</v>
      </c>
      <c r="AM425" s="55">
        <v>0.46600000000000003</v>
      </c>
      <c r="AN425" s="55">
        <v>14.1</v>
      </c>
      <c r="AO425" s="55">
        <v>0</v>
      </c>
      <c r="AP425" s="55">
        <v>0</v>
      </c>
      <c r="AQ425" s="55"/>
      <c r="AR425" s="55"/>
      <c r="AS425" s="55"/>
      <c r="AT425" s="55"/>
      <c r="AU425" s="55"/>
      <c r="AV425" s="55"/>
      <c r="AW425" s="54"/>
      <c r="AX425" s="54"/>
      <c r="AY425" s="55"/>
      <c r="AZ425" s="55">
        <v>6</v>
      </c>
      <c r="BA425" s="55">
        <v>0.27</v>
      </c>
      <c r="BB425" s="56">
        <v>11</v>
      </c>
      <c r="BC425" s="56">
        <v>11</v>
      </c>
      <c r="BD425" s="56">
        <v>11</v>
      </c>
      <c r="BE425" s="56"/>
      <c r="BF425" s="56"/>
      <c r="BG425" s="56"/>
      <c r="BH425" s="56"/>
      <c r="BI425" s="56"/>
      <c r="BJ425" s="56"/>
      <c r="BK425" s="56">
        <v>2</v>
      </c>
      <c r="BL425" s="56">
        <v>3</v>
      </c>
      <c r="BM425" s="56">
        <v>2</v>
      </c>
      <c r="BN425" s="56"/>
      <c r="BO425" s="56"/>
      <c r="BP425" s="56">
        <v>3</v>
      </c>
      <c r="BQ425" s="56">
        <v>1</v>
      </c>
      <c r="BR425" s="56"/>
      <c r="BS425" s="56"/>
      <c r="BT425" s="56"/>
      <c r="BU425" s="56"/>
      <c r="BV425" s="56"/>
      <c r="BW425" s="56"/>
      <c r="BX425" s="56"/>
      <c r="BY425" s="56"/>
      <c r="BZ425" s="56"/>
      <c r="CA425" s="56"/>
      <c r="CB425" s="56"/>
      <c r="CC425" s="56"/>
      <c r="CD425" s="56"/>
      <c r="CE425" s="56"/>
      <c r="CF425" s="56"/>
      <c r="CG425" s="56"/>
      <c r="CH425" s="56"/>
      <c r="CI425" s="56"/>
      <c r="CJ425" s="56"/>
      <c r="CK425" s="56"/>
      <c r="CL425" s="56"/>
      <c r="CM425" s="56"/>
      <c r="CN425" s="56">
        <v>0</v>
      </c>
      <c r="CO425" s="56"/>
      <c r="CP425" s="70"/>
      <c r="CQ425" s="56"/>
      <c r="CR425" s="56"/>
      <c r="CS425" s="56"/>
      <c r="CT425" s="56"/>
      <c r="CU425" s="56">
        <v>11</v>
      </c>
      <c r="CV425" s="56">
        <v>0</v>
      </c>
      <c r="CW425" s="55">
        <v>14.039</v>
      </c>
      <c r="CX425" s="54" t="s">
        <v>3615</v>
      </c>
      <c r="CY425" s="54"/>
      <c r="CZ425" s="54">
        <v>60.76</v>
      </c>
      <c r="DA425" s="54" t="s">
        <v>3951</v>
      </c>
      <c r="DB425" s="55">
        <v>23.106999999999999</v>
      </c>
      <c r="DC425" s="54"/>
      <c r="DD425" s="54"/>
      <c r="DE425" s="54"/>
      <c r="DF425" s="54"/>
      <c r="DG425" s="54"/>
      <c r="DH425" s="54"/>
      <c r="DI425" s="54"/>
      <c r="DJ425" s="54">
        <v>1</v>
      </c>
      <c r="DK425" s="54">
        <v>1</v>
      </c>
      <c r="DL425" s="54" t="s">
        <v>4176</v>
      </c>
      <c r="DM425" s="54">
        <v>1560</v>
      </c>
      <c r="DN425" s="54">
        <v>1</v>
      </c>
      <c r="DO425" s="54" t="s">
        <v>4182</v>
      </c>
      <c r="DP425" s="54">
        <v>470</v>
      </c>
      <c r="DQ425" s="54"/>
      <c r="DR425" s="54"/>
      <c r="DS425" s="54"/>
      <c r="DT425" s="54"/>
      <c r="DU425" s="54"/>
      <c r="DV425" s="54"/>
      <c r="DW425" s="54"/>
      <c r="DX425" s="54"/>
      <c r="DY425" s="54"/>
      <c r="DZ425" s="54"/>
      <c r="EA425" s="54"/>
      <c r="EB425" s="54"/>
      <c r="EC425" s="54"/>
      <c r="ED425" s="54"/>
      <c r="EE425" s="54"/>
      <c r="EF425" s="54"/>
      <c r="EG425" s="54"/>
      <c r="EH425" s="54"/>
      <c r="EI425" s="54"/>
      <c r="EJ425" s="54"/>
      <c r="EK425" s="54"/>
      <c r="EL425" s="54">
        <v>1</v>
      </c>
      <c r="EM425" s="54" t="s">
        <v>4182</v>
      </c>
      <c r="EN425" s="54">
        <v>470</v>
      </c>
      <c r="EO425" s="54"/>
      <c r="EP425" s="54"/>
      <c r="EQ425" s="54"/>
      <c r="ER425" s="54"/>
      <c r="ES425" s="54"/>
      <c r="ET425" s="54"/>
      <c r="EU425" s="54"/>
      <c r="EV425" s="54"/>
      <c r="EW425" s="54"/>
      <c r="EX425" s="54"/>
      <c r="EY425" s="54"/>
      <c r="EZ425" s="54"/>
      <c r="FA425" s="54">
        <v>1</v>
      </c>
      <c r="FB425" s="54" t="s">
        <v>4764</v>
      </c>
      <c r="FC425" s="54">
        <v>8</v>
      </c>
      <c r="FD425" s="54"/>
      <c r="FE425" s="54"/>
      <c r="FF425" s="54"/>
      <c r="FG425" s="54"/>
      <c r="FH425" s="54"/>
      <c r="FI425" s="54"/>
      <c r="FJ425" s="54"/>
      <c r="FK425" s="54"/>
      <c r="FL425" s="54"/>
      <c r="FM425" s="54"/>
      <c r="FN425" s="54"/>
      <c r="FO425" s="54"/>
      <c r="FP425" s="54"/>
      <c r="FQ425" s="54"/>
      <c r="FR425" s="54"/>
      <c r="FS425" s="54"/>
      <c r="FT425" s="54"/>
      <c r="FU425" s="54" t="s">
        <v>4953</v>
      </c>
      <c r="FV425" s="54"/>
      <c r="FW425" s="54" t="s">
        <v>4953</v>
      </c>
      <c r="FX425" s="54"/>
      <c r="FY425" s="54" t="s">
        <v>5423</v>
      </c>
      <c r="FZ425" s="54"/>
      <c r="GA425" s="54"/>
      <c r="GB425" s="54"/>
      <c r="GC425" s="54"/>
      <c r="GD425" s="54"/>
      <c r="GE425" s="54"/>
      <c r="GF425" s="54" t="s">
        <v>5817</v>
      </c>
      <c r="GG425" s="54" t="s">
        <v>6157</v>
      </c>
      <c r="GH425" s="54" t="s">
        <v>6476</v>
      </c>
      <c r="GI425" s="54" t="s">
        <v>6821</v>
      </c>
      <c r="GJ425" s="54" t="s">
        <v>7158</v>
      </c>
      <c r="GK425" s="54" t="s">
        <v>7242</v>
      </c>
      <c r="GL425" s="54" t="s">
        <v>7339</v>
      </c>
      <c r="GM425" s="54" t="s">
        <v>7437</v>
      </c>
      <c r="GN425" s="54" t="s">
        <v>7560</v>
      </c>
    </row>
    <row r="426" spans="3:196" ht="30" customHeight="1" x14ac:dyDescent="0.2">
      <c r="C426" s="57" t="s">
        <v>11155</v>
      </c>
      <c r="D426" s="102" t="s">
        <v>11213</v>
      </c>
      <c r="E426" s="54" t="s">
        <v>39</v>
      </c>
      <c r="F426" s="54" t="s">
        <v>11175</v>
      </c>
      <c r="G426" s="54" t="s">
        <v>82</v>
      </c>
      <c r="H426" s="54" t="s">
        <v>95</v>
      </c>
      <c r="I426" s="54" t="s">
        <v>453</v>
      </c>
      <c r="J426" s="54" t="s">
        <v>453</v>
      </c>
      <c r="K426" s="54">
        <v>2023</v>
      </c>
      <c r="L426" s="54" t="s">
        <v>764</v>
      </c>
      <c r="M426" s="54" t="s">
        <v>938</v>
      </c>
      <c r="N426" s="54"/>
      <c r="O426" s="54" t="s">
        <v>1022</v>
      </c>
      <c r="P426" s="54"/>
      <c r="Q426" s="54"/>
      <c r="R426" s="54"/>
      <c r="S426" s="54"/>
      <c r="T426" s="54"/>
      <c r="U426" s="54"/>
      <c r="V426" s="54"/>
      <c r="W426" s="54"/>
      <c r="X426" s="54"/>
      <c r="Y426" s="54"/>
      <c r="Z426" s="54" t="s">
        <v>2610</v>
      </c>
      <c r="AA426" s="54" t="s">
        <v>2981</v>
      </c>
      <c r="AB426" s="54" t="s">
        <v>3140</v>
      </c>
      <c r="AC426" s="54" t="s">
        <v>3149</v>
      </c>
      <c r="AD426" s="55">
        <v>1.3</v>
      </c>
      <c r="AE426" s="55"/>
      <c r="AF426" s="55"/>
      <c r="AG426" s="55"/>
      <c r="AH426" s="55">
        <v>1.3</v>
      </c>
      <c r="AI426" s="55">
        <v>100</v>
      </c>
      <c r="AJ426" s="55">
        <v>0.17</v>
      </c>
      <c r="AK426" s="55">
        <v>0</v>
      </c>
      <c r="AL426" s="55">
        <v>0</v>
      </c>
      <c r="AM426" s="55">
        <v>0</v>
      </c>
      <c r="AN426" s="55">
        <v>0</v>
      </c>
      <c r="AO426" s="55"/>
      <c r="AP426" s="55">
        <v>0</v>
      </c>
      <c r="AQ426" s="55"/>
      <c r="AR426" s="55"/>
      <c r="AS426" s="55"/>
      <c r="AT426" s="55"/>
      <c r="AU426" s="55"/>
      <c r="AV426" s="55"/>
      <c r="AW426" s="54"/>
      <c r="AX426" s="54"/>
      <c r="AY426" s="55"/>
      <c r="AZ426" s="55">
        <v>0.49099999999999999</v>
      </c>
      <c r="BA426" s="55">
        <v>4.7E-2</v>
      </c>
      <c r="BB426" s="56">
        <v>1</v>
      </c>
      <c r="BC426" s="56">
        <v>1</v>
      </c>
      <c r="BD426" s="56">
        <v>1</v>
      </c>
      <c r="BE426" s="56"/>
      <c r="BF426" s="56"/>
      <c r="BG426" s="56"/>
      <c r="BH426" s="56"/>
      <c r="BI426" s="56"/>
      <c r="BJ426" s="56"/>
      <c r="BK426" s="56"/>
      <c r="BL426" s="56"/>
      <c r="BM426" s="56"/>
      <c r="BN426" s="56">
        <v>1</v>
      </c>
      <c r="BO426" s="56"/>
      <c r="BP426" s="56"/>
      <c r="BQ426" s="56"/>
      <c r="BR426" s="56"/>
      <c r="BS426" s="56"/>
      <c r="BT426" s="56"/>
      <c r="BU426" s="56"/>
      <c r="BV426" s="56"/>
      <c r="BW426" s="56"/>
      <c r="BX426" s="56"/>
      <c r="BY426" s="56"/>
      <c r="BZ426" s="56"/>
      <c r="CA426" s="56"/>
      <c r="CB426" s="56"/>
      <c r="CC426" s="56"/>
      <c r="CD426" s="56"/>
      <c r="CE426" s="56"/>
      <c r="CF426" s="56"/>
      <c r="CG426" s="56"/>
      <c r="CH426" s="56"/>
      <c r="CI426" s="56"/>
      <c r="CJ426" s="56"/>
      <c r="CK426" s="56"/>
      <c r="CL426" s="56"/>
      <c r="CM426" s="56"/>
      <c r="CN426" s="56">
        <v>0</v>
      </c>
      <c r="CO426" s="56"/>
      <c r="CP426" s="70"/>
      <c r="CQ426" s="56"/>
      <c r="CR426" s="56"/>
      <c r="CS426" s="56"/>
      <c r="CT426" s="56"/>
      <c r="CU426" s="56">
        <v>1</v>
      </c>
      <c r="CV426" s="56">
        <v>0</v>
      </c>
      <c r="CW426" s="55">
        <v>0.27600000000000002</v>
      </c>
      <c r="CX426" s="54" t="s">
        <v>3616</v>
      </c>
      <c r="CY426" s="54"/>
      <c r="CZ426" s="54">
        <v>2.88</v>
      </c>
      <c r="DA426" s="54" t="s">
        <v>3951</v>
      </c>
      <c r="DB426" s="55">
        <v>9.5860000000000003</v>
      </c>
      <c r="DC426" s="54"/>
      <c r="DD426" s="54"/>
      <c r="DE426" s="54"/>
      <c r="DF426" s="54"/>
      <c r="DG426" s="54"/>
      <c r="DH426" s="54"/>
      <c r="DI426" s="54"/>
      <c r="DJ426" s="54">
        <v>1</v>
      </c>
      <c r="DK426" s="54"/>
      <c r="DL426" s="54"/>
      <c r="DM426" s="54"/>
      <c r="DN426" s="54">
        <v>1</v>
      </c>
      <c r="DO426" s="54" t="s">
        <v>4289</v>
      </c>
      <c r="DP426" s="54">
        <v>69</v>
      </c>
      <c r="DQ426" s="54"/>
      <c r="DR426" s="54"/>
      <c r="DS426" s="54"/>
      <c r="DT426" s="54"/>
      <c r="DU426" s="54"/>
      <c r="DV426" s="54"/>
      <c r="DW426" s="54"/>
      <c r="DX426" s="54"/>
      <c r="DY426" s="54"/>
      <c r="DZ426" s="54"/>
      <c r="EA426" s="54"/>
      <c r="EB426" s="54"/>
      <c r="EC426" s="54"/>
      <c r="ED426" s="54"/>
      <c r="EE426" s="54"/>
      <c r="EF426" s="54"/>
      <c r="EG426" s="54"/>
      <c r="EH426" s="54"/>
      <c r="EI426" s="54"/>
      <c r="EJ426" s="54"/>
      <c r="EK426" s="54"/>
      <c r="EL426" s="54">
        <v>1</v>
      </c>
      <c r="EM426" s="54" t="s">
        <v>4289</v>
      </c>
      <c r="EN426" s="54">
        <v>69</v>
      </c>
      <c r="EO426" s="54"/>
      <c r="EP426" s="54"/>
      <c r="EQ426" s="54"/>
      <c r="ER426" s="54"/>
      <c r="ES426" s="54"/>
      <c r="ET426" s="54"/>
      <c r="EU426" s="54"/>
      <c r="EV426" s="54"/>
      <c r="EW426" s="54"/>
      <c r="EX426" s="54"/>
      <c r="EY426" s="54"/>
      <c r="EZ426" s="54"/>
      <c r="FA426" s="54"/>
      <c r="FB426" s="54"/>
      <c r="FC426" s="54"/>
      <c r="FD426" s="54"/>
      <c r="FE426" s="54"/>
      <c r="FF426" s="54"/>
      <c r="FG426" s="54"/>
      <c r="FH426" s="54"/>
      <c r="FI426" s="54"/>
      <c r="FJ426" s="54"/>
      <c r="FK426" s="54"/>
      <c r="FL426" s="54"/>
      <c r="FM426" s="54"/>
      <c r="FN426" s="54"/>
      <c r="FO426" s="54"/>
      <c r="FP426" s="54"/>
      <c r="FQ426" s="54"/>
      <c r="FR426" s="54"/>
      <c r="FS426" s="54"/>
      <c r="FT426" s="54"/>
      <c r="FU426" s="54"/>
      <c r="FV426" s="54"/>
      <c r="FW426" s="54"/>
      <c r="FX426" s="54"/>
      <c r="FY426" s="54"/>
      <c r="FZ426" s="54"/>
      <c r="GA426" s="54"/>
      <c r="GB426" s="54"/>
      <c r="GC426" s="54" t="s">
        <v>5671</v>
      </c>
      <c r="GD426" s="54">
        <v>3</v>
      </c>
      <c r="GE426" s="54">
        <v>18</v>
      </c>
      <c r="GF426" s="54" t="s">
        <v>5818</v>
      </c>
      <c r="GG426" s="54" t="s">
        <v>6158</v>
      </c>
      <c r="GH426" s="54" t="s">
        <v>6477</v>
      </c>
      <c r="GI426" s="54" t="s">
        <v>6822</v>
      </c>
      <c r="GJ426" s="54" t="s">
        <v>7158</v>
      </c>
      <c r="GK426" s="54" t="s">
        <v>7242</v>
      </c>
      <c r="GL426" s="54" t="s">
        <v>7339</v>
      </c>
      <c r="GM426" s="54" t="s">
        <v>7437</v>
      </c>
      <c r="GN426" s="54" t="s">
        <v>7561</v>
      </c>
    </row>
    <row r="427" spans="3:196" ht="30" customHeight="1" x14ac:dyDescent="0.2">
      <c r="C427" s="57" t="s">
        <v>11155</v>
      </c>
      <c r="D427" s="102" t="s">
        <v>11213</v>
      </c>
      <c r="E427" s="54" t="s">
        <v>39</v>
      </c>
      <c r="F427" s="54" t="s">
        <v>11175</v>
      </c>
      <c r="G427" s="54" t="s">
        <v>82</v>
      </c>
      <c r="H427" s="54" t="s">
        <v>96</v>
      </c>
      <c r="I427" s="54" t="s">
        <v>454</v>
      </c>
      <c r="J427" s="54" t="s">
        <v>701</v>
      </c>
      <c r="K427" s="54">
        <v>2019</v>
      </c>
      <c r="L427" s="54" t="s">
        <v>765</v>
      </c>
      <c r="M427" s="54" t="s">
        <v>936</v>
      </c>
      <c r="N427" s="54"/>
      <c r="O427" s="54" t="s">
        <v>1023</v>
      </c>
      <c r="P427" s="54"/>
      <c r="Q427" s="54"/>
      <c r="R427" s="54"/>
      <c r="S427" s="54"/>
      <c r="T427" s="54"/>
      <c r="U427" s="54"/>
      <c r="V427" s="54"/>
      <c r="W427" s="54"/>
      <c r="X427" s="54"/>
      <c r="Y427" s="54"/>
      <c r="Z427" s="54" t="s">
        <v>2611</v>
      </c>
      <c r="AA427" s="54" t="s">
        <v>2982</v>
      </c>
      <c r="AB427" s="54" t="s">
        <v>3138</v>
      </c>
      <c r="AC427" s="54" t="s">
        <v>3150</v>
      </c>
      <c r="AD427" s="55">
        <v>36.730999999999995</v>
      </c>
      <c r="AE427" s="55"/>
      <c r="AF427" s="55"/>
      <c r="AG427" s="55"/>
      <c r="AH427" s="55">
        <v>18.364999999999998</v>
      </c>
      <c r="AI427" s="55">
        <v>50</v>
      </c>
      <c r="AJ427" s="55">
        <v>0.03</v>
      </c>
      <c r="AK427" s="55">
        <v>7.6689999999999996</v>
      </c>
      <c r="AL427" s="55">
        <v>20.88</v>
      </c>
      <c r="AM427" s="55">
        <v>10.696999999999999</v>
      </c>
      <c r="AN427" s="55">
        <v>29.12</v>
      </c>
      <c r="AO427" s="55">
        <v>0</v>
      </c>
      <c r="AP427" s="55">
        <v>0</v>
      </c>
      <c r="AQ427" s="55"/>
      <c r="AR427" s="55"/>
      <c r="AS427" s="55"/>
      <c r="AT427" s="55"/>
      <c r="AU427" s="55"/>
      <c r="AV427" s="55"/>
      <c r="AW427" s="54"/>
      <c r="AX427" s="54"/>
      <c r="AY427" s="55"/>
      <c r="AZ427" s="55">
        <v>25</v>
      </c>
      <c r="BA427" s="55">
        <v>0.03</v>
      </c>
      <c r="BB427" s="56">
        <v>82</v>
      </c>
      <c r="BC427" s="56">
        <v>82</v>
      </c>
      <c r="BD427" s="56">
        <v>80</v>
      </c>
      <c r="BE427" s="56"/>
      <c r="BF427" s="56"/>
      <c r="BG427" s="56"/>
      <c r="BH427" s="56"/>
      <c r="BI427" s="56"/>
      <c r="BJ427" s="56"/>
      <c r="BK427" s="56">
        <v>26</v>
      </c>
      <c r="BL427" s="56">
        <v>27</v>
      </c>
      <c r="BM427" s="56">
        <v>9</v>
      </c>
      <c r="BN427" s="56"/>
      <c r="BO427" s="56">
        <v>1</v>
      </c>
      <c r="BP427" s="56">
        <v>1</v>
      </c>
      <c r="BQ427" s="56"/>
      <c r="BR427" s="56"/>
      <c r="BS427" s="56"/>
      <c r="BT427" s="56"/>
      <c r="BU427" s="56"/>
      <c r="BV427" s="56"/>
      <c r="BW427" s="56"/>
      <c r="BX427" s="56"/>
      <c r="BY427" s="56"/>
      <c r="BZ427" s="56"/>
      <c r="CA427" s="56"/>
      <c r="CB427" s="56"/>
      <c r="CC427" s="56"/>
      <c r="CD427" s="56"/>
      <c r="CE427" s="56"/>
      <c r="CF427" s="56"/>
      <c r="CG427" s="56"/>
      <c r="CH427" s="56"/>
      <c r="CI427" s="56"/>
      <c r="CJ427" s="56"/>
      <c r="CK427" s="56"/>
      <c r="CL427" s="56"/>
      <c r="CM427" s="56"/>
      <c r="CN427" s="56">
        <v>0</v>
      </c>
      <c r="CO427" s="56"/>
      <c r="CP427" s="70"/>
      <c r="CQ427" s="56"/>
      <c r="CR427" s="56"/>
      <c r="CS427" s="56" t="s">
        <v>3577</v>
      </c>
      <c r="CT427" s="56">
        <v>16</v>
      </c>
      <c r="CU427" s="56">
        <v>80</v>
      </c>
      <c r="CV427" s="56">
        <v>0</v>
      </c>
      <c r="CW427" s="55">
        <v>826.48400000000004</v>
      </c>
      <c r="CX427" s="54" t="s">
        <v>3617</v>
      </c>
      <c r="CY427" s="54"/>
      <c r="CZ427" s="54">
        <v>52.2</v>
      </c>
      <c r="DA427" s="54" t="s">
        <v>3951</v>
      </c>
      <c r="DB427" s="55">
        <v>1583.307</v>
      </c>
      <c r="DC427" s="54"/>
      <c r="DD427" s="54"/>
      <c r="DE427" s="54"/>
      <c r="DF427" s="54"/>
      <c r="DG427" s="54"/>
      <c r="DH427" s="54"/>
      <c r="DI427" s="54"/>
      <c r="DJ427" s="54">
        <v>64</v>
      </c>
      <c r="DK427" s="54">
        <v>1</v>
      </c>
      <c r="DL427" s="54" t="s">
        <v>4177</v>
      </c>
      <c r="DM427" s="54">
        <v>23583</v>
      </c>
      <c r="DN427" s="54">
        <v>1</v>
      </c>
      <c r="DO427" s="54" t="s">
        <v>4290</v>
      </c>
      <c r="DP427" s="54">
        <v>1419</v>
      </c>
      <c r="DQ427" s="54"/>
      <c r="DR427" s="54"/>
      <c r="DS427" s="54"/>
      <c r="DT427" s="54"/>
      <c r="DU427" s="54"/>
      <c r="DV427" s="54"/>
      <c r="DW427" s="54"/>
      <c r="DX427" s="54"/>
      <c r="DY427" s="54"/>
      <c r="DZ427" s="54"/>
      <c r="EA427" s="54"/>
      <c r="EB427" s="54"/>
      <c r="EC427" s="54"/>
      <c r="ED427" s="54"/>
      <c r="EE427" s="54"/>
      <c r="EF427" s="54" t="s">
        <v>4512</v>
      </c>
      <c r="EG427" s="54" t="s">
        <v>4551</v>
      </c>
      <c r="EH427" s="54">
        <v>82</v>
      </c>
      <c r="EI427" s="54"/>
      <c r="EJ427" s="54"/>
      <c r="EK427" s="54"/>
      <c r="EL427" s="54"/>
      <c r="EM427" s="54"/>
      <c r="EN427" s="54"/>
      <c r="EO427" s="54"/>
      <c r="EP427" s="54"/>
      <c r="EQ427" s="54"/>
      <c r="ER427" s="54"/>
      <c r="ES427" s="54"/>
      <c r="ET427" s="54"/>
      <c r="EU427" s="54"/>
      <c r="EV427" s="54"/>
      <c r="EW427" s="54"/>
      <c r="EX427" s="54">
        <v>1</v>
      </c>
      <c r="EY427" s="54" t="s">
        <v>4180</v>
      </c>
      <c r="EZ427" s="54">
        <v>155</v>
      </c>
      <c r="FA427" s="54"/>
      <c r="FB427" s="54"/>
      <c r="FC427" s="54"/>
      <c r="FD427" s="54"/>
      <c r="FE427" s="54"/>
      <c r="FF427" s="54"/>
      <c r="FG427" s="54"/>
      <c r="FH427" s="54"/>
      <c r="FI427" s="54"/>
      <c r="FJ427" s="54"/>
      <c r="FK427" s="54"/>
      <c r="FL427" s="54"/>
      <c r="FM427" s="54"/>
      <c r="FN427" s="54"/>
      <c r="FO427" s="54"/>
      <c r="FP427" s="54"/>
      <c r="FQ427" s="54"/>
      <c r="FR427" s="54"/>
      <c r="FS427" s="54"/>
      <c r="FT427" s="54"/>
      <c r="FU427" s="54" t="s">
        <v>4954</v>
      </c>
      <c r="FV427" s="54"/>
      <c r="FW427" s="54"/>
      <c r="FX427" s="54"/>
      <c r="FY427" s="54" t="s">
        <v>5424</v>
      </c>
      <c r="FZ427" s="54"/>
      <c r="GA427" s="54"/>
      <c r="GB427" s="54"/>
      <c r="GC427" s="54" t="s">
        <v>5672</v>
      </c>
      <c r="GD427" s="54"/>
      <c r="GE427" s="54"/>
      <c r="GF427" s="54" t="s">
        <v>5819</v>
      </c>
      <c r="GG427" s="54" t="s">
        <v>6159</v>
      </c>
      <c r="GH427" s="54" t="s">
        <v>6478</v>
      </c>
      <c r="GI427" s="54" t="s">
        <v>6823</v>
      </c>
      <c r="GJ427" s="54" t="s">
        <v>7158</v>
      </c>
      <c r="GK427" s="54" t="s">
        <v>7242</v>
      </c>
      <c r="GL427" s="54" t="s">
        <v>7339</v>
      </c>
      <c r="GM427" s="54" t="s">
        <v>7437</v>
      </c>
      <c r="GN427" s="54" t="s">
        <v>7562</v>
      </c>
    </row>
    <row r="428" spans="3:196" ht="30" customHeight="1" x14ac:dyDescent="0.2">
      <c r="C428" s="57" t="s">
        <v>11156</v>
      </c>
      <c r="D428" s="102" t="s">
        <v>11213</v>
      </c>
      <c r="E428" s="54" t="s">
        <v>39</v>
      </c>
      <c r="F428" s="54" t="s">
        <v>11175</v>
      </c>
      <c r="G428" s="54" t="s">
        <v>82</v>
      </c>
      <c r="H428" s="54" t="s">
        <v>96</v>
      </c>
      <c r="I428" s="54" t="s">
        <v>455</v>
      </c>
      <c r="J428" s="54" t="s">
        <v>701</v>
      </c>
      <c r="K428" s="54">
        <v>2023</v>
      </c>
      <c r="L428" s="54" t="s">
        <v>766</v>
      </c>
      <c r="M428" s="54" t="s">
        <v>936</v>
      </c>
      <c r="N428" s="54"/>
      <c r="O428" s="54"/>
      <c r="P428" s="54"/>
      <c r="Q428" s="54" t="s">
        <v>1522</v>
      </c>
      <c r="R428" s="54"/>
      <c r="S428" s="54"/>
      <c r="T428" s="54"/>
      <c r="U428" s="54"/>
      <c r="V428" s="54"/>
      <c r="W428" s="54"/>
      <c r="X428" s="54"/>
      <c r="Y428" s="54"/>
      <c r="Z428" s="54" t="s">
        <v>2611</v>
      </c>
      <c r="AA428" s="54" t="s">
        <v>2983</v>
      </c>
      <c r="AB428" s="54" t="s">
        <v>3140</v>
      </c>
      <c r="AC428" s="54" t="s">
        <v>3151</v>
      </c>
      <c r="AD428" s="55">
        <v>21.460999999999999</v>
      </c>
      <c r="AE428" s="55"/>
      <c r="AF428" s="55"/>
      <c r="AG428" s="55"/>
      <c r="AH428" s="55">
        <v>20.07</v>
      </c>
      <c r="AI428" s="55">
        <v>93.52</v>
      </c>
      <c r="AJ428" s="55">
        <v>0.03</v>
      </c>
      <c r="AK428" s="55">
        <v>0</v>
      </c>
      <c r="AL428" s="55">
        <v>0</v>
      </c>
      <c r="AM428" s="55">
        <v>0</v>
      </c>
      <c r="AN428" s="55">
        <v>0</v>
      </c>
      <c r="AO428" s="55">
        <v>1.391</v>
      </c>
      <c r="AP428" s="55">
        <v>6.48</v>
      </c>
      <c r="AQ428" s="55"/>
      <c r="AR428" s="55"/>
      <c r="AS428" s="55"/>
      <c r="AT428" s="55"/>
      <c r="AU428" s="55"/>
      <c r="AV428" s="55">
        <v>1</v>
      </c>
      <c r="AW428" s="54" t="s">
        <v>3388</v>
      </c>
      <c r="AX428" s="54"/>
      <c r="AY428" s="55">
        <v>0</v>
      </c>
      <c r="AZ428" s="55">
        <v>25</v>
      </c>
      <c r="BA428" s="55">
        <v>0.03</v>
      </c>
      <c r="BB428" s="56">
        <v>22</v>
      </c>
      <c r="BC428" s="56">
        <v>22</v>
      </c>
      <c r="BD428" s="56">
        <v>14</v>
      </c>
      <c r="BE428" s="56"/>
      <c r="BF428" s="56"/>
      <c r="BG428" s="56">
        <v>1</v>
      </c>
      <c r="BH428" s="56"/>
      <c r="BI428" s="56"/>
      <c r="BJ428" s="56"/>
      <c r="BK428" s="56">
        <v>7</v>
      </c>
      <c r="BL428" s="56">
        <v>3</v>
      </c>
      <c r="BM428" s="56">
        <v>2</v>
      </c>
      <c r="BN428" s="56"/>
      <c r="BO428" s="56">
        <v>1</v>
      </c>
      <c r="BP428" s="56"/>
      <c r="BQ428" s="56"/>
      <c r="BR428" s="56"/>
      <c r="BS428" s="56"/>
      <c r="BT428" s="56"/>
      <c r="BU428" s="56"/>
      <c r="BV428" s="56"/>
      <c r="BW428" s="56"/>
      <c r="BX428" s="56"/>
      <c r="BY428" s="56"/>
      <c r="BZ428" s="56"/>
      <c r="CA428" s="56"/>
      <c r="CB428" s="56"/>
      <c r="CC428" s="56"/>
      <c r="CD428" s="56"/>
      <c r="CE428" s="56"/>
      <c r="CF428" s="56"/>
      <c r="CG428" s="56"/>
      <c r="CH428" s="56"/>
      <c r="CI428" s="56"/>
      <c r="CJ428" s="56"/>
      <c r="CK428" s="56"/>
      <c r="CL428" s="56"/>
      <c r="CM428" s="56"/>
      <c r="CN428" s="56">
        <v>0</v>
      </c>
      <c r="CO428" s="56"/>
      <c r="CP428" s="70"/>
      <c r="CQ428" s="56"/>
      <c r="CR428" s="56"/>
      <c r="CS428" s="56"/>
      <c r="CT428" s="56"/>
      <c r="CU428" s="56">
        <v>14</v>
      </c>
      <c r="CV428" s="56">
        <v>0</v>
      </c>
      <c r="CW428" s="55">
        <v>336.69099999999997</v>
      </c>
      <c r="CX428" s="54" t="s">
        <v>3618</v>
      </c>
      <c r="CY428" s="54"/>
      <c r="CZ428" s="54">
        <v>21.27</v>
      </c>
      <c r="DA428" s="54" t="s">
        <v>3951</v>
      </c>
      <c r="DB428" s="55">
        <v>1583.307</v>
      </c>
      <c r="DC428" s="54"/>
      <c r="DD428" s="54"/>
      <c r="DE428" s="54"/>
      <c r="DF428" s="54"/>
      <c r="DG428" s="54"/>
      <c r="DH428" s="54"/>
      <c r="DI428" s="54"/>
      <c r="DJ428" s="54">
        <v>18</v>
      </c>
      <c r="DK428" s="54">
        <v>1</v>
      </c>
      <c r="DL428" s="54" t="s">
        <v>4178</v>
      </c>
      <c r="DM428" s="54">
        <v>7028</v>
      </c>
      <c r="DN428" s="54">
        <v>1</v>
      </c>
      <c r="DO428" s="54" t="s">
        <v>4290</v>
      </c>
      <c r="DP428" s="54">
        <v>509</v>
      </c>
      <c r="DQ428" s="54"/>
      <c r="DR428" s="54"/>
      <c r="DS428" s="54"/>
      <c r="DT428" s="54"/>
      <c r="DU428" s="54"/>
      <c r="DV428" s="54"/>
      <c r="DW428" s="54"/>
      <c r="DX428" s="54"/>
      <c r="DY428" s="54"/>
      <c r="DZ428" s="54"/>
      <c r="EA428" s="54"/>
      <c r="EB428" s="54"/>
      <c r="EC428" s="54"/>
      <c r="ED428" s="54"/>
      <c r="EE428" s="54"/>
      <c r="EF428" s="54" t="s">
        <v>4512</v>
      </c>
      <c r="EG428" s="54" t="s">
        <v>4551</v>
      </c>
      <c r="EH428" s="54">
        <v>22</v>
      </c>
      <c r="EI428" s="54"/>
      <c r="EJ428" s="54"/>
      <c r="EK428" s="54"/>
      <c r="EL428" s="54"/>
      <c r="EM428" s="54"/>
      <c r="EN428" s="54"/>
      <c r="EO428" s="54"/>
      <c r="EP428" s="54"/>
      <c r="EQ428" s="54"/>
      <c r="ER428" s="54"/>
      <c r="ES428" s="54"/>
      <c r="ET428" s="54"/>
      <c r="EU428" s="54"/>
      <c r="EV428" s="54"/>
      <c r="EW428" s="54"/>
      <c r="EX428" s="54"/>
      <c r="EY428" s="54"/>
      <c r="EZ428" s="54"/>
      <c r="FA428" s="54">
        <v>1</v>
      </c>
      <c r="FB428" s="54" t="s">
        <v>4180</v>
      </c>
      <c r="FC428" s="54">
        <v>8</v>
      </c>
      <c r="FD428" s="54"/>
      <c r="FE428" s="54"/>
      <c r="FF428" s="54"/>
      <c r="FG428" s="54"/>
      <c r="FH428" s="54"/>
      <c r="FI428" s="54"/>
      <c r="FJ428" s="54"/>
      <c r="FK428" s="54"/>
      <c r="FL428" s="54"/>
      <c r="FM428" s="54"/>
      <c r="FN428" s="54"/>
      <c r="FO428" s="54"/>
      <c r="FP428" s="54"/>
      <c r="FQ428" s="54"/>
      <c r="FR428" s="54">
        <v>1</v>
      </c>
      <c r="FS428" s="54" t="s">
        <v>4893</v>
      </c>
      <c r="FT428" s="54" t="s">
        <v>4916</v>
      </c>
      <c r="FU428" s="54" t="s">
        <v>4954</v>
      </c>
      <c r="FV428" s="54"/>
      <c r="FW428" s="54"/>
      <c r="FX428" s="54"/>
      <c r="FY428" s="54" t="s">
        <v>5425</v>
      </c>
      <c r="FZ428" s="54"/>
      <c r="GA428" s="54"/>
      <c r="GB428" s="54"/>
      <c r="GC428" s="54" t="s">
        <v>5672</v>
      </c>
      <c r="GD428" s="54"/>
      <c r="GE428" s="54"/>
      <c r="GF428" s="54" t="s">
        <v>5819</v>
      </c>
      <c r="GG428" s="54" t="s">
        <v>6159</v>
      </c>
      <c r="GH428" s="54" t="s">
        <v>6478</v>
      </c>
      <c r="GI428" s="54" t="s">
        <v>6823</v>
      </c>
      <c r="GJ428" s="54" t="s">
        <v>7158</v>
      </c>
      <c r="GK428" s="54" t="s">
        <v>7242</v>
      </c>
      <c r="GL428" s="54" t="s">
        <v>7339</v>
      </c>
      <c r="GM428" s="54" t="s">
        <v>7437</v>
      </c>
      <c r="GN428" s="54" t="s">
        <v>7563</v>
      </c>
    </row>
    <row r="429" spans="3:196" ht="30" customHeight="1" x14ac:dyDescent="0.2">
      <c r="C429" s="57" t="s">
        <v>11156</v>
      </c>
      <c r="D429" s="102" t="s">
        <v>11213</v>
      </c>
      <c r="E429" s="54" t="s">
        <v>39</v>
      </c>
      <c r="F429" s="54" t="s">
        <v>11175</v>
      </c>
      <c r="G429" s="54" t="s">
        <v>82</v>
      </c>
      <c r="H429" s="54" t="s">
        <v>97</v>
      </c>
      <c r="I429" s="54" t="s">
        <v>456</v>
      </c>
      <c r="J429" s="54" t="s">
        <v>687</v>
      </c>
      <c r="K429" s="54">
        <v>2017</v>
      </c>
      <c r="L429" s="54" t="s">
        <v>767</v>
      </c>
      <c r="M429" s="54" t="s">
        <v>823</v>
      </c>
      <c r="N429" s="54"/>
      <c r="O429" s="54" t="s">
        <v>1024</v>
      </c>
      <c r="P429" s="54"/>
      <c r="Q429" s="54"/>
      <c r="R429" s="54"/>
      <c r="S429" s="54" t="s">
        <v>1962</v>
      </c>
      <c r="T429" s="54"/>
      <c r="U429" s="54"/>
      <c r="V429" s="54"/>
      <c r="W429" s="54"/>
      <c r="X429" s="54"/>
      <c r="Y429" s="54"/>
      <c r="Z429" s="54" t="s">
        <v>2612</v>
      </c>
      <c r="AA429" s="54" t="s">
        <v>2984</v>
      </c>
      <c r="AB429" s="54" t="s">
        <v>3138</v>
      </c>
      <c r="AC429" s="54" t="s">
        <v>3152</v>
      </c>
      <c r="AD429" s="55">
        <v>4.1790000000000003</v>
      </c>
      <c r="AE429" s="55"/>
      <c r="AF429" s="55"/>
      <c r="AG429" s="55"/>
      <c r="AH429" s="55">
        <v>3.7610000000000001</v>
      </c>
      <c r="AI429" s="55">
        <v>90</v>
      </c>
      <c r="AJ429" s="55">
        <v>0.24</v>
      </c>
      <c r="AK429" s="55">
        <v>0</v>
      </c>
      <c r="AL429" s="55">
        <v>0</v>
      </c>
      <c r="AM429" s="55">
        <v>0</v>
      </c>
      <c r="AN429" s="55">
        <v>0</v>
      </c>
      <c r="AO429" s="55">
        <v>0.41799999999999998</v>
      </c>
      <c r="AP429" s="55">
        <v>10</v>
      </c>
      <c r="AQ429" s="55"/>
      <c r="AR429" s="55"/>
      <c r="AS429" s="55"/>
      <c r="AT429" s="55"/>
      <c r="AU429" s="55"/>
      <c r="AV429" s="55"/>
      <c r="AW429" s="54"/>
      <c r="AX429" s="54"/>
      <c r="AY429" s="55"/>
      <c r="AZ429" s="55">
        <v>15.4</v>
      </c>
      <c r="BA429" s="55">
        <v>0.57999999999999996</v>
      </c>
      <c r="BB429" s="56">
        <v>1</v>
      </c>
      <c r="BC429" s="56">
        <v>1</v>
      </c>
      <c r="BD429" s="56">
        <v>1</v>
      </c>
      <c r="BE429" s="56"/>
      <c r="BF429" s="56"/>
      <c r="BG429" s="56"/>
      <c r="BH429" s="56"/>
      <c r="BI429" s="56"/>
      <c r="BJ429" s="56"/>
      <c r="BK429" s="56"/>
      <c r="BL429" s="56"/>
      <c r="BM429" s="56"/>
      <c r="BN429" s="56">
        <v>1</v>
      </c>
      <c r="BO429" s="56"/>
      <c r="BP429" s="56"/>
      <c r="BQ429" s="56"/>
      <c r="BR429" s="56"/>
      <c r="BS429" s="56"/>
      <c r="BT429" s="56"/>
      <c r="BU429" s="56"/>
      <c r="BV429" s="56"/>
      <c r="BW429" s="56"/>
      <c r="BX429" s="56"/>
      <c r="BY429" s="56"/>
      <c r="BZ429" s="56"/>
      <c r="CA429" s="56"/>
      <c r="CB429" s="56"/>
      <c r="CC429" s="56"/>
      <c r="CD429" s="56"/>
      <c r="CE429" s="56"/>
      <c r="CF429" s="56"/>
      <c r="CG429" s="56"/>
      <c r="CH429" s="56"/>
      <c r="CI429" s="56"/>
      <c r="CJ429" s="56"/>
      <c r="CK429" s="56"/>
      <c r="CL429" s="56"/>
      <c r="CM429" s="56"/>
      <c r="CN429" s="56">
        <v>0</v>
      </c>
      <c r="CO429" s="56"/>
      <c r="CP429" s="70"/>
      <c r="CQ429" s="56"/>
      <c r="CR429" s="56"/>
      <c r="CS429" s="56"/>
      <c r="CT429" s="56"/>
      <c r="CU429" s="56">
        <v>1</v>
      </c>
      <c r="CV429" s="56">
        <v>0</v>
      </c>
      <c r="CW429" s="55">
        <v>5.2999999999999999E-2</v>
      </c>
      <c r="CX429" s="54" t="s">
        <v>3619</v>
      </c>
      <c r="CY429" s="54"/>
      <c r="CZ429" s="54">
        <v>0.14000000000000001</v>
      </c>
      <c r="DA429" s="54"/>
      <c r="DB429" s="55">
        <v>36.587000000000003</v>
      </c>
      <c r="DC429" s="54"/>
      <c r="DD429" s="54"/>
      <c r="DE429" s="54"/>
      <c r="DF429" s="54"/>
      <c r="DG429" s="54"/>
      <c r="DH429" s="54"/>
      <c r="DI429" s="54"/>
      <c r="DJ429" s="54">
        <v>5</v>
      </c>
      <c r="DK429" s="54"/>
      <c r="DL429" s="54"/>
      <c r="DM429" s="54"/>
      <c r="DN429" s="54">
        <v>1</v>
      </c>
      <c r="DO429" s="54" t="s">
        <v>4291</v>
      </c>
      <c r="DP429" s="54">
        <v>53</v>
      </c>
      <c r="DQ429" s="54"/>
      <c r="DR429" s="54"/>
      <c r="DS429" s="54"/>
      <c r="DT429" s="54"/>
      <c r="DU429" s="54"/>
      <c r="DV429" s="54"/>
      <c r="DW429" s="54"/>
      <c r="DX429" s="54"/>
      <c r="DY429" s="54"/>
      <c r="DZ429" s="54"/>
      <c r="EA429" s="54"/>
      <c r="EB429" s="54"/>
      <c r="EC429" s="54"/>
      <c r="ED429" s="54"/>
      <c r="EE429" s="54"/>
      <c r="EF429" s="54"/>
      <c r="EG429" s="54"/>
      <c r="EH429" s="54"/>
      <c r="EI429" s="54"/>
      <c r="EJ429" s="54"/>
      <c r="EK429" s="54"/>
      <c r="EL429" s="54"/>
      <c r="EM429" s="54"/>
      <c r="EN429" s="54"/>
      <c r="EO429" s="54"/>
      <c r="EP429" s="54"/>
      <c r="EQ429" s="54"/>
      <c r="ER429" s="54"/>
      <c r="ES429" s="54"/>
      <c r="ET429" s="54"/>
      <c r="EU429" s="54"/>
      <c r="EV429" s="54"/>
      <c r="EW429" s="54"/>
      <c r="EX429" s="54">
        <v>1</v>
      </c>
      <c r="EY429" s="54" t="s">
        <v>4696</v>
      </c>
      <c r="EZ429" s="54">
        <v>5</v>
      </c>
      <c r="FA429" s="54"/>
      <c r="FB429" s="54"/>
      <c r="FC429" s="54"/>
      <c r="FD429" s="54"/>
      <c r="FE429" s="54"/>
      <c r="FF429" s="54"/>
      <c r="FG429" s="54"/>
      <c r="FH429" s="54"/>
      <c r="FI429" s="54"/>
      <c r="FJ429" s="54"/>
      <c r="FK429" s="54"/>
      <c r="FL429" s="54"/>
      <c r="FM429" s="54"/>
      <c r="FN429" s="54"/>
      <c r="FO429" s="54"/>
      <c r="FP429" s="54"/>
      <c r="FQ429" s="54"/>
      <c r="FR429" s="54"/>
      <c r="FS429" s="54"/>
      <c r="FT429" s="54"/>
      <c r="FU429" s="54" t="s">
        <v>4955</v>
      </c>
      <c r="FV429" s="54" t="s">
        <v>5186</v>
      </c>
      <c r="FW429" s="54"/>
      <c r="FX429" s="54"/>
      <c r="FY429" s="54" t="s">
        <v>5426</v>
      </c>
      <c r="FZ429" s="54"/>
      <c r="GA429" s="54"/>
      <c r="GB429" s="54"/>
      <c r="GC429" s="54"/>
      <c r="GD429" s="54"/>
      <c r="GE429" s="54"/>
      <c r="GF429" s="54" t="s">
        <v>5820</v>
      </c>
      <c r="GG429" s="54" t="s">
        <v>6160</v>
      </c>
      <c r="GH429" s="54" t="s">
        <v>6479</v>
      </c>
      <c r="GI429" s="54" t="s">
        <v>6824</v>
      </c>
      <c r="GJ429" s="54" t="s">
        <v>7158</v>
      </c>
      <c r="GK429" s="54" t="s">
        <v>7242</v>
      </c>
      <c r="GL429" s="54" t="s">
        <v>7339</v>
      </c>
      <c r="GM429" s="54" t="s">
        <v>7437</v>
      </c>
      <c r="GN429" s="54" t="s">
        <v>7564</v>
      </c>
    </row>
    <row r="430" spans="3:196" ht="30" customHeight="1" x14ac:dyDescent="0.2">
      <c r="C430" s="57" t="s">
        <v>11156</v>
      </c>
      <c r="D430" s="102" t="s">
        <v>11213</v>
      </c>
      <c r="E430" s="54" t="s">
        <v>39</v>
      </c>
      <c r="F430" s="54" t="s">
        <v>11175</v>
      </c>
      <c r="G430" s="54" t="s">
        <v>84</v>
      </c>
      <c r="H430" s="54" t="s">
        <v>98</v>
      </c>
      <c r="I430" s="54" t="s">
        <v>457</v>
      </c>
      <c r="J430" s="54"/>
      <c r="K430" s="54">
        <v>2023</v>
      </c>
      <c r="L430" s="54" t="s">
        <v>768</v>
      </c>
      <c r="M430" s="54" t="s">
        <v>939</v>
      </c>
      <c r="N430" s="54"/>
      <c r="O430" s="54" t="s">
        <v>1025</v>
      </c>
      <c r="P430" s="54"/>
      <c r="Q430" s="54" t="s">
        <v>1523</v>
      </c>
      <c r="R430" s="54"/>
      <c r="S430" s="54" t="s">
        <v>1963</v>
      </c>
      <c r="T430" s="54"/>
      <c r="U430" s="54" t="s">
        <v>2450</v>
      </c>
      <c r="V430" s="54"/>
      <c r="W430" s="54"/>
      <c r="X430" s="54"/>
      <c r="Y430" s="54"/>
      <c r="Z430" s="54" t="s">
        <v>2613</v>
      </c>
      <c r="AA430" s="54" t="s">
        <v>2985</v>
      </c>
      <c r="AB430" s="54" t="s">
        <v>3140</v>
      </c>
      <c r="AC430" s="54" t="s">
        <v>3153</v>
      </c>
      <c r="AD430" s="55">
        <v>0.126</v>
      </c>
      <c r="AE430" s="55"/>
      <c r="AF430" s="55"/>
      <c r="AG430" s="55"/>
      <c r="AH430" s="55">
        <v>0.112</v>
      </c>
      <c r="AI430" s="55">
        <v>88.89</v>
      </c>
      <c r="AJ430" s="55">
        <v>0.01</v>
      </c>
      <c r="AK430" s="55">
        <v>0</v>
      </c>
      <c r="AL430" s="55">
        <v>0</v>
      </c>
      <c r="AM430" s="55">
        <v>0</v>
      </c>
      <c r="AN430" s="55">
        <v>0</v>
      </c>
      <c r="AO430" s="55">
        <v>1.4E-2</v>
      </c>
      <c r="AP430" s="55">
        <v>11.11</v>
      </c>
      <c r="AQ430" s="55"/>
      <c r="AR430" s="55"/>
      <c r="AS430" s="55"/>
      <c r="AT430" s="55"/>
      <c r="AU430" s="55"/>
      <c r="AV430" s="55"/>
      <c r="AW430" s="54"/>
      <c r="AX430" s="54"/>
      <c r="AY430" s="55"/>
      <c r="AZ430" s="55">
        <v>0.5</v>
      </c>
      <c r="BA430" s="55">
        <v>0.02</v>
      </c>
      <c r="BB430" s="56">
        <v>1</v>
      </c>
      <c r="BC430" s="56">
        <v>1</v>
      </c>
      <c r="BD430" s="56">
        <v>1</v>
      </c>
      <c r="BE430" s="56"/>
      <c r="BF430" s="56"/>
      <c r="BG430" s="56"/>
      <c r="BH430" s="56"/>
      <c r="BI430" s="56"/>
      <c r="BJ430" s="56"/>
      <c r="BK430" s="56"/>
      <c r="BL430" s="56"/>
      <c r="BM430" s="56"/>
      <c r="BN430" s="56"/>
      <c r="BO430" s="56"/>
      <c r="BP430" s="56">
        <v>1</v>
      </c>
      <c r="BQ430" s="56"/>
      <c r="BR430" s="56"/>
      <c r="BS430" s="56"/>
      <c r="BT430" s="56"/>
      <c r="BU430" s="56"/>
      <c r="BV430" s="56"/>
      <c r="BW430" s="56"/>
      <c r="BX430" s="56"/>
      <c r="BY430" s="56"/>
      <c r="BZ430" s="56"/>
      <c r="CA430" s="56"/>
      <c r="CB430" s="56"/>
      <c r="CC430" s="56"/>
      <c r="CD430" s="56"/>
      <c r="CE430" s="56"/>
      <c r="CF430" s="56"/>
      <c r="CG430" s="56"/>
      <c r="CH430" s="56"/>
      <c r="CI430" s="56"/>
      <c r="CJ430" s="56"/>
      <c r="CK430" s="56"/>
      <c r="CL430" s="56"/>
      <c r="CM430" s="56"/>
      <c r="CN430" s="56">
        <v>0</v>
      </c>
      <c r="CO430" s="56"/>
      <c r="CP430" s="70"/>
      <c r="CQ430" s="56"/>
      <c r="CR430" s="56"/>
      <c r="CS430" s="56"/>
      <c r="CT430" s="56"/>
      <c r="CU430" s="56">
        <v>1</v>
      </c>
      <c r="CV430" s="56">
        <v>0</v>
      </c>
      <c r="CW430" s="55">
        <v>0.29899999999999999</v>
      </c>
      <c r="CX430" s="54" t="s">
        <v>3620</v>
      </c>
      <c r="CY430" s="54"/>
      <c r="CZ430" s="54">
        <v>1.46</v>
      </c>
      <c r="DA430" s="54" t="s">
        <v>3951</v>
      </c>
      <c r="DB430" s="55">
        <v>20.495000000000001</v>
      </c>
      <c r="DC430" s="54"/>
      <c r="DD430" s="54"/>
      <c r="DE430" s="54"/>
      <c r="DF430" s="54"/>
      <c r="DG430" s="54"/>
      <c r="DH430" s="54"/>
      <c r="DI430" s="54"/>
      <c r="DJ430" s="54"/>
      <c r="DK430" s="54">
        <v>1</v>
      </c>
      <c r="DL430" s="54" t="s">
        <v>4179</v>
      </c>
      <c r="DM430" s="54">
        <v>30</v>
      </c>
      <c r="DN430" s="54"/>
      <c r="DO430" s="54"/>
      <c r="DP430" s="54"/>
      <c r="DQ430" s="54"/>
      <c r="DR430" s="54"/>
      <c r="DS430" s="54"/>
      <c r="DT430" s="54"/>
      <c r="DU430" s="54"/>
      <c r="DV430" s="54"/>
      <c r="DW430" s="54"/>
      <c r="DX430" s="54"/>
      <c r="DY430" s="54"/>
      <c r="DZ430" s="54"/>
      <c r="EA430" s="54"/>
      <c r="EB430" s="54"/>
      <c r="EC430" s="54"/>
      <c r="ED430" s="54"/>
      <c r="EE430" s="54"/>
      <c r="EF430" s="54"/>
      <c r="EG430" s="54"/>
      <c r="EH430" s="54"/>
      <c r="EI430" s="54"/>
      <c r="EJ430" s="54"/>
      <c r="EK430" s="54"/>
      <c r="EL430" s="54"/>
      <c r="EM430" s="54"/>
      <c r="EN430" s="54"/>
      <c r="EO430" s="54"/>
      <c r="EP430" s="54"/>
      <c r="EQ430" s="54"/>
      <c r="ER430" s="54"/>
      <c r="ES430" s="54"/>
      <c r="ET430" s="54"/>
      <c r="EU430" s="54"/>
      <c r="EV430" s="54"/>
      <c r="EW430" s="54"/>
      <c r="EX430" s="54"/>
      <c r="EY430" s="54"/>
      <c r="EZ430" s="54"/>
      <c r="FA430" s="54">
        <v>1</v>
      </c>
      <c r="FB430" s="54" t="s">
        <v>4765</v>
      </c>
      <c r="FC430" s="54">
        <v>14</v>
      </c>
      <c r="FD430" s="54"/>
      <c r="FE430" s="54"/>
      <c r="FF430" s="54"/>
      <c r="FG430" s="54"/>
      <c r="FH430" s="54"/>
      <c r="FI430" s="54"/>
      <c r="FJ430" s="54"/>
      <c r="FK430" s="54"/>
      <c r="FL430" s="54"/>
      <c r="FM430" s="54"/>
      <c r="FN430" s="54"/>
      <c r="FO430" s="54"/>
      <c r="FP430" s="54"/>
      <c r="FQ430" s="54"/>
      <c r="FR430" s="54"/>
      <c r="FS430" s="54"/>
      <c r="FT430" s="54"/>
      <c r="FU430" s="54" t="s">
        <v>4956</v>
      </c>
      <c r="FV430" s="54"/>
      <c r="FW430" s="54"/>
      <c r="FX430" s="54"/>
      <c r="FY430" s="54"/>
      <c r="FZ430" s="54"/>
      <c r="GA430" s="54"/>
      <c r="GB430" s="54"/>
      <c r="GC430" s="54"/>
      <c r="GD430" s="54"/>
      <c r="GE430" s="54"/>
      <c r="GF430" s="54" t="s">
        <v>5821</v>
      </c>
      <c r="GG430" s="54" t="s">
        <v>6161</v>
      </c>
      <c r="GH430" s="54" t="s">
        <v>6480</v>
      </c>
      <c r="GI430" s="54" t="s">
        <v>6825</v>
      </c>
      <c r="GJ430" s="54" t="s">
        <v>7158</v>
      </c>
      <c r="GK430" s="54" t="s">
        <v>7242</v>
      </c>
      <c r="GL430" s="54" t="s">
        <v>7339</v>
      </c>
      <c r="GM430" s="54" t="s">
        <v>7437</v>
      </c>
      <c r="GN430" s="54" t="s">
        <v>7565</v>
      </c>
    </row>
    <row r="431" spans="3:196" ht="30" customHeight="1" x14ac:dyDescent="0.2">
      <c r="C431" s="57" t="s">
        <v>11156</v>
      </c>
      <c r="D431" s="102" t="s">
        <v>11213</v>
      </c>
      <c r="E431" s="54" t="s">
        <v>39</v>
      </c>
      <c r="F431" s="54" t="s">
        <v>11175</v>
      </c>
      <c r="G431" s="54" t="s">
        <v>82</v>
      </c>
      <c r="H431" s="54" t="s">
        <v>99</v>
      </c>
      <c r="I431" s="54" t="s">
        <v>449</v>
      </c>
      <c r="J431" s="54"/>
      <c r="K431" s="54">
        <v>2022</v>
      </c>
      <c r="L431" s="54" t="s">
        <v>769</v>
      </c>
      <c r="M431" s="54" t="s">
        <v>936</v>
      </c>
      <c r="N431" s="54"/>
      <c r="O431" s="54" t="s">
        <v>1026</v>
      </c>
      <c r="P431" s="54"/>
      <c r="Q431" s="54" t="s">
        <v>1524</v>
      </c>
      <c r="R431" s="54"/>
      <c r="S431" s="54" t="s">
        <v>1964</v>
      </c>
      <c r="T431" s="54"/>
      <c r="U431" s="54"/>
      <c r="V431" s="54"/>
      <c r="W431" s="54"/>
      <c r="X431" s="54"/>
      <c r="Y431" s="54"/>
      <c r="Z431" s="54" t="s">
        <v>2614</v>
      </c>
      <c r="AA431" s="54" t="s">
        <v>2986</v>
      </c>
      <c r="AB431" s="54" t="s">
        <v>3138</v>
      </c>
      <c r="AC431" s="54" t="s">
        <v>3154</v>
      </c>
      <c r="AD431" s="55">
        <v>0.6</v>
      </c>
      <c r="AE431" s="55"/>
      <c r="AF431" s="55"/>
      <c r="AG431" s="55"/>
      <c r="AH431" s="55">
        <v>0.253</v>
      </c>
      <c r="AI431" s="55">
        <v>42.17</v>
      </c>
      <c r="AJ431" s="55">
        <v>0.03</v>
      </c>
      <c r="AK431" s="55">
        <v>0</v>
      </c>
      <c r="AL431" s="55">
        <v>0</v>
      </c>
      <c r="AM431" s="55">
        <v>0</v>
      </c>
      <c r="AN431" s="55">
        <v>0</v>
      </c>
      <c r="AO431" s="55">
        <v>0.34699999999999998</v>
      </c>
      <c r="AP431" s="55">
        <v>57.83</v>
      </c>
      <c r="AQ431" s="55"/>
      <c r="AR431" s="55"/>
      <c r="AS431" s="55"/>
      <c r="AT431" s="55"/>
      <c r="AU431" s="55"/>
      <c r="AV431" s="55"/>
      <c r="AW431" s="54"/>
      <c r="AX431" s="54"/>
      <c r="AY431" s="55"/>
      <c r="AZ431" s="55">
        <v>4.5990000000000002</v>
      </c>
      <c r="BA431" s="55">
        <v>0.15</v>
      </c>
      <c r="BB431" s="56">
        <v>2</v>
      </c>
      <c r="BC431" s="56">
        <v>2</v>
      </c>
      <c r="BD431" s="56">
        <v>1</v>
      </c>
      <c r="BE431" s="56"/>
      <c r="BF431" s="56"/>
      <c r="BG431" s="56"/>
      <c r="BH431" s="56"/>
      <c r="BI431" s="56"/>
      <c r="BJ431" s="56"/>
      <c r="BK431" s="56"/>
      <c r="BL431" s="56"/>
      <c r="BM431" s="56"/>
      <c r="BN431" s="56">
        <v>1</v>
      </c>
      <c r="BO431" s="56"/>
      <c r="BP431" s="56"/>
      <c r="BQ431" s="56"/>
      <c r="BR431" s="56"/>
      <c r="BS431" s="56"/>
      <c r="BT431" s="56"/>
      <c r="BU431" s="56"/>
      <c r="BV431" s="56"/>
      <c r="BW431" s="56"/>
      <c r="BX431" s="56"/>
      <c r="BY431" s="56"/>
      <c r="BZ431" s="56"/>
      <c r="CA431" s="56"/>
      <c r="CB431" s="56"/>
      <c r="CC431" s="56"/>
      <c r="CD431" s="56"/>
      <c r="CE431" s="56"/>
      <c r="CF431" s="56"/>
      <c r="CG431" s="56"/>
      <c r="CH431" s="56"/>
      <c r="CI431" s="56"/>
      <c r="CJ431" s="56"/>
      <c r="CK431" s="56"/>
      <c r="CL431" s="56"/>
      <c r="CM431" s="56"/>
      <c r="CN431" s="56">
        <v>0</v>
      </c>
      <c r="CO431" s="56"/>
      <c r="CP431" s="70"/>
      <c r="CQ431" s="56"/>
      <c r="CR431" s="56"/>
      <c r="CS431" s="56"/>
      <c r="CT431" s="56"/>
      <c r="CU431" s="56">
        <v>1</v>
      </c>
      <c r="CV431" s="56">
        <v>0</v>
      </c>
      <c r="CW431" s="55">
        <v>1</v>
      </c>
      <c r="CX431" s="54" t="s">
        <v>3621</v>
      </c>
      <c r="CY431" s="54"/>
      <c r="CZ431" s="54">
        <v>2.58</v>
      </c>
      <c r="DA431" s="54" t="s">
        <v>3951</v>
      </c>
      <c r="DB431" s="55">
        <v>38.81</v>
      </c>
      <c r="DC431" s="54"/>
      <c r="DD431" s="54"/>
      <c r="DE431" s="54"/>
      <c r="DF431" s="54"/>
      <c r="DG431" s="54"/>
      <c r="DH431" s="54"/>
      <c r="DI431" s="54"/>
      <c r="DJ431" s="54"/>
      <c r="DK431" s="54"/>
      <c r="DL431" s="54"/>
      <c r="DM431" s="54"/>
      <c r="DN431" s="54">
        <v>1</v>
      </c>
      <c r="DO431" s="54" t="s">
        <v>4292</v>
      </c>
      <c r="DP431" s="54">
        <v>275</v>
      </c>
      <c r="DQ431" s="54"/>
      <c r="DR431" s="54"/>
      <c r="DS431" s="54"/>
      <c r="DT431" s="54"/>
      <c r="DU431" s="54"/>
      <c r="DV431" s="54"/>
      <c r="DW431" s="54"/>
      <c r="DX431" s="54"/>
      <c r="DY431" s="54"/>
      <c r="DZ431" s="54"/>
      <c r="EA431" s="54"/>
      <c r="EB431" s="54"/>
      <c r="EC431" s="54"/>
      <c r="ED431" s="54"/>
      <c r="EE431" s="54"/>
      <c r="EF431" s="54"/>
      <c r="EG431" s="54"/>
      <c r="EH431" s="54"/>
      <c r="EI431" s="54"/>
      <c r="EJ431" s="54"/>
      <c r="EK431" s="54"/>
      <c r="EL431" s="54"/>
      <c r="EM431" s="54"/>
      <c r="EN431" s="54"/>
      <c r="EO431" s="54"/>
      <c r="EP431" s="54"/>
      <c r="EQ431" s="54"/>
      <c r="ER431" s="54"/>
      <c r="ES431" s="54"/>
      <c r="ET431" s="54"/>
      <c r="EU431" s="54"/>
      <c r="EV431" s="54"/>
      <c r="EW431" s="54"/>
      <c r="EX431" s="54"/>
      <c r="EY431" s="54"/>
      <c r="EZ431" s="54"/>
      <c r="FA431" s="54">
        <v>1</v>
      </c>
      <c r="FB431" s="54" t="s">
        <v>4698</v>
      </c>
      <c r="FC431" s="54">
        <v>10</v>
      </c>
      <c r="FD431" s="54"/>
      <c r="FE431" s="54"/>
      <c r="FF431" s="54"/>
      <c r="FG431" s="54"/>
      <c r="FH431" s="54"/>
      <c r="FI431" s="54"/>
      <c r="FJ431" s="54"/>
      <c r="FK431" s="54"/>
      <c r="FL431" s="54"/>
      <c r="FM431" s="54"/>
      <c r="FN431" s="54"/>
      <c r="FO431" s="54"/>
      <c r="FP431" s="54"/>
      <c r="FQ431" s="54"/>
      <c r="FR431" s="54">
        <v>1</v>
      </c>
      <c r="FS431" s="54" t="s">
        <v>4894</v>
      </c>
      <c r="FT431" s="54" t="s">
        <v>4917</v>
      </c>
      <c r="FU431" s="54" t="s">
        <v>4894</v>
      </c>
      <c r="FV431" s="54" t="s">
        <v>5189</v>
      </c>
      <c r="FW431" s="54"/>
      <c r="FX431" s="54"/>
      <c r="FY431" s="54" t="s">
        <v>5427</v>
      </c>
      <c r="FZ431" s="54"/>
      <c r="GA431" s="54"/>
      <c r="GB431" s="54"/>
      <c r="GC431" s="54"/>
      <c r="GD431" s="54">
        <v>0</v>
      </c>
      <c r="GE431" s="54"/>
      <c r="GF431" s="54" t="s">
        <v>5822</v>
      </c>
      <c r="GG431" s="54" t="s">
        <v>6162</v>
      </c>
      <c r="GH431" s="54" t="s">
        <v>6481</v>
      </c>
      <c r="GI431" s="54" t="s">
        <v>6826</v>
      </c>
      <c r="GJ431" s="54" t="s">
        <v>7158</v>
      </c>
      <c r="GK431" s="54" t="s">
        <v>7242</v>
      </c>
      <c r="GL431" s="54" t="s">
        <v>7339</v>
      </c>
      <c r="GM431" s="54" t="s">
        <v>7437</v>
      </c>
      <c r="GN431" s="54" t="s">
        <v>7566</v>
      </c>
    </row>
    <row r="432" spans="3:196" ht="30" customHeight="1" x14ac:dyDescent="0.2">
      <c r="C432" s="57" t="s">
        <v>11156</v>
      </c>
      <c r="D432" s="102" t="s">
        <v>11213</v>
      </c>
      <c r="E432" s="54" t="s">
        <v>39</v>
      </c>
      <c r="F432" s="54" t="s">
        <v>11175</v>
      </c>
      <c r="G432" s="54" t="s">
        <v>82</v>
      </c>
      <c r="H432" s="54" t="s">
        <v>100</v>
      </c>
      <c r="I432" s="54" t="s">
        <v>458</v>
      </c>
      <c r="J432" s="54" t="s">
        <v>458</v>
      </c>
      <c r="K432" s="54">
        <v>2023</v>
      </c>
      <c r="L432" s="54" t="s">
        <v>770</v>
      </c>
      <c r="M432" s="54" t="s">
        <v>940</v>
      </c>
      <c r="N432" s="54"/>
      <c r="O432" s="54" t="s">
        <v>1027</v>
      </c>
      <c r="P432" s="54"/>
      <c r="Q432" s="54" t="s">
        <v>1525</v>
      </c>
      <c r="R432" s="54"/>
      <c r="S432" s="54"/>
      <c r="T432" s="54"/>
      <c r="U432" s="54"/>
      <c r="V432" s="54"/>
      <c r="W432" s="54"/>
      <c r="X432" s="54"/>
      <c r="Y432" s="54"/>
      <c r="Z432" s="54" t="s">
        <v>2615</v>
      </c>
      <c r="AA432" s="54" t="s">
        <v>2615</v>
      </c>
      <c r="AB432" s="54" t="s">
        <v>3140</v>
      </c>
      <c r="AC432" s="54" t="s">
        <v>3155</v>
      </c>
      <c r="AD432" s="55">
        <v>8.234</v>
      </c>
      <c r="AE432" s="55"/>
      <c r="AF432" s="55"/>
      <c r="AG432" s="55"/>
      <c r="AH432" s="55">
        <v>8.234</v>
      </c>
      <c r="AI432" s="55">
        <v>100</v>
      </c>
      <c r="AJ432" s="55">
        <v>0.6</v>
      </c>
      <c r="AK432" s="55">
        <v>0</v>
      </c>
      <c r="AL432" s="55">
        <v>0</v>
      </c>
      <c r="AM432" s="55">
        <v>0</v>
      </c>
      <c r="AN432" s="55">
        <v>0</v>
      </c>
      <c r="AO432" s="55">
        <v>0</v>
      </c>
      <c r="AP432" s="55">
        <v>0</v>
      </c>
      <c r="AQ432" s="55"/>
      <c r="AR432" s="55"/>
      <c r="AS432" s="55"/>
      <c r="AT432" s="55"/>
      <c r="AU432" s="55"/>
      <c r="AV432" s="55"/>
      <c r="AW432" s="54"/>
      <c r="AX432" s="54"/>
      <c r="AY432" s="55"/>
      <c r="AZ432" s="55">
        <v>10</v>
      </c>
      <c r="BA432" s="55">
        <v>0.5</v>
      </c>
      <c r="BB432" s="56">
        <v>6</v>
      </c>
      <c r="BC432" s="56">
        <v>6</v>
      </c>
      <c r="BD432" s="56">
        <v>6</v>
      </c>
      <c r="BE432" s="56"/>
      <c r="BF432" s="56"/>
      <c r="BG432" s="56"/>
      <c r="BH432" s="56"/>
      <c r="BI432" s="56"/>
      <c r="BJ432" s="56"/>
      <c r="BK432" s="56"/>
      <c r="BL432" s="56"/>
      <c r="BM432" s="56"/>
      <c r="BN432" s="56"/>
      <c r="BO432" s="56"/>
      <c r="BP432" s="56"/>
      <c r="BQ432" s="56"/>
      <c r="BR432" s="56"/>
      <c r="BS432" s="56"/>
      <c r="BT432" s="56"/>
      <c r="BU432" s="56"/>
      <c r="BV432" s="56"/>
      <c r="BW432" s="56"/>
      <c r="BX432" s="56"/>
      <c r="BY432" s="56"/>
      <c r="BZ432" s="56"/>
      <c r="CA432" s="56"/>
      <c r="CB432" s="56"/>
      <c r="CC432" s="56"/>
      <c r="CD432" s="56"/>
      <c r="CE432" s="56"/>
      <c r="CF432" s="56"/>
      <c r="CG432" s="56"/>
      <c r="CH432" s="56"/>
      <c r="CI432" s="56"/>
      <c r="CJ432" s="56"/>
      <c r="CK432" s="56"/>
      <c r="CL432" s="56"/>
      <c r="CM432" s="56"/>
      <c r="CN432" s="56">
        <v>0</v>
      </c>
      <c r="CO432" s="56"/>
      <c r="CP432" s="70"/>
      <c r="CQ432" s="56"/>
      <c r="CR432" s="56"/>
      <c r="CS432" s="56" t="s">
        <v>458</v>
      </c>
      <c r="CT432" s="56">
        <v>6</v>
      </c>
      <c r="CU432" s="56">
        <v>6</v>
      </c>
      <c r="CV432" s="56">
        <v>0</v>
      </c>
      <c r="CW432" s="55">
        <v>2.581</v>
      </c>
      <c r="CX432" s="54" t="s">
        <v>3622</v>
      </c>
      <c r="CY432" s="54"/>
      <c r="CZ432" s="54">
        <v>11.72</v>
      </c>
      <c r="DA432" s="54" t="s">
        <v>3951</v>
      </c>
      <c r="DB432" s="55">
        <v>22.027000000000001</v>
      </c>
      <c r="DC432" s="54"/>
      <c r="DD432" s="54"/>
      <c r="DE432" s="54"/>
      <c r="DF432" s="54"/>
      <c r="DG432" s="54"/>
      <c r="DH432" s="54"/>
      <c r="DI432" s="54"/>
      <c r="DJ432" s="54">
        <v>2</v>
      </c>
      <c r="DK432" s="54">
        <v>1</v>
      </c>
      <c r="DL432" s="54" t="s">
        <v>4180</v>
      </c>
      <c r="DM432" s="54">
        <v>317</v>
      </c>
      <c r="DN432" s="54">
        <v>1</v>
      </c>
      <c r="DO432" s="54" t="s">
        <v>4180</v>
      </c>
      <c r="DP432" s="54">
        <v>71</v>
      </c>
      <c r="DQ432" s="54"/>
      <c r="DR432" s="54"/>
      <c r="DS432" s="54"/>
      <c r="DT432" s="54"/>
      <c r="DU432" s="54"/>
      <c r="DV432" s="54"/>
      <c r="DW432" s="54"/>
      <c r="DX432" s="54"/>
      <c r="DY432" s="54"/>
      <c r="DZ432" s="54"/>
      <c r="EA432" s="54"/>
      <c r="EB432" s="54"/>
      <c r="EC432" s="54"/>
      <c r="ED432" s="54"/>
      <c r="EE432" s="54"/>
      <c r="EF432" s="54"/>
      <c r="EG432" s="54"/>
      <c r="EH432" s="54"/>
      <c r="EI432" s="54"/>
      <c r="EJ432" s="54"/>
      <c r="EK432" s="54"/>
      <c r="EL432" s="54">
        <v>1</v>
      </c>
      <c r="EM432" s="54" t="s">
        <v>4180</v>
      </c>
      <c r="EN432" s="54">
        <v>317</v>
      </c>
      <c r="EO432" s="54"/>
      <c r="EP432" s="54"/>
      <c r="EQ432" s="54"/>
      <c r="ER432" s="54"/>
      <c r="ES432" s="54"/>
      <c r="ET432" s="54"/>
      <c r="EU432" s="54"/>
      <c r="EV432" s="54"/>
      <c r="EW432" s="54"/>
      <c r="EX432" s="54"/>
      <c r="EY432" s="54"/>
      <c r="EZ432" s="54"/>
      <c r="FA432" s="54">
        <v>1</v>
      </c>
      <c r="FB432" s="54" t="s">
        <v>4766</v>
      </c>
      <c r="FC432" s="54">
        <v>10</v>
      </c>
      <c r="FD432" s="54"/>
      <c r="FE432" s="54"/>
      <c r="FF432" s="54"/>
      <c r="FG432" s="54"/>
      <c r="FH432" s="54"/>
      <c r="FI432" s="54"/>
      <c r="FJ432" s="54"/>
      <c r="FK432" s="54"/>
      <c r="FL432" s="54"/>
      <c r="FM432" s="54"/>
      <c r="FN432" s="54"/>
      <c r="FO432" s="54"/>
      <c r="FP432" s="54"/>
      <c r="FQ432" s="54"/>
      <c r="FR432" s="54"/>
      <c r="FS432" s="54"/>
      <c r="FT432" s="54"/>
      <c r="FU432" s="54" t="s">
        <v>4957</v>
      </c>
      <c r="FV432" s="54"/>
      <c r="FW432" s="54"/>
      <c r="FX432" s="54"/>
      <c r="FY432" s="54" t="s">
        <v>5428</v>
      </c>
      <c r="FZ432" s="54"/>
      <c r="GA432" s="54"/>
      <c r="GB432" s="54"/>
      <c r="GC432" s="54"/>
      <c r="GD432" s="54"/>
      <c r="GE432" s="54"/>
      <c r="GF432" s="54" t="s">
        <v>5823</v>
      </c>
      <c r="GG432" s="54" t="s">
        <v>6163</v>
      </c>
      <c r="GH432" s="54" t="s">
        <v>6482</v>
      </c>
      <c r="GI432" s="54" t="s">
        <v>6827</v>
      </c>
      <c r="GJ432" s="54" t="s">
        <v>7158</v>
      </c>
      <c r="GK432" s="54" t="s">
        <v>7242</v>
      </c>
      <c r="GL432" s="54" t="s">
        <v>7339</v>
      </c>
      <c r="GM432" s="54" t="s">
        <v>7437</v>
      </c>
      <c r="GN432" s="54" t="s">
        <v>7567</v>
      </c>
    </row>
    <row r="433" spans="3:196" ht="30" customHeight="1" x14ac:dyDescent="0.2">
      <c r="C433" s="57" t="s">
        <v>11156</v>
      </c>
      <c r="D433" s="102" t="s">
        <v>11213</v>
      </c>
      <c r="E433" s="54" t="s">
        <v>39</v>
      </c>
      <c r="F433" s="54" t="s">
        <v>11175</v>
      </c>
      <c r="G433" s="54" t="s">
        <v>82</v>
      </c>
      <c r="H433" s="54" t="s">
        <v>102</v>
      </c>
      <c r="I433" s="54" t="s">
        <v>460</v>
      </c>
      <c r="J433" s="54" t="s">
        <v>460</v>
      </c>
      <c r="K433" s="54">
        <v>2019</v>
      </c>
      <c r="L433" s="54" t="s">
        <v>771</v>
      </c>
      <c r="M433" s="54" t="s">
        <v>936</v>
      </c>
      <c r="N433" s="54"/>
      <c r="O433" s="54" t="s">
        <v>1029</v>
      </c>
      <c r="P433" s="54"/>
      <c r="Q433" s="54" t="s">
        <v>1526</v>
      </c>
      <c r="R433" s="54"/>
      <c r="S433" s="54" t="s">
        <v>1966</v>
      </c>
      <c r="T433" s="54"/>
      <c r="U433" s="54" t="s">
        <v>2451</v>
      </c>
      <c r="V433" s="54"/>
      <c r="W433" s="54"/>
      <c r="X433" s="54"/>
      <c r="Y433" s="54"/>
      <c r="Z433" s="54" t="s">
        <v>2617</v>
      </c>
      <c r="AA433" s="54" t="s">
        <v>2987</v>
      </c>
      <c r="AB433" s="54" t="s">
        <v>3138</v>
      </c>
      <c r="AC433" s="54" t="s">
        <v>3157</v>
      </c>
      <c r="AD433" s="55">
        <v>10.899999999999999</v>
      </c>
      <c r="AE433" s="55"/>
      <c r="AF433" s="55"/>
      <c r="AG433" s="55"/>
      <c r="AH433" s="55">
        <v>8.6999999999999993</v>
      </c>
      <c r="AI433" s="55">
        <v>79.819999999999993</v>
      </c>
      <c r="AJ433" s="55">
        <v>0.38</v>
      </c>
      <c r="AK433" s="55">
        <v>0</v>
      </c>
      <c r="AL433" s="55">
        <v>0</v>
      </c>
      <c r="AM433" s="55">
        <v>0</v>
      </c>
      <c r="AN433" s="55">
        <v>0</v>
      </c>
      <c r="AO433" s="55">
        <v>2.2000000000000002</v>
      </c>
      <c r="AP433" s="55">
        <v>20.18</v>
      </c>
      <c r="AQ433" s="55"/>
      <c r="AR433" s="55"/>
      <c r="AS433" s="55"/>
      <c r="AT433" s="55"/>
      <c r="AU433" s="55"/>
      <c r="AV433" s="55"/>
      <c r="AW433" s="54"/>
      <c r="AX433" s="54"/>
      <c r="AY433" s="55"/>
      <c r="AZ433" s="55">
        <v>20.678999999999998</v>
      </c>
      <c r="BA433" s="55">
        <v>0.8</v>
      </c>
      <c r="BB433" s="56">
        <v>8</v>
      </c>
      <c r="BC433" s="56">
        <v>8</v>
      </c>
      <c r="BD433" s="56">
        <v>8</v>
      </c>
      <c r="BE433" s="56"/>
      <c r="BF433" s="56"/>
      <c r="BG433" s="56"/>
      <c r="BH433" s="56"/>
      <c r="BI433" s="56"/>
      <c r="BJ433" s="56"/>
      <c r="BK433" s="56">
        <v>1</v>
      </c>
      <c r="BL433" s="56"/>
      <c r="BM433" s="56"/>
      <c r="BN433" s="56">
        <v>7</v>
      </c>
      <c r="BO433" s="56"/>
      <c r="BP433" s="56"/>
      <c r="BQ433" s="56"/>
      <c r="BR433" s="56"/>
      <c r="BS433" s="56"/>
      <c r="BT433" s="56"/>
      <c r="BU433" s="56"/>
      <c r="BV433" s="56"/>
      <c r="BW433" s="56"/>
      <c r="BX433" s="56"/>
      <c r="BY433" s="56"/>
      <c r="BZ433" s="56"/>
      <c r="CA433" s="56"/>
      <c r="CB433" s="56"/>
      <c r="CC433" s="56"/>
      <c r="CD433" s="56"/>
      <c r="CE433" s="56"/>
      <c r="CF433" s="56"/>
      <c r="CG433" s="56"/>
      <c r="CH433" s="56"/>
      <c r="CI433" s="56"/>
      <c r="CJ433" s="56"/>
      <c r="CK433" s="56"/>
      <c r="CL433" s="56"/>
      <c r="CM433" s="56"/>
      <c r="CN433" s="56">
        <v>0</v>
      </c>
      <c r="CO433" s="56"/>
      <c r="CP433" s="70"/>
      <c r="CQ433" s="56"/>
      <c r="CR433" s="56"/>
      <c r="CS433" s="56"/>
      <c r="CT433" s="56"/>
      <c r="CU433" s="56">
        <v>8</v>
      </c>
      <c r="CV433" s="56">
        <v>0</v>
      </c>
      <c r="CW433" s="55">
        <v>3.9670000000000001</v>
      </c>
      <c r="CX433" s="54" t="s">
        <v>3624</v>
      </c>
      <c r="CY433" s="54"/>
      <c r="CZ433" s="54">
        <v>10.49</v>
      </c>
      <c r="DA433" s="54" t="s">
        <v>3951</v>
      </c>
      <c r="DB433" s="55">
        <v>37.805999999999997</v>
      </c>
      <c r="DC433" s="54"/>
      <c r="DD433" s="54"/>
      <c r="DE433" s="54"/>
      <c r="DF433" s="54"/>
      <c r="DG433" s="54"/>
      <c r="DH433" s="54"/>
      <c r="DI433" s="54"/>
      <c r="DJ433" s="54">
        <v>10</v>
      </c>
      <c r="DK433" s="54"/>
      <c r="DL433" s="54"/>
      <c r="DM433" s="54"/>
      <c r="DN433" s="54">
        <v>1</v>
      </c>
      <c r="DO433" s="54" t="s">
        <v>4293</v>
      </c>
      <c r="DP433" s="54">
        <v>854</v>
      </c>
      <c r="DQ433" s="54"/>
      <c r="DR433" s="54"/>
      <c r="DS433" s="54"/>
      <c r="DT433" s="54"/>
      <c r="DU433" s="54"/>
      <c r="DV433" s="54"/>
      <c r="DW433" s="54"/>
      <c r="DX433" s="54"/>
      <c r="DY433" s="54"/>
      <c r="DZ433" s="54"/>
      <c r="EA433" s="54"/>
      <c r="EB433" s="54"/>
      <c r="EC433" s="54"/>
      <c r="ED433" s="54"/>
      <c r="EE433" s="54"/>
      <c r="EF433" s="54"/>
      <c r="EG433" s="54"/>
      <c r="EH433" s="54"/>
      <c r="EI433" s="54"/>
      <c r="EJ433" s="54"/>
      <c r="EK433" s="54"/>
      <c r="EL433" s="54"/>
      <c r="EM433" s="54"/>
      <c r="EN433" s="54"/>
      <c r="EO433" s="54"/>
      <c r="EP433" s="54"/>
      <c r="EQ433" s="54"/>
      <c r="ER433" s="54"/>
      <c r="ES433" s="54"/>
      <c r="ET433" s="54"/>
      <c r="EU433" s="54"/>
      <c r="EV433" s="54"/>
      <c r="EW433" s="54"/>
      <c r="EX433" s="54"/>
      <c r="EY433" s="54"/>
      <c r="EZ433" s="54"/>
      <c r="FA433" s="54">
        <v>1</v>
      </c>
      <c r="FB433" s="54" t="s">
        <v>4767</v>
      </c>
      <c r="FC433" s="54">
        <v>7</v>
      </c>
      <c r="FD433" s="54"/>
      <c r="FE433" s="54"/>
      <c r="FF433" s="54"/>
      <c r="FG433" s="54"/>
      <c r="FH433" s="54"/>
      <c r="FI433" s="54"/>
      <c r="FJ433" s="54"/>
      <c r="FK433" s="54"/>
      <c r="FL433" s="54"/>
      <c r="FM433" s="54"/>
      <c r="FN433" s="54"/>
      <c r="FO433" s="54"/>
      <c r="FP433" s="54"/>
      <c r="FQ433" s="54"/>
      <c r="FR433" s="54"/>
      <c r="FS433" s="54"/>
      <c r="FT433" s="54"/>
      <c r="FU433" s="54" t="s">
        <v>4959</v>
      </c>
      <c r="FV433" s="54"/>
      <c r="FW433" s="54"/>
      <c r="FX433" s="54"/>
      <c r="FY433" s="54"/>
      <c r="FZ433" s="54"/>
      <c r="GA433" s="54"/>
      <c r="GB433" s="54"/>
      <c r="GC433" s="54"/>
      <c r="GD433" s="54"/>
      <c r="GE433" s="54"/>
      <c r="GF433" s="54" t="s">
        <v>5825</v>
      </c>
      <c r="GG433" s="54" t="s">
        <v>6165</v>
      </c>
      <c r="GH433" s="54" t="s">
        <v>6484</v>
      </c>
      <c r="GI433" s="54" t="s">
        <v>6829</v>
      </c>
      <c r="GJ433" s="54" t="s">
        <v>7158</v>
      </c>
      <c r="GK433" s="54" t="s">
        <v>7242</v>
      </c>
      <c r="GL433" s="54" t="s">
        <v>7339</v>
      </c>
      <c r="GM433" s="54" t="s">
        <v>7437</v>
      </c>
      <c r="GN433" s="54" t="s">
        <v>7568</v>
      </c>
    </row>
    <row r="434" spans="3:196" ht="30" customHeight="1" x14ac:dyDescent="0.2">
      <c r="C434" s="57" t="s">
        <v>11156</v>
      </c>
      <c r="D434" s="102" t="s">
        <v>11213</v>
      </c>
      <c r="E434" s="54" t="s">
        <v>39</v>
      </c>
      <c r="F434" s="54" t="s">
        <v>11175</v>
      </c>
      <c r="G434" s="54" t="s">
        <v>82</v>
      </c>
      <c r="H434" s="54" t="s">
        <v>104</v>
      </c>
      <c r="I434" s="54" t="s">
        <v>462</v>
      </c>
      <c r="J434" s="54"/>
      <c r="K434" s="54">
        <v>2019</v>
      </c>
      <c r="L434" s="54" t="s">
        <v>773</v>
      </c>
      <c r="M434" s="54" t="s">
        <v>936</v>
      </c>
      <c r="N434" s="54"/>
      <c r="O434" s="54" t="s">
        <v>1031</v>
      </c>
      <c r="P434" s="54"/>
      <c r="Q434" s="54"/>
      <c r="R434" s="54"/>
      <c r="S434" s="54" t="s">
        <v>1968</v>
      </c>
      <c r="T434" s="54"/>
      <c r="U434" s="54" t="s">
        <v>2452</v>
      </c>
      <c r="V434" s="54"/>
      <c r="W434" s="54"/>
      <c r="X434" s="54"/>
      <c r="Y434" s="54"/>
      <c r="Z434" s="54" t="s">
        <v>2619</v>
      </c>
      <c r="AA434" s="54" t="s">
        <v>2989</v>
      </c>
      <c r="AB434" s="54" t="s">
        <v>3138</v>
      </c>
      <c r="AC434" s="54" t="s">
        <v>3159</v>
      </c>
      <c r="AD434" s="55">
        <v>0.13500000000000001</v>
      </c>
      <c r="AE434" s="55"/>
      <c r="AF434" s="55"/>
      <c r="AG434" s="55"/>
      <c r="AH434" s="55">
        <v>0.114</v>
      </c>
      <c r="AI434" s="55">
        <v>84.44</v>
      </c>
      <c r="AJ434" s="55">
        <v>6.0000000000000001E-3</v>
      </c>
      <c r="AK434" s="55">
        <v>0</v>
      </c>
      <c r="AL434" s="55">
        <v>0</v>
      </c>
      <c r="AM434" s="55">
        <v>0</v>
      </c>
      <c r="AN434" s="55">
        <v>0</v>
      </c>
      <c r="AO434" s="55">
        <v>2.1000000000000001E-2</v>
      </c>
      <c r="AP434" s="55">
        <v>15.56</v>
      </c>
      <c r="AQ434" s="55"/>
      <c r="AR434" s="55"/>
      <c r="AS434" s="55"/>
      <c r="AT434" s="55"/>
      <c r="AU434" s="55"/>
      <c r="AV434" s="55"/>
      <c r="AW434" s="54"/>
      <c r="AX434" s="54"/>
      <c r="AY434" s="55"/>
      <c r="AZ434" s="55">
        <v>0.54900000000000004</v>
      </c>
      <c r="BA434" s="55">
        <v>2.4E-2</v>
      </c>
      <c r="BB434" s="56">
        <v>1</v>
      </c>
      <c r="BC434" s="56">
        <v>1</v>
      </c>
      <c r="BD434" s="56">
        <v>1</v>
      </c>
      <c r="BE434" s="56"/>
      <c r="BF434" s="56"/>
      <c r="BG434" s="56"/>
      <c r="BH434" s="56"/>
      <c r="BI434" s="56"/>
      <c r="BJ434" s="56"/>
      <c r="BK434" s="56"/>
      <c r="BL434" s="56"/>
      <c r="BM434" s="56"/>
      <c r="BN434" s="56"/>
      <c r="BO434" s="56"/>
      <c r="BP434" s="56"/>
      <c r="BQ434" s="56"/>
      <c r="BR434" s="56"/>
      <c r="BS434" s="56"/>
      <c r="BT434" s="56"/>
      <c r="BU434" s="56"/>
      <c r="BV434" s="56"/>
      <c r="BW434" s="56"/>
      <c r="BX434" s="56"/>
      <c r="BY434" s="56"/>
      <c r="BZ434" s="56"/>
      <c r="CA434" s="56"/>
      <c r="CB434" s="56"/>
      <c r="CC434" s="56"/>
      <c r="CD434" s="56"/>
      <c r="CE434" s="56"/>
      <c r="CF434" s="56"/>
      <c r="CG434" s="56"/>
      <c r="CH434" s="56"/>
      <c r="CI434" s="56"/>
      <c r="CJ434" s="56"/>
      <c r="CK434" s="56"/>
      <c r="CL434" s="56"/>
      <c r="CM434" s="56"/>
      <c r="CN434" s="56">
        <v>0</v>
      </c>
      <c r="CO434" s="56"/>
      <c r="CP434" s="70"/>
      <c r="CQ434" s="56"/>
      <c r="CR434" s="56"/>
      <c r="CS434" s="56" t="s">
        <v>3578</v>
      </c>
      <c r="CT434" s="56">
        <v>1</v>
      </c>
      <c r="CU434" s="56">
        <v>1</v>
      </c>
      <c r="CV434" s="56">
        <v>0</v>
      </c>
      <c r="CW434" s="55">
        <v>4</v>
      </c>
      <c r="CX434" s="54" t="s">
        <v>3626</v>
      </c>
      <c r="CY434" s="54"/>
      <c r="CZ434" s="54">
        <v>8.08</v>
      </c>
      <c r="DA434" s="54" t="s">
        <v>3951</v>
      </c>
      <c r="DB434" s="55">
        <v>49.484999999999999</v>
      </c>
      <c r="DC434" s="54"/>
      <c r="DD434" s="54"/>
      <c r="DE434" s="54"/>
      <c r="DF434" s="54"/>
      <c r="DG434" s="54"/>
      <c r="DH434" s="54"/>
      <c r="DI434" s="54"/>
      <c r="DJ434" s="54"/>
      <c r="DK434" s="54">
        <v>1</v>
      </c>
      <c r="DL434" s="54" t="s">
        <v>4180</v>
      </c>
      <c r="DM434" s="54">
        <v>50</v>
      </c>
      <c r="DN434" s="54">
        <v>1</v>
      </c>
      <c r="DO434" s="54" t="s">
        <v>4180</v>
      </c>
      <c r="DP434" s="54">
        <v>50</v>
      </c>
      <c r="DQ434" s="54"/>
      <c r="DR434" s="54"/>
      <c r="DS434" s="54"/>
      <c r="DT434" s="54"/>
      <c r="DU434" s="54"/>
      <c r="DV434" s="54"/>
      <c r="DW434" s="54"/>
      <c r="DX434" s="54"/>
      <c r="DY434" s="54"/>
      <c r="DZ434" s="54"/>
      <c r="EA434" s="54"/>
      <c r="EB434" s="54"/>
      <c r="EC434" s="54"/>
      <c r="ED434" s="54"/>
      <c r="EE434" s="54"/>
      <c r="EF434" s="54"/>
      <c r="EG434" s="54"/>
      <c r="EH434" s="54"/>
      <c r="EI434" s="54"/>
      <c r="EJ434" s="54"/>
      <c r="EK434" s="54"/>
      <c r="EL434" s="54">
        <v>1</v>
      </c>
      <c r="EM434" s="54" t="s">
        <v>4302</v>
      </c>
      <c r="EN434" s="54">
        <v>50</v>
      </c>
      <c r="EO434" s="54"/>
      <c r="EP434" s="54"/>
      <c r="EQ434" s="54"/>
      <c r="ER434" s="54"/>
      <c r="ES434" s="54"/>
      <c r="ET434" s="54"/>
      <c r="EU434" s="54"/>
      <c r="EV434" s="54"/>
      <c r="EW434" s="54"/>
      <c r="EX434" s="54"/>
      <c r="EY434" s="54"/>
      <c r="EZ434" s="54"/>
      <c r="FA434" s="54"/>
      <c r="FB434" s="54"/>
      <c r="FC434" s="54"/>
      <c r="FD434" s="54"/>
      <c r="FE434" s="54"/>
      <c r="FF434" s="54"/>
      <c r="FG434" s="54"/>
      <c r="FH434" s="54"/>
      <c r="FI434" s="54"/>
      <c r="FJ434" s="54"/>
      <c r="FK434" s="54"/>
      <c r="FL434" s="54"/>
      <c r="FM434" s="54"/>
      <c r="FN434" s="54"/>
      <c r="FO434" s="54"/>
      <c r="FP434" s="54"/>
      <c r="FQ434" s="54"/>
      <c r="FR434" s="54"/>
      <c r="FS434" s="54"/>
      <c r="FT434" s="54"/>
      <c r="FU434" s="54" t="s">
        <v>4961</v>
      </c>
      <c r="FV434" s="54"/>
      <c r="FW434" s="54"/>
      <c r="FX434" s="54"/>
      <c r="FY434" s="54" t="s">
        <v>5431</v>
      </c>
      <c r="FZ434" s="54"/>
      <c r="GA434" s="54"/>
      <c r="GB434" s="54"/>
      <c r="GC434" s="54"/>
      <c r="GD434" s="54"/>
      <c r="GE434" s="54"/>
      <c r="GF434" s="54" t="s">
        <v>5827</v>
      </c>
      <c r="GG434" s="54" t="s">
        <v>6167</v>
      </c>
      <c r="GH434" s="54" t="s">
        <v>6486</v>
      </c>
      <c r="GI434" s="54" t="s">
        <v>6831</v>
      </c>
      <c r="GJ434" s="54" t="s">
        <v>7158</v>
      </c>
      <c r="GK434" s="54" t="s">
        <v>7242</v>
      </c>
      <c r="GL434" s="54" t="s">
        <v>7339</v>
      </c>
      <c r="GM434" s="54" t="s">
        <v>7437</v>
      </c>
      <c r="GN434" s="54" t="s">
        <v>7569</v>
      </c>
    </row>
    <row r="435" spans="3:196" ht="30" customHeight="1" x14ac:dyDescent="0.2">
      <c r="C435" s="57" t="s">
        <v>11155</v>
      </c>
      <c r="D435" s="102" t="s">
        <v>11213</v>
      </c>
      <c r="E435" s="54" t="s">
        <v>39</v>
      </c>
      <c r="F435" s="54" t="s">
        <v>11175</v>
      </c>
      <c r="G435" s="54" t="s">
        <v>82</v>
      </c>
      <c r="H435" s="54" t="s">
        <v>107</v>
      </c>
      <c r="I435" s="54" t="s">
        <v>465</v>
      </c>
      <c r="J435" s="54" t="s">
        <v>465</v>
      </c>
      <c r="K435" s="54">
        <v>2023</v>
      </c>
      <c r="L435" s="54" t="s">
        <v>776</v>
      </c>
      <c r="M435" s="54" t="s">
        <v>942</v>
      </c>
      <c r="N435" s="54"/>
      <c r="O435" s="54" t="s">
        <v>1034</v>
      </c>
      <c r="P435" s="54"/>
      <c r="Q435" s="54"/>
      <c r="R435" s="54"/>
      <c r="S435" s="54" t="s">
        <v>1970</v>
      </c>
      <c r="T435" s="54"/>
      <c r="U435" s="54"/>
      <c r="V435" s="54"/>
      <c r="W435" s="54"/>
      <c r="X435" s="54"/>
      <c r="Y435" s="54"/>
      <c r="Z435" s="54" t="s">
        <v>2622</v>
      </c>
      <c r="AA435" s="54" t="s">
        <v>2990</v>
      </c>
      <c r="AB435" s="54" t="s">
        <v>3138</v>
      </c>
      <c r="AC435" s="54" t="s">
        <v>3162</v>
      </c>
      <c r="AD435" s="55">
        <v>85.6</v>
      </c>
      <c r="AE435" s="55"/>
      <c r="AF435" s="55"/>
      <c r="AG435" s="55"/>
      <c r="AH435" s="55">
        <v>31.9</v>
      </c>
      <c r="AI435" s="55">
        <v>37.270000000000003</v>
      </c>
      <c r="AJ435" s="55">
        <v>0.62</v>
      </c>
      <c r="AK435" s="55">
        <v>6</v>
      </c>
      <c r="AL435" s="55">
        <v>7.01</v>
      </c>
      <c r="AM435" s="55">
        <v>47.7</v>
      </c>
      <c r="AN435" s="55">
        <v>55.72</v>
      </c>
      <c r="AO435" s="55">
        <v>0</v>
      </c>
      <c r="AP435" s="55">
        <v>0</v>
      </c>
      <c r="AQ435" s="55"/>
      <c r="AR435" s="55"/>
      <c r="AS435" s="55"/>
      <c r="AT435" s="55"/>
      <c r="AU435" s="55"/>
      <c r="AV435" s="55"/>
      <c r="AW435" s="54"/>
      <c r="AX435" s="54"/>
      <c r="AY435" s="55"/>
      <c r="AZ435" s="55">
        <v>45</v>
      </c>
      <c r="BA435" s="55">
        <v>0.73</v>
      </c>
      <c r="BB435" s="56">
        <v>24</v>
      </c>
      <c r="BC435" s="56">
        <v>24</v>
      </c>
      <c r="BD435" s="56">
        <v>24</v>
      </c>
      <c r="BE435" s="56"/>
      <c r="BF435" s="56"/>
      <c r="BG435" s="56"/>
      <c r="BH435" s="56"/>
      <c r="BI435" s="56"/>
      <c r="BJ435" s="56"/>
      <c r="BK435" s="56"/>
      <c r="BL435" s="56"/>
      <c r="BM435" s="56">
        <v>4</v>
      </c>
      <c r="BN435" s="56">
        <v>6</v>
      </c>
      <c r="BO435" s="56"/>
      <c r="BP435" s="56">
        <v>6</v>
      </c>
      <c r="BQ435" s="56"/>
      <c r="BR435" s="56"/>
      <c r="BS435" s="56">
        <v>5</v>
      </c>
      <c r="BT435" s="56"/>
      <c r="BU435" s="56"/>
      <c r="BV435" s="56"/>
      <c r="BW435" s="56">
        <v>2</v>
      </c>
      <c r="BX435" s="56"/>
      <c r="BY435" s="56"/>
      <c r="BZ435" s="56"/>
      <c r="CA435" s="56"/>
      <c r="CB435" s="56"/>
      <c r="CC435" s="56"/>
      <c r="CD435" s="56"/>
      <c r="CE435" s="56"/>
      <c r="CF435" s="56"/>
      <c r="CG435" s="56"/>
      <c r="CH435" s="56"/>
      <c r="CI435" s="56"/>
      <c r="CJ435" s="56"/>
      <c r="CK435" s="56"/>
      <c r="CL435" s="56"/>
      <c r="CM435" s="56"/>
      <c r="CN435" s="56">
        <v>0</v>
      </c>
      <c r="CO435" s="56"/>
      <c r="CP435" s="70"/>
      <c r="CQ435" s="56">
        <v>1</v>
      </c>
      <c r="CR435" s="56"/>
      <c r="CS435" s="56"/>
      <c r="CT435" s="56"/>
      <c r="CU435" s="56">
        <v>24</v>
      </c>
      <c r="CV435" s="56">
        <v>0</v>
      </c>
      <c r="CW435" s="55">
        <v>80.489000000000004</v>
      </c>
      <c r="CX435" s="54" t="s">
        <v>3629</v>
      </c>
      <c r="CY435" s="54"/>
      <c r="CZ435" s="54">
        <v>100</v>
      </c>
      <c r="DA435" s="54" t="s">
        <v>3951</v>
      </c>
      <c r="DB435" s="55">
        <v>80.489000000000004</v>
      </c>
      <c r="DC435" s="54">
        <v>1</v>
      </c>
      <c r="DD435" s="54" t="s">
        <v>4086</v>
      </c>
      <c r="DE435" s="54" t="s">
        <v>4107</v>
      </c>
      <c r="DF435" s="54" t="s">
        <v>4135</v>
      </c>
      <c r="DG435" s="54">
        <v>3</v>
      </c>
      <c r="DH435" s="54"/>
      <c r="DI435" s="54"/>
      <c r="DJ435" s="54">
        <v>10</v>
      </c>
      <c r="DK435" s="54"/>
      <c r="DL435" s="54"/>
      <c r="DM435" s="54"/>
      <c r="DN435" s="54">
        <v>1</v>
      </c>
      <c r="DO435" s="54" t="s">
        <v>4295</v>
      </c>
      <c r="DP435" s="54">
        <v>84</v>
      </c>
      <c r="DQ435" s="54"/>
      <c r="DR435" s="54"/>
      <c r="DS435" s="54"/>
      <c r="DT435" s="54"/>
      <c r="DU435" s="54"/>
      <c r="DV435" s="54"/>
      <c r="DW435" s="54"/>
      <c r="DX435" s="54"/>
      <c r="DY435" s="54"/>
      <c r="DZ435" s="54"/>
      <c r="EA435" s="54"/>
      <c r="EB435" s="54"/>
      <c r="EC435" s="54">
        <v>1</v>
      </c>
      <c r="ED435" s="54" t="s">
        <v>4497</v>
      </c>
      <c r="EE435" s="54">
        <v>6</v>
      </c>
      <c r="EF435" s="54"/>
      <c r="EG435" s="54"/>
      <c r="EH435" s="54"/>
      <c r="EI435" s="54"/>
      <c r="EJ435" s="54"/>
      <c r="EK435" s="54"/>
      <c r="EL435" s="54">
        <v>1</v>
      </c>
      <c r="EM435" s="54" t="s">
        <v>4621</v>
      </c>
      <c r="EN435" s="54">
        <v>84</v>
      </c>
      <c r="EO435" s="54"/>
      <c r="EP435" s="54"/>
      <c r="EQ435" s="54"/>
      <c r="ER435" s="54"/>
      <c r="ES435" s="54"/>
      <c r="ET435" s="54"/>
      <c r="EU435" s="54"/>
      <c r="EV435" s="54"/>
      <c r="EW435" s="54"/>
      <c r="EX435" s="54">
        <v>1</v>
      </c>
      <c r="EY435" s="54" t="s">
        <v>4697</v>
      </c>
      <c r="EZ435" s="54">
        <v>6</v>
      </c>
      <c r="FA435" s="54"/>
      <c r="FB435" s="54"/>
      <c r="FC435" s="54"/>
      <c r="FD435" s="54"/>
      <c r="FE435" s="54"/>
      <c r="FF435" s="54"/>
      <c r="FG435" s="54"/>
      <c r="FH435" s="54"/>
      <c r="FI435" s="54"/>
      <c r="FJ435" s="54"/>
      <c r="FK435" s="54"/>
      <c r="FL435" s="54"/>
      <c r="FM435" s="54"/>
      <c r="FN435" s="54"/>
      <c r="FO435" s="54"/>
      <c r="FP435" s="54"/>
      <c r="FQ435" s="54"/>
      <c r="FR435" s="54"/>
      <c r="FS435" s="54"/>
      <c r="FT435" s="54"/>
      <c r="FU435" s="54" t="s">
        <v>4963</v>
      </c>
      <c r="FV435" s="54"/>
      <c r="FW435" s="54"/>
      <c r="FX435" s="54"/>
      <c r="FY435" s="54"/>
      <c r="FZ435" s="54"/>
      <c r="GA435" s="54"/>
      <c r="GB435" s="54"/>
      <c r="GC435" s="54" t="s">
        <v>5674</v>
      </c>
      <c r="GD435" s="54">
        <v>4</v>
      </c>
      <c r="GE435" s="54">
        <v>65</v>
      </c>
      <c r="GF435" s="54" t="s">
        <v>5830</v>
      </c>
      <c r="GG435" s="54" t="s">
        <v>6170</v>
      </c>
      <c r="GH435" s="54" t="s">
        <v>6489</v>
      </c>
      <c r="GI435" s="54" t="s">
        <v>6834</v>
      </c>
      <c r="GJ435" s="54" t="s">
        <v>7158</v>
      </c>
      <c r="GK435" s="54" t="s">
        <v>7242</v>
      </c>
      <c r="GL435" s="54" t="s">
        <v>7339</v>
      </c>
      <c r="GM435" s="54" t="s">
        <v>7437</v>
      </c>
      <c r="GN435" s="54" t="s">
        <v>7570</v>
      </c>
    </row>
    <row r="436" spans="3:196" ht="30" customHeight="1" x14ac:dyDescent="0.2">
      <c r="C436" s="57" t="s">
        <v>11155</v>
      </c>
      <c r="D436" s="102" t="s">
        <v>11212</v>
      </c>
      <c r="E436" s="46" t="s">
        <v>7628</v>
      </c>
      <c r="F436" s="45" t="s">
        <v>11174</v>
      </c>
      <c r="G436" s="46"/>
      <c r="H436" s="46"/>
      <c r="I436" s="46" t="s">
        <v>7674</v>
      </c>
      <c r="J436" s="46" t="s">
        <v>699</v>
      </c>
      <c r="K436" s="46">
        <v>2018</v>
      </c>
      <c r="L436" s="47">
        <v>45076</v>
      </c>
      <c r="M436" s="45"/>
      <c r="N436" s="46" t="s">
        <v>7890</v>
      </c>
      <c r="O436" s="46" t="s">
        <v>8023</v>
      </c>
      <c r="P436" s="46" t="s">
        <v>8129</v>
      </c>
      <c r="Q436" s="46" t="s">
        <v>8250</v>
      </c>
      <c r="R436" s="45"/>
      <c r="S436" s="45"/>
      <c r="T436" s="45"/>
      <c r="U436" s="45"/>
      <c r="V436" s="45"/>
      <c r="W436" s="45"/>
      <c r="X436" s="45"/>
      <c r="Y436" s="45"/>
      <c r="Z436" s="46" t="s">
        <v>8729</v>
      </c>
      <c r="AA436" s="46" t="s">
        <v>8729</v>
      </c>
      <c r="AB436" s="46" t="s">
        <v>3139</v>
      </c>
      <c r="AC436" s="46" t="s">
        <v>8897</v>
      </c>
      <c r="AD436" s="48">
        <f>SUM(AE436,AH436,AK436,AM436,AO436,AQ436)</f>
        <v>3.9130000000000003</v>
      </c>
      <c r="AE436" s="48">
        <v>3.64</v>
      </c>
      <c r="AF436" s="49">
        <v>93.02</v>
      </c>
      <c r="AG436" s="49">
        <v>4.0000000000000001E-3</v>
      </c>
      <c r="AH436" s="48">
        <v>0</v>
      </c>
      <c r="AI436" s="49">
        <v>0</v>
      </c>
      <c r="AJ436" s="49"/>
      <c r="AK436" s="49">
        <v>0.27300000000000002</v>
      </c>
      <c r="AL436" s="49">
        <v>6.98</v>
      </c>
      <c r="AM436" s="49">
        <v>0</v>
      </c>
      <c r="AN436" s="49">
        <v>0</v>
      </c>
      <c r="AO436" s="49">
        <v>0</v>
      </c>
      <c r="AP436" s="49">
        <v>0</v>
      </c>
      <c r="AQ436" s="49">
        <v>0</v>
      </c>
      <c r="AR436" s="49">
        <v>0</v>
      </c>
      <c r="AS436" s="46" t="s">
        <v>594</v>
      </c>
      <c r="AT436" s="46" t="s">
        <v>594</v>
      </c>
      <c r="AU436" s="46" t="s">
        <v>594</v>
      </c>
      <c r="AV436" s="45"/>
      <c r="AW436" s="45"/>
      <c r="AX436" s="45"/>
      <c r="AY436" s="49"/>
      <c r="AZ436" s="49">
        <v>3.64</v>
      </c>
      <c r="BA436" s="49">
        <v>5.5999999999999999E-3</v>
      </c>
      <c r="BB436" s="50">
        <v>12</v>
      </c>
      <c r="BC436" s="50">
        <v>11</v>
      </c>
      <c r="BD436" s="50">
        <v>9</v>
      </c>
      <c r="BE436" s="50"/>
      <c r="BF436" s="50"/>
      <c r="BG436" s="50"/>
      <c r="BH436" s="50"/>
      <c r="BI436" s="50"/>
      <c r="BJ436" s="50">
        <v>1</v>
      </c>
      <c r="BK436" s="50"/>
      <c r="BL436" s="50"/>
      <c r="BM436" s="50"/>
      <c r="BN436" s="50"/>
      <c r="BO436" s="50"/>
      <c r="BP436" s="50">
        <v>3</v>
      </c>
      <c r="BQ436" s="50"/>
      <c r="BR436" s="50"/>
      <c r="BS436" s="50">
        <v>5</v>
      </c>
      <c r="BT436" s="50"/>
      <c r="BU436" s="50"/>
      <c r="BV436" s="50"/>
      <c r="BW436" s="50"/>
      <c r="BX436" s="50"/>
      <c r="BY436" s="50"/>
      <c r="BZ436" s="50"/>
      <c r="CA436" s="50"/>
      <c r="CB436" s="50"/>
      <c r="CC436" s="50"/>
      <c r="CD436" s="50"/>
      <c r="CE436" s="50"/>
      <c r="CF436" s="50"/>
      <c r="CG436" s="50"/>
      <c r="CH436" s="50"/>
      <c r="CI436" s="50"/>
      <c r="CJ436" s="50"/>
      <c r="CK436" s="50"/>
      <c r="CL436" s="50"/>
      <c r="CM436" s="50"/>
      <c r="CN436" s="50">
        <v>0</v>
      </c>
      <c r="CO436" s="50"/>
      <c r="CP436" s="48"/>
      <c r="CQ436" s="50"/>
      <c r="CR436" s="50"/>
      <c r="CS436" s="51"/>
      <c r="CT436" s="50"/>
      <c r="CU436" s="50">
        <v>9</v>
      </c>
      <c r="CV436" s="52">
        <f>SUM(BE436:BX436)+SUM(CO436:CT436)-CU436</f>
        <v>0</v>
      </c>
      <c r="CW436" s="49">
        <v>3.96</v>
      </c>
      <c r="CX436" s="46" t="s">
        <v>9273</v>
      </c>
      <c r="CY436" s="45"/>
      <c r="CZ436" s="49">
        <v>0.71</v>
      </c>
      <c r="DA436" s="53" t="s">
        <v>9423</v>
      </c>
      <c r="DB436" s="49">
        <v>558.27300000000002</v>
      </c>
      <c r="DC436" s="49"/>
      <c r="DD436" s="45"/>
      <c r="DE436" s="45"/>
      <c r="DF436" s="45"/>
      <c r="DG436" s="45"/>
      <c r="DH436" s="45"/>
      <c r="DI436" s="45"/>
      <c r="DJ436" s="46">
        <v>0</v>
      </c>
      <c r="DK436" s="45"/>
      <c r="DL436" s="45"/>
      <c r="DM436" s="45"/>
      <c r="DN436" s="45"/>
      <c r="DO436" s="45"/>
      <c r="DP436" s="45"/>
      <c r="DQ436" s="46">
        <v>1</v>
      </c>
      <c r="DR436" s="46" t="s">
        <v>9713</v>
      </c>
      <c r="DS436" s="46">
        <v>3168</v>
      </c>
      <c r="DT436" s="45"/>
      <c r="DU436" s="45"/>
      <c r="DV436" s="45"/>
      <c r="DW436" s="45"/>
      <c r="DX436" s="45"/>
      <c r="DY436" s="45"/>
      <c r="DZ436" s="45"/>
      <c r="EA436" s="45"/>
      <c r="EB436" s="45"/>
      <c r="EC436" s="45"/>
      <c r="ED436" s="45"/>
      <c r="EE436" s="45"/>
      <c r="EF436" s="45"/>
      <c r="EG436" s="45"/>
      <c r="EH436" s="45"/>
      <c r="EI436" s="45"/>
      <c r="EJ436" s="45"/>
      <c r="EK436" s="45"/>
      <c r="EL436" s="45"/>
      <c r="EM436" s="45"/>
      <c r="EN436" s="45"/>
      <c r="EO436" s="46">
        <v>1</v>
      </c>
      <c r="EP436" s="46" t="s">
        <v>9713</v>
      </c>
      <c r="EQ436" s="46">
        <v>3168</v>
      </c>
      <c r="ER436" s="45"/>
      <c r="ES436" s="45"/>
      <c r="ET436" s="45"/>
      <c r="EU436" s="45"/>
      <c r="EV436" s="45"/>
      <c r="EW436" s="45"/>
      <c r="EX436" s="46">
        <v>1</v>
      </c>
      <c r="EY436" s="46" t="s">
        <v>4738</v>
      </c>
      <c r="EZ436" s="46">
        <v>7</v>
      </c>
      <c r="FA436" s="45"/>
      <c r="FB436" s="45"/>
      <c r="FC436" s="45"/>
      <c r="FD436" s="45"/>
      <c r="FE436" s="45"/>
      <c r="FF436" s="45"/>
      <c r="FG436" s="46">
        <v>100</v>
      </c>
      <c r="FH436" s="45"/>
      <c r="FI436" s="46">
        <v>6</v>
      </c>
      <c r="FJ436" s="46">
        <v>0</v>
      </c>
      <c r="FK436" s="46">
        <v>0</v>
      </c>
      <c r="FL436" s="46">
        <v>0</v>
      </c>
      <c r="FM436" s="46">
        <v>6</v>
      </c>
      <c r="FN436" s="46">
        <v>0</v>
      </c>
      <c r="FO436" s="46">
        <v>0</v>
      </c>
      <c r="FP436" s="46">
        <v>0</v>
      </c>
      <c r="FQ436" s="46">
        <v>0</v>
      </c>
      <c r="FR436" s="45"/>
      <c r="FS436" s="45"/>
      <c r="FT436" s="45"/>
      <c r="FU436" s="53" t="s">
        <v>10148</v>
      </c>
      <c r="FV436" s="46" t="s">
        <v>10236</v>
      </c>
      <c r="FW436" s="45"/>
      <c r="FX436" s="45"/>
      <c r="FY436" s="46" t="s">
        <v>5481</v>
      </c>
      <c r="FZ436" s="45"/>
      <c r="GA436" s="45"/>
      <c r="GB436" s="45"/>
      <c r="GC436" s="46" t="s">
        <v>699</v>
      </c>
      <c r="GD436" s="46">
        <v>0</v>
      </c>
      <c r="GE436" s="45"/>
      <c r="GF436" s="46" t="s">
        <v>10685</v>
      </c>
      <c r="GG436" s="46" t="s">
        <v>10778</v>
      </c>
      <c r="GH436" s="46" t="s">
        <v>11081</v>
      </c>
      <c r="GI436" s="46" t="s">
        <v>10890</v>
      </c>
      <c r="GJ436" s="46" t="s">
        <v>7596</v>
      </c>
      <c r="GK436" s="46" t="s">
        <v>11009</v>
      </c>
      <c r="GL436" s="46" t="s">
        <v>11081</v>
      </c>
      <c r="GM436" s="46" t="s">
        <v>11050</v>
      </c>
      <c r="GN436" s="54" t="s">
        <v>7571</v>
      </c>
    </row>
    <row r="437" spans="3:196" ht="30" customHeight="1" x14ac:dyDescent="0.2">
      <c r="C437" s="57" t="s">
        <v>11157</v>
      </c>
      <c r="D437" s="102" t="s">
        <v>11214</v>
      </c>
      <c r="E437" s="46" t="s">
        <v>7637</v>
      </c>
      <c r="F437" s="45" t="s">
        <v>11174</v>
      </c>
      <c r="G437" s="46"/>
      <c r="H437" s="46"/>
      <c r="I437" s="46" t="s">
        <v>7717</v>
      </c>
      <c r="J437" s="46" t="s">
        <v>699</v>
      </c>
      <c r="K437" s="46">
        <v>2018</v>
      </c>
      <c r="L437" s="47">
        <v>44958</v>
      </c>
      <c r="M437" s="47">
        <v>45291</v>
      </c>
      <c r="N437" s="46" t="s">
        <v>7933</v>
      </c>
      <c r="O437" s="46" t="s">
        <v>8060</v>
      </c>
      <c r="P437" s="46" t="s">
        <v>8168</v>
      </c>
      <c r="Q437" s="46" t="s">
        <v>8288</v>
      </c>
      <c r="R437" s="46" t="s">
        <v>699</v>
      </c>
      <c r="S437" s="45"/>
      <c r="T437" s="46" t="s">
        <v>699</v>
      </c>
      <c r="U437" s="45"/>
      <c r="V437" s="46" t="s">
        <v>699</v>
      </c>
      <c r="W437" s="45"/>
      <c r="X437" s="46" t="s">
        <v>699</v>
      </c>
      <c r="Y437" s="45"/>
      <c r="Z437" s="46" t="s">
        <v>8771</v>
      </c>
      <c r="AA437" s="46" t="s">
        <v>8771</v>
      </c>
      <c r="AB437" s="46" t="s">
        <v>3138</v>
      </c>
      <c r="AC437" s="46" t="s">
        <v>8935</v>
      </c>
      <c r="AD437" s="48">
        <f>SUM(AE437,AH437,AK437,AM437,AO437,AQ437)</f>
        <v>3.7850000000000001</v>
      </c>
      <c r="AE437" s="48">
        <v>2.3820000000000001</v>
      </c>
      <c r="AF437" s="49">
        <v>52.84</v>
      </c>
      <c r="AG437" s="49">
        <v>3.0000000000000001E-3</v>
      </c>
      <c r="AH437" s="48">
        <v>1.403</v>
      </c>
      <c r="AI437" s="49">
        <v>26.42</v>
      </c>
      <c r="AJ437" s="49"/>
      <c r="AK437" s="49">
        <v>0</v>
      </c>
      <c r="AL437" s="49">
        <v>0</v>
      </c>
      <c r="AM437" s="49">
        <v>0</v>
      </c>
      <c r="AN437" s="49">
        <v>0</v>
      </c>
      <c r="AO437" s="49">
        <v>0</v>
      </c>
      <c r="AP437" s="49">
        <v>0</v>
      </c>
      <c r="AQ437" s="49">
        <v>0</v>
      </c>
      <c r="AR437" s="49">
        <v>0</v>
      </c>
      <c r="AS437" s="46" t="s">
        <v>699</v>
      </c>
      <c r="AT437" s="46" t="s">
        <v>699</v>
      </c>
      <c r="AU437" s="46" t="s">
        <v>699</v>
      </c>
      <c r="AV437" s="45"/>
      <c r="AW437" s="45"/>
      <c r="AX437" s="45"/>
      <c r="AY437" s="49"/>
      <c r="AZ437" s="49">
        <v>30</v>
      </c>
      <c r="BA437" s="49">
        <v>0.04</v>
      </c>
      <c r="BB437" s="50">
        <v>0</v>
      </c>
      <c r="BC437" s="50">
        <v>12</v>
      </c>
      <c r="BD437" s="50">
        <v>4</v>
      </c>
      <c r="BE437" s="50"/>
      <c r="BF437" s="50"/>
      <c r="BG437" s="50">
        <v>1</v>
      </c>
      <c r="BH437" s="50"/>
      <c r="BI437" s="50"/>
      <c r="BJ437" s="50"/>
      <c r="BK437" s="50"/>
      <c r="BL437" s="50"/>
      <c r="BM437" s="50"/>
      <c r="BN437" s="50">
        <v>1</v>
      </c>
      <c r="BO437" s="50">
        <v>2</v>
      </c>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v>0</v>
      </c>
      <c r="CO437" s="50"/>
      <c r="CP437" s="48"/>
      <c r="CQ437" s="50"/>
      <c r="CR437" s="50"/>
      <c r="CS437" s="51"/>
      <c r="CT437" s="50"/>
      <c r="CU437" s="50">
        <v>4</v>
      </c>
      <c r="CV437" s="52">
        <f>SUM(BE437:BX437)+SUM(CO437:CT437)-CU437</f>
        <v>0</v>
      </c>
      <c r="CW437" s="49">
        <v>1.085</v>
      </c>
      <c r="CX437" s="46" t="s">
        <v>9314</v>
      </c>
      <c r="CY437" s="45"/>
      <c r="CZ437" s="49">
        <v>0.12</v>
      </c>
      <c r="DA437" s="53" t="s">
        <v>9443</v>
      </c>
      <c r="DB437" s="49">
        <v>873.04100000000005</v>
      </c>
      <c r="DC437" s="49"/>
      <c r="DD437" s="45"/>
      <c r="DE437" s="45"/>
      <c r="DF437" s="45"/>
      <c r="DG437" s="45"/>
      <c r="DH437" s="46">
        <v>0</v>
      </c>
      <c r="DI437" s="45"/>
      <c r="DJ437" s="46">
        <v>1</v>
      </c>
      <c r="DK437" s="45"/>
      <c r="DL437" s="45"/>
      <c r="DM437" s="45"/>
      <c r="DN437" s="45"/>
      <c r="DO437" s="45"/>
      <c r="DP437" s="45"/>
      <c r="DQ437" s="46">
        <v>1</v>
      </c>
      <c r="DR437" s="46" t="s">
        <v>4428</v>
      </c>
      <c r="DS437" s="46">
        <v>890</v>
      </c>
      <c r="DT437" s="45"/>
      <c r="DU437" s="45"/>
      <c r="DV437" s="45"/>
      <c r="DW437" s="45"/>
      <c r="DX437" s="45"/>
      <c r="DY437" s="45"/>
      <c r="DZ437" s="45"/>
      <c r="EA437" s="45"/>
      <c r="EB437" s="45"/>
      <c r="EC437" s="45"/>
      <c r="ED437" s="45"/>
      <c r="EE437" s="45"/>
      <c r="EF437" s="45"/>
      <c r="EG437" s="45"/>
      <c r="EH437" s="45"/>
      <c r="EI437" s="45"/>
      <c r="EJ437" s="45"/>
      <c r="EK437" s="45"/>
      <c r="EL437" s="45"/>
      <c r="EM437" s="45"/>
      <c r="EN437" s="45"/>
      <c r="EO437" s="45"/>
      <c r="EP437" s="45"/>
      <c r="EQ437" s="45"/>
      <c r="ER437" s="45"/>
      <c r="ES437" s="45"/>
      <c r="ET437" s="45"/>
      <c r="EU437" s="45"/>
      <c r="EV437" s="45"/>
      <c r="EW437" s="45"/>
      <c r="EX437" s="46">
        <v>1</v>
      </c>
      <c r="EY437" s="46" t="s">
        <v>9899</v>
      </c>
      <c r="EZ437" s="46">
        <v>8</v>
      </c>
      <c r="FA437" s="45"/>
      <c r="FB437" s="45"/>
      <c r="FC437" s="45"/>
      <c r="FD437" s="45"/>
      <c r="FE437" s="45"/>
      <c r="FF437" s="45"/>
      <c r="FG437" s="46">
        <v>86</v>
      </c>
      <c r="FH437" s="46" t="s">
        <v>10004</v>
      </c>
      <c r="FI437" s="46">
        <v>12</v>
      </c>
      <c r="FJ437" s="46">
        <v>0</v>
      </c>
      <c r="FK437" s="46">
        <v>2</v>
      </c>
      <c r="FL437" s="46">
        <v>9</v>
      </c>
      <c r="FM437" s="46">
        <v>0</v>
      </c>
      <c r="FN437" s="46">
        <v>0</v>
      </c>
      <c r="FO437" s="46">
        <v>0</v>
      </c>
      <c r="FP437" s="46">
        <v>0</v>
      </c>
      <c r="FQ437" s="46">
        <v>0</v>
      </c>
      <c r="FR437" s="45"/>
      <c r="FS437" s="45"/>
      <c r="FT437" s="45"/>
      <c r="FU437" s="53" t="s">
        <v>10173</v>
      </c>
      <c r="FV437" s="45"/>
      <c r="FW437" s="45"/>
      <c r="FX437" s="45"/>
      <c r="FY437" s="45"/>
      <c r="FZ437" s="45"/>
      <c r="GA437" s="45"/>
      <c r="GB437" s="45"/>
      <c r="GC437" s="46" t="s">
        <v>10626</v>
      </c>
      <c r="GD437" s="46">
        <v>1</v>
      </c>
      <c r="GE437" s="46">
        <v>195</v>
      </c>
      <c r="GF437" s="46" t="s">
        <v>10715</v>
      </c>
      <c r="GG437" s="46" t="s">
        <v>10813</v>
      </c>
      <c r="GH437" s="46" t="s">
        <v>11081</v>
      </c>
      <c r="GI437" s="46" t="s">
        <v>10926</v>
      </c>
      <c r="GJ437" s="46" t="s">
        <v>7605</v>
      </c>
      <c r="GK437" s="46" t="s">
        <v>11026</v>
      </c>
      <c r="GL437" s="46" t="s">
        <v>11081</v>
      </c>
      <c r="GM437" s="46" t="s">
        <v>11064</v>
      </c>
      <c r="GN437" s="54" t="s">
        <v>7572</v>
      </c>
    </row>
    <row r="438" spans="3:196" ht="30" customHeight="1" x14ac:dyDescent="0.2">
      <c r="C438" s="57" t="s">
        <v>11155</v>
      </c>
      <c r="D438" s="57" t="s">
        <v>11211</v>
      </c>
      <c r="E438" s="46" t="s">
        <v>54</v>
      </c>
      <c r="F438" s="45" t="s">
        <v>11174</v>
      </c>
      <c r="G438" s="46"/>
      <c r="H438" s="46"/>
      <c r="I438" s="46" t="s">
        <v>7766</v>
      </c>
      <c r="J438" s="46" t="s">
        <v>7863</v>
      </c>
      <c r="K438" s="46">
        <v>2007</v>
      </c>
      <c r="L438" s="47">
        <v>44682</v>
      </c>
      <c r="M438" s="47">
        <v>45291</v>
      </c>
      <c r="N438" s="46" t="s">
        <v>7986</v>
      </c>
      <c r="O438" s="46" t="s">
        <v>8100</v>
      </c>
      <c r="P438" s="46" t="s">
        <v>8215</v>
      </c>
      <c r="Q438" s="45"/>
      <c r="R438" s="46" t="s">
        <v>594</v>
      </c>
      <c r="S438" s="45"/>
      <c r="T438" s="46" t="s">
        <v>8432</v>
      </c>
      <c r="U438" s="46" t="s">
        <v>8463</v>
      </c>
      <c r="V438" s="46" t="s">
        <v>594</v>
      </c>
      <c r="W438" s="45"/>
      <c r="X438" s="46" t="s">
        <v>8616</v>
      </c>
      <c r="Y438" s="46" t="s">
        <v>8702</v>
      </c>
      <c r="Z438" s="46" t="s">
        <v>8821</v>
      </c>
      <c r="AA438" s="46" t="s">
        <v>8821</v>
      </c>
      <c r="AB438" s="46" t="s">
        <v>3138</v>
      </c>
      <c r="AC438" s="46" t="s">
        <v>8984</v>
      </c>
      <c r="AD438" s="48">
        <f>SUM(AE438,AH438,AK438,AM438,AO438,AQ438)</f>
        <v>728.64800000000002</v>
      </c>
      <c r="AE438" s="48">
        <v>452.82799999999997</v>
      </c>
      <c r="AF438" s="49">
        <v>62.03</v>
      </c>
      <c r="AG438" s="49">
        <v>0.22</v>
      </c>
      <c r="AH438" s="48">
        <v>182.45599999999999</v>
      </c>
      <c r="AI438" s="49">
        <v>24.98</v>
      </c>
      <c r="AJ438" s="49"/>
      <c r="AK438" s="49">
        <v>0</v>
      </c>
      <c r="AL438" s="49">
        <v>0</v>
      </c>
      <c r="AM438" s="49">
        <v>0</v>
      </c>
      <c r="AN438" s="49">
        <v>0</v>
      </c>
      <c r="AO438" s="49">
        <v>93.364000000000004</v>
      </c>
      <c r="AP438" s="49">
        <v>12.76</v>
      </c>
      <c r="AQ438" s="49">
        <v>0</v>
      </c>
      <c r="AR438" s="49">
        <v>0</v>
      </c>
      <c r="AS438" s="46" t="s">
        <v>9052</v>
      </c>
      <c r="AT438" s="46" t="s">
        <v>594</v>
      </c>
      <c r="AU438" s="46" t="s">
        <v>594</v>
      </c>
      <c r="AV438" s="46">
        <v>1</v>
      </c>
      <c r="AW438" s="46" t="s">
        <v>9134</v>
      </c>
      <c r="AX438" s="46" t="s">
        <v>9207</v>
      </c>
      <c r="AY438" s="49">
        <v>25.18112395</v>
      </c>
      <c r="AZ438" s="49">
        <v>390.45509637999999</v>
      </c>
      <c r="BA438" s="49">
        <v>0.19</v>
      </c>
      <c r="BB438" s="50">
        <v>1663</v>
      </c>
      <c r="BC438" s="50">
        <v>290</v>
      </c>
      <c r="BD438" s="50">
        <v>191</v>
      </c>
      <c r="BE438" s="50"/>
      <c r="BF438" s="50">
        <v>26</v>
      </c>
      <c r="BG438" s="50"/>
      <c r="BH438" s="50">
        <v>1</v>
      </c>
      <c r="BI438" s="50">
        <v>3</v>
      </c>
      <c r="BJ438" s="50"/>
      <c r="BK438" s="50"/>
      <c r="BL438" s="50">
        <v>4</v>
      </c>
      <c r="BM438" s="50">
        <v>49</v>
      </c>
      <c r="BN438" s="50"/>
      <c r="BO438" s="50"/>
      <c r="BP438" s="50">
        <v>157</v>
      </c>
      <c r="BQ438" s="50">
        <v>19</v>
      </c>
      <c r="BR438" s="50"/>
      <c r="BS438" s="50"/>
      <c r="BT438" s="50"/>
      <c r="BU438" s="50"/>
      <c r="BV438" s="50"/>
      <c r="BW438" s="50"/>
      <c r="BX438" s="50"/>
      <c r="BY438" s="50"/>
      <c r="BZ438" s="50"/>
      <c r="CA438" s="50"/>
      <c r="CB438" s="50"/>
      <c r="CC438" s="50"/>
      <c r="CD438" s="50"/>
      <c r="CE438" s="50"/>
      <c r="CF438" s="50"/>
      <c r="CG438" s="50"/>
      <c r="CH438" s="50"/>
      <c r="CI438" s="50"/>
      <c r="CJ438" s="50"/>
      <c r="CK438" s="50"/>
      <c r="CL438" s="50"/>
      <c r="CM438" s="50"/>
      <c r="CN438" s="50">
        <v>0</v>
      </c>
      <c r="CO438" s="50"/>
      <c r="CP438" s="48"/>
      <c r="CQ438" s="50"/>
      <c r="CR438" s="50"/>
      <c r="CS438" s="51"/>
      <c r="CT438" s="50"/>
      <c r="CU438" s="50">
        <v>259</v>
      </c>
      <c r="CV438" s="52">
        <f>SUM(BE438:BX438)+SUM(CO438:CT438)-CU438</f>
        <v>0</v>
      </c>
      <c r="CW438" s="49">
        <v>907.42</v>
      </c>
      <c r="CX438" s="46" t="s">
        <v>9362</v>
      </c>
      <c r="CY438" s="45"/>
      <c r="CZ438" s="49">
        <v>31.37</v>
      </c>
      <c r="DA438" s="46" t="s">
        <v>4003</v>
      </c>
      <c r="DB438" s="49">
        <v>2891.2040000000002</v>
      </c>
      <c r="DC438" s="49">
        <v>1</v>
      </c>
      <c r="DD438" s="46" t="s">
        <v>9500</v>
      </c>
      <c r="DE438" s="46" t="s">
        <v>9541</v>
      </c>
      <c r="DF438" s="46" t="s">
        <v>9570</v>
      </c>
      <c r="DG438" s="46">
        <v>5</v>
      </c>
      <c r="DH438" s="46">
        <v>0</v>
      </c>
      <c r="DI438" s="45"/>
      <c r="DJ438" s="46">
        <v>5</v>
      </c>
      <c r="DK438" s="46">
        <v>1</v>
      </c>
      <c r="DL438" s="46" t="s">
        <v>9633</v>
      </c>
      <c r="DM438" s="46">
        <v>55413</v>
      </c>
      <c r="DN438" s="46">
        <v>1</v>
      </c>
      <c r="DO438" s="46" t="s">
        <v>9703</v>
      </c>
      <c r="DP438" s="46">
        <v>4097</v>
      </c>
      <c r="DQ438" s="46">
        <v>1</v>
      </c>
      <c r="DR438" s="46" t="s">
        <v>9703</v>
      </c>
      <c r="DS438" s="46">
        <v>230</v>
      </c>
      <c r="DT438" s="45"/>
      <c r="DU438" s="45"/>
      <c r="DV438" s="45"/>
      <c r="DW438" s="45"/>
      <c r="DX438" s="45"/>
      <c r="DY438" s="45"/>
      <c r="DZ438" s="45"/>
      <c r="EA438" s="45"/>
      <c r="EB438" s="45"/>
      <c r="EC438" s="46">
        <v>1</v>
      </c>
      <c r="ED438" s="46" t="s">
        <v>9769</v>
      </c>
      <c r="EE438" s="46">
        <v>22</v>
      </c>
      <c r="EF438" s="45"/>
      <c r="EG438" s="45"/>
      <c r="EH438" s="45"/>
      <c r="EI438" s="46">
        <v>1</v>
      </c>
      <c r="EJ438" s="46" t="s">
        <v>9837</v>
      </c>
      <c r="EK438" s="46">
        <v>14115</v>
      </c>
      <c r="EL438" s="46">
        <v>1</v>
      </c>
      <c r="EM438" s="46" t="s">
        <v>9873</v>
      </c>
      <c r="EN438" s="46">
        <v>307269</v>
      </c>
      <c r="EO438" s="45"/>
      <c r="EP438" s="45"/>
      <c r="EQ438" s="45"/>
      <c r="ER438" s="45"/>
      <c r="ES438" s="45"/>
      <c r="ET438" s="45"/>
      <c r="EU438" s="45"/>
      <c r="EV438" s="45"/>
      <c r="EW438" s="45"/>
      <c r="EX438" s="45"/>
      <c r="EY438" s="45"/>
      <c r="EZ438" s="45"/>
      <c r="FA438" s="45"/>
      <c r="FB438" s="45"/>
      <c r="FC438" s="45"/>
      <c r="FD438" s="45"/>
      <c r="FE438" s="45"/>
      <c r="FF438" s="45"/>
      <c r="FG438" s="46">
        <v>100</v>
      </c>
      <c r="FH438" s="45"/>
      <c r="FI438" s="46">
        <v>33</v>
      </c>
      <c r="FJ438" s="46">
        <v>0</v>
      </c>
      <c r="FK438" s="46">
        <v>0</v>
      </c>
      <c r="FL438" s="46">
        <v>0</v>
      </c>
      <c r="FM438" s="46">
        <v>26</v>
      </c>
      <c r="FN438" s="46">
        <v>7</v>
      </c>
      <c r="FO438" s="46">
        <v>0</v>
      </c>
      <c r="FP438" s="46">
        <v>0</v>
      </c>
      <c r="FQ438" s="46">
        <v>0</v>
      </c>
      <c r="FR438" s="46">
        <v>1</v>
      </c>
      <c r="FS438" s="53" t="s">
        <v>10072</v>
      </c>
      <c r="FT438" s="46" t="s">
        <v>10127</v>
      </c>
      <c r="FU438" s="53" t="s">
        <v>10210</v>
      </c>
      <c r="FV438" s="46" t="s">
        <v>10297</v>
      </c>
      <c r="FW438" s="53" t="s">
        <v>10344</v>
      </c>
      <c r="FX438" s="46" t="s">
        <v>10396</v>
      </c>
      <c r="FY438" s="46" t="s">
        <v>10483</v>
      </c>
      <c r="FZ438" s="46" t="s">
        <v>10512</v>
      </c>
      <c r="GA438" s="46" t="s">
        <v>10557</v>
      </c>
      <c r="GB438" s="46" t="s">
        <v>10587</v>
      </c>
      <c r="GC438" s="46" t="s">
        <v>10663</v>
      </c>
      <c r="GD438" s="46">
        <v>25</v>
      </c>
      <c r="GE438" s="46">
        <v>1021</v>
      </c>
      <c r="GF438" s="46" t="s">
        <v>13</v>
      </c>
      <c r="GG438" s="46" t="s">
        <v>7299</v>
      </c>
      <c r="GH438" s="46" t="s">
        <v>11081</v>
      </c>
      <c r="GI438" s="46" t="s">
        <v>7472</v>
      </c>
      <c r="GJ438" s="46" t="s">
        <v>11003</v>
      </c>
      <c r="GK438" s="46" t="s">
        <v>11040</v>
      </c>
      <c r="GL438" s="46" t="s">
        <v>11081</v>
      </c>
      <c r="GM438" s="46" t="s">
        <v>11077</v>
      </c>
      <c r="GN438" s="54" t="s">
        <v>7573</v>
      </c>
    </row>
    <row r="439" spans="3:196" ht="30" customHeight="1" x14ac:dyDescent="0.2">
      <c r="C439" s="57" t="s">
        <v>11156</v>
      </c>
      <c r="D439" s="57" t="s">
        <v>11211</v>
      </c>
      <c r="E439" s="54" t="s">
        <v>54</v>
      </c>
      <c r="F439" s="54" t="s">
        <v>11175</v>
      </c>
      <c r="G439" s="54" t="s">
        <v>83</v>
      </c>
      <c r="H439" s="54" t="s">
        <v>244</v>
      </c>
      <c r="I439" s="54" t="s">
        <v>567</v>
      </c>
      <c r="J439" s="54" t="s">
        <v>726</v>
      </c>
      <c r="K439" s="54">
        <v>2021</v>
      </c>
      <c r="L439" s="54" t="s">
        <v>763</v>
      </c>
      <c r="M439" s="54" t="s">
        <v>987</v>
      </c>
      <c r="N439" s="54"/>
      <c r="O439" s="54" t="s">
        <v>1132</v>
      </c>
      <c r="P439" s="54" t="s">
        <v>1370</v>
      </c>
      <c r="Q439" s="54" t="s">
        <v>1634</v>
      </c>
      <c r="R439" s="54" t="s">
        <v>1834</v>
      </c>
      <c r="S439" s="54" t="s">
        <v>2074</v>
      </c>
      <c r="T439" s="54" t="s">
        <v>2313</v>
      </c>
      <c r="U439" s="54" t="s">
        <v>2475</v>
      </c>
      <c r="V439" s="54" t="s">
        <v>2550</v>
      </c>
      <c r="W439" s="54"/>
      <c r="X439" s="54"/>
      <c r="Y439" s="54"/>
      <c r="Z439" s="54" t="s">
        <v>2756</v>
      </c>
      <c r="AA439" s="54" t="s">
        <v>3033</v>
      </c>
      <c r="AB439" s="54" t="s">
        <v>3140</v>
      </c>
      <c r="AC439" s="54" t="s">
        <v>3225</v>
      </c>
      <c r="AD439" s="55">
        <v>6.0489999999999995</v>
      </c>
      <c r="AE439" s="55"/>
      <c r="AF439" s="55"/>
      <c r="AG439" s="55"/>
      <c r="AH439" s="55">
        <v>5.2009999999999996</v>
      </c>
      <c r="AI439" s="55">
        <v>82.66</v>
      </c>
      <c r="AJ439" s="55">
        <v>0.85</v>
      </c>
      <c r="AK439" s="55">
        <v>0</v>
      </c>
      <c r="AL439" s="55">
        <v>0</v>
      </c>
      <c r="AM439" s="55">
        <v>0</v>
      </c>
      <c r="AN439" s="55">
        <v>0</v>
      </c>
      <c r="AO439" s="55">
        <v>0.84799999999999998</v>
      </c>
      <c r="AP439" s="55">
        <v>0</v>
      </c>
      <c r="AQ439" s="55"/>
      <c r="AR439" s="55"/>
      <c r="AS439" s="55"/>
      <c r="AT439" s="55"/>
      <c r="AU439" s="55"/>
      <c r="AV439" s="55">
        <v>1</v>
      </c>
      <c r="AW439" s="54" t="s">
        <v>3427</v>
      </c>
      <c r="AX439" s="54"/>
      <c r="AY439" s="55">
        <v>0.40699999999999997</v>
      </c>
      <c r="AZ439" s="55">
        <v>8.41</v>
      </c>
      <c r="BA439" s="55">
        <v>1.47</v>
      </c>
      <c r="BB439" s="56">
        <v>13</v>
      </c>
      <c r="BC439" s="56">
        <v>13</v>
      </c>
      <c r="BD439" s="56">
        <v>13</v>
      </c>
      <c r="BE439" s="56"/>
      <c r="BF439" s="56">
        <v>5</v>
      </c>
      <c r="BG439" s="56">
        <v>3</v>
      </c>
      <c r="BH439" s="56"/>
      <c r="BI439" s="56"/>
      <c r="BJ439" s="56"/>
      <c r="BK439" s="56"/>
      <c r="BL439" s="56">
        <v>1</v>
      </c>
      <c r="BM439" s="56"/>
      <c r="BN439" s="56"/>
      <c r="BO439" s="56">
        <v>2</v>
      </c>
      <c r="BP439" s="56">
        <v>2</v>
      </c>
      <c r="BQ439" s="56"/>
      <c r="BR439" s="56"/>
      <c r="BS439" s="56"/>
      <c r="BT439" s="56"/>
      <c r="BU439" s="56"/>
      <c r="BV439" s="56"/>
      <c r="BW439" s="56"/>
      <c r="BX439" s="56"/>
      <c r="BY439" s="56"/>
      <c r="BZ439" s="56"/>
      <c r="CA439" s="56"/>
      <c r="CB439" s="56"/>
      <c r="CC439" s="56"/>
      <c r="CD439" s="56"/>
      <c r="CE439" s="56"/>
      <c r="CF439" s="56"/>
      <c r="CG439" s="56"/>
      <c r="CH439" s="56"/>
      <c r="CI439" s="56"/>
      <c r="CJ439" s="56"/>
      <c r="CK439" s="56"/>
      <c r="CL439" s="56"/>
      <c r="CM439" s="56"/>
      <c r="CN439" s="56">
        <v>0</v>
      </c>
      <c r="CO439" s="56"/>
      <c r="CP439" s="70"/>
      <c r="CQ439" s="56"/>
      <c r="CR439" s="56"/>
      <c r="CS439" s="56"/>
      <c r="CT439" s="56"/>
      <c r="CU439" s="56">
        <v>13</v>
      </c>
      <c r="CV439" s="56">
        <v>0</v>
      </c>
      <c r="CW439" s="55">
        <v>14.026</v>
      </c>
      <c r="CX439" s="54" t="s">
        <v>699</v>
      </c>
      <c r="CY439" s="54"/>
      <c r="CZ439" s="54">
        <v>42.42</v>
      </c>
      <c r="DA439" s="54" t="s">
        <v>4003</v>
      </c>
      <c r="DB439" s="55">
        <v>33.526000000000003</v>
      </c>
      <c r="DC439" s="54"/>
      <c r="DD439" s="54"/>
      <c r="DE439" s="54"/>
      <c r="DF439" s="54"/>
      <c r="DG439" s="54"/>
      <c r="DH439" s="54"/>
      <c r="DI439" s="54"/>
      <c r="DJ439" s="54"/>
      <c r="DK439" s="54"/>
      <c r="DL439" s="54"/>
      <c r="DM439" s="54"/>
      <c r="DN439" s="54">
        <v>1</v>
      </c>
      <c r="DO439" s="54" t="s">
        <v>4182</v>
      </c>
      <c r="DP439" s="54">
        <v>1597</v>
      </c>
      <c r="DQ439" s="54"/>
      <c r="DR439" s="54"/>
      <c r="DS439" s="54"/>
      <c r="DT439" s="54"/>
      <c r="DU439" s="54"/>
      <c r="DV439" s="54"/>
      <c r="DW439" s="54"/>
      <c r="DX439" s="54"/>
      <c r="DY439" s="54"/>
      <c r="DZ439" s="54"/>
      <c r="EA439" s="54"/>
      <c r="EB439" s="54"/>
      <c r="EC439" s="54"/>
      <c r="ED439" s="54"/>
      <c r="EE439" s="54"/>
      <c r="EF439" s="54"/>
      <c r="EG439" s="54"/>
      <c r="EH439" s="54"/>
      <c r="EI439" s="54"/>
      <c r="EJ439" s="54"/>
      <c r="EK439" s="54"/>
      <c r="EL439" s="54"/>
      <c r="EM439" s="54"/>
      <c r="EN439" s="54"/>
      <c r="EO439" s="54"/>
      <c r="EP439" s="54"/>
      <c r="EQ439" s="54"/>
      <c r="ER439" s="54"/>
      <c r="ES439" s="54"/>
      <c r="ET439" s="54"/>
      <c r="EU439" s="54"/>
      <c r="EV439" s="54"/>
      <c r="EW439" s="54"/>
      <c r="EX439" s="54"/>
      <c r="EY439" s="54"/>
      <c r="EZ439" s="54"/>
      <c r="FA439" s="54">
        <v>1</v>
      </c>
      <c r="FB439" s="54" t="s">
        <v>4783</v>
      </c>
      <c r="FC439" s="54">
        <v>5</v>
      </c>
      <c r="FD439" s="54"/>
      <c r="FE439" s="54"/>
      <c r="FF439" s="54"/>
      <c r="FG439" s="54"/>
      <c r="FH439" s="54"/>
      <c r="FI439" s="54"/>
      <c r="FJ439" s="54"/>
      <c r="FK439" s="54"/>
      <c r="FL439" s="54"/>
      <c r="FM439" s="54"/>
      <c r="FN439" s="54"/>
      <c r="FO439" s="54"/>
      <c r="FP439" s="54"/>
      <c r="FQ439" s="54"/>
      <c r="FR439" s="54"/>
      <c r="FS439" s="54"/>
      <c r="FT439" s="54"/>
      <c r="FU439" s="54" t="s">
        <v>5041</v>
      </c>
      <c r="FV439" s="54" t="s">
        <v>5249</v>
      </c>
      <c r="FW439" s="54"/>
      <c r="FX439" s="54"/>
      <c r="FY439" s="54" t="s">
        <v>5494</v>
      </c>
      <c r="FZ439" s="54"/>
      <c r="GA439" s="54"/>
      <c r="GB439" s="54"/>
      <c r="GC439" s="54" t="s">
        <v>5712</v>
      </c>
      <c r="GD439" s="54">
        <v>2</v>
      </c>
      <c r="GE439" s="54">
        <v>11</v>
      </c>
      <c r="GF439" s="54" t="s">
        <v>5966</v>
      </c>
      <c r="GG439" s="54" t="s">
        <v>6304</v>
      </c>
      <c r="GH439" s="54" t="s">
        <v>6625</v>
      </c>
      <c r="GI439" s="54" t="s">
        <v>6970</v>
      </c>
      <c r="GJ439" s="54" t="s">
        <v>13</v>
      </c>
      <c r="GK439" s="54" t="s">
        <v>7299</v>
      </c>
      <c r="GL439" s="54" t="s">
        <v>7392</v>
      </c>
      <c r="GM439" s="54" t="s">
        <v>7472</v>
      </c>
      <c r="GN439" s="54" t="s">
        <v>7574</v>
      </c>
    </row>
    <row r="440" spans="3:196" ht="30" customHeight="1" x14ac:dyDescent="0.2">
      <c r="C440" s="57" t="s">
        <v>11156</v>
      </c>
      <c r="D440" s="57" t="s">
        <v>11211</v>
      </c>
      <c r="E440" s="54" t="s">
        <v>54</v>
      </c>
      <c r="F440" s="54" t="s">
        <v>11175</v>
      </c>
      <c r="G440" s="54" t="s">
        <v>83</v>
      </c>
      <c r="H440" s="54" t="s">
        <v>267</v>
      </c>
      <c r="I440" s="54" t="s">
        <v>590</v>
      </c>
      <c r="J440" s="54"/>
      <c r="K440" s="54">
        <v>2021</v>
      </c>
      <c r="L440" s="54" t="s">
        <v>869</v>
      </c>
      <c r="M440" s="54" t="s">
        <v>947</v>
      </c>
      <c r="N440" s="54"/>
      <c r="O440" s="54" t="s">
        <v>1141</v>
      </c>
      <c r="P440" s="54" t="s">
        <v>1376</v>
      </c>
      <c r="Q440" s="54" t="s">
        <v>1652</v>
      </c>
      <c r="R440" s="54" t="s">
        <v>1850</v>
      </c>
      <c r="S440" s="54"/>
      <c r="T440" s="54"/>
      <c r="U440" s="54"/>
      <c r="V440" s="54"/>
      <c r="W440" s="54"/>
      <c r="X440" s="54"/>
      <c r="Y440" s="54"/>
      <c r="Z440" s="54" t="s">
        <v>2779</v>
      </c>
      <c r="AA440" s="54" t="s">
        <v>3043</v>
      </c>
      <c r="AB440" s="54" t="s">
        <v>3140</v>
      </c>
      <c r="AC440" s="54" t="s">
        <v>3240</v>
      </c>
      <c r="AD440" s="55">
        <v>8.1859999999999999</v>
      </c>
      <c r="AE440" s="55"/>
      <c r="AF440" s="55"/>
      <c r="AG440" s="55"/>
      <c r="AH440" s="55">
        <v>7.5979999999999999</v>
      </c>
      <c r="AI440" s="55">
        <v>85.51</v>
      </c>
      <c r="AJ440" s="55">
        <v>1.1100000000000001</v>
      </c>
      <c r="AK440" s="55">
        <v>0</v>
      </c>
      <c r="AL440" s="55">
        <v>0</v>
      </c>
      <c r="AM440" s="55">
        <v>0</v>
      </c>
      <c r="AN440" s="55">
        <v>0</v>
      </c>
      <c r="AO440" s="55">
        <v>0.58799999999999997</v>
      </c>
      <c r="AP440" s="55">
        <v>7.18</v>
      </c>
      <c r="AQ440" s="55"/>
      <c r="AR440" s="55"/>
      <c r="AS440" s="55"/>
      <c r="AT440" s="55"/>
      <c r="AU440" s="55"/>
      <c r="AV440" s="55">
        <v>1</v>
      </c>
      <c r="AW440" s="54" t="s">
        <v>3431</v>
      </c>
      <c r="AX440" s="54"/>
      <c r="AY440" s="55">
        <v>0.60399999999999998</v>
      </c>
      <c r="AZ440" s="55">
        <v>9</v>
      </c>
      <c r="BA440" s="55">
        <v>1.17</v>
      </c>
      <c r="BB440" s="56">
        <v>16</v>
      </c>
      <c r="BC440" s="56">
        <v>16</v>
      </c>
      <c r="BD440" s="56">
        <v>16</v>
      </c>
      <c r="BE440" s="56"/>
      <c r="BF440" s="56">
        <v>2</v>
      </c>
      <c r="BG440" s="56">
        <v>1</v>
      </c>
      <c r="BH440" s="56"/>
      <c r="BI440" s="56"/>
      <c r="BJ440" s="56"/>
      <c r="BK440" s="56"/>
      <c r="BL440" s="56"/>
      <c r="BM440" s="56"/>
      <c r="BN440" s="56"/>
      <c r="BO440" s="56"/>
      <c r="BP440" s="56">
        <v>12</v>
      </c>
      <c r="BQ440" s="56"/>
      <c r="BR440" s="56"/>
      <c r="BS440" s="56"/>
      <c r="BT440" s="56"/>
      <c r="BU440" s="56"/>
      <c r="BV440" s="56">
        <v>1</v>
      </c>
      <c r="BW440" s="56"/>
      <c r="BX440" s="56"/>
      <c r="BY440" s="56"/>
      <c r="BZ440" s="56"/>
      <c r="CA440" s="56"/>
      <c r="CB440" s="56"/>
      <c r="CC440" s="56"/>
      <c r="CD440" s="56"/>
      <c r="CE440" s="56"/>
      <c r="CF440" s="56"/>
      <c r="CG440" s="56"/>
      <c r="CH440" s="56"/>
      <c r="CI440" s="56"/>
      <c r="CJ440" s="56"/>
      <c r="CK440" s="56"/>
      <c r="CL440" s="56"/>
      <c r="CM440" s="56"/>
      <c r="CN440" s="56">
        <v>0</v>
      </c>
      <c r="CO440" s="56"/>
      <c r="CP440" s="70"/>
      <c r="CQ440" s="56"/>
      <c r="CR440" s="56"/>
      <c r="CS440" s="56"/>
      <c r="CT440" s="56"/>
      <c r="CU440" s="56">
        <v>16</v>
      </c>
      <c r="CV440" s="56">
        <v>0</v>
      </c>
      <c r="CW440" s="55">
        <v>25.359000000000002</v>
      </c>
      <c r="CX440" s="54" t="s">
        <v>699</v>
      </c>
      <c r="CY440" s="54"/>
      <c r="CZ440" s="54">
        <v>86.21</v>
      </c>
      <c r="DA440" s="54" t="s">
        <v>4003</v>
      </c>
      <c r="DB440" s="55">
        <v>29.620999999999999</v>
      </c>
      <c r="DC440" s="54"/>
      <c r="DD440" s="54"/>
      <c r="DE440" s="54"/>
      <c r="DF440" s="54"/>
      <c r="DG440" s="54"/>
      <c r="DH440" s="54"/>
      <c r="DI440" s="54"/>
      <c r="DJ440" s="54"/>
      <c r="DK440" s="54">
        <v>1</v>
      </c>
      <c r="DL440" s="54" t="s">
        <v>4187</v>
      </c>
      <c r="DM440" s="54">
        <v>2687</v>
      </c>
      <c r="DN440" s="54">
        <v>1</v>
      </c>
      <c r="DO440" s="54" t="s">
        <v>4343</v>
      </c>
      <c r="DP440" s="54">
        <v>10</v>
      </c>
      <c r="DQ440" s="54"/>
      <c r="DR440" s="54"/>
      <c r="DS440" s="54"/>
      <c r="DT440" s="54"/>
      <c r="DU440" s="54"/>
      <c r="DV440" s="54"/>
      <c r="DW440" s="54"/>
      <c r="DX440" s="54"/>
      <c r="DY440" s="54"/>
      <c r="DZ440" s="54"/>
      <c r="EA440" s="54"/>
      <c r="EB440" s="54"/>
      <c r="EC440" s="54"/>
      <c r="ED440" s="54"/>
      <c r="EE440" s="54"/>
      <c r="EF440" s="54"/>
      <c r="EG440" s="54"/>
      <c r="EH440" s="54"/>
      <c r="EI440" s="54"/>
      <c r="EJ440" s="54"/>
      <c r="EK440" s="54"/>
      <c r="EL440" s="54"/>
      <c r="EM440" s="54"/>
      <c r="EN440" s="54"/>
      <c r="EO440" s="54"/>
      <c r="EP440" s="54"/>
      <c r="EQ440" s="54"/>
      <c r="ER440" s="54"/>
      <c r="ES440" s="54"/>
      <c r="ET440" s="54"/>
      <c r="EU440" s="54"/>
      <c r="EV440" s="54"/>
      <c r="EW440" s="54"/>
      <c r="EX440" s="54"/>
      <c r="EY440" s="54"/>
      <c r="EZ440" s="54"/>
      <c r="FA440" s="54">
        <v>1</v>
      </c>
      <c r="FB440" s="54" t="s">
        <v>4786</v>
      </c>
      <c r="FC440" s="54">
        <v>8</v>
      </c>
      <c r="FD440" s="54"/>
      <c r="FE440" s="54"/>
      <c r="FF440" s="54"/>
      <c r="FG440" s="54"/>
      <c r="FH440" s="54"/>
      <c r="FI440" s="54"/>
      <c r="FJ440" s="54"/>
      <c r="FK440" s="54"/>
      <c r="FL440" s="54"/>
      <c r="FM440" s="54"/>
      <c r="FN440" s="54"/>
      <c r="FO440" s="54"/>
      <c r="FP440" s="54"/>
      <c r="FQ440" s="54"/>
      <c r="FR440" s="54"/>
      <c r="FS440" s="54"/>
      <c r="FT440" s="54"/>
      <c r="FU440" s="54" t="s">
        <v>5057</v>
      </c>
      <c r="FV440" s="54"/>
      <c r="FW440" s="54"/>
      <c r="FX440" s="54"/>
      <c r="FY440" s="54"/>
      <c r="FZ440" s="54"/>
      <c r="GA440" s="54"/>
      <c r="GB440" s="54"/>
      <c r="GC440" s="54"/>
      <c r="GD440" s="54"/>
      <c r="GE440" s="54"/>
      <c r="GF440" s="54" t="s">
        <v>5988</v>
      </c>
      <c r="GG440" s="54" t="s">
        <v>6327</v>
      </c>
      <c r="GH440" s="54" t="s">
        <v>6649</v>
      </c>
      <c r="GI440" s="54" t="s">
        <v>6994</v>
      </c>
      <c r="GJ440" s="54" t="s">
        <v>13</v>
      </c>
      <c r="GK440" s="54" t="s">
        <v>7299</v>
      </c>
      <c r="GL440" s="54" t="s">
        <v>7401</v>
      </c>
      <c r="GM440" s="54" t="s">
        <v>7472</v>
      </c>
      <c r="GN440" s="54" t="s">
        <v>7575</v>
      </c>
    </row>
    <row r="441" spans="3:196" ht="30" customHeight="1" x14ac:dyDescent="0.2">
      <c r="C441" s="57" t="s">
        <v>11156</v>
      </c>
      <c r="D441" s="57" t="s">
        <v>11211</v>
      </c>
      <c r="E441" s="54" t="s">
        <v>54</v>
      </c>
      <c r="F441" s="54" t="s">
        <v>11175</v>
      </c>
      <c r="G441" s="54" t="s">
        <v>83</v>
      </c>
      <c r="H441" s="54" t="s">
        <v>270</v>
      </c>
      <c r="I441" s="54" t="s">
        <v>594</v>
      </c>
      <c r="J441" s="54" t="s">
        <v>594</v>
      </c>
      <c r="K441" s="54">
        <v>2023</v>
      </c>
      <c r="L441" s="54" t="s">
        <v>771</v>
      </c>
      <c r="M441" s="54" t="s">
        <v>936</v>
      </c>
      <c r="N441" s="54"/>
      <c r="O441" s="54"/>
      <c r="P441" s="54"/>
      <c r="Q441" s="54" t="s">
        <v>1654</v>
      </c>
      <c r="R441" s="54" t="s">
        <v>1852</v>
      </c>
      <c r="S441" s="54" t="s">
        <v>2095</v>
      </c>
      <c r="T441" s="54" t="s">
        <v>2329</v>
      </c>
      <c r="U441" s="54" t="s">
        <v>699</v>
      </c>
      <c r="V441" s="54"/>
      <c r="W441" s="54"/>
      <c r="X441" s="54"/>
      <c r="Y441" s="54"/>
      <c r="Z441" s="54" t="s">
        <v>2782</v>
      </c>
      <c r="AA441" s="54" t="s">
        <v>3046</v>
      </c>
      <c r="AB441" s="54" t="s">
        <v>3140</v>
      </c>
      <c r="AC441" s="54" t="s">
        <v>3244</v>
      </c>
      <c r="AD441" s="55">
        <v>17.86</v>
      </c>
      <c r="AE441" s="55"/>
      <c r="AF441" s="55"/>
      <c r="AG441" s="55"/>
      <c r="AH441" s="55">
        <v>16.47</v>
      </c>
      <c r="AI441" s="55">
        <v>92.22</v>
      </c>
      <c r="AJ441" s="55">
        <v>0.34</v>
      </c>
      <c r="AK441" s="55">
        <v>0</v>
      </c>
      <c r="AL441" s="55">
        <v>0</v>
      </c>
      <c r="AM441" s="55">
        <v>0</v>
      </c>
      <c r="AN441" s="55">
        <v>0</v>
      </c>
      <c r="AO441" s="55">
        <v>1.39</v>
      </c>
      <c r="AP441" s="55">
        <v>7.78</v>
      </c>
      <c r="AQ441" s="55"/>
      <c r="AR441" s="55"/>
      <c r="AS441" s="55"/>
      <c r="AT441" s="55"/>
      <c r="AU441" s="55"/>
      <c r="AV441" s="55">
        <v>1</v>
      </c>
      <c r="AW441" s="54" t="s">
        <v>3432</v>
      </c>
      <c r="AX441" s="54" t="s">
        <v>3514</v>
      </c>
      <c r="AY441" s="55">
        <v>0</v>
      </c>
      <c r="AZ441" s="55">
        <v>26.077000000000002</v>
      </c>
      <c r="BA441" s="55">
        <v>0.56999999999999995</v>
      </c>
      <c r="BB441" s="56">
        <v>0</v>
      </c>
      <c r="BC441" s="56">
        <v>11</v>
      </c>
      <c r="BD441" s="56">
        <v>11</v>
      </c>
      <c r="BE441" s="56">
        <v>0</v>
      </c>
      <c r="BF441" s="56">
        <v>2</v>
      </c>
      <c r="BG441" s="56">
        <v>0</v>
      </c>
      <c r="BH441" s="56">
        <v>0</v>
      </c>
      <c r="BI441" s="56">
        <v>0</v>
      </c>
      <c r="BJ441" s="56">
        <v>0</v>
      </c>
      <c r="BK441" s="56">
        <v>1</v>
      </c>
      <c r="BL441" s="56">
        <v>1</v>
      </c>
      <c r="BM441" s="56">
        <v>2</v>
      </c>
      <c r="BN441" s="56">
        <v>0</v>
      </c>
      <c r="BO441" s="56">
        <v>2</v>
      </c>
      <c r="BP441" s="56">
        <v>1</v>
      </c>
      <c r="BQ441" s="56">
        <v>1</v>
      </c>
      <c r="BR441" s="56">
        <v>1</v>
      </c>
      <c r="BS441" s="56">
        <v>0</v>
      </c>
      <c r="BT441" s="56">
        <v>0</v>
      </c>
      <c r="BU441" s="56">
        <v>0</v>
      </c>
      <c r="BV441" s="56">
        <v>0</v>
      </c>
      <c r="BW441" s="56">
        <v>0</v>
      </c>
      <c r="BX441" s="56">
        <v>0</v>
      </c>
      <c r="BY441" s="56"/>
      <c r="BZ441" s="56"/>
      <c r="CA441" s="56"/>
      <c r="CB441" s="56"/>
      <c r="CC441" s="56"/>
      <c r="CD441" s="56"/>
      <c r="CE441" s="56"/>
      <c r="CF441" s="56"/>
      <c r="CG441" s="56"/>
      <c r="CH441" s="56"/>
      <c r="CI441" s="56"/>
      <c r="CJ441" s="56"/>
      <c r="CK441" s="56"/>
      <c r="CL441" s="56"/>
      <c r="CM441" s="56"/>
      <c r="CN441" s="56">
        <v>0</v>
      </c>
      <c r="CO441" s="56">
        <v>0</v>
      </c>
      <c r="CP441" s="70">
        <v>0</v>
      </c>
      <c r="CQ441" s="56">
        <v>0</v>
      </c>
      <c r="CR441" s="56">
        <v>0</v>
      </c>
      <c r="CS441" s="56"/>
      <c r="CT441" s="56">
        <v>0</v>
      </c>
      <c r="CU441" s="56">
        <v>11</v>
      </c>
      <c r="CV441" s="56">
        <v>0</v>
      </c>
      <c r="CW441" s="55">
        <v>0</v>
      </c>
      <c r="CX441" s="54" t="s">
        <v>594</v>
      </c>
      <c r="CY441" s="54"/>
      <c r="CZ441" s="54">
        <v>0</v>
      </c>
      <c r="DA441" s="54" t="s">
        <v>4003</v>
      </c>
      <c r="DB441" s="55">
        <v>107.39</v>
      </c>
      <c r="DC441" s="54"/>
      <c r="DD441" s="54"/>
      <c r="DE441" s="54"/>
      <c r="DF441" s="54"/>
      <c r="DG441" s="54"/>
      <c r="DH441" s="54"/>
      <c r="DI441" s="54"/>
      <c r="DJ441" s="54">
        <v>1</v>
      </c>
      <c r="DK441" s="54">
        <v>1</v>
      </c>
      <c r="DL441" s="54" t="s">
        <v>4202</v>
      </c>
      <c r="DM441" s="54">
        <v>11248</v>
      </c>
      <c r="DN441" s="54"/>
      <c r="DO441" s="54"/>
      <c r="DP441" s="54"/>
      <c r="DQ441" s="54"/>
      <c r="DR441" s="54"/>
      <c r="DS441" s="54"/>
      <c r="DT441" s="54"/>
      <c r="DU441" s="54"/>
      <c r="DV441" s="54"/>
      <c r="DW441" s="54"/>
      <c r="DX441" s="54"/>
      <c r="DY441" s="54"/>
      <c r="DZ441" s="54"/>
      <c r="EA441" s="54"/>
      <c r="EB441" s="54"/>
      <c r="EC441" s="54"/>
      <c r="ED441" s="54"/>
      <c r="EE441" s="54"/>
      <c r="EF441" s="54"/>
      <c r="EG441" s="54"/>
      <c r="EH441" s="54"/>
      <c r="EI441" s="54"/>
      <c r="EJ441" s="54"/>
      <c r="EK441" s="54"/>
      <c r="EL441" s="54"/>
      <c r="EM441" s="54"/>
      <c r="EN441" s="54"/>
      <c r="EO441" s="54"/>
      <c r="EP441" s="54"/>
      <c r="EQ441" s="54"/>
      <c r="ER441" s="54"/>
      <c r="ES441" s="54"/>
      <c r="ET441" s="54"/>
      <c r="EU441" s="54"/>
      <c r="EV441" s="54"/>
      <c r="EW441" s="54"/>
      <c r="EX441" s="54"/>
      <c r="EY441" s="54"/>
      <c r="EZ441" s="54"/>
      <c r="FA441" s="54">
        <v>1</v>
      </c>
      <c r="FB441" s="54" t="s">
        <v>4788</v>
      </c>
      <c r="FC441" s="54">
        <v>9</v>
      </c>
      <c r="FD441" s="54"/>
      <c r="FE441" s="54"/>
      <c r="FF441" s="54"/>
      <c r="FG441" s="54"/>
      <c r="FH441" s="54"/>
      <c r="FI441" s="54"/>
      <c r="FJ441" s="54"/>
      <c r="FK441" s="54"/>
      <c r="FL441" s="54"/>
      <c r="FM441" s="54"/>
      <c r="FN441" s="54"/>
      <c r="FO441" s="54"/>
      <c r="FP441" s="54"/>
      <c r="FQ441" s="54"/>
      <c r="FR441" s="54"/>
      <c r="FS441" s="54"/>
      <c r="FT441" s="54"/>
      <c r="FU441" s="54" t="s">
        <v>5060</v>
      </c>
      <c r="FV441" s="54"/>
      <c r="FW441" s="54"/>
      <c r="FX441" s="54"/>
      <c r="FY441" s="54"/>
      <c r="FZ441" s="54"/>
      <c r="GA441" s="54"/>
      <c r="GB441" s="54"/>
      <c r="GC441" s="54" t="s">
        <v>5719</v>
      </c>
      <c r="GD441" s="54">
        <v>14</v>
      </c>
      <c r="GE441" s="54">
        <v>214</v>
      </c>
      <c r="GF441" s="54" t="s">
        <v>5991</v>
      </c>
      <c r="GG441" s="54" t="s">
        <v>6330</v>
      </c>
      <c r="GH441" s="54" t="s">
        <v>6652</v>
      </c>
      <c r="GI441" s="54" t="s">
        <v>6997</v>
      </c>
      <c r="GJ441" s="54" t="s">
        <v>13</v>
      </c>
      <c r="GK441" s="54" t="s">
        <v>7299</v>
      </c>
      <c r="GL441" s="54" t="s">
        <v>7392</v>
      </c>
      <c r="GM441" s="54" t="s">
        <v>7472</v>
      </c>
      <c r="GN441" s="54" t="s">
        <v>7576</v>
      </c>
    </row>
    <row r="442" spans="3:196" ht="30" customHeight="1" x14ac:dyDescent="0.2">
      <c r="C442" s="57" t="s">
        <v>11156</v>
      </c>
      <c r="D442" s="57" t="s">
        <v>11211</v>
      </c>
      <c r="E442" s="54" t="s">
        <v>54</v>
      </c>
      <c r="F442" s="54" t="s">
        <v>11175</v>
      </c>
      <c r="G442" s="54" t="s">
        <v>83</v>
      </c>
      <c r="H442" s="54" t="s">
        <v>271</v>
      </c>
      <c r="I442" s="54" t="s">
        <v>595</v>
      </c>
      <c r="J442" s="54"/>
      <c r="K442" s="54">
        <v>2021</v>
      </c>
      <c r="L442" s="54" t="s">
        <v>871</v>
      </c>
      <c r="M442" s="54" t="s">
        <v>936</v>
      </c>
      <c r="N442" s="54"/>
      <c r="O442" s="54" t="s">
        <v>1145</v>
      </c>
      <c r="P442" s="54" t="s">
        <v>1379</v>
      </c>
      <c r="Q442" s="54" t="s">
        <v>1655</v>
      </c>
      <c r="R442" s="54" t="s">
        <v>1853</v>
      </c>
      <c r="S442" s="54" t="s">
        <v>2096</v>
      </c>
      <c r="T442" s="54" t="s">
        <v>2330</v>
      </c>
      <c r="U442" s="54" t="s">
        <v>2485</v>
      </c>
      <c r="V442" s="54" t="s">
        <v>2557</v>
      </c>
      <c r="W442" s="54"/>
      <c r="X442" s="54"/>
      <c r="Y442" s="54"/>
      <c r="Z442" s="54" t="s">
        <v>2783</v>
      </c>
      <c r="AA442" s="54" t="s">
        <v>3047</v>
      </c>
      <c r="AB442" s="54" t="s">
        <v>3140</v>
      </c>
      <c r="AC442" s="54" t="s">
        <v>3047</v>
      </c>
      <c r="AD442" s="55">
        <v>13.341999999999999</v>
      </c>
      <c r="AE442" s="55"/>
      <c r="AF442" s="55"/>
      <c r="AG442" s="55"/>
      <c r="AH442" s="55">
        <v>12.831</v>
      </c>
      <c r="AI442" s="55">
        <v>96.17</v>
      </c>
      <c r="AJ442" s="55">
        <v>0.56000000000000005</v>
      </c>
      <c r="AK442" s="55">
        <v>0</v>
      </c>
      <c r="AL442" s="55">
        <v>0</v>
      </c>
      <c r="AM442" s="55">
        <v>0</v>
      </c>
      <c r="AN442" s="55">
        <v>0</v>
      </c>
      <c r="AO442" s="55">
        <v>0.51100000000000001</v>
      </c>
      <c r="AP442" s="55">
        <v>3.83</v>
      </c>
      <c r="AQ442" s="55"/>
      <c r="AR442" s="55"/>
      <c r="AS442" s="55"/>
      <c r="AT442" s="55"/>
      <c r="AU442" s="55"/>
      <c r="AV442" s="55">
        <v>1</v>
      </c>
      <c r="AW442" s="54" t="s">
        <v>3433</v>
      </c>
      <c r="AX442" s="54" t="s">
        <v>3515</v>
      </c>
      <c r="AY442" s="55">
        <v>7.2999999999999995E-2</v>
      </c>
      <c r="AZ442" s="55">
        <v>10.382999999999999</v>
      </c>
      <c r="BA442" s="55">
        <v>0.47</v>
      </c>
      <c r="BB442" s="56">
        <v>26</v>
      </c>
      <c r="BC442" s="56">
        <v>25</v>
      </c>
      <c r="BD442" s="56">
        <v>20</v>
      </c>
      <c r="BE442" s="56"/>
      <c r="BF442" s="56">
        <v>3</v>
      </c>
      <c r="BG442" s="56">
        <v>1</v>
      </c>
      <c r="BH442" s="56"/>
      <c r="BI442" s="56"/>
      <c r="BJ442" s="56"/>
      <c r="BK442" s="56">
        <v>16</v>
      </c>
      <c r="BL442" s="56"/>
      <c r="BM442" s="56"/>
      <c r="BN442" s="56"/>
      <c r="BO442" s="56"/>
      <c r="BP442" s="56"/>
      <c r="BQ442" s="56"/>
      <c r="BR442" s="56"/>
      <c r="BS442" s="56"/>
      <c r="BT442" s="56"/>
      <c r="BU442" s="56"/>
      <c r="BV442" s="56"/>
      <c r="BW442" s="56"/>
      <c r="BX442" s="56"/>
      <c r="BY442" s="56"/>
      <c r="BZ442" s="56"/>
      <c r="CA442" s="56"/>
      <c r="CB442" s="56"/>
      <c r="CC442" s="56"/>
      <c r="CD442" s="56"/>
      <c r="CE442" s="56"/>
      <c r="CF442" s="56"/>
      <c r="CG442" s="56"/>
      <c r="CH442" s="56"/>
      <c r="CI442" s="56"/>
      <c r="CJ442" s="56"/>
      <c r="CK442" s="56"/>
      <c r="CL442" s="56"/>
      <c r="CM442" s="56"/>
      <c r="CN442" s="56">
        <v>0</v>
      </c>
      <c r="CO442" s="56"/>
      <c r="CP442" s="70"/>
      <c r="CQ442" s="56"/>
      <c r="CR442" s="56"/>
      <c r="CS442" s="56"/>
      <c r="CT442" s="56"/>
      <c r="CU442" s="56">
        <v>20</v>
      </c>
      <c r="CV442" s="56">
        <v>0</v>
      </c>
      <c r="CW442" s="55">
        <v>20.937999999999999</v>
      </c>
      <c r="CX442" s="54" t="s">
        <v>3755</v>
      </c>
      <c r="CY442" s="54" t="s">
        <v>3920</v>
      </c>
      <c r="CZ442" s="54">
        <v>35.71</v>
      </c>
      <c r="DA442" s="54" t="s">
        <v>4003</v>
      </c>
      <c r="DB442" s="55">
        <v>56.932000000000002</v>
      </c>
      <c r="DC442" s="54"/>
      <c r="DD442" s="54"/>
      <c r="DE442" s="54"/>
      <c r="DF442" s="54"/>
      <c r="DG442" s="54"/>
      <c r="DH442" s="54"/>
      <c r="DI442" s="54"/>
      <c r="DJ442" s="54"/>
      <c r="DK442" s="54">
        <v>1</v>
      </c>
      <c r="DL442" s="54" t="s">
        <v>4187</v>
      </c>
      <c r="DM442" s="54">
        <v>3988</v>
      </c>
      <c r="DN442" s="54">
        <v>1</v>
      </c>
      <c r="DO442" s="54" t="s">
        <v>4180</v>
      </c>
      <c r="DP442" s="54">
        <v>60</v>
      </c>
      <c r="DQ442" s="54"/>
      <c r="DR442" s="54"/>
      <c r="DS442" s="54"/>
      <c r="DT442" s="54"/>
      <c r="DU442" s="54"/>
      <c r="DV442" s="54"/>
      <c r="DW442" s="54"/>
      <c r="DX442" s="54"/>
      <c r="DY442" s="54"/>
      <c r="DZ442" s="54"/>
      <c r="EA442" s="54"/>
      <c r="EB442" s="54"/>
      <c r="EC442" s="54"/>
      <c r="ED442" s="54"/>
      <c r="EE442" s="54"/>
      <c r="EF442" s="54"/>
      <c r="EG442" s="54"/>
      <c r="EH442" s="54"/>
      <c r="EI442" s="54"/>
      <c r="EJ442" s="54"/>
      <c r="EK442" s="54"/>
      <c r="EL442" s="54"/>
      <c r="EM442" s="54"/>
      <c r="EN442" s="54"/>
      <c r="EO442" s="54"/>
      <c r="EP442" s="54"/>
      <c r="EQ442" s="54"/>
      <c r="ER442" s="54"/>
      <c r="ES442" s="54"/>
      <c r="ET442" s="54"/>
      <c r="EU442" s="54"/>
      <c r="EV442" s="54"/>
      <c r="EW442" s="54"/>
      <c r="EX442" s="54"/>
      <c r="EY442" s="54"/>
      <c r="EZ442" s="54"/>
      <c r="FA442" s="54">
        <v>1</v>
      </c>
      <c r="FB442" s="54" t="s">
        <v>4789</v>
      </c>
      <c r="FC442" s="54">
        <v>7</v>
      </c>
      <c r="FD442" s="54"/>
      <c r="FE442" s="54"/>
      <c r="FF442" s="54"/>
      <c r="FG442" s="54"/>
      <c r="FH442" s="54"/>
      <c r="FI442" s="54"/>
      <c r="FJ442" s="54"/>
      <c r="FK442" s="54"/>
      <c r="FL442" s="54"/>
      <c r="FM442" s="54"/>
      <c r="FN442" s="54"/>
      <c r="FO442" s="54"/>
      <c r="FP442" s="54"/>
      <c r="FQ442" s="54"/>
      <c r="FR442" s="54"/>
      <c r="FS442" s="54"/>
      <c r="FT442" s="54"/>
      <c r="FU442" s="54" t="s">
        <v>5061</v>
      </c>
      <c r="FV442" s="54" t="s">
        <v>5261</v>
      </c>
      <c r="FW442" s="54" t="s">
        <v>5366</v>
      </c>
      <c r="FX442" s="54"/>
      <c r="FY442" s="54" t="s">
        <v>5503</v>
      </c>
      <c r="FZ442" s="54"/>
      <c r="GA442" s="54" t="s">
        <v>5629</v>
      </c>
      <c r="GB442" s="54"/>
      <c r="GC442" s="54" t="s">
        <v>5720</v>
      </c>
      <c r="GD442" s="54">
        <v>17</v>
      </c>
      <c r="GE442" s="54">
        <v>230</v>
      </c>
      <c r="GF442" s="54" t="s">
        <v>5992</v>
      </c>
      <c r="GG442" s="54" t="s">
        <v>6331</v>
      </c>
      <c r="GH442" s="54" t="s">
        <v>6653</v>
      </c>
      <c r="GI442" s="54" t="s">
        <v>6998</v>
      </c>
      <c r="GJ442" s="54" t="s">
        <v>13</v>
      </c>
      <c r="GK442" s="54" t="s">
        <v>7299</v>
      </c>
      <c r="GL442" s="54" t="s">
        <v>7401</v>
      </c>
      <c r="GM442" s="54" t="s">
        <v>7472</v>
      </c>
      <c r="GN442" s="54" t="s">
        <v>7577</v>
      </c>
    </row>
    <row r="443" spans="3:196" ht="30" customHeight="1" x14ac:dyDescent="0.2">
      <c r="C443" s="57" t="s">
        <v>11156</v>
      </c>
      <c r="D443" s="57" t="s">
        <v>11211</v>
      </c>
      <c r="E443" s="54" t="s">
        <v>54</v>
      </c>
      <c r="F443" s="54" t="s">
        <v>11175</v>
      </c>
      <c r="G443" s="54" t="s">
        <v>83</v>
      </c>
      <c r="H443" s="54" t="s">
        <v>272</v>
      </c>
      <c r="I443" s="54" t="s">
        <v>596</v>
      </c>
      <c r="J443" s="54" t="s">
        <v>734</v>
      </c>
      <c r="K443" s="54">
        <v>2021</v>
      </c>
      <c r="L443" s="54" t="s">
        <v>789</v>
      </c>
      <c r="M443" s="54" t="s">
        <v>941</v>
      </c>
      <c r="N443" s="54"/>
      <c r="O443" s="54" t="s">
        <v>1146</v>
      </c>
      <c r="P443" s="54" t="s">
        <v>1380</v>
      </c>
      <c r="Q443" s="54" t="s">
        <v>1656</v>
      </c>
      <c r="R443" s="54" t="s">
        <v>1854</v>
      </c>
      <c r="S443" s="54" t="s">
        <v>2097</v>
      </c>
      <c r="T443" s="54" t="s">
        <v>2331</v>
      </c>
      <c r="U443" s="54"/>
      <c r="V443" s="54"/>
      <c r="W443" s="54"/>
      <c r="X443" s="54"/>
      <c r="Y443" s="54"/>
      <c r="Z443" s="54" t="s">
        <v>2784</v>
      </c>
      <c r="AA443" s="54" t="s">
        <v>3048</v>
      </c>
      <c r="AB443" s="54" t="s">
        <v>3140</v>
      </c>
      <c r="AC443" s="54" t="s">
        <v>3245</v>
      </c>
      <c r="AD443" s="55">
        <v>57.162999999999997</v>
      </c>
      <c r="AE443" s="55"/>
      <c r="AF443" s="55"/>
      <c r="AG443" s="55"/>
      <c r="AH443" s="55">
        <v>55.634</v>
      </c>
      <c r="AI443" s="55">
        <v>96.22</v>
      </c>
      <c r="AJ443" s="55">
        <v>0</v>
      </c>
      <c r="AK443" s="55">
        <v>0</v>
      </c>
      <c r="AL443" s="55">
        <v>0</v>
      </c>
      <c r="AM443" s="55">
        <v>0</v>
      </c>
      <c r="AN443" s="55">
        <v>0</v>
      </c>
      <c r="AO443" s="55">
        <v>1.5289999999999999</v>
      </c>
      <c r="AP443" s="55">
        <v>1.75</v>
      </c>
      <c r="AQ443" s="55"/>
      <c r="AR443" s="55"/>
      <c r="AS443" s="55"/>
      <c r="AT443" s="55"/>
      <c r="AU443" s="55"/>
      <c r="AV443" s="55">
        <v>1</v>
      </c>
      <c r="AW443" s="54" t="s">
        <v>3434</v>
      </c>
      <c r="AX443" s="54" t="s">
        <v>3516</v>
      </c>
      <c r="AY443" s="55">
        <v>0.03</v>
      </c>
      <c r="AZ443" s="55">
        <v>11</v>
      </c>
      <c r="BA443" s="55">
        <v>0.19</v>
      </c>
      <c r="BB443" s="56">
        <v>22</v>
      </c>
      <c r="BC443" s="56">
        <v>22</v>
      </c>
      <c r="BD443" s="56">
        <v>22</v>
      </c>
      <c r="BE443" s="56">
        <v>0</v>
      </c>
      <c r="BF443" s="56">
        <v>4</v>
      </c>
      <c r="BG443" s="56">
        <v>6</v>
      </c>
      <c r="BH443" s="56">
        <v>0</v>
      </c>
      <c r="BI443" s="56">
        <v>1</v>
      </c>
      <c r="BJ443" s="56">
        <v>1</v>
      </c>
      <c r="BK443" s="56">
        <v>4</v>
      </c>
      <c r="BL443" s="56">
        <v>2</v>
      </c>
      <c r="BM443" s="56">
        <v>1</v>
      </c>
      <c r="BN443" s="56">
        <v>0</v>
      </c>
      <c r="BO443" s="56">
        <v>0</v>
      </c>
      <c r="BP443" s="56">
        <v>0</v>
      </c>
      <c r="BQ443" s="56">
        <v>2</v>
      </c>
      <c r="BR443" s="56">
        <v>1</v>
      </c>
      <c r="BS443" s="56">
        <v>0</v>
      </c>
      <c r="BT443" s="56">
        <v>0</v>
      </c>
      <c r="BU443" s="56">
        <v>0</v>
      </c>
      <c r="BV443" s="56">
        <v>0</v>
      </c>
      <c r="BW443" s="56">
        <v>0</v>
      </c>
      <c r="BX443" s="56">
        <v>0</v>
      </c>
      <c r="BY443" s="56"/>
      <c r="BZ443" s="56"/>
      <c r="CA443" s="56"/>
      <c r="CB443" s="56"/>
      <c r="CC443" s="56"/>
      <c r="CD443" s="56"/>
      <c r="CE443" s="56"/>
      <c r="CF443" s="56"/>
      <c r="CG443" s="56"/>
      <c r="CH443" s="56"/>
      <c r="CI443" s="56"/>
      <c r="CJ443" s="56"/>
      <c r="CK443" s="56"/>
      <c r="CL443" s="56"/>
      <c r="CM443" s="56"/>
      <c r="CN443" s="56">
        <v>0</v>
      </c>
      <c r="CO443" s="56">
        <v>0</v>
      </c>
      <c r="CP443" s="70">
        <v>0</v>
      </c>
      <c r="CQ443" s="56">
        <v>0</v>
      </c>
      <c r="CR443" s="56">
        <v>0</v>
      </c>
      <c r="CS443" s="56"/>
      <c r="CT443" s="56">
        <v>0</v>
      </c>
      <c r="CU443" s="56">
        <v>22</v>
      </c>
      <c r="CV443" s="56">
        <v>0</v>
      </c>
      <c r="CW443" s="55">
        <v>120.899</v>
      </c>
      <c r="CX443" s="54" t="s">
        <v>3756</v>
      </c>
      <c r="CY443" s="54" t="s">
        <v>3921</v>
      </c>
      <c r="CZ443" s="54">
        <v>75.95</v>
      </c>
      <c r="DA443" s="54" t="s">
        <v>4003</v>
      </c>
      <c r="DB443" s="55">
        <v>158.452</v>
      </c>
      <c r="DC443" s="54"/>
      <c r="DD443" s="54"/>
      <c r="DE443" s="54"/>
      <c r="DF443" s="54"/>
      <c r="DG443" s="54"/>
      <c r="DH443" s="54"/>
      <c r="DI443" s="54"/>
      <c r="DJ443" s="54"/>
      <c r="DK443" s="54">
        <v>1</v>
      </c>
      <c r="DL443" s="54" t="s">
        <v>4176</v>
      </c>
      <c r="DM443" s="54">
        <v>9879</v>
      </c>
      <c r="DN443" s="54">
        <v>1</v>
      </c>
      <c r="DO443" s="54" t="s">
        <v>4345</v>
      </c>
      <c r="DP443" s="54">
        <v>22</v>
      </c>
      <c r="DQ443" s="54"/>
      <c r="DR443" s="54"/>
      <c r="DS443" s="54"/>
      <c r="DT443" s="54"/>
      <c r="DU443" s="54"/>
      <c r="DV443" s="54"/>
      <c r="DW443" s="54"/>
      <c r="DX443" s="54"/>
      <c r="DY443" s="54"/>
      <c r="DZ443" s="54"/>
      <c r="EA443" s="54"/>
      <c r="EB443" s="54"/>
      <c r="EC443" s="54"/>
      <c r="ED443" s="54"/>
      <c r="EE443" s="54"/>
      <c r="EF443" s="54"/>
      <c r="EG443" s="54"/>
      <c r="EH443" s="54"/>
      <c r="EI443" s="54"/>
      <c r="EJ443" s="54"/>
      <c r="EK443" s="54"/>
      <c r="EL443" s="54"/>
      <c r="EM443" s="54"/>
      <c r="EN443" s="54"/>
      <c r="EO443" s="54"/>
      <c r="EP443" s="54"/>
      <c r="EQ443" s="54"/>
      <c r="ER443" s="54"/>
      <c r="ES443" s="54"/>
      <c r="ET443" s="54"/>
      <c r="EU443" s="54"/>
      <c r="EV443" s="54"/>
      <c r="EW443" s="54"/>
      <c r="EX443" s="54"/>
      <c r="EY443" s="54"/>
      <c r="EZ443" s="54"/>
      <c r="FA443" s="54">
        <v>1</v>
      </c>
      <c r="FB443" s="54" t="s">
        <v>4790</v>
      </c>
      <c r="FC443" s="54">
        <v>13</v>
      </c>
      <c r="FD443" s="54"/>
      <c r="FE443" s="54"/>
      <c r="FF443" s="54"/>
      <c r="FG443" s="54"/>
      <c r="FH443" s="54"/>
      <c r="FI443" s="54"/>
      <c r="FJ443" s="54"/>
      <c r="FK443" s="54"/>
      <c r="FL443" s="54"/>
      <c r="FM443" s="54"/>
      <c r="FN443" s="54"/>
      <c r="FO443" s="54"/>
      <c r="FP443" s="54"/>
      <c r="FQ443" s="54"/>
      <c r="FR443" s="54"/>
      <c r="FS443" s="54"/>
      <c r="FT443" s="54"/>
      <c r="FU443" s="54" t="s">
        <v>5062</v>
      </c>
      <c r="FV443" s="54"/>
      <c r="FW443" s="54"/>
      <c r="FX443" s="54" t="s">
        <v>5401</v>
      </c>
      <c r="FY443" s="54" t="s">
        <v>5504</v>
      </c>
      <c r="FZ443" s="54" t="s">
        <v>5611</v>
      </c>
      <c r="GA443" s="54" t="s">
        <v>594</v>
      </c>
      <c r="GB443" s="54" t="s">
        <v>5663</v>
      </c>
      <c r="GC443" s="54" t="s">
        <v>5721</v>
      </c>
      <c r="GD443" s="54">
        <v>8</v>
      </c>
      <c r="GE443" s="54">
        <v>1387</v>
      </c>
      <c r="GF443" s="54" t="s">
        <v>5993</v>
      </c>
      <c r="GG443" s="54" t="s">
        <v>6332</v>
      </c>
      <c r="GH443" s="54" t="s">
        <v>6654</v>
      </c>
      <c r="GI443" s="54" t="s">
        <v>6999</v>
      </c>
      <c r="GJ443" s="54" t="s">
        <v>13</v>
      </c>
      <c r="GK443" s="54" t="s">
        <v>7299</v>
      </c>
      <c r="GL443" s="54" t="s">
        <v>7401</v>
      </c>
      <c r="GM443" s="54" t="s">
        <v>7472</v>
      </c>
      <c r="GN443" s="54" t="s">
        <v>7578</v>
      </c>
    </row>
    <row r="444" spans="3:196" ht="30" customHeight="1" x14ac:dyDescent="0.2">
      <c r="C444" s="57" t="s">
        <v>11156</v>
      </c>
      <c r="D444" s="57" t="s">
        <v>11211</v>
      </c>
      <c r="E444" s="54" t="s">
        <v>54</v>
      </c>
      <c r="F444" s="54" t="s">
        <v>11175</v>
      </c>
      <c r="G444" s="54" t="s">
        <v>83</v>
      </c>
      <c r="H444" s="54" t="s">
        <v>274</v>
      </c>
      <c r="I444" s="54" t="s">
        <v>597</v>
      </c>
      <c r="J444" s="54" t="s">
        <v>594</v>
      </c>
      <c r="K444" s="54">
        <v>2021</v>
      </c>
      <c r="L444" s="54" t="s">
        <v>830</v>
      </c>
      <c r="M444" s="54" t="s">
        <v>936</v>
      </c>
      <c r="N444" s="54"/>
      <c r="O444" s="54" t="s">
        <v>1147</v>
      </c>
      <c r="P444" s="54" t="s">
        <v>1381</v>
      </c>
      <c r="Q444" s="54" t="s">
        <v>1658</v>
      </c>
      <c r="R444" s="54" t="s">
        <v>1856</v>
      </c>
      <c r="S444" s="54" t="s">
        <v>2099</v>
      </c>
      <c r="T444" s="54" t="s">
        <v>2333</v>
      </c>
      <c r="U444" s="54"/>
      <c r="V444" s="54"/>
      <c r="W444" s="54"/>
      <c r="X444" s="54"/>
      <c r="Y444" s="54"/>
      <c r="Z444" s="54" t="s">
        <v>2786</v>
      </c>
      <c r="AA444" s="54" t="s">
        <v>3049</v>
      </c>
      <c r="AB444" s="54" t="s">
        <v>3138</v>
      </c>
      <c r="AC444" s="54" t="s">
        <v>3247</v>
      </c>
      <c r="AD444" s="55">
        <v>8.86</v>
      </c>
      <c r="AE444" s="55"/>
      <c r="AF444" s="55"/>
      <c r="AG444" s="55"/>
      <c r="AH444" s="55">
        <v>8.4429999999999996</v>
      </c>
      <c r="AI444" s="55">
        <v>95.29</v>
      </c>
      <c r="AJ444" s="55">
        <v>0.25</v>
      </c>
      <c r="AK444" s="55">
        <v>0</v>
      </c>
      <c r="AL444" s="55">
        <v>0</v>
      </c>
      <c r="AM444" s="55">
        <v>0</v>
      </c>
      <c r="AN444" s="55">
        <v>0</v>
      </c>
      <c r="AO444" s="55">
        <v>0.41699999999999998</v>
      </c>
      <c r="AP444" s="55">
        <v>4.71</v>
      </c>
      <c r="AQ444" s="55"/>
      <c r="AR444" s="55"/>
      <c r="AS444" s="55"/>
      <c r="AT444" s="55"/>
      <c r="AU444" s="55"/>
      <c r="AV444" s="55"/>
      <c r="AW444" s="54"/>
      <c r="AX444" s="54"/>
      <c r="AY444" s="55"/>
      <c r="AZ444" s="55">
        <v>28.7</v>
      </c>
      <c r="BA444" s="55">
        <v>0.86</v>
      </c>
      <c r="BB444" s="56">
        <v>10</v>
      </c>
      <c r="BC444" s="56">
        <v>10</v>
      </c>
      <c r="BD444" s="56">
        <v>6</v>
      </c>
      <c r="BE444" s="56">
        <v>0</v>
      </c>
      <c r="BF444" s="56">
        <v>2</v>
      </c>
      <c r="BG444" s="56">
        <v>0</v>
      </c>
      <c r="BH444" s="56">
        <v>0</v>
      </c>
      <c r="BI444" s="56">
        <v>0</v>
      </c>
      <c r="BJ444" s="56">
        <v>0</v>
      </c>
      <c r="BK444" s="56">
        <v>1</v>
      </c>
      <c r="BL444" s="56">
        <v>0</v>
      </c>
      <c r="BM444" s="56">
        <v>0</v>
      </c>
      <c r="BN444" s="56">
        <v>0</v>
      </c>
      <c r="BO444" s="56">
        <v>0</v>
      </c>
      <c r="BP444" s="56">
        <v>0</v>
      </c>
      <c r="BQ444" s="56">
        <v>0</v>
      </c>
      <c r="BR444" s="56">
        <v>0</v>
      </c>
      <c r="BS444" s="56">
        <v>0</v>
      </c>
      <c r="BT444" s="56">
        <v>0</v>
      </c>
      <c r="BU444" s="56">
        <v>0</v>
      </c>
      <c r="BV444" s="56">
        <v>0</v>
      </c>
      <c r="BW444" s="56">
        <v>0</v>
      </c>
      <c r="BX444" s="56">
        <v>3</v>
      </c>
      <c r="BY444" s="56"/>
      <c r="BZ444" s="56"/>
      <c r="CA444" s="56"/>
      <c r="CB444" s="56"/>
      <c r="CC444" s="56"/>
      <c r="CD444" s="56"/>
      <c r="CE444" s="56"/>
      <c r="CF444" s="56"/>
      <c r="CG444" s="56"/>
      <c r="CH444" s="56"/>
      <c r="CI444" s="56"/>
      <c r="CJ444" s="56"/>
      <c r="CK444" s="56"/>
      <c r="CL444" s="56"/>
      <c r="CM444" s="56"/>
      <c r="CN444" s="56">
        <v>0</v>
      </c>
      <c r="CO444" s="56">
        <v>0</v>
      </c>
      <c r="CP444" s="70">
        <v>0</v>
      </c>
      <c r="CQ444" s="56">
        <v>0</v>
      </c>
      <c r="CR444" s="56">
        <v>0</v>
      </c>
      <c r="CS444" s="56"/>
      <c r="CT444" s="56">
        <v>0</v>
      </c>
      <c r="CU444" s="56">
        <v>6</v>
      </c>
      <c r="CV444" s="56">
        <v>0</v>
      </c>
      <c r="CW444" s="55">
        <v>0</v>
      </c>
      <c r="CX444" s="54" t="s">
        <v>594</v>
      </c>
      <c r="CY444" s="54"/>
      <c r="CZ444" s="54">
        <v>0</v>
      </c>
      <c r="DA444" s="54" t="s">
        <v>4003</v>
      </c>
      <c r="DB444" s="55">
        <v>104.9</v>
      </c>
      <c r="DC444" s="54"/>
      <c r="DD444" s="54"/>
      <c r="DE444" s="54"/>
      <c r="DF444" s="54"/>
      <c r="DG444" s="54"/>
      <c r="DH444" s="54"/>
      <c r="DI444" s="54"/>
      <c r="DJ444" s="54">
        <v>3</v>
      </c>
      <c r="DK444" s="54">
        <v>1</v>
      </c>
      <c r="DL444" s="54" t="s">
        <v>4202</v>
      </c>
      <c r="DM444" s="54">
        <v>689</v>
      </c>
      <c r="DN444" s="54"/>
      <c r="DO444" s="54"/>
      <c r="DP444" s="54"/>
      <c r="DQ444" s="54"/>
      <c r="DR444" s="54"/>
      <c r="DS444" s="54"/>
      <c r="DT444" s="54"/>
      <c r="DU444" s="54"/>
      <c r="DV444" s="54"/>
      <c r="DW444" s="54"/>
      <c r="DX444" s="54"/>
      <c r="DY444" s="54"/>
      <c r="DZ444" s="54"/>
      <c r="EA444" s="54"/>
      <c r="EB444" s="54"/>
      <c r="EC444" s="54"/>
      <c r="ED444" s="54"/>
      <c r="EE444" s="54"/>
      <c r="EF444" s="54"/>
      <c r="EG444" s="54"/>
      <c r="EH444" s="54"/>
      <c r="EI444" s="54"/>
      <c r="EJ444" s="54"/>
      <c r="EK444" s="54"/>
      <c r="EL444" s="54"/>
      <c r="EM444" s="54"/>
      <c r="EN444" s="54"/>
      <c r="EO444" s="54"/>
      <c r="EP444" s="54"/>
      <c r="EQ444" s="54"/>
      <c r="ER444" s="54"/>
      <c r="ES444" s="54"/>
      <c r="ET444" s="54"/>
      <c r="EU444" s="54"/>
      <c r="EV444" s="54"/>
      <c r="EW444" s="54"/>
      <c r="EX444" s="54"/>
      <c r="EY444" s="54"/>
      <c r="EZ444" s="54"/>
      <c r="FA444" s="54">
        <v>1</v>
      </c>
      <c r="FB444" s="54" t="s">
        <v>4791</v>
      </c>
      <c r="FC444" s="54">
        <v>6</v>
      </c>
      <c r="FD444" s="54"/>
      <c r="FE444" s="54"/>
      <c r="FF444" s="54"/>
      <c r="FG444" s="54"/>
      <c r="FH444" s="54"/>
      <c r="FI444" s="54"/>
      <c r="FJ444" s="54"/>
      <c r="FK444" s="54"/>
      <c r="FL444" s="54"/>
      <c r="FM444" s="54"/>
      <c r="FN444" s="54"/>
      <c r="FO444" s="54"/>
      <c r="FP444" s="54"/>
      <c r="FQ444" s="54"/>
      <c r="FR444" s="54"/>
      <c r="FS444" s="54"/>
      <c r="FT444" s="54"/>
      <c r="FU444" s="54" t="s">
        <v>5064</v>
      </c>
      <c r="FV444" s="54"/>
      <c r="FW444" s="54"/>
      <c r="FX444" s="54"/>
      <c r="FY444" s="54"/>
      <c r="FZ444" s="54"/>
      <c r="GA444" s="54"/>
      <c r="GB444" s="54"/>
      <c r="GC444" s="54" t="s">
        <v>5722</v>
      </c>
      <c r="GD444" s="54">
        <v>19</v>
      </c>
      <c r="GE444" s="54">
        <v>399</v>
      </c>
      <c r="GF444" s="54" t="s">
        <v>5994</v>
      </c>
      <c r="GG444" s="54" t="s">
        <v>6334</v>
      </c>
      <c r="GH444" s="54" t="s">
        <v>6656</v>
      </c>
      <c r="GI444" s="54" t="s">
        <v>7001</v>
      </c>
      <c r="GJ444" s="54" t="s">
        <v>13</v>
      </c>
      <c r="GK444" s="54" t="s">
        <v>7299</v>
      </c>
      <c r="GL444" s="54" t="s">
        <v>7401</v>
      </c>
      <c r="GM444" s="54" t="s">
        <v>7472</v>
      </c>
      <c r="GN444" s="54" t="s">
        <v>7579</v>
      </c>
    </row>
    <row r="445" spans="3:196" ht="30" customHeight="1" x14ac:dyDescent="0.2">
      <c r="C445" s="57" t="s">
        <v>11156</v>
      </c>
      <c r="D445" s="57" t="s">
        <v>11211</v>
      </c>
      <c r="E445" s="54" t="s">
        <v>54</v>
      </c>
      <c r="F445" s="54" t="s">
        <v>11175</v>
      </c>
      <c r="G445" s="54" t="s">
        <v>83</v>
      </c>
      <c r="H445" s="54" t="s">
        <v>276</v>
      </c>
      <c r="I445" s="54" t="s">
        <v>599</v>
      </c>
      <c r="J445" s="54" t="s">
        <v>599</v>
      </c>
      <c r="K445" s="54">
        <v>2022</v>
      </c>
      <c r="L445" s="54" t="s">
        <v>874</v>
      </c>
      <c r="M445" s="54" t="s">
        <v>818</v>
      </c>
      <c r="N445" s="54"/>
      <c r="O445" s="54"/>
      <c r="P445" s="54"/>
      <c r="Q445" s="54" t="s">
        <v>1659</v>
      </c>
      <c r="R445" s="54" t="s">
        <v>1857</v>
      </c>
      <c r="S445" s="54" t="s">
        <v>2100</v>
      </c>
      <c r="T445" s="54" t="s">
        <v>1369</v>
      </c>
      <c r="U445" s="54"/>
      <c r="V445" s="54"/>
      <c r="W445" s="54"/>
      <c r="X445" s="54"/>
      <c r="Y445" s="54"/>
      <c r="Z445" s="54" t="s">
        <v>2788</v>
      </c>
      <c r="AA445" s="54" t="s">
        <v>3050</v>
      </c>
      <c r="AB445" s="54" t="s">
        <v>3140</v>
      </c>
      <c r="AC445" s="54" t="s">
        <v>3050</v>
      </c>
      <c r="AD445" s="55">
        <v>1.7689999999999999</v>
      </c>
      <c r="AE445" s="55"/>
      <c r="AF445" s="55"/>
      <c r="AG445" s="55"/>
      <c r="AH445" s="55">
        <v>0.442</v>
      </c>
      <c r="AI445" s="55">
        <v>24.99</v>
      </c>
      <c r="AJ445" s="55">
        <v>0.06</v>
      </c>
      <c r="AK445" s="55">
        <v>0</v>
      </c>
      <c r="AL445" s="55">
        <v>0</v>
      </c>
      <c r="AM445" s="55">
        <v>0</v>
      </c>
      <c r="AN445" s="55">
        <v>0</v>
      </c>
      <c r="AO445" s="55">
        <v>1.327</v>
      </c>
      <c r="AP445" s="55">
        <v>75.010000000000005</v>
      </c>
      <c r="AQ445" s="55"/>
      <c r="AR445" s="55"/>
      <c r="AS445" s="55"/>
      <c r="AT445" s="55"/>
      <c r="AU445" s="55"/>
      <c r="AV445" s="55">
        <v>1</v>
      </c>
      <c r="AW445" s="54" t="s">
        <v>3435</v>
      </c>
      <c r="AX445" s="54" t="s">
        <v>3517</v>
      </c>
      <c r="AY445" s="55">
        <v>0</v>
      </c>
      <c r="AZ445" s="55">
        <v>0</v>
      </c>
      <c r="BA445" s="55">
        <v>0</v>
      </c>
      <c r="BB445" s="56">
        <v>1</v>
      </c>
      <c r="BC445" s="56">
        <v>1</v>
      </c>
      <c r="BD445" s="56">
        <v>1</v>
      </c>
      <c r="BE445" s="56">
        <v>0</v>
      </c>
      <c r="BF445" s="56">
        <v>0</v>
      </c>
      <c r="BG445" s="56">
        <v>0</v>
      </c>
      <c r="BH445" s="56">
        <v>0</v>
      </c>
      <c r="BI445" s="56">
        <v>0</v>
      </c>
      <c r="BJ445" s="56">
        <v>0</v>
      </c>
      <c r="BK445" s="56">
        <v>0</v>
      </c>
      <c r="BL445" s="56">
        <v>0</v>
      </c>
      <c r="BM445" s="56">
        <v>0</v>
      </c>
      <c r="BN445" s="56">
        <v>0</v>
      </c>
      <c r="BO445" s="56">
        <v>0</v>
      </c>
      <c r="BP445" s="56">
        <v>0</v>
      </c>
      <c r="BQ445" s="56">
        <v>1</v>
      </c>
      <c r="BR445" s="56">
        <v>0</v>
      </c>
      <c r="BS445" s="56">
        <v>0</v>
      </c>
      <c r="BT445" s="56">
        <v>0</v>
      </c>
      <c r="BU445" s="56">
        <v>0</v>
      </c>
      <c r="BV445" s="56">
        <v>0</v>
      </c>
      <c r="BW445" s="56">
        <v>0</v>
      </c>
      <c r="BX445" s="56">
        <v>0</v>
      </c>
      <c r="BY445" s="56"/>
      <c r="BZ445" s="56"/>
      <c r="CA445" s="56"/>
      <c r="CB445" s="56"/>
      <c r="CC445" s="56"/>
      <c r="CD445" s="56"/>
      <c r="CE445" s="56"/>
      <c r="CF445" s="56"/>
      <c r="CG445" s="56"/>
      <c r="CH445" s="56"/>
      <c r="CI445" s="56"/>
      <c r="CJ445" s="56"/>
      <c r="CK445" s="56"/>
      <c r="CL445" s="56"/>
      <c r="CM445" s="56"/>
      <c r="CN445" s="56">
        <v>0</v>
      </c>
      <c r="CO445" s="56">
        <v>0</v>
      </c>
      <c r="CP445" s="70">
        <v>0</v>
      </c>
      <c r="CQ445" s="56">
        <v>0</v>
      </c>
      <c r="CR445" s="56">
        <v>0</v>
      </c>
      <c r="CS445" s="56"/>
      <c r="CT445" s="56">
        <v>0</v>
      </c>
      <c r="CU445" s="56">
        <v>1</v>
      </c>
      <c r="CV445" s="56">
        <v>0</v>
      </c>
      <c r="CW445" s="55">
        <v>4.0720000000000001</v>
      </c>
      <c r="CX445" s="54" t="s">
        <v>3757</v>
      </c>
      <c r="CY445" s="54"/>
      <c r="CZ445" s="54">
        <v>11.43</v>
      </c>
      <c r="DA445" s="54"/>
      <c r="DB445" s="55">
        <v>35.811</v>
      </c>
      <c r="DC445" s="54"/>
      <c r="DD445" s="54"/>
      <c r="DE445" s="54"/>
      <c r="DF445" s="54"/>
      <c r="DG445" s="54"/>
      <c r="DH445" s="54"/>
      <c r="DI445" s="54"/>
      <c r="DJ445" s="54">
        <v>5</v>
      </c>
      <c r="DK445" s="54">
        <v>1</v>
      </c>
      <c r="DL445" s="54" t="s">
        <v>4216</v>
      </c>
      <c r="DM445" s="54">
        <v>205</v>
      </c>
      <c r="DN445" s="54">
        <v>1</v>
      </c>
      <c r="DO445" s="54" t="s">
        <v>4346</v>
      </c>
      <c r="DP445" s="54">
        <v>156</v>
      </c>
      <c r="DQ445" s="54">
        <v>1</v>
      </c>
      <c r="DR445" s="54" t="s">
        <v>4180</v>
      </c>
      <c r="DS445" s="54">
        <v>230</v>
      </c>
      <c r="DT445" s="54"/>
      <c r="DU445" s="54"/>
      <c r="DV445" s="54"/>
      <c r="DW445" s="54"/>
      <c r="DX445" s="54"/>
      <c r="DY445" s="54"/>
      <c r="DZ445" s="54"/>
      <c r="EA445" s="54"/>
      <c r="EB445" s="54"/>
      <c r="EC445" s="54"/>
      <c r="ED445" s="54"/>
      <c r="EE445" s="54"/>
      <c r="EF445" s="54"/>
      <c r="EG445" s="54"/>
      <c r="EH445" s="54"/>
      <c r="EI445" s="54"/>
      <c r="EJ445" s="54"/>
      <c r="EK445" s="54"/>
      <c r="EL445" s="54">
        <v>1</v>
      </c>
      <c r="EM445" s="54" t="s">
        <v>4302</v>
      </c>
      <c r="EN445" s="54">
        <v>156</v>
      </c>
      <c r="EO445" s="54">
        <v>1</v>
      </c>
      <c r="EP445" s="54" t="s">
        <v>4180</v>
      </c>
      <c r="EQ445" s="54">
        <v>230</v>
      </c>
      <c r="ER445" s="54"/>
      <c r="ES445" s="54"/>
      <c r="ET445" s="54"/>
      <c r="EU445" s="54"/>
      <c r="EV445" s="54"/>
      <c r="EW445" s="54"/>
      <c r="EX445" s="54"/>
      <c r="EY445" s="54"/>
      <c r="EZ445" s="54"/>
      <c r="FA445" s="54"/>
      <c r="FB445" s="54"/>
      <c r="FC445" s="54"/>
      <c r="FD445" s="54"/>
      <c r="FE445" s="54"/>
      <c r="FF445" s="54"/>
      <c r="FG445" s="54"/>
      <c r="FH445" s="54"/>
      <c r="FI445" s="54"/>
      <c r="FJ445" s="54"/>
      <c r="FK445" s="54"/>
      <c r="FL445" s="54"/>
      <c r="FM445" s="54"/>
      <c r="FN445" s="54"/>
      <c r="FO445" s="54"/>
      <c r="FP445" s="54"/>
      <c r="FQ445" s="54"/>
      <c r="FR445" s="54"/>
      <c r="FS445" s="54"/>
      <c r="FT445" s="54"/>
      <c r="FU445" s="54"/>
      <c r="FV445" s="54" t="s">
        <v>5262</v>
      </c>
      <c r="FW445" s="54"/>
      <c r="FX445" s="54"/>
      <c r="FY445" s="54" t="s">
        <v>5505</v>
      </c>
      <c r="FZ445" s="54"/>
      <c r="GA445" s="54" t="s">
        <v>5630</v>
      </c>
      <c r="GB445" s="54"/>
      <c r="GC445" s="54" t="s">
        <v>5723</v>
      </c>
      <c r="GD445" s="54">
        <v>1</v>
      </c>
      <c r="GE445" s="54">
        <v>16</v>
      </c>
      <c r="GF445" s="54" t="s">
        <v>5996</v>
      </c>
      <c r="GG445" s="54" t="s">
        <v>6336</v>
      </c>
      <c r="GH445" s="54" t="s">
        <v>6658</v>
      </c>
      <c r="GI445" s="54" t="s">
        <v>7003</v>
      </c>
      <c r="GJ445" s="54" t="s">
        <v>13</v>
      </c>
      <c r="GK445" s="54" t="s">
        <v>7299</v>
      </c>
      <c r="GL445" s="54" t="s">
        <v>7401</v>
      </c>
      <c r="GM445" s="54" t="s">
        <v>7472</v>
      </c>
      <c r="GN445" s="54" t="s">
        <v>7580</v>
      </c>
    </row>
    <row r="446" spans="3:196" ht="30" customHeight="1" x14ac:dyDescent="0.2">
      <c r="C446" s="57" t="s">
        <v>11186</v>
      </c>
      <c r="D446" s="57" t="s">
        <v>11211</v>
      </c>
      <c r="E446" s="54" t="s">
        <v>54</v>
      </c>
      <c r="F446" s="54" t="s">
        <v>11175</v>
      </c>
      <c r="G446" s="54" t="s">
        <v>83</v>
      </c>
      <c r="H446" s="54" t="s">
        <v>272</v>
      </c>
      <c r="I446" s="54" t="s">
        <v>600</v>
      </c>
      <c r="J446" s="54"/>
      <c r="K446" s="54">
        <v>2020</v>
      </c>
      <c r="L446" s="54" t="s">
        <v>762</v>
      </c>
      <c r="M446" s="54" t="s">
        <v>941</v>
      </c>
      <c r="N446" s="54"/>
      <c r="O446" s="54"/>
      <c r="P446" s="54"/>
      <c r="Q446" s="54" t="s">
        <v>1660</v>
      </c>
      <c r="R446" s="54" t="s">
        <v>1858</v>
      </c>
      <c r="S446" s="54" t="s">
        <v>2101</v>
      </c>
      <c r="T446" s="54" t="s">
        <v>2334</v>
      </c>
      <c r="U446" s="54"/>
      <c r="V446" s="54"/>
      <c r="W446" s="54"/>
      <c r="X446" s="54"/>
      <c r="Y446" s="54"/>
      <c r="Z446" s="54" t="s">
        <v>2784</v>
      </c>
      <c r="AA446" s="54" t="s">
        <v>3051</v>
      </c>
      <c r="AB446" s="54" t="s">
        <v>3140</v>
      </c>
      <c r="AC446" s="54" t="s">
        <v>3051</v>
      </c>
      <c r="AD446" s="55">
        <v>10.058</v>
      </c>
      <c r="AE446" s="55"/>
      <c r="AF446" s="55"/>
      <c r="AG446" s="55"/>
      <c r="AH446" s="55">
        <v>10.058</v>
      </c>
      <c r="AI446" s="55">
        <v>99.42</v>
      </c>
      <c r="AJ446" s="55">
        <v>0.2</v>
      </c>
      <c r="AK446" s="55">
        <v>0</v>
      </c>
      <c r="AL446" s="55">
        <v>0</v>
      </c>
      <c r="AM446" s="55">
        <v>0</v>
      </c>
      <c r="AN446" s="55">
        <v>0</v>
      </c>
      <c r="AO446" s="55">
        <v>0</v>
      </c>
      <c r="AP446" s="55">
        <v>0</v>
      </c>
      <c r="AQ446" s="55"/>
      <c r="AR446" s="55"/>
      <c r="AS446" s="55"/>
      <c r="AT446" s="55"/>
      <c r="AU446" s="55"/>
      <c r="AV446" s="55"/>
      <c r="AW446" s="54"/>
      <c r="AX446" s="54"/>
      <c r="AY446" s="55"/>
      <c r="AZ446" s="55">
        <v>11</v>
      </c>
      <c r="BA446" s="55">
        <v>0.19</v>
      </c>
      <c r="BB446" s="56">
        <v>22</v>
      </c>
      <c r="BC446" s="56">
        <v>22</v>
      </c>
      <c r="BD446" s="56">
        <v>10</v>
      </c>
      <c r="BE446" s="56">
        <v>0</v>
      </c>
      <c r="BF446" s="56">
        <v>6</v>
      </c>
      <c r="BG446" s="56">
        <v>1</v>
      </c>
      <c r="BH446" s="56">
        <v>0</v>
      </c>
      <c r="BI446" s="56">
        <v>0</v>
      </c>
      <c r="BJ446" s="56">
        <v>0</v>
      </c>
      <c r="BK446" s="56">
        <v>0</v>
      </c>
      <c r="BL446" s="56">
        <v>0</v>
      </c>
      <c r="BM446" s="56">
        <v>1</v>
      </c>
      <c r="BN446" s="56">
        <v>0</v>
      </c>
      <c r="BO446" s="56">
        <v>2</v>
      </c>
      <c r="BP446" s="56">
        <v>0</v>
      </c>
      <c r="BQ446" s="56">
        <v>0</v>
      </c>
      <c r="BR446" s="56">
        <v>0</v>
      </c>
      <c r="BS446" s="56">
        <v>0</v>
      </c>
      <c r="BT446" s="56">
        <v>0</v>
      </c>
      <c r="BU446" s="56">
        <v>0</v>
      </c>
      <c r="BV446" s="56">
        <v>0</v>
      </c>
      <c r="BW446" s="56">
        <v>0</v>
      </c>
      <c r="BX446" s="56">
        <v>0</v>
      </c>
      <c r="BY446" s="56"/>
      <c r="BZ446" s="56"/>
      <c r="CA446" s="56"/>
      <c r="CB446" s="56"/>
      <c r="CC446" s="56"/>
      <c r="CD446" s="56"/>
      <c r="CE446" s="56"/>
      <c r="CF446" s="56"/>
      <c r="CG446" s="56"/>
      <c r="CH446" s="56"/>
      <c r="CI446" s="56"/>
      <c r="CJ446" s="56"/>
      <c r="CK446" s="56"/>
      <c r="CL446" s="56"/>
      <c r="CM446" s="56"/>
      <c r="CN446" s="56">
        <v>0</v>
      </c>
      <c r="CO446" s="56">
        <v>0</v>
      </c>
      <c r="CP446" s="70">
        <v>0</v>
      </c>
      <c r="CQ446" s="56">
        <v>0</v>
      </c>
      <c r="CR446" s="56">
        <v>0</v>
      </c>
      <c r="CS446" s="56"/>
      <c r="CT446" s="56">
        <v>0</v>
      </c>
      <c r="CU446" s="56">
        <v>10</v>
      </c>
      <c r="CV446" s="56">
        <v>0</v>
      </c>
      <c r="CW446" s="55">
        <v>58.331000000000003</v>
      </c>
      <c r="CX446" s="54" t="s">
        <v>3758</v>
      </c>
      <c r="CY446" s="54"/>
      <c r="CZ446" s="54">
        <v>36.71</v>
      </c>
      <c r="DA446" s="54" t="s">
        <v>4003</v>
      </c>
      <c r="DB446" s="55">
        <v>158.452</v>
      </c>
      <c r="DC446" s="54"/>
      <c r="DD446" s="54"/>
      <c r="DE446" s="54"/>
      <c r="DF446" s="54"/>
      <c r="DG446" s="54"/>
      <c r="DH446" s="54"/>
      <c r="DI446" s="54"/>
      <c r="DJ446" s="54"/>
      <c r="DK446" s="54"/>
      <c r="DL446" s="54"/>
      <c r="DM446" s="54"/>
      <c r="DN446" s="54"/>
      <c r="DO446" s="54"/>
      <c r="DP446" s="54"/>
      <c r="DQ446" s="54"/>
      <c r="DR446" s="54"/>
      <c r="DS446" s="54"/>
      <c r="DT446" s="54"/>
      <c r="DU446" s="54"/>
      <c r="DV446" s="54"/>
      <c r="DW446" s="54"/>
      <c r="DX446" s="54"/>
      <c r="DY446" s="54"/>
      <c r="DZ446" s="54"/>
      <c r="EA446" s="54"/>
      <c r="EB446" s="54"/>
      <c r="EC446" s="54">
        <v>1</v>
      </c>
      <c r="ED446" s="54" t="s">
        <v>4503</v>
      </c>
      <c r="EE446" s="54">
        <v>22</v>
      </c>
      <c r="EF446" s="54"/>
      <c r="EG446" s="54"/>
      <c r="EH446" s="54"/>
      <c r="EI446" s="54"/>
      <c r="EJ446" s="54"/>
      <c r="EK446" s="54"/>
      <c r="EL446" s="54"/>
      <c r="EM446" s="54"/>
      <c r="EN446" s="54"/>
      <c r="EO446" s="54"/>
      <c r="EP446" s="54"/>
      <c r="EQ446" s="54"/>
      <c r="ER446" s="54"/>
      <c r="ES446" s="54"/>
      <c r="ET446" s="54"/>
      <c r="EU446" s="54"/>
      <c r="EV446" s="54"/>
      <c r="EW446" s="54"/>
      <c r="EX446" s="54">
        <v>1</v>
      </c>
      <c r="EY446" s="54" t="s">
        <v>4701</v>
      </c>
      <c r="EZ446" s="54">
        <v>38</v>
      </c>
      <c r="FA446" s="54"/>
      <c r="FB446" s="54"/>
      <c r="FC446" s="54"/>
      <c r="FD446" s="54"/>
      <c r="FE446" s="54"/>
      <c r="FF446" s="54"/>
      <c r="FG446" s="54"/>
      <c r="FH446" s="54"/>
      <c r="FI446" s="54"/>
      <c r="FJ446" s="54"/>
      <c r="FK446" s="54"/>
      <c r="FL446" s="54"/>
      <c r="FM446" s="54"/>
      <c r="FN446" s="54"/>
      <c r="FO446" s="54"/>
      <c r="FP446" s="54"/>
      <c r="FQ446" s="54"/>
      <c r="FR446" s="54"/>
      <c r="FS446" s="54"/>
      <c r="FT446" s="54"/>
      <c r="FU446" s="54"/>
      <c r="FV446" s="54"/>
      <c r="FW446" s="54"/>
      <c r="FX446" s="54"/>
      <c r="FY446" s="54"/>
      <c r="FZ446" s="54"/>
      <c r="GA446" s="54"/>
      <c r="GB446" s="54"/>
      <c r="GC446" s="54"/>
      <c r="GD446" s="54"/>
      <c r="GE446" s="54"/>
      <c r="GF446" s="54" t="s">
        <v>5993</v>
      </c>
      <c r="GG446" s="54" t="s">
        <v>6332</v>
      </c>
      <c r="GH446" s="54" t="s">
        <v>6654</v>
      </c>
      <c r="GI446" s="54" t="s">
        <v>6999</v>
      </c>
      <c r="GJ446" s="54" t="s">
        <v>13</v>
      </c>
      <c r="GK446" s="54" t="s">
        <v>7299</v>
      </c>
      <c r="GL446" s="54" t="s">
        <v>7401</v>
      </c>
      <c r="GM446" s="54" t="s">
        <v>7472</v>
      </c>
      <c r="GN446" s="54" t="s">
        <v>7581</v>
      </c>
    </row>
    <row r="447" spans="3:196" ht="30" customHeight="1" x14ac:dyDescent="0.2">
      <c r="C447" s="57" t="s">
        <v>11156</v>
      </c>
      <c r="D447" s="57" t="s">
        <v>11211</v>
      </c>
      <c r="E447" s="54" t="s">
        <v>54</v>
      </c>
      <c r="F447" s="54" t="s">
        <v>11175</v>
      </c>
      <c r="G447" s="54" t="s">
        <v>83</v>
      </c>
      <c r="H447" s="54" t="s">
        <v>277</v>
      </c>
      <c r="I447" s="54" t="s">
        <v>601</v>
      </c>
      <c r="J447" s="54" t="s">
        <v>594</v>
      </c>
      <c r="K447" s="54">
        <v>2023</v>
      </c>
      <c r="L447" s="54" t="s">
        <v>875</v>
      </c>
      <c r="M447" s="54" t="s">
        <v>936</v>
      </c>
      <c r="N447" s="54"/>
      <c r="O447" s="54"/>
      <c r="P447" s="54"/>
      <c r="Q447" s="54" t="s">
        <v>1661</v>
      </c>
      <c r="R447" s="54" t="s">
        <v>1859</v>
      </c>
      <c r="S447" s="54" t="s">
        <v>2102</v>
      </c>
      <c r="T447" s="54" t="s">
        <v>2335</v>
      </c>
      <c r="U447" s="54"/>
      <c r="V447" s="54"/>
      <c r="W447" s="54"/>
      <c r="X447" s="54"/>
      <c r="Y447" s="54"/>
      <c r="Z447" s="54" t="s">
        <v>2789</v>
      </c>
      <c r="AA447" s="54" t="s">
        <v>2789</v>
      </c>
      <c r="AB447" s="54" t="s">
        <v>3140</v>
      </c>
      <c r="AC447" s="54" t="s">
        <v>3249</v>
      </c>
      <c r="AD447" s="55">
        <v>3.6005500000000001</v>
      </c>
      <c r="AE447" s="55"/>
      <c r="AF447" s="55"/>
      <c r="AG447" s="55"/>
      <c r="AH447" s="55">
        <v>3.399</v>
      </c>
      <c r="AI447" s="55">
        <v>94.4</v>
      </c>
      <c r="AJ447" s="55">
        <v>0.2</v>
      </c>
      <c r="AK447" s="55">
        <v>0</v>
      </c>
      <c r="AL447" s="55">
        <v>0</v>
      </c>
      <c r="AM447" s="55">
        <v>0</v>
      </c>
      <c r="AN447" s="55">
        <v>0</v>
      </c>
      <c r="AO447" s="55">
        <v>0.20155000000000001</v>
      </c>
      <c r="AP447" s="55">
        <v>5.6</v>
      </c>
      <c r="AQ447" s="55"/>
      <c r="AR447" s="55"/>
      <c r="AS447" s="55"/>
      <c r="AT447" s="55"/>
      <c r="AU447" s="55"/>
      <c r="AV447" s="55"/>
      <c r="AW447" s="54"/>
      <c r="AX447" s="54"/>
      <c r="AY447" s="55"/>
      <c r="AZ447" s="55">
        <v>4.0999999999999996</v>
      </c>
      <c r="BA447" s="55">
        <v>0.27</v>
      </c>
      <c r="BB447" s="56">
        <v>12</v>
      </c>
      <c r="BC447" s="56">
        <v>6</v>
      </c>
      <c r="BD447" s="56">
        <v>6</v>
      </c>
      <c r="BE447" s="56">
        <v>0</v>
      </c>
      <c r="BF447" s="56">
        <v>2</v>
      </c>
      <c r="BG447" s="56">
        <v>0</v>
      </c>
      <c r="BH447" s="56">
        <v>0</v>
      </c>
      <c r="BI447" s="56">
        <v>0</v>
      </c>
      <c r="BJ447" s="56">
        <v>0</v>
      </c>
      <c r="BK447" s="56">
        <v>0</v>
      </c>
      <c r="BL447" s="56">
        <v>0</v>
      </c>
      <c r="BM447" s="56">
        <v>0</v>
      </c>
      <c r="BN447" s="56">
        <v>0</v>
      </c>
      <c r="BO447" s="56">
        <v>2</v>
      </c>
      <c r="BP447" s="56">
        <v>1</v>
      </c>
      <c r="BQ447" s="56">
        <v>1</v>
      </c>
      <c r="BR447" s="56">
        <v>0</v>
      </c>
      <c r="BS447" s="56">
        <v>0</v>
      </c>
      <c r="BT447" s="56">
        <v>0</v>
      </c>
      <c r="BU447" s="56">
        <v>0</v>
      </c>
      <c r="BV447" s="56">
        <v>0</v>
      </c>
      <c r="BW447" s="56">
        <v>0</v>
      </c>
      <c r="BX447" s="56">
        <v>0</v>
      </c>
      <c r="BY447" s="56"/>
      <c r="BZ447" s="56"/>
      <c r="CA447" s="56"/>
      <c r="CB447" s="56"/>
      <c r="CC447" s="56"/>
      <c r="CD447" s="56"/>
      <c r="CE447" s="56"/>
      <c r="CF447" s="56"/>
      <c r="CG447" s="56"/>
      <c r="CH447" s="56"/>
      <c r="CI447" s="56"/>
      <c r="CJ447" s="56"/>
      <c r="CK447" s="56"/>
      <c r="CL447" s="56"/>
      <c r="CM447" s="56"/>
      <c r="CN447" s="56">
        <v>0</v>
      </c>
      <c r="CO447" s="56">
        <v>0</v>
      </c>
      <c r="CP447" s="70">
        <v>0</v>
      </c>
      <c r="CQ447" s="56">
        <v>0</v>
      </c>
      <c r="CR447" s="56">
        <v>0</v>
      </c>
      <c r="CS447" s="56"/>
      <c r="CT447" s="56"/>
      <c r="CU447" s="56">
        <v>6</v>
      </c>
      <c r="CV447" s="56">
        <v>0</v>
      </c>
      <c r="CW447" s="55">
        <v>4.8330000000000002</v>
      </c>
      <c r="CX447" s="54" t="s">
        <v>594</v>
      </c>
      <c r="CY447" s="54"/>
      <c r="CZ447" s="54">
        <v>11.76</v>
      </c>
      <c r="DA447" s="54" t="s">
        <v>4003</v>
      </c>
      <c r="DB447" s="55">
        <v>34.905000000000001</v>
      </c>
      <c r="DC447" s="54"/>
      <c r="DD447" s="54"/>
      <c r="DE447" s="54"/>
      <c r="DF447" s="54"/>
      <c r="DG447" s="54"/>
      <c r="DH447" s="54"/>
      <c r="DI447" s="54"/>
      <c r="DJ447" s="54">
        <v>3</v>
      </c>
      <c r="DK447" s="54">
        <v>1</v>
      </c>
      <c r="DL447" s="54" t="s">
        <v>4217</v>
      </c>
      <c r="DM447" s="54">
        <v>1373</v>
      </c>
      <c r="DN447" s="54">
        <v>1</v>
      </c>
      <c r="DO447" s="54" t="s">
        <v>4316</v>
      </c>
      <c r="DP447" s="54">
        <v>356</v>
      </c>
      <c r="DQ447" s="54"/>
      <c r="DR447" s="54"/>
      <c r="DS447" s="54"/>
      <c r="DT447" s="54"/>
      <c r="DU447" s="54"/>
      <c r="DV447" s="54"/>
      <c r="DW447" s="54"/>
      <c r="DX447" s="54"/>
      <c r="DY447" s="54"/>
      <c r="DZ447" s="54"/>
      <c r="EA447" s="54"/>
      <c r="EB447" s="54"/>
      <c r="EC447" s="54"/>
      <c r="ED447" s="54"/>
      <c r="EE447" s="54"/>
      <c r="EF447" s="54"/>
      <c r="EG447" s="54"/>
      <c r="EH447" s="54"/>
      <c r="EI447" s="54"/>
      <c r="EJ447" s="54"/>
      <c r="EK447" s="54"/>
      <c r="EL447" s="54">
        <v>1</v>
      </c>
      <c r="EM447" s="54" t="s">
        <v>4316</v>
      </c>
      <c r="EN447" s="54">
        <v>356</v>
      </c>
      <c r="EO447" s="54"/>
      <c r="EP447" s="54"/>
      <c r="EQ447" s="54"/>
      <c r="ER447" s="54"/>
      <c r="ES447" s="54"/>
      <c r="ET447" s="54"/>
      <c r="EU447" s="54"/>
      <c r="EV447" s="54"/>
      <c r="EW447" s="54"/>
      <c r="EX447" s="54"/>
      <c r="EY447" s="54"/>
      <c r="EZ447" s="54"/>
      <c r="FA447" s="54">
        <v>1</v>
      </c>
      <c r="FB447" s="54" t="s">
        <v>4792</v>
      </c>
      <c r="FC447" s="54">
        <v>9</v>
      </c>
      <c r="FD447" s="54"/>
      <c r="FE447" s="54"/>
      <c r="FF447" s="54"/>
      <c r="FG447" s="54"/>
      <c r="FH447" s="54"/>
      <c r="FI447" s="54"/>
      <c r="FJ447" s="54"/>
      <c r="FK447" s="54"/>
      <c r="FL447" s="54"/>
      <c r="FM447" s="54"/>
      <c r="FN447" s="54"/>
      <c r="FO447" s="54"/>
      <c r="FP447" s="54"/>
      <c r="FQ447" s="54"/>
      <c r="FR447" s="54"/>
      <c r="FS447" s="54"/>
      <c r="FT447" s="54"/>
      <c r="FU447" s="54" t="s">
        <v>5065</v>
      </c>
      <c r="FV447" s="54"/>
      <c r="FW447" s="54"/>
      <c r="FX447" s="54"/>
      <c r="FY447" s="54" t="s">
        <v>5506</v>
      </c>
      <c r="FZ447" s="54"/>
      <c r="GA447" s="54"/>
      <c r="GB447" s="54"/>
      <c r="GC447" s="54" t="s">
        <v>5724</v>
      </c>
      <c r="GD447" s="54">
        <v>1</v>
      </c>
      <c r="GE447" s="54">
        <v>11</v>
      </c>
      <c r="GF447" s="54" t="s">
        <v>5997</v>
      </c>
      <c r="GG447" s="54" t="s">
        <v>6337</v>
      </c>
      <c r="GH447" s="54" t="s">
        <v>6659</v>
      </c>
      <c r="GI447" s="54" t="s">
        <v>7004</v>
      </c>
      <c r="GJ447" s="54" t="s">
        <v>13</v>
      </c>
      <c r="GK447" s="54" t="s">
        <v>7299</v>
      </c>
      <c r="GL447" s="54" t="s">
        <v>7401</v>
      </c>
      <c r="GM447" s="54" t="s">
        <v>7472</v>
      </c>
      <c r="GN447" s="54" t="s">
        <v>7583</v>
      </c>
    </row>
    <row r="448" spans="3:196" ht="30" customHeight="1" x14ac:dyDescent="0.2">
      <c r="C448" s="57" t="s">
        <v>11156</v>
      </c>
      <c r="D448" s="57" t="s">
        <v>11211</v>
      </c>
      <c r="E448" s="54" t="s">
        <v>54</v>
      </c>
      <c r="F448" s="54" t="s">
        <v>11175</v>
      </c>
      <c r="G448" s="54" t="s">
        <v>83</v>
      </c>
      <c r="H448" s="54" t="s">
        <v>278</v>
      </c>
      <c r="I448" s="54" t="s">
        <v>462</v>
      </c>
      <c r="J448" s="54" t="s">
        <v>736</v>
      </c>
      <c r="K448" s="54">
        <v>2022</v>
      </c>
      <c r="L448" s="54" t="s">
        <v>825</v>
      </c>
      <c r="M448" s="54" t="s">
        <v>983</v>
      </c>
      <c r="N448" s="54"/>
      <c r="O448" s="54" t="s">
        <v>1150</v>
      </c>
      <c r="P448" s="54" t="s">
        <v>1383</v>
      </c>
      <c r="Q448" s="54" t="s">
        <v>1662</v>
      </c>
      <c r="R448" s="54" t="s">
        <v>1860</v>
      </c>
      <c r="S448" s="54" t="s">
        <v>2103</v>
      </c>
      <c r="T448" s="54" t="s">
        <v>2336</v>
      </c>
      <c r="U448" s="54" t="s">
        <v>2487</v>
      </c>
      <c r="V448" s="54" t="s">
        <v>2559</v>
      </c>
      <c r="W448" s="54"/>
      <c r="X448" s="54"/>
      <c r="Y448" s="54"/>
      <c r="Z448" s="54" t="s">
        <v>2791</v>
      </c>
      <c r="AA448" s="54" t="s">
        <v>2791</v>
      </c>
      <c r="AB448" s="54" t="s">
        <v>3140</v>
      </c>
      <c r="AC448" s="54" t="s">
        <v>3250</v>
      </c>
      <c r="AD448" s="55">
        <v>5.7549999999999999</v>
      </c>
      <c r="AE448" s="55"/>
      <c r="AF448" s="55"/>
      <c r="AG448" s="55"/>
      <c r="AH448" s="55">
        <v>5.63</v>
      </c>
      <c r="AI448" s="55">
        <v>86.88</v>
      </c>
      <c r="AJ448" s="55">
        <v>0.25</v>
      </c>
      <c r="AK448" s="55">
        <v>0</v>
      </c>
      <c r="AL448" s="55">
        <v>0</v>
      </c>
      <c r="AM448" s="55">
        <v>0</v>
      </c>
      <c r="AN448" s="55">
        <v>0</v>
      </c>
      <c r="AO448" s="55">
        <v>0.125</v>
      </c>
      <c r="AP448" s="55">
        <v>2.17</v>
      </c>
      <c r="AQ448" s="55"/>
      <c r="AR448" s="55"/>
      <c r="AS448" s="55"/>
      <c r="AT448" s="55"/>
      <c r="AU448" s="55"/>
      <c r="AV448" s="55">
        <v>1</v>
      </c>
      <c r="AW448" s="54" t="s">
        <v>3436</v>
      </c>
      <c r="AX448" s="54"/>
      <c r="AY448" s="55">
        <v>0</v>
      </c>
      <c r="AZ448" s="55">
        <v>26.5</v>
      </c>
      <c r="BA448" s="55">
        <v>1.1399999999999999</v>
      </c>
      <c r="BB448" s="56">
        <v>9</v>
      </c>
      <c r="BC448" s="56">
        <v>9</v>
      </c>
      <c r="BD448" s="56">
        <v>9</v>
      </c>
      <c r="BE448" s="56">
        <v>0</v>
      </c>
      <c r="BF448" s="56">
        <v>3</v>
      </c>
      <c r="BG448" s="56">
        <v>1</v>
      </c>
      <c r="BH448" s="56">
        <v>0</v>
      </c>
      <c r="BI448" s="56">
        <v>0</v>
      </c>
      <c r="BJ448" s="56">
        <v>0</v>
      </c>
      <c r="BK448" s="56">
        <v>0</v>
      </c>
      <c r="BL448" s="56">
        <v>0</v>
      </c>
      <c r="BM448" s="56">
        <v>0</v>
      </c>
      <c r="BN448" s="56">
        <v>0</v>
      </c>
      <c r="BO448" s="56">
        <v>3</v>
      </c>
      <c r="BP448" s="56">
        <v>1</v>
      </c>
      <c r="BQ448" s="56">
        <v>1</v>
      </c>
      <c r="BR448" s="56">
        <v>0</v>
      </c>
      <c r="BS448" s="56">
        <v>0</v>
      </c>
      <c r="BT448" s="56">
        <v>0</v>
      </c>
      <c r="BU448" s="56">
        <v>0</v>
      </c>
      <c r="BV448" s="56">
        <v>0</v>
      </c>
      <c r="BW448" s="56">
        <v>0</v>
      </c>
      <c r="BX448" s="56">
        <v>0</v>
      </c>
      <c r="BY448" s="56"/>
      <c r="BZ448" s="56"/>
      <c r="CA448" s="56"/>
      <c r="CB448" s="56"/>
      <c r="CC448" s="56"/>
      <c r="CD448" s="56"/>
      <c r="CE448" s="56"/>
      <c r="CF448" s="56"/>
      <c r="CG448" s="56"/>
      <c r="CH448" s="56"/>
      <c r="CI448" s="56"/>
      <c r="CJ448" s="56"/>
      <c r="CK448" s="56"/>
      <c r="CL448" s="56"/>
      <c r="CM448" s="56"/>
      <c r="CN448" s="56">
        <v>0</v>
      </c>
      <c r="CO448" s="56">
        <v>0</v>
      </c>
      <c r="CP448" s="70">
        <v>0</v>
      </c>
      <c r="CQ448" s="56">
        <v>0</v>
      </c>
      <c r="CR448" s="56">
        <v>0</v>
      </c>
      <c r="CS448" s="56"/>
      <c r="CT448" s="56">
        <v>0</v>
      </c>
      <c r="CU448" s="56">
        <v>9</v>
      </c>
      <c r="CV448" s="56">
        <v>0</v>
      </c>
      <c r="CW448" s="55">
        <v>2500</v>
      </c>
      <c r="CX448" s="54" t="s">
        <v>594</v>
      </c>
      <c r="CY448" s="54"/>
      <c r="CZ448" s="54">
        <v>3.75</v>
      </c>
      <c r="DA448" s="54" t="s">
        <v>4003</v>
      </c>
      <c r="DB448" s="55">
        <v>66599</v>
      </c>
      <c r="DC448" s="54"/>
      <c r="DD448" s="54"/>
      <c r="DE448" s="54"/>
      <c r="DF448" s="54"/>
      <c r="DG448" s="54"/>
      <c r="DH448" s="54"/>
      <c r="DI448" s="54"/>
      <c r="DJ448" s="54"/>
      <c r="DK448" s="54">
        <v>1</v>
      </c>
      <c r="DL448" s="54" t="s">
        <v>4176</v>
      </c>
      <c r="DM448" s="54">
        <v>380</v>
      </c>
      <c r="DN448" s="54">
        <v>1</v>
      </c>
      <c r="DO448" s="54" t="s">
        <v>4347</v>
      </c>
      <c r="DP448" s="54">
        <v>120</v>
      </c>
      <c r="DQ448" s="54"/>
      <c r="DR448" s="54"/>
      <c r="DS448" s="54"/>
      <c r="DT448" s="54"/>
      <c r="DU448" s="54"/>
      <c r="DV448" s="54"/>
      <c r="DW448" s="54"/>
      <c r="DX448" s="54"/>
      <c r="DY448" s="54"/>
      <c r="DZ448" s="54"/>
      <c r="EA448" s="54"/>
      <c r="EB448" s="54"/>
      <c r="EC448" s="54"/>
      <c r="ED448" s="54"/>
      <c r="EE448" s="54"/>
      <c r="EF448" s="54" t="s">
        <v>4530</v>
      </c>
      <c r="EG448" s="54" t="s">
        <v>594</v>
      </c>
      <c r="EH448" s="54">
        <v>0</v>
      </c>
      <c r="EI448" s="54"/>
      <c r="EJ448" s="54"/>
      <c r="EK448" s="54"/>
      <c r="EL448" s="54"/>
      <c r="EM448" s="54"/>
      <c r="EN448" s="54"/>
      <c r="EO448" s="54"/>
      <c r="EP448" s="54"/>
      <c r="EQ448" s="54"/>
      <c r="ER448" s="54"/>
      <c r="ES448" s="54"/>
      <c r="ET448" s="54"/>
      <c r="EU448" s="54"/>
      <c r="EV448" s="54"/>
      <c r="EW448" s="54"/>
      <c r="EX448" s="54"/>
      <c r="EY448" s="54"/>
      <c r="EZ448" s="54"/>
      <c r="FA448" s="54">
        <v>1</v>
      </c>
      <c r="FB448" s="54" t="s">
        <v>4793</v>
      </c>
      <c r="FC448" s="54">
        <v>9</v>
      </c>
      <c r="FD448" s="54"/>
      <c r="FE448" s="54"/>
      <c r="FF448" s="54"/>
      <c r="FG448" s="54"/>
      <c r="FH448" s="54"/>
      <c r="FI448" s="54"/>
      <c r="FJ448" s="54"/>
      <c r="FK448" s="54"/>
      <c r="FL448" s="54"/>
      <c r="FM448" s="54"/>
      <c r="FN448" s="54"/>
      <c r="FO448" s="54"/>
      <c r="FP448" s="54"/>
      <c r="FQ448" s="54"/>
      <c r="FR448" s="54"/>
      <c r="FS448" s="54"/>
      <c r="FT448" s="54"/>
      <c r="FU448" s="54" t="s">
        <v>5066</v>
      </c>
      <c r="FV448" s="54"/>
      <c r="FW448" s="54"/>
      <c r="FX448" s="54"/>
      <c r="FY448" s="54" t="s">
        <v>5507</v>
      </c>
      <c r="FZ448" s="54"/>
      <c r="GA448" s="54"/>
      <c r="GB448" s="54" t="s">
        <v>5664</v>
      </c>
      <c r="GC448" s="54" t="s">
        <v>5725</v>
      </c>
      <c r="GD448" s="54">
        <v>9</v>
      </c>
      <c r="GE448" s="54">
        <v>150</v>
      </c>
      <c r="GF448" s="54" t="s">
        <v>5998</v>
      </c>
      <c r="GG448" s="54" t="s">
        <v>6338</v>
      </c>
      <c r="GH448" s="54" t="s">
        <v>6660</v>
      </c>
      <c r="GI448" s="54" t="s">
        <v>7005</v>
      </c>
      <c r="GJ448" s="54" t="s">
        <v>13</v>
      </c>
      <c r="GK448" s="54" t="s">
        <v>7299</v>
      </c>
      <c r="GL448" s="54" t="s">
        <v>7401</v>
      </c>
      <c r="GM448" s="54" t="s">
        <v>7472</v>
      </c>
      <c r="GN448" s="54" t="s">
        <v>7584</v>
      </c>
    </row>
    <row r="449" spans="3:196" ht="30" customHeight="1" x14ac:dyDescent="0.2">
      <c r="C449" s="57" t="s">
        <v>11156</v>
      </c>
      <c r="D449" s="57" t="s">
        <v>11211</v>
      </c>
      <c r="E449" s="54" t="s">
        <v>54</v>
      </c>
      <c r="F449" s="54" t="s">
        <v>11175</v>
      </c>
      <c r="G449" s="54" t="s">
        <v>83</v>
      </c>
      <c r="H449" s="54" t="s">
        <v>279</v>
      </c>
      <c r="I449" s="54" t="s">
        <v>603</v>
      </c>
      <c r="J449" s="54"/>
      <c r="K449" s="54">
        <v>2022</v>
      </c>
      <c r="L449" s="54" t="s">
        <v>807</v>
      </c>
      <c r="M449" s="54" t="s">
        <v>798</v>
      </c>
      <c r="N449" s="54"/>
      <c r="O449" s="54" t="s">
        <v>1151</v>
      </c>
      <c r="P449" s="54" t="s">
        <v>1384</v>
      </c>
      <c r="Q449" s="54" t="s">
        <v>1663</v>
      </c>
      <c r="R449" s="54" t="s">
        <v>1861</v>
      </c>
      <c r="S449" s="54" t="s">
        <v>2104</v>
      </c>
      <c r="T449" s="54" t="s">
        <v>2337</v>
      </c>
      <c r="U449" s="54"/>
      <c r="V449" s="54"/>
      <c r="W449" s="54"/>
      <c r="X449" s="54"/>
      <c r="Y449" s="54"/>
      <c r="Z449" s="54" t="s">
        <v>2792</v>
      </c>
      <c r="AA449" s="54" t="s">
        <v>3052</v>
      </c>
      <c r="AB449" s="54" t="s">
        <v>3140</v>
      </c>
      <c r="AC449" s="54" t="s">
        <v>3052</v>
      </c>
      <c r="AD449" s="55">
        <v>1.24</v>
      </c>
      <c r="AE449" s="55"/>
      <c r="AF449" s="55"/>
      <c r="AG449" s="55"/>
      <c r="AH449" s="55">
        <v>1.03</v>
      </c>
      <c r="AI449" s="55">
        <v>83.06</v>
      </c>
      <c r="AJ449" s="55">
        <v>0.05</v>
      </c>
      <c r="AK449" s="55">
        <v>0</v>
      </c>
      <c r="AL449" s="55">
        <v>0</v>
      </c>
      <c r="AM449" s="55">
        <v>0</v>
      </c>
      <c r="AN449" s="55">
        <v>0</v>
      </c>
      <c r="AO449" s="55">
        <v>0.21</v>
      </c>
      <c r="AP449" s="55">
        <v>16.940000000000001</v>
      </c>
      <c r="AQ449" s="55"/>
      <c r="AR449" s="55"/>
      <c r="AS449" s="55"/>
      <c r="AT449" s="55"/>
      <c r="AU449" s="55"/>
      <c r="AV449" s="55"/>
      <c r="AW449" s="54"/>
      <c r="AX449" s="54"/>
      <c r="AY449" s="55"/>
      <c r="AZ449" s="55">
        <v>6.8739999999999997</v>
      </c>
      <c r="BA449" s="55">
        <v>0.36</v>
      </c>
      <c r="BB449" s="56">
        <v>3</v>
      </c>
      <c r="BC449" s="56">
        <v>3</v>
      </c>
      <c r="BD449" s="56">
        <v>3</v>
      </c>
      <c r="BE449" s="56">
        <v>0</v>
      </c>
      <c r="BF449" s="56">
        <v>0</v>
      </c>
      <c r="BG449" s="56">
        <v>1</v>
      </c>
      <c r="BH449" s="56">
        <v>0</v>
      </c>
      <c r="BI449" s="56">
        <v>0</v>
      </c>
      <c r="BJ449" s="56">
        <v>0</v>
      </c>
      <c r="BK449" s="56">
        <v>0</v>
      </c>
      <c r="BL449" s="56">
        <v>0</v>
      </c>
      <c r="BM449" s="56">
        <v>0</v>
      </c>
      <c r="BN449" s="56">
        <v>0</v>
      </c>
      <c r="BO449" s="56">
        <v>0</v>
      </c>
      <c r="BP449" s="56">
        <v>0</v>
      </c>
      <c r="BQ449" s="56">
        <v>0</v>
      </c>
      <c r="BR449" s="56">
        <v>0</v>
      </c>
      <c r="BS449" s="56">
        <v>0</v>
      </c>
      <c r="BT449" s="56">
        <v>0</v>
      </c>
      <c r="BU449" s="56">
        <v>0</v>
      </c>
      <c r="BV449" s="56">
        <v>0</v>
      </c>
      <c r="BW449" s="56">
        <v>0</v>
      </c>
      <c r="BX449" s="56">
        <v>0</v>
      </c>
      <c r="BY449" s="56"/>
      <c r="BZ449" s="56"/>
      <c r="CA449" s="56"/>
      <c r="CB449" s="56"/>
      <c r="CC449" s="56"/>
      <c r="CD449" s="56"/>
      <c r="CE449" s="56"/>
      <c r="CF449" s="56"/>
      <c r="CG449" s="56"/>
      <c r="CH449" s="56"/>
      <c r="CI449" s="56"/>
      <c r="CJ449" s="56"/>
      <c r="CK449" s="56"/>
      <c r="CL449" s="56"/>
      <c r="CM449" s="56"/>
      <c r="CN449" s="56">
        <v>0</v>
      </c>
      <c r="CO449" s="56">
        <v>0</v>
      </c>
      <c r="CP449" s="70">
        <v>0</v>
      </c>
      <c r="CQ449" s="56">
        <v>0</v>
      </c>
      <c r="CR449" s="56">
        <v>0</v>
      </c>
      <c r="CS449" s="56" t="s">
        <v>3587</v>
      </c>
      <c r="CT449" s="56">
        <v>1</v>
      </c>
      <c r="CU449" s="56">
        <v>2</v>
      </c>
      <c r="CV449" s="56">
        <v>0</v>
      </c>
      <c r="CW449" s="55">
        <v>8.3559999999999999</v>
      </c>
      <c r="CX449" s="54" t="s">
        <v>594</v>
      </c>
      <c r="CY449" s="54"/>
      <c r="CZ449" s="54">
        <v>13.33</v>
      </c>
      <c r="DA449" s="54" t="s">
        <v>4003</v>
      </c>
      <c r="DB449" s="55">
        <v>60.29</v>
      </c>
      <c r="DC449" s="54"/>
      <c r="DD449" s="54"/>
      <c r="DE449" s="54"/>
      <c r="DF449" s="54"/>
      <c r="DG449" s="54"/>
      <c r="DH449" s="54"/>
      <c r="DI449" s="54"/>
      <c r="DJ449" s="54">
        <v>5</v>
      </c>
      <c r="DK449" s="54">
        <v>1</v>
      </c>
      <c r="DL449" s="54" t="s">
        <v>4187</v>
      </c>
      <c r="DM449" s="54">
        <v>530</v>
      </c>
      <c r="DN449" s="54">
        <v>1</v>
      </c>
      <c r="DO449" s="54" t="s">
        <v>4316</v>
      </c>
      <c r="DP449" s="54">
        <v>55</v>
      </c>
      <c r="DQ449" s="54"/>
      <c r="DR449" s="54"/>
      <c r="DS449" s="54"/>
      <c r="DT449" s="54"/>
      <c r="DU449" s="54"/>
      <c r="DV449" s="54"/>
      <c r="DW449" s="54"/>
      <c r="DX449" s="54"/>
      <c r="DY449" s="54"/>
      <c r="DZ449" s="54"/>
      <c r="EA449" s="54"/>
      <c r="EB449" s="54"/>
      <c r="EC449" s="54"/>
      <c r="ED449" s="54"/>
      <c r="EE449" s="54"/>
      <c r="EF449" s="54"/>
      <c r="EG449" s="54"/>
      <c r="EH449" s="54"/>
      <c r="EI449" s="54"/>
      <c r="EJ449" s="54"/>
      <c r="EK449" s="54"/>
      <c r="EL449" s="54">
        <v>1</v>
      </c>
      <c r="EM449" s="54" t="s">
        <v>4316</v>
      </c>
      <c r="EN449" s="54">
        <v>585</v>
      </c>
      <c r="EO449" s="54"/>
      <c r="EP449" s="54"/>
      <c r="EQ449" s="54"/>
      <c r="ER449" s="54"/>
      <c r="ES449" s="54"/>
      <c r="ET449" s="54"/>
      <c r="EU449" s="54"/>
      <c r="EV449" s="54"/>
      <c r="EW449" s="54"/>
      <c r="EX449" s="54"/>
      <c r="EY449" s="54"/>
      <c r="EZ449" s="54"/>
      <c r="FA449" s="54">
        <v>1</v>
      </c>
      <c r="FB449" s="54" t="s">
        <v>4288</v>
      </c>
      <c r="FC449" s="54">
        <v>6</v>
      </c>
      <c r="FD449" s="54"/>
      <c r="FE449" s="54"/>
      <c r="FF449" s="54"/>
      <c r="FG449" s="54"/>
      <c r="FH449" s="54"/>
      <c r="FI449" s="54"/>
      <c r="FJ449" s="54"/>
      <c r="FK449" s="54"/>
      <c r="FL449" s="54"/>
      <c r="FM449" s="54"/>
      <c r="FN449" s="54"/>
      <c r="FO449" s="54"/>
      <c r="FP449" s="54"/>
      <c r="FQ449" s="54"/>
      <c r="FR449" s="54"/>
      <c r="FS449" s="54"/>
      <c r="FT449" s="54"/>
      <c r="FU449" s="54"/>
      <c r="FV449" s="54"/>
      <c r="FW449" s="54"/>
      <c r="FX449" s="54"/>
      <c r="FY449" s="54"/>
      <c r="FZ449" s="54"/>
      <c r="GA449" s="54"/>
      <c r="GB449" s="54"/>
      <c r="GC449" s="54"/>
      <c r="GD449" s="54"/>
      <c r="GE449" s="54"/>
      <c r="GF449" s="54" t="s">
        <v>5999</v>
      </c>
      <c r="GG449" s="54" t="s">
        <v>6339</v>
      </c>
      <c r="GH449" s="54" t="s">
        <v>6661</v>
      </c>
      <c r="GI449" s="54" t="s">
        <v>7006</v>
      </c>
      <c r="GJ449" s="54" t="s">
        <v>13</v>
      </c>
      <c r="GK449" s="54" t="s">
        <v>7299</v>
      </c>
      <c r="GL449" s="54" t="s">
        <v>7401</v>
      </c>
      <c r="GM449" s="54" t="s">
        <v>7472</v>
      </c>
      <c r="GN449" s="54" t="s">
        <v>7585</v>
      </c>
    </row>
    <row r="450" spans="3:196" ht="30" customHeight="1" x14ac:dyDescent="0.2">
      <c r="C450" s="57" t="s">
        <v>11156</v>
      </c>
      <c r="D450" s="57" t="s">
        <v>11211</v>
      </c>
      <c r="E450" s="54" t="s">
        <v>54</v>
      </c>
      <c r="F450" s="54" t="s">
        <v>11175</v>
      </c>
      <c r="G450" s="54" t="s">
        <v>83</v>
      </c>
      <c r="H450" s="54" t="s">
        <v>282</v>
      </c>
      <c r="I450" s="54" t="s">
        <v>462</v>
      </c>
      <c r="J450" s="54" t="s">
        <v>462</v>
      </c>
      <c r="K450" s="54">
        <v>2021</v>
      </c>
      <c r="L450" s="54" t="s">
        <v>763</v>
      </c>
      <c r="M450" s="54" t="s">
        <v>859</v>
      </c>
      <c r="N450" s="54"/>
      <c r="O450" s="54" t="s">
        <v>1154</v>
      </c>
      <c r="P450" s="54" t="s">
        <v>1369</v>
      </c>
      <c r="Q450" s="54" t="s">
        <v>1665</v>
      </c>
      <c r="R450" s="54" t="s">
        <v>1863</v>
      </c>
      <c r="S450" s="54" t="s">
        <v>2105</v>
      </c>
      <c r="T450" s="54" t="s">
        <v>2338</v>
      </c>
      <c r="U450" s="54"/>
      <c r="V450" s="54"/>
      <c r="W450" s="54"/>
      <c r="X450" s="54"/>
      <c r="Y450" s="54"/>
      <c r="Z450" s="54" t="s">
        <v>2795</v>
      </c>
      <c r="AA450" s="54" t="s">
        <v>3054</v>
      </c>
      <c r="AB450" s="54" t="s">
        <v>3140</v>
      </c>
      <c r="AC450" s="54" t="s">
        <v>3054</v>
      </c>
      <c r="AD450" s="55">
        <v>2.13</v>
      </c>
      <c r="AE450" s="55"/>
      <c r="AF450" s="55"/>
      <c r="AG450" s="55"/>
      <c r="AH450" s="55">
        <v>1.1200000000000001</v>
      </c>
      <c r="AI450" s="55">
        <v>52.58</v>
      </c>
      <c r="AJ450" s="55">
        <v>0.06</v>
      </c>
      <c r="AK450" s="55">
        <v>0</v>
      </c>
      <c r="AL450" s="55">
        <v>0</v>
      </c>
      <c r="AM450" s="55">
        <v>0</v>
      </c>
      <c r="AN450" s="55">
        <v>0</v>
      </c>
      <c r="AO450" s="55">
        <v>1.01</v>
      </c>
      <c r="AP450" s="55">
        <v>47.42</v>
      </c>
      <c r="AQ450" s="55"/>
      <c r="AR450" s="55"/>
      <c r="AS450" s="55"/>
      <c r="AT450" s="55"/>
      <c r="AU450" s="55"/>
      <c r="AV450" s="55">
        <v>1</v>
      </c>
      <c r="AW450" s="54" t="s">
        <v>3437</v>
      </c>
      <c r="AX450" s="54" t="s">
        <v>3518</v>
      </c>
      <c r="AY450" s="55">
        <v>0</v>
      </c>
      <c r="AZ450" s="55">
        <v>0</v>
      </c>
      <c r="BA450" s="55">
        <v>0</v>
      </c>
      <c r="BB450" s="56">
        <v>4</v>
      </c>
      <c r="BC450" s="56">
        <v>2</v>
      </c>
      <c r="BD450" s="56">
        <v>2</v>
      </c>
      <c r="BE450" s="56"/>
      <c r="BF450" s="56">
        <v>1</v>
      </c>
      <c r="BG450" s="56"/>
      <c r="BH450" s="56"/>
      <c r="BI450" s="56"/>
      <c r="BJ450" s="56"/>
      <c r="BK450" s="56"/>
      <c r="BL450" s="56"/>
      <c r="BM450" s="56"/>
      <c r="BN450" s="56"/>
      <c r="BO450" s="56"/>
      <c r="BP450" s="56">
        <v>1</v>
      </c>
      <c r="BQ450" s="56"/>
      <c r="BR450" s="56"/>
      <c r="BS450" s="56"/>
      <c r="BT450" s="56"/>
      <c r="BU450" s="56"/>
      <c r="BV450" s="56"/>
      <c r="BW450" s="56"/>
      <c r="BX450" s="56"/>
      <c r="BY450" s="56"/>
      <c r="BZ450" s="56"/>
      <c r="CA450" s="56"/>
      <c r="CB450" s="56"/>
      <c r="CC450" s="56"/>
      <c r="CD450" s="56"/>
      <c r="CE450" s="56"/>
      <c r="CF450" s="56"/>
      <c r="CG450" s="56"/>
      <c r="CH450" s="56"/>
      <c r="CI450" s="56"/>
      <c r="CJ450" s="56"/>
      <c r="CK450" s="56"/>
      <c r="CL450" s="56"/>
      <c r="CM450" s="56"/>
      <c r="CN450" s="56">
        <v>0</v>
      </c>
      <c r="CO450" s="56"/>
      <c r="CP450" s="70"/>
      <c r="CQ450" s="56"/>
      <c r="CR450" s="56"/>
      <c r="CS450" s="56"/>
      <c r="CT450" s="56"/>
      <c r="CU450" s="56">
        <v>2</v>
      </c>
      <c r="CV450" s="56">
        <v>0</v>
      </c>
      <c r="CW450" s="55">
        <v>8.8480000000000008</v>
      </c>
      <c r="CX450" s="54" t="s">
        <v>3761</v>
      </c>
      <c r="CY450" s="54"/>
      <c r="CZ450" s="54">
        <v>21.62</v>
      </c>
      <c r="DA450" s="54" t="s">
        <v>4003</v>
      </c>
      <c r="DB450" s="55">
        <v>37.985999999999997</v>
      </c>
      <c r="DC450" s="54"/>
      <c r="DD450" s="54"/>
      <c r="DE450" s="54"/>
      <c r="DF450" s="54"/>
      <c r="DG450" s="54"/>
      <c r="DH450" s="54"/>
      <c r="DI450" s="54"/>
      <c r="DJ450" s="54">
        <v>4</v>
      </c>
      <c r="DK450" s="54">
        <v>1</v>
      </c>
      <c r="DL450" s="54" t="s">
        <v>4219</v>
      </c>
      <c r="DM450" s="54">
        <v>164</v>
      </c>
      <c r="DN450" s="54"/>
      <c r="DO450" s="54"/>
      <c r="DP450" s="54"/>
      <c r="DQ450" s="54"/>
      <c r="DR450" s="54"/>
      <c r="DS450" s="54"/>
      <c r="DT450" s="54"/>
      <c r="DU450" s="54"/>
      <c r="DV450" s="54"/>
      <c r="DW450" s="54"/>
      <c r="DX450" s="54"/>
      <c r="DY450" s="54"/>
      <c r="DZ450" s="54"/>
      <c r="EA450" s="54"/>
      <c r="EB450" s="54"/>
      <c r="EC450" s="54"/>
      <c r="ED450" s="54"/>
      <c r="EE450" s="54"/>
      <c r="EF450" s="54"/>
      <c r="EG450" s="54"/>
      <c r="EH450" s="54"/>
      <c r="EI450" s="54"/>
      <c r="EJ450" s="54"/>
      <c r="EK450" s="54"/>
      <c r="EL450" s="54"/>
      <c r="EM450" s="54"/>
      <c r="EN450" s="54"/>
      <c r="EO450" s="54"/>
      <c r="EP450" s="54"/>
      <c r="EQ450" s="54"/>
      <c r="ER450" s="54"/>
      <c r="ES450" s="54"/>
      <c r="ET450" s="54"/>
      <c r="EU450" s="54"/>
      <c r="EV450" s="54"/>
      <c r="EW450" s="54"/>
      <c r="EX450" s="54"/>
      <c r="EY450" s="54"/>
      <c r="EZ450" s="54"/>
      <c r="FA450" s="54">
        <v>1</v>
      </c>
      <c r="FB450" s="54" t="s">
        <v>4795</v>
      </c>
      <c r="FC450" s="54">
        <v>12</v>
      </c>
      <c r="FD450" s="54"/>
      <c r="FE450" s="54"/>
      <c r="FF450" s="54"/>
      <c r="FG450" s="54"/>
      <c r="FH450" s="54"/>
      <c r="FI450" s="54"/>
      <c r="FJ450" s="54"/>
      <c r="FK450" s="54"/>
      <c r="FL450" s="54"/>
      <c r="FM450" s="54"/>
      <c r="FN450" s="54"/>
      <c r="FO450" s="54"/>
      <c r="FP450" s="54"/>
      <c r="FQ450" s="54"/>
      <c r="FR450" s="54"/>
      <c r="FS450" s="54"/>
      <c r="FT450" s="54"/>
      <c r="FU450" s="54" t="s">
        <v>5068</v>
      </c>
      <c r="FV450" s="54"/>
      <c r="FW450" s="54"/>
      <c r="FX450" s="54"/>
      <c r="FY450" s="54" t="s">
        <v>5510</v>
      </c>
      <c r="FZ450" s="54"/>
      <c r="GA450" s="54"/>
      <c r="GB450" s="54"/>
      <c r="GC450" s="54"/>
      <c r="GD450" s="54"/>
      <c r="GE450" s="54"/>
      <c r="GF450" s="54" t="s">
        <v>6002</v>
      </c>
      <c r="GG450" s="54" t="s">
        <v>6342</v>
      </c>
      <c r="GH450" s="54" t="s">
        <v>6664</v>
      </c>
      <c r="GI450" s="54" t="s">
        <v>7009</v>
      </c>
      <c r="GJ450" s="54" t="s">
        <v>13</v>
      </c>
      <c r="GK450" s="54" t="s">
        <v>7299</v>
      </c>
      <c r="GL450" s="54" t="s">
        <v>7401</v>
      </c>
      <c r="GM450" s="54" t="s">
        <v>7472</v>
      </c>
      <c r="GN450" s="54" t="s">
        <v>7586</v>
      </c>
    </row>
    <row r="451" spans="3:196" ht="30" customHeight="1" x14ac:dyDescent="0.2">
      <c r="C451" s="57" t="s">
        <v>11156</v>
      </c>
      <c r="D451" s="57" t="s">
        <v>11211</v>
      </c>
      <c r="E451" s="54" t="s">
        <v>54</v>
      </c>
      <c r="F451" s="54" t="s">
        <v>11175</v>
      </c>
      <c r="G451" s="54" t="s">
        <v>82</v>
      </c>
      <c r="H451" s="54" t="s">
        <v>283</v>
      </c>
      <c r="I451" s="54" t="s">
        <v>606</v>
      </c>
      <c r="J451" s="54"/>
      <c r="K451" s="54">
        <v>2022</v>
      </c>
      <c r="L451" s="54" t="s">
        <v>821</v>
      </c>
      <c r="M451" s="54" t="s">
        <v>811</v>
      </c>
      <c r="N451" s="54"/>
      <c r="O451" s="54"/>
      <c r="P451" s="54"/>
      <c r="Q451" s="54" t="s">
        <v>1666</v>
      </c>
      <c r="R451" s="54" t="s">
        <v>1864</v>
      </c>
      <c r="S451" s="54"/>
      <c r="T451" s="54"/>
      <c r="U451" s="54"/>
      <c r="V451" s="54"/>
      <c r="W451" s="54"/>
      <c r="X451" s="54"/>
      <c r="Y451" s="54"/>
      <c r="Z451" s="54" t="s">
        <v>2796</v>
      </c>
      <c r="AA451" s="54" t="s">
        <v>2796</v>
      </c>
      <c r="AB451" s="54" t="s">
        <v>3138</v>
      </c>
      <c r="AC451" s="54" t="s">
        <v>2796</v>
      </c>
      <c r="AD451" s="55">
        <v>2.765476</v>
      </c>
      <c r="AE451" s="55"/>
      <c r="AF451" s="55"/>
      <c r="AG451" s="55"/>
      <c r="AH451" s="55">
        <v>2.4694259999999999</v>
      </c>
      <c r="AI451" s="55">
        <v>72.319999999999993</v>
      </c>
      <c r="AJ451" s="55">
        <v>0.05</v>
      </c>
      <c r="AK451" s="55">
        <v>0</v>
      </c>
      <c r="AL451" s="55">
        <v>0</v>
      </c>
      <c r="AM451" s="55">
        <v>0</v>
      </c>
      <c r="AN451" s="55">
        <v>0</v>
      </c>
      <c r="AO451" s="55">
        <v>0.29604999999999998</v>
      </c>
      <c r="AP451" s="55">
        <v>0</v>
      </c>
      <c r="AQ451" s="55"/>
      <c r="AR451" s="55"/>
      <c r="AS451" s="55"/>
      <c r="AT451" s="55"/>
      <c r="AU451" s="55"/>
      <c r="AV451" s="55">
        <v>1</v>
      </c>
      <c r="AW451" s="54" t="s">
        <v>3438</v>
      </c>
      <c r="AX451" s="54"/>
      <c r="AY451" s="55">
        <v>0</v>
      </c>
      <c r="AZ451" s="55">
        <v>3.1285400000000001</v>
      </c>
      <c r="BA451" s="55">
        <v>0.06</v>
      </c>
      <c r="BB451" s="56">
        <v>5</v>
      </c>
      <c r="BC451" s="56">
        <v>1</v>
      </c>
      <c r="BD451" s="56">
        <v>1</v>
      </c>
      <c r="BE451" s="56"/>
      <c r="BF451" s="56"/>
      <c r="BG451" s="56"/>
      <c r="BH451" s="56"/>
      <c r="BI451" s="56"/>
      <c r="BJ451" s="56"/>
      <c r="BK451" s="56"/>
      <c r="BL451" s="56"/>
      <c r="BM451" s="56"/>
      <c r="BN451" s="56"/>
      <c r="BO451" s="56">
        <v>1</v>
      </c>
      <c r="BP451" s="56"/>
      <c r="BQ451" s="56"/>
      <c r="BR451" s="56"/>
      <c r="BS451" s="56"/>
      <c r="BT451" s="56"/>
      <c r="BU451" s="56"/>
      <c r="BV451" s="56"/>
      <c r="BW451" s="56"/>
      <c r="BX451" s="56"/>
      <c r="BY451" s="56"/>
      <c r="BZ451" s="56"/>
      <c r="CA451" s="56"/>
      <c r="CB451" s="56"/>
      <c r="CC451" s="56"/>
      <c r="CD451" s="56"/>
      <c r="CE451" s="56"/>
      <c r="CF451" s="56"/>
      <c r="CG451" s="56"/>
      <c r="CH451" s="56"/>
      <c r="CI451" s="56"/>
      <c r="CJ451" s="56"/>
      <c r="CK451" s="56"/>
      <c r="CL451" s="56"/>
      <c r="CM451" s="56"/>
      <c r="CN451" s="56">
        <v>0</v>
      </c>
      <c r="CO451" s="56"/>
      <c r="CP451" s="70"/>
      <c r="CQ451" s="56"/>
      <c r="CR451" s="56"/>
      <c r="CS451" s="56"/>
      <c r="CT451" s="56"/>
      <c r="CU451" s="56">
        <v>1</v>
      </c>
      <c r="CV451" s="56">
        <v>0</v>
      </c>
      <c r="CW451" s="55">
        <v>0.39200000000000002</v>
      </c>
      <c r="CX451" s="54" t="s">
        <v>594</v>
      </c>
      <c r="CY451" s="54"/>
      <c r="CZ451" s="54">
        <v>0</v>
      </c>
      <c r="DA451" s="54" t="s">
        <v>4003</v>
      </c>
      <c r="DB451" s="55">
        <v>133.91300000000001</v>
      </c>
      <c r="DC451" s="54"/>
      <c r="DD451" s="54"/>
      <c r="DE451" s="54"/>
      <c r="DF451" s="54"/>
      <c r="DG451" s="54"/>
      <c r="DH451" s="54"/>
      <c r="DI451" s="54"/>
      <c r="DJ451" s="54">
        <v>6</v>
      </c>
      <c r="DK451" s="54"/>
      <c r="DL451" s="54"/>
      <c r="DM451" s="54"/>
      <c r="DN451" s="54">
        <v>1</v>
      </c>
      <c r="DO451" s="54" t="s">
        <v>4350</v>
      </c>
      <c r="DP451" s="54">
        <v>143</v>
      </c>
      <c r="DQ451" s="54"/>
      <c r="DR451" s="54"/>
      <c r="DS451" s="54"/>
      <c r="DT451" s="54"/>
      <c r="DU451" s="54"/>
      <c r="DV451" s="54"/>
      <c r="DW451" s="54"/>
      <c r="DX451" s="54"/>
      <c r="DY451" s="54"/>
      <c r="DZ451" s="54"/>
      <c r="EA451" s="54"/>
      <c r="EB451" s="54"/>
      <c r="EC451" s="54">
        <v>1</v>
      </c>
      <c r="ED451" s="54" t="s">
        <v>4504</v>
      </c>
      <c r="EE451" s="54">
        <v>0</v>
      </c>
      <c r="EF451" s="54"/>
      <c r="EG451" s="54"/>
      <c r="EH451" s="54"/>
      <c r="EI451" s="54"/>
      <c r="EJ451" s="54"/>
      <c r="EK451" s="54"/>
      <c r="EL451" s="54">
        <v>1</v>
      </c>
      <c r="EM451" s="54" t="s">
        <v>4641</v>
      </c>
      <c r="EN451" s="54">
        <v>0</v>
      </c>
      <c r="EO451" s="54"/>
      <c r="EP451" s="54"/>
      <c r="EQ451" s="54"/>
      <c r="ER451" s="54"/>
      <c r="ES451" s="54"/>
      <c r="ET451" s="54"/>
      <c r="EU451" s="54"/>
      <c r="EV451" s="54"/>
      <c r="EW451" s="54"/>
      <c r="EX451" s="54"/>
      <c r="EY451" s="54"/>
      <c r="EZ451" s="54"/>
      <c r="FA451" s="54"/>
      <c r="FB451" s="54"/>
      <c r="FC451" s="54"/>
      <c r="FD451" s="54"/>
      <c r="FE451" s="54"/>
      <c r="FF451" s="54"/>
      <c r="FG451" s="54"/>
      <c r="FH451" s="54"/>
      <c r="FI451" s="54"/>
      <c r="FJ451" s="54"/>
      <c r="FK451" s="54"/>
      <c r="FL451" s="54"/>
      <c r="FM451" s="54"/>
      <c r="FN451" s="54"/>
      <c r="FO451" s="54"/>
      <c r="FP451" s="54"/>
      <c r="FQ451" s="54"/>
      <c r="FR451" s="54"/>
      <c r="FS451" s="54"/>
      <c r="FT451" s="54"/>
      <c r="FU451" s="54"/>
      <c r="FV451" s="54"/>
      <c r="FW451" s="54"/>
      <c r="FX451" s="54"/>
      <c r="FY451" s="54"/>
      <c r="FZ451" s="54"/>
      <c r="GA451" s="54"/>
      <c r="GB451" s="54"/>
      <c r="GC451" s="54"/>
      <c r="GD451" s="54"/>
      <c r="GE451" s="54"/>
      <c r="GF451" s="54" t="s">
        <v>6003</v>
      </c>
      <c r="GG451" s="54" t="s">
        <v>6343</v>
      </c>
      <c r="GH451" s="54" t="s">
        <v>6665</v>
      </c>
      <c r="GI451" s="54" t="s">
        <v>7010</v>
      </c>
      <c r="GJ451" s="54" t="s">
        <v>13</v>
      </c>
      <c r="GK451" s="54" t="s">
        <v>7299</v>
      </c>
      <c r="GL451" s="54" t="s">
        <v>7401</v>
      </c>
      <c r="GM451" s="54" t="s">
        <v>7472</v>
      </c>
      <c r="GN451" s="54" t="s">
        <v>7587</v>
      </c>
    </row>
    <row r="452" spans="3:196" ht="30" customHeight="1" x14ac:dyDescent="0.2">
      <c r="C452" s="57" t="s">
        <v>11156</v>
      </c>
      <c r="D452" s="57" t="s">
        <v>11211</v>
      </c>
      <c r="E452" s="54" t="s">
        <v>54</v>
      </c>
      <c r="F452" s="54" t="s">
        <v>11175</v>
      </c>
      <c r="G452" s="54" t="s">
        <v>83</v>
      </c>
      <c r="H452" s="54" t="s">
        <v>284</v>
      </c>
      <c r="I452" s="54" t="s">
        <v>449</v>
      </c>
      <c r="J452" s="54" t="s">
        <v>449</v>
      </c>
      <c r="K452" s="54">
        <v>2021</v>
      </c>
      <c r="L452" s="54" t="s">
        <v>878</v>
      </c>
      <c r="M452" s="54" t="s">
        <v>959</v>
      </c>
      <c r="N452" s="54"/>
      <c r="O452" s="54" t="s">
        <v>1155</v>
      </c>
      <c r="P452" s="54" t="s">
        <v>1387</v>
      </c>
      <c r="Q452" s="54" t="s">
        <v>1667</v>
      </c>
      <c r="R452" s="54" t="s">
        <v>1865</v>
      </c>
      <c r="S452" s="54"/>
      <c r="T452" s="54" t="s">
        <v>1369</v>
      </c>
      <c r="U452" s="54"/>
      <c r="V452" s="54"/>
      <c r="W452" s="54"/>
      <c r="X452" s="54"/>
      <c r="Y452" s="54"/>
      <c r="Z452" s="54" t="s">
        <v>2797</v>
      </c>
      <c r="AA452" s="54" t="s">
        <v>3055</v>
      </c>
      <c r="AB452" s="54" t="s">
        <v>3140</v>
      </c>
      <c r="AC452" s="54" t="s">
        <v>3055</v>
      </c>
      <c r="AD452" s="55">
        <v>0.5</v>
      </c>
      <c r="AE452" s="55"/>
      <c r="AF452" s="55"/>
      <c r="AG452" s="55"/>
      <c r="AH452" s="55">
        <v>0.35</v>
      </c>
      <c r="AI452" s="55">
        <v>70</v>
      </c>
      <c r="AJ452" s="55">
        <v>0.02</v>
      </c>
      <c r="AK452" s="55">
        <v>0</v>
      </c>
      <c r="AL452" s="55">
        <v>0</v>
      </c>
      <c r="AM452" s="55">
        <v>0</v>
      </c>
      <c r="AN452" s="55">
        <v>0</v>
      </c>
      <c r="AO452" s="55">
        <v>0.15</v>
      </c>
      <c r="AP452" s="55">
        <v>30</v>
      </c>
      <c r="AQ452" s="55"/>
      <c r="AR452" s="55"/>
      <c r="AS452" s="55"/>
      <c r="AT452" s="55"/>
      <c r="AU452" s="55"/>
      <c r="AV452" s="55"/>
      <c r="AW452" s="54"/>
      <c r="AX452" s="54"/>
      <c r="AY452" s="55"/>
      <c r="AZ452" s="55">
        <v>0</v>
      </c>
      <c r="BA452" s="55">
        <v>0</v>
      </c>
      <c r="BB452" s="56">
        <v>5</v>
      </c>
      <c r="BC452" s="56">
        <v>1</v>
      </c>
      <c r="BD452" s="56">
        <v>1</v>
      </c>
      <c r="BE452" s="56"/>
      <c r="BF452" s="56">
        <v>1</v>
      </c>
      <c r="BG452" s="56"/>
      <c r="BH452" s="56"/>
      <c r="BI452" s="56"/>
      <c r="BJ452" s="56"/>
      <c r="BK452" s="56"/>
      <c r="BL452" s="56"/>
      <c r="BM452" s="56"/>
      <c r="BN452" s="56"/>
      <c r="BO452" s="56"/>
      <c r="BP452" s="56"/>
      <c r="BQ452" s="56"/>
      <c r="BR452" s="56"/>
      <c r="BS452" s="56"/>
      <c r="BT452" s="56"/>
      <c r="BU452" s="56"/>
      <c r="BV452" s="56"/>
      <c r="BW452" s="56"/>
      <c r="BX452" s="56"/>
      <c r="BY452" s="56"/>
      <c r="BZ452" s="56"/>
      <c r="CA452" s="56"/>
      <c r="CB452" s="56"/>
      <c r="CC452" s="56"/>
      <c r="CD452" s="56"/>
      <c r="CE452" s="56"/>
      <c r="CF452" s="56"/>
      <c r="CG452" s="56"/>
      <c r="CH452" s="56"/>
      <c r="CI452" s="56"/>
      <c r="CJ452" s="56"/>
      <c r="CK452" s="56"/>
      <c r="CL452" s="56"/>
      <c r="CM452" s="56"/>
      <c r="CN452" s="56">
        <v>0</v>
      </c>
      <c r="CO452" s="56"/>
      <c r="CP452" s="70"/>
      <c r="CQ452" s="56"/>
      <c r="CR452" s="56"/>
      <c r="CS452" s="56"/>
      <c r="CT452" s="56"/>
      <c r="CU452" s="56">
        <v>1</v>
      </c>
      <c r="CV452" s="56">
        <v>0</v>
      </c>
      <c r="CW452" s="55">
        <v>0.4</v>
      </c>
      <c r="CX452" s="54" t="s">
        <v>3762</v>
      </c>
      <c r="CY452" s="54" t="s">
        <v>1369</v>
      </c>
      <c r="CZ452" s="54">
        <v>0</v>
      </c>
      <c r="DA452" s="54" t="s">
        <v>4023</v>
      </c>
      <c r="DB452" s="55">
        <v>24.623999999999999</v>
      </c>
      <c r="DC452" s="54"/>
      <c r="DD452" s="54"/>
      <c r="DE452" s="54"/>
      <c r="DF452" s="54"/>
      <c r="DG452" s="54"/>
      <c r="DH452" s="54">
        <v>2</v>
      </c>
      <c r="DI452" s="54" t="s">
        <v>4160</v>
      </c>
      <c r="DJ452" s="54">
        <v>8</v>
      </c>
      <c r="DK452" s="54">
        <v>1</v>
      </c>
      <c r="DL452" s="54" t="s">
        <v>4220</v>
      </c>
      <c r="DM452" s="54">
        <v>605</v>
      </c>
      <c r="DN452" s="54">
        <v>1</v>
      </c>
      <c r="DO452" s="54" t="s">
        <v>4182</v>
      </c>
      <c r="DP452" s="54">
        <v>44</v>
      </c>
      <c r="DQ452" s="54"/>
      <c r="DR452" s="54"/>
      <c r="DS452" s="54"/>
      <c r="DT452" s="54"/>
      <c r="DU452" s="54"/>
      <c r="DV452" s="54"/>
      <c r="DW452" s="54"/>
      <c r="DX452" s="54"/>
      <c r="DY452" s="54"/>
      <c r="DZ452" s="54"/>
      <c r="EA452" s="54"/>
      <c r="EB452" s="54"/>
      <c r="EC452" s="54"/>
      <c r="ED452" s="54"/>
      <c r="EE452" s="54"/>
      <c r="EF452" s="54"/>
      <c r="EG452" s="54"/>
      <c r="EH452" s="54"/>
      <c r="EI452" s="54"/>
      <c r="EJ452" s="54"/>
      <c r="EK452" s="54"/>
      <c r="EL452" s="54">
        <v>1</v>
      </c>
      <c r="EM452" s="54" t="s">
        <v>4302</v>
      </c>
      <c r="EN452" s="54">
        <v>43</v>
      </c>
      <c r="EO452" s="54"/>
      <c r="EP452" s="54"/>
      <c r="EQ452" s="54"/>
      <c r="ER452" s="54"/>
      <c r="ES452" s="54"/>
      <c r="ET452" s="54"/>
      <c r="EU452" s="54"/>
      <c r="EV452" s="54"/>
      <c r="EW452" s="54"/>
      <c r="EX452" s="54"/>
      <c r="EY452" s="54"/>
      <c r="EZ452" s="54"/>
      <c r="FA452" s="54"/>
      <c r="FB452" s="54"/>
      <c r="FC452" s="54"/>
      <c r="FD452" s="54"/>
      <c r="FE452" s="54"/>
      <c r="FF452" s="54"/>
      <c r="FG452" s="54"/>
      <c r="FH452" s="54"/>
      <c r="FI452" s="54"/>
      <c r="FJ452" s="54"/>
      <c r="FK452" s="54"/>
      <c r="FL452" s="54"/>
      <c r="FM452" s="54"/>
      <c r="FN452" s="54"/>
      <c r="FO452" s="54"/>
      <c r="FP452" s="54"/>
      <c r="FQ452" s="54"/>
      <c r="FR452" s="54"/>
      <c r="FS452" s="54"/>
      <c r="FT452" s="54"/>
      <c r="FU452" s="54"/>
      <c r="FV452" s="54"/>
      <c r="FW452" s="54"/>
      <c r="FX452" s="54" t="s">
        <v>1369</v>
      </c>
      <c r="FY452" s="54" t="s">
        <v>5511</v>
      </c>
      <c r="FZ452" s="54"/>
      <c r="GA452" s="54"/>
      <c r="GB452" s="54"/>
      <c r="GC452" s="54" t="s">
        <v>5726</v>
      </c>
      <c r="GD452" s="54">
        <v>1</v>
      </c>
      <c r="GE452" s="54">
        <v>44</v>
      </c>
      <c r="GF452" s="54" t="s">
        <v>6004</v>
      </c>
      <c r="GG452" s="54" t="s">
        <v>6344</v>
      </c>
      <c r="GH452" s="54" t="s">
        <v>6666</v>
      </c>
      <c r="GI452" s="54" t="s">
        <v>7011</v>
      </c>
      <c r="GJ452" s="54" t="s">
        <v>13</v>
      </c>
      <c r="GK452" s="54" t="s">
        <v>7299</v>
      </c>
      <c r="GL452" s="54" t="s">
        <v>7401</v>
      </c>
      <c r="GM452" s="54" t="s">
        <v>7472</v>
      </c>
      <c r="GN452" s="54" t="s">
        <v>7588</v>
      </c>
    </row>
    <row r="453" spans="3:196" ht="30" customHeight="1" x14ac:dyDescent="0.2">
      <c r="C453" s="57" t="s">
        <v>11156</v>
      </c>
      <c r="D453" s="57" t="s">
        <v>11211</v>
      </c>
      <c r="E453" s="54" t="s">
        <v>54</v>
      </c>
      <c r="F453" s="54" t="s">
        <v>11175</v>
      </c>
      <c r="G453" s="54" t="s">
        <v>83</v>
      </c>
      <c r="H453" s="54" t="s">
        <v>289</v>
      </c>
      <c r="I453" s="54" t="s">
        <v>449</v>
      </c>
      <c r="J453" s="54" t="s">
        <v>594</v>
      </c>
      <c r="K453" s="54">
        <v>2022</v>
      </c>
      <c r="L453" s="54" t="s">
        <v>798</v>
      </c>
      <c r="M453" s="54" t="s">
        <v>993</v>
      </c>
      <c r="N453" s="54"/>
      <c r="O453" s="54" t="s">
        <v>1158</v>
      </c>
      <c r="P453" s="54" t="s">
        <v>1390</v>
      </c>
      <c r="Q453" s="54" t="s">
        <v>1672</v>
      </c>
      <c r="R453" s="54" t="s">
        <v>1870</v>
      </c>
      <c r="S453" s="54" t="s">
        <v>2110</v>
      </c>
      <c r="T453" s="54" t="s">
        <v>2342</v>
      </c>
      <c r="U453" s="54" t="s">
        <v>2489</v>
      </c>
      <c r="V453" s="54" t="s">
        <v>2561</v>
      </c>
      <c r="W453" s="54"/>
      <c r="X453" s="54"/>
      <c r="Y453" s="54"/>
      <c r="Z453" s="54" t="s">
        <v>2801</v>
      </c>
      <c r="AA453" s="54" t="s">
        <v>3057</v>
      </c>
      <c r="AB453" s="54" t="s">
        <v>3140</v>
      </c>
      <c r="AC453" s="54" t="s">
        <v>3255</v>
      </c>
      <c r="AD453" s="55">
        <v>12.381</v>
      </c>
      <c r="AE453" s="55"/>
      <c r="AF453" s="55"/>
      <c r="AG453" s="55"/>
      <c r="AH453" s="55">
        <v>12.25</v>
      </c>
      <c r="AI453" s="55">
        <v>96.92</v>
      </c>
      <c r="AJ453" s="55">
        <v>1.3</v>
      </c>
      <c r="AK453" s="55">
        <v>0</v>
      </c>
      <c r="AL453" s="55">
        <v>0</v>
      </c>
      <c r="AM453" s="55">
        <v>0</v>
      </c>
      <c r="AN453" s="55">
        <v>0</v>
      </c>
      <c r="AO453" s="55">
        <v>0.13100000000000001</v>
      </c>
      <c r="AP453" s="55">
        <v>1.06</v>
      </c>
      <c r="AQ453" s="55"/>
      <c r="AR453" s="55"/>
      <c r="AS453" s="55"/>
      <c r="AT453" s="55"/>
      <c r="AU453" s="55"/>
      <c r="AV453" s="55"/>
      <c r="AW453" s="54"/>
      <c r="AX453" s="54"/>
      <c r="AY453" s="55"/>
      <c r="AZ453" s="55">
        <v>9.9600000000000009</v>
      </c>
      <c r="BA453" s="55">
        <v>0.38</v>
      </c>
      <c r="BB453" s="56">
        <v>3</v>
      </c>
      <c r="BC453" s="56">
        <v>3</v>
      </c>
      <c r="BD453" s="56">
        <v>3</v>
      </c>
      <c r="BE453" s="56">
        <v>0</v>
      </c>
      <c r="BF453" s="56">
        <v>0</v>
      </c>
      <c r="BG453" s="56">
        <v>0</v>
      </c>
      <c r="BH453" s="56">
        <v>0</v>
      </c>
      <c r="BI453" s="56">
        <v>0</v>
      </c>
      <c r="BJ453" s="56">
        <v>0</v>
      </c>
      <c r="BK453" s="56">
        <v>0</v>
      </c>
      <c r="BL453" s="56">
        <v>0</v>
      </c>
      <c r="BM453" s="56">
        <v>1</v>
      </c>
      <c r="BN453" s="56">
        <v>0</v>
      </c>
      <c r="BO453" s="56">
        <v>0</v>
      </c>
      <c r="BP453" s="56">
        <v>1</v>
      </c>
      <c r="BQ453" s="56">
        <v>0</v>
      </c>
      <c r="BR453" s="56">
        <v>0</v>
      </c>
      <c r="BS453" s="56">
        <v>0</v>
      </c>
      <c r="BT453" s="56">
        <v>0</v>
      </c>
      <c r="BU453" s="56">
        <v>0</v>
      </c>
      <c r="BV453" s="56">
        <v>0</v>
      </c>
      <c r="BW453" s="56">
        <v>0</v>
      </c>
      <c r="BX453" s="56">
        <v>0</v>
      </c>
      <c r="BY453" s="56"/>
      <c r="BZ453" s="56"/>
      <c r="CA453" s="56"/>
      <c r="CB453" s="56"/>
      <c r="CC453" s="56"/>
      <c r="CD453" s="56"/>
      <c r="CE453" s="56"/>
      <c r="CF453" s="56"/>
      <c r="CG453" s="56"/>
      <c r="CH453" s="56"/>
      <c r="CI453" s="56"/>
      <c r="CJ453" s="56"/>
      <c r="CK453" s="56"/>
      <c r="CL453" s="56"/>
      <c r="CM453" s="56"/>
      <c r="CN453" s="56">
        <v>0</v>
      </c>
      <c r="CO453" s="56">
        <v>0</v>
      </c>
      <c r="CP453" s="70">
        <v>0</v>
      </c>
      <c r="CQ453" s="56">
        <v>0</v>
      </c>
      <c r="CR453" s="56">
        <v>0</v>
      </c>
      <c r="CS453" s="56"/>
      <c r="CT453" s="56">
        <v>1</v>
      </c>
      <c r="CU453" s="56">
        <v>3</v>
      </c>
      <c r="CV453" s="56">
        <v>0</v>
      </c>
      <c r="CW453" s="55">
        <v>52</v>
      </c>
      <c r="CX453" s="54" t="s">
        <v>3767</v>
      </c>
      <c r="CY453" s="54"/>
      <c r="CZ453" s="54" t="s">
        <v>3945</v>
      </c>
      <c r="DA453" s="54" t="s">
        <v>4003</v>
      </c>
      <c r="DB453" s="55">
        <v>52.548000000000002</v>
      </c>
      <c r="DC453" s="54"/>
      <c r="DD453" s="54"/>
      <c r="DE453" s="54"/>
      <c r="DF453" s="54"/>
      <c r="DG453" s="54"/>
      <c r="DH453" s="54"/>
      <c r="DI453" s="54"/>
      <c r="DJ453" s="54">
        <v>2</v>
      </c>
      <c r="DK453" s="54">
        <v>1</v>
      </c>
      <c r="DL453" s="54" t="s">
        <v>4176</v>
      </c>
      <c r="DM453" s="54">
        <v>340</v>
      </c>
      <c r="DN453" s="54"/>
      <c r="DO453" s="54"/>
      <c r="DP453" s="54"/>
      <c r="DQ453" s="54"/>
      <c r="DR453" s="54"/>
      <c r="DS453" s="54"/>
      <c r="DT453" s="54"/>
      <c r="DU453" s="54"/>
      <c r="DV453" s="54"/>
      <c r="DW453" s="54"/>
      <c r="DX453" s="54"/>
      <c r="DY453" s="54"/>
      <c r="DZ453" s="54"/>
      <c r="EA453" s="54"/>
      <c r="EB453" s="54"/>
      <c r="EC453" s="54"/>
      <c r="ED453" s="54"/>
      <c r="EE453" s="54"/>
      <c r="EF453" s="54"/>
      <c r="EG453" s="54"/>
      <c r="EH453" s="54"/>
      <c r="EI453" s="54"/>
      <c r="EJ453" s="54"/>
      <c r="EK453" s="54"/>
      <c r="EL453" s="54"/>
      <c r="EM453" s="54"/>
      <c r="EN453" s="54"/>
      <c r="EO453" s="54"/>
      <c r="EP453" s="54"/>
      <c r="EQ453" s="54"/>
      <c r="ER453" s="54"/>
      <c r="ES453" s="54"/>
      <c r="ET453" s="54"/>
      <c r="EU453" s="54"/>
      <c r="EV453" s="54"/>
      <c r="EW453" s="54"/>
      <c r="EX453" s="54"/>
      <c r="EY453" s="54"/>
      <c r="EZ453" s="54"/>
      <c r="FA453" s="54"/>
      <c r="FB453" s="54"/>
      <c r="FC453" s="54"/>
      <c r="FD453" s="54"/>
      <c r="FE453" s="54"/>
      <c r="FF453" s="54"/>
      <c r="FG453" s="54"/>
      <c r="FH453" s="54"/>
      <c r="FI453" s="54"/>
      <c r="FJ453" s="54"/>
      <c r="FK453" s="54"/>
      <c r="FL453" s="54"/>
      <c r="FM453" s="54"/>
      <c r="FN453" s="54"/>
      <c r="FO453" s="54"/>
      <c r="FP453" s="54"/>
      <c r="FQ453" s="54"/>
      <c r="FR453" s="54"/>
      <c r="FS453" s="54"/>
      <c r="FT453" s="54"/>
      <c r="FU453" s="54"/>
      <c r="FV453" s="54" t="s">
        <v>5266</v>
      </c>
      <c r="FW453" s="54" t="s">
        <v>5368</v>
      </c>
      <c r="FX453" s="54" t="s">
        <v>5402</v>
      </c>
      <c r="FY453" s="54" t="s">
        <v>5368</v>
      </c>
      <c r="FZ453" s="54"/>
      <c r="GA453" s="54" t="s">
        <v>5368</v>
      </c>
      <c r="GB453" s="54"/>
      <c r="GC453" s="54"/>
      <c r="GD453" s="54"/>
      <c r="GE453" s="54"/>
      <c r="GF453" s="54" t="s">
        <v>6008</v>
      </c>
      <c r="GG453" s="54" t="s">
        <v>6349</v>
      </c>
      <c r="GH453" s="54" t="s">
        <v>6671</v>
      </c>
      <c r="GI453" s="54" t="s">
        <v>7016</v>
      </c>
      <c r="GJ453" s="54" t="s">
        <v>13</v>
      </c>
      <c r="GK453" s="54" t="s">
        <v>7299</v>
      </c>
      <c r="GL453" s="54" t="s">
        <v>7401</v>
      </c>
      <c r="GM453" s="54" t="s">
        <v>7472</v>
      </c>
      <c r="GN453" s="54" t="s">
        <v>7589</v>
      </c>
    </row>
    <row r="454" spans="3:196" ht="30" customHeight="1" x14ac:dyDescent="0.2">
      <c r="C454" s="57" t="s">
        <v>11156</v>
      </c>
      <c r="D454" s="57" t="s">
        <v>11211</v>
      </c>
      <c r="E454" s="54" t="s">
        <v>54</v>
      </c>
      <c r="F454" s="54" t="s">
        <v>11175</v>
      </c>
      <c r="G454" s="54" t="s">
        <v>83</v>
      </c>
      <c r="H454" s="54" t="s">
        <v>290</v>
      </c>
      <c r="I454" s="54" t="s">
        <v>462</v>
      </c>
      <c r="J454" s="54" t="s">
        <v>462</v>
      </c>
      <c r="K454" s="54">
        <v>2022</v>
      </c>
      <c r="L454" s="54" t="s">
        <v>833</v>
      </c>
      <c r="M454" s="54" t="s">
        <v>936</v>
      </c>
      <c r="N454" s="54"/>
      <c r="O454" s="54" t="s">
        <v>1159</v>
      </c>
      <c r="P454" s="54" t="s">
        <v>1391</v>
      </c>
      <c r="Q454" s="54" t="s">
        <v>1673</v>
      </c>
      <c r="R454" s="54" t="s">
        <v>1871</v>
      </c>
      <c r="S454" s="54" t="s">
        <v>2111</v>
      </c>
      <c r="T454" s="54" t="s">
        <v>2343</v>
      </c>
      <c r="U454" s="54"/>
      <c r="V454" s="54"/>
      <c r="W454" s="54"/>
      <c r="X454" s="54"/>
      <c r="Y454" s="54"/>
      <c r="Z454" s="54" t="s">
        <v>2802</v>
      </c>
      <c r="AA454" s="54" t="s">
        <v>3058</v>
      </c>
      <c r="AB454" s="54" t="s">
        <v>3140</v>
      </c>
      <c r="AC454" s="54" t="s">
        <v>3058</v>
      </c>
      <c r="AD454" s="55">
        <v>13.669</v>
      </c>
      <c r="AE454" s="55"/>
      <c r="AF454" s="55"/>
      <c r="AG454" s="55"/>
      <c r="AH454" s="55">
        <v>12.613</v>
      </c>
      <c r="AI454" s="55">
        <v>92.27</v>
      </c>
      <c r="AJ454" s="55">
        <v>0.46</v>
      </c>
      <c r="AK454" s="55">
        <v>0</v>
      </c>
      <c r="AL454" s="55">
        <v>0</v>
      </c>
      <c r="AM454" s="55">
        <v>0</v>
      </c>
      <c r="AN454" s="55">
        <v>0</v>
      </c>
      <c r="AO454" s="55">
        <v>1.056</v>
      </c>
      <c r="AP454" s="55">
        <v>7.73</v>
      </c>
      <c r="AQ454" s="55"/>
      <c r="AR454" s="55"/>
      <c r="AS454" s="55"/>
      <c r="AT454" s="55"/>
      <c r="AU454" s="55"/>
      <c r="AV454" s="55">
        <v>1</v>
      </c>
      <c r="AW454" s="54" t="s">
        <v>3440</v>
      </c>
      <c r="AX454" s="54" t="s">
        <v>3520</v>
      </c>
      <c r="AY454" s="55">
        <v>0.73299999999999998</v>
      </c>
      <c r="AZ454" s="55">
        <v>9.6839999999999993</v>
      </c>
      <c r="BA454" s="55">
        <v>0.79</v>
      </c>
      <c r="BB454" s="56">
        <v>0</v>
      </c>
      <c r="BC454" s="56">
        <v>0</v>
      </c>
      <c r="BD454" s="56">
        <v>0</v>
      </c>
      <c r="BE454" s="56">
        <v>0</v>
      </c>
      <c r="BF454" s="56">
        <v>2</v>
      </c>
      <c r="BG454" s="56">
        <v>1</v>
      </c>
      <c r="BH454" s="56">
        <v>0</v>
      </c>
      <c r="BI454" s="56">
        <v>0</v>
      </c>
      <c r="BJ454" s="56">
        <v>0</v>
      </c>
      <c r="BK454" s="56">
        <v>0</v>
      </c>
      <c r="BL454" s="56">
        <v>0</v>
      </c>
      <c r="BM454" s="56">
        <v>0</v>
      </c>
      <c r="BN454" s="56">
        <v>0</v>
      </c>
      <c r="BO454" s="56">
        <v>4</v>
      </c>
      <c r="BP454" s="56">
        <v>0</v>
      </c>
      <c r="BQ454" s="56">
        <v>0</v>
      </c>
      <c r="BR454" s="56">
        <v>0</v>
      </c>
      <c r="BS454" s="56">
        <v>0</v>
      </c>
      <c r="BT454" s="56">
        <v>0</v>
      </c>
      <c r="BU454" s="56">
        <v>0</v>
      </c>
      <c r="BV454" s="56">
        <v>0</v>
      </c>
      <c r="BW454" s="56">
        <v>0</v>
      </c>
      <c r="BX454" s="56">
        <v>0</v>
      </c>
      <c r="BY454" s="56"/>
      <c r="BZ454" s="56"/>
      <c r="CA454" s="56"/>
      <c r="CB454" s="56"/>
      <c r="CC454" s="56"/>
      <c r="CD454" s="56"/>
      <c r="CE454" s="56"/>
      <c r="CF454" s="56"/>
      <c r="CG454" s="56"/>
      <c r="CH454" s="56"/>
      <c r="CI454" s="56"/>
      <c r="CJ454" s="56"/>
      <c r="CK454" s="56"/>
      <c r="CL454" s="56"/>
      <c r="CM454" s="56"/>
      <c r="CN454" s="56">
        <v>0</v>
      </c>
      <c r="CO454" s="56">
        <v>0</v>
      </c>
      <c r="CP454" s="70">
        <v>0</v>
      </c>
      <c r="CQ454" s="56">
        <v>0</v>
      </c>
      <c r="CR454" s="56">
        <v>0</v>
      </c>
      <c r="CS454" s="56"/>
      <c r="CT454" s="56">
        <v>0</v>
      </c>
      <c r="CU454" s="56">
        <v>7</v>
      </c>
      <c r="CV454" s="56">
        <v>0</v>
      </c>
      <c r="CW454" s="55">
        <v>2.633</v>
      </c>
      <c r="CX454" s="54" t="s">
        <v>3768</v>
      </c>
      <c r="CY454" s="54" t="s">
        <v>3924</v>
      </c>
      <c r="CZ454" s="54">
        <v>4.17</v>
      </c>
      <c r="DA454" s="54" t="s">
        <v>4003</v>
      </c>
      <c r="DB454" s="55">
        <v>63.177</v>
      </c>
      <c r="DC454" s="54"/>
      <c r="DD454" s="54"/>
      <c r="DE454" s="54"/>
      <c r="DF454" s="54"/>
      <c r="DG454" s="54"/>
      <c r="DH454" s="54"/>
      <c r="DI454" s="54"/>
      <c r="DJ454" s="54">
        <v>20</v>
      </c>
      <c r="DK454" s="54"/>
      <c r="DL454" s="54"/>
      <c r="DM454" s="54"/>
      <c r="DN454" s="54"/>
      <c r="DO454" s="54"/>
      <c r="DP454" s="54"/>
      <c r="DQ454" s="54"/>
      <c r="DR454" s="54"/>
      <c r="DS454" s="54"/>
      <c r="DT454" s="54"/>
      <c r="DU454" s="54"/>
      <c r="DV454" s="54"/>
      <c r="DW454" s="54"/>
      <c r="DX454" s="54"/>
      <c r="DY454" s="54"/>
      <c r="DZ454" s="54"/>
      <c r="EA454" s="54"/>
      <c r="EB454" s="54"/>
      <c r="EC454" s="54"/>
      <c r="ED454" s="54"/>
      <c r="EE454" s="54"/>
      <c r="EF454" s="54"/>
      <c r="EG454" s="54"/>
      <c r="EH454" s="54"/>
      <c r="EI454" s="54"/>
      <c r="EJ454" s="54"/>
      <c r="EK454" s="54"/>
      <c r="EL454" s="54"/>
      <c r="EM454" s="54"/>
      <c r="EN454" s="54"/>
      <c r="EO454" s="54"/>
      <c r="EP454" s="54"/>
      <c r="EQ454" s="54"/>
      <c r="ER454" s="54"/>
      <c r="ES454" s="54"/>
      <c r="ET454" s="54"/>
      <c r="EU454" s="54"/>
      <c r="EV454" s="54"/>
      <c r="EW454" s="54"/>
      <c r="EX454" s="54"/>
      <c r="EY454" s="54"/>
      <c r="EZ454" s="54"/>
      <c r="FA454" s="54"/>
      <c r="FB454" s="54"/>
      <c r="FC454" s="54"/>
      <c r="FD454" s="54"/>
      <c r="FE454" s="54"/>
      <c r="FF454" s="54"/>
      <c r="FG454" s="54"/>
      <c r="FH454" s="54"/>
      <c r="FI454" s="54"/>
      <c r="FJ454" s="54"/>
      <c r="FK454" s="54"/>
      <c r="FL454" s="54"/>
      <c r="FM454" s="54"/>
      <c r="FN454" s="54"/>
      <c r="FO454" s="54"/>
      <c r="FP454" s="54"/>
      <c r="FQ454" s="54"/>
      <c r="FR454" s="54"/>
      <c r="FS454" s="54"/>
      <c r="FT454" s="54"/>
      <c r="FU454" s="54"/>
      <c r="FV454" s="54"/>
      <c r="FW454" s="54"/>
      <c r="FX454" s="54"/>
      <c r="FY454" s="54"/>
      <c r="FZ454" s="54"/>
      <c r="GA454" s="54"/>
      <c r="GB454" s="54"/>
      <c r="GC454" s="54" t="s">
        <v>5728</v>
      </c>
      <c r="GD454" s="54"/>
      <c r="GE454" s="54"/>
      <c r="GF454" s="54" t="s">
        <v>6009</v>
      </c>
      <c r="GG454" s="54" t="s">
        <v>6350</v>
      </c>
      <c r="GH454" s="54" t="s">
        <v>6672</v>
      </c>
      <c r="GI454" s="54" t="s">
        <v>7017</v>
      </c>
      <c r="GJ454" s="54" t="s">
        <v>13</v>
      </c>
      <c r="GK454" s="54" t="s">
        <v>7299</v>
      </c>
      <c r="GL454" s="54" t="s">
        <v>7401</v>
      </c>
      <c r="GM454" s="54" t="s">
        <v>7472</v>
      </c>
      <c r="GN454" s="54" t="s">
        <v>7582</v>
      </c>
    </row>
    <row r="455" spans="3:196" ht="30" customHeight="1" x14ac:dyDescent="0.2">
      <c r="C455" s="57" t="s">
        <v>11156</v>
      </c>
      <c r="D455" s="57" t="s">
        <v>11211</v>
      </c>
      <c r="E455" s="54" t="s">
        <v>54</v>
      </c>
      <c r="F455" s="54" t="s">
        <v>11175</v>
      </c>
      <c r="G455" s="54" t="s">
        <v>83</v>
      </c>
      <c r="H455" s="54" t="s">
        <v>291</v>
      </c>
      <c r="I455" s="54" t="s">
        <v>610</v>
      </c>
      <c r="J455" s="54" t="s">
        <v>737</v>
      </c>
      <c r="K455" s="54">
        <v>2021</v>
      </c>
      <c r="L455" s="54" t="s">
        <v>879</v>
      </c>
      <c r="M455" s="54" t="s">
        <v>936</v>
      </c>
      <c r="N455" s="54"/>
      <c r="O455" s="54"/>
      <c r="P455" s="54"/>
      <c r="Q455" s="54" t="s">
        <v>1674</v>
      </c>
      <c r="R455" s="54" t="s">
        <v>1872</v>
      </c>
      <c r="S455" s="54" t="s">
        <v>2112</v>
      </c>
      <c r="T455" s="54" t="s">
        <v>2344</v>
      </c>
      <c r="U455" s="54" t="s">
        <v>2490</v>
      </c>
      <c r="V455" s="54" t="s">
        <v>2562</v>
      </c>
      <c r="W455" s="54"/>
      <c r="X455" s="54"/>
      <c r="Y455" s="54"/>
      <c r="Z455" s="54" t="s">
        <v>2803</v>
      </c>
      <c r="AA455" s="54" t="s">
        <v>3059</v>
      </c>
      <c r="AB455" s="54" t="s">
        <v>3140</v>
      </c>
      <c r="AC455" s="54" t="s">
        <v>3256</v>
      </c>
      <c r="AD455" s="55">
        <v>12.09</v>
      </c>
      <c r="AE455" s="55"/>
      <c r="AF455" s="55"/>
      <c r="AG455" s="55"/>
      <c r="AH455" s="55">
        <v>11.446</v>
      </c>
      <c r="AI455" s="55">
        <v>90.98</v>
      </c>
      <c r="AJ455" s="55">
        <v>0.41</v>
      </c>
      <c r="AK455" s="55">
        <v>0</v>
      </c>
      <c r="AL455" s="55">
        <v>0</v>
      </c>
      <c r="AM455" s="55">
        <v>0</v>
      </c>
      <c r="AN455" s="55">
        <v>0</v>
      </c>
      <c r="AO455" s="55">
        <v>0.64400000000000002</v>
      </c>
      <c r="AP455" s="55">
        <v>5.33</v>
      </c>
      <c r="AQ455" s="55"/>
      <c r="AR455" s="55"/>
      <c r="AS455" s="55"/>
      <c r="AT455" s="55"/>
      <c r="AU455" s="55"/>
      <c r="AV455" s="55">
        <v>1</v>
      </c>
      <c r="AW455" s="54" t="s">
        <v>3441</v>
      </c>
      <c r="AX455" s="54"/>
      <c r="AY455" s="55">
        <v>0.32100000000000001</v>
      </c>
      <c r="AZ455" s="55">
        <v>19.190000000000001</v>
      </c>
      <c r="BA455" s="55">
        <v>0.76</v>
      </c>
      <c r="BB455" s="56">
        <v>9</v>
      </c>
      <c r="BC455" s="56">
        <v>7</v>
      </c>
      <c r="BD455" s="56">
        <v>7</v>
      </c>
      <c r="BE455" s="56"/>
      <c r="BF455" s="56">
        <v>1</v>
      </c>
      <c r="BG455" s="56"/>
      <c r="BH455" s="56"/>
      <c r="BI455" s="56"/>
      <c r="BJ455" s="56"/>
      <c r="BK455" s="56">
        <v>1</v>
      </c>
      <c r="BL455" s="56"/>
      <c r="BM455" s="56">
        <v>1</v>
      </c>
      <c r="BN455" s="56">
        <v>3</v>
      </c>
      <c r="BO455" s="56">
        <v>1</v>
      </c>
      <c r="BP455" s="56"/>
      <c r="BQ455" s="56"/>
      <c r="BR455" s="56"/>
      <c r="BS455" s="56"/>
      <c r="BT455" s="56"/>
      <c r="BU455" s="56"/>
      <c r="BV455" s="56"/>
      <c r="BW455" s="56"/>
      <c r="BX455" s="56"/>
      <c r="BY455" s="56"/>
      <c r="BZ455" s="56"/>
      <c r="CA455" s="56"/>
      <c r="CB455" s="56"/>
      <c r="CC455" s="56"/>
      <c r="CD455" s="56"/>
      <c r="CE455" s="56"/>
      <c r="CF455" s="56"/>
      <c r="CG455" s="56"/>
      <c r="CH455" s="56"/>
      <c r="CI455" s="56"/>
      <c r="CJ455" s="56"/>
      <c r="CK455" s="56"/>
      <c r="CL455" s="56"/>
      <c r="CM455" s="56"/>
      <c r="CN455" s="56">
        <v>0</v>
      </c>
      <c r="CO455" s="56"/>
      <c r="CP455" s="70"/>
      <c r="CQ455" s="56"/>
      <c r="CR455" s="56"/>
      <c r="CS455" s="56"/>
      <c r="CT455" s="56"/>
      <c r="CU455" s="56">
        <v>7</v>
      </c>
      <c r="CV455" s="56">
        <v>0</v>
      </c>
      <c r="CW455" s="55">
        <v>20.605</v>
      </c>
      <c r="CX455" s="54" t="s">
        <v>3769</v>
      </c>
      <c r="CY455" s="54" t="s">
        <v>3925</v>
      </c>
      <c r="CZ455" s="54">
        <v>29.41</v>
      </c>
      <c r="DA455" s="54" t="s">
        <v>4003</v>
      </c>
      <c r="DB455" s="55">
        <v>68.882000000000005</v>
      </c>
      <c r="DC455" s="54"/>
      <c r="DD455" s="54"/>
      <c r="DE455" s="54"/>
      <c r="DF455" s="54"/>
      <c r="DG455" s="54"/>
      <c r="DH455" s="54"/>
      <c r="DI455" s="54"/>
      <c r="DJ455" s="54"/>
      <c r="DK455" s="54">
        <v>1</v>
      </c>
      <c r="DL455" s="54" t="s">
        <v>4223</v>
      </c>
      <c r="DM455" s="54">
        <v>9194</v>
      </c>
      <c r="DN455" s="54">
        <v>1</v>
      </c>
      <c r="DO455" s="54" t="s">
        <v>4355</v>
      </c>
      <c r="DP455" s="54">
        <v>106</v>
      </c>
      <c r="DQ455" s="54"/>
      <c r="DR455" s="54"/>
      <c r="DS455" s="54"/>
      <c r="DT455" s="54"/>
      <c r="DU455" s="54"/>
      <c r="DV455" s="54"/>
      <c r="DW455" s="54"/>
      <c r="DX455" s="54"/>
      <c r="DY455" s="54"/>
      <c r="DZ455" s="54"/>
      <c r="EA455" s="54"/>
      <c r="EB455" s="54"/>
      <c r="EC455" s="54"/>
      <c r="ED455" s="54"/>
      <c r="EE455" s="54"/>
      <c r="EF455" s="54"/>
      <c r="EG455" s="54"/>
      <c r="EH455" s="54"/>
      <c r="EI455" s="54"/>
      <c r="EJ455" s="54"/>
      <c r="EK455" s="54"/>
      <c r="EL455" s="54"/>
      <c r="EM455" s="54"/>
      <c r="EN455" s="54"/>
      <c r="EO455" s="54"/>
      <c r="EP455" s="54"/>
      <c r="EQ455" s="54"/>
      <c r="ER455" s="54"/>
      <c r="ES455" s="54"/>
      <c r="ET455" s="54"/>
      <c r="EU455" s="54"/>
      <c r="EV455" s="54"/>
      <c r="EW455" s="54"/>
      <c r="EX455" s="54"/>
      <c r="EY455" s="54"/>
      <c r="EZ455" s="54"/>
      <c r="FA455" s="54">
        <v>1</v>
      </c>
      <c r="FB455" s="54" t="s">
        <v>4797</v>
      </c>
      <c r="FC455" s="54">
        <v>9</v>
      </c>
      <c r="FD455" s="54"/>
      <c r="FE455" s="54"/>
      <c r="FF455" s="54"/>
      <c r="FG455" s="54"/>
      <c r="FH455" s="54"/>
      <c r="FI455" s="54"/>
      <c r="FJ455" s="54"/>
      <c r="FK455" s="54"/>
      <c r="FL455" s="54"/>
      <c r="FM455" s="54"/>
      <c r="FN455" s="54"/>
      <c r="FO455" s="54"/>
      <c r="FP455" s="54"/>
      <c r="FQ455" s="54"/>
      <c r="FR455" s="54"/>
      <c r="FS455" s="54"/>
      <c r="FT455" s="54"/>
      <c r="FU455" s="54" t="s">
        <v>5071</v>
      </c>
      <c r="FV455" s="54"/>
      <c r="FW455" s="54" t="s">
        <v>5071</v>
      </c>
      <c r="FX455" s="54" t="s">
        <v>5403</v>
      </c>
      <c r="FY455" s="54" t="s">
        <v>5515</v>
      </c>
      <c r="FZ455" s="54"/>
      <c r="GA455" s="54" t="s">
        <v>5633</v>
      </c>
      <c r="GB455" s="54" t="s">
        <v>5665</v>
      </c>
      <c r="GC455" s="54" t="s">
        <v>5729</v>
      </c>
      <c r="GD455" s="54">
        <v>70</v>
      </c>
      <c r="GE455" s="54"/>
      <c r="GF455" s="54" t="s">
        <v>6010</v>
      </c>
      <c r="GG455" s="54" t="s">
        <v>6351</v>
      </c>
      <c r="GH455" s="54" t="s">
        <v>6673</v>
      </c>
      <c r="GI455" s="54" t="s">
        <v>7018</v>
      </c>
      <c r="GJ455" s="54" t="s">
        <v>13</v>
      </c>
      <c r="GK455" s="54" t="s">
        <v>7299</v>
      </c>
      <c r="GL455" s="54" t="s">
        <v>7401</v>
      </c>
      <c r="GM455" s="54" t="s">
        <v>7472</v>
      </c>
      <c r="GN455" s="54" t="s">
        <v>7513</v>
      </c>
    </row>
    <row r="456" spans="3:196" ht="30" customHeight="1" x14ac:dyDescent="0.2">
      <c r="C456" s="57" t="s">
        <v>11156</v>
      </c>
      <c r="D456" s="57" t="s">
        <v>11211</v>
      </c>
      <c r="E456" s="54" t="s">
        <v>54</v>
      </c>
      <c r="F456" s="54" t="s">
        <v>11175</v>
      </c>
      <c r="G456" s="54" t="s">
        <v>82</v>
      </c>
      <c r="H456" s="54" t="s">
        <v>292</v>
      </c>
      <c r="I456" s="54" t="s">
        <v>578</v>
      </c>
      <c r="J456" s="54" t="s">
        <v>578</v>
      </c>
      <c r="K456" s="54">
        <v>2021</v>
      </c>
      <c r="L456" s="54" t="s">
        <v>880</v>
      </c>
      <c r="M456" s="54" t="s">
        <v>815</v>
      </c>
      <c r="N456" s="54"/>
      <c r="O456" s="54" t="s">
        <v>1160</v>
      </c>
      <c r="P456" s="54" t="s">
        <v>1392</v>
      </c>
      <c r="Q456" s="54" t="s">
        <v>1675</v>
      </c>
      <c r="R456" s="54" t="s">
        <v>1873</v>
      </c>
      <c r="S456" s="54" t="s">
        <v>2113</v>
      </c>
      <c r="T456" s="54" t="s">
        <v>2345</v>
      </c>
      <c r="U456" s="54" t="s">
        <v>699</v>
      </c>
      <c r="V456" s="54"/>
      <c r="W456" s="54"/>
      <c r="X456" s="54"/>
      <c r="Y456" s="54"/>
      <c r="Z456" s="54" t="s">
        <v>2804</v>
      </c>
      <c r="AA456" s="54" t="s">
        <v>3060</v>
      </c>
      <c r="AB456" s="54" t="s">
        <v>3140</v>
      </c>
      <c r="AC456" s="54" t="s">
        <v>3257</v>
      </c>
      <c r="AD456" s="55">
        <v>2.754667</v>
      </c>
      <c r="AE456" s="55"/>
      <c r="AF456" s="55"/>
      <c r="AG456" s="55"/>
      <c r="AH456" s="55">
        <v>2.4999669999999998</v>
      </c>
      <c r="AI456" s="55">
        <v>72.599999999999994</v>
      </c>
      <c r="AJ456" s="55">
        <v>0.5</v>
      </c>
      <c r="AK456" s="55">
        <v>0</v>
      </c>
      <c r="AL456" s="55">
        <v>0</v>
      </c>
      <c r="AM456" s="55">
        <v>0</v>
      </c>
      <c r="AN456" s="55">
        <v>0</v>
      </c>
      <c r="AO456" s="55">
        <v>0.25469999999999998</v>
      </c>
      <c r="AP456" s="55">
        <v>9.25</v>
      </c>
      <c r="AQ456" s="55"/>
      <c r="AR456" s="55"/>
      <c r="AS456" s="55"/>
      <c r="AT456" s="55"/>
      <c r="AU456" s="55"/>
      <c r="AV456" s="55"/>
      <c r="AW456" s="54"/>
      <c r="AX456" s="54"/>
      <c r="AY456" s="55"/>
      <c r="AZ456" s="55">
        <v>0</v>
      </c>
      <c r="BA456" s="55">
        <v>0</v>
      </c>
      <c r="BB456" s="56">
        <v>1</v>
      </c>
      <c r="BC456" s="56">
        <v>1</v>
      </c>
      <c r="BD456" s="56">
        <v>1</v>
      </c>
      <c r="BE456" s="56">
        <v>0</v>
      </c>
      <c r="BF456" s="56">
        <v>0</v>
      </c>
      <c r="BG456" s="56">
        <v>0</v>
      </c>
      <c r="BH456" s="56">
        <v>0</v>
      </c>
      <c r="BI456" s="56">
        <v>0</v>
      </c>
      <c r="BJ456" s="56">
        <v>0</v>
      </c>
      <c r="BK456" s="56">
        <v>0</v>
      </c>
      <c r="BL456" s="56">
        <v>0</v>
      </c>
      <c r="BM456" s="56">
        <v>1</v>
      </c>
      <c r="BN456" s="56">
        <v>0</v>
      </c>
      <c r="BO456" s="56">
        <v>0</v>
      </c>
      <c r="BP456" s="56">
        <v>0</v>
      </c>
      <c r="BQ456" s="56">
        <v>0</v>
      </c>
      <c r="BR456" s="56">
        <v>0</v>
      </c>
      <c r="BS456" s="56">
        <v>0</v>
      </c>
      <c r="BT456" s="56">
        <v>0</v>
      </c>
      <c r="BU456" s="56">
        <v>0</v>
      </c>
      <c r="BV456" s="56">
        <v>0</v>
      </c>
      <c r="BW456" s="56">
        <v>0</v>
      </c>
      <c r="BX456" s="56">
        <v>0</v>
      </c>
      <c r="BY456" s="56"/>
      <c r="BZ456" s="56"/>
      <c r="CA456" s="56"/>
      <c r="CB456" s="56"/>
      <c r="CC456" s="56"/>
      <c r="CD456" s="56"/>
      <c r="CE456" s="56"/>
      <c r="CF456" s="56"/>
      <c r="CG456" s="56"/>
      <c r="CH456" s="56"/>
      <c r="CI456" s="56"/>
      <c r="CJ456" s="56"/>
      <c r="CK456" s="56"/>
      <c r="CL456" s="56"/>
      <c r="CM456" s="56"/>
      <c r="CN456" s="56">
        <v>0</v>
      </c>
      <c r="CO456" s="56">
        <v>0</v>
      </c>
      <c r="CP456" s="70">
        <v>0</v>
      </c>
      <c r="CQ456" s="56">
        <v>0</v>
      </c>
      <c r="CR456" s="56">
        <v>0</v>
      </c>
      <c r="CS456" s="56"/>
      <c r="CT456" s="56">
        <v>0</v>
      </c>
      <c r="CU456" s="56">
        <v>1</v>
      </c>
      <c r="CV456" s="56">
        <v>0</v>
      </c>
      <c r="CW456" s="55">
        <v>0.6</v>
      </c>
      <c r="CX456" s="54" t="s">
        <v>3770</v>
      </c>
      <c r="CY456" s="54" t="s">
        <v>3926</v>
      </c>
      <c r="CZ456" s="54">
        <v>2.46</v>
      </c>
      <c r="DA456" s="54" t="s">
        <v>4003</v>
      </c>
      <c r="DB456" s="55">
        <v>24.405000000000001</v>
      </c>
      <c r="DC456" s="54"/>
      <c r="DD456" s="54"/>
      <c r="DE456" s="54"/>
      <c r="DF456" s="54"/>
      <c r="DG456" s="54"/>
      <c r="DH456" s="54"/>
      <c r="DI456" s="54"/>
      <c r="DJ456" s="54">
        <v>6</v>
      </c>
      <c r="DK456" s="54">
        <v>1</v>
      </c>
      <c r="DL456" s="54" t="s">
        <v>4224</v>
      </c>
      <c r="DM456" s="54">
        <v>110</v>
      </c>
      <c r="DN456" s="54">
        <v>1</v>
      </c>
      <c r="DO456" s="54" t="s">
        <v>4356</v>
      </c>
      <c r="DP456" s="54">
        <v>68</v>
      </c>
      <c r="DQ456" s="54"/>
      <c r="DR456" s="54"/>
      <c r="DS456" s="54"/>
      <c r="DT456" s="54"/>
      <c r="DU456" s="54"/>
      <c r="DV456" s="54"/>
      <c r="DW456" s="54"/>
      <c r="DX456" s="54"/>
      <c r="DY456" s="54"/>
      <c r="DZ456" s="54"/>
      <c r="EA456" s="54"/>
      <c r="EB456" s="54"/>
      <c r="EC456" s="54"/>
      <c r="ED456" s="54"/>
      <c r="EE456" s="54"/>
      <c r="EF456" s="54"/>
      <c r="EG456" s="54"/>
      <c r="EH456" s="54"/>
      <c r="EI456" s="54"/>
      <c r="EJ456" s="54"/>
      <c r="EK456" s="54"/>
      <c r="EL456" s="54"/>
      <c r="EM456" s="54"/>
      <c r="EN456" s="54"/>
      <c r="EO456" s="54"/>
      <c r="EP456" s="54"/>
      <c r="EQ456" s="54"/>
      <c r="ER456" s="54"/>
      <c r="ES456" s="54"/>
      <c r="ET456" s="54"/>
      <c r="EU456" s="54"/>
      <c r="EV456" s="54"/>
      <c r="EW456" s="54"/>
      <c r="EX456" s="54"/>
      <c r="EY456" s="54"/>
      <c r="EZ456" s="54"/>
      <c r="FA456" s="54">
        <v>1</v>
      </c>
      <c r="FB456" s="54" t="s">
        <v>4798</v>
      </c>
      <c r="FC456" s="54">
        <v>11</v>
      </c>
      <c r="FD456" s="54"/>
      <c r="FE456" s="54"/>
      <c r="FF456" s="54"/>
      <c r="FG456" s="54"/>
      <c r="FH456" s="54"/>
      <c r="FI456" s="54"/>
      <c r="FJ456" s="54"/>
      <c r="FK456" s="54"/>
      <c r="FL456" s="54"/>
      <c r="FM456" s="54"/>
      <c r="FN456" s="54"/>
      <c r="FO456" s="54"/>
      <c r="FP456" s="54"/>
      <c r="FQ456" s="54"/>
      <c r="FR456" s="54"/>
      <c r="FS456" s="54"/>
      <c r="FT456" s="54"/>
      <c r="FU456" s="54" t="s">
        <v>5072</v>
      </c>
      <c r="FV456" s="54"/>
      <c r="FW456" s="54" t="s">
        <v>5369</v>
      </c>
      <c r="FX456" s="54" t="s">
        <v>5404</v>
      </c>
      <c r="FY456" s="54"/>
      <c r="FZ456" s="54"/>
      <c r="GA456" s="54"/>
      <c r="GB456" s="54"/>
      <c r="GC456" s="54" t="s">
        <v>5730</v>
      </c>
      <c r="GD456" s="54">
        <v>1</v>
      </c>
      <c r="GE456" s="54">
        <v>5</v>
      </c>
      <c r="GF456" s="54" t="s">
        <v>6011</v>
      </c>
      <c r="GG456" s="54" t="s">
        <v>6352</v>
      </c>
      <c r="GH456" s="54" t="s">
        <v>6674</v>
      </c>
      <c r="GI456" s="54" t="s">
        <v>7019</v>
      </c>
      <c r="GJ456" s="54" t="s">
        <v>13</v>
      </c>
      <c r="GK456" s="54" t="s">
        <v>7299</v>
      </c>
      <c r="GL456" s="54" t="s">
        <v>7401</v>
      </c>
      <c r="GM456" s="54" t="s">
        <v>7472</v>
      </c>
      <c r="GN456" s="54" t="s">
        <v>7514</v>
      </c>
    </row>
    <row r="457" spans="3:196" ht="30" customHeight="1" x14ac:dyDescent="0.2">
      <c r="C457" s="57" t="s">
        <v>11156</v>
      </c>
      <c r="D457" s="57" t="s">
        <v>11211</v>
      </c>
      <c r="E457" s="54" t="s">
        <v>54</v>
      </c>
      <c r="F457" s="54" t="s">
        <v>11175</v>
      </c>
      <c r="G457" s="54" t="s">
        <v>83</v>
      </c>
      <c r="H457" s="54" t="s">
        <v>295</v>
      </c>
      <c r="I457" s="54" t="s">
        <v>613</v>
      </c>
      <c r="J457" s="54"/>
      <c r="K457" s="54">
        <v>2022</v>
      </c>
      <c r="L457" s="54" t="s">
        <v>881</v>
      </c>
      <c r="M457" s="54" t="s">
        <v>962</v>
      </c>
      <c r="N457" s="54"/>
      <c r="O457" s="54"/>
      <c r="P457" s="54"/>
      <c r="Q457" s="54" t="s">
        <v>1677</v>
      </c>
      <c r="R457" s="54" t="s">
        <v>1875</v>
      </c>
      <c r="S457" s="54"/>
      <c r="T457" s="54"/>
      <c r="U457" s="54"/>
      <c r="V457" s="54"/>
      <c r="W457" s="54"/>
      <c r="X457" s="54"/>
      <c r="Y457" s="54"/>
      <c r="Z457" s="54" t="s">
        <v>2807</v>
      </c>
      <c r="AA457" s="54" t="s">
        <v>3062</v>
      </c>
      <c r="AB457" s="54"/>
      <c r="AC457" s="54" t="s">
        <v>3259</v>
      </c>
      <c r="AD457" s="55">
        <v>11.584575000000001</v>
      </c>
      <c r="AE457" s="55"/>
      <c r="AF457" s="55"/>
      <c r="AG457" s="55"/>
      <c r="AH457" s="55">
        <v>11.250870000000001</v>
      </c>
      <c r="AI457" s="55">
        <v>97.12</v>
      </c>
      <c r="AJ457" s="55">
        <v>0.75</v>
      </c>
      <c r="AK457" s="55">
        <v>0</v>
      </c>
      <c r="AL457" s="55">
        <v>0</v>
      </c>
      <c r="AM457" s="55">
        <v>0</v>
      </c>
      <c r="AN457" s="55">
        <v>0</v>
      </c>
      <c r="AO457" s="55">
        <v>0.33370499999999997</v>
      </c>
      <c r="AP457" s="55">
        <v>2.88</v>
      </c>
      <c r="AQ457" s="55"/>
      <c r="AR457" s="55"/>
      <c r="AS457" s="55"/>
      <c r="AT457" s="55"/>
      <c r="AU457" s="55"/>
      <c r="AV457" s="55">
        <v>1</v>
      </c>
      <c r="AW457" s="54" t="s">
        <v>3444</v>
      </c>
      <c r="AX457" s="54" t="s">
        <v>3521</v>
      </c>
      <c r="AY457" s="55">
        <v>0</v>
      </c>
      <c r="AZ457" s="55">
        <v>14.96</v>
      </c>
      <c r="BA457" s="55">
        <v>1.17</v>
      </c>
      <c r="BB457" s="56">
        <v>11</v>
      </c>
      <c r="BC457" s="56">
        <v>11</v>
      </c>
      <c r="BD457" s="56">
        <v>11</v>
      </c>
      <c r="BE457" s="56">
        <v>0</v>
      </c>
      <c r="BF457" s="56">
        <v>2</v>
      </c>
      <c r="BG457" s="56">
        <v>0</v>
      </c>
      <c r="BH457" s="56">
        <v>0</v>
      </c>
      <c r="BI457" s="56">
        <v>0</v>
      </c>
      <c r="BJ457" s="56">
        <v>1</v>
      </c>
      <c r="BK457" s="56">
        <v>2</v>
      </c>
      <c r="BL457" s="56">
        <v>1</v>
      </c>
      <c r="BM457" s="56">
        <v>0</v>
      </c>
      <c r="BN457" s="56">
        <v>0</v>
      </c>
      <c r="BO457" s="56">
        <v>3</v>
      </c>
      <c r="BP457" s="56">
        <v>1</v>
      </c>
      <c r="BQ457" s="56">
        <v>1</v>
      </c>
      <c r="BR457" s="56">
        <v>0</v>
      </c>
      <c r="BS457" s="56">
        <v>0</v>
      </c>
      <c r="BT457" s="56">
        <v>0</v>
      </c>
      <c r="BU457" s="56">
        <v>0</v>
      </c>
      <c r="BV457" s="56">
        <v>0</v>
      </c>
      <c r="BW457" s="56">
        <v>0</v>
      </c>
      <c r="BX457" s="56">
        <v>0</v>
      </c>
      <c r="BY457" s="56"/>
      <c r="BZ457" s="56"/>
      <c r="CA457" s="56"/>
      <c r="CB457" s="56"/>
      <c r="CC457" s="56"/>
      <c r="CD457" s="56"/>
      <c r="CE457" s="56"/>
      <c r="CF457" s="56"/>
      <c r="CG457" s="56"/>
      <c r="CH457" s="56"/>
      <c r="CI457" s="56"/>
      <c r="CJ457" s="56"/>
      <c r="CK457" s="56"/>
      <c r="CL457" s="56"/>
      <c r="CM457" s="56"/>
      <c r="CN457" s="56">
        <v>0</v>
      </c>
      <c r="CO457" s="56">
        <v>0</v>
      </c>
      <c r="CP457" s="70">
        <v>0</v>
      </c>
      <c r="CQ457" s="56">
        <v>0</v>
      </c>
      <c r="CR457" s="56">
        <v>0</v>
      </c>
      <c r="CS457" s="56"/>
      <c r="CT457" s="56"/>
      <c r="CU457" s="56">
        <v>11</v>
      </c>
      <c r="CV457" s="56">
        <v>0</v>
      </c>
      <c r="CW457" s="55">
        <v>9.41</v>
      </c>
      <c r="CX457" s="54" t="s">
        <v>3772</v>
      </c>
      <c r="CY457" s="54" t="s">
        <v>3927</v>
      </c>
      <c r="CZ457" s="54">
        <v>29</v>
      </c>
      <c r="DA457" s="54" t="s">
        <v>4003</v>
      </c>
      <c r="DB457" s="55">
        <v>32.451000000000001</v>
      </c>
      <c r="DC457" s="54"/>
      <c r="DD457" s="54"/>
      <c r="DE457" s="54"/>
      <c r="DF457" s="54"/>
      <c r="DG457" s="54"/>
      <c r="DH457" s="54"/>
      <c r="DI457" s="54"/>
      <c r="DJ457" s="54"/>
      <c r="DK457" s="54">
        <v>1</v>
      </c>
      <c r="DL457" s="54" t="s">
        <v>4180</v>
      </c>
      <c r="DM457" s="54">
        <v>3692</v>
      </c>
      <c r="DN457" s="54">
        <v>1</v>
      </c>
      <c r="DO457" s="54" t="s">
        <v>4316</v>
      </c>
      <c r="DP457" s="54">
        <v>120</v>
      </c>
      <c r="DQ457" s="54"/>
      <c r="DR457" s="54"/>
      <c r="DS457" s="54"/>
      <c r="DT457" s="54"/>
      <c r="DU457" s="54"/>
      <c r="DV457" s="54"/>
      <c r="DW457" s="54"/>
      <c r="DX457" s="54"/>
      <c r="DY457" s="54"/>
      <c r="DZ457" s="54"/>
      <c r="EA457" s="54"/>
      <c r="EB457" s="54"/>
      <c r="EC457" s="54"/>
      <c r="ED457" s="54"/>
      <c r="EE457" s="54"/>
      <c r="EF457" s="54"/>
      <c r="EG457" s="54"/>
      <c r="EH457" s="54"/>
      <c r="EI457" s="54"/>
      <c r="EJ457" s="54"/>
      <c r="EK457" s="54"/>
      <c r="EL457" s="54"/>
      <c r="EM457" s="54"/>
      <c r="EN457" s="54"/>
      <c r="EO457" s="54"/>
      <c r="EP457" s="54"/>
      <c r="EQ457" s="54"/>
      <c r="ER457" s="54"/>
      <c r="ES457" s="54"/>
      <c r="ET457" s="54"/>
      <c r="EU457" s="54"/>
      <c r="EV457" s="54"/>
      <c r="EW457" s="54"/>
      <c r="EX457" s="54"/>
      <c r="EY457" s="54"/>
      <c r="EZ457" s="54"/>
      <c r="FA457" s="54">
        <v>1</v>
      </c>
      <c r="FB457" s="54" t="s">
        <v>4180</v>
      </c>
      <c r="FC457" s="54">
        <v>6</v>
      </c>
      <c r="FD457" s="54"/>
      <c r="FE457" s="54"/>
      <c r="FF457" s="54"/>
      <c r="FG457" s="54"/>
      <c r="FH457" s="54"/>
      <c r="FI457" s="54"/>
      <c r="FJ457" s="54"/>
      <c r="FK457" s="54"/>
      <c r="FL457" s="54"/>
      <c r="FM457" s="54"/>
      <c r="FN457" s="54"/>
      <c r="FO457" s="54"/>
      <c r="FP457" s="54"/>
      <c r="FQ457" s="54"/>
      <c r="FR457" s="54"/>
      <c r="FS457" s="54"/>
      <c r="FT457" s="54"/>
      <c r="FU457" s="54"/>
      <c r="FV457" s="54"/>
      <c r="FW457" s="54"/>
      <c r="FX457" s="54"/>
      <c r="FY457" s="54"/>
      <c r="FZ457" s="54"/>
      <c r="GA457" s="54"/>
      <c r="GB457" s="54"/>
      <c r="GC457" s="54" t="s">
        <v>5733</v>
      </c>
      <c r="GD457" s="54">
        <v>6</v>
      </c>
      <c r="GE457" s="54">
        <v>109</v>
      </c>
      <c r="GF457" s="54" t="s">
        <v>6014</v>
      </c>
      <c r="GG457" s="54" t="s">
        <v>6355</v>
      </c>
      <c r="GH457" s="54" t="s">
        <v>6677</v>
      </c>
      <c r="GI457" s="54" t="s">
        <v>7022</v>
      </c>
      <c r="GJ457" s="54" t="s">
        <v>13</v>
      </c>
      <c r="GK457" s="54" t="s">
        <v>7299</v>
      </c>
      <c r="GL457" s="54" t="s">
        <v>7401</v>
      </c>
      <c r="GM457" s="54" t="s">
        <v>7472</v>
      </c>
      <c r="GN457" s="54" t="s">
        <v>7515</v>
      </c>
    </row>
    <row r="458" spans="3:196" ht="30" customHeight="1" x14ac:dyDescent="0.2">
      <c r="C458" s="57" t="s">
        <v>11156</v>
      </c>
      <c r="D458" s="57" t="s">
        <v>11211</v>
      </c>
      <c r="E458" s="54" t="s">
        <v>54</v>
      </c>
      <c r="F458" s="54" t="s">
        <v>11175</v>
      </c>
      <c r="G458" s="54" t="s">
        <v>82</v>
      </c>
      <c r="H458" s="54" t="s">
        <v>297</v>
      </c>
      <c r="I458" s="54" t="s">
        <v>578</v>
      </c>
      <c r="J458" s="54" t="s">
        <v>578</v>
      </c>
      <c r="K458" s="54">
        <v>2022</v>
      </c>
      <c r="L458" s="54" t="s">
        <v>883</v>
      </c>
      <c r="M458" s="54" t="s">
        <v>941</v>
      </c>
      <c r="N458" s="54"/>
      <c r="O458" s="54" t="s">
        <v>1163</v>
      </c>
      <c r="P458" s="54" t="s">
        <v>1395</v>
      </c>
      <c r="Q458" s="54" t="s">
        <v>1679</v>
      </c>
      <c r="R458" s="54" t="s">
        <v>1877</v>
      </c>
      <c r="S458" s="54" t="s">
        <v>2116</v>
      </c>
      <c r="T458" s="54" t="s">
        <v>2347</v>
      </c>
      <c r="U458" s="54" t="s">
        <v>699</v>
      </c>
      <c r="V458" s="54"/>
      <c r="W458" s="54"/>
      <c r="X458" s="54"/>
      <c r="Y458" s="54"/>
      <c r="Z458" s="54" t="s">
        <v>2809</v>
      </c>
      <c r="AA458" s="54" t="s">
        <v>3064</v>
      </c>
      <c r="AB458" s="54" t="s">
        <v>3140</v>
      </c>
      <c r="AC458" s="54" t="s">
        <v>3261</v>
      </c>
      <c r="AD458" s="55">
        <v>4.9899999999999993</v>
      </c>
      <c r="AE458" s="55"/>
      <c r="AF458" s="55"/>
      <c r="AG458" s="55"/>
      <c r="AH458" s="55">
        <v>4.5599999999999996</v>
      </c>
      <c r="AI458" s="55">
        <v>91.38</v>
      </c>
      <c r="AJ458" s="55">
        <v>0.08</v>
      </c>
      <c r="AK458" s="55">
        <v>0</v>
      </c>
      <c r="AL458" s="55">
        <v>0</v>
      </c>
      <c r="AM458" s="55">
        <v>0</v>
      </c>
      <c r="AN458" s="55">
        <v>0</v>
      </c>
      <c r="AO458" s="55">
        <v>0.43</v>
      </c>
      <c r="AP458" s="55">
        <v>8.6199999999999992</v>
      </c>
      <c r="AQ458" s="55"/>
      <c r="AR458" s="55"/>
      <c r="AS458" s="55"/>
      <c r="AT458" s="55"/>
      <c r="AU458" s="55"/>
      <c r="AV458" s="55"/>
      <c r="AW458" s="54"/>
      <c r="AX458" s="54"/>
      <c r="AY458" s="55"/>
      <c r="AZ458" s="55">
        <v>38</v>
      </c>
      <c r="BA458" s="55">
        <v>0.91</v>
      </c>
      <c r="BB458" s="56">
        <v>1</v>
      </c>
      <c r="BC458" s="56">
        <v>1</v>
      </c>
      <c r="BD458" s="56">
        <v>1</v>
      </c>
      <c r="BE458" s="56">
        <v>0</v>
      </c>
      <c r="BF458" s="56">
        <v>0</v>
      </c>
      <c r="BG458" s="56">
        <v>0</v>
      </c>
      <c r="BH458" s="56">
        <v>0</v>
      </c>
      <c r="BI458" s="56">
        <v>0</v>
      </c>
      <c r="BJ458" s="56">
        <v>0</v>
      </c>
      <c r="BK458" s="56">
        <v>0</v>
      </c>
      <c r="BL458" s="56">
        <v>0</v>
      </c>
      <c r="BM458" s="56">
        <v>0</v>
      </c>
      <c r="BN458" s="56">
        <v>0</v>
      </c>
      <c r="BO458" s="56">
        <v>1</v>
      </c>
      <c r="BP458" s="56">
        <v>0</v>
      </c>
      <c r="BQ458" s="56">
        <v>0</v>
      </c>
      <c r="BR458" s="56">
        <v>0</v>
      </c>
      <c r="BS458" s="56">
        <v>0</v>
      </c>
      <c r="BT458" s="56">
        <v>0</v>
      </c>
      <c r="BU458" s="56">
        <v>0</v>
      </c>
      <c r="BV458" s="56">
        <v>0</v>
      </c>
      <c r="BW458" s="56">
        <v>0</v>
      </c>
      <c r="BX458" s="56">
        <v>0</v>
      </c>
      <c r="BY458" s="56"/>
      <c r="BZ458" s="56"/>
      <c r="CA458" s="56"/>
      <c r="CB458" s="56"/>
      <c r="CC458" s="56"/>
      <c r="CD458" s="56"/>
      <c r="CE458" s="56"/>
      <c r="CF458" s="56"/>
      <c r="CG458" s="56"/>
      <c r="CH458" s="56"/>
      <c r="CI458" s="56"/>
      <c r="CJ458" s="56"/>
      <c r="CK458" s="56"/>
      <c r="CL458" s="56"/>
      <c r="CM458" s="56"/>
      <c r="CN458" s="56">
        <v>0</v>
      </c>
      <c r="CO458" s="56">
        <v>0</v>
      </c>
      <c r="CP458" s="70">
        <v>0</v>
      </c>
      <c r="CQ458" s="56">
        <v>0</v>
      </c>
      <c r="CR458" s="56">
        <v>0</v>
      </c>
      <c r="CS458" s="56"/>
      <c r="CT458" s="56">
        <v>0</v>
      </c>
      <c r="CU458" s="56">
        <v>1</v>
      </c>
      <c r="CV458" s="56">
        <v>0</v>
      </c>
      <c r="CW458" s="55">
        <v>6.3650000000000002</v>
      </c>
      <c r="CX458" s="54" t="s">
        <v>594</v>
      </c>
      <c r="CY458" s="54"/>
      <c r="CZ458" s="54">
        <v>5.53</v>
      </c>
      <c r="DA458" s="54" t="s">
        <v>4003</v>
      </c>
      <c r="DB458" s="55">
        <v>115.82599999999999</v>
      </c>
      <c r="DC458" s="54"/>
      <c r="DD458" s="54"/>
      <c r="DE458" s="54"/>
      <c r="DF458" s="54"/>
      <c r="DG458" s="54"/>
      <c r="DH458" s="54"/>
      <c r="DI458" s="54"/>
      <c r="DJ458" s="54"/>
      <c r="DK458" s="54">
        <v>1</v>
      </c>
      <c r="DL458" s="54" t="s">
        <v>4202</v>
      </c>
      <c r="DM458" s="54">
        <v>100</v>
      </c>
      <c r="DN458" s="54"/>
      <c r="DO458" s="54"/>
      <c r="DP458" s="54"/>
      <c r="DQ458" s="54"/>
      <c r="DR458" s="54"/>
      <c r="DS458" s="54"/>
      <c r="DT458" s="54"/>
      <c r="DU458" s="54"/>
      <c r="DV458" s="54"/>
      <c r="DW458" s="54"/>
      <c r="DX458" s="54"/>
      <c r="DY458" s="54"/>
      <c r="DZ458" s="54"/>
      <c r="EA458" s="54"/>
      <c r="EB458" s="54"/>
      <c r="EC458" s="54"/>
      <c r="ED458" s="54"/>
      <c r="EE458" s="54"/>
      <c r="EF458" s="54"/>
      <c r="EG458" s="54"/>
      <c r="EH458" s="54"/>
      <c r="EI458" s="54"/>
      <c r="EJ458" s="54"/>
      <c r="EK458" s="54"/>
      <c r="EL458" s="54">
        <v>1</v>
      </c>
      <c r="EM458" s="54" t="s">
        <v>4643</v>
      </c>
      <c r="EN458" s="54">
        <v>60</v>
      </c>
      <c r="EO458" s="54"/>
      <c r="EP458" s="54"/>
      <c r="EQ458" s="54"/>
      <c r="ER458" s="54"/>
      <c r="ES458" s="54"/>
      <c r="ET458" s="54"/>
      <c r="EU458" s="54"/>
      <c r="EV458" s="54"/>
      <c r="EW458" s="54"/>
      <c r="EX458" s="54"/>
      <c r="EY458" s="54"/>
      <c r="EZ458" s="54"/>
      <c r="FA458" s="54">
        <v>1</v>
      </c>
      <c r="FB458" s="54" t="s">
        <v>4738</v>
      </c>
      <c r="FC458" s="54">
        <v>10</v>
      </c>
      <c r="FD458" s="54"/>
      <c r="FE458" s="54"/>
      <c r="FF458" s="54"/>
      <c r="FG458" s="54"/>
      <c r="FH458" s="54"/>
      <c r="FI458" s="54"/>
      <c r="FJ458" s="54"/>
      <c r="FK458" s="54"/>
      <c r="FL458" s="54"/>
      <c r="FM458" s="54"/>
      <c r="FN458" s="54"/>
      <c r="FO458" s="54"/>
      <c r="FP458" s="54"/>
      <c r="FQ458" s="54"/>
      <c r="FR458" s="54"/>
      <c r="FS458" s="54"/>
      <c r="FT458" s="54"/>
      <c r="FU458" s="54"/>
      <c r="FV458" s="54" t="s">
        <v>5269</v>
      </c>
      <c r="FW458" s="54"/>
      <c r="FX458" s="54"/>
      <c r="FY458" s="54"/>
      <c r="FZ458" s="54"/>
      <c r="GA458" s="54"/>
      <c r="GB458" s="54"/>
      <c r="GC458" s="54" t="s">
        <v>5735</v>
      </c>
      <c r="GD458" s="54">
        <v>1</v>
      </c>
      <c r="GE458" s="54">
        <v>30</v>
      </c>
      <c r="GF458" s="54" t="s">
        <v>6016</v>
      </c>
      <c r="GG458" s="54" t="s">
        <v>6357</v>
      </c>
      <c r="GH458" s="54" t="s">
        <v>6679</v>
      </c>
      <c r="GI458" s="54" t="s">
        <v>7024</v>
      </c>
      <c r="GJ458" s="54" t="s">
        <v>13</v>
      </c>
      <c r="GK458" s="54" t="s">
        <v>7299</v>
      </c>
      <c r="GL458" s="54" t="s">
        <v>7401</v>
      </c>
      <c r="GM458" s="54" t="s">
        <v>7472</v>
      </c>
      <c r="GN458" s="54" t="s">
        <v>7516</v>
      </c>
    </row>
    <row r="459" spans="3:196" ht="30" customHeight="1" x14ac:dyDescent="0.2">
      <c r="C459" s="57" t="s">
        <v>11156</v>
      </c>
      <c r="D459" s="57" t="s">
        <v>11211</v>
      </c>
      <c r="E459" s="54" t="s">
        <v>54</v>
      </c>
      <c r="F459" s="54" t="s">
        <v>11175</v>
      </c>
      <c r="G459" s="54" t="s">
        <v>83</v>
      </c>
      <c r="H459" s="54" t="s">
        <v>300</v>
      </c>
      <c r="I459" s="54" t="s">
        <v>616</v>
      </c>
      <c r="J459" s="54" t="s">
        <v>616</v>
      </c>
      <c r="K459" s="54">
        <v>2021</v>
      </c>
      <c r="L459" s="54" t="s">
        <v>884</v>
      </c>
      <c r="M459" s="54" t="s">
        <v>997</v>
      </c>
      <c r="N459" s="54"/>
      <c r="O459" s="54" t="s">
        <v>1166</v>
      </c>
      <c r="P459" s="54" t="s">
        <v>1397</v>
      </c>
      <c r="Q459" s="54" t="s">
        <v>1681</v>
      </c>
      <c r="R459" s="54" t="s">
        <v>1879</v>
      </c>
      <c r="S459" s="54" t="s">
        <v>2119</v>
      </c>
      <c r="T459" s="54" t="s">
        <v>2349</v>
      </c>
      <c r="U459" s="54" t="s">
        <v>699</v>
      </c>
      <c r="V459" s="54"/>
      <c r="W459" s="54"/>
      <c r="X459" s="54"/>
      <c r="Y459" s="54"/>
      <c r="Z459" s="54" t="s">
        <v>2812</v>
      </c>
      <c r="AA459" s="54" t="s">
        <v>3065</v>
      </c>
      <c r="AB459" s="54" t="s">
        <v>3140</v>
      </c>
      <c r="AC459" s="54" t="s">
        <v>3263</v>
      </c>
      <c r="AD459" s="55">
        <v>3.0680000000000001</v>
      </c>
      <c r="AE459" s="55"/>
      <c r="AF459" s="55"/>
      <c r="AG459" s="55"/>
      <c r="AH459" s="55">
        <v>2.9430000000000001</v>
      </c>
      <c r="AI459" s="55">
        <v>95.93</v>
      </c>
      <c r="AJ459" s="55">
        <v>0.06</v>
      </c>
      <c r="AK459" s="55">
        <v>0</v>
      </c>
      <c r="AL459" s="55">
        <v>0</v>
      </c>
      <c r="AM459" s="55">
        <v>0</v>
      </c>
      <c r="AN459" s="55">
        <v>0</v>
      </c>
      <c r="AO459" s="55">
        <v>0.125</v>
      </c>
      <c r="AP459" s="55">
        <v>4.07</v>
      </c>
      <c r="AQ459" s="55"/>
      <c r="AR459" s="55"/>
      <c r="AS459" s="55"/>
      <c r="AT459" s="55"/>
      <c r="AU459" s="55"/>
      <c r="AV459" s="55">
        <v>1</v>
      </c>
      <c r="AW459" s="54" t="s">
        <v>3445</v>
      </c>
      <c r="AX459" s="54"/>
      <c r="AY459" s="55">
        <v>0</v>
      </c>
      <c r="AZ459" s="55">
        <v>7</v>
      </c>
      <c r="BA459" s="55">
        <v>0.21</v>
      </c>
      <c r="BB459" s="56">
        <v>4</v>
      </c>
      <c r="BC459" s="56">
        <v>4</v>
      </c>
      <c r="BD459" s="56">
        <v>4</v>
      </c>
      <c r="BE459" s="56">
        <v>0</v>
      </c>
      <c r="BF459" s="56">
        <v>0</v>
      </c>
      <c r="BG459" s="56">
        <v>3</v>
      </c>
      <c r="BH459" s="56">
        <v>0</v>
      </c>
      <c r="BI459" s="56">
        <v>0</v>
      </c>
      <c r="BJ459" s="56">
        <v>0</v>
      </c>
      <c r="BK459" s="56">
        <v>0</v>
      </c>
      <c r="BL459" s="56">
        <v>0</v>
      </c>
      <c r="BM459" s="56">
        <v>0</v>
      </c>
      <c r="BN459" s="56">
        <v>0</v>
      </c>
      <c r="BO459" s="56">
        <v>1</v>
      </c>
      <c r="BP459" s="56">
        <v>0</v>
      </c>
      <c r="BQ459" s="56">
        <v>0</v>
      </c>
      <c r="BR459" s="56">
        <v>0</v>
      </c>
      <c r="BS459" s="56">
        <v>0</v>
      </c>
      <c r="BT459" s="56">
        <v>0</v>
      </c>
      <c r="BU459" s="56">
        <v>0</v>
      </c>
      <c r="BV459" s="56">
        <v>0</v>
      </c>
      <c r="BW459" s="56">
        <v>0</v>
      </c>
      <c r="BX459" s="56">
        <v>0</v>
      </c>
      <c r="BY459" s="56"/>
      <c r="BZ459" s="56"/>
      <c r="CA459" s="56"/>
      <c r="CB459" s="56"/>
      <c r="CC459" s="56"/>
      <c r="CD459" s="56"/>
      <c r="CE459" s="56"/>
      <c r="CF459" s="56"/>
      <c r="CG459" s="56"/>
      <c r="CH459" s="56"/>
      <c r="CI459" s="56"/>
      <c r="CJ459" s="56"/>
      <c r="CK459" s="56"/>
      <c r="CL459" s="56"/>
      <c r="CM459" s="56"/>
      <c r="CN459" s="56">
        <v>0</v>
      </c>
      <c r="CO459" s="56">
        <v>0</v>
      </c>
      <c r="CP459" s="70">
        <v>0</v>
      </c>
      <c r="CQ459" s="56">
        <v>0</v>
      </c>
      <c r="CR459" s="56">
        <v>0</v>
      </c>
      <c r="CS459" s="56"/>
      <c r="CT459" s="56">
        <v>0</v>
      </c>
      <c r="CU459" s="56">
        <v>4</v>
      </c>
      <c r="CV459" s="56">
        <v>0</v>
      </c>
      <c r="CW459" s="55">
        <v>0.82</v>
      </c>
      <c r="CX459" s="54" t="s">
        <v>3776</v>
      </c>
      <c r="CY459" s="54"/>
      <c r="CZ459" s="54">
        <v>0.74</v>
      </c>
      <c r="DA459" s="54" t="s">
        <v>4003</v>
      </c>
      <c r="DB459" s="55">
        <v>110.643</v>
      </c>
      <c r="DC459" s="54"/>
      <c r="DD459" s="54"/>
      <c r="DE459" s="54"/>
      <c r="DF459" s="54"/>
      <c r="DG459" s="54"/>
      <c r="DH459" s="54"/>
      <c r="DI459" s="54"/>
      <c r="DJ459" s="54">
        <v>2</v>
      </c>
      <c r="DK459" s="54"/>
      <c r="DL459" s="54"/>
      <c r="DM459" s="54"/>
      <c r="DN459" s="54">
        <v>1</v>
      </c>
      <c r="DO459" s="54" t="s">
        <v>4360</v>
      </c>
      <c r="DP459" s="54">
        <v>144</v>
      </c>
      <c r="DQ459" s="54"/>
      <c r="DR459" s="54"/>
      <c r="DS459" s="54"/>
      <c r="DT459" s="54"/>
      <c r="DU459" s="54"/>
      <c r="DV459" s="54"/>
      <c r="DW459" s="54"/>
      <c r="DX459" s="54"/>
      <c r="DY459" s="54"/>
      <c r="DZ459" s="54"/>
      <c r="EA459" s="54"/>
      <c r="EB459" s="54"/>
      <c r="EC459" s="54"/>
      <c r="ED459" s="54"/>
      <c r="EE459" s="54"/>
      <c r="EF459" s="54"/>
      <c r="EG459" s="54"/>
      <c r="EH459" s="54"/>
      <c r="EI459" s="54"/>
      <c r="EJ459" s="54"/>
      <c r="EK459" s="54"/>
      <c r="EL459" s="54"/>
      <c r="EM459" s="54"/>
      <c r="EN459" s="54"/>
      <c r="EO459" s="54"/>
      <c r="EP459" s="54"/>
      <c r="EQ459" s="54"/>
      <c r="ER459" s="54"/>
      <c r="ES459" s="54"/>
      <c r="ET459" s="54"/>
      <c r="EU459" s="54"/>
      <c r="EV459" s="54"/>
      <c r="EW459" s="54"/>
      <c r="EX459" s="54"/>
      <c r="EY459" s="54"/>
      <c r="EZ459" s="54"/>
      <c r="FA459" s="54">
        <v>1</v>
      </c>
      <c r="FB459" s="54" t="s">
        <v>4799</v>
      </c>
      <c r="FC459" s="54">
        <v>6</v>
      </c>
      <c r="FD459" s="54"/>
      <c r="FE459" s="54"/>
      <c r="FF459" s="54"/>
      <c r="FG459" s="54"/>
      <c r="FH459" s="54"/>
      <c r="FI459" s="54"/>
      <c r="FJ459" s="54"/>
      <c r="FK459" s="54"/>
      <c r="FL459" s="54"/>
      <c r="FM459" s="54"/>
      <c r="FN459" s="54"/>
      <c r="FO459" s="54"/>
      <c r="FP459" s="54"/>
      <c r="FQ459" s="54"/>
      <c r="FR459" s="54"/>
      <c r="FS459" s="54"/>
      <c r="FT459" s="54"/>
      <c r="FU459" s="54" t="s">
        <v>5077</v>
      </c>
      <c r="FV459" s="54" t="s">
        <v>5272</v>
      </c>
      <c r="FW459" s="54"/>
      <c r="FX459" s="54"/>
      <c r="FY459" s="54" t="s">
        <v>5520</v>
      </c>
      <c r="FZ459" s="54"/>
      <c r="GA459" s="54" t="s">
        <v>5634</v>
      </c>
      <c r="GB459" s="54"/>
      <c r="GC459" s="54" t="s">
        <v>5737</v>
      </c>
      <c r="GD459" s="54">
        <v>9</v>
      </c>
      <c r="GE459" s="54">
        <v>87</v>
      </c>
      <c r="GF459" s="54" t="s">
        <v>6019</v>
      </c>
      <c r="GG459" s="54" t="s">
        <v>6360</v>
      </c>
      <c r="GH459" s="54" t="s">
        <v>6682</v>
      </c>
      <c r="GI459" s="54" t="s">
        <v>7027</v>
      </c>
      <c r="GJ459" s="54" t="s">
        <v>13</v>
      </c>
      <c r="GK459" s="54" t="s">
        <v>7299</v>
      </c>
      <c r="GL459" s="54" t="s">
        <v>7392</v>
      </c>
      <c r="GM459" s="54" t="s">
        <v>7472</v>
      </c>
      <c r="GN459" s="54" t="s">
        <v>7517</v>
      </c>
    </row>
    <row r="460" spans="3:196" ht="30" customHeight="1" x14ac:dyDescent="0.2">
      <c r="C460" s="57" t="s">
        <v>11156</v>
      </c>
      <c r="D460" s="57" t="s">
        <v>11211</v>
      </c>
      <c r="E460" s="54" t="s">
        <v>54</v>
      </c>
      <c r="F460" s="54" t="s">
        <v>11175</v>
      </c>
      <c r="G460" s="54" t="s">
        <v>83</v>
      </c>
      <c r="H460" s="54" t="s">
        <v>304</v>
      </c>
      <c r="I460" s="54" t="s">
        <v>619</v>
      </c>
      <c r="J460" s="54" t="s">
        <v>619</v>
      </c>
      <c r="K460" s="54">
        <v>2023</v>
      </c>
      <c r="L460" s="54" t="s">
        <v>772</v>
      </c>
      <c r="M460" s="54" t="s">
        <v>991</v>
      </c>
      <c r="N460" s="54"/>
      <c r="O460" s="54" t="s">
        <v>699</v>
      </c>
      <c r="P460" s="54"/>
      <c r="Q460" s="54" t="s">
        <v>1684</v>
      </c>
      <c r="R460" s="54" t="s">
        <v>1883</v>
      </c>
      <c r="S460" s="54" t="s">
        <v>2123</v>
      </c>
      <c r="T460" s="54" t="s">
        <v>2352</v>
      </c>
      <c r="U460" s="54" t="s">
        <v>2494</v>
      </c>
      <c r="V460" s="54" t="s">
        <v>2565</v>
      </c>
      <c r="W460" s="54"/>
      <c r="X460" s="54"/>
      <c r="Y460" s="54"/>
      <c r="Z460" s="54" t="s">
        <v>2815</v>
      </c>
      <c r="AA460" s="54" t="s">
        <v>3066</v>
      </c>
      <c r="AB460" s="54" t="s">
        <v>3140</v>
      </c>
      <c r="AC460" s="54" t="s">
        <v>3066</v>
      </c>
      <c r="AD460" s="55">
        <v>1.35</v>
      </c>
      <c r="AE460" s="55"/>
      <c r="AF460" s="55"/>
      <c r="AG460" s="55"/>
      <c r="AH460" s="55">
        <v>1.32</v>
      </c>
      <c r="AI460" s="55">
        <v>97.78</v>
      </c>
      <c r="AJ460" s="55">
        <v>0.06</v>
      </c>
      <c r="AK460" s="55">
        <v>0</v>
      </c>
      <c r="AL460" s="55">
        <v>0</v>
      </c>
      <c r="AM460" s="55">
        <v>0</v>
      </c>
      <c r="AN460" s="55">
        <v>0</v>
      </c>
      <c r="AO460" s="55">
        <v>0.03</v>
      </c>
      <c r="AP460" s="55">
        <v>2.2200000000000002</v>
      </c>
      <c r="AQ460" s="55"/>
      <c r="AR460" s="55"/>
      <c r="AS460" s="55"/>
      <c r="AT460" s="55"/>
      <c r="AU460" s="55"/>
      <c r="AV460" s="55">
        <v>1</v>
      </c>
      <c r="AW460" s="54" t="s">
        <v>3446</v>
      </c>
      <c r="AX460" s="54" t="s">
        <v>3522</v>
      </c>
      <c r="AY460" s="55">
        <v>1.4999999999999999E-2</v>
      </c>
      <c r="AZ460" s="55">
        <v>0</v>
      </c>
      <c r="BA460" s="55">
        <v>0</v>
      </c>
      <c r="BB460" s="56">
        <v>1</v>
      </c>
      <c r="BC460" s="56">
        <v>1</v>
      </c>
      <c r="BD460" s="56">
        <v>1</v>
      </c>
      <c r="BE460" s="56">
        <v>0</v>
      </c>
      <c r="BF460" s="56">
        <v>1</v>
      </c>
      <c r="BG460" s="56">
        <v>0</v>
      </c>
      <c r="BH460" s="56">
        <v>0</v>
      </c>
      <c r="BI460" s="56">
        <v>0</v>
      </c>
      <c r="BJ460" s="56">
        <v>0</v>
      </c>
      <c r="BK460" s="56">
        <v>0</v>
      </c>
      <c r="BL460" s="56">
        <v>0</v>
      </c>
      <c r="BM460" s="56">
        <v>0</v>
      </c>
      <c r="BN460" s="56">
        <v>0</v>
      </c>
      <c r="BO460" s="56">
        <v>0</v>
      </c>
      <c r="BP460" s="56">
        <v>0</v>
      </c>
      <c r="BQ460" s="56">
        <v>0</v>
      </c>
      <c r="BR460" s="56">
        <v>0</v>
      </c>
      <c r="BS460" s="56">
        <v>0</v>
      </c>
      <c r="BT460" s="56">
        <v>0</v>
      </c>
      <c r="BU460" s="56">
        <v>0</v>
      </c>
      <c r="BV460" s="56">
        <v>0</v>
      </c>
      <c r="BW460" s="56">
        <v>0</v>
      </c>
      <c r="BX460" s="56">
        <v>0</v>
      </c>
      <c r="BY460" s="56"/>
      <c r="BZ460" s="56"/>
      <c r="CA460" s="56"/>
      <c r="CB460" s="56"/>
      <c r="CC460" s="56"/>
      <c r="CD460" s="56"/>
      <c r="CE460" s="56"/>
      <c r="CF460" s="56"/>
      <c r="CG460" s="56"/>
      <c r="CH460" s="56"/>
      <c r="CI460" s="56"/>
      <c r="CJ460" s="56"/>
      <c r="CK460" s="56"/>
      <c r="CL460" s="56"/>
      <c r="CM460" s="56"/>
      <c r="CN460" s="56">
        <v>0</v>
      </c>
      <c r="CO460" s="56">
        <v>0</v>
      </c>
      <c r="CP460" s="70">
        <v>0</v>
      </c>
      <c r="CQ460" s="56">
        <v>0</v>
      </c>
      <c r="CR460" s="56">
        <v>0</v>
      </c>
      <c r="CS460" s="56"/>
      <c r="CT460" s="56">
        <v>0</v>
      </c>
      <c r="CU460" s="56">
        <v>1</v>
      </c>
      <c r="CV460" s="56">
        <v>0</v>
      </c>
      <c r="CW460" s="55">
        <v>3.8570000000000002</v>
      </c>
      <c r="CX460" s="54" t="s">
        <v>594</v>
      </c>
      <c r="CY460" s="54"/>
      <c r="CZ460" s="54">
        <v>5.26</v>
      </c>
      <c r="DA460" s="54" t="s">
        <v>4003</v>
      </c>
      <c r="DB460" s="55">
        <v>57.795000000000002</v>
      </c>
      <c r="DC460" s="54"/>
      <c r="DD460" s="54"/>
      <c r="DE460" s="54"/>
      <c r="DF460" s="54"/>
      <c r="DG460" s="54"/>
      <c r="DH460" s="54">
        <v>3</v>
      </c>
      <c r="DI460" s="54" t="s">
        <v>4162</v>
      </c>
      <c r="DJ460" s="54">
        <v>1</v>
      </c>
      <c r="DK460" s="54">
        <v>1</v>
      </c>
      <c r="DL460" s="54" t="s">
        <v>4228</v>
      </c>
      <c r="DM460" s="54">
        <v>219</v>
      </c>
      <c r="DN460" s="54">
        <v>1</v>
      </c>
      <c r="DO460" s="54" t="s">
        <v>4362</v>
      </c>
      <c r="DP460" s="54">
        <v>62</v>
      </c>
      <c r="DQ460" s="54"/>
      <c r="DR460" s="54"/>
      <c r="DS460" s="54"/>
      <c r="DT460" s="54"/>
      <c r="DU460" s="54"/>
      <c r="DV460" s="54"/>
      <c r="DW460" s="54"/>
      <c r="DX460" s="54"/>
      <c r="DY460" s="54"/>
      <c r="DZ460" s="54"/>
      <c r="EA460" s="54"/>
      <c r="EB460" s="54"/>
      <c r="EC460" s="54"/>
      <c r="ED460" s="54"/>
      <c r="EE460" s="54"/>
      <c r="EF460" s="54"/>
      <c r="EG460" s="54"/>
      <c r="EH460" s="54"/>
      <c r="EI460" s="54"/>
      <c r="EJ460" s="54"/>
      <c r="EK460" s="54"/>
      <c r="EL460" s="54">
        <v>1</v>
      </c>
      <c r="EM460" s="54" t="s">
        <v>4644</v>
      </c>
      <c r="EN460" s="54">
        <v>52</v>
      </c>
      <c r="EO460" s="54"/>
      <c r="EP460" s="54"/>
      <c r="EQ460" s="54"/>
      <c r="ER460" s="54"/>
      <c r="ES460" s="54"/>
      <c r="ET460" s="54"/>
      <c r="EU460" s="54"/>
      <c r="EV460" s="54"/>
      <c r="EW460" s="54"/>
      <c r="EX460" s="54"/>
      <c r="EY460" s="54"/>
      <c r="EZ460" s="54"/>
      <c r="FA460" s="54"/>
      <c r="FB460" s="54"/>
      <c r="FC460" s="54"/>
      <c r="FD460" s="54"/>
      <c r="FE460" s="54"/>
      <c r="FF460" s="54"/>
      <c r="FG460" s="54"/>
      <c r="FH460" s="54"/>
      <c r="FI460" s="54"/>
      <c r="FJ460" s="54"/>
      <c r="FK460" s="54"/>
      <c r="FL460" s="54"/>
      <c r="FM460" s="54"/>
      <c r="FN460" s="54"/>
      <c r="FO460" s="54"/>
      <c r="FP460" s="54"/>
      <c r="FQ460" s="54"/>
      <c r="FR460" s="54"/>
      <c r="FS460" s="54"/>
      <c r="FT460" s="54"/>
      <c r="FU460" s="54"/>
      <c r="FV460" s="54" t="s">
        <v>5274</v>
      </c>
      <c r="FW460" s="54"/>
      <c r="FX460" s="54"/>
      <c r="FY460" s="54" t="s">
        <v>5522</v>
      </c>
      <c r="FZ460" s="54"/>
      <c r="GA460" s="54"/>
      <c r="GB460" s="54"/>
      <c r="GC460" s="54" t="s">
        <v>5739</v>
      </c>
      <c r="GD460" s="54">
        <v>1</v>
      </c>
      <c r="GE460" s="54">
        <v>75</v>
      </c>
      <c r="GF460" s="54" t="s">
        <v>6022</v>
      </c>
      <c r="GG460" s="54" t="s">
        <v>6363</v>
      </c>
      <c r="GH460" s="54" t="s">
        <v>6685</v>
      </c>
      <c r="GI460" s="54" t="s">
        <v>7030</v>
      </c>
      <c r="GJ460" s="54" t="s">
        <v>13</v>
      </c>
      <c r="GK460" s="54" t="s">
        <v>7299</v>
      </c>
      <c r="GL460" s="54" t="s">
        <v>7392</v>
      </c>
      <c r="GM460" s="54" t="s">
        <v>7472</v>
      </c>
      <c r="GN460" s="54" t="s">
        <v>7518</v>
      </c>
    </row>
    <row r="461" spans="3:196" ht="30" customHeight="1" x14ac:dyDescent="0.2">
      <c r="C461" s="57" t="s">
        <v>11156</v>
      </c>
      <c r="D461" s="57" t="s">
        <v>11211</v>
      </c>
      <c r="E461" s="54" t="s">
        <v>54</v>
      </c>
      <c r="F461" s="54" t="s">
        <v>11175</v>
      </c>
      <c r="G461" s="54" t="s">
        <v>83</v>
      </c>
      <c r="H461" s="54" t="s">
        <v>311</v>
      </c>
      <c r="I461" s="54" t="s">
        <v>623</v>
      </c>
      <c r="J461" s="54" t="s">
        <v>594</v>
      </c>
      <c r="K461" s="54">
        <v>2021</v>
      </c>
      <c r="L461" s="54" t="s">
        <v>836</v>
      </c>
      <c r="M461" s="54" t="s">
        <v>948</v>
      </c>
      <c r="N461" s="54"/>
      <c r="O461" s="54" t="s">
        <v>1172</v>
      </c>
      <c r="P461" s="54" t="s">
        <v>1402</v>
      </c>
      <c r="Q461" s="54" t="s">
        <v>1687</v>
      </c>
      <c r="R461" s="54" t="s">
        <v>1887</v>
      </c>
      <c r="S461" s="54" t="s">
        <v>2126</v>
      </c>
      <c r="T461" s="54" t="s">
        <v>2355</v>
      </c>
      <c r="U461" s="54" t="s">
        <v>699</v>
      </c>
      <c r="V461" s="54"/>
      <c r="W461" s="54"/>
      <c r="X461" s="54"/>
      <c r="Y461" s="54"/>
      <c r="Z461" s="54" t="s">
        <v>2822</v>
      </c>
      <c r="AA461" s="54" t="s">
        <v>2822</v>
      </c>
      <c r="AB461" s="54" t="s">
        <v>3140</v>
      </c>
      <c r="AC461" s="54" t="s">
        <v>3269</v>
      </c>
      <c r="AD461" s="55">
        <v>1.4735400000000001</v>
      </c>
      <c r="AE461" s="55"/>
      <c r="AF461" s="55"/>
      <c r="AG461" s="55"/>
      <c r="AH461" s="55">
        <v>1.4350000000000001</v>
      </c>
      <c r="AI461" s="55">
        <v>97.38</v>
      </c>
      <c r="AJ461" s="55">
        <v>0.31</v>
      </c>
      <c r="AK461" s="55">
        <v>0</v>
      </c>
      <c r="AL461" s="55">
        <v>0</v>
      </c>
      <c r="AM461" s="55">
        <v>0</v>
      </c>
      <c r="AN461" s="55">
        <v>0</v>
      </c>
      <c r="AO461" s="55">
        <v>3.8539999999999998E-2</v>
      </c>
      <c r="AP461" s="55">
        <v>2.62</v>
      </c>
      <c r="AQ461" s="55"/>
      <c r="AR461" s="55"/>
      <c r="AS461" s="55"/>
      <c r="AT461" s="55"/>
      <c r="AU461" s="55"/>
      <c r="AV461" s="55">
        <v>1</v>
      </c>
      <c r="AW461" s="54" t="s">
        <v>594</v>
      </c>
      <c r="AX461" s="54"/>
      <c r="AY461" s="55">
        <v>0</v>
      </c>
      <c r="AZ461" s="55">
        <v>7</v>
      </c>
      <c r="BA461" s="55">
        <v>0</v>
      </c>
      <c r="BB461" s="56">
        <v>30</v>
      </c>
      <c r="BC461" s="56">
        <v>4</v>
      </c>
      <c r="BD461" s="56">
        <v>3</v>
      </c>
      <c r="BE461" s="56">
        <v>0</v>
      </c>
      <c r="BF461" s="56">
        <v>2</v>
      </c>
      <c r="BG461" s="56">
        <v>0</v>
      </c>
      <c r="BH461" s="56">
        <v>0</v>
      </c>
      <c r="BI461" s="56">
        <v>0</v>
      </c>
      <c r="BJ461" s="56">
        <v>0</v>
      </c>
      <c r="BK461" s="56">
        <v>0</v>
      </c>
      <c r="BL461" s="56">
        <v>0</v>
      </c>
      <c r="BM461" s="56">
        <v>0</v>
      </c>
      <c r="BN461" s="56">
        <v>0</v>
      </c>
      <c r="BO461" s="56">
        <v>1</v>
      </c>
      <c r="BP461" s="56">
        <v>0</v>
      </c>
      <c r="BQ461" s="56">
        <v>0</v>
      </c>
      <c r="BR461" s="56">
        <v>0</v>
      </c>
      <c r="BS461" s="56">
        <v>0</v>
      </c>
      <c r="BT461" s="56">
        <v>0</v>
      </c>
      <c r="BU461" s="56">
        <v>0</v>
      </c>
      <c r="BV461" s="56">
        <v>0</v>
      </c>
      <c r="BW461" s="56">
        <v>0</v>
      </c>
      <c r="BX461" s="56">
        <v>0</v>
      </c>
      <c r="BY461" s="56"/>
      <c r="BZ461" s="56"/>
      <c r="CA461" s="56"/>
      <c r="CB461" s="56"/>
      <c r="CC461" s="56"/>
      <c r="CD461" s="56"/>
      <c r="CE461" s="56"/>
      <c r="CF461" s="56"/>
      <c r="CG461" s="56"/>
      <c r="CH461" s="56"/>
      <c r="CI461" s="56"/>
      <c r="CJ461" s="56"/>
      <c r="CK461" s="56"/>
      <c r="CL461" s="56"/>
      <c r="CM461" s="56"/>
      <c r="CN461" s="56">
        <v>0</v>
      </c>
      <c r="CO461" s="56">
        <v>0</v>
      </c>
      <c r="CP461" s="70">
        <v>0</v>
      </c>
      <c r="CQ461" s="56">
        <v>0</v>
      </c>
      <c r="CR461" s="56">
        <v>0</v>
      </c>
      <c r="CS461" s="56"/>
      <c r="CT461" s="56">
        <v>0</v>
      </c>
      <c r="CU461" s="56">
        <v>3</v>
      </c>
      <c r="CV461" s="56">
        <v>0</v>
      </c>
      <c r="CW461" s="55">
        <v>15.17</v>
      </c>
      <c r="CX461" s="54" t="s">
        <v>3783</v>
      </c>
      <c r="CY461" s="54"/>
      <c r="CZ461" s="54">
        <v>75.849999999999994</v>
      </c>
      <c r="DA461" s="54" t="s">
        <v>4003</v>
      </c>
      <c r="DB461" s="55">
        <v>20.544</v>
      </c>
      <c r="DC461" s="54"/>
      <c r="DD461" s="54"/>
      <c r="DE461" s="54"/>
      <c r="DF461" s="54"/>
      <c r="DG461" s="54"/>
      <c r="DH461" s="54"/>
      <c r="DI461" s="54"/>
      <c r="DJ461" s="54"/>
      <c r="DK461" s="54">
        <v>1</v>
      </c>
      <c r="DL461" s="54" t="s">
        <v>4181</v>
      </c>
      <c r="DM461" s="54">
        <v>191</v>
      </c>
      <c r="DN461" s="54">
        <v>1</v>
      </c>
      <c r="DO461" s="54" t="s">
        <v>4365</v>
      </c>
      <c r="DP461" s="54">
        <v>191</v>
      </c>
      <c r="DQ461" s="54"/>
      <c r="DR461" s="54"/>
      <c r="DS461" s="54"/>
      <c r="DT461" s="54"/>
      <c r="DU461" s="54"/>
      <c r="DV461" s="54"/>
      <c r="DW461" s="54"/>
      <c r="DX461" s="54"/>
      <c r="DY461" s="54"/>
      <c r="DZ461" s="54"/>
      <c r="EA461" s="54"/>
      <c r="EB461" s="54"/>
      <c r="EC461" s="54"/>
      <c r="ED461" s="54"/>
      <c r="EE461" s="54"/>
      <c r="EF461" s="54"/>
      <c r="EG461" s="54"/>
      <c r="EH461" s="54"/>
      <c r="EI461" s="54"/>
      <c r="EJ461" s="54"/>
      <c r="EK461" s="54"/>
      <c r="EL461" s="54">
        <v>1</v>
      </c>
      <c r="EM461" s="54" t="s">
        <v>4646</v>
      </c>
      <c r="EN461" s="54">
        <v>191</v>
      </c>
      <c r="EO461" s="54"/>
      <c r="EP461" s="54"/>
      <c r="EQ461" s="54"/>
      <c r="ER461" s="54"/>
      <c r="ES461" s="54"/>
      <c r="ET461" s="54"/>
      <c r="EU461" s="54"/>
      <c r="EV461" s="54"/>
      <c r="EW461" s="54"/>
      <c r="EX461" s="54"/>
      <c r="EY461" s="54"/>
      <c r="EZ461" s="54"/>
      <c r="FA461" s="54">
        <v>1</v>
      </c>
      <c r="FB461" s="54" t="s">
        <v>4180</v>
      </c>
      <c r="FC461" s="54">
        <v>10</v>
      </c>
      <c r="FD461" s="54"/>
      <c r="FE461" s="54"/>
      <c r="FF461" s="54"/>
      <c r="FG461" s="54"/>
      <c r="FH461" s="54"/>
      <c r="FI461" s="54"/>
      <c r="FJ461" s="54"/>
      <c r="FK461" s="54"/>
      <c r="FL461" s="54"/>
      <c r="FM461" s="54"/>
      <c r="FN461" s="54"/>
      <c r="FO461" s="54"/>
      <c r="FP461" s="54"/>
      <c r="FQ461" s="54"/>
      <c r="FR461" s="54"/>
      <c r="FS461" s="54"/>
      <c r="FT461" s="54"/>
      <c r="FU461" s="54" t="s">
        <v>4365</v>
      </c>
      <c r="FV461" s="54"/>
      <c r="FW461" s="54"/>
      <c r="FX461" s="54"/>
      <c r="FY461" s="54"/>
      <c r="FZ461" s="54"/>
      <c r="GA461" s="54"/>
      <c r="GB461" s="54"/>
      <c r="GC461" s="54" t="s">
        <v>5743</v>
      </c>
      <c r="GD461" s="54">
        <v>7</v>
      </c>
      <c r="GE461" s="54">
        <v>300</v>
      </c>
      <c r="GF461" s="54" t="s">
        <v>6027</v>
      </c>
      <c r="GG461" s="54" t="s">
        <v>6368</v>
      </c>
      <c r="GH461" s="54" t="s">
        <v>6690</v>
      </c>
      <c r="GI461" s="54" t="s">
        <v>7034</v>
      </c>
      <c r="GJ461" s="54" t="s">
        <v>13</v>
      </c>
      <c r="GK461" s="54" t="s">
        <v>7299</v>
      </c>
      <c r="GL461" s="54" t="s">
        <v>7401</v>
      </c>
      <c r="GM461" s="54" t="s">
        <v>7472</v>
      </c>
      <c r="GN461" s="54" t="s">
        <v>7519</v>
      </c>
    </row>
    <row r="462" spans="3:196" ht="30" customHeight="1" x14ac:dyDescent="0.2">
      <c r="C462" s="57" t="s">
        <v>11156</v>
      </c>
      <c r="D462" s="57" t="s">
        <v>11211</v>
      </c>
      <c r="E462" s="54" t="s">
        <v>54</v>
      </c>
      <c r="F462" s="54" t="s">
        <v>11175</v>
      </c>
      <c r="G462" s="54" t="s">
        <v>83</v>
      </c>
      <c r="H462" s="54" t="s">
        <v>315</v>
      </c>
      <c r="I462" s="54" t="s">
        <v>624</v>
      </c>
      <c r="J462" s="54" t="s">
        <v>594</v>
      </c>
      <c r="K462" s="54">
        <v>2023</v>
      </c>
      <c r="L462" s="54" t="s">
        <v>823</v>
      </c>
      <c r="M462" s="54" t="s">
        <v>774</v>
      </c>
      <c r="N462" s="54"/>
      <c r="O462" s="54" t="s">
        <v>1174</v>
      </c>
      <c r="P462" s="54" t="s">
        <v>1404</v>
      </c>
      <c r="Q462" s="54" t="s">
        <v>594</v>
      </c>
      <c r="R462" s="54"/>
      <c r="S462" s="54" t="s">
        <v>2130</v>
      </c>
      <c r="T462" s="54" t="s">
        <v>2359</v>
      </c>
      <c r="U462" s="54" t="s">
        <v>594</v>
      </c>
      <c r="V462" s="54"/>
      <c r="W462" s="54"/>
      <c r="X462" s="54"/>
      <c r="Y462" s="54"/>
      <c r="Z462" s="54" t="s">
        <v>2826</v>
      </c>
      <c r="AA462" s="54" t="s">
        <v>3068</v>
      </c>
      <c r="AB462" s="54" t="s">
        <v>3140</v>
      </c>
      <c r="AC462" s="54" t="s">
        <v>3271</v>
      </c>
      <c r="AD462" s="55">
        <v>2.7880000000000003</v>
      </c>
      <c r="AE462" s="55"/>
      <c r="AF462" s="55"/>
      <c r="AG462" s="55"/>
      <c r="AH462" s="55">
        <v>2.0680000000000001</v>
      </c>
      <c r="AI462" s="55">
        <v>71.739999999999995</v>
      </c>
      <c r="AJ462" s="55">
        <v>4.99E-2</v>
      </c>
      <c r="AK462" s="55">
        <v>0</v>
      </c>
      <c r="AL462" s="55">
        <v>0</v>
      </c>
      <c r="AM462" s="55">
        <v>0</v>
      </c>
      <c r="AN462" s="55">
        <v>0</v>
      </c>
      <c r="AO462" s="55">
        <v>0.72</v>
      </c>
      <c r="AP462" s="55">
        <v>25.82</v>
      </c>
      <c r="AQ462" s="55"/>
      <c r="AR462" s="55"/>
      <c r="AS462" s="55"/>
      <c r="AT462" s="55"/>
      <c r="AU462" s="55"/>
      <c r="AV462" s="55">
        <v>1</v>
      </c>
      <c r="AW462" s="54" t="s">
        <v>3448</v>
      </c>
      <c r="AX462" s="54"/>
      <c r="AY462" s="55">
        <v>0</v>
      </c>
      <c r="AZ462" s="55">
        <v>1.958</v>
      </c>
      <c r="BA462" s="55">
        <v>0.04</v>
      </c>
      <c r="BB462" s="56">
        <v>2</v>
      </c>
      <c r="BC462" s="56">
        <v>2</v>
      </c>
      <c r="BD462" s="56">
        <v>2</v>
      </c>
      <c r="BE462" s="56">
        <v>0</v>
      </c>
      <c r="BF462" s="56">
        <v>0</v>
      </c>
      <c r="BG462" s="56">
        <v>0</v>
      </c>
      <c r="BH462" s="56">
        <v>0</v>
      </c>
      <c r="BI462" s="56">
        <v>0</v>
      </c>
      <c r="BJ462" s="56">
        <v>0</v>
      </c>
      <c r="BK462" s="56">
        <v>0</v>
      </c>
      <c r="BL462" s="56">
        <v>0</v>
      </c>
      <c r="BM462" s="56">
        <v>0</v>
      </c>
      <c r="BN462" s="56">
        <v>0</v>
      </c>
      <c r="BO462" s="56">
        <v>1</v>
      </c>
      <c r="BP462" s="56">
        <v>0</v>
      </c>
      <c r="BQ462" s="56">
        <v>1</v>
      </c>
      <c r="BR462" s="56">
        <v>0</v>
      </c>
      <c r="BS462" s="56">
        <v>0</v>
      </c>
      <c r="BT462" s="56">
        <v>0</v>
      </c>
      <c r="BU462" s="56">
        <v>0</v>
      </c>
      <c r="BV462" s="56">
        <v>0</v>
      </c>
      <c r="BW462" s="56">
        <v>0</v>
      </c>
      <c r="BX462" s="56">
        <v>0</v>
      </c>
      <c r="BY462" s="56"/>
      <c r="BZ462" s="56"/>
      <c r="CA462" s="56"/>
      <c r="CB462" s="56"/>
      <c r="CC462" s="56"/>
      <c r="CD462" s="56"/>
      <c r="CE462" s="56"/>
      <c r="CF462" s="56"/>
      <c r="CG462" s="56"/>
      <c r="CH462" s="56"/>
      <c r="CI462" s="56"/>
      <c r="CJ462" s="56"/>
      <c r="CK462" s="56"/>
      <c r="CL462" s="56"/>
      <c r="CM462" s="56"/>
      <c r="CN462" s="56">
        <v>0</v>
      </c>
      <c r="CO462" s="56">
        <v>0</v>
      </c>
      <c r="CP462" s="70">
        <v>0</v>
      </c>
      <c r="CQ462" s="56">
        <v>0</v>
      </c>
      <c r="CR462" s="56">
        <v>0</v>
      </c>
      <c r="CS462" s="56"/>
      <c r="CT462" s="56">
        <v>0</v>
      </c>
      <c r="CU462" s="56">
        <v>2</v>
      </c>
      <c r="CV462" s="56">
        <v>0</v>
      </c>
      <c r="CW462" s="55">
        <v>4.6989999999999998</v>
      </c>
      <c r="CX462" s="54" t="s">
        <v>3785</v>
      </c>
      <c r="CY462" s="54" t="s">
        <v>3930</v>
      </c>
      <c r="CZ462" s="54">
        <v>2.83</v>
      </c>
      <c r="DA462" s="54" t="s">
        <v>4003</v>
      </c>
      <c r="DB462" s="55">
        <v>166.09200000000001</v>
      </c>
      <c r="DC462" s="54"/>
      <c r="DD462" s="54"/>
      <c r="DE462" s="54"/>
      <c r="DF462" s="54"/>
      <c r="DG462" s="54"/>
      <c r="DH462" s="54"/>
      <c r="DI462" s="54"/>
      <c r="DJ462" s="54"/>
      <c r="DK462" s="54">
        <v>1</v>
      </c>
      <c r="DL462" s="54" t="s">
        <v>4194</v>
      </c>
      <c r="DM462" s="54">
        <v>970</v>
      </c>
      <c r="DN462" s="54">
        <v>1</v>
      </c>
      <c r="DO462" s="54" t="s">
        <v>4180</v>
      </c>
      <c r="DP462" s="54">
        <v>250</v>
      </c>
      <c r="DQ462" s="54"/>
      <c r="DR462" s="54"/>
      <c r="DS462" s="54"/>
      <c r="DT462" s="54"/>
      <c r="DU462" s="54"/>
      <c r="DV462" s="54"/>
      <c r="DW462" s="54">
        <v>1</v>
      </c>
      <c r="DX462" s="54" t="s">
        <v>4458</v>
      </c>
      <c r="DY462" s="54">
        <v>124</v>
      </c>
      <c r="DZ462" s="54">
        <v>1</v>
      </c>
      <c r="EA462" s="54" t="s">
        <v>4476</v>
      </c>
      <c r="EB462" s="54">
        <v>0</v>
      </c>
      <c r="EC462" s="54"/>
      <c r="ED462" s="54"/>
      <c r="EE462" s="54"/>
      <c r="EF462" s="54"/>
      <c r="EG462" s="54"/>
      <c r="EH462" s="54"/>
      <c r="EI462" s="54"/>
      <c r="EJ462" s="54"/>
      <c r="EK462" s="54"/>
      <c r="EL462" s="54">
        <v>1</v>
      </c>
      <c r="EM462" s="54" t="s">
        <v>4647</v>
      </c>
      <c r="EN462" s="54">
        <v>124</v>
      </c>
      <c r="EO462" s="54">
        <v>1</v>
      </c>
      <c r="EP462" s="54" t="s">
        <v>4679</v>
      </c>
      <c r="EQ462" s="54">
        <v>200</v>
      </c>
      <c r="ER462" s="54"/>
      <c r="ES462" s="54"/>
      <c r="ET462" s="54"/>
      <c r="EU462" s="54"/>
      <c r="EV462" s="54"/>
      <c r="EW462" s="54"/>
      <c r="EX462" s="54"/>
      <c r="EY462" s="54"/>
      <c r="EZ462" s="54"/>
      <c r="FA462" s="54">
        <v>1</v>
      </c>
      <c r="FB462" s="54" t="s">
        <v>4180</v>
      </c>
      <c r="FC462" s="54">
        <v>9</v>
      </c>
      <c r="FD462" s="54"/>
      <c r="FE462" s="54"/>
      <c r="FF462" s="54"/>
      <c r="FG462" s="54"/>
      <c r="FH462" s="54"/>
      <c r="FI462" s="54"/>
      <c r="FJ462" s="54"/>
      <c r="FK462" s="54"/>
      <c r="FL462" s="54"/>
      <c r="FM462" s="54"/>
      <c r="FN462" s="54"/>
      <c r="FO462" s="54"/>
      <c r="FP462" s="54"/>
      <c r="FQ462" s="54"/>
      <c r="FR462" s="54"/>
      <c r="FS462" s="54"/>
      <c r="FT462" s="54"/>
      <c r="FU462" s="54" t="s">
        <v>4476</v>
      </c>
      <c r="FV462" s="54" t="s">
        <v>5278</v>
      </c>
      <c r="FW462" s="54"/>
      <c r="FX462" s="54"/>
      <c r="FY462" s="54"/>
      <c r="FZ462" s="54"/>
      <c r="GA462" s="54"/>
      <c r="GB462" s="54"/>
      <c r="GC462" s="54"/>
      <c r="GD462" s="54"/>
      <c r="GE462" s="54"/>
      <c r="GF462" s="54" t="s">
        <v>6029</v>
      </c>
      <c r="GG462" s="54" t="s">
        <v>6370</v>
      </c>
      <c r="GH462" s="54" t="s">
        <v>6692</v>
      </c>
      <c r="GI462" s="54" t="s">
        <v>7036</v>
      </c>
      <c r="GJ462" s="54" t="s">
        <v>13</v>
      </c>
      <c r="GK462" s="54" t="s">
        <v>7299</v>
      </c>
      <c r="GL462" s="54" t="s">
        <v>7401</v>
      </c>
      <c r="GM462" s="54" t="s">
        <v>7472</v>
      </c>
      <c r="GN462" s="54" t="s">
        <v>7520</v>
      </c>
    </row>
    <row r="463" spans="3:196" ht="30" customHeight="1" x14ac:dyDescent="0.2">
      <c r="C463" s="57" t="s">
        <v>11156</v>
      </c>
      <c r="D463" s="57" t="s">
        <v>11211</v>
      </c>
      <c r="E463" s="54" t="s">
        <v>54</v>
      </c>
      <c r="F463" s="54" t="s">
        <v>11175</v>
      </c>
      <c r="G463" s="54" t="s">
        <v>83</v>
      </c>
      <c r="H463" s="54" t="s">
        <v>318</v>
      </c>
      <c r="I463" s="54" t="s">
        <v>625</v>
      </c>
      <c r="J463" s="54" t="s">
        <v>740</v>
      </c>
      <c r="K463" s="54">
        <v>2020</v>
      </c>
      <c r="L463" s="54" t="s">
        <v>888</v>
      </c>
      <c r="M463" s="54" t="s">
        <v>780</v>
      </c>
      <c r="N463" s="54"/>
      <c r="O463" s="54" t="s">
        <v>1176</v>
      </c>
      <c r="P463" s="54" t="s">
        <v>1406</v>
      </c>
      <c r="Q463" s="54" t="s">
        <v>1693</v>
      </c>
      <c r="R463" s="54" t="s">
        <v>1892</v>
      </c>
      <c r="S463" s="54" t="s">
        <v>2133</v>
      </c>
      <c r="T463" s="54" t="s">
        <v>2361</v>
      </c>
      <c r="U463" s="54" t="s">
        <v>2496</v>
      </c>
      <c r="V463" s="54" t="s">
        <v>2571</v>
      </c>
      <c r="W463" s="54"/>
      <c r="X463" s="54"/>
      <c r="Y463" s="54"/>
      <c r="Z463" s="54" t="s">
        <v>2829</v>
      </c>
      <c r="AA463" s="54" t="s">
        <v>3069</v>
      </c>
      <c r="AB463" s="54" t="s">
        <v>3140</v>
      </c>
      <c r="AC463" s="54" t="s">
        <v>3069</v>
      </c>
      <c r="AD463" s="55">
        <v>23.384</v>
      </c>
      <c r="AE463" s="55"/>
      <c r="AF463" s="55"/>
      <c r="AG463" s="55"/>
      <c r="AH463" s="55">
        <v>22.507000000000001</v>
      </c>
      <c r="AI463" s="55">
        <v>96.25</v>
      </c>
      <c r="AJ463" s="55">
        <v>4.6500000000000004</v>
      </c>
      <c r="AK463" s="55">
        <v>0</v>
      </c>
      <c r="AL463" s="55">
        <v>0</v>
      </c>
      <c r="AM463" s="55">
        <v>0</v>
      </c>
      <c r="AN463" s="55">
        <v>0</v>
      </c>
      <c r="AO463" s="55">
        <v>0.877</v>
      </c>
      <c r="AP463" s="55">
        <v>3.75</v>
      </c>
      <c r="AQ463" s="55"/>
      <c r="AR463" s="55"/>
      <c r="AS463" s="55"/>
      <c r="AT463" s="55"/>
      <c r="AU463" s="55"/>
      <c r="AV463" s="55"/>
      <c r="AW463" s="54"/>
      <c r="AX463" s="54"/>
      <c r="AY463" s="55"/>
      <c r="AZ463" s="55">
        <v>11.666</v>
      </c>
      <c r="BA463" s="55">
        <v>2.4300000000000002</v>
      </c>
      <c r="BB463" s="56">
        <v>38</v>
      </c>
      <c r="BC463" s="56">
        <v>27</v>
      </c>
      <c r="BD463" s="56">
        <v>27</v>
      </c>
      <c r="BE463" s="56"/>
      <c r="BF463" s="56">
        <v>17</v>
      </c>
      <c r="BG463" s="56">
        <v>1</v>
      </c>
      <c r="BH463" s="56"/>
      <c r="BI463" s="56"/>
      <c r="BJ463" s="56"/>
      <c r="BK463" s="56">
        <v>2</v>
      </c>
      <c r="BL463" s="56">
        <v>2</v>
      </c>
      <c r="BM463" s="56"/>
      <c r="BN463" s="56"/>
      <c r="BO463" s="56">
        <v>2</v>
      </c>
      <c r="BP463" s="56">
        <v>2</v>
      </c>
      <c r="BQ463" s="56">
        <v>1</v>
      </c>
      <c r="BR463" s="56"/>
      <c r="BS463" s="56"/>
      <c r="BT463" s="56"/>
      <c r="BU463" s="56"/>
      <c r="BV463" s="56"/>
      <c r="BW463" s="56"/>
      <c r="BX463" s="56"/>
      <c r="BY463" s="56"/>
      <c r="BZ463" s="56"/>
      <c r="CA463" s="56"/>
      <c r="CB463" s="56"/>
      <c r="CC463" s="56"/>
      <c r="CD463" s="56"/>
      <c r="CE463" s="56"/>
      <c r="CF463" s="56"/>
      <c r="CG463" s="56"/>
      <c r="CH463" s="56"/>
      <c r="CI463" s="56"/>
      <c r="CJ463" s="56"/>
      <c r="CK463" s="56"/>
      <c r="CL463" s="56"/>
      <c r="CM463" s="56"/>
      <c r="CN463" s="56">
        <v>0</v>
      </c>
      <c r="CO463" s="56"/>
      <c r="CP463" s="70"/>
      <c r="CQ463" s="56"/>
      <c r="CR463" s="56"/>
      <c r="CS463" s="56"/>
      <c r="CT463" s="56"/>
      <c r="CU463" s="56">
        <v>27</v>
      </c>
      <c r="CV463" s="56">
        <v>0</v>
      </c>
      <c r="CW463" s="55">
        <v>34.936</v>
      </c>
      <c r="CX463" s="54" t="s">
        <v>3787</v>
      </c>
      <c r="CY463" s="54" t="s">
        <v>3931</v>
      </c>
      <c r="CZ463" s="54">
        <v>59.65</v>
      </c>
      <c r="DA463" s="54" t="s">
        <v>4003</v>
      </c>
      <c r="DB463" s="55">
        <v>57.158000000000001</v>
      </c>
      <c r="DC463" s="54"/>
      <c r="DD463" s="54"/>
      <c r="DE463" s="54"/>
      <c r="DF463" s="54"/>
      <c r="DG463" s="54"/>
      <c r="DH463" s="54"/>
      <c r="DI463" s="54"/>
      <c r="DJ463" s="54">
        <v>27</v>
      </c>
      <c r="DK463" s="54">
        <v>1</v>
      </c>
      <c r="DL463" s="54" t="s">
        <v>4230</v>
      </c>
      <c r="DM463" s="54">
        <v>8849</v>
      </c>
      <c r="DN463" s="54">
        <v>1</v>
      </c>
      <c r="DO463" s="54" t="s">
        <v>4366</v>
      </c>
      <c r="DP463" s="54">
        <v>528</v>
      </c>
      <c r="DQ463" s="54"/>
      <c r="DR463" s="54"/>
      <c r="DS463" s="54"/>
      <c r="DT463" s="54"/>
      <c r="DU463" s="54"/>
      <c r="DV463" s="54"/>
      <c r="DW463" s="54"/>
      <c r="DX463" s="54"/>
      <c r="DY463" s="54"/>
      <c r="DZ463" s="54"/>
      <c r="EA463" s="54"/>
      <c r="EB463" s="54"/>
      <c r="EC463" s="54"/>
      <c r="ED463" s="54"/>
      <c r="EE463" s="54"/>
      <c r="EF463" s="54"/>
      <c r="EG463" s="54"/>
      <c r="EH463" s="54"/>
      <c r="EI463" s="54"/>
      <c r="EJ463" s="54"/>
      <c r="EK463" s="54"/>
      <c r="EL463" s="54">
        <v>1</v>
      </c>
      <c r="EM463" s="54" t="s">
        <v>4648</v>
      </c>
      <c r="EN463" s="54">
        <v>613</v>
      </c>
      <c r="EO463" s="54"/>
      <c r="EP463" s="54"/>
      <c r="EQ463" s="54"/>
      <c r="ER463" s="54"/>
      <c r="ES463" s="54"/>
      <c r="ET463" s="54"/>
      <c r="EU463" s="54"/>
      <c r="EV463" s="54"/>
      <c r="EW463" s="54"/>
      <c r="EX463" s="54">
        <v>1</v>
      </c>
      <c r="EY463" s="54" t="s">
        <v>4725</v>
      </c>
      <c r="EZ463" s="54">
        <v>17</v>
      </c>
      <c r="FA463" s="54">
        <v>1</v>
      </c>
      <c r="FB463" s="54" t="s">
        <v>4445</v>
      </c>
      <c r="FC463" s="54">
        <v>9</v>
      </c>
      <c r="FD463" s="54"/>
      <c r="FE463" s="54"/>
      <c r="FF463" s="54"/>
      <c r="FG463" s="54"/>
      <c r="FH463" s="54"/>
      <c r="FI463" s="54"/>
      <c r="FJ463" s="54"/>
      <c r="FK463" s="54"/>
      <c r="FL463" s="54"/>
      <c r="FM463" s="54"/>
      <c r="FN463" s="54"/>
      <c r="FO463" s="54"/>
      <c r="FP463" s="54"/>
      <c r="FQ463" s="54"/>
      <c r="FR463" s="54"/>
      <c r="FS463" s="54"/>
      <c r="FT463" s="54"/>
      <c r="FU463" s="54" t="s">
        <v>5083</v>
      </c>
      <c r="FV463" s="54"/>
      <c r="FW463" s="54" t="s">
        <v>5372</v>
      </c>
      <c r="FX463" s="54" t="s">
        <v>5412</v>
      </c>
      <c r="FY463" s="54" t="s">
        <v>5526</v>
      </c>
      <c r="FZ463" s="54"/>
      <c r="GA463" s="54" t="s">
        <v>5635</v>
      </c>
      <c r="GB463" s="54"/>
      <c r="GC463" s="54" t="s">
        <v>5744</v>
      </c>
      <c r="GD463" s="54">
        <v>2</v>
      </c>
      <c r="GE463" s="54">
        <v>64</v>
      </c>
      <c r="GF463" s="54" t="s">
        <v>6031</v>
      </c>
      <c r="GG463" s="54" t="s">
        <v>6372</v>
      </c>
      <c r="GH463" s="54" t="s">
        <v>6694</v>
      </c>
      <c r="GI463" s="54" t="s">
        <v>7038</v>
      </c>
      <c r="GJ463" s="54" t="s">
        <v>13</v>
      </c>
      <c r="GK463" s="54" t="s">
        <v>7299</v>
      </c>
      <c r="GL463" s="54" t="s">
        <v>7401</v>
      </c>
      <c r="GM463" s="54" t="s">
        <v>7472</v>
      </c>
      <c r="GN463" s="54" t="s">
        <v>7521</v>
      </c>
    </row>
    <row r="464" spans="3:196" ht="30" customHeight="1" x14ac:dyDescent="0.2">
      <c r="C464" s="57" t="s">
        <v>11155</v>
      </c>
      <c r="D464" s="102" t="s">
        <v>11214</v>
      </c>
      <c r="E464" s="46" t="s">
        <v>7651</v>
      </c>
      <c r="F464" s="45" t="s">
        <v>11174</v>
      </c>
      <c r="G464" s="46"/>
      <c r="H464" s="46"/>
      <c r="I464" s="46" t="s">
        <v>7764</v>
      </c>
      <c r="J464" s="46" t="s">
        <v>462</v>
      </c>
      <c r="K464" s="46">
        <v>2022</v>
      </c>
      <c r="L464" s="47">
        <v>44927</v>
      </c>
      <c r="M464" s="47">
        <v>45291</v>
      </c>
      <c r="N464" s="46" t="s">
        <v>7984</v>
      </c>
      <c r="O464" s="46" t="s">
        <v>8098</v>
      </c>
      <c r="P464" s="46" t="s">
        <v>8213</v>
      </c>
      <c r="Q464" s="46" t="s">
        <v>8333</v>
      </c>
      <c r="R464" s="46" t="s">
        <v>1624</v>
      </c>
      <c r="S464" s="45"/>
      <c r="T464" s="46" t="s">
        <v>8430</v>
      </c>
      <c r="U464" s="46" t="s">
        <v>8460</v>
      </c>
      <c r="V464" s="46" t="s">
        <v>1624</v>
      </c>
      <c r="W464" s="45"/>
      <c r="X464" s="46" t="s">
        <v>8613</v>
      </c>
      <c r="Y464" s="46" t="s">
        <v>8699</v>
      </c>
      <c r="Z464" s="46" t="s">
        <v>8820</v>
      </c>
      <c r="AA464" s="46" t="s">
        <v>8868</v>
      </c>
      <c r="AB464" s="46" t="s">
        <v>3138</v>
      </c>
      <c r="AC464" s="46" t="s">
        <v>8982</v>
      </c>
      <c r="AD464" s="48">
        <f t="shared" ref="AD464:AD469" si="18">SUM(AE464,AH464,AK464,AM464,AO464,AQ464)</f>
        <v>141.6</v>
      </c>
      <c r="AE464" s="48">
        <v>129.4</v>
      </c>
      <c r="AF464" s="49">
        <v>91.38</v>
      </c>
      <c r="AG464" s="49">
        <v>0.18</v>
      </c>
      <c r="AH464" s="48">
        <v>0.1</v>
      </c>
      <c r="AI464" s="49">
        <v>7.0000000000000007E-2</v>
      </c>
      <c r="AJ464" s="49"/>
      <c r="AK464" s="49">
        <v>2</v>
      </c>
      <c r="AL464" s="49">
        <v>1.41</v>
      </c>
      <c r="AM464" s="49">
        <v>4</v>
      </c>
      <c r="AN464" s="49">
        <v>2.82</v>
      </c>
      <c r="AO464" s="49">
        <v>6.1</v>
      </c>
      <c r="AP464" s="49">
        <v>4.3099999999999996</v>
      </c>
      <c r="AQ464" s="49">
        <v>0</v>
      </c>
      <c r="AR464" s="49">
        <v>0</v>
      </c>
      <c r="AS464" s="46" t="s">
        <v>594</v>
      </c>
      <c r="AT464" s="46" t="s">
        <v>1624</v>
      </c>
      <c r="AU464" s="46" t="s">
        <v>1624</v>
      </c>
      <c r="AV464" s="45"/>
      <c r="AW464" s="45"/>
      <c r="AX464" s="45"/>
      <c r="AY464" s="49"/>
      <c r="AZ464" s="49">
        <v>230</v>
      </c>
      <c r="BA464" s="49">
        <v>0.32</v>
      </c>
      <c r="BB464" s="50">
        <v>120</v>
      </c>
      <c r="BC464" s="50">
        <v>101</v>
      </c>
      <c r="BD464" s="50">
        <v>69</v>
      </c>
      <c r="BE464" s="50">
        <v>1</v>
      </c>
      <c r="BF464" s="50">
        <v>35</v>
      </c>
      <c r="BG464" s="50">
        <v>6</v>
      </c>
      <c r="BH464" s="50"/>
      <c r="BI464" s="50"/>
      <c r="BJ464" s="50"/>
      <c r="BK464" s="50"/>
      <c r="BL464" s="50">
        <v>5</v>
      </c>
      <c r="BM464" s="50"/>
      <c r="BN464" s="50"/>
      <c r="BO464" s="50">
        <v>2</v>
      </c>
      <c r="BP464" s="50">
        <v>18</v>
      </c>
      <c r="BQ464" s="50">
        <v>2</v>
      </c>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v>0</v>
      </c>
      <c r="CO464" s="50"/>
      <c r="CP464" s="48"/>
      <c r="CQ464" s="50"/>
      <c r="CR464" s="50"/>
      <c r="CS464" s="50" t="s">
        <v>9247</v>
      </c>
      <c r="CT464" s="50">
        <v>0</v>
      </c>
      <c r="CU464" s="50">
        <v>69</v>
      </c>
      <c r="CV464" s="52">
        <f t="shared" ref="CV464:CV469" si="19">SUM(BE464:BX464)+SUM(CO464:CT464)-CU464</f>
        <v>0</v>
      </c>
      <c r="CW464" s="49">
        <v>118.55800000000001</v>
      </c>
      <c r="CX464" s="46" t="s">
        <v>9359</v>
      </c>
      <c r="CY464" s="46" t="s">
        <v>9409</v>
      </c>
      <c r="CZ464" s="49">
        <v>12.33</v>
      </c>
      <c r="DA464" s="53" t="s">
        <v>9470</v>
      </c>
      <c r="DB464" s="49">
        <v>961.27099999999996</v>
      </c>
      <c r="DC464" s="49"/>
      <c r="DD464" s="45"/>
      <c r="DE464" s="45"/>
      <c r="DF464" s="45"/>
      <c r="DG464" s="45"/>
      <c r="DH464" s="46">
        <v>0</v>
      </c>
      <c r="DI464" s="45"/>
      <c r="DJ464" s="46">
        <v>1</v>
      </c>
      <c r="DK464" s="46">
        <v>1</v>
      </c>
      <c r="DL464" s="46" t="s">
        <v>9632</v>
      </c>
      <c r="DM464" s="46">
        <v>55000</v>
      </c>
      <c r="DN464" s="46">
        <v>1</v>
      </c>
      <c r="DO464" s="46" t="s">
        <v>9632</v>
      </c>
      <c r="DP464" s="46">
        <v>55000</v>
      </c>
      <c r="DQ464" s="45"/>
      <c r="DR464" s="45"/>
      <c r="DS464" s="45"/>
      <c r="DT464" s="45"/>
      <c r="DU464" s="45"/>
      <c r="DV464" s="45"/>
      <c r="DW464" s="45"/>
      <c r="DX464" s="45"/>
      <c r="DY464" s="45"/>
      <c r="DZ464" s="45"/>
      <c r="EA464" s="45"/>
      <c r="EB464" s="45"/>
      <c r="EC464" s="45"/>
      <c r="ED464" s="45"/>
      <c r="EE464" s="45"/>
      <c r="EF464" s="45"/>
      <c r="EG464" s="45"/>
      <c r="EH464" s="45"/>
      <c r="EI464" s="45"/>
      <c r="EJ464" s="45"/>
      <c r="EK464" s="45"/>
      <c r="EL464" s="46">
        <v>1</v>
      </c>
      <c r="EM464" s="46" t="s">
        <v>4445</v>
      </c>
      <c r="EN464" s="46">
        <v>55000</v>
      </c>
      <c r="EO464" s="45"/>
      <c r="EP464" s="45"/>
      <c r="EQ464" s="45"/>
      <c r="ER464" s="45"/>
      <c r="ES464" s="45"/>
      <c r="ET464" s="45"/>
      <c r="EU464" s="45"/>
      <c r="EV464" s="45"/>
      <c r="EW464" s="45"/>
      <c r="EX464" s="45"/>
      <c r="EY464" s="45"/>
      <c r="EZ464" s="45"/>
      <c r="FA464" s="45"/>
      <c r="FB464" s="45"/>
      <c r="FC464" s="45"/>
      <c r="FD464" s="45"/>
      <c r="FE464" s="45"/>
      <c r="FF464" s="45"/>
      <c r="FG464" s="46">
        <v>100</v>
      </c>
      <c r="FH464" s="45"/>
      <c r="FI464" s="46">
        <v>43</v>
      </c>
      <c r="FJ464" s="46">
        <v>2</v>
      </c>
      <c r="FK464" s="46">
        <v>6</v>
      </c>
      <c r="FL464" s="46">
        <v>33</v>
      </c>
      <c r="FM464" s="46">
        <v>0</v>
      </c>
      <c r="FN464" s="46">
        <v>2</v>
      </c>
      <c r="FO464" s="46">
        <v>0</v>
      </c>
      <c r="FP464" s="46">
        <v>0</v>
      </c>
      <c r="FQ464" s="46">
        <v>0</v>
      </c>
      <c r="FR464" s="45"/>
      <c r="FS464" s="45"/>
      <c r="FT464" s="45"/>
      <c r="FU464" s="53" t="s">
        <v>10208</v>
      </c>
      <c r="FV464" s="46" t="s">
        <v>10295</v>
      </c>
      <c r="FW464" s="45"/>
      <c r="FX464" s="45"/>
      <c r="FY464" s="46" t="s">
        <v>10481</v>
      </c>
      <c r="FZ464" s="45"/>
      <c r="GA464" s="45"/>
      <c r="GB464" s="45"/>
      <c r="GC464" s="46" t="s">
        <v>10661</v>
      </c>
      <c r="GD464" s="46">
        <v>130</v>
      </c>
      <c r="GE464" s="46">
        <v>320</v>
      </c>
      <c r="GF464" s="46" t="s">
        <v>10748</v>
      </c>
      <c r="GG464" s="46" t="s">
        <v>10862</v>
      </c>
      <c r="GH464" s="46" t="s">
        <v>11081</v>
      </c>
      <c r="GI464" s="46" t="s">
        <v>10970</v>
      </c>
      <c r="GJ464" s="46" t="s">
        <v>7618</v>
      </c>
      <c r="GK464" s="46" t="s">
        <v>11039</v>
      </c>
      <c r="GL464" s="46" t="s">
        <v>11081</v>
      </c>
      <c r="GM464" s="46" t="s">
        <v>11076</v>
      </c>
      <c r="GN464" s="54" t="s">
        <v>7522</v>
      </c>
    </row>
    <row r="465" spans="3:196" ht="30" customHeight="1" x14ac:dyDescent="0.2">
      <c r="C465" s="57" t="s">
        <v>11178</v>
      </c>
      <c r="D465" s="102" t="s">
        <v>11214</v>
      </c>
      <c r="E465" s="46" t="s">
        <v>7651</v>
      </c>
      <c r="F465" s="45" t="s">
        <v>11174</v>
      </c>
      <c r="G465" s="46"/>
      <c r="H465" s="46"/>
      <c r="I465" s="46" t="s">
        <v>7767</v>
      </c>
      <c r="J465" s="45"/>
      <c r="K465" s="46">
        <v>2020</v>
      </c>
      <c r="L465" s="47">
        <v>44927</v>
      </c>
      <c r="M465" s="47">
        <v>45291</v>
      </c>
      <c r="N465" s="46" t="s">
        <v>7987</v>
      </c>
      <c r="O465" s="46" t="s">
        <v>8101</v>
      </c>
      <c r="P465" s="46" t="s">
        <v>8216</v>
      </c>
      <c r="Q465" s="46" t="s">
        <v>8335</v>
      </c>
      <c r="R465" s="45"/>
      <c r="S465" s="45"/>
      <c r="T465" s="46" t="s">
        <v>8430</v>
      </c>
      <c r="U465" s="46" t="s">
        <v>8464</v>
      </c>
      <c r="V465" s="45"/>
      <c r="W465" s="45"/>
      <c r="X465" s="45"/>
      <c r="Y465" s="45"/>
      <c r="Z465" s="46" t="s">
        <v>8822</v>
      </c>
      <c r="AA465" s="46" t="s">
        <v>8822</v>
      </c>
      <c r="AB465" s="46" t="s">
        <v>3138</v>
      </c>
      <c r="AC465" s="46" t="s">
        <v>8929</v>
      </c>
      <c r="AD465" s="48">
        <f t="shared" si="18"/>
        <v>643.66500000000008</v>
      </c>
      <c r="AE465" s="48">
        <v>15.576000000000001</v>
      </c>
      <c r="AF465" s="49">
        <v>2.42</v>
      </c>
      <c r="AG465" s="49">
        <v>0.02</v>
      </c>
      <c r="AH465" s="48">
        <v>0.59799999999999998</v>
      </c>
      <c r="AI465" s="49">
        <v>0.09</v>
      </c>
      <c r="AJ465" s="49"/>
      <c r="AK465" s="49">
        <v>0</v>
      </c>
      <c r="AL465" s="49">
        <v>0</v>
      </c>
      <c r="AM465" s="49">
        <v>26.463999999999999</v>
      </c>
      <c r="AN465" s="49">
        <v>4.1100000000000003</v>
      </c>
      <c r="AO465" s="49">
        <v>0</v>
      </c>
      <c r="AP465" s="49">
        <v>0</v>
      </c>
      <c r="AQ465" s="49">
        <v>601.02700000000004</v>
      </c>
      <c r="AR465" s="49">
        <v>93.38</v>
      </c>
      <c r="AS465" s="46" t="s">
        <v>9053</v>
      </c>
      <c r="AT465" s="46" t="s">
        <v>9061</v>
      </c>
      <c r="AU465" s="46" t="s">
        <v>8822</v>
      </c>
      <c r="AV465" s="45"/>
      <c r="AW465" s="45"/>
      <c r="AX465" s="45"/>
      <c r="AY465" s="49"/>
      <c r="AZ465" s="49">
        <v>2.0489999999999999</v>
      </c>
      <c r="BA465" s="49">
        <v>0</v>
      </c>
      <c r="BB465" s="50">
        <v>47</v>
      </c>
      <c r="BC465" s="50">
        <v>36</v>
      </c>
      <c r="BD465" s="50">
        <v>5</v>
      </c>
      <c r="BE465" s="50">
        <v>7</v>
      </c>
      <c r="BF465" s="50"/>
      <c r="BG465" s="50"/>
      <c r="BH465" s="50"/>
      <c r="BI465" s="50"/>
      <c r="BJ465" s="50"/>
      <c r="BK465" s="50">
        <v>4</v>
      </c>
      <c r="BL465" s="50">
        <v>3</v>
      </c>
      <c r="BM465" s="50">
        <v>1</v>
      </c>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v>0</v>
      </c>
      <c r="CO465" s="50"/>
      <c r="CP465" s="48"/>
      <c r="CQ465" s="50"/>
      <c r="CR465" s="50"/>
      <c r="CS465" s="50" t="s">
        <v>9248</v>
      </c>
      <c r="CT465" s="50">
        <v>1</v>
      </c>
      <c r="CU465" s="50">
        <v>16</v>
      </c>
      <c r="CV465" s="52">
        <f t="shared" si="19"/>
        <v>0</v>
      </c>
      <c r="CW465" s="49">
        <v>13.018000000000001</v>
      </c>
      <c r="CX465" s="46" t="s">
        <v>1624</v>
      </c>
      <c r="CY465" s="45"/>
      <c r="CZ465" s="49">
        <v>1.35</v>
      </c>
      <c r="DA465" s="53" t="s">
        <v>9471</v>
      </c>
      <c r="DB465" s="49">
        <v>961.27099999999996</v>
      </c>
      <c r="DC465" s="49"/>
      <c r="DD465" s="45"/>
      <c r="DE465" s="45"/>
      <c r="DF465" s="45"/>
      <c r="DG465" s="45"/>
      <c r="DH465" s="45"/>
      <c r="DI465" s="45"/>
      <c r="DJ465" s="46">
        <v>0</v>
      </c>
      <c r="DK465" s="45"/>
      <c r="DL465" s="45"/>
      <c r="DM465" s="45"/>
      <c r="DN465" s="46">
        <v>1</v>
      </c>
      <c r="DO465" s="46" t="s">
        <v>9704</v>
      </c>
      <c r="DP465" s="46">
        <v>0</v>
      </c>
      <c r="DQ465" s="45"/>
      <c r="DR465" s="45"/>
      <c r="DS465" s="45"/>
      <c r="DT465" s="45"/>
      <c r="DU465" s="45"/>
      <c r="DV465" s="45"/>
      <c r="DW465" s="45"/>
      <c r="DX465" s="45"/>
      <c r="DY465" s="45"/>
      <c r="DZ465" s="45"/>
      <c r="EA465" s="45"/>
      <c r="EB465" s="45"/>
      <c r="EC465" s="45"/>
      <c r="ED465" s="45"/>
      <c r="EE465" s="45"/>
      <c r="EF465" s="45"/>
      <c r="EG465" s="45"/>
      <c r="EH465" s="45"/>
      <c r="EI465" s="45"/>
      <c r="EJ465" s="45"/>
      <c r="EK465" s="45"/>
      <c r="EL465" s="45"/>
      <c r="EM465" s="45"/>
      <c r="EN465" s="45"/>
      <c r="EO465" s="45"/>
      <c r="EP465" s="45"/>
      <c r="EQ465" s="45"/>
      <c r="ER465" s="45"/>
      <c r="ES465" s="45"/>
      <c r="ET465" s="45"/>
      <c r="EU465" s="45"/>
      <c r="EV465" s="45"/>
      <c r="EW465" s="45"/>
      <c r="EX465" s="46">
        <v>1</v>
      </c>
      <c r="EY465" s="46" t="s">
        <v>9913</v>
      </c>
      <c r="EZ465" s="46">
        <v>7</v>
      </c>
      <c r="FA465" s="45"/>
      <c r="FB465" s="45"/>
      <c r="FC465" s="45"/>
      <c r="FD465" s="45"/>
      <c r="FE465" s="45"/>
      <c r="FF465" s="45"/>
      <c r="FG465" s="46">
        <v>100</v>
      </c>
      <c r="FH465" s="45"/>
      <c r="FI465" s="46">
        <v>44</v>
      </c>
      <c r="FJ465" s="46">
        <v>11</v>
      </c>
      <c r="FK465" s="46">
        <v>0</v>
      </c>
      <c r="FL465" s="46">
        <v>31</v>
      </c>
      <c r="FM465" s="46">
        <v>0</v>
      </c>
      <c r="FN465" s="46">
        <v>2</v>
      </c>
      <c r="FO465" s="46">
        <v>0</v>
      </c>
      <c r="FP465" s="46">
        <v>0</v>
      </c>
      <c r="FQ465" s="46">
        <v>0</v>
      </c>
      <c r="FR465" s="45"/>
      <c r="FS465" s="45"/>
      <c r="FT465" s="45"/>
      <c r="FU465" s="53" t="s">
        <v>10211</v>
      </c>
      <c r="FV465" s="45"/>
      <c r="FW465" s="45"/>
      <c r="FX465" s="45"/>
      <c r="FY465" s="46" t="s">
        <v>10484</v>
      </c>
      <c r="FZ465" s="45"/>
      <c r="GA465" s="45"/>
      <c r="GB465" s="45"/>
      <c r="GC465" s="46" t="s">
        <v>5727</v>
      </c>
      <c r="GD465" s="46">
        <v>0</v>
      </c>
      <c r="GE465" s="45"/>
      <c r="GF465" s="46" t="s">
        <v>10749</v>
      </c>
      <c r="GG465" s="46" t="s">
        <v>10863</v>
      </c>
      <c r="GH465" s="46" t="s">
        <v>11081</v>
      </c>
      <c r="GI465" s="46" t="s">
        <v>10971</v>
      </c>
      <c r="GJ465" s="46" t="s">
        <v>7618</v>
      </c>
      <c r="GK465" s="46" t="s">
        <v>11039</v>
      </c>
      <c r="GL465" s="46" t="s">
        <v>11081</v>
      </c>
      <c r="GM465" s="46" t="s">
        <v>11076</v>
      </c>
      <c r="GN465" s="54" t="s">
        <v>7525</v>
      </c>
    </row>
    <row r="466" spans="3:196" ht="30" customHeight="1" x14ac:dyDescent="0.2">
      <c r="C466" s="57" t="s">
        <v>11178</v>
      </c>
      <c r="D466" s="102" t="s">
        <v>11214</v>
      </c>
      <c r="E466" s="46" t="s">
        <v>7651</v>
      </c>
      <c r="F466" s="45" t="s">
        <v>11174</v>
      </c>
      <c r="G466" s="46"/>
      <c r="H466" s="46"/>
      <c r="I466" s="46" t="s">
        <v>7768</v>
      </c>
      <c r="J466" s="45"/>
      <c r="K466" s="46">
        <v>2020</v>
      </c>
      <c r="L466" s="47">
        <v>44927</v>
      </c>
      <c r="M466" s="47">
        <v>45291</v>
      </c>
      <c r="N466" s="46" t="s">
        <v>7988</v>
      </c>
      <c r="O466" s="46" t="s">
        <v>8102</v>
      </c>
      <c r="P466" s="46" t="s">
        <v>8216</v>
      </c>
      <c r="Q466" s="46" t="s">
        <v>8336</v>
      </c>
      <c r="R466" s="45"/>
      <c r="S466" s="45"/>
      <c r="T466" s="46" t="s">
        <v>8433</v>
      </c>
      <c r="U466" s="46" t="s">
        <v>8465</v>
      </c>
      <c r="V466" s="45"/>
      <c r="W466" s="45"/>
      <c r="X466" s="45"/>
      <c r="Y466" s="45"/>
      <c r="Z466" s="46" t="s">
        <v>8822</v>
      </c>
      <c r="AA466" s="46" t="s">
        <v>8822</v>
      </c>
      <c r="AB466" s="46" t="s">
        <v>3138</v>
      </c>
      <c r="AC466" s="46" t="s">
        <v>8929</v>
      </c>
      <c r="AD466" s="48">
        <f t="shared" si="18"/>
        <v>13.324999999999999</v>
      </c>
      <c r="AE466" s="48">
        <v>0.26600000000000001</v>
      </c>
      <c r="AF466" s="49">
        <v>2</v>
      </c>
      <c r="AG466" s="49">
        <v>0</v>
      </c>
      <c r="AH466" s="48">
        <v>1.2999999999999999E-2</v>
      </c>
      <c r="AI466" s="49">
        <v>0.1</v>
      </c>
      <c r="AJ466" s="49"/>
      <c r="AK466" s="49">
        <v>0</v>
      </c>
      <c r="AL466" s="49">
        <v>0</v>
      </c>
      <c r="AM466" s="49">
        <v>0</v>
      </c>
      <c r="AN466" s="49">
        <v>0</v>
      </c>
      <c r="AO466" s="49">
        <v>0</v>
      </c>
      <c r="AP466" s="49">
        <v>0</v>
      </c>
      <c r="AQ466" s="49">
        <v>13.045999999999999</v>
      </c>
      <c r="AR466" s="49">
        <v>97.91</v>
      </c>
      <c r="AS466" s="46" t="s">
        <v>699</v>
      </c>
      <c r="AT466" s="46" t="s">
        <v>9061</v>
      </c>
      <c r="AU466" s="46" t="s">
        <v>8822</v>
      </c>
      <c r="AV466" s="46">
        <v>1</v>
      </c>
      <c r="AW466" s="46" t="s">
        <v>9135</v>
      </c>
      <c r="AX466" s="46" t="s">
        <v>9208</v>
      </c>
      <c r="AY466" s="49">
        <v>5.9580000000000002</v>
      </c>
      <c r="AZ466" s="49">
        <v>0.23300000000000001</v>
      </c>
      <c r="BA466" s="49">
        <v>0</v>
      </c>
      <c r="BB466" s="50">
        <v>64</v>
      </c>
      <c r="BC466" s="50">
        <v>64</v>
      </c>
      <c r="BD466" s="50">
        <v>7</v>
      </c>
      <c r="BE466" s="50"/>
      <c r="BF466" s="50">
        <v>1</v>
      </c>
      <c r="BG466" s="50">
        <v>1</v>
      </c>
      <c r="BH466" s="50"/>
      <c r="BI466" s="50"/>
      <c r="BJ466" s="50"/>
      <c r="BK466" s="50"/>
      <c r="BL466" s="50"/>
      <c r="BM466" s="50"/>
      <c r="BN466" s="50"/>
      <c r="BO466" s="50"/>
      <c r="BP466" s="50">
        <v>5</v>
      </c>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v>0</v>
      </c>
      <c r="CO466" s="50"/>
      <c r="CP466" s="48"/>
      <c r="CQ466" s="50"/>
      <c r="CR466" s="50"/>
      <c r="CS466" s="51"/>
      <c r="CT466" s="50"/>
      <c r="CU466" s="50">
        <v>7</v>
      </c>
      <c r="CV466" s="52">
        <f t="shared" si="19"/>
        <v>0</v>
      </c>
      <c r="CW466" s="49">
        <v>12.587</v>
      </c>
      <c r="CX466" s="46" t="s">
        <v>1624</v>
      </c>
      <c r="CY466" s="45"/>
      <c r="CZ466" s="49">
        <v>1.31</v>
      </c>
      <c r="DA466" s="53" t="s">
        <v>9471</v>
      </c>
      <c r="DB466" s="49">
        <v>961.27099999999996</v>
      </c>
      <c r="DC466" s="49"/>
      <c r="DD466" s="45"/>
      <c r="DE466" s="45"/>
      <c r="DF466" s="45"/>
      <c r="DG466" s="45"/>
      <c r="DH466" s="45"/>
      <c r="DI466" s="45"/>
      <c r="DJ466" s="46">
        <v>0</v>
      </c>
      <c r="DK466" s="45"/>
      <c r="DL466" s="45"/>
      <c r="DM466" s="45"/>
      <c r="DN466" s="46">
        <v>1</v>
      </c>
      <c r="DO466" s="46" t="s">
        <v>4186</v>
      </c>
      <c r="DP466" s="46">
        <v>2010</v>
      </c>
      <c r="DQ466" s="45"/>
      <c r="DR466" s="45"/>
      <c r="DS466" s="45"/>
      <c r="DT466" s="45"/>
      <c r="DU466" s="45"/>
      <c r="DV466" s="45"/>
      <c r="DW466" s="45"/>
      <c r="DX466" s="45"/>
      <c r="DY466" s="45"/>
      <c r="DZ466" s="45"/>
      <c r="EA466" s="45"/>
      <c r="EB466" s="45"/>
      <c r="EC466" s="45"/>
      <c r="ED466" s="45"/>
      <c r="EE466" s="45"/>
      <c r="EF466" s="45"/>
      <c r="EG466" s="45"/>
      <c r="EH466" s="45"/>
      <c r="EI466" s="45"/>
      <c r="EJ466" s="45"/>
      <c r="EK466" s="45"/>
      <c r="EL466" s="45"/>
      <c r="EM466" s="45"/>
      <c r="EN466" s="45"/>
      <c r="EO466" s="45"/>
      <c r="EP466" s="45"/>
      <c r="EQ466" s="45"/>
      <c r="ER466" s="45"/>
      <c r="ES466" s="45"/>
      <c r="ET466" s="45"/>
      <c r="EU466" s="45"/>
      <c r="EV466" s="45"/>
      <c r="EW466" s="45"/>
      <c r="EX466" s="46">
        <v>1</v>
      </c>
      <c r="EY466" s="46" t="s">
        <v>9914</v>
      </c>
      <c r="EZ466" s="46">
        <v>6</v>
      </c>
      <c r="FA466" s="45"/>
      <c r="FB466" s="45"/>
      <c r="FC466" s="45"/>
      <c r="FD466" s="45"/>
      <c r="FE466" s="45"/>
      <c r="FF466" s="45"/>
      <c r="FG466" s="46">
        <v>100</v>
      </c>
      <c r="FH466" s="45"/>
      <c r="FI466" s="46">
        <v>57</v>
      </c>
      <c r="FJ466" s="46">
        <v>1</v>
      </c>
      <c r="FK466" s="46">
        <v>0</v>
      </c>
      <c r="FL466" s="46">
        <v>56</v>
      </c>
      <c r="FM466" s="46">
        <v>0</v>
      </c>
      <c r="FN466" s="46">
        <v>0</v>
      </c>
      <c r="FO466" s="46">
        <v>0</v>
      </c>
      <c r="FP466" s="46">
        <v>0</v>
      </c>
      <c r="FQ466" s="46">
        <v>0</v>
      </c>
      <c r="FR466" s="45"/>
      <c r="FS466" s="45"/>
      <c r="FT466" s="45"/>
      <c r="FU466" s="53" t="s">
        <v>10211</v>
      </c>
      <c r="FV466" s="45"/>
      <c r="FW466" s="45"/>
      <c r="FX466" s="45"/>
      <c r="FY466" s="46" t="s">
        <v>10485</v>
      </c>
      <c r="FZ466" s="45"/>
      <c r="GA466" s="45"/>
      <c r="GB466" s="45"/>
      <c r="GC466" s="46" t="s">
        <v>5727</v>
      </c>
      <c r="GD466" s="46">
        <v>0</v>
      </c>
      <c r="GE466" s="45"/>
      <c r="GF466" s="46" t="s">
        <v>10749</v>
      </c>
      <c r="GG466" s="46" t="s">
        <v>10864</v>
      </c>
      <c r="GH466" s="46" t="s">
        <v>11081</v>
      </c>
      <c r="GI466" s="46" t="s">
        <v>10971</v>
      </c>
      <c r="GJ466" s="46" t="s">
        <v>7618</v>
      </c>
      <c r="GK466" s="46" t="s">
        <v>11039</v>
      </c>
      <c r="GL466" s="46" t="s">
        <v>11081</v>
      </c>
      <c r="GM466" s="46" t="s">
        <v>11076</v>
      </c>
      <c r="GN466" s="54"/>
    </row>
    <row r="467" spans="3:196" ht="30" customHeight="1" x14ac:dyDescent="0.2">
      <c r="C467" s="57" t="s">
        <v>11155</v>
      </c>
      <c r="D467" s="102" t="s">
        <v>11214</v>
      </c>
      <c r="E467" s="46" t="s">
        <v>70</v>
      </c>
      <c r="F467" s="45" t="s">
        <v>11174</v>
      </c>
      <c r="G467" s="46"/>
      <c r="H467" s="46"/>
      <c r="I467" s="46" t="s">
        <v>7727</v>
      </c>
      <c r="J467" s="46" t="s">
        <v>7833</v>
      </c>
      <c r="K467" s="46">
        <v>2013</v>
      </c>
      <c r="L467" s="47">
        <v>44865</v>
      </c>
      <c r="M467" s="47">
        <v>45281</v>
      </c>
      <c r="N467" s="46" t="s">
        <v>7944</v>
      </c>
      <c r="O467" s="45"/>
      <c r="P467" s="46" t="s">
        <v>8177</v>
      </c>
      <c r="Q467" s="45"/>
      <c r="R467" s="46" t="s">
        <v>594</v>
      </c>
      <c r="S467" s="45"/>
      <c r="T467" s="46" t="s">
        <v>594</v>
      </c>
      <c r="U467" s="45"/>
      <c r="V467" s="46" t="s">
        <v>8486</v>
      </c>
      <c r="W467" s="45"/>
      <c r="X467" s="46" t="s">
        <v>8586</v>
      </c>
      <c r="Y467" s="45"/>
      <c r="Z467" s="46" t="s">
        <v>8782</v>
      </c>
      <c r="AA467" s="46" t="s">
        <v>8782</v>
      </c>
      <c r="AB467" s="46" t="s">
        <v>3138</v>
      </c>
      <c r="AC467" s="46" t="s">
        <v>8943</v>
      </c>
      <c r="AD467" s="48">
        <f t="shared" si="18"/>
        <v>359.74800000000005</v>
      </c>
      <c r="AE467" s="48">
        <v>253.76599999999999</v>
      </c>
      <c r="AF467" s="49">
        <v>70.33</v>
      </c>
      <c r="AG467" s="49">
        <v>0.21</v>
      </c>
      <c r="AH467" s="48">
        <v>69.483000000000004</v>
      </c>
      <c r="AI467" s="49">
        <v>19.18</v>
      </c>
      <c r="AJ467" s="49"/>
      <c r="AK467" s="49">
        <v>0</v>
      </c>
      <c r="AL467" s="49">
        <v>0</v>
      </c>
      <c r="AM467" s="49">
        <v>0</v>
      </c>
      <c r="AN467" s="49">
        <v>0</v>
      </c>
      <c r="AO467" s="49">
        <v>36.499000000000002</v>
      </c>
      <c r="AP467" s="49">
        <v>10.01</v>
      </c>
      <c r="AQ467" s="49">
        <v>0</v>
      </c>
      <c r="AR467" s="49">
        <v>0</v>
      </c>
      <c r="AS467" s="46" t="s">
        <v>594</v>
      </c>
      <c r="AT467" s="46" t="s">
        <v>594</v>
      </c>
      <c r="AU467" s="46" t="s">
        <v>594</v>
      </c>
      <c r="AV467" s="46">
        <v>1</v>
      </c>
      <c r="AW467" s="46" t="s">
        <v>9113</v>
      </c>
      <c r="AX467" s="46" t="s">
        <v>9185</v>
      </c>
      <c r="AY467" s="49">
        <v>0</v>
      </c>
      <c r="AZ467" s="49">
        <v>429.21800000000002</v>
      </c>
      <c r="BA467" s="49">
        <v>0.36</v>
      </c>
      <c r="BB467" s="50">
        <v>332</v>
      </c>
      <c r="BC467" s="50">
        <v>332</v>
      </c>
      <c r="BD467" s="50">
        <v>300</v>
      </c>
      <c r="BE467" s="50">
        <v>58</v>
      </c>
      <c r="BF467" s="50">
        <v>27</v>
      </c>
      <c r="BG467" s="50">
        <v>27</v>
      </c>
      <c r="BH467" s="50">
        <v>2</v>
      </c>
      <c r="BI467" s="50">
        <v>1</v>
      </c>
      <c r="BJ467" s="50">
        <v>0</v>
      </c>
      <c r="BK467" s="50">
        <v>0</v>
      </c>
      <c r="BL467" s="50">
        <v>8</v>
      </c>
      <c r="BM467" s="50">
        <v>19</v>
      </c>
      <c r="BN467" s="50">
        <v>13</v>
      </c>
      <c r="BO467" s="50">
        <v>33</v>
      </c>
      <c r="BP467" s="50">
        <v>13</v>
      </c>
      <c r="BQ467" s="50">
        <v>8</v>
      </c>
      <c r="BR467" s="50">
        <v>30</v>
      </c>
      <c r="BS467" s="50">
        <v>0</v>
      </c>
      <c r="BT467" s="50">
        <v>0</v>
      </c>
      <c r="BU467" s="50">
        <v>0</v>
      </c>
      <c r="BV467" s="50">
        <v>40</v>
      </c>
      <c r="BW467" s="50">
        <v>0</v>
      </c>
      <c r="BX467" s="50">
        <v>0</v>
      </c>
      <c r="BY467" s="50"/>
      <c r="BZ467" s="50"/>
      <c r="CA467" s="50"/>
      <c r="CB467" s="50"/>
      <c r="CC467" s="50"/>
      <c r="CD467" s="50"/>
      <c r="CE467" s="50"/>
      <c r="CF467" s="50"/>
      <c r="CG467" s="50"/>
      <c r="CH467" s="50"/>
      <c r="CI467" s="50"/>
      <c r="CJ467" s="50"/>
      <c r="CK467" s="50"/>
      <c r="CL467" s="50"/>
      <c r="CM467" s="50"/>
      <c r="CN467" s="50">
        <v>0</v>
      </c>
      <c r="CO467" s="50">
        <v>0</v>
      </c>
      <c r="CP467" s="48">
        <v>0</v>
      </c>
      <c r="CQ467" s="50">
        <v>0</v>
      </c>
      <c r="CR467" s="50">
        <v>0</v>
      </c>
      <c r="CS467" s="50" t="s">
        <v>9237</v>
      </c>
      <c r="CT467" s="50">
        <v>13</v>
      </c>
      <c r="CU467" s="50">
        <v>292</v>
      </c>
      <c r="CV467" s="52">
        <f t="shared" si="19"/>
        <v>0</v>
      </c>
      <c r="CW467" s="49">
        <v>520.56799999999998</v>
      </c>
      <c r="CX467" s="46" t="s">
        <v>9323</v>
      </c>
      <c r="CY467" s="45"/>
      <c r="CZ467" s="49">
        <v>42.94</v>
      </c>
      <c r="DA467" s="53" t="s">
        <v>4042</v>
      </c>
      <c r="DB467" s="49">
        <v>1211.183</v>
      </c>
      <c r="DC467" s="49"/>
      <c r="DD467" s="45"/>
      <c r="DE467" s="45"/>
      <c r="DF467" s="45"/>
      <c r="DG467" s="45"/>
      <c r="DH467" s="45"/>
      <c r="DI467" s="45"/>
      <c r="DJ467" s="46">
        <v>3</v>
      </c>
      <c r="DK467" s="46">
        <v>1</v>
      </c>
      <c r="DL467" s="46" t="s">
        <v>9613</v>
      </c>
      <c r="DM467" s="46">
        <v>0</v>
      </c>
      <c r="DN467" s="46">
        <v>1</v>
      </c>
      <c r="DO467" s="46" t="s">
        <v>9680</v>
      </c>
      <c r="DP467" s="46">
        <v>11435</v>
      </c>
      <c r="DQ467" s="45"/>
      <c r="DR467" s="45"/>
      <c r="DS467" s="45"/>
      <c r="DT467" s="45"/>
      <c r="DU467" s="45"/>
      <c r="DV467" s="45"/>
      <c r="DW467" s="45"/>
      <c r="DX467" s="45"/>
      <c r="DY467" s="45"/>
      <c r="DZ467" s="45"/>
      <c r="EA467" s="45"/>
      <c r="EB467" s="45"/>
      <c r="EC467" s="45"/>
      <c r="ED467" s="45"/>
      <c r="EE467" s="45"/>
      <c r="EF467" s="45"/>
      <c r="EG467" s="45"/>
      <c r="EH467" s="45"/>
      <c r="EI467" s="45"/>
      <c r="EJ467" s="45"/>
      <c r="EK467" s="45"/>
      <c r="EL467" s="46">
        <v>1</v>
      </c>
      <c r="EM467" s="46" t="s">
        <v>9862</v>
      </c>
      <c r="EN467" s="46">
        <v>11435</v>
      </c>
      <c r="EO467" s="45"/>
      <c r="EP467" s="45"/>
      <c r="EQ467" s="45"/>
      <c r="ER467" s="45"/>
      <c r="ES467" s="45"/>
      <c r="ET467" s="45"/>
      <c r="EU467" s="45"/>
      <c r="EV467" s="45"/>
      <c r="EW467" s="45"/>
      <c r="EX467" s="46">
        <v>1</v>
      </c>
      <c r="EY467" s="46" t="s">
        <v>4818</v>
      </c>
      <c r="EZ467" s="46">
        <v>21</v>
      </c>
      <c r="FA467" s="45"/>
      <c r="FB467" s="45"/>
      <c r="FC467" s="45"/>
      <c r="FD467" s="45"/>
      <c r="FE467" s="45"/>
      <c r="FF467" s="45"/>
      <c r="FG467" s="46">
        <v>100</v>
      </c>
      <c r="FH467" s="46" t="s">
        <v>594</v>
      </c>
      <c r="FI467" s="46">
        <v>63</v>
      </c>
      <c r="FJ467" s="46">
        <v>0</v>
      </c>
      <c r="FK467" s="46">
        <v>7</v>
      </c>
      <c r="FL467" s="46">
        <v>24</v>
      </c>
      <c r="FM467" s="46">
        <v>22</v>
      </c>
      <c r="FN467" s="46">
        <v>9</v>
      </c>
      <c r="FO467" s="46">
        <v>0</v>
      </c>
      <c r="FP467" s="46">
        <v>0</v>
      </c>
      <c r="FQ467" s="46">
        <v>0</v>
      </c>
      <c r="FR467" s="46">
        <v>1</v>
      </c>
      <c r="FS467" s="53" t="s">
        <v>10057</v>
      </c>
      <c r="FT467" s="46" t="s">
        <v>10109</v>
      </c>
      <c r="FU467" s="53" t="s">
        <v>10057</v>
      </c>
      <c r="FV467" s="46" t="s">
        <v>10273</v>
      </c>
      <c r="FW467" s="53" t="s">
        <v>10057</v>
      </c>
      <c r="FX467" s="46" t="s">
        <v>10380</v>
      </c>
      <c r="FY467" s="46" t="s">
        <v>10455</v>
      </c>
      <c r="FZ467" s="45"/>
      <c r="GA467" s="46" t="s">
        <v>10542</v>
      </c>
      <c r="GB467" s="46" t="s">
        <v>10577</v>
      </c>
      <c r="GC467" s="46" t="s">
        <v>10634</v>
      </c>
      <c r="GD467" s="46">
        <v>3</v>
      </c>
      <c r="GE467" s="46">
        <v>189</v>
      </c>
      <c r="GF467" s="46" t="s">
        <v>26</v>
      </c>
      <c r="GG467" s="46" t="s">
        <v>7318</v>
      </c>
      <c r="GH467" s="46" t="s">
        <v>11081</v>
      </c>
      <c r="GI467" s="46" t="s">
        <v>7490</v>
      </c>
      <c r="GJ467" s="46" t="s">
        <v>26</v>
      </c>
      <c r="GK467" s="46" t="s">
        <v>7318</v>
      </c>
      <c r="GL467" s="46" t="s">
        <v>11081</v>
      </c>
      <c r="GM467" s="46" t="s">
        <v>7490</v>
      </c>
      <c r="GN467" s="54"/>
    </row>
    <row r="468" spans="3:196" ht="30" customHeight="1" x14ac:dyDescent="0.2">
      <c r="C468" s="102" t="s">
        <v>711</v>
      </c>
      <c r="D468" s="102" t="s">
        <v>11214</v>
      </c>
      <c r="E468" s="46" t="s">
        <v>70</v>
      </c>
      <c r="F468" s="45" t="s">
        <v>11174</v>
      </c>
      <c r="G468" s="46"/>
      <c r="H468" s="46"/>
      <c r="I468" s="46" t="s">
        <v>7732</v>
      </c>
      <c r="J468" s="46" t="s">
        <v>7838</v>
      </c>
      <c r="K468" s="46">
        <v>2021</v>
      </c>
      <c r="L468" s="47">
        <v>44896</v>
      </c>
      <c r="M468" s="47">
        <v>45139</v>
      </c>
      <c r="N468" s="46" t="s">
        <v>7946</v>
      </c>
      <c r="O468" s="45"/>
      <c r="P468" s="46" t="s">
        <v>8180</v>
      </c>
      <c r="Q468" s="45"/>
      <c r="R468" s="45"/>
      <c r="S468" s="45"/>
      <c r="T468" s="45"/>
      <c r="U468" s="45"/>
      <c r="V468" s="46" t="s">
        <v>8489</v>
      </c>
      <c r="W468" s="45"/>
      <c r="X468" s="46" t="s">
        <v>8589</v>
      </c>
      <c r="Y468" s="45"/>
      <c r="Z468" s="46" t="s">
        <v>8782</v>
      </c>
      <c r="AA468" s="46" t="s">
        <v>8782</v>
      </c>
      <c r="AB468" s="46" t="s">
        <v>3142</v>
      </c>
      <c r="AC468" s="46" t="s">
        <v>8948</v>
      </c>
      <c r="AD468" s="48">
        <f t="shared" si="18"/>
        <v>18.370999999999999</v>
      </c>
      <c r="AE468" s="48">
        <v>13.896000000000001</v>
      </c>
      <c r="AF468" s="49">
        <v>70.760000000000005</v>
      </c>
      <c r="AG468" s="49">
        <v>0.01</v>
      </c>
      <c r="AH468" s="48">
        <v>4.2640000000000002</v>
      </c>
      <c r="AI468" s="49">
        <v>21.77</v>
      </c>
      <c r="AJ468" s="49"/>
      <c r="AK468" s="49">
        <v>0</v>
      </c>
      <c r="AL468" s="49">
        <v>0</v>
      </c>
      <c r="AM468" s="49">
        <v>0.21099999999999999</v>
      </c>
      <c r="AN468" s="49">
        <v>0</v>
      </c>
      <c r="AO468" s="49">
        <v>0</v>
      </c>
      <c r="AP468" s="49">
        <v>0</v>
      </c>
      <c r="AQ468" s="49">
        <v>0</v>
      </c>
      <c r="AR468" s="49">
        <v>0</v>
      </c>
      <c r="AS468" s="46" t="s">
        <v>594</v>
      </c>
      <c r="AT468" s="46" t="s">
        <v>594</v>
      </c>
      <c r="AU468" s="46" t="s">
        <v>594</v>
      </c>
      <c r="AV468" s="45"/>
      <c r="AW468" s="45"/>
      <c r="AX468" s="45"/>
      <c r="AY468" s="49"/>
      <c r="AZ468" s="49">
        <v>25.587</v>
      </c>
      <c r="BA468" s="49">
        <v>0.02</v>
      </c>
      <c r="BB468" s="50">
        <v>65</v>
      </c>
      <c r="BC468" s="50">
        <v>65</v>
      </c>
      <c r="BD468" s="50">
        <v>57</v>
      </c>
      <c r="BE468" s="50"/>
      <c r="BF468" s="50"/>
      <c r="BG468" s="50"/>
      <c r="BH468" s="50"/>
      <c r="BI468" s="50"/>
      <c r="BJ468" s="50"/>
      <c r="BK468" s="50"/>
      <c r="BL468" s="50"/>
      <c r="BM468" s="50"/>
      <c r="BN468" s="50"/>
      <c r="BO468" s="50"/>
      <c r="BP468" s="50"/>
      <c r="BQ468" s="50"/>
      <c r="BR468" s="50"/>
      <c r="BS468" s="50"/>
      <c r="BT468" s="50"/>
      <c r="BU468" s="50"/>
      <c r="BV468" s="50"/>
      <c r="BW468" s="50"/>
      <c r="BX468" s="50">
        <v>57</v>
      </c>
      <c r="BY468" s="50">
        <v>8</v>
      </c>
      <c r="BZ468" s="50"/>
      <c r="CA468" s="50"/>
      <c r="CB468" s="50"/>
      <c r="CC468" s="50"/>
      <c r="CD468" s="50"/>
      <c r="CE468" s="50"/>
      <c r="CF468" s="50"/>
      <c r="CG468" s="50"/>
      <c r="CH468" s="50"/>
      <c r="CI468" s="50"/>
      <c r="CJ468" s="50"/>
      <c r="CK468" s="50"/>
      <c r="CL468" s="50"/>
      <c r="CM468" s="50">
        <v>49</v>
      </c>
      <c r="CN468" s="50">
        <v>57</v>
      </c>
      <c r="CO468" s="50"/>
      <c r="CP468" s="48"/>
      <c r="CQ468" s="50"/>
      <c r="CR468" s="50"/>
      <c r="CS468" s="51"/>
      <c r="CT468" s="50"/>
      <c r="CU468" s="50">
        <v>57</v>
      </c>
      <c r="CV468" s="52">
        <f t="shared" si="19"/>
        <v>0</v>
      </c>
      <c r="CW468" s="49">
        <v>37.588000000000001</v>
      </c>
      <c r="CX468" s="46" t="s">
        <v>9328</v>
      </c>
      <c r="CY468" s="45"/>
      <c r="CZ468" s="49">
        <v>3.06</v>
      </c>
      <c r="DA468" s="53" t="s">
        <v>4042</v>
      </c>
      <c r="DB468" s="49">
        <v>1211.183</v>
      </c>
      <c r="DC468" s="49"/>
      <c r="DD468" s="45"/>
      <c r="DE468" s="45"/>
      <c r="DF468" s="45"/>
      <c r="DG468" s="45"/>
      <c r="DH468" s="45"/>
      <c r="DI468" s="45"/>
      <c r="DJ468" s="46">
        <v>1</v>
      </c>
      <c r="DK468" s="46">
        <v>1</v>
      </c>
      <c r="DL468" s="46" t="s">
        <v>9616</v>
      </c>
      <c r="DM468" s="46">
        <v>0</v>
      </c>
      <c r="DN468" s="46">
        <v>1</v>
      </c>
      <c r="DO468" s="46" t="s">
        <v>9683</v>
      </c>
      <c r="DP468" s="46">
        <v>0</v>
      </c>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6" t="s">
        <v>9939</v>
      </c>
      <c r="FC468" s="46">
        <v>0</v>
      </c>
      <c r="FD468" s="46" t="s">
        <v>9952</v>
      </c>
      <c r="FE468" s="46" t="s">
        <v>4818</v>
      </c>
      <c r="FF468" s="46">
        <v>13</v>
      </c>
      <c r="FG468" s="46">
        <v>40</v>
      </c>
      <c r="FH468" s="46" t="s">
        <v>10009</v>
      </c>
      <c r="FI468" s="46">
        <v>40</v>
      </c>
      <c r="FJ468" s="46">
        <v>9</v>
      </c>
      <c r="FK468" s="46">
        <v>0</v>
      </c>
      <c r="FL468" s="46">
        <v>0</v>
      </c>
      <c r="FM468" s="46">
        <v>22</v>
      </c>
      <c r="FN468" s="46">
        <v>9</v>
      </c>
      <c r="FO468" s="46">
        <v>0</v>
      </c>
      <c r="FP468" s="46">
        <v>0</v>
      </c>
      <c r="FQ468" s="46">
        <v>0</v>
      </c>
      <c r="FR468" s="45"/>
      <c r="FS468" s="45"/>
      <c r="FT468" s="45"/>
      <c r="FU468" s="45"/>
      <c r="FV468" s="45"/>
      <c r="FW468" s="45"/>
      <c r="FX468" s="45"/>
      <c r="FY468" s="46" t="s">
        <v>10455</v>
      </c>
      <c r="FZ468" s="45"/>
      <c r="GA468" s="46" t="s">
        <v>10547</v>
      </c>
      <c r="GB468" s="46" t="s">
        <v>10582</v>
      </c>
      <c r="GC468" s="46" t="s">
        <v>10638</v>
      </c>
      <c r="GD468" s="46">
        <v>1</v>
      </c>
      <c r="GE468" s="46">
        <v>120</v>
      </c>
      <c r="GF468" s="46" t="s">
        <v>26</v>
      </c>
      <c r="GG468" s="46" t="s">
        <v>7318</v>
      </c>
      <c r="GH468" s="46" t="s">
        <v>11081</v>
      </c>
      <c r="GI468" s="46" t="s">
        <v>7490</v>
      </c>
      <c r="GJ468" s="46" t="s">
        <v>26</v>
      </c>
      <c r="GK468" s="46" t="s">
        <v>7318</v>
      </c>
      <c r="GL468" s="46" t="s">
        <v>11081</v>
      </c>
      <c r="GM468" s="46" t="s">
        <v>7490</v>
      </c>
      <c r="GN468" s="54"/>
    </row>
    <row r="469" spans="3:196" ht="30" customHeight="1" x14ac:dyDescent="0.2">
      <c r="C469" s="57" t="s">
        <v>11183</v>
      </c>
      <c r="D469" s="102" t="s">
        <v>11214</v>
      </c>
      <c r="E469" s="46" t="s">
        <v>70</v>
      </c>
      <c r="F469" s="45" t="s">
        <v>11174</v>
      </c>
      <c r="G469" s="46"/>
      <c r="H469" s="46"/>
      <c r="I469" s="46" t="s">
        <v>7752</v>
      </c>
      <c r="J469" s="46" t="s">
        <v>7855</v>
      </c>
      <c r="K469" s="46">
        <v>2023</v>
      </c>
      <c r="L469" s="47">
        <v>44992</v>
      </c>
      <c r="M469" s="47">
        <v>45153</v>
      </c>
      <c r="N469" s="46" t="s">
        <v>7972</v>
      </c>
      <c r="O469" s="45"/>
      <c r="P469" s="46" t="s">
        <v>8200</v>
      </c>
      <c r="Q469" s="45"/>
      <c r="R469" s="46" t="s">
        <v>699</v>
      </c>
      <c r="S469" s="45"/>
      <c r="T469" s="46" t="s">
        <v>699</v>
      </c>
      <c r="U469" s="45"/>
      <c r="V469" s="46" t="s">
        <v>699</v>
      </c>
      <c r="W469" s="45"/>
      <c r="X469" s="46" t="s">
        <v>8604</v>
      </c>
      <c r="Y469" s="45"/>
      <c r="Z469" s="46" t="s">
        <v>8808</v>
      </c>
      <c r="AA469" s="46" t="s">
        <v>8808</v>
      </c>
      <c r="AB469" s="46" t="s">
        <v>3139</v>
      </c>
      <c r="AC469" s="46" t="s">
        <v>8972</v>
      </c>
      <c r="AD469" s="48">
        <f t="shared" si="18"/>
        <v>3</v>
      </c>
      <c r="AE469" s="48">
        <v>3</v>
      </c>
      <c r="AF469" s="49">
        <v>100</v>
      </c>
      <c r="AG469" s="49">
        <v>0</v>
      </c>
      <c r="AH469" s="48">
        <v>0</v>
      </c>
      <c r="AI469" s="49">
        <v>0</v>
      </c>
      <c r="AJ469" s="49"/>
      <c r="AK469" s="49">
        <v>0</v>
      </c>
      <c r="AL469" s="49">
        <v>0</v>
      </c>
      <c r="AM469" s="49">
        <v>0</v>
      </c>
      <c r="AN469" s="49">
        <v>0</v>
      </c>
      <c r="AO469" s="49">
        <v>0</v>
      </c>
      <c r="AP469" s="49">
        <v>0</v>
      </c>
      <c r="AQ469" s="49">
        <v>0</v>
      </c>
      <c r="AR469" s="49">
        <v>0</v>
      </c>
      <c r="AS469" s="46" t="s">
        <v>594</v>
      </c>
      <c r="AT469" s="46" t="s">
        <v>699</v>
      </c>
      <c r="AU469" s="46" t="s">
        <v>699</v>
      </c>
      <c r="AV469" s="45"/>
      <c r="AW469" s="45"/>
      <c r="AX469" s="45"/>
      <c r="AY469" s="49"/>
      <c r="AZ469" s="49">
        <v>5</v>
      </c>
      <c r="BA469" s="49">
        <v>0</v>
      </c>
      <c r="BB469" s="50">
        <v>4</v>
      </c>
      <c r="BC469" s="50">
        <v>4</v>
      </c>
      <c r="BD469" s="50">
        <v>4</v>
      </c>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v>0</v>
      </c>
      <c r="CO469" s="50">
        <v>4</v>
      </c>
      <c r="CP469" s="48"/>
      <c r="CQ469" s="50"/>
      <c r="CR469" s="50"/>
      <c r="CS469" s="51"/>
      <c r="CT469" s="50"/>
      <c r="CU469" s="50">
        <v>4</v>
      </c>
      <c r="CV469" s="52">
        <f t="shared" si="19"/>
        <v>0</v>
      </c>
      <c r="CW469" s="49">
        <v>4.5</v>
      </c>
      <c r="CX469" s="46" t="s">
        <v>9328</v>
      </c>
      <c r="CY469" s="45"/>
      <c r="CZ469" s="49">
        <v>0.33</v>
      </c>
      <c r="DA469" s="53" t="s">
        <v>4042</v>
      </c>
      <c r="DB469" s="49">
        <v>1211.183</v>
      </c>
      <c r="DC469" s="49"/>
      <c r="DD469" s="45"/>
      <c r="DE469" s="45"/>
      <c r="DF469" s="45"/>
      <c r="DG469" s="45"/>
      <c r="DH469" s="45"/>
      <c r="DI469" s="45"/>
      <c r="DJ469" s="46">
        <v>1</v>
      </c>
      <c r="DK469" s="46">
        <v>1</v>
      </c>
      <c r="DL469" s="46" t="s">
        <v>9626</v>
      </c>
      <c r="DM469" s="46">
        <v>0</v>
      </c>
      <c r="DN469" s="46">
        <v>1</v>
      </c>
      <c r="DO469" s="46" t="s">
        <v>9626</v>
      </c>
      <c r="DP469" s="46">
        <v>0</v>
      </c>
      <c r="DQ469" s="45"/>
      <c r="DR469" s="45"/>
      <c r="DS469" s="45"/>
      <c r="DT469" s="45"/>
      <c r="DU469" s="45"/>
      <c r="DV469" s="45"/>
      <c r="DW469" s="46">
        <v>1</v>
      </c>
      <c r="DX469" s="46" t="s">
        <v>9626</v>
      </c>
      <c r="DY469" s="46">
        <v>0</v>
      </c>
      <c r="DZ469" s="46">
        <v>1</v>
      </c>
      <c r="EA469" s="46" t="s">
        <v>9626</v>
      </c>
      <c r="EB469" s="46">
        <v>0</v>
      </c>
      <c r="EC469" s="45"/>
      <c r="ED469" s="45"/>
      <c r="EE469" s="45"/>
      <c r="EF469" s="45"/>
      <c r="EG469" s="45"/>
      <c r="EH469" s="45"/>
      <c r="EI469" s="45"/>
      <c r="EJ469" s="45"/>
      <c r="EK469" s="45"/>
      <c r="EL469" s="45"/>
      <c r="EM469" s="45"/>
      <c r="EN469" s="45"/>
      <c r="EO469" s="45"/>
      <c r="EP469" s="45"/>
      <c r="EQ469" s="45"/>
      <c r="ER469" s="45"/>
      <c r="ES469" s="45"/>
      <c r="ET469" s="45"/>
      <c r="EU469" s="45"/>
      <c r="EV469" s="45"/>
      <c r="EW469" s="45"/>
      <c r="EX469" s="46">
        <v>1</v>
      </c>
      <c r="EY469" s="46" t="s">
        <v>4738</v>
      </c>
      <c r="EZ469" s="46">
        <v>13</v>
      </c>
      <c r="FA469" s="45"/>
      <c r="FB469" s="45"/>
      <c r="FC469" s="45"/>
      <c r="FD469" s="45"/>
      <c r="FE469" s="45"/>
      <c r="FF469" s="45"/>
      <c r="FG469" s="46">
        <v>27</v>
      </c>
      <c r="FH469" s="46" t="s">
        <v>10019</v>
      </c>
      <c r="FI469" s="46">
        <v>2</v>
      </c>
      <c r="FJ469" s="46">
        <v>1</v>
      </c>
      <c r="FK469" s="46">
        <v>0</v>
      </c>
      <c r="FL469" s="46">
        <v>0</v>
      </c>
      <c r="FM469" s="46">
        <v>0</v>
      </c>
      <c r="FN469" s="46">
        <v>1</v>
      </c>
      <c r="FO469" s="46">
        <v>0</v>
      </c>
      <c r="FP469" s="46">
        <v>0</v>
      </c>
      <c r="FQ469" s="46">
        <v>0</v>
      </c>
      <c r="FR469" s="45"/>
      <c r="FS469" s="45"/>
      <c r="FT469" s="45"/>
      <c r="FU469" s="53" t="s">
        <v>10201</v>
      </c>
      <c r="FV469" s="46" t="s">
        <v>10288</v>
      </c>
      <c r="FW469" s="45"/>
      <c r="FX469" s="45"/>
      <c r="FY469" s="45"/>
      <c r="FZ469" s="45"/>
      <c r="GA469" s="45"/>
      <c r="GB469" s="45"/>
      <c r="GC469" s="46" t="s">
        <v>10650</v>
      </c>
      <c r="GD469" s="46">
        <v>2</v>
      </c>
      <c r="GE469" s="46">
        <v>45</v>
      </c>
      <c r="GF469" s="46" t="s">
        <v>10742</v>
      </c>
      <c r="GG469" s="46" t="s">
        <v>10852</v>
      </c>
      <c r="GH469" s="46" t="s">
        <v>11081</v>
      </c>
      <c r="GI469" s="46" t="s">
        <v>10960</v>
      </c>
      <c r="GJ469" s="46" t="s">
        <v>26</v>
      </c>
      <c r="GK469" s="46" t="s">
        <v>7318</v>
      </c>
      <c r="GL469" s="46" t="s">
        <v>11081</v>
      </c>
      <c r="GM469" s="46" t="s">
        <v>7490</v>
      </c>
      <c r="GN469" s="54"/>
    </row>
    <row r="470" spans="3:196" ht="30" customHeight="1" x14ac:dyDescent="0.2">
      <c r="C470" s="57" t="s">
        <v>11156</v>
      </c>
      <c r="D470" s="102" t="s">
        <v>11214</v>
      </c>
      <c r="E470" s="54" t="s">
        <v>70</v>
      </c>
      <c r="F470" s="54" t="s">
        <v>11175</v>
      </c>
      <c r="G470" s="54" t="s">
        <v>82</v>
      </c>
      <c r="H470" s="54" t="s">
        <v>335</v>
      </c>
      <c r="I470" s="54" t="s">
        <v>638</v>
      </c>
      <c r="J470" s="54" t="s">
        <v>578</v>
      </c>
      <c r="K470" s="54">
        <v>2023</v>
      </c>
      <c r="L470" s="54" t="s">
        <v>820</v>
      </c>
      <c r="M470" s="54" t="s">
        <v>1000</v>
      </c>
      <c r="N470" s="54"/>
      <c r="O470" s="54" t="s">
        <v>1191</v>
      </c>
      <c r="P470" s="54"/>
      <c r="Q470" s="54" t="s">
        <v>1708</v>
      </c>
      <c r="R470" s="54"/>
      <c r="S470" s="54" t="s">
        <v>2150</v>
      </c>
      <c r="T470" s="54"/>
      <c r="U470" s="54" t="s">
        <v>594</v>
      </c>
      <c r="V470" s="54"/>
      <c r="W470" s="54"/>
      <c r="X470" s="54"/>
      <c r="Y470" s="54"/>
      <c r="Z470" s="54" t="s">
        <v>2846</v>
      </c>
      <c r="AA470" s="54" t="s">
        <v>2846</v>
      </c>
      <c r="AB470" s="54" t="s">
        <v>3140</v>
      </c>
      <c r="AC470" s="54" t="s">
        <v>2846</v>
      </c>
      <c r="AD470" s="55">
        <v>0.499</v>
      </c>
      <c r="AE470" s="55"/>
      <c r="AF470" s="55"/>
      <c r="AG470" s="55"/>
      <c r="AH470" s="55">
        <v>0.47399999999999998</v>
      </c>
      <c r="AI470" s="55">
        <v>0</v>
      </c>
      <c r="AJ470" s="55">
        <v>0.09</v>
      </c>
      <c r="AK470" s="55">
        <v>0</v>
      </c>
      <c r="AL470" s="55">
        <v>0</v>
      </c>
      <c r="AM470" s="55">
        <v>0</v>
      </c>
      <c r="AN470" s="55">
        <v>0</v>
      </c>
      <c r="AO470" s="55">
        <v>2.5000000000000001E-2</v>
      </c>
      <c r="AP470" s="55">
        <v>0</v>
      </c>
      <c r="AQ470" s="55"/>
      <c r="AR470" s="55"/>
      <c r="AS470" s="55"/>
      <c r="AT470" s="55"/>
      <c r="AU470" s="55"/>
      <c r="AV470" s="55">
        <v>1</v>
      </c>
      <c r="AW470" s="54" t="s">
        <v>3455</v>
      </c>
      <c r="AX470" s="54"/>
      <c r="AY470" s="55">
        <v>0</v>
      </c>
      <c r="AZ470" s="55">
        <v>0.5</v>
      </c>
      <c r="BA470" s="55">
        <v>0.11</v>
      </c>
      <c r="BB470" s="56">
        <v>1</v>
      </c>
      <c r="BC470" s="56">
        <v>1</v>
      </c>
      <c r="BD470" s="56">
        <v>1</v>
      </c>
      <c r="BE470" s="56"/>
      <c r="BF470" s="56"/>
      <c r="BG470" s="56"/>
      <c r="BH470" s="56"/>
      <c r="BI470" s="56"/>
      <c r="BJ470" s="56"/>
      <c r="BK470" s="56"/>
      <c r="BL470" s="56"/>
      <c r="BM470" s="56"/>
      <c r="BN470" s="56"/>
      <c r="BO470" s="56"/>
      <c r="BP470" s="56">
        <v>1</v>
      </c>
      <c r="BQ470" s="56"/>
      <c r="BR470" s="56"/>
      <c r="BS470" s="56"/>
      <c r="BT470" s="56"/>
      <c r="BU470" s="56"/>
      <c r="BV470" s="56"/>
      <c r="BW470" s="56"/>
      <c r="BX470" s="56"/>
      <c r="BY470" s="56"/>
      <c r="BZ470" s="56"/>
      <c r="CA470" s="56"/>
      <c r="CB470" s="56"/>
      <c r="CC470" s="56"/>
      <c r="CD470" s="56"/>
      <c r="CE470" s="56"/>
      <c r="CF470" s="56"/>
      <c r="CG470" s="56"/>
      <c r="CH470" s="56"/>
      <c r="CI470" s="56"/>
      <c r="CJ470" s="56"/>
      <c r="CK470" s="56"/>
      <c r="CL470" s="56"/>
      <c r="CM470" s="56"/>
      <c r="CN470" s="56">
        <v>0</v>
      </c>
      <c r="CO470" s="56"/>
      <c r="CP470" s="70"/>
      <c r="CQ470" s="56"/>
      <c r="CR470" s="56"/>
      <c r="CS470" s="56"/>
      <c r="CT470" s="56"/>
      <c r="CU470" s="56">
        <v>1</v>
      </c>
      <c r="CV470" s="56">
        <v>0</v>
      </c>
      <c r="CW470" s="55">
        <v>0.59</v>
      </c>
      <c r="CX470" s="54" t="s">
        <v>3800</v>
      </c>
      <c r="CY470" s="54"/>
      <c r="CZ470" s="54">
        <v>0</v>
      </c>
      <c r="DA470" s="54" t="s">
        <v>4042</v>
      </c>
      <c r="DB470" s="55">
        <v>10.128</v>
      </c>
      <c r="DC470" s="54"/>
      <c r="DD470" s="54"/>
      <c r="DE470" s="54"/>
      <c r="DF470" s="54"/>
      <c r="DG470" s="54"/>
      <c r="DH470" s="54"/>
      <c r="DI470" s="54"/>
      <c r="DJ470" s="54">
        <v>1</v>
      </c>
      <c r="DK470" s="54"/>
      <c r="DL470" s="54"/>
      <c r="DM470" s="54"/>
      <c r="DN470" s="54">
        <v>1</v>
      </c>
      <c r="DO470" s="54" t="s">
        <v>4375</v>
      </c>
      <c r="DP470" s="54">
        <v>15</v>
      </c>
      <c r="DQ470" s="54"/>
      <c r="DR470" s="54"/>
      <c r="DS470" s="54"/>
      <c r="DT470" s="54"/>
      <c r="DU470" s="54"/>
      <c r="DV470" s="54"/>
      <c r="DW470" s="54"/>
      <c r="DX470" s="54"/>
      <c r="DY470" s="54"/>
      <c r="DZ470" s="54"/>
      <c r="EA470" s="54"/>
      <c r="EB470" s="54"/>
      <c r="EC470" s="54"/>
      <c r="ED470" s="54"/>
      <c r="EE470" s="54"/>
      <c r="EF470" s="54"/>
      <c r="EG470" s="54"/>
      <c r="EH470" s="54"/>
      <c r="EI470" s="54"/>
      <c r="EJ470" s="54"/>
      <c r="EK470" s="54"/>
      <c r="EL470" s="54">
        <v>1</v>
      </c>
      <c r="EM470" s="54" t="s">
        <v>4302</v>
      </c>
      <c r="EN470" s="54">
        <v>15</v>
      </c>
      <c r="EO470" s="54"/>
      <c r="EP470" s="54"/>
      <c r="EQ470" s="54"/>
      <c r="ER470" s="54"/>
      <c r="ES470" s="54"/>
      <c r="ET470" s="54"/>
      <c r="EU470" s="54"/>
      <c r="EV470" s="54"/>
      <c r="EW470" s="54"/>
      <c r="EX470" s="54"/>
      <c r="EY470" s="54"/>
      <c r="EZ470" s="54"/>
      <c r="FA470" s="54"/>
      <c r="FB470" s="54"/>
      <c r="FC470" s="54"/>
      <c r="FD470" s="54"/>
      <c r="FE470" s="54"/>
      <c r="FF470" s="54"/>
      <c r="FG470" s="54"/>
      <c r="FH470" s="54"/>
      <c r="FI470" s="54"/>
      <c r="FJ470" s="54"/>
      <c r="FK470" s="54"/>
      <c r="FL470" s="54"/>
      <c r="FM470" s="54"/>
      <c r="FN470" s="54"/>
      <c r="FO470" s="54"/>
      <c r="FP470" s="54"/>
      <c r="FQ470" s="54"/>
      <c r="FR470" s="54"/>
      <c r="FS470" s="54"/>
      <c r="FT470" s="54"/>
      <c r="FU470" s="54"/>
      <c r="FV470" s="54" t="s">
        <v>5286</v>
      </c>
      <c r="FW470" s="54"/>
      <c r="FX470" s="54"/>
      <c r="FY470" s="54"/>
      <c r="FZ470" s="54"/>
      <c r="GA470" s="54"/>
      <c r="GB470" s="54"/>
      <c r="GC470" s="54" t="s">
        <v>5753</v>
      </c>
      <c r="GD470" s="54">
        <v>1</v>
      </c>
      <c r="GE470" s="54">
        <v>42</v>
      </c>
      <c r="GF470" s="54" t="s">
        <v>6041</v>
      </c>
      <c r="GG470" s="54" t="s">
        <v>6381</v>
      </c>
      <c r="GH470" s="54" t="s">
        <v>6704</v>
      </c>
      <c r="GI470" s="54" t="s">
        <v>7048</v>
      </c>
      <c r="GJ470" s="54" t="s">
        <v>26</v>
      </c>
      <c r="GK470" s="54" t="s">
        <v>7318</v>
      </c>
      <c r="GL470" s="54" t="s">
        <v>7414</v>
      </c>
      <c r="GM470" s="54" t="s">
        <v>7490</v>
      </c>
      <c r="GN470" s="54"/>
    </row>
    <row r="471" spans="3:196" ht="30" customHeight="1" x14ac:dyDescent="0.2">
      <c r="C471" s="57" t="s">
        <v>11156</v>
      </c>
      <c r="D471" s="102" t="s">
        <v>11214</v>
      </c>
      <c r="E471" s="54" t="s">
        <v>70</v>
      </c>
      <c r="F471" s="54" t="s">
        <v>11175</v>
      </c>
      <c r="G471" s="54" t="s">
        <v>86</v>
      </c>
      <c r="H471" s="54" t="s">
        <v>343</v>
      </c>
      <c r="I471" s="54" t="s">
        <v>647</v>
      </c>
      <c r="J471" s="54" t="s">
        <v>578</v>
      </c>
      <c r="K471" s="54">
        <v>2023</v>
      </c>
      <c r="L471" s="54" t="s">
        <v>898</v>
      </c>
      <c r="M471" s="54" t="s">
        <v>936</v>
      </c>
      <c r="N471" s="54"/>
      <c r="O471" s="54" t="s">
        <v>1196</v>
      </c>
      <c r="P471" s="54"/>
      <c r="Q471" s="54" t="s">
        <v>1715</v>
      </c>
      <c r="R471" s="54"/>
      <c r="S471" s="54" t="s">
        <v>2158</v>
      </c>
      <c r="T471" s="54"/>
      <c r="U471" s="54" t="s">
        <v>2506</v>
      </c>
      <c r="V471" s="54"/>
      <c r="W471" s="54"/>
      <c r="X471" s="54"/>
      <c r="Y471" s="54"/>
      <c r="Z471" s="54" t="s">
        <v>2854</v>
      </c>
      <c r="AA471" s="54" t="s">
        <v>3084</v>
      </c>
      <c r="AB471" s="54" t="s">
        <v>3140</v>
      </c>
      <c r="AC471" s="54" t="s">
        <v>3291</v>
      </c>
      <c r="AD471" s="55">
        <v>11.2</v>
      </c>
      <c r="AE471" s="55"/>
      <c r="AF471" s="55"/>
      <c r="AG471" s="55"/>
      <c r="AH471" s="55">
        <v>9.1</v>
      </c>
      <c r="AI471" s="55">
        <v>80.36</v>
      </c>
      <c r="AJ471" s="55">
        <v>0.08</v>
      </c>
      <c r="AK471" s="55">
        <v>1.2</v>
      </c>
      <c r="AL471" s="55">
        <v>8.93</v>
      </c>
      <c r="AM471" s="55">
        <v>0.06</v>
      </c>
      <c r="AN471" s="55">
        <v>0</v>
      </c>
      <c r="AO471" s="55">
        <v>0.84</v>
      </c>
      <c r="AP471" s="55">
        <v>0</v>
      </c>
      <c r="AQ471" s="55"/>
      <c r="AR471" s="55"/>
      <c r="AS471" s="55"/>
      <c r="AT471" s="55"/>
      <c r="AU471" s="55"/>
      <c r="AV471" s="55">
        <v>1</v>
      </c>
      <c r="AW471" s="54" t="s">
        <v>3459</v>
      </c>
      <c r="AX471" s="54"/>
      <c r="AY471" s="55">
        <v>0</v>
      </c>
      <c r="AZ471" s="55">
        <v>15.9</v>
      </c>
      <c r="BA471" s="55">
        <v>0.14000000000000001</v>
      </c>
      <c r="BB471" s="56">
        <v>4</v>
      </c>
      <c r="BC471" s="56">
        <v>4</v>
      </c>
      <c r="BD471" s="56">
        <v>4</v>
      </c>
      <c r="BE471" s="56">
        <v>0</v>
      </c>
      <c r="BF471" s="56">
        <v>1</v>
      </c>
      <c r="BG471" s="56">
        <v>0</v>
      </c>
      <c r="BH471" s="56">
        <v>0</v>
      </c>
      <c r="BI471" s="56">
        <v>0</v>
      </c>
      <c r="BJ471" s="56">
        <v>0</v>
      </c>
      <c r="BK471" s="56">
        <v>0</v>
      </c>
      <c r="BL471" s="56">
        <v>0</v>
      </c>
      <c r="BM471" s="56">
        <v>0</v>
      </c>
      <c r="BN471" s="56">
        <v>3</v>
      </c>
      <c r="BO471" s="56">
        <v>0</v>
      </c>
      <c r="BP471" s="56">
        <v>0</v>
      </c>
      <c r="BQ471" s="56">
        <v>0</v>
      </c>
      <c r="BR471" s="56">
        <v>0</v>
      </c>
      <c r="BS471" s="56">
        <v>0</v>
      </c>
      <c r="BT471" s="56">
        <v>0</v>
      </c>
      <c r="BU471" s="56">
        <v>0</v>
      </c>
      <c r="BV471" s="56">
        <v>0</v>
      </c>
      <c r="BW471" s="56">
        <v>0</v>
      </c>
      <c r="BX471" s="56">
        <v>0</v>
      </c>
      <c r="BY471" s="56"/>
      <c r="BZ471" s="56"/>
      <c r="CA471" s="56"/>
      <c r="CB471" s="56"/>
      <c r="CC471" s="56"/>
      <c r="CD471" s="56"/>
      <c r="CE471" s="56"/>
      <c r="CF471" s="56"/>
      <c r="CG471" s="56"/>
      <c r="CH471" s="56"/>
      <c r="CI471" s="56"/>
      <c r="CJ471" s="56"/>
      <c r="CK471" s="56"/>
      <c r="CL471" s="56"/>
      <c r="CM471" s="56"/>
      <c r="CN471" s="56">
        <v>0</v>
      </c>
      <c r="CO471" s="56">
        <v>0</v>
      </c>
      <c r="CP471" s="70">
        <v>0</v>
      </c>
      <c r="CQ471" s="56">
        <v>0</v>
      </c>
      <c r="CR471" s="56">
        <v>0</v>
      </c>
      <c r="CS471" s="56"/>
      <c r="CT471" s="56"/>
      <c r="CU471" s="56">
        <v>4</v>
      </c>
      <c r="CV471" s="56">
        <v>0</v>
      </c>
      <c r="CW471" s="55">
        <v>4</v>
      </c>
      <c r="CX471" s="54" t="s">
        <v>3800</v>
      </c>
      <c r="CY471" s="54"/>
      <c r="CZ471" s="54">
        <v>0.97</v>
      </c>
      <c r="DA471" s="54" t="s">
        <v>4042</v>
      </c>
      <c r="DB471" s="55">
        <v>414.75599999999997</v>
      </c>
      <c r="DC471" s="54"/>
      <c r="DD471" s="54"/>
      <c r="DE471" s="54"/>
      <c r="DF471" s="54"/>
      <c r="DG471" s="54"/>
      <c r="DH471" s="54"/>
      <c r="DI471" s="54"/>
      <c r="DJ471" s="54">
        <v>2</v>
      </c>
      <c r="DK471" s="54">
        <v>1</v>
      </c>
      <c r="DL471" s="54" t="s">
        <v>4241</v>
      </c>
      <c r="DM471" s="54">
        <v>826</v>
      </c>
      <c r="DN471" s="54">
        <v>1</v>
      </c>
      <c r="DO471" s="54" t="s">
        <v>4379</v>
      </c>
      <c r="DP471" s="54">
        <v>171</v>
      </c>
      <c r="DQ471" s="54"/>
      <c r="DR471" s="54"/>
      <c r="DS471" s="54"/>
      <c r="DT471" s="54"/>
      <c r="DU471" s="54"/>
      <c r="DV471" s="54"/>
      <c r="DW471" s="54"/>
      <c r="DX471" s="54"/>
      <c r="DY471" s="54"/>
      <c r="DZ471" s="54"/>
      <c r="EA471" s="54"/>
      <c r="EB471" s="54"/>
      <c r="EC471" s="54"/>
      <c r="ED471" s="54"/>
      <c r="EE471" s="54"/>
      <c r="EF471" s="54" t="s">
        <v>4534</v>
      </c>
      <c r="EG471" s="54" t="s">
        <v>4290</v>
      </c>
      <c r="EH471" s="54">
        <v>20</v>
      </c>
      <c r="EI471" s="54"/>
      <c r="EJ471" s="54"/>
      <c r="EK471" s="54"/>
      <c r="EL471" s="54"/>
      <c r="EM471" s="54"/>
      <c r="EN471" s="54"/>
      <c r="EO471" s="54"/>
      <c r="EP471" s="54"/>
      <c r="EQ471" s="54"/>
      <c r="ER471" s="54"/>
      <c r="ES471" s="54"/>
      <c r="ET471" s="54"/>
      <c r="EU471" s="54"/>
      <c r="EV471" s="54"/>
      <c r="EW471" s="54"/>
      <c r="EX471" s="54"/>
      <c r="EY471" s="54"/>
      <c r="EZ471" s="54"/>
      <c r="FA471" s="54">
        <v>1</v>
      </c>
      <c r="FB471" s="54" t="s">
        <v>4817</v>
      </c>
      <c r="FC471" s="54">
        <v>17</v>
      </c>
      <c r="FD471" s="54"/>
      <c r="FE471" s="54"/>
      <c r="FF471" s="54"/>
      <c r="FG471" s="54"/>
      <c r="FH471" s="54"/>
      <c r="FI471" s="54"/>
      <c r="FJ471" s="54"/>
      <c r="FK471" s="54"/>
      <c r="FL471" s="54"/>
      <c r="FM471" s="54"/>
      <c r="FN471" s="54"/>
      <c r="FO471" s="54"/>
      <c r="FP471" s="54"/>
      <c r="FQ471" s="54"/>
      <c r="FR471" s="54"/>
      <c r="FS471" s="54"/>
      <c r="FT471" s="54"/>
      <c r="FU471" s="54"/>
      <c r="FV471" s="54" t="s">
        <v>5295</v>
      </c>
      <c r="FW471" s="54"/>
      <c r="FX471" s="54"/>
      <c r="FY471" s="54"/>
      <c r="FZ471" s="54"/>
      <c r="GA471" s="54"/>
      <c r="GB471" s="54"/>
      <c r="GC471" s="54" t="s">
        <v>5758</v>
      </c>
      <c r="GD471" s="54">
        <v>13</v>
      </c>
      <c r="GE471" s="54">
        <v>78</v>
      </c>
      <c r="GF471" s="54" t="s">
        <v>6049</v>
      </c>
      <c r="GG471" s="54" t="s">
        <v>6388</v>
      </c>
      <c r="GH471" s="54" t="s">
        <v>6712</v>
      </c>
      <c r="GI471" s="54" t="s">
        <v>7056</v>
      </c>
      <c r="GJ471" s="54" t="s">
        <v>26</v>
      </c>
      <c r="GK471" s="54" t="s">
        <v>7318</v>
      </c>
      <c r="GL471" s="54" t="s">
        <v>7414</v>
      </c>
      <c r="GM471" s="54" t="s">
        <v>7490</v>
      </c>
      <c r="GN471" s="54"/>
    </row>
    <row r="472" spans="3:196" ht="30" customHeight="1" x14ac:dyDescent="0.2">
      <c r="C472" s="57" t="s">
        <v>11155</v>
      </c>
      <c r="D472" s="102" t="s">
        <v>11218</v>
      </c>
      <c r="E472" s="46" t="s">
        <v>38</v>
      </c>
      <c r="F472" s="45" t="s">
        <v>11174</v>
      </c>
      <c r="G472" s="46"/>
      <c r="H472" s="46"/>
      <c r="I472" s="46" t="s">
        <v>7660</v>
      </c>
      <c r="J472" s="46" t="s">
        <v>7791</v>
      </c>
      <c r="K472" s="46">
        <v>2018</v>
      </c>
      <c r="L472" s="47">
        <v>44805</v>
      </c>
      <c r="M472" s="47">
        <v>45291</v>
      </c>
      <c r="N472" s="46" t="s">
        <v>7877</v>
      </c>
      <c r="O472" s="46" t="s">
        <v>8011</v>
      </c>
      <c r="P472" s="46" t="s">
        <v>8118</v>
      </c>
      <c r="Q472" s="46" t="s">
        <v>8237</v>
      </c>
      <c r="R472" s="45"/>
      <c r="S472" s="45"/>
      <c r="T472" s="45"/>
      <c r="U472" s="45"/>
      <c r="V472" s="45"/>
      <c r="W472" s="45"/>
      <c r="X472" s="46" t="s">
        <v>8538</v>
      </c>
      <c r="Y472" s="46" t="s">
        <v>8630</v>
      </c>
      <c r="Z472" s="46" t="s">
        <v>8718</v>
      </c>
      <c r="AA472" s="46" t="s">
        <v>8718</v>
      </c>
      <c r="AB472" s="46" t="s">
        <v>3138</v>
      </c>
      <c r="AC472" s="46" t="s">
        <v>8884</v>
      </c>
      <c r="AD472" s="48">
        <f>SUM(AE472,AH472,AK472,AM472,AO472,AQ472)</f>
        <v>58.77088225</v>
      </c>
      <c r="AE472" s="48">
        <v>37.995262250000003</v>
      </c>
      <c r="AF472" s="49">
        <v>64.650000000000006</v>
      </c>
      <c r="AG472" s="49">
        <v>0.04</v>
      </c>
      <c r="AH472" s="48">
        <v>11.794843780000001</v>
      </c>
      <c r="AI472" s="49">
        <v>20.07</v>
      </c>
      <c r="AJ472" s="49"/>
      <c r="AK472" s="49">
        <v>0</v>
      </c>
      <c r="AL472" s="49">
        <v>0</v>
      </c>
      <c r="AM472" s="49">
        <v>0</v>
      </c>
      <c r="AN472" s="49">
        <v>0</v>
      </c>
      <c r="AO472" s="49">
        <v>8.9807762199999992</v>
      </c>
      <c r="AP472" s="49">
        <v>15.28</v>
      </c>
      <c r="AQ472" s="49">
        <v>0</v>
      </c>
      <c r="AR472" s="49">
        <v>0</v>
      </c>
      <c r="AS472" s="46" t="s">
        <v>699</v>
      </c>
      <c r="AT472" s="46" t="s">
        <v>699</v>
      </c>
      <c r="AU472" s="46" t="s">
        <v>699</v>
      </c>
      <c r="AV472" s="46">
        <v>1</v>
      </c>
      <c r="AW472" s="46" t="s">
        <v>9074</v>
      </c>
      <c r="AX472" s="46" t="s">
        <v>9144</v>
      </c>
      <c r="AY472" s="49">
        <v>4.0537826700000004</v>
      </c>
      <c r="AZ472" s="49">
        <v>50</v>
      </c>
      <c r="BA472" s="49">
        <v>0.04</v>
      </c>
      <c r="BB472" s="50">
        <v>250</v>
      </c>
      <c r="BC472" s="50">
        <v>109</v>
      </c>
      <c r="BD472" s="50">
        <v>63</v>
      </c>
      <c r="BE472" s="50">
        <v>16</v>
      </c>
      <c r="BF472" s="50">
        <v>7</v>
      </c>
      <c r="BG472" s="50">
        <v>3</v>
      </c>
      <c r="BH472" s="50">
        <v>0</v>
      </c>
      <c r="BI472" s="50">
        <v>0</v>
      </c>
      <c r="BJ472" s="50">
        <v>1</v>
      </c>
      <c r="BK472" s="50">
        <v>1</v>
      </c>
      <c r="BL472" s="50">
        <v>4</v>
      </c>
      <c r="BM472" s="50">
        <v>2</v>
      </c>
      <c r="BN472" s="50">
        <v>0</v>
      </c>
      <c r="BO472" s="50">
        <v>3</v>
      </c>
      <c r="BP472" s="50">
        <v>4</v>
      </c>
      <c r="BQ472" s="50">
        <v>18</v>
      </c>
      <c r="BR472" s="50">
        <v>1</v>
      </c>
      <c r="BS472" s="50">
        <v>0</v>
      </c>
      <c r="BT472" s="50">
        <v>0</v>
      </c>
      <c r="BU472" s="50">
        <v>0</v>
      </c>
      <c r="BV472" s="50">
        <v>0</v>
      </c>
      <c r="BW472" s="50">
        <v>0</v>
      </c>
      <c r="BX472" s="50">
        <v>0</v>
      </c>
      <c r="BY472" s="50"/>
      <c r="BZ472" s="50"/>
      <c r="CA472" s="50"/>
      <c r="CB472" s="50"/>
      <c r="CC472" s="50"/>
      <c r="CD472" s="50"/>
      <c r="CE472" s="50"/>
      <c r="CF472" s="50"/>
      <c r="CG472" s="50"/>
      <c r="CH472" s="50"/>
      <c r="CI472" s="50"/>
      <c r="CJ472" s="50"/>
      <c r="CK472" s="50"/>
      <c r="CL472" s="50"/>
      <c r="CM472" s="50"/>
      <c r="CN472" s="50">
        <v>0</v>
      </c>
      <c r="CO472" s="50">
        <v>0</v>
      </c>
      <c r="CP472" s="48">
        <v>0</v>
      </c>
      <c r="CQ472" s="50">
        <v>0</v>
      </c>
      <c r="CR472" s="50">
        <v>1</v>
      </c>
      <c r="CS472" s="50" t="s">
        <v>9221</v>
      </c>
      <c r="CT472" s="50">
        <v>1</v>
      </c>
      <c r="CU472" s="50">
        <v>62</v>
      </c>
      <c r="CV472" s="52">
        <f>SUM(BE472:BX472)+SUM(CO472:CT472)-CU472</f>
        <v>0</v>
      </c>
      <c r="CW472" s="49">
        <v>52.164999999999999</v>
      </c>
      <c r="CX472" s="46" t="s">
        <v>9259</v>
      </c>
      <c r="CY472" s="45"/>
      <c r="CZ472" s="49">
        <v>4.96</v>
      </c>
      <c r="DA472" s="53" t="s">
        <v>9416</v>
      </c>
      <c r="DB472" s="49">
        <v>1052.106</v>
      </c>
      <c r="DC472" s="49"/>
      <c r="DD472" s="45"/>
      <c r="DE472" s="45"/>
      <c r="DF472" s="45"/>
      <c r="DG472" s="45"/>
      <c r="DH472" s="46">
        <v>0</v>
      </c>
      <c r="DI472" s="45"/>
      <c r="DJ472" s="46">
        <v>2</v>
      </c>
      <c r="DK472" s="46">
        <v>1</v>
      </c>
      <c r="DL472" s="46" t="s">
        <v>9589</v>
      </c>
      <c r="DM472" s="46">
        <v>11243</v>
      </c>
      <c r="DN472" s="46">
        <v>1</v>
      </c>
      <c r="DO472" s="46" t="s">
        <v>9645</v>
      </c>
      <c r="DP472" s="46">
        <v>6612</v>
      </c>
      <c r="DQ472" s="45"/>
      <c r="DR472" s="45"/>
      <c r="DS472" s="45"/>
      <c r="DT472" s="45"/>
      <c r="DU472" s="45"/>
      <c r="DV472" s="45"/>
      <c r="DW472" s="45"/>
      <c r="DX472" s="45"/>
      <c r="DY472" s="45"/>
      <c r="DZ472" s="46">
        <v>1</v>
      </c>
      <c r="EA472" s="46" t="s">
        <v>9742</v>
      </c>
      <c r="EB472" s="46">
        <v>10921</v>
      </c>
      <c r="EC472" s="45"/>
      <c r="ED472" s="45"/>
      <c r="EE472" s="45"/>
      <c r="EF472" s="45"/>
      <c r="EG472" s="45"/>
      <c r="EH472" s="46">
        <v>0</v>
      </c>
      <c r="EI472" s="45"/>
      <c r="EJ472" s="45"/>
      <c r="EK472" s="45"/>
      <c r="EL472" s="45"/>
      <c r="EM472" s="45"/>
      <c r="EN472" s="45"/>
      <c r="EO472" s="45"/>
      <c r="EP472" s="45"/>
      <c r="EQ472" s="45"/>
      <c r="ER472" s="45"/>
      <c r="ES472" s="45"/>
      <c r="ET472" s="45"/>
      <c r="EU472" s="45"/>
      <c r="EV472" s="45"/>
      <c r="EW472" s="45"/>
      <c r="EX472" s="46">
        <v>1</v>
      </c>
      <c r="EY472" s="46" t="s">
        <v>9883</v>
      </c>
      <c r="EZ472" s="46">
        <v>8</v>
      </c>
      <c r="FA472" s="45"/>
      <c r="FB472" s="45"/>
      <c r="FC472" s="45"/>
      <c r="FD472" s="45"/>
      <c r="FE472" s="45"/>
      <c r="FF472" s="46">
        <v>0</v>
      </c>
      <c r="FG472" s="46">
        <v>99</v>
      </c>
      <c r="FH472" s="46" t="s">
        <v>9971</v>
      </c>
      <c r="FI472" s="46">
        <v>62</v>
      </c>
      <c r="FJ472" s="46">
        <v>15</v>
      </c>
      <c r="FK472" s="46">
        <v>3</v>
      </c>
      <c r="FL472" s="46">
        <v>57</v>
      </c>
      <c r="FM472" s="46">
        <v>0</v>
      </c>
      <c r="FN472" s="46">
        <v>2</v>
      </c>
      <c r="FO472" s="46">
        <v>0</v>
      </c>
      <c r="FP472" s="46">
        <v>0</v>
      </c>
      <c r="FQ472" s="46">
        <v>0</v>
      </c>
      <c r="FR472" s="45"/>
      <c r="FS472" s="45"/>
      <c r="FT472" s="45"/>
      <c r="FU472" s="53" t="s">
        <v>10139</v>
      </c>
      <c r="FV472" s="46" t="s">
        <v>10225</v>
      </c>
      <c r="FW472" s="53" t="s">
        <v>10313</v>
      </c>
      <c r="FX472" s="46" t="s">
        <v>10355</v>
      </c>
      <c r="FY472" s="46" t="s">
        <v>10406</v>
      </c>
      <c r="FZ472" s="45"/>
      <c r="GA472" s="46" t="s">
        <v>10517</v>
      </c>
      <c r="GB472" s="46" t="s">
        <v>10564</v>
      </c>
      <c r="GC472" s="46" t="s">
        <v>10591</v>
      </c>
      <c r="GD472" s="46">
        <v>1</v>
      </c>
      <c r="GE472" s="46">
        <v>36</v>
      </c>
      <c r="GF472" s="46" t="s">
        <v>0</v>
      </c>
      <c r="GG472" s="46" t="s">
        <v>10767</v>
      </c>
      <c r="GH472" s="46" t="s">
        <v>11081</v>
      </c>
      <c r="GI472" s="46" t="s">
        <v>7436</v>
      </c>
      <c r="GJ472" s="46" t="s">
        <v>0</v>
      </c>
      <c r="GK472" s="46" t="s">
        <v>10767</v>
      </c>
      <c r="GL472" s="46" t="s">
        <v>11081</v>
      </c>
      <c r="GM472" s="46" t="s">
        <v>7436</v>
      </c>
      <c r="GN472" s="54"/>
    </row>
    <row r="473" spans="3:196" ht="30" customHeight="1" x14ac:dyDescent="0.2">
      <c r="C473" s="57" t="s">
        <v>11156</v>
      </c>
      <c r="D473" s="102" t="s">
        <v>11218</v>
      </c>
      <c r="E473" s="54" t="s">
        <v>38</v>
      </c>
      <c r="F473" s="54" t="s">
        <v>11175</v>
      </c>
      <c r="G473" s="54" t="s">
        <v>82</v>
      </c>
      <c r="H473" s="54" t="s">
        <v>93</v>
      </c>
      <c r="I473" s="54" t="s">
        <v>449</v>
      </c>
      <c r="J473" s="54"/>
      <c r="K473" s="54">
        <v>2023</v>
      </c>
      <c r="L473" s="54" t="s">
        <v>762</v>
      </c>
      <c r="M473" s="54" t="s">
        <v>936</v>
      </c>
      <c r="N473" s="54"/>
      <c r="O473" s="54" t="s">
        <v>1021</v>
      </c>
      <c r="P473" s="54" t="s">
        <v>1303</v>
      </c>
      <c r="Q473" s="54" t="s">
        <v>1520</v>
      </c>
      <c r="R473" s="54" t="s">
        <v>1769</v>
      </c>
      <c r="S473" s="54" t="s">
        <v>1961</v>
      </c>
      <c r="T473" s="54" t="s">
        <v>2248</v>
      </c>
      <c r="U473" s="54"/>
      <c r="V473" s="54"/>
      <c r="W473" s="54"/>
      <c r="X473" s="54"/>
      <c r="Y473" s="54"/>
      <c r="Z473" s="54" t="s">
        <v>2608</v>
      </c>
      <c r="AA473" s="54" t="s">
        <v>2979</v>
      </c>
      <c r="AB473" s="54" t="s">
        <v>3140</v>
      </c>
      <c r="AC473" s="54" t="s">
        <v>2979</v>
      </c>
      <c r="AD473" s="55">
        <v>7.4480000000000004</v>
      </c>
      <c r="AE473" s="55"/>
      <c r="AF473" s="55"/>
      <c r="AG473" s="55"/>
      <c r="AH473" s="55">
        <v>7.2140000000000004</v>
      </c>
      <c r="AI473" s="55">
        <v>96.86</v>
      </c>
      <c r="AJ473" s="55">
        <v>0.06</v>
      </c>
      <c r="AK473" s="55">
        <v>0</v>
      </c>
      <c r="AL473" s="55">
        <v>0</v>
      </c>
      <c r="AM473" s="55">
        <v>0</v>
      </c>
      <c r="AN473" s="55">
        <v>0</v>
      </c>
      <c r="AO473" s="55">
        <v>0.23400000000000001</v>
      </c>
      <c r="AP473" s="55">
        <v>3.14</v>
      </c>
      <c r="AQ473" s="55"/>
      <c r="AR473" s="55"/>
      <c r="AS473" s="55"/>
      <c r="AT473" s="55"/>
      <c r="AU473" s="55"/>
      <c r="AV473" s="55">
        <v>1</v>
      </c>
      <c r="AW473" s="54" t="s">
        <v>3387</v>
      </c>
      <c r="AX473" s="54"/>
      <c r="AY473" s="55">
        <v>0</v>
      </c>
      <c r="AZ473" s="55">
        <v>10</v>
      </c>
      <c r="BA473" s="55">
        <v>0.04</v>
      </c>
      <c r="BB473" s="56">
        <v>10</v>
      </c>
      <c r="BC473" s="56">
        <v>8</v>
      </c>
      <c r="BD473" s="56">
        <v>3</v>
      </c>
      <c r="BE473" s="56"/>
      <c r="BF473" s="56"/>
      <c r="BG473" s="56"/>
      <c r="BH473" s="56"/>
      <c r="BI473" s="56"/>
      <c r="BJ473" s="56"/>
      <c r="BK473" s="56"/>
      <c r="BL473" s="56"/>
      <c r="BM473" s="56"/>
      <c r="BN473" s="56">
        <v>1</v>
      </c>
      <c r="BO473" s="56">
        <v>1</v>
      </c>
      <c r="BP473" s="56"/>
      <c r="BQ473" s="56"/>
      <c r="BR473" s="56">
        <v>1</v>
      </c>
      <c r="BS473" s="56"/>
      <c r="BT473" s="56"/>
      <c r="BU473" s="56"/>
      <c r="BV473" s="56"/>
      <c r="BW473" s="56"/>
      <c r="BX473" s="56"/>
      <c r="BY473" s="56"/>
      <c r="BZ473" s="56"/>
      <c r="CA473" s="56"/>
      <c r="CB473" s="56"/>
      <c r="CC473" s="56"/>
      <c r="CD473" s="56"/>
      <c r="CE473" s="56"/>
      <c r="CF473" s="56"/>
      <c r="CG473" s="56"/>
      <c r="CH473" s="56"/>
      <c r="CI473" s="56"/>
      <c r="CJ473" s="56"/>
      <c r="CK473" s="56"/>
      <c r="CL473" s="56"/>
      <c r="CM473" s="56"/>
      <c r="CN473" s="56">
        <v>0</v>
      </c>
      <c r="CO473" s="56"/>
      <c r="CP473" s="70"/>
      <c r="CQ473" s="56"/>
      <c r="CR473" s="56"/>
      <c r="CS473" s="56"/>
      <c r="CT473" s="56"/>
      <c r="CU473" s="56">
        <v>3</v>
      </c>
      <c r="CV473" s="56">
        <v>0</v>
      </c>
      <c r="CW473" s="55">
        <v>2.2890000000000001</v>
      </c>
      <c r="CX473" s="54" t="s">
        <v>3614</v>
      </c>
      <c r="CY473" s="54"/>
      <c r="CZ473" s="54">
        <v>0.4</v>
      </c>
      <c r="DA473" s="54" t="s">
        <v>3950</v>
      </c>
      <c r="DB473" s="55">
        <v>571.98299999999995</v>
      </c>
      <c r="DC473" s="54"/>
      <c r="DD473" s="54"/>
      <c r="DE473" s="54"/>
      <c r="DF473" s="54"/>
      <c r="DG473" s="54"/>
      <c r="DH473" s="54"/>
      <c r="DI473" s="54"/>
      <c r="DJ473" s="54">
        <v>2</v>
      </c>
      <c r="DK473" s="54">
        <v>1</v>
      </c>
      <c r="DL473" s="54" t="s">
        <v>4175</v>
      </c>
      <c r="DM473" s="54">
        <v>874</v>
      </c>
      <c r="DN473" s="54">
        <v>1</v>
      </c>
      <c r="DO473" s="54" t="s">
        <v>4288</v>
      </c>
      <c r="DP473" s="54">
        <v>40</v>
      </c>
      <c r="DQ473" s="54">
        <v>1</v>
      </c>
      <c r="DR473" s="54" t="s">
        <v>4187</v>
      </c>
      <c r="DS473" s="54">
        <v>140</v>
      </c>
      <c r="DT473" s="54"/>
      <c r="DU473" s="54"/>
      <c r="DV473" s="54"/>
      <c r="DW473" s="54"/>
      <c r="DX473" s="54"/>
      <c r="DY473" s="54"/>
      <c r="DZ473" s="54"/>
      <c r="EA473" s="54"/>
      <c r="EB473" s="54"/>
      <c r="EC473" s="54"/>
      <c r="ED473" s="54"/>
      <c r="EE473" s="54"/>
      <c r="EF473" s="54"/>
      <c r="EG473" s="54"/>
      <c r="EH473" s="54"/>
      <c r="EI473" s="54"/>
      <c r="EJ473" s="54"/>
      <c r="EK473" s="54"/>
      <c r="EL473" s="54"/>
      <c r="EM473" s="54"/>
      <c r="EN473" s="54"/>
      <c r="EO473" s="54"/>
      <c r="EP473" s="54"/>
      <c r="EQ473" s="54"/>
      <c r="ER473" s="54"/>
      <c r="ES473" s="54"/>
      <c r="ET473" s="54"/>
      <c r="EU473" s="54"/>
      <c r="EV473" s="54"/>
      <c r="EW473" s="54"/>
      <c r="EX473" s="54"/>
      <c r="EY473" s="54"/>
      <c r="EZ473" s="54"/>
      <c r="FA473" s="54">
        <v>1</v>
      </c>
      <c r="FB473" s="54" t="s">
        <v>4288</v>
      </c>
      <c r="FC473" s="54">
        <v>12</v>
      </c>
      <c r="FD473" s="54"/>
      <c r="FE473" s="54"/>
      <c r="FF473" s="54"/>
      <c r="FG473" s="54"/>
      <c r="FH473" s="54"/>
      <c r="FI473" s="54"/>
      <c r="FJ473" s="54"/>
      <c r="FK473" s="54"/>
      <c r="FL473" s="54"/>
      <c r="FM473" s="54"/>
      <c r="FN473" s="54"/>
      <c r="FO473" s="54"/>
      <c r="FP473" s="54"/>
      <c r="FQ473" s="54"/>
      <c r="FR473" s="54"/>
      <c r="FS473" s="54"/>
      <c r="FT473" s="54"/>
      <c r="FU473" s="54" t="s">
        <v>4952</v>
      </c>
      <c r="FV473" s="54" t="s">
        <v>5188</v>
      </c>
      <c r="FW473" s="54"/>
      <c r="FX473" s="54"/>
      <c r="FY473" s="54" t="s">
        <v>5422</v>
      </c>
      <c r="FZ473" s="54"/>
      <c r="GA473" s="54" t="s">
        <v>5613</v>
      </c>
      <c r="GB473" s="54"/>
      <c r="GC473" s="54" t="s">
        <v>5670</v>
      </c>
      <c r="GD473" s="54">
        <v>10</v>
      </c>
      <c r="GE473" s="54">
        <v>17</v>
      </c>
      <c r="GF473" s="54" t="s">
        <v>5816</v>
      </c>
      <c r="GG473" s="54" t="s">
        <v>6156</v>
      </c>
      <c r="GH473" s="54" t="s">
        <v>6475</v>
      </c>
      <c r="GI473" s="54" t="s">
        <v>6820</v>
      </c>
      <c r="GJ473" s="54" t="s">
        <v>0</v>
      </c>
      <c r="GK473" s="54" t="s">
        <v>7241</v>
      </c>
      <c r="GL473" s="54" t="s">
        <v>7338</v>
      </c>
      <c r="GM473" s="54" t="s">
        <v>7436</v>
      </c>
      <c r="GN473" s="54"/>
    </row>
    <row r="474" spans="3:196" ht="30" customHeight="1" x14ac:dyDescent="0.2">
      <c r="C474" s="57" t="s">
        <v>11155</v>
      </c>
      <c r="D474" s="102" t="s">
        <v>11214</v>
      </c>
      <c r="E474" s="46" t="s">
        <v>7636</v>
      </c>
      <c r="F474" s="45" t="s">
        <v>11174</v>
      </c>
      <c r="G474" s="46"/>
      <c r="H474" s="46"/>
      <c r="I474" s="46" t="s">
        <v>7713</v>
      </c>
      <c r="J474" s="46" t="s">
        <v>483</v>
      </c>
      <c r="K474" s="46">
        <v>2011</v>
      </c>
      <c r="L474" s="47">
        <v>44739</v>
      </c>
      <c r="M474" s="47">
        <v>45505</v>
      </c>
      <c r="N474" s="46" t="s">
        <v>7928</v>
      </c>
      <c r="O474" s="45"/>
      <c r="P474" s="46" t="s">
        <v>8163</v>
      </c>
      <c r="Q474" s="45"/>
      <c r="R474" s="46" t="s">
        <v>699</v>
      </c>
      <c r="S474" s="45"/>
      <c r="T474" s="46" t="s">
        <v>8416</v>
      </c>
      <c r="U474" s="45"/>
      <c r="V474" s="46" t="s">
        <v>699</v>
      </c>
      <c r="W474" s="45"/>
      <c r="X474" s="46" t="s">
        <v>8577</v>
      </c>
      <c r="Y474" s="45"/>
      <c r="Z474" s="46" t="s">
        <v>8766</v>
      </c>
      <c r="AA474" s="46" t="s">
        <v>8855</v>
      </c>
      <c r="AB474" s="46" t="s">
        <v>3138</v>
      </c>
      <c r="AC474" s="46" t="s">
        <v>8931</v>
      </c>
      <c r="AD474" s="48">
        <f>SUM(AE474,AH474,AK474,AM474,AO474,AQ474)</f>
        <v>517.88699999999994</v>
      </c>
      <c r="AE474" s="48">
        <v>378.29399999999998</v>
      </c>
      <c r="AF474" s="49">
        <v>72.989999999999995</v>
      </c>
      <c r="AG474" s="49">
        <v>0.3</v>
      </c>
      <c r="AH474" s="48">
        <v>91.325999999999993</v>
      </c>
      <c r="AI474" s="49">
        <v>17.57</v>
      </c>
      <c r="AJ474" s="49"/>
      <c r="AK474" s="49">
        <v>13.311</v>
      </c>
      <c r="AL474" s="49">
        <v>2.5099999999999998</v>
      </c>
      <c r="AM474" s="49">
        <v>0</v>
      </c>
      <c r="AN474" s="49">
        <v>0</v>
      </c>
      <c r="AO474" s="49">
        <v>34.956000000000003</v>
      </c>
      <c r="AP474" s="49">
        <v>6.57</v>
      </c>
      <c r="AQ474" s="49">
        <v>0</v>
      </c>
      <c r="AR474" s="49">
        <v>0</v>
      </c>
      <c r="AS474" s="46" t="s">
        <v>699</v>
      </c>
      <c r="AT474" s="46" t="s">
        <v>699</v>
      </c>
      <c r="AU474" s="46" t="s">
        <v>699</v>
      </c>
      <c r="AV474" s="45"/>
      <c r="AW474" s="45"/>
      <c r="AX474" s="45"/>
      <c r="AY474" s="49"/>
      <c r="AZ474" s="49">
        <v>499.74700000000001</v>
      </c>
      <c r="BA474" s="49">
        <v>0.4</v>
      </c>
      <c r="BB474" s="50">
        <v>988</v>
      </c>
      <c r="BC474" s="50">
        <v>870</v>
      </c>
      <c r="BD474" s="50">
        <v>197</v>
      </c>
      <c r="BE474" s="50">
        <v>11</v>
      </c>
      <c r="BF474" s="50">
        <v>44</v>
      </c>
      <c r="BG474" s="50">
        <v>7</v>
      </c>
      <c r="BH474" s="50">
        <v>0</v>
      </c>
      <c r="BI474" s="50">
        <v>0</v>
      </c>
      <c r="BJ474" s="50">
        <v>0</v>
      </c>
      <c r="BK474" s="50">
        <v>45</v>
      </c>
      <c r="BL474" s="50">
        <v>5</v>
      </c>
      <c r="BM474" s="50">
        <v>8</v>
      </c>
      <c r="BN474" s="50">
        <v>7</v>
      </c>
      <c r="BO474" s="50">
        <v>11</v>
      </c>
      <c r="BP474" s="50">
        <v>14</v>
      </c>
      <c r="BQ474" s="50">
        <v>0</v>
      </c>
      <c r="BR474" s="50">
        <v>0</v>
      </c>
      <c r="BS474" s="50">
        <v>0</v>
      </c>
      <c r="BT474" s="50">
        <v>45</v>
      </c>
      <c r="BU474" s="50">
        <v>0</v>
      </c>
      <c r="BV474" s="50">
        <v>0</v>
      </c>
      <c r="BW474" s="50">
        <v>0</v>
      </c>
      <c r="BX474" s="50">
        <v>0</v>
      </c>
      <c r="BY474" s="50">
        <v>0</v>
      </c>
      <c r="BZ474" s="50">
        <v>0</v>
      </c>
      <c r="CA474" s="50">
        <v>0</v>
      </c>
      <c r="CB474" s="50">
        <v>0</v>
      </c>
      <c r="CC474" s="50">
        <v>0</v>
      </c>
      <c r="CD474" s="50">
        <v>0</v>
      </c>
      <c r="CE474" s="50">
        <v>0</v>
      </c>
      <c r="CF474" s="50">
        <v>0</v>
      </c>
      <c r="CG474" s="50">
        <v>0</v>
      </c>
      <c r="CH474" s="50">
        <v>0</v>
      </c>
      <c r="CI474" s="50">
        <v>0</v>
      </c>
      <c r="CJ474" s="50">
        <v>0</v>
      </c>
      <c r="CK474" s="50">
        <v>0</v>
      </c>
      <c r="CL474" s="50">
        <v>0</v>
      </c>
      <c r="CM474" s="50">
        <v>0</v>
      </c>
      <c r="CN474" s="50">
        <v>0</v>
      </c>
      <c r="CO474" s="50">
        <v>0</v>
      </c>
      <c r="CP474" s="48">
        <v>0</v>
      </c>
      <c r="CQ474" s="50">
        <v>0</v>
      </c>
      <c r="CR474" s="50">
        <v>0</v>
      </c>
      <c r="CS474" s="51"/>
      <c r="CT474" s="50">
        <v>0</v>
      </c>
      <c r="CU474" s="50">
        <v>197</v>
      </c>
      <c r="CV474" s="52">
        <f>SUM(BE474:BX474)+SUM(CO474:CT474)-CU474</f>
        <v>0</v>
      </c>
      <c r="CW474" s="49">
        <v>31.992999999999999</v>
      </c>
      <c r="CX474" s="46" t="s">
        <v>9309</v>
      </c>
      <c r="CY474" s="45"/>
      <c r="CZ474" s="49">
        <v>2.11</v>
      </c>
      <c r="DA474" s="53" t="s">
        <v>9441</v>
      </c>
      <c r="DB474" s="49">
        <v>1471.14</v>
      </c>
      <c r="DC474" s="49"/>
      <c r="DD474" s="45"/>
      <c r="DE474" s="45"/>
      <c r="DF474" s="45"/>
      <c r="DG474" s="45"/>
      <c r="DH474" s="46">
        <v>0</v>
      </c>
      <c r="DI474" s="46" t="s">
        <v>594</v>
      </c>
      <c r="DJ474" s="46">
        <v>5</v>
      </c>
      <c r="DK474" s="45"/>
      <c r="DL474" s="45"/>
      <c r="DM474" s="45"/>
      <c r="DN474" s="46">
        <v>1</v>
      </c>
      <c r="DO474" s="46" t="s">
        <v>9673</v>
      </c>
      <c r="DP474" s="46">
        <v>104807</v>
      </c>
      <c r="DQ474" s="46">
        <v>1</v>
      </c>
      <c r="DR474" s="46" t="s">
        <v>9723</v>
      </c>
      <c r="DS474" s="46">
        <v>164</v>
      </c>
      <c r="DT474" s="46">
        <v>1</v>
      </c>
      <c r="DU474" s="46" t="s">
        <v>9733</v>
      </c>
      <c r="DV474" s="46">
        <v>134</v>
      </c>
      <c r="DW474" s="45"/>
      <c r="DX474" s="45"/>
      <c r="DY474" s="45"/>
      <c r="DZ474" s="46">
        <v>1</v>
      </c>
      <c r="EA474" s="46" t="s">
        <v>9754</v>
      </c>
      <c r="EB474" s="46">
        <v>988</v>
      </c>
      <c r="EC474" s="45"/>
      <c r="ED474" s="45"/>
      <c r="EE474" s="45"/>
      <c r="EF474" s="45"/>
      <c r="EG474" s="45"/>
      <c r="EH474" s="45"/>
      <c r="EI474" s="46">
        <v>1</v>
      </c>
      <c r="EJ474" s="46" t="s">
        <v>9821</v>
      </c>
      <c r="EK474" s="46">
        <v>112976</v>
      </c>
      <c r="EL474" s="45"/>
      <c r="EM474" s="45"/>
      <c r="EN474" s="45"/>
      <c r="EO474" s="45"/>
      <c r="EP474" s="45"/>
      <c r="EQ474" s="45"/>
      <c r="ER474" s="45"/>
      <c r="ES474" s="45"/>
      <c r="ET474" s="45"/>
      <c r="EU474" s="45"/>
      <c r="EV474" s="45"/>
      <c r="EW474" s="45"/>
      <c r="EX474" s="45"/>
      <c r="EY474" s="45"/>
      <c r="EZ474" s="45"/>
      <c r="FA474" s="46">
        <v>1</v>
      </c>
      <c r="FB474" s="46" t="s">
        <v>9933</v>
      </c>
      <c r="FC474" s="46">
        <v>16</v>
      </c>
      <c r="FD474" s="45"/>
      <c r="FE474" s="45"/>
      <c r="FF474" s="45"/>
      <c r="FG474" s="46">
        <v>26</v>
      </c>
      <c r="FH474" s="45"/>
      <c r="FI474" s="46">
        <v>26</v>
      </c>
      <c r="FJ474" s="46">
        <v>7</v>
      </c>
      <c r="FK474" s="46">
        <v>7</v>
      </c>
      <c r="FL474" s="46">
        <v>22</v>
      </c>
      <c r="FM474" s="46">
        <v>0</v>
      </c>
      <c r="FN474" s="46">
        <v>7</v>
      </c>
      <c r="FO474" s="46">
        <v>0</v>
      </c>
      <c r="FP474" s="46">
        <v>0</v>
      </c>
      <c r="FQ474" s="46">
        <v>0</v>
      </c>
      <c r="FR474" s="46">
        <v>1</v>
      </c>
      <c r="FS474" s="53" t="s">
        <v>10052</v>
      </c>
      <c r="FT474" s="46" t="s">
        <v>10103</v>
      </c>
      <c r="FU474" s="53" t="s">
        <v>10052</v>
      </c>
      <c r="FV474" s="46" t="s">
        <v>10263</v>
      </c>
      <c r="FW474" s="53" t="s">
        <v>10325</v>
      </c>
      <c r="FX474" s="45"/>
      <c r="FY474" s="46" t="s">
        <v>10445</v>
      </c>
      <c r="FZ474" s="45"/>
      <c r="GA474" s="46" t="s">
        <v>10535</v>
      </c>
      <c r="GB474" s="45"/>
      <c r="GC474" s="46" t="s">
        <v>699</v>
      </c>
      <c r="GD474" s="46">
        <v>0</v>
      </c>
      <c r="GE474" s="45"/>
      <c r="GF474" s="46" t="s">
        <v>7604</v>
      </c>
      <c r="GG474" s="46" t="s">
        <v>10811</v>
      </c>
      <c r="GH474" s="46" t="s">
        <v>11081</v>
      </c>
      <c r="GI474" s="46" t="s">
        <v>10924</v>
      </c>
      <c r="GJ474" s="46" t="s">
        <v>10992</v>
      </c>
      <c r="GK474" s="46" t="s">
        <v>11024</v>
      </c>
      <c r="GL474" s="46" t="s">
        <v>11081</v>
      </c>
      <c r="GM474" s="46" t="s">
        <v>11062</v>
      </c>
      <c r="GN474" s="54"/>
    </row>
    <row r="475" spans="3:196" ht="30" customHeight="1" x14ac:dyDescent="0.2">
      <c r="C475" s="57" t="s">
        <v>11178</v>
      </c>
      <c r="D475" s="102" t="s">
        <v>11213</v>
      </c>
      <c r="E475" s="46" t="s">
        <v>62</v>
      </c>
      <c r="F475" s="45" t="s">
        <v>11174</v>
      </c>
      <c r="G475" s="46"/>
      <c r="H475" s="46"/>
      <c r="I475" s="46" t="s">
        <v>7746</v>
      </c>
      <c r="J475" s="45"/>
      <c r="K475" s="46">
        <v>2020</v>
      </c>
      <c r="L475" s="47">
        <v>44958</v>
      </c>
      <c r="M475" s="47">
        <v>45260</v>
      </c>
      <c r="N475" s="46" t="s">
        <v>7963</v>
      </c>
      <c r="O475" s="46" t="s">
        <v>8082</v>
      </c>
      <c r="P475" s="46" t="s">
        <v>8193</v>
      </c>
      <c r="Q475" s="46" t="s">
        <v>8314</v>
      </c>
      <c r="R475" s="45"/>
      <c r="S475" s="45"/>
      <c r="T475" s="45"/>
      <c r="U475" s="45"/>
      <c r="V475" s="45"/>
      <c r="W475" s="45"/>
      <c r="X475" s="45"/>
      <c r="Y475" s="45"/>
      <c r="Z475" s="46" t="s">
        <v>8802</v>
      </c>
      <c r="AA475" s="46" t="s">
        <v>8802</v>
      </c>
      <c r="AB475" s="46" t="s">
        <v>3138</v>
      </c>
      <c r="AC475" s="46" t="s">
        <v>8964</v>
      </c>
      <c r="AD475" s="48">
        <f>SUM(AE475,AH475,AK475,AM475,AO475,AQ475)</f>
        <v>6.7939999999999996</v>
      </c>
      <c r="AE475" s="48">
        <v>4.9329999999999998</v>
      </c>
      <c r="AF475" s="49">
        <v>72.61</v>
      </c>
      <c r="AG475" s="49">
        <v>2E-3</v>
      </c>
      <c r="AH475" s="48">
        <v>0.67800000000000005</v>
      </c>
      <c r="AI475" s="49">
        <v>9.98</v>
      </c>
      <c r="AJ475" s="49"/>
      <c r="AK475" s="49">
        <v>0</v>
      </c>
      <c r="AL475" s="49">
        <v>0</v>
      </c>
      <c r="AM475" s="49">
        <v>0.25</v>
      </c>
      <c r="AN475" s="49">
        <v>3.68</v>
      </c>
      <c r="AO475" s="49">
        <v>0</v>
      </c>
      <c r="AP475" s="49">
        <v>0</v>
      </c>
      <c r="AQ475" s="49">
        <v>0.93300000000000005</v>
      </c>
      <c r="AR475" s="49">
        <v>13.73</v>
      </c>
      <c r="AS475" s="46" t="s">
        <v>699</v>
      </c>
      <c r="AT475" s="46" t="s">
        <v>9061</v>
      </c>
      <c r="AU475" s="46" t="s">
        <v>8802</v>
      </c>
      <c r="AV475" s="46">
        <v>1</v>
      </c>
      <c r="AW475" s="46" t="s">
        <v>9123</v>
      </c>
      <c r="AX475" s="46" t="s">
        <v>9195</v>
      </c>
      <c r="AY475" s="49">
        <v>2.3809999999999998</v>
      </c>
      <c r="AZ475" s="49">
        <v>0</v>
      </c>
      <c r="BA475" s="49">
        <v>0</v>
      </c>
      <c r="BB475" s="50">
        <v>23</v>
      </c>
      <c r="BC475" s="50">
        <v>23</v>
      </c>
      <c r="BD475" s="50">
        <v>9</v>
      </c>
      <c r="BE475" s="50"/>
      <c r="BF475" s="50">
        <v>1</v>
      </c>
      <c r="BG475" s="50"/>
      <c r="BH475" s="50"/>
      <c r="BI475" s="50"/>
      <c r="BJ475" s="50">
        <v>1</v>
      </c>
      <c r="BK475" s="50"/>
      <c r="BL475" s="50"/>
      <c r="BM475" s="50"/>
      <c r="BN475" s="50"/>
      <c r="BO475" s="50">
        <v>4</v>
      </c>
      <c r="BP475" s="50">
        <v>3</v>
      </c>
      <c r="BQ475" s="50"/>
      <c r="BR475" s="50"/>
      <c r="BS475" s="50"/>
      <c r="BT475" s="50"/>
      <c r="BU475" s="50"/>
      <c r="BV475" s="50"/>
      <c r="BW475" s="50"/>
      <c r="BX475" s="50"/>
      <c r="BY475" s="50"/>
      <c r="BZ475" s="50"/>
      <c r="CA475" s="50"/>
      <c r="CB475" s="50"/>
      <c r="CC475" s="50"/>
      <c r="CD475" s="50"/>
      <c r="CE475" s="50"/>
      <c r="CF475" s="50"/>
      <c r="CG475" s="50"/>
      <c r="CH475" s="50"/>
      <c r="CI475" s="50"/>
      <c r="CJ475" s="50"/>
      <c r="CK475" s="50"/>
      <c r="CL475" s="50"/>
      <c r="CM475" s="50"/>
      <c r="CN475" s="50">
        <v>0</v>
      </c>
      <c r="CO475" s="50"/>
      <c r="CP475" s="48"/>
      <c r="CQ475" s="50"/>
      <c r="CR475" s="50"/>
      <c r="CS475" s="51"/>
      <c r="CT475" s="50"/>
      <c r="CU475" s="50">
        <v>9</v>
      </c>
      <c r="CV475" s="52">
        <f>SUM(BE475:BX475)+SUM(CO475:CT475)-CU475</f>
        <v>0</v>
      </c>
      <c r="CW475" s="49">
        <v>12.295</v>
      </c>
      <c r="CX475" s="46" t="s">
        <v>9344</v>
      </c>
      <c r="CY475" s="45"/>
      <c r="CZ475" s="49">
        <v>0.76</v>
      </c>
      <c r="DA475" s="46" t="s">
        <v>4027</v>
      </c>
      <c r="DB475" s="49">
        <v>1608.4939999999999</v>
      </c>
      <c r="DC475" s="49"/>
      <c r="DD475" s="45"/>
      <c r="DE475" s="45"/>
      <c r="DF475" s="45"/>
      <c r="DG475" s="45"/>
      <c r="DH475" s="45"/>
      <c r="DI475" s="45"/>
      <c r="DJ475" s="46">
        <v>1</v>
      </c>
      <c r="DK475" s="46">
        <v>1</v>
      </c>
      <c r="DL475" s="46" t="s">
        <v>9624</v>
      </c>
      <c r="DM475" s="46">
        <v>497</v>
      </c>
      <c r="DN475" s="45"/>
      <c r="DO475" s="45"/>
      <c r="DP475" s="45"/>
      <c r="DQ475" s="45"/>
      <c r="DR475" s="45"/>
      <c r="DS475" s="45"/>
      <c r="DT475" s="45"/>
      <c r="DU475" s="45"/>
      <c r="DV475" s="45"/>
      <c r="DW475" s="45"/>
      <c r="DX475" s="45"/>
      <c r="DY475" s="45"/>
      <c r="DZ475" s="45"/>
      <c r="EA475" s="45"/>
      <c r="EB475" s="45"/>
      <c r="EC475" s="45"/>
      <c r="ED475" s="45"/>
      <c r="EE475" s="45"/>
      <c r="EF475" s="45"/>
      <c r="EG475" s="45"/>
      <c r="EH475" s="45"/>
      <c r="EI475" s="45"/>
      <c r="EJ475" s="45"/>
      <c r="EK475" s="45"/>
      <c r="EL475" s="45"/>
      <c r="EM475" s="45"/>
      <c r="EN475" s="45"/>
      <c r="EO475" s="45"/>
      <c r="EP475" s="45"/>
      <c r="EQ475" s="45"/>
      <c r="ER475" s="45"/>
      <c r="ES475" s="45"/>
      <c r="ET475" s="45"/>
      <c r="EU475" s="45"/>
      <c r="EV475" s="45"/>
      <c r="EW475" s="45"/>
      <c r="EX475" s="46">
        <v>1</v>
      </c>
      <c r="EY475" s="46" t="s">
        <v>9907</v>
      </c>
      <c r="EZ475" s="46">
        <v>6</v>
      </c>
      <c r="FA475" s="45"/>
      <c r="FB475" s="45"/>
      <c r="FC475" s="45"/>
      <c r="FD475" s="45"/>
      <c r="FE475" s="45"/>
      <c r="FF475" s="45"/>
      <c r="FG475" s="46">
        <v>92</v>
      </c>
      <c r="FH475" s="46" t="s">
        <v>10015</v>
      </c>
      <c r="FI475" s="46">
        <v>23</v>
      </c>
      <c r="FJ475" s="46">
        <v>0</v>
      </c>
      <c r="FK475" s="46">
        <v>0</v>
      </c>
      <c r="FL475" s="46">
        <v>23</v>
      </c>
      <c r="FM475" s="46">
        <v>0</v>
      </c>
      <c r="FN475" s="46">
        <v>0</v>
      </c>
      <c r="FO475" s="46">
        <v>0</v>
      </c>
      <c r="FP475" s="46">
        <v>0</v>
      </c>
      <c r="FQ475" s="46">
        <v>0</v>
      </c>
      <c r="FR475" s="46">
        <v>1</v>
      </c>
      <c r="FS475" s="53" t="s">
        <v>10065</v>
      </c>
      <c r="FT475" s="46" t="s">
        <v>10117</v>
      </c>
      <c r="FU475" s="53" t="s">
        <v>10065</v>
      </c>
      <c r="FV475" s="45"/>
      <c r="FW475" s="45"/>
      <c r="FX475" s="45"/>
      <c r="FY475" s="45"/>
      <c r="FZ475" s="45"/>
      <c r="GA475" s="45"/>
      <c r="GB475" s="45"/>
      <c r="GC475" s="46" t="s">
        <v>5727</v>
      </c>
      <c r="GD475" s="46">
        <v>0</v>
      </c>
      <c r="GE475" s="46">
        <v>0</v>
      </c>
      <c r="GF475" s="46" t="s">
        <v>10735</v>
      </c>
      <c r="GG475" s="46" t="s">
        <v>10844</v>
      </c>
      <c r="GH475" s="46" t="s">
        <v>11081</v>
      </c>
      <c r="GI475" s="46" t="s">
        <v>10955</v>
      </c>
      <c r="GJ475" s="46" t="s">
        <v>7217</v>
      </c>
      <c r="GK475" s="46" t="s">
        <v>7309</v>
      </c>
      <c r="GL475" s="46" t="s">
        <v>11081</v>
      </c>
      <c r="GM475" s="46" t="s">
        <v>7482</v>
      </c>
      <c r="GN475" s="54"/>
    </row>
    <row r="476" spans="3:196" ht="30" customHeight="1" x14ac:dyDescent="0.2">
      <c r="C476" s="57" t="s">
        <v>11083</v>
      </c>
      <c r="D476" s="102" t="s">
        <v>11213</v>
      </c>
      <c r="E476" s="46" t="s">
        <v>62</v>
      </c>
      <c r="F476" s="45" t="s">
        <v>11174</v>
      </c>
      <c r="G476" s="46"/>
      <c r="H476" s="46"/>
      <c r="I476" s="46" t="s">
        <v>725</v>
      </c>
      <c r="J476" s="46" t="s">
        <v>725</v>
      </c>
      <c r="K476" s="46">
        <v>2019</v>
      </c>
      <c r="L476" s="47">
        <v>44927</v>
      </c>
      <c r="M476" s="47">
        <v>45291</v>
      </c>
      <c r="N476" s="46" t="s">
        <v>7964</v>
      </c>
      <c r="O476" s="46" t="s">
        <v>8083</v>
      </c>
      <c r="P476" s="46" t="s">
        <v>8194</v>
      </c>
      <c r="Q476" s="46" t="s">
        <v>8315</v>
      </c>
      <c r="R476" s="45"/>
      <c r="S476" s="45"/>
      <c r="T476" s="45"/>
      <c r="U476" s="45"/>
      <c r="V476" s="45"/>
      <c r="W476" s="45"/>
      <c r="X476" s="45"/>
      <c r="Y476" s="45"/>
      <c r="Z476" s="46" t="s">
        <v>8803</v>
      </c>
      <c r="AA476" s="46" t="s">
        <v>8803</v>
      </c>
      <c r="AB476" s="46" t="s">
        <v>3138</v>
      </c>
      <c r="AC476" s="46" t="s">
        <v>8965</v>
      </c>
      <c r="AD476" s="48">
        <f>SUM(AE476,AH476,AK476,AM476,AO476,AQ476)</f>
        <v>648.20000000000005</v>
      </c>
      <c r="AE476" s="48">
        <v>446.702</v>
      </c>
      <c r="AF476" s="49">
        <v>68.91</v>
      </c>
      <c r="AG476" s="49">
        <v>0.15</v>
      </c>
      <c r="AH476" s="48">
        <v>0.247</v>
      </c>
      <c r="AI476" s="49">
        <v>0.04</v>
      </c>
      <c r="AJ476" s="49"/>
      <c r="AK476" s="49">
        <v>0</v>
      </c>
      <c r="AL476" s="49">
        <v>0</v>
      </c>
      <c r="AM476" s="49">
        <v>0</v>
      </c>
      <c r="AN476" s="49">
        <v>0</v>
      </c>
      <c r="AO476" s="49">
        <v>0</v>
      </c>
      <c r="AP476" s="49">
        <v>0</v>
      </c>
      <c r="AQ476" s="49">
        <v>201.251</v>
      </c>
      <c r="AR476" s="49">
        <v>31.05</v>
      </c>
      <c r="AS476" s="46" t="s">
        <v>9046</v>
      </c>
      <c r="AT476" s="46" t="s">
        <v>9060</v>
      </c>
      <c r="AU476" s="46" t="s">
        <v>8803</v>
      </c>
      <c r="AV476" s="45"/>
      <c r="AW476" s="45"/>
      <c r="AX476" s="45"/>
      <c r="AY476" s="49"/>
      <c r="AZ476" s="49">
        <v>349.60300000000001</v>
      </c>
      <c r="BA476" s="49">
        <v>0.12</v>
      </c>
      <c r="BB476" s="50">
        <v>0</v>
      </c>
      <c r="BC476" s="50">
        <v>0</v>
      </c>
      <c r="BD476" s="50">
        <v>10</v>
      </c>
      <c r="BE476" s="50"/>
      <c r="BF476" s="50"/>
      <c r="BG476" s="50"/>
      <c r="BH476" s="50"/>
      <c r="BI476" s="50"/>
      <c r="BJ476" s="50"/>
      <c r="BK476" s="50"/>
      <c r="BL476" s="50"/>
      <c r="BM476" s="50"/>
      <c r="BN476" s="50">
        <v>3</v>
      </c>
      <c r="BO476" s="50"/>
      <c r="BP476" s="50">
        <v>7</v>
      </c>
      <c r="BQ476" s="50"/>
      <c r="BR476" s="50"/>
      <c r="BS476" s="50"/>
      <c r="BT476" s="50"/>
      <c r="BU476" s="50"/>
      <c r="BV476" s="50"/>
      <c r="BW476" s="50"/>
      <c r="BX476" s="50"/>
      <c r="BY476" s="50"/>
      <c r="BZ476" s="50"/>
      <c r="CA476" s="50"/>
      <c r="CB476" s="50"/>
      <c r="CC476" s="50"/>
      <c r="CD476" s="50"/>
      <c r="CE476" s="50"/>
      <c r="CF476" s="50"/>
      <c r="CG476" s="50"/>
      <c r="CH476" s="50"/>
      <c r="CI476" s="50"/>
      <c r="CJ476" s="50"/>
      <c r="CK476" s="50"/>
      <c r="CL476" s="50"/>
      <c r="CM476" s="50"/>
      <c r="CN476" s="50">
        <v>0</v>
      </c>
      <c r="CO476" s="50"/>
      <c r="CP476" s="48"/>
      <c r="CQ476" s="50"/>
      <c r="CR476" s="50"/>
      <c r="CS476" s="51"/>
      <c r="CT476" s="50"/>
      <c r="CU476" s="50">
        <v>10</v>
      </c>
      <c r="CV476" s="52">
        <f>SUM(BE476:BX476)+SUM(CO476:CT476)-CU476</f>
        <v>0</v>
      </c>
      <c r="CW476" s="49">
        <v>224.233</v>
      </c>
      <c r="CX476" s="46" t="s">
        <v>9345</v>
      </c>
      <c r="CY476" s="45"/>
      <c r="CZ476" s="49">
        <v>13.94</v>
      </c>
      <c r="DA476" s="46" t="s">
        <v>4027</v>
      </c>
      <c r="DB476" s="49">
        <v>1608.4939999999999</v>
      </c>
      <c r="DC476" s="49"/>
      <c r="DD476" s="45"/>
      <c r="DE476" s="45"/>
      <c r="DF476" s="45"/>
      <c r="DG476" s="45"/>
      <c r="DH476" s="46">
        <v>358</v>
      </c>
      <c r="DI476" s="45"/>
      <c r="DJ476" s="46">
        <v>4</v>
      </c>
      <c r="DK476" s="45"/>
      <c r="DL476" s="45"/>
      <c r="DM476" s="45"/>
      <c r="DN476" s="46">
        <v>1</v>
      </c>
      <c r="DO476" s="46" t="s">
        <v>9693</v>
      </c>
      <c r="DP476" s="46">
        <v>349</v>
      </c>
      <c r="DQ476" s="45"/>
      <c r="DR476" s="45"/>
      <c r="DS476" s="45"/>
      <c r="DT476" s="45"/>
      <c r="DU476" s="45"/>
      <c r="DV476" s="45"/>
      <c r="DW476" s="45"/>
      <c r="DX476" s="45"/>
      <c r="DY476" s="45"/>
      <c r="DZ476" s="46">
        <v>1</v>
      </c>
      <c r="EA476" s="46" t="s">
        <v>9759</v>
      </c>
      <c r="EB476" s="46">
        <v>746</v>
      </c>
      <c r="EC476" s="45"/>
      <c r="ED476" s="45"/>
      <c r="EE476" s="45"/>
      <c r="EF476" s="45"/>
      <c r="EG476" s="45"/>
      <c r="EH476" s="45"/>
      <c r="EI476" s="46">
        <v>1</v>
      </c>
      <c r="EJ476" s="46" t="s">
        <v>9832</v>
      </c>
      <c r="EK476" s="46">
        <v>112963</v>
      </c>
      <c r="EL476" s="45"/>
      <c r="EM476" s="45"/>
      <c r="EN476" s="45"/>
      <c r="EO476" s="45"/>
      <c r="EP476" s="45"/>
      <c r="EQ476" s="45"/>
      <c r="ER476" s="45"/>
      <c r="ES476" s="45"/>
      <c r="ET476" s="45"/>
      <c r="EU476" s="45"/>
      <c r="EV476" s="45"/>
      <c r="EW476" s="45"/>
      <c r="EX476" s="45"/>
      <c r="EY476" s="45"/>
      <c r="EZ476" s="45"/>
      <c r="FA476" s="45"/>
      <c r="FB476" s="45"/>
      <c r="FC476" s="45"/>
      <c r="FD476" s="45"/>
      <c r="FE476" s="45"/>
      <c r="FF476" s="45"/>
      <c r="FG476" s="46">
        <v>2</v>
      </c>
      <c r="FH476" s="46" t="s">
        <v>10016</v>
      </c>
      <c r="FI476" s="46">
        <v>3</v>
      </c>
      <c r="FJ476" s="46">
        <v>0</v>
      </c>
      <c r="FK476" s="46">
        <v>0</v>
      </c>
      <c r="FL476" s="46">
        <v>0</v>
      </c>
      <c r="FM476" s="46">
        <v>0</v>
      </c>
      <c r="FN476" s="46">
        <v>3</v>
      </c>
      <c r="FO476" s="46">
        <v>0</v>
      </c>
      <c r="FP476" s="46">
        <v>0</v>
      </c>
      <c r="FQ476" s="46">
        <v>0</v>
      </c>
      <c r="FR476" s="46">
        <v>1</v>
      </c>
      <c r="FS476" s="53" t="s">
        <v>10066</v>
      </c>
      <c r="FT476" s="46" t="s">
        <v>10118</v>
      </c>
      <c r="FU476" s="53" t="s">
        <v>10197</v>
      </c>
      <c r="FV476" s="46" t="s">
        <v>10284</v>
      </c>
      <c r="FW476" s="53" t="s">
        <v>10335</v>
      </c>
      <c r="FX476" s="46" t="s">
        <v>10390</v>
      </c>
      <c r="FY476" s="46" t="s">
        <v>10468</v>
      </c>
      <c r="FZ476" s="45"/>
      <c r="GA476" s="46" t="s">
        <v>10551</v>
      </c>
      <c r="GB476" s="45"/>
      <c r="GC476" s="46" t="s">
        <v>5727</v>
      </c>
      <c r="GD476" s="46">
        <v>0</v>
      </c>
      <c r="GE476" s="46">
        <v>0</v>
      </c>
      <c r="GF476" s="46" t="s">
        <v>10736</v>
      </c>
      <c r="GG476" s="46" t="s">
        <v>10845</v>
      </c>
      <c r="GH476" s="46" t="s">
        <v>11081</v>
      </c>
      <c r="GI476" s="46" t="s">
        <v>10956</v>
      </c>
      <c r="GJ476" s="46" t="s">
        <v>7217</v>
      </c>
      <c r="GK476" s="46" t="s">
        <v>7309</v>
      </c>
      <c r="GL476" s="46" t="s">
        <v>11081</v>
      </c>
      <c r="GM476" s="46" t="s">
        <v>7482</v>
      </c>
      <c r="GN476" s="54"/>
    </row>
    <row r="477" spans="3:196" ht="30" customHeight="1" x14ac:dyDescent="0.2">
      <c r="C477" s="57" t="s">
        <v>11155</v>
      </c>
      <c r="D477" s="102" t="s">
        <v>11213</v>
      </c>
      <c r="E477" s="46" t="s">
        <v>62</v>
      </c>
      <c r="F477" s="45" t="s">
        <v>11174</v>
      </c>
      <c r="G477" s="46"/>
      <c r="H477" s="46"/>
      <c r="I477" s="46" t="s">
        <v>7763</v>
      </c>
      <c r="J477" s="45"/>
      <c r="K477" s="46">
        <v>2022</v>
      </c>
      <c r="L477" s="47">
        <v>44562</v>
      </c>
      <c r="M477" s="47">
        <v>45291</v>
      </c>
      <c r="N477" s="45"/>
      <c r="O477" s="45"/>
      <c r="P477" s="45"/>
      <c r="Q477" s="45"/>
      <c r="R477" s="46" t="s">
        <v>8373</v>
      </c>
      <c r="S477" s="46" t="s">
        <v>8400</v>
      </c>
      <c r="T477" s="45"/>
      <c r="U477" s="45"/>
      <c r="V477" s="45"/>
      <c r="W477" s="45"/>
      <c r="X477" s="46" t="s">
        <v>8611</v>
      </c>
      <c r="Y477" s="46" t="s">
        <v>8697</v>
      </c>
      <c r="Z477" s="46" t="s">
        <v>8818</v>
      </c>
      <c r="AA477" s="46" t="s">
        <v>8818</v>
      </c>
      <c r="AB477" s="46" t="s">
        <v>3138</v>
      </c>
      <c r="AC477" s="46" t="s">
        <v>8980</v>
      </c>
      <c r="AD477" s="48">
        <f>SUM(AE477,AH477,AK477,AM477,AO477,AQ477)</f>
        <v>77.444000000000003</v>
      </c>
      <c r="AE477" s="48">
        <v>70.353999999999999</v>
      </c>
      <c r="AF477" s="49">
        <v>90.84</v>
      </c>
      <c r="AG477" s="49">
        <v>0.02</v>
      </c>
      <c r="AH477" s="48">
        <v>6.5110000000000001</v>
      </c>
      <c r="AI477" s="49">
        <v>8.41</v>
      </c>
      <c r="AJ477" s="49"/>
      <c r="AK477" s="49">
        <v>0</v>
      </c>
      <c r="AL477" s="49">
        <v>0</v>
      </c>
      <c r="AM477" s="49">
        <v>0.45600000000000002</v>
      </c>
      <c r="AN477" s="49">
        <v>0.59</v>
      </c>
      <c r="AO477" s="49">
        <v>0.123</v>
      </c>
      <c r="AP477" s="49">
        <v>0.16</v>
      </c>
      <c r="AQ477" s="49">
        <v>0</v>
      </c>
      <c r="AR477" s="49">
        <v>0</v>
      </c>
      <c r="AS477" s="46" t="s">
        <v>1624</v>
      </c>
      <c r="AT477" s="46" t="s">
        <v>9051</v>
      </c>
      <c r="AU477" s="46" t="s">
        <v>9051</v>
      </c>
      <c r="AV477" s="46">
        <v>1</v>
      </c>
      <c r="AW477" s="46" t="s">
        <v>9131</v>
      </c>
      <c r="AX477" s="46" t="s">
        <v>9203</v>
      </c>
      <c r="AY477" s="49">
        <v>0.67100000000000004</v>
      </c>
      <c r="AZ477" s="49">
        <v>79.573999999999998</v>
      </c>
      <c r="BA477" s="49">
        <v>0.03</v>
      </c>
      <c r="BB477" s="50">
        <v>65</v>
      </c>
      <c r="BC477" s="50">
        <v>62</v>
      </c>
      <c r="BD477" s="50">
        <v>59</v>
      </c>
      <c r="BE477" s="50"/>
      <c r="BF477" s="50">
        <v>1</v>
      </c>
      <c r="BG477" s="50">
        <v>1</v>
      </c>
      <c r="BH477" s="50"/>
      <c r="BI477" s="50"/>
      <c r="BJ477" s="50">
        <v>4</v>
      </c>
      <c r="BK477" s="50">
        <v>2</v>
      </c>
      <c r="BL477" s="50"/>
      <c r="BM477" s="50">
        <v>6</v>
      </c>
      <c r="BN477" s="50">
        <v>2</v>
      </c>
      <c r="BO477" s="50">
        <v>14</v>
      </c>
      <c r="BP477" s="50">
        <v>24</v>
      </c>
      <c r="BQ477" s="50">
        <v>1</v>
      </c>
      <c r="BR477" s="50"/>
      <c r="BS477" s="50"/>
      <c r="BT477" s="50"/>
      <c r="BU477" s="50"/>
      <c r="BV477" s="50"/>
      <c r="BW477" s="50"/>
      <c r="BX477" s="50"/>
      <c r="BY477" s="50"/>
      <c r="BZ477" s="50"/>
      <c r="CA477" s="50"/>
      <c r="CB477" s="50"/>
      <c r="CC477" s="50"/>
      <c r="CD477" s="50"/>
      <c r="CE477" s="50"/>
      <c r="CF477" s="50"/>
      <c r="CG477" s="50"/>
      <c r="CH477" s="50"/>
      <c r="CI477" s="50"/>
      <c r="CJ477" s="50"/>
      <c r="CK477" s="50"/>
      <c r="CL477" s="50"/>
      <c r="CM477" s="50"/>
      <c r="CN477" s="50">
        <v>0</v>
      </c>
      <c r="CO477" s="50"/>
      <c r="CP477" s="48">
        <v>1</v>
      </c>
      <c r="CQ477" s="50">
        <v>1</v>
      </c>
      <c r="CR477" s="50">
        <v>2</v>
      </c>
      <c r="CS477" s="51"/>
      <c r="CT477" s="50"/>
      <c r="CU477" s="50">
        <v>59</v>
      </c>
      <c r="CV477" s="52">
        <f>SUM(BE477:BX477)+SUM(CO477:CT477)-CU477</f>
        <v>0</v>
      </c>
      <c r="CW477" s="49">
        <v>290.35000000000002</v>
      </c>
      <c r="CX477" s="46" t="s">
        <v>9357</v>
      </c>
      <c r="CY477" s="45"/>
      <c r="CZ477" s="49">
        <v>18.03</v>
      </c>
      <c r="DA477" s="46" t="s">
        <v>4027</v>
      </c>
      <c r="DB477" s="49">
        <v>1608.4939999999999</v>
      </c>
      <c r="DC477" s="49"/>
      <c r="DD477" s="45"/>
      <c r="DE477" s="45"/>
      <c r="DF477" s="45"/>
      <c r="DG477" s="45"/>
      <c r="DH477" s="46">
        <v>0</v>
      </c>
      <c r="DI477" s="45"/>
      <c r="DJ477" s="46">
        <v>6</v>
      </c>
      <c r="DK477" s="46">
        <v>1</v>
      </c>
      <c r="DL477" s="46" t="s">
        <v>9630</v>
      </c>
      <c r="DM477" s="46">
        <v>4191</v>
      </c>
      <c r="DN477" s="46">
        <v>1</v>
      </c>
      <c r="DO477" s="46" t="s">
        <v>9701</v>
      </c>
      <c r="DP477" s="46">
        <v>469</v>
      </c>
      <c r="DQ477" s="46">
        <v>1</v>
      </c>
      <c r="DR477" s="46" t="s">
        <v>9729</v>
      </c>
      <c r="DS477" s="46">
        <v>554</v>
      </c>
      <c r="DT477" s="45"/>
      <c r="DU477" s="45"/>
      <c r="DV477" s="45"/>
      <c r="DW477" s="45"/>
      <c r="DX477" s="45"/>
      <c r="DY477" s="45"/>
      <c r="DZ477" s="46">
        <v>1</v>
      </c>
      <c r="EA477" s="46" t="s">
        <v>9759</v>
      </c>
      <c r="EB477" s="46">
        <v>581</v>
      </c>
      <c r="EC477" s="46">
        <v>1</v>
      </c>
      <c r="ED477" s="46" t="s">
        <v>4187</v>
      </c>
      <c r="EE477" s="46">
        <v>35</v>
      </c>
      <c r="EF477" s="45"/>
      <c r="EG477" s="45"/>
      <c r="EH477" s="45"/>
      <c r="EI477" s="46">
        <v>1</v>
      </c>
      <c r="EJ477" s="46" t="s">
        <v>9836</v>
      </c>
      <c r="EK477" s="46">
        <v>592</v>
      </c>
      <c r="EL477" s="46">
        <v>1</v>
      </c>
      <c r="EM477" s="46" t="s">
        <v>4701</v>
      </c>
      <c r="EN477" s="46">
        <v>485</v>
      </c>
      <c r="EO477" s="45"/>
      <c r="EP477" s="45"/>
      <c r="EQ477" s="45"/>
      <c r="ER477" s="45"/>
      <c r="ES477" s="45"/>
      <c r="ET477" s="45"/>
      <c r="EU477" s="45"/>
      <c r="EV477" s="45"/>
      <c r="EW477" s="45"/>
      <c r="EX477" s="46">
        <v>1</v>
      </c>
      <c r="EY477" s="46" t="s">
        <v>4818</v>
      </c>
      <c r="EZ477" s="46">
        <v>20</v>
      </c>
      <c r="FA477" s="46">
        <v>1</v>
      </c>
      <c r="FB477" s="46" t="s">
        <v>4818</v>
      </c>
      <c r="FC477" s="46">
        <v>676</v>
      </c>
      <c r="FD477" s="45"/>
      <c r="FE477" s="45"/>
      <c r="FF477" s="45"/>
      <c r="FG477" s="46">
        <v>100</v>
      </c>
      <c r="FH477" s="45"/>
      <c r="FI477" s="46">
        <v>49</v>
      </c>
      <c r="FJ477" s="46">
        <v>10</v>
      </c>
      <c r="FK477" s="46">
        <v>0</v>
      </c>
      <c r="FL477" s="46">
        <v>34</v>
      </c>
      <c r="FM477" s="46">
        <v>0</v>
      </c>
      <c r="FN477" s="46">
        <v>5</v>
      </c>
      <c r="FO477" s="46">
        <v>0</v>
      </c>
      <c r="FP477" s="46">
        <v>0</v>
      </c>
      <c r="FQ477" s="46">
        <v>0</v>
      </c>
      <c r="FR477" s="45"/>
      <c r="FS477" s="45"/>
      <c r="FT477" s="46" t="s">
        <v>10125</v>
      </c>
      <c r="FU477" s="45"/>
      <c r="FV477" s="45"/>
      <c r="FW477" s="45"/>
      <c r="FX477" s="45"/>
      <c r="FY477" s="46" t="s">
        <v>10479</v>
      </c>
      <c r="FZ477" s="45"/>
      <c r="GA477" s="45"/>
      <c r="GB477" s="45"/>
      <c r="GC477" s="46" t="s">
        <v>5727</v>
      </c>
      <c r="GD477" s="46">
        <v>0</v>
      </c>
      <c r="GE477" s="45"/>
      <c r="GF477" s="46" t="s">
        <v>7217</v>
      </c>
      <c r="GG477" s="46" t="s">
        <v>7309</v>
      </c>
      <c r="GH477" s="46" t="s">
        <v>11081</v>
      </c>
      <c r="GI477" s="46" t="s">
        <v>7482</v>
      </c>
      <c r="GJ477" s="46" t="s">
        <v>7217</v>
      </c>
      <c r="GK477" s="46" t="s">
        <v>7309</v>
      </c>
      <c r="GL477" s="46" t="s">
        <v>11081</v>
      </c>
      <c r="GM477" s="46" t="s">
        <v>7482</v>
      </c>
      <c r="GN477" s="54"/>
    </row>
    <row r="478" spans="3:196" ht="30" customHeight="1" x14ac:dyDescent="0.2">
      <c r="C478" s="57" t="s">
        <v>11156</v>
      </c>
      <c r="D478" s="102" t="s">
        <v>11213</v>
      </c>
      <c r="E478" s="54" t="s">
        <v>62</v>
      </c>
      <c r="F478" s="54" t="s">
        <v>11175</v>
      </c>
      <c r="G478" s="54" t="s">
        <v>82</v>
      </c>
      <c r="H478" s="54" t="s">
        <v>296</v>
      </c>
      <c r="I478" s="54" t="s">
        <v>449</v>
      </c>
      <c r="J478" s="54" t="s">
        <v>739</v>
      </c>
      <c r="K478" s="54">
        <v>2020</v>
      </c>
      <c r="L478" s="54" t="s">
        <v>882</v>
      </c>
      <c r="M478" s="54" t="s">
        <v>936</v>
      </c>
      <c r="N478" s="54"/>
      <c r="O478" s="54" t="s">
        <v>1162</v>
      </c>
      <c r="P478" s="54" t="s">
        <v>1394</v>
      </c>
      <c r="Q478" s="54" t="s">
        <v>1678</v>
      </c>
      <c r="R478" s="54" t="s">
        <v>1876</v>
      </c>
      <c r="S478" s="54" t="s">
        <v>2115</v>
      </c>
      <c r="T478" s="54"/>
      <c r="U478" s="54"/>
      <c r="V478" s="54"/>
      <c r="W478" s="54"/>
      <c r="X478" s="54"/>
      <c r="Y478" s="54"/>
      <c r="Z478" s="54" t="s">
        <v>2808</v>
      </c>
      <c r="AA478" s="54" t="s">
        <v>3063</v>
      </c>
      <c r="AB478" s="54" t="s">
        <v>3140</v>
      </c>
      <c r="AC478" s="54" t="s">
        <v>3260</v>
      </c>
      <c r="AD478" s="55">
        <v>17.396000000000001</v>
      </c>
      <c r="AE478" s="55"/>
      <c r="AF478" s="55"/>
      <c r="AG478" s="55"/>
      <c r="AH478" s="55">
        <v>17.396000000000001</v>
      </c>
      <c r="AI478" s="55">
        <v>100</v>
      </c>
      <c r="AJ478" s="55">
        <v>0.04</v>
      </c>
      <c r="AK478" s="55">
        <v>0</v>
      </c>
      <c r="AL478" s="55">
        <v>0</v>
      </c>
      <c r="AM478" s="55">
        <v>0</v>
      </c>
      <c r="AN478" s="55">
        <v>0</v>
      </c>
      <c r="AO478" s="55">
        <v>0</v>
      </c>
      <c r="AP478" s="55">
        <v>0</v>
      </c>
      <c r="AQ478" s="55"/>
      <c r="AR478" s="55"/>
      <c r="AS478" s="55"/>
      <c r="AT478" s="55"/>
      <c r="AU478" s="55"/>
      <c r="AV478" s="55"/>
      <c r="AW478" s="54"/>
      <c r="AX478" s="54"/>
      <c r="AY478" s="55"/>
      <c r="AZ478" s="55">
        <v>20</v>
      </c>
      <c r="BA478" s="55">
        <v>0.05</v>
      </c>
      <c r="BB478" s="56">
        <v>31</v>
      </c>
      <c r="BC478" s="56">
        <v>29</v>
      </c>
      <c r="BD478" s="56">
        <v>17</v>
      </c>
      <c r="BE478" s="56"/>
      <c r="BF478" s="56"/>
      <c r="BG478" s="56"/>
      <c r="BH478" s="56"/>
      <c r="BI478" s="56"/>
      <c r="BJ478" s="56"/>
      <c r="BK478" s="56"/>
      <c r="BL478" s="56">
        <v>1</v>
      </c>
      <c r="BM478" s="56">
        <v>4</v>
      </c>
      <c r="BN478" s="56"/>
      <c r="BO478" s="56">
        <v>1</v>
      </c>
      <c r="BP478" s="56">
        <v>8</v>
      </c>
      <c r="BQ478" s="56"/>
      <c r="BR478" s="56"/>
      <c r="BS478" s="56">
        <v>1</v>
      </c>
      <c r="BT478" s="56">
        <v>1</v>
      </c>
      <c r="BU478" s="56"/>
      <c r="BV478" s="56"/>
      <c r="BW478" s="56"/>
      <c r="BX478" s="56"/>
      <c r="BY478" s="56"/>
      <c r="BZ478" s="56"/>
      <c r="CA478" s="56"/>
      <c r="CB478" s="56"/>
      <c r="CC478" s="56"/>
      <c r="CD478" s="56"/>
      <c r="CE478" s="56"/>
      <c r="CF478" s="56"/>
      <c r="CG478" s="56"/>
      <c r="CH478" s="56"/>
      <c r="CI478" s="56"/>
      <c r="CJ478" s="56"/>
      <c r="CK478" s="56"/>
      <c r="CL478" s="56"/>
      <c r="CM478" s="56"/>
      <c r="CN478" s="56">
        <v>0</v>
      </c>
      <c r="CO478" s="56"/>
      <c r="CP478" s="70"/>
      <c r="CQ478" s="56">
        <v>1</v>
      </c>
      <c r="CR478" s="56"/>
      <c r="CS478" s="56"/>
      <c r="CT478" s="56"/>
      <c r="CU478" s="56">
        <v>17</v>
      </c>
      <c r="CV478" s="56">
        <v>0</v>
      </c>
      <c r="CW478" s="55">
        <v>105.6</v>
      </c>
      <c r="CX478" s="54" t="s">
        <v>3773</v>
      </c>
      <c r="CY478" s="54"/>
      <c r="CZ478" s="54">
        <v>12.34</v>
      </c>
      <c r="DA478" s="54" t="s">
        <v>4027</v>
      </c>
      <c r="DB478" s="55">
        <v>855.6</v>
      </c>
      <c r="DC478" s="54"/>
      <c r="DD478" s="54"/>
      <c r="DE478" s="54"/>
      <c r="DF478" s="54"/>
      <c r="DG478" s="54"/>
      <c r="DH478" s="54"/>
      <c r="DI478" s="54"/>
      <c r="DJ478" s="54">
        <v>2</v>
      </c>
      <c r="DK478" s="54">
        <v>1</v>
      </c>
      <c r="DL478" s="54" t="s">
        <v>4227</v>
      </c>
      <c r="DM478" s="54">
        <v>2178</v>
      </c>
      <c r="DN478" s="54">
        <v>1</v>
      </c>
      <c r="DO478" s="54" t="s">
        <v>4358</v>
      </c>
      <c r="DP478" s="54">
        <v>20</v>
      </c>
      <c r="DQ478" s="54"/>
      <c r="DR478" s="54"/>
      <c r="DS478" s="54"/>
      <c r="DT478" s="54"/>
      <c r="DU478" s="54"/>
      <c r="DV478" s="54"/>
      <c r="DW478" s="54"/>
      <c r="DX478" s="54"/>
      <c r="DY478" s="54"/>
      <c r="DZ478" s="54">
        <v>1</v>
      </c>
      <c r="EA478" s="54" t="s">
        <v>4475</v>
      </c>
      <c r="EB478" s="54">
        <v>9</v>
      </c>
      <c r="EC478" s="54"/>
      <c r="ED478" s="54"/>
      <c r="EE478" s="54"/>
      <c r="EF478" s="54" t="s">
        <v>4531</v>
      </c>
      <c r="EG478" s="54" t="s">
        <v>4565</v>
      </c>
      <c r="EH478" s="54">
        <v>22</v>
      </c>
      <c r="EI478" s="54">
        <v>1</v>
      </c>
      <c r="EJ478" s="54" t="s">
        <v>4594</v>
      </c>
      <c r="EK478" s="54">
        <v>23189</v>
      </c>
      <c r="EL478" s="54"/>
      <c r="EM478" s="54"/>
      <c r="EN478" s="54"/>
      <c r="EO478" s="54"/>
      <c r="EP478" s="54"/>
      <c r="EQ478" s="54"/>
      <c r="ER478" s="54"/>
      <c r="ES478" s="54"/>
      <c r="ET478" s="54"/>
      <c r="EU478" s="54"/>
      <c r="EV478" s="54"/>
      <c r="EW478" s="54"/>
      <c r="EX478" s="54"/>
      <c r="EY478" s="54"/>
      <c r="EZ478" s="54"/>
      <c r="FA478" s="54">
        <v>1</v>
      </c>
      <c r="FB478" s="54" t="s">
        <v>4180</v>
      </c>
      <c r="FC478" s="54">
        <v>20</v>
      </c>
      <c r="FD478" s="54"/>
      <c r="FE478" s="54"/>
      <c r="FF478" s="54"/>
      <c r="FG478" s="54"/>
      <c r="FH478" s="54"/>
      <c r="FI478" s="54"/>
      <c r="FJ478" s="54"/>
      <c r="FK478" s="54"/>
      <c r="FL478" s="54"/>
      <c r="FM478" s="54"/>
      <c r="FN478" s="54"/>
      <c r="FO478" s="54"/>
      <c r="FP478" s="54"/>
      <c r="FQ478" s="54"/>
      <c r="FR478" s="54"/>
      <c r="FS478" s="54"/>
      <c r="FT478" s="54"/>
      <c r="FU478" s="54" t="s">
        <v>5074</v>
      </c>
      <c r="FV478" s="54" t="s">
        <v>5268</v>
      </c>
      <c r="FW478" s="54" t="s">
        <v>5074</v>
      </c>
      <c r="FX478" s="54" t="s">
        <v>5405</v>
      </c>
      <c r="FY478" s="54" t="s">
        <v>5518</v>
      </c>
      <c r="FZ478" s="54"/>
      <c r="GA478" s="54"/>
      <c r="GB478" s="54"/>
      <c r="GC478" s="54" t="s">
        <v>5734</v>
      </c>
      <c r="GD478" s="54">
        <v>3</v>
      </c>
      <c r="GE478" s="54">
        <v>75</v>
      </c>
      <c r="GF478" s="54" t="s">
        <v>6015</v>
      </c>
      <c r="GG478" s="54" t="s">
        <v>6356</v>
      </c>
      <c r="GH478" s="54" t="s">
        <v>6678</v>
      </c>
      <c r="GI478" s="54" t="s">
        <v>7023</v>
      </c>
      <c r="GJ478" s="54" t="s">
        <v>7217</v>
      </c>
      <c r="GK478" s="54" t="s">
        <v>7309</v>
      </c>
      <c r="GL478" s="54" t="s">
        <v>7405</v>
      </c>
      <c r="GM478" s="54" t="s">
        <v>7482</v>
      </c>
      <c r="GN478" s="54"/>
    </row>
    <row r="479" spans="3:196" ht="30" customHeight="1" x14ac:dyDescent="0.2">
      <c r="C479" s="57" t="s">
        <v>11155</v>
      </c>
      <c r="D479" s="102" t="s">
        <v>11217</v>
      </c>
      <c r="E479" s="46" t="s">
        <v>72</v>
      </c>
      <c r="F479" s="45" t="s">
        <v>11174</v>
      </c>
      <c r="G479" s="46"/>
      <c r="H479" s="46"/>
      <c r="I479" s="46" t="s">
        <v>7745</v>
      </c>
      <c r="J479" s="46" t="s">
        <v>7849</v>
      </c>
      <c r="K479" s="46">
        <v>2019</v>
      </c>
      <c r="L479" s="47">
        <v>44787</v>
      </c>
      <c r="M479" s="47">
        <v>45291</v>
      </c>
      <c r="N479" s="46" t="s">
        <v>7962</v>
      </c>
      <c r="O479" s="45"/>
      <c r="P479" s="46" t="s">
        <v>8192</v>
      </c>
      <c r="Q479" s="46" t="s">
        <v>8313</v>
      </c>
      <c r="R479" s="45"/>
      <c r="S479" s="45"/>
      <c r="T479" s="45"/>
      <c r="U479" s="45"/>
      <c r="V479" s="45"/>
      <c r="W479" s="45"/>
      <c r="X479" s="46" t="s">
        <v>8597</v>
      </c>
      <c r="Y479" s="46" t="s">
        <v>8686</v>
      </c>
      <c r="Z479" s="46" t="s">
        <v>8801</v>
      </c>
      <c r="AA479" s="46" t="s">
        <v>8801</v>
      </c>
      <c r="AB479" s="46" t="s">
        <v>3142</v>
      </c>
      <c r="AC479" s="46" t="s">
        <v>8963</v>
      </c>
      <c r="AD479" s="48">
        <f>SUM(AE479,AH479,AK479,AM479,AO479,AQ479)</f>
        <v>287.99099999999999</v>
      </c>
      <c r="AE479" s="48">
        <v>194.01300000000001</v>
      </c>
      <c r="AF479" s="49">
        <v>67.36</v>
      </c>
      <c r="AG479" s="49">
        <v>0.17</v>
      </c>
      <c r="AH479" s="48">
        <v>33.045000000000002</v>
      </c>
      <c r="AI479" s="49">
        <v>11.46</v>
      </c>
      <c r="AJ479" s="49"/>
      <c r="AK479" s="49">
        <v>29.834</v>
      </c>
      <c r="AL479" s="49">
        <v>10.07</v>
      </c>
      <c r="AM479" s="49">
        <v>31.099</v>
      </c>
      <c r="AN479" s="49">
        <v>10.76</v>
      </c>
      <c r="AO479" s="49">
        <v>0</v>
      </c>
      <c r="AP479" s="49">
        <v>0</v>
      </c>
      <c r="AQ479" s="49">
        <v>0</v>
      </c>
      <c r="AR479" s="49">
        <v>0</v>
      </c>
      <c r="AS479" s="46" t="s">
        <v>9045</v>
      </c>
      <c r="AT479" s="46" t="s">
        <v>594</v>
      </c>
      <c r="AU479" s="46" t="s">
        <v>594</v>
      </c>
      <c r="AV479" s="46">
        <v>1</v>
      </c>
      <c r="AW479" s="46" t="s">
        <v>9122</v>
      </c>
      <c r="AX479" s="46" t="s">
        <v>9194</v>
      </c>
      <c r="AY479" s="49">
        <v>0</v>
      </c>
      <c r="AZ479" s="49">
        <v>216</v>
      </c>
      <c r="BA479" s="49">
        <v>0.19</v>
      </c>
      <c r="BB479" s="50">
        <v>0</v>
      </c>
      <c r="BC479" s="50">
        <v>404</v>
      </c>
      <c r="BD479" s="50">
        <v>330</v>
      </c>
      <c r="BE479" s="50">
        <v>7</v>
      </c>
      <c r="BF479" s="50">
        <v>43</v>
      </c>
      <c r="BG479" s="50">
        <v>10</v>
      </c>
      <c r="BH479" s="50">
        <v>1</v>
      </c>
      <c r="BI479" s="50">
        <v>0</v>
      </c>
      <c r="BJ479" s="50">
        <v>0</v>
      </c>
      <c r="BK479" s="50">
        <v>0</v>
      </c>
      <c r="BL479" s="50">
        <v>21</v>
      </c>
      <c r="BM479" s="50">
        <v>71</v>
      </c>
      <c r="BN479" s="50">
        <v>0</v>
      </c>
      <c r="BO479" s="50">
        <v>68</v>
      </c>
      <c r="BP479" s="50">
        <v>34</v>
      </c>
      <c r="BQ479" s="50">
        <v>10</v>
      </c>
      <c r="BR479" s="50">
        <v>0</v>
      </c>
      <c r="BS479" s="50">
        <v>0</v>
      </c>
      <c r="BT479" s="50">
        <v>0</v>
      </c>
      <c r="BU479" s="50">
        <v>0</v>
      </c>
      <c r="BV479" s="50">
        <v>1</v>
      </c>
      <c r="BW479" s="50">
        <v>0</v>
      </c>
      <c r="BX479" s="50">
        <v>0</v>
      </c>
      <c r="BY479" s="50"/>
      <c r="BZ479" s="50"/>
      <c r="CA479" s="50"/>
      <c r="CB479" s="50"/>
      <c r="CC479" s="50"/>
      <c r="CD479" s="50"/>
      <c r="CE479" s="50"/>
      <c r="CF479" s="50"/>
      <c r="CG479" s="50"/>
      <c r="CH479" s="50"/>
      <c r="CI479" s="50"/>
      <c r="CJ479" s="50"/>
      <c r="CK479" s="50"/>
      <c r="CL479" s="50"/>
      <c r="CM479" s="50"/>
      <c r="CN479" s="50">
        <v>0</v>
      </c>
      <c r="CO479" s="50">
        <v>0</v>
      </c>
      <c r="CP479" s="48">
        <v>0</v>
      </c>
      <c r="CQ479" s="50">
        <v>0</v>
      </c>
      <c r="CR479" s="50">
        <v>0</v>
      </c>
      <c r="CS479" s="51"/>
      <c r="CT479" s="50">
        <v>62</v>
      </c>
      <c r="CU479" s="50">
        <v>328</v>
      </c>
      <c r="CV479" s="52">
        <f>SUM(BE479:BX479)+SUM(CO479:CT479)-CU479</f>
        <v>0</v>
      </c>
      <c r="CW479" s="49">
        <v>0</v>
      </c>
      <c r="CX479" s="46" t="s">
        <v>594</v>
      </c>
      <c r="CY479" s="45"/>
      <c r="CZ479" s="49">
        <v>0</v>
      </c>
      <c r="DA479" s="46" t="s">
        <v>9463</v>
      </c>
      <c r="DB479" s="49">
        <v>1442.251</v>
      </c>
      <c r="DC479" s="49">
        <v>1</v>
      </c>
      <c r="DD479" s="46" t="s">
        <v>9495</v>
      </c>
      <c r="DE479" s="46" t="s">
        <v>9533</v>
      </c>
      <c r="DF479" s="46" t="s">
        <v>9566</v>
      </c>
      <c r="DG479" s="46">
        <v>5</v>
      </c>
      <c r="DH479" s="46">
        <v>0</v>
      </c>
      <c r="DI479" s="45"/>
      <c r="DJ479" s="46">
        <v>4</v>
      </c>
      <c r="DK479" s="45"/>
      <c r="DL479" s="45"/>
      <c r="DM479" s="45"/>
      <c r="DN479" s="46">
        <v>1</v>
      </c>
      <c r="DO479" s="46" t="s">
        <v>9692</v>
      </c>
      <c r="DP479" s="46">
        <v>64952</v>
      </c>
      <c r="DQ479" s="45"/>
      <c r="DR479" s="45"/>
      <c r="DS479" s="45"/>
      <c r="DT479" s="45"/>
      <c r="DU479" s="45"/>
      <c r="DV479" s="45"/>
      <c r="DW479" s="45"/>
      <c r="DX479" s="45"/>
      <c r="DY479" s="45"/>
      <c r="DZ479" s="45"/>
      <c r="EA479" s="45"/>
      <c r="EB479" s="45"/>
      <c r="EC479" s="45"/>
      <c r="ED479" s="45"/>
      <c r="EE479" s="45"/>
      <c r="EF479" s="45"/>
      <c r="EG479" s="45"/>
      <c r="EH479" s="45"/>
      <c r="EI479" s="45"/>
      <c r="EJ479" s="45"/>
      <c r="EK479" s="45"/>
      <c r="EL479" s="46">
        <v>1</v>
      </c>
      <c r="EM479" s="46" t="s">
        <v>9870</v>
      </c>
      <c r="EN479" s="46">
        <v>64952</v>
      </c>
      <c r="EO479" s="45"/>
      <c r="EP479" s="45"/>
      <c r="EQ479" s="45"/>
      <c r="ER479" s="45"/>
      <c r="ES479" s="45"/>
      <c r="ET479" s="45"/>
      <c r="EU479" s="45"/>
      <c r="EV479" s="45"/>
      <c r="EW479" s="45"/>
      <c r="EX479" s="45"/>
      <c r="EY479" s="45"/>
      <c r="EZ479" s="45"/>
      <c r="FA479" s="46">
        <v>1</v>
      </c>
      <c r="FB479" s="46" t="s">
        <v>9940</v>
      </c>
      <c r="FC479" s="46">
        <v>16</v>
      </c>
      <c r="FD479" s="45"/>
      <c r="FE479" s="45"/>
      <c r="FF479" s="45"/>
      <c r="FG479" s="46">
        <v>100</v>
      </c>
      <c r="FH479" s="45"/>
      <c r="FI479" s="46">
        <v>30</v>
      </c>
      <c r="FJ479" s="46">
        <v>0</v>
      </c>
      <c r="FK479" s="46">
        <v>0</v>
      </c>
      <c r="FL479" s="46">
        <v>0</v>
      </c>
      <c r="FM479" s="46">
        <v>0</v>
      </c>
      <c r="FN479" s="46">
        <v>0</v>
      </c>
      <c r="FO479" s="46">
        <v>0</v>
      </c>
      <c r="FP479" s="46">
        <v>0</v>
      </c>
      <c r="FQ479" s="46">
        <v>0</v>
      </c>
      <c r="FR479" s="46">
        <v>1</v>
      </c>
      <c r="FS479" s="46" t="s">
        <v>10064</v>
      </c>
      <c r="FT479" s="46" t="s">
        <v>10116</v>
      </c>
      <c r="FU479" s="53" t="s">
        <v>10196</v>
      </c>
      <c r="FV479" s="46" t="s">
        <v>10283</v>
      </c>
      <c r="FW479" s="53" t="s">
        <v>10334</v>
      </c>
      <c r="FX479" s="46" t="s">
        <v>10389</v>
      </c>
      <c r="FY479" s="46" t="s">
        <v>10467</v>
      </c>
      <c r="FZ479" s="45"/>
      <c r="GA479" s="46" t="s">
        <v>10550</v>
      </c>
      <c r="GB479" s="46" t="s">
        <v>10584</v>
      </c>
      <c r="GC479" s="46" t="s">
        <v>10647</v>
      </c>
      <c r="GD479" s="46">
        <v>15</v>
      </c>
      <c r="GE479" s="46">
        <v>843</v>
      </c>
      <c r="GF479" s="46" t="s">
        <v>10734</v>
      </c>
      <c r="GG479" s="46" t="s">
        <v>10843</v>
      </c>
      <c r="GH479" s="46" t="s">
        <v>11081</v>
      </c>
      <c r="GI479" s="46" t="s">
        <v>10954</v>
      </c>
      <c r="GJ479" s="46" t="s">
        <v>594</v>
      </c>
      <c r="GK479" s="45"/>
      <c r="GL479" s="45"/>
      <c r="GM479" s="45"/>
      <c r="GN479" s="54"/>
    </row>
    <row r="480" spans="3:196" ht="30" customHeight="1" x14ac:dyDescent="0.2">
      <c r="C480" s="102" t="s">
        <v>711</v>
      </c>
      <c r="D480" s="102" t="s">
        <v>11217</v>
      </c>
      <c r="E480" s="46" t="s">
        <v>72</v>
      </c>
      <c r="F480" s="45" t="s">
        <v>11174</v>
      </c>
      <c r="G480" s="46"/>
      <c r="H480" s="46"/>
      <c r="I480" s="46" t="s">
        <v>7748</v>
      </c>
      <c r="J480" s="46" t="s">
        <v>7852</v>
      </c>
      <c r="K480" s="46">
        <v>2020</v>
      </c>
      <c r="L480" s="47">
        <v>44893</v>
      </c>
      <c r="M480" s="47">
        <v>45291</v>
      </c>
      <c r="N480" s="46" t="s">
        <v>7962</v>
      </c>
      <c r="O480" s="45"/>
      <c r="P480" s="46" t="s">
        <v>8197</v>
      </c>
      <c r="Q480" s="46" t="s">
        <v>8318</v>
      </c>
      <c r="R480" s="45"/>
      <c r="S480" s="45"/>
      <c r="T480" s="45"/>
      <c r="U480" s="45"/>
      <c r="V480" s="45"/>
      <c r="W480" s="45"/>
      <c r="X480" s="46" t="s">
        <v>8602</v>
      </c>
      <c r="Y480" s="46" t="s">
        <v>8690</v>
      </c>
      <c r="Z480" s="46" t="s">
        <v>8801</v>
      </c>
      <c r="AA480" s="46" t="s">
        <v>8801</v>
      </c>
      <c r="AB480" s="46" t="s">
        <v>3142</v>
      </c>
      <c r="AC480" s="46" t="s">
        <v>8963</v>
      </c>
      <c r="AD480" s="48">
        <f>SUM(AE480,AH480,AK480,AM480,AO480,AQ480)</f>
        <v>81.093000000000004</v>
      </c>
      <c r="AE480" s="48">
        <v>67.251000000000005</v>
      </c>
      <c r="AF480" s="49">
        <v>82.62</v>
      </c>
      <c r="AG480" s="49">
        <v>0.06</v>
      </c>
      <c r="AH480" s="48">
        <v>13.842000000000001</v>
      </c>
      <c r="AI480" s="49">
        <v>16.03</v>
      </c>
      <c r="AJ480" s="49"/>
      <c r="AK480" s="49">
        <v>0</v>
      </c>
      <c r="AL480" s="49">
        <v>0</v>
      </c>
      <c r="AM480" s="49">
        <v>0</v>
      </c>
      <c r="AN480" s="49">
        <v>0</v>
      </c>
      <c r="AO480" s="49">
        <v>0</v>
      </c>
      <c r="AP480" s="49">
        <v>0</v>
      </c>
      <c r="AQ480" s="49">
        <v>0</v>
      </c>
      <c r="AR480" s="49">
        <v>0</v>
      </c>
      <c r="AS480" s="46" t="s">
        <v>9047</v>
      </c>
      <c r="AT480" s="46" t="s">
        <v>594</v>
      </c>
      <c r="AU480" s="46" t="s">
        <v>594</v>
      </c>
      <c r="AV480" s="45"/>
      <c r="AW480" s="45"/>
      <c r="AX480" s="45"/>
      <c r="AY480" s="49"/>
      <c r="AZ480" s="49">
        <v>74</v>
      </c>
      <c r="BA480" s="49">
        <v>0.06</v>
      </c>
      <c r="BB480" s="50">
        <v>738</v>
      </c>
      <c r="BC480" s="50">
        <v>738</v>
      </c>
      <c r="BD480" s="50">
        <v>239</v>
      </c>
      <c r="BE480" s="50"/>
      <c r="BF480" s="50"/>
      <c r="BG480" s="50"/>
      <c r="BH480" s="50"/>
      <c r="BI480" s="50"/>
      <c r="BJ480" s="50"/>
      <c r="BK480" s="50"/>
      <c r="BL480" s="50"/>
      <c r="BM480" s="50"/>
      <c r="BN480" s="50"/>
      <c r="BO480" s="50"/>
      <c r="BP480" s="50"/>
      <c r="BQ480" s="50"/>
      <c r="BR480" s="50"/>
      <c r="BS480" s="50"/>
      <c r="BT480" s="50"/>
      <c r="BU480" s="50"/>
      <c r="BV480" s="50"/>
      <c r="BW480" s="50"/>
      <c r="BX480" s="50">
        <v>0</v>
      </c>
      <c r="BY480" s="50"/>
      <c r="BZ480" s="50"/>
      <c r="CA480" s="50"/>
      <c r="CB480" s="50"/>
      <c r="CC480" s="50"/>
      <c r="CD480" s="50"/>
      <c r="CE480" s="50"/>
      <c r="CF480" s="50"/>
      <c r="CG480" s="50"/>
      <c r="CH480" s="50"/>
      <c r="CI480" s="50"/>
      <c r="CJ480" s="50"/>
      <c r="CK480" s="50"/>
      <c r="CL480" s="50"/>
      <c r="CM480" s="50"/>
      <c r="CN480" s="50">
        <v>0</v>
      </c>
      <c r="CO480" s="50">
        <v>238</v>
      </c>
      <c r="CP480" s="48"/>
      <c r="CQ480" s="50"/>
      <c r="CR480" s="50"/>
      <c r="CS480" s="50"/>
      <c r="CT480" s="50">
        <v>0</v>
      </c>
      <c r="CU480" s="50">
        <v>238</v>
      </c>
      <c r="CV480" s="52">
        <f>SUM(BE480:BX480)+SUM(CO480:CT480)-CU480</f>
        <v>0</v>
      </c>
      <c r="CW480" s="49">
        <v>0</v>
      </c>
      <c r="CX480" s="46" t="s">
        <v>594</v>
      </c>
      <c r="CY480" s="45"/>
      <c r="CZ480" s="49">
        <v>0</v>
      </c>
      <c r="DA480" s="46" t="s">
        <v>9463</v>
      </c>
      <c r="DB480" s="49">
        <v>1442.251</v>
      </c>
      <c r="DC480" s="49">
        <v>1</v>
      </c>
      <c r="DD480" s="46" t="s">
        <v>9495</v>
      </c>
      <c r="DE480" s="46" t="s">
        <v>9535</v>
      </c>
      <c r="DF480" s="46" t="s">
        <v>9566</v>
      </c>
      <c r="DG480" s="46">
        <v>5</v>
      </c>
      <c r="DH480" s="45"/>
      <c r="DI480" s="45"/>
      <c r="DJ480" s="46">
        <v>4</v>
      </c>
      <c r="DK480" s="45"/>
      <c r="DL480" s="45"/>
      <c r="DM480" s="45"/>
      <c r="DN480" s="45"/>
      <c r="DO480" s="45"/>
      <c r="DP480" s="45"/>
      <c r="DQ480" s="45"/>
      <c r="DR480" s="45"/>
      <c r="DS480" s="45"/>
      <c r="DT480" s="45"/>
      <c r="DU480" s="45"/>
      <c r="DV480" s="45"/>
      <c r="DW480" s="45"/>
      <c r="DX480" s="45"/>
      <c r="DY480" s="45"/>
      <c r="DZ480" s="45"/>
      <c r="EA480" s="45"/>
      <c r="EB480" s="45"/>
      <c r="EC480" s="45"/>
      <c r="ED480" s="45"/>
      <c r="EE480" s="45"/>
      <c r="EF480" s="46" t="s">
        <v>9785</v>
      </c>
      <c r="EG480" s="46" t="s">
        <v>9800</v>
      </c>
      <c r="EH480" s="46">
        <v>2793</v>
      </c>
      <c r="EI480" s="45"/>
      <c r="EJ480" s="45"/>
      <c r="EK480" s="45"/>
      <c r="EL480" s="45"/>
      <c r="EM480" s="45"/>
      <c r="EN480" s="45"/>
      <c r="EO480" s="45"/>
      <c r="EP480" s="45"/>
      <c r="EQ480" s="45"/>
      <c r="ER480" s="45"/>
      <c r="ES480" s="45"/>
      <c r="ET480" s="45"/>
      <c r="EU480" s="45"/>
      <c r="EV480" s="45"/>
      <c r="EW480" s="45"/>
      <c r="EX480" s="45"/>
      <c r="EY480" s="45"/>
      <c r="EZ480" s="45"/>
      <c r="FA480" s="45"/>
      <c r="FB480" s="45"/>
      <c r="FC480" s="45"/>
      <c r="FD480" s="46" t="s">
        <v>9953</v>
      </c>
      <c r="FE480" s="46" t="s">
        <v>9965</v>
      </c>
      <c r="FF480" s="46">
        <v>2793</v>
      </c>
      <c r="FG480" s="46">
        <v>100</v>
      </c>
      <c r="FH480" s="45"/>
      <c r="FI480" s="46">
        <v>30</v>
      </c>
      <c r="FJ480" s="46">
        <v>0</v>
      </c>
      <c r="FK480" s="46">
        <v>0</v>
      </c>
      <c r="FL480" s="46">
        <v>0</v>
      </c>
      <c r="FM480" s="46">
        <v>0</v>
      </c>
      <c r="FN480" s="46">
        <v>0</v>
      </c>
      <c r="FO480" s="46">
        <v>0</v>
      </c>
      <c r="FP480" s="46">
        <v>0</v>
      </c>
      <c r="FQ480" s="46">
        <v>0</v>
      </c>
      <c r="FR480" s="46">
        <v>1</v>
      </c>
      <c r="FS480" s="46" t="s">
        <v>594</v>
      </c>
      <c r="FT480" s="46" t="s">
        <v>10120</v>
      </c>
      <c r="FU480" s="53" t="s">
        <v>10199</v>
      </c>
      <c r="FV480" s="46" t="s">
        <v>10286</v>
      </c>
      <c r="FW480" s="53" t="s">
        <v>10337</v>
      </c>
      <c r="FX480" s="45"/>
      <c r="FY480" s="46" t="s">
        <v>10470</v>
      </c>
      <c r="FZ480" s="45"/>
      <c r="GA480" s="46" t="s">
        <v>10552</v>
      </c>
      <c r="GB480" s="45"/>
      <c r="GC480" s="46" t="s">
        <v>10649</v>
      </c>
      <c r="GD480" s="46">
        <v>13</v>
      </c>
      <c r="GE480" s="46">
        <v>7485</v>
      </c>
      <c r="GF480" s="46" t="s">
        <v>10734</v>
      </c>
      <c r="GG480" s="46" t="s">
        <v>10843</v>
      </c>
      <c r="GH480" s="46" t="s">
        <v>11081</v>
      </c>
      <c r="GI480" s="46" t="s">
        <v>10954</v>
      </c>
      <c r="GJ480" s="46" t="s">
        <v>594</v>
      </c>
      <c r="GK480" s="45"/>
      <c r="GL480" s="45"/>
      <c r="GM480" s="45"/>
      <c r="GN480" s="54"/>
    </row>
    <row r="481" spans="3:196" ht="30" customHeight="1" x14ac:dyDescent="0.2">
      <c r="C481" s="102" t="s">
        <v>11182</v>
      </c>
      <c r="D481" s="102" t="s">
        <v>11217</v>
      </c>
      <c r="E481" s="46" t="s">
        <v>72</v>
      </c>
      <c r="F481" s="45" t="s">
        <v>11174</v>
      </c>
      <c r="G481" s="46"/>
      <c r="H481" s="46"/>
      <c r="I481" s="46" t="s">
        <v>7749</v>
      </c>
      <c r="J481" s="46" t="s">
        <v>7853</v>
      </c>
      <c r="K481" s="46">
        <v>2022</v>
      </c>
      <c r="L481" s="47">
        <v>44887</v>
      </c>
      <c r="M481" s="47">
        <v>45291</v>
      </c>
      <c r="N481" s="46" t="s">
        <v>7962</v>
      </c>
      <c r="O481" s="45"/>
      <c r="P481" s="46" t="s">
        <v>8198</v>
      </c>
      <c r="Q481" s="46" t="s">
        <v>8319</v>
      </c>
      <c r="R481" s="45"/>
      <c r="S481" s="45"/>
      <c r="T481" s="45"/>
      <c r="U481" s="45"/>
      <c r="V481" s="45"/>
      <c r="W481" s="45"/>
      <c r="X481" s="46" t="s">
        <v>8603</v>
      </c>
      <c r="Y481" s="46" t="s">
        <v>8691</v>
      </c>
      <c r="Z481" s="46" t="s">
        <v>8801</v>
      </c>
      <c r="AA481" s="46" t="s">
        <v>8801</v>
      </c>
      <c r="AB481" s="46" t="s">
        <v>3142</v>
      </c>
      <c r="AC481" s="46" t="s">
        <v>8963</v>
      </c>
      <c r="AD481" s="48">
        <f>SUM(AE481,AH481,AK481,AM481,AO481,AQ481)</f>
        <v>85.455999999999989</v>
      </c>
      <c r="AE481" s="48">
        <v>69.968999999999994</v>
      </c>
      <c r="AF481" s="49">
        <v>80.739999999999995</v>
      </c>
      <c r="AG481" s="49">
        <v>0.06</v>
      </c>
      <c r="AH481" s="48">
        <v>15.487</v>
      </c>
      <c r="AI481" s="49">
        <v>17.55</v>
      </c>
      <c r="AJ481" s="49"/>
      <c r="AK481" s="49">
        <v>0</v>
      </c>
      <c r="AL481" s="49">
        <v>0</v>
      </c>
      <c r="AM481" s="49">
        <v>0</v>
      </c>
      <c r="AN481" s="49">
        <v>0</v>
      </c>
      <c r="AO481" s="49">
        <v>0</v>
      </c>
      <c r="AP481" s="49">
        <v>0</v>
      </c>
      <c r="AQ481" s="49">
        <v>0</v>
      </c>
      <c r="AR481" s="49">
        <v>0</v>
      </c>
      <c r="AS481" s="46" t="s">
        <v>9026</v>
      </c>
      <c r="AT481" s="46" t="s">
        <v>594</v>
      </c>
      <c r="AU481" s="46" t="s">
        <v>594</v>
      </c>
      <c r="AV481" s="45"/>
      <c r="AW481" s="45"/>
      <c r="AX481" s="45"/>
      <c r="AY481" s="49"/>
      <c r="AZ481" s="49">
        <v>78</v>
      </c>
      <c r="BA481" s="49">
        <v>7.0000000000000007E-2</v>
      </c>
      <c r="BB481" s="50">
        <v>195</v>
      </c>
      <c r="BC481" s="50">
        <v>195</v>
      </c>
      <c r="BD481" s="50">
        <v>135</v>
      </c>
      <c r="BE481" s="50"/>
      <c r="BF481" s="50"/>
      <c r="BG481" s="50"/>
      <c r="BH481" s="50"/>
      <c r="BI481" s="50"/>
      <c r="BJ481" s="50"/>
      <c r="BK481" s="50"/>
      <c r="BL481" s="50"/>
      <c r="BM481" s="50"/>
      <c r="BN481" s="50"/>
      <c r="BO481" s="50"/>
      <c r="BP481" s="50"/>
      <c r="BQ481" s="50"/>
      <c r="BR481" s="50"/>
      <c r="BS481" s="50"/>
      <c r="BT481" s="50"/>
      <c r="BU481" s="50"/>
      <c r="BV481" s="50"/>
      <c r="BW481" s="60">
        <v>134</v>
      </c>
      <c r="BX481" s="50">
        <v>0</v>
      </c>
      <c r="BY481" s="50"/>
      <c r="BZ481" s="50"/>
      <c r="CA481" s="50"/>
      <c r="CB481" s="50"/>
      <c r="CC481" s="50"/>
      <c r="CD481" s="50"/>
      <c r="CE481" s="50"/>
      <c r="CF481" s="50"/>
      <c r="CG481" s="50"/>
      <c r="CH481" s="50"/>
      <c r="CI481" s="50"/>
      <c r="CJ481" s="50"/>
      <c r="CK481" s="50"/>
      <c r="CL481" s="50"/>
      <c r="CM481" s="50"/>
      <c r="CN481" s="50">
        <v>0</v>
      </c>
      <c r="CO481" s="50"/>
      <c r="CP481" s="48"/>
      <c r="CQ481" s="50"/>
      <c r="CR481" s="50"/>
      <c r="CS481" s="50" t="s">
        <v>9243</v>
      </c>
      <c r="CT481" s="50">
        <v>0</v>
      </c>
      <c r="CU481" s="50">
        <v>134</v>
      </c>
      <c r="CV481" s="52">
        <f>SUM(BE481:BX481)+SUM(CO481:CT481)-CU481</f>
        <v>0</v>
      </c>
      <c r="CW481" s="49">
        <v>0</v>
      </c>
      <c r="CX481" s="46" t="s">
        <v>594</v>
      </c>
      <c r="CY481" s="45"/>
      <c r="CZ481" s="49">
        <v>0</v>
      </c>
      <c r="DA481" s="46" t="s">
        <v>9463</v>
      </c>
      <c r="DB481" s="49">
        <v>1442.251</v>
      </c>
      <c r="DC481" s="49">
        <v>1</v>
      </c>
      <c r="DD481" s="46" t="s">
        <v>9495</v>
      </c>
      <c r="DE481" s="46" t="s">
        <v>9536</v>
      </c>
      <c r="DF481" s="46" t="s">
        <v>9566</v>
      </c>
      <c r="DG481" s="46">
        <v>5</v>
      </c>
      <c r="DH481" s="46">
        <v>0</v>
      </c>
      <c r="DI481" s="45"/>
      <c r="DJ481" s="46">
        <v>4</v>
      </c>
      <c r="DK481" s="45"/>
      <c r="DL481" s="45"/>
      <c r="DM481" s="45"/>
      <c r="DN481" s="45"/>
      <c r="DO481" s="45"/>
      <c r="DP481" s="45"/>
      <c r="DQ481" s="45"/>
      <c r="DR481" s="45"/>
      <c r="DS481" s="45"/>
      <c r="DT481" s="45"/>
      <c r="DU481" s="45"/>
      <c r="DV481" s="45"/>
      <c r="DW481" s="45"/>
      <c r="DX481" s="45"/>
      <c r="DY481" s="45"/>
      <c r="DZ481" s="45"/>
      <c r="EA481" s="45"/>
      <c r="EB481" s="45"/>
      <c r="EC481" s="45"/>
      <c r="ED481" s="45"/>
      <c r="EE481" s="45"/>
      <c r="EF481" s="46" t="s">
        <v>9786</v>
      </c>
      <c r="EG481" s="46" t="s">
        <v>9801</v>
      </c>
      <c r="EH481" s="46">
        <v>1441</v>
      </c>
      <c r="EI481" s="45"/>
      <c r="EJ481" s="45"/>
      <c r="EK481" s="45"/>
      <c r="EL481" s="45"/>
      <c r="EM481" s="45"/>
      <c r="EN481" s="45"/>
      <c r="EO481" s="45"/>
      <c r="EP481" s="45"/>
      <c r="EQ481" s="45"/>
      <c r="ER481" s="45"/>
      <c r="ES481" s="45"/>
      <c r="ET481" s="45"/>
      <c r="EU481" s="45"/>
      <c r="EV481" s="45"/>
      <c r="EW481" s="45"/>
      <c r="EX481" s="45"/>
      <c r="EY481" s="45"/>
      <c r="EZ481" s="45"/>
      <c r="FA481" s="45"/>
      <c r="FB481" s="45"/>
      <c r="FC481" s="45"/>
      <c r="FD481" s="46" t="s">
        <v>9954</v>
      </c>
      <c r="FE481" s="46" t="s">
        <v>9965</v>
      </c>
      <c r="FF481" s="46">
        <v>1438</v>
      </c>
      <c r="FG481" s="46">
        <v>100</v>
      </c>
      <c r="FH481" s="45"/>
      <c r="FI481" s="46">
        <v>30</v>
      </c>
      <c r="FJ481" s="46">
        <v>0</v>
      </c>
      <c r="FK481" s="46">
        <v>0</v>
      </c>
      <c r="FL481" s="46">
        <v>0</v>
      </c>
      <c r="FM481" s="46">
        <v>0</v>
      </c>
      <c r="FN481" s="46">
        <v>0</v>
      </c>
      <c r="FO481" s="46">
        <v>0</v>
      </c>
      <c r="FP481" s="46">
        <v>0</v>
      </c>
      <c r="FQ481" s="46">
        <v>0</v>
      </c>
      <c r="FR481" s="46">
        <v>1</v>
      </c>
      <c r="FS481" s="46" t="s">
        <v>594</v>
      </c>
      <c r="FT481" s="46" t="s">
        <v>10121</v>
      </c>
      <c r="FU481" s="46" t="s">
        <v>10200</v>
      </c>
      <c r="FV481" s="46" t="s">
        <v>10287</v>
      </c>
      <c r="FW481" s="53" t="s">
        <v>10337</v>
      </c>
      <c r="FX481" s="46" t="s">
        <v>10391</v>
      </c>
      <c r="FY481" s="46" t="s">
        <v>10471</v>
      </c>
      <c r="FZ481" s="45"/>
      <c r="GA481" s="45"/>
      <c r="GB481" s="45"/>
      <c r="GC481" s="46" t="s">
        <v>594</v>
      </c>
      <c r="GD481" s="46">
        <v>44</v>
      </c>
      <c r="GE481" s="46">
        <v>5436</v>
      </c>
      <c r="GF481" s="46" t="s">
        <v>10734</v>
      </c>
      <c r="GG481" s="46" t="s">
        <v>10843</v>
      </c>
      <c r="GH481" s="46" t="s">
        <v>11081</v>
      </c>
      <c r="GI481" s="46" t="s">
        <v>10954</v>
      </c>
      <c r="GJ481" s="46" t="s">
        <v>594</v>
      </c>
      <c r="GK481" s="45"/>
      <c r="GL481" s="45"/>
      <c r="GM481" s="45"/>
      <c r="GN481" s="54"/>
    </row>
    <row r="482" spans="3:196" ht="30" customHeight="1" x14ac:dyDescent="0.2">
      <c r="C482" s="57" t="s">
        <v>11155</v>
      </c>
      <c r="D482" s="102" t="s">
        <v>11217</v>
      </c>
      <c r="E482" s="54" t="s">
        <v>72</v>
      </c>
      <c r="F482" s="54" t="s">
        <v>11175</v>
      </c>
      <c r="G482" s="54" t="s">
        <v>83</v>
      </c>
      <c r="H482" s="54" t="s">
        <v>342</v>
      </c>
      <c r="I482" s="54" t="s">
        <v>646</v>
      </c>
      <c r="J482" s="54" t="s">
        <v>646</v>
      </c>
      <c r="K482" s="54">
        <v>2019</v>
      </c>
      <c r="L482" s="54" t="s">
        <v>870</v>
      </c>
      <c r="M482" s="54" t="s">
        <v>864</v>
      </c>
      <c r="N482" s="54"/>
      <c r="O482" s="54"/>
      <c r="P482" s="54"/>
      <c r="Q482" s="54" t="s">
        <v>1714</v>
      </c>
      <c r="R482" s="54" t="s">
        <v>1912</v>
      </c>
      <c r="S482" s="54"/>
      <c r="T482" s="54"/>
      <c r="U482" s="54"/>
      <c r="V482" s="54"/>
      <c r="W482" s="54"/>
      <c r="X482" s="54"/>
      <c r="Y482" s="54"/>
      <c r="Z482" s="54" t="s">
        <v>2853</v>
      </c>
      <c r="AA482" s="54" t="s">
        <v>2853</v>
      </c>
      <c r="AB482" s="54"/>
      <c r="AC482" s="54" t="s">
        <v>594</v>
      </c>
      <c r="AD482" s="55">
        <v>0.9</v>
      </c>
      <c r="AE482" s="55"/>
      <c r="AF482" s="55"/>
      <c r="AG482" s="55"/>
      <c r="AH482" s="55">
        <v>0.45</v>
      </c>
      <c r="AI482" s="55">
        <v>0</v>
      </c>
      <c r="AJ482" s="55">
        <v>0</v>
      </c>
      <c r="AK482" s="55">
        <v>0</v>
      </c>
      <c r="AL482" s="55">
        <v>0</v>
      </c>
      <c r="AM482" s="55">
        <v>0</v>
      </c>
      <c r="AN482" s="55">
        <v>0</v>
      </c>
      <c r="AO482" s="55">
        <v>0.45</v>
      </c>
      <c r="AP482" s="55">
        <v>0</v>
      </c>
      <c r="AQ482" s="55"/>
      <c r="AR482" s="55"/>
      <c r="AS482" s="55"/>
      <c r="AT482" s="55"/>
      <c r="AU482" s="55"/>
      <c r="AV482" s="55">
        <v>1</v>
      </c>
      <c r="AW482" s="54" t="s">
        <v>3458</v>
      </c>
      <c r="AX482" s="54" t="s">
        <v>3525</v>
      </c>
      <c r="AY482" s="55">
        <v>0</v>
      </c>
      <c r="AZ482" s="55">
        <v>1</v>
      </c>
      <c r="BA482" s="55">
        <v>7.0000000000000007E-2</v>
      </c>
      <c r="BB482" s="56">
        <v>1</v>
      </c>
      <c r="BC482" s="56">
        <v>1</v>
      </c>
      <c r="BD482" s="56">
        <v>1</v>
      </c>
      <c r="BE482" s="56">
        <v>0</v>
      </c>
      <c r="BF482" s="56">
        <v>1</v>
      </c>
      <c r="BG482" s="56">
        <v>0</v>
      </c>
      <c r="BH482" s="56">
        <v>0</v>
      </c>
      <c r="BI482" s="56">
        <v>0</v>
      </c>
      <c r="BJ482" s="56">
        <v>0</v>
      </c>
      <c r="BK482" s="56">
        <v>0</v>
      </c>
      <c r="BL482" s="56">
        <v>0</v>
      </c>
      <c r="BM482" s="56">
        <v>0</v>
      </c>
      <c r="BN482" s="56">
        <v>0</v>
      </c>
      <c r="BO482" s="56">
        <v>0</v>
      </c>
      <c r="BP482" s="56">
        <v>0</v>
      </c>
      <c r="BQ482" s="56">
        <v>0</v>
      </c>
      <c r="BR482" s="56">
        <v>0</v>
      </c>
      <c r="BS482" s="56">
        <v>0</v>
      </c>
      <c r="BT482" s="56">
        <v>0</v>
      </c>
      <c r="BU482" s="56">
        <v>0</v>
      </c>
      <c r="BV482" s="56">
        <v>0</v>
      </c>
      <c r="BW482" s="56">
        <v>0</v>
      </c>
      <c r="BX482" s="56">
        <v>0</v>
      </c>
      <c r="BY482" s="56"/>
      <c r="BZ482" s="56"/>
      <c r="CA482" s="56"/>
      <c r="CB482" s="56"/>
      <c r="CC482" s="56"/>
      <c r="CD482" s="56"/>
      <c r="CE482" s="56"/>
      <c r="CF482" s="56"/>
      <c r="CG482" s="56"/>
      <c r="CH482" s="56"/>
      <c r="CI482" s="56"/>
      <c r="CJ482" s="56"/>
      <c r="CK482" s="56"/>
      <c r="CL482" s="56"/>
      <c r="CM482" s="56"/>
      <c r="CN482" s="56">
        <v>0</v>
      </c>
      <c r="CO482" s="56">
        <v>0</v>
      </c>
      <c r="CP482" s="70">
        <v>0</v>
      </c>
      <c r="CQ482" s="56">
        <v>0</v>
      </c>
      <c r="CR482" s="56">
        <v>0</v>
      </c>
      <c r="CS482" s="56"/>
      <c r="CT482" s="56">
        <v>0</v>
      </c>
      <c r="CU482" s="56">
        <v>1</v>
      </c>
      <c r="CV482" s="56">
        <v>0</v>
      </c>
      <c r="CW482" s="55">
        <v>7.1999999999999995E-2</v>
      </c>
      <c r="CX482" s="54" t="s">
        <v>3808</v>
      </c>
      <c r="CY482" s="54"/>
      <c r="CZ482" s="54">
        <v>0</v>
      </c>
      <c r="DA482" s="54" t="s">
        <v>4045</v>
      </c>
      <c r="DB482" s="55">
        <v>82.102999999999994</v>
      </c>
      <c r="DC482" s="54"/>
      <c r="DD482" s="54"/>
      <c r="DE482" s="54"/>
      <c r="DF482" s="54"/>
      <c r="DG482" s="54"/>
      <c r="DH482" s="54">
        <v>3</v>
      </c>
      <c r="DI482" s="54"/>
      <c r="DJ482" s="54">
        <v>1</v>
      </c>
      <c r="DK482" s="54">
        <v>1</v>
      </c>
      <c r="DL482" s="54" t="s">
        <v>4240</v>
      </c>
      <c r="DM482" s="54">
        <v>49</v>
      </c>
      <c r="DN482" s="54">
        <v>1</v>
      </c>
      <c r="DO482" s="54" t="s">
        <v>4378</v>
      </c>
      <c r="DP482" s="54">
        <v>49</v>
      </c>
      <c r="DQ482" s="54"/>
      <c r="DR482" s="54"/>
      <c r="DS482" s="54"/>
      <c r="DT482" s="54"/>
      <c r="DU482" s="54"/>
      <c r="DV482" s="54"/>
      <c r="DW482" s="54"/>
      <c r="DX482" s="54"/>
      <c r="DY482" s="54"/>
      <c r="DZ482" s="54"/>
      <c r="EA482" s="54"/>
      <c r="EB482" s="54"/>
      <c r="EC482" s="54"/>
      <c r="ED482" s="54"/>
      <c r="EE482" s="54"/>
      <c r="EF482" s="54"/>
      <c r="EG482" s="54"/>
      <c r="EH482" s="54"/>
      <c r="EI482" s="54"/>
      <c r="EJ482" s="54"/>
      <c r="EK482" s="54"/>
      <c r="EL482" s="54"/>
      <c r="EM482" s="54"/>
      <c r="EN482" s="54"/>
      <c r="EO482" s="54"/>
      <c r="EP482" s="54"/>
      <c r="EQ482" s="54"/>
      <c r="ER482" s="54"/>
      <c r="ES482" s="54"/>
      <c r="ET482" s="54"/>
      <c r="EU482" s="54"/>
      <c r="EV482" s="54"/>
      <c r="EW482" s="54"/>
      <c r="EX482" s="54"/>
      <c r="EY482" s="54"/>
      <c r="EZ482" s="54"/>
      <c r="FA482" s="54"/>
      <c r="FB482" s="54"/>
      <c r="FC482" s="54"/>
      <c r="FD482" s="54"/>
      <c r="FE482" s="54"/>
      <c r="FF482" s="54"/>
      <c r="FG482" s="54"/>
      <c r="FH482" s="54"/>
      <c r="FI482" s="54"/>
      <c r="FJ482" s="54"/>
      <c r="FK482" s="54"/>
      <c r="FL482" s="54"/>
      <c r="FM482" s="54"/>
      <c r="FN482" s="54"/>
      <c r="FO482" s="54"/>
      <c r="FP482" s="54"/>
      <c r="FQ482" s="54"/>
      <c r="FR482" s="54"/>
      <c r="FS482" s="54"/>
      <c r="FT482" s="54"/>
      <c r="FU482" s="54" t="s">
        <v>5099</v>
      </c>
      <c r="FV482" s="54" t="s">
        <v>5294</v>
      </c>
      <c r="FW482" s="54" t="s">
        <v>5099</v>
      </c>
      <c r="FX482" s="54"/>
      <c r="FY482" s="54" t="s">
        <v>5544</v>
      </c>
      <c r="FZ482" s="54"/>
      <c r="GA482" s="54"/>
      <c r="GB482" s="54"/>
      <c r="GC482" s="54" t="s">
        <v>5757</v>
      </c>
      <c r="GD482" s="54"/>
      <c r="GE482" s="54"/>
      <c r="GF482" s="54" t="s">
        <v>6048</v>
      </c>
      <c r="GG482" s="54" t="s">
        <v>594</v>
      </c>
      <c r="GH482" s="54" t="s">
        <v>6711</v>
      </c>
      <c r="GI482" s="54" t="s">
        <v>7055</v>
      </c>
      <c r="GJ482" s="54" t="s">
        <v>7223</v>
      </c>
      <c r="GK482" s="54" t="s">
        <v>594</v>
      </c>
      <c r="GL482" s="54" t="s">
        <v>6711</v>
      </c>
      <c r="GM482" s="54" t="s">
        <v>7492</v>
      </c>
      <c r="GN482" s="54"/>
    </row>
    <row r="483" spans="3:196" ht="46.5" customHeight="1" x14ac:dyDescent="0.2">
      <c r="C483" s="57" t="s">
        <v>11156</v>
      </c>
      <c r="D483" s="102" t="s">
        <v>11217</v>
      </c>
      <c r="E483" s="54" t="s">
        <v>72</v>
      </c>
      <c r="F483" s="54" t="s">
        <v>11175</v>
      </c>
      <c r="G483" s="54" t="s">
        <v>83</v>
      </c>
      <c r="H483" s="54" t="s">
        <v>344</v>
      </c>
      <c r="I483" s="54" t="s">
        <v>648</v>
      </c>
      <c r="J483" s="54" t="s">
        <v>648</v>
      </c>
      <c r="K483" s="54">
        <v>2022</v>
      </c>
      <c r="L483" s="54" t="s">
        <v>899</v>
      </c>
      <c r="M483" s="54" t="s">
        <v>953</v>
      </c>
      <c r="N483" s="54"/>
      <c r="O483" s="54" t="s">
        <v>1197</v>
      </c>
      <c r="P483" s="54" t="s">
        <v>1424</v>
      </c>
      <c r="Q483" s="54" t="s">
        <v>1716</v>
      </c>
      <c r="R483" s="54" t="s">
        <v>1913</v>
      </c>
      <c r="S483" s="54" t="s">
        <v>2159</v>
      </c>
      <c r="T483" s="54"/>
      <c r="U483" s="54" t="s">
        <v>2507</v>
      </c>
      <c r="V483" s="54" t="s">
        <v>2583</v>
      </c>
      <c r="W483" s="54"/>
      <c r="X483" s="54"/>
      <c r="Y483" s="54"/>
      <c r="Z483" s="54" t="s">
        <v>2855</v>
      </c>
      <c r="AA483" s="54" t="s">
        <v>2855</v>
      </c>
      <c r="AB483" s="54" t="s">
        <v>3142</v>
      </c>
      <c r="AC483" s="54" t="s">
        <v>2855</v>
      </c>
      <c r="AD483" s="55">
        <v>0.625</v>
      </c>
      <c r="AE483" s="55"/>
      <c r="AF483" s="55"/>
      <c r="AG483" s="55"/>
      <c r="AH483" s="55">
        <v>0.125</v>
      </c>
      <c r="AI483" s="55">
        <v>20</v>
      </c>
      <c r="AJ483" s="55">
        <v>10.47</v>
      </c>
      <c r="AK483" s="55">
        <v>0.125</v>
      </c>
      <c r="AL483" s="55">
        <v>20</v>
      </c>
      <c r="AM483" s="55">
        <v>0.125</v>
      </c>
      <c r="AN483" s="55">
        <v>20</v>
      </c>
      <c r="AO483" s="55">
        <v>0.25</v>
      </c>
      <c r="AP483" s="55">
        <v>40</v>
      </c>
      <c r="AQ483" s="55"/>
      <c r="AR483" s="55"/>
      <c r="AS483" s="55"/>
      <c r="AT483" s="55"/>
      <c r="AU483" s="55"/>
      <c r="AV483" s="55">
        <v>1</v>
      </c>
      <c r="AW483" s="54" t="s">
        <v>3460</v>
      </c>
      <c r="AX483" s="54"/>
      <c r="AY483" s="55">
        <v>0.16400000000000001</v>
      </c>
      <c r="AZ483" s="55">
        <v>0.121</v>
      </c>
      <c r="BA483" s="55">
        <v>96.69</v>
      </c>
      <c r="BB483" s="56">
        <v>8</v>
      </c>
      <c r="BC483" s="56">
        <v>8</v>
      </c>
      <c r="BD483" s="56">
        <v>1</v>
      </c>
      <c r="BE483" s="56">
        <v>0</v>
      </c>
      <c r="BF483" s="56">
        <v>0</v>
      </c>
      <c r="BG483" s="56">
        <v>0</v>
      </c>
      <c r="BH483" s="56">
        <v>0</v>
      </c>
      <c r="BI483" s="56">
        <v>0</v>
      </c>
      <c r="BJ483" s="56">
        <v>0</v>
      </c>
      <c r="BK483" s="56">
        <v>0</v>
      </c>
      <c r="BL483" s="56">
        <v>0</v>
      </c>
      <c r="BM483" s="56">
        <v>0</v>
      </c>
      <c r="BN483" s="56">
        <v>0</v>
      </c>
      <c r="BO483" s="56">
        <v>0</v>
      </c>
      <c r="BP483" s="56">
        <v>1</v>
      </c>
      <c r="BQ483" s="56">
        <v>0</v>
      </c>
      <c r="BR483" s="56">
        <v>0</v>
      </c>
      <c r="BS483" s="56">
        <v>0</v>
      </c>
      <c r="BT483" s="56">
        <v>0</v>
      </c>
      <c r="BU483" s="56">
        <v>0</v>
      </c>
      <c r="BV483" s="56">
        <v>0</v>
      </c>
      <c r="BW483" s="56">
        <v>0</v>
      </c>
      <c r="BX483" s="56">
        <v>0</v>
      </c>
      <c r="BY483" s="56"/>
      <c r="BZ483" s="56"/>
      <c r="CA483" s="56"/>
      <c r="CB483" s="56"/>
      <c r="CC483" s="56"/>
      <c r="CD483" s="56"/>
      <c r="CE483" s="56"/>
      <c r="CF483" s="56"/>
      <c r="CG483" s="56"/>
      <c r="CH483" s="56"/>
      <c r="CI483" s="56"/>
      <c r="CJ483" s="56"/>
      <c r="CK483" s="56"/>
      <c r="CL483" s="56"/>
      <c r="CM483" s="56"/>
      <c r="CN483" s="56">
        <v>0</v>
      </c>
      <c r="CO483" s="56">
        <v>0</v>
      </c>
      <c r="CP483" s="70">
        <v>0</v>
      </c>
      <c r="CQ483" s="56">
        <v>0</v>
      </c>
      <c r="CR483" s="56">
        <v>0</v>
      </c>
      <c r="CS483" s="56"/>
      <c r="CT483" s="56">
        <v>0</v>
      </c>
      <c r="CU483" s="56">
        <v>1</v>
      </c>
      <c r="CV483" s="56">
        <v>0</v>
      </c>
      <c r="CW483" s="55">
        <v>1.6459999999999999</v>
      </c>
      <c r="CX483" s="54" t="s">
        <v>3809</v>
      </c>
      <c r="CY483" s="54" t="s">
        <v>3937</v>
      </c>
      <c r="CZ483" s="54">
        <v>100</v>
      </c>
      <c r="DA483" s="54" t="s">
        <v>4046</v>
      </c>
      <c r="DB483" s="55">
        <v>1.7130000000000001</v>
      </c>
      <c r="DC483" s="54"/>
      <c r="DD483" s="54"/>
      <c r="DE483" s="54"/>
      <c r="DF483" s="54"/>
      <c r="DG483" s="54"/>
      <c r="DH483" s="54"/>
      <c r="DI483" s="54"/>
      <c r="DJ483" s="54"/>
      <c r="DK483" s="54"/>
      <c r="DL483" s="54"/>
      <c r="DM483" s="54"/>
      <c r="DN483" s="54">
        <v>1</v>
      </c>
      <c r="DO483" s="54" t="s">
        <v>4380</v>
      </c>
      <c r="DP483" s="54">
        <v>865</v>
      </c>
      <c r="DQ483" s="54"/>
      <c r="DR483" s="54"/>
      <c r="DS483" s="54"/>
      <c r="DT483" s="54"/>
      <c r="DU483" s="54"/>
      <c r="DV483" s="54"/>
      <c r="DW483" s="54"/>
      <c r="DX483" s="54"/>
      <c r="DY483" s="54"/>
      <c r="DZ483" s="54">
        <v>1</v>
      </c>
      <c r="EA483" s="54" t="s">
        <v>4480</v>
      </c>
      <c r="EB483" s="54">
        <v>1</v>
      </c>
      <c r="EC483" s="54"/>
      <c r="ED483" s="54"/>
      <c r="EE483" s="54"/>
      <c r="EF483" s="54" t="s">
        <v>4535</v>
      </c>
      <c r="EG483" s="54" t="s">
        <v>594</v>
      </c>
      <c r="EH483" s="54">
        <v>18</v>
      </c>
      <c r="EI483" s="54"/>
      <c r="EJ483" s="54"/>
      <c r="EK483" s="54"/>
      <c r="EL483" s="54">
        <v>1</v>
      </c>
      <c r="EM483" s="54" t="s">
        <v>4180</v>
      </c>
      <c r="EN483" s="54">
        <v>865</v>
      </c>
      <c r="EO483" s="54"/>
      <c r="EP483" s="54"/>
      <c r="EQ483" s="54"/>
      <c r="ER483" s="54"/>
      <c r="ES483" s="54"/>
      <c r="ET483" s="54"/>
      <c r="EU483" s="54"/>
      <c r="EV483" s="54"/>
      <c r="EW483" s="54"/>
      <c r="EX483" s="54"/>
      <c r="EY483" s="54"/>
      <c r="EZ483" s="54"/>
      <c r="FA483" s="54"/>
      <c r="FB483" s="54"/>
      <c r="FC483" s="54"/>
      <c r="FD483" s="54"/>
      <c r="FE483" s="54"/>
      <c r="FF483" s="54"/>
      <c r="FG483" s="54"/>
      <c r="FH483" s="54"/>
      <c r="FI483" s="54"/>
      <c r="FJ483" s="54"/>
      <c r="FK483" s="54"/>
      <c r="FL483" s="54"/>
      <c r="FM483" s="54"/>
      <c r="FN483" s="54"/>
      <c r="FO483" s="54"/>
      <c r="FP483" s="54"/>
      <c r="FQ483" s="54"/>
      <c r="FR483" s="54"/>
      <c r="FS483" s="54"/>
      <c r="FT483" s="54" t="s">
        <v>4938</v>
      </c>
      <c r="FU483" s="54" t="s">
        <v>5100</v>
      </c>
      <c r="FV483" s="54" t="s">
        <v>5296</v>
      </c>
      <c r="FW483" s="54" t="s">
        <v>5379</v>
      </c>
      <c r="FX483" s="54"/>
      <c r="FY483" s="54" t="s">
        <v>5545</v>
      </c>
      <c r="FZ483" s="54"/>
      <c r="GA483" s="54" t="s">
        <v>5642</v>
      </c>
      <c r="GB483" s="54"/>
      <c r="GC483" s="54" t="s">
        <v>5759</v>
      </c>
      <c r="GD483" s="54">
        <v>1</v>
      </c>
      <c r="GE483" s="54">
        <v>36</v>
      </c>
      <c r="GF483" s="54" t="s">
        <v>6050</v>
      </c>
      <c r="GG483" s="54" t="s">
        <v>6389</v>
      </c>
      <c r="GH483" s="54" t="s">
        <v>6713</v>
      </c>
      <c r="GI483" s="54" t="s">
        <v>7057</v>
      </c>
      <c r="GJ483" s="54" t="s">
        <v>7224</v>
      </c>
      <c r="GK483" s="54" t="s">
        <v>7320</v>
      </c>
      <c r="GL483" s="54" t="s">
        <v>7417</v>
      </c>
      <c r="GM483" s="54" t="s">
        <v>7493</v>
      </c>
      <c r="GN483" s="54"/>
    </row>
    <row r="484" spans="3:196" ht="46.5" customHeight="1" x14ac:dyDescent="0.2">
      <c r="C484" s="57" t="s">
        <v>11156</v>
      </c>
      <c r="D484" s="102" t="s">
        <v>11217</v>
      </c>
      <c r="E484" s="54" t="s">
        <v>72</v>
      </c>
      <c r="F484" s="54" t="s">
        <v>11175</v>
      </c>
      <c r="G484" s="54" t="s">
        <v>83</v>
      </c>
      <c r="H484" s="54" t="s">
        <v>345</v>
      </c>
      <c r="I484" s="54" t="s">
        <v>649</v>
      </c>
      <c r="J484" s="54" t="s">
        <v>747</v>
      </c>
      <c r="K484" s="54">
        <v>2019</v>
      </c>
      <c r="L484" s="54" t="s">
        <v>816</v>
      </c>
      <c r="M484" s="54" t="s">
        <v>954</v>
      </c>
      <c r="N484" s="54"/>
      <c r="O484" s="54" t="s">
        <v>1198</v>
      </c>
      <c r="P484" s="54" t="s">
        <v>1425</v>
      </c>
      <c r="Q484" s="54" t="s">
        <v>1717</v>
      </c>
      <c r="R484" s="54" t="s">
        <v>1914</v>
      </c>
      <c r="S484" s="54"/>
      <c r="T484" s="54"/>
      <c r="U484" s="54"/>
      <c r="V484" s="54"/>
      <c r="W484" s="54"/>
      <c r="X484" s="54"/>
      <c r="Y484" s="54"/>
      <c r="Z484" s="54" t="s">
        <v>2856</v>
      </c>
      <c r="AA484" s="54" t="s">
        <v>3085</v>
      </c>
      <c r="AB484" s="54"/>
      <c r="AC484" s="54" t="s">
        <v>594</v>
      </c>
      <c r="AD484" s="55">
        <v>2.726</v>
      </c>
      <c r="AE484" s="55"/>
      <c r="AF484" s="55"/>
      <c r="AG484" s="55"/>
      <c r="AH484" s="55">
        <v>2.448</v>
      </c>
      <c r="AI484" s="55">
        <v>73.37</v>
      </c>
      <c r="AJ484" s="55">
        <v>0.27</v>
      </c>
      <c r="AK484" s="55">
        <v>0</v>
      </c>
      <c r="AL484" s="55">
        <v>0</v>
      </c>
      <c r="AM484" s="55">
        <v>0</v>
      </c>
      <c r="AN484" s="55">
        <v>0</v>
      </c>
      <c r="AO484" s="55">
        <v>0.27800000000000002</v>
      </c>
      <c r="AP484" s="55">
        <v>10.199999999999999</v>
      </c>
      <c r="AQ484" s="55"/>
      <c r="AR484" s="55"/>
      <c r="AS484" s="55"/>
      <c r="AT484" s="55"/>
      <c r="AU484" s="55"/>
      <c r="AV484" s="55"/>
      <c r="AW484" s="54"/>
      <c r="AX484" s="54"/>
      <c r="AY484" s="55"/>
      <c r="AZ484" s="55">
        <v>4.8</v>
      </c>
      <c r="BA484" s="55">
        <v>0.59</v>
      </c>
      <c r="BB484" s="56">
        <v>7</v>
      </c>
      <c r="BC484" s="56">
        <v>7</v>
      </c>
      <c r="BD484" s="56">
        <v>7</v>
      </c>
      <c r="BE484" s="56">
        <v>0</v>
      </c>
      <c r="BF484" s="56">
        <v>7</v>
      </c>
      <c r="BG484" s="56">
        <v>0</v>
      </c>
      <c r="BH484" s="56">
        <v>0</v>
      </c>
      <c r="BI484" s="56">
        <v>0</v>
      </c>
      <c r="BJ484" s="56">
        <v>0</v>
      </c>
      <c r="BK484" s="56">
        <v>0</v>
      </c>
      <c r="BL484" s="56">
        <v>0</v>
      </c>
      <c r="BM484" s="56">
        <v>0</v>
      </c>
      <c r="BN484" s="56">
        <v>0</v>
      </c>
      <c r="BO484" s="56">
        <v>0</v>
      </c>
      <c r="BP484" s="56">
        <v>0</v>
      </c>
      <c r="BQ484" s="56">
        <v>0</v>
      </c>
      <c r="BR484" s="56">
        <v>0</v>
      </c>
      <c r="BS484" s="56">
        <v>0</v>
      </c>
      <c r="BT484" s="56">
        <v>0</v>
      </c>
      <c r="BU484" s="56">
        <v>0</v>
      </c>
      <c r="BV484" s="56">
        <v>0</v>
      </c>
      <c r="BW484" s="56">
        <v>0</v>
      </c>
      <c r="BX484" s="56">
        <v>0</v>
      </c>
      <c r="BY484" s="56"/>
      <c r="BZ484" s="56"/>
      <c r="CA484" s="56"/>
      <c r="CB484" s="56"/>
      <c r="CC484" s="56"/>
      <c r="CD484" s="56"/>
      <c r="CE484" s="56"/>
      <c r="CF484" s="56"/>
      <c r="CG484" s="56"/>
      <c r="CH484" s="56"/>
      <c r="CI484" s="56"/>
      <c r="CJ484" s="56"/>
      <c r="CK484" s="56"/>
      <c r="CL484" s="56"/>
      <c r="CM484" s="56"/>
      <c r="CN484" s="56">
        <v>0</v>
      </c>
      <c r="CO484" s="56">
        <v>0</v>
      </c>
      <c r="CP484" s="70">
        <v>0</v>
      </c>
      <c r="CQ484" s="56">
        <v>0</v>
      </c>
      <c r="CR484" s="56">
        <v>0</v>
      </c>
      <c r="CS484" s="56"/>
      <c r="CT484" s="56">
        <v>0</v>
      </c>
      <c r="CU484" s="56">
        <v>7</v>
      </c>
      <c r="CV484" s="56">
        <v>0</v>
      </c>
      <c r="CW484" s="55">
        <v>0.47499999999999998</v>
      </c>
      <c r="CX484" s="54" t="s">
        <v>3810</v>
      </c>
      <c r="CY484" s="54"/>
      <c r="CZ484" s="54">
        <v>0</v>
      </c>
      <c r="DA484" s="54" t="s">
        <v>4047</v>
      </c>
      <c r="DB484" s="55">
        <v>15.428000000000001</v>
      </c>
      <c r="DC484" s="54"/>
      <c r="DD484" s="54"/>
      <c r="DE484" s="54"/>
      <c r="DF484" s="54"/>
      <c r="DG484" s="54"/>
      <c r="DH484" s="54"/>
      <c r="DI484" s="54"/>
      <c r="DJ484" s="54"/>
      <c r="DK484" s="54">
        <v>1</v>
      </c>
      <c r="DL484" s="54" t="s">
        <v>4242</v>
      </c>
      <c r="DM484" s="54">
        <v>242</v>
      </c>
      <c r="DN484" s="54">
        <v>1</v>
      </c>
      <c r="DO484" s="54" t="s">
        <v>4186</v>
      </c>
      <c r="DP484" s="54">
        <v>268</v>
      </c>
      <c r="DQ484" s="54"/>
      <c r="DR484" s="54"/>
      <c r="DS484" s="54"/>
      <c r="DT484" s="54"/>
      <c r="DU484" s="54"/>
      <c r="DV484" s="54"/>
      <c r="DW484" s="54"/>
      <c r="DX484" s="54"/>
      <c r="DY484" s="54"/>
      <c r="DZ484" s="54"/>
      <c r="EA484" s="54"/>
      <c r="EB484" s="54"/>
      <c r="EC484" s="54"/>
      <c r="ED484" s="54"/>
      <c r="EE484" s="54"/>
      <c r="EF484" s="54"/>
      <c r="EG484" s="54"/>
      <c r="EH484" s="54"/>
      <c r="EI484" s="54"/>
      <c r="EJ484" s="54"/>
      <c r="EK484" s="54"/>
      <c r="EL484" s="54"/>
      <c r="EM484" s="54"/>
      <c r="EN484" s="54"/>
      <c r="EO484" s="54"/>
      <c r="EP484" s="54"/>
      <c r="EQ484" s="54"/>
      <c r="ER484" s="54"/>
      <c r="ES484" s="54"/>
      <c r="ET484" s="54"/>
      <c r="EU484" s="54"/>
      <c r="EV484" s="54"/>
      <c r="EW484" s="54"/>
      <c r="EX484" s="54">
        <v>1</v>
      </c>
      <c r="EY484" s="54" t="s">
        <v>4728</v>
      </c>
      <c r="EZ484" s="54">
        <v>7</v>
      </c>
      <c r="FA484" s="54"/>
      <c r="FB484" s="54"/>
      <c r="FC484" s="54"/>
      <c r="FD484" s="54"/>
      <c r="FE484" s="54"/>
      <c r="FF484" s="54"/>
      <c r="FG484" s="54"/>
      <c r="FH484" s="54"/>
      <c r="FI484" s="54"/>
      <c r="FJ484" s="54"/>
      <c r="FK484" s="54"/>
      <c r="FL484" s="54"/>
      <c r="FM484" s="54"/>
      <c r="FN484" s="54"/>
      <c r="FO484" s="54"/>
      <c r="FP484" s="54"/>
      <c r="FQ484" s="54"/>
      <c r="FR484" s="54"/>
      <c r="FS484" s="54"/>
      <c r="FT484" s="54"/>
      <c r="FU484" s="54" t="s">
        <v>5101</v>
      </c>
      <c r="FV484" s="54"/>
      <c r="FW484" s="54"/>
      <c r="FX484" s="54"/>
      <c r="FY484" s="54" t="s">
        <v>5546</v>
      </c>
      <c r="FZ484" s="54"/>
      <c r="GA484" s="54"/>
      <c r="GB484" s="54"/>
      <c r="GC484" s="54"/>
      <c r="GD484" s="54"/>
      <c r="GE484" s="54"/>
      <c r="GF484" s="54" t="s">
        <v>6051</v>
      </c>
      <c r="GG484" s="54" t="s">
        <v>6390</v>
      </c>
      <c r="GH484" s="54" t="s">
        <v>6714</v>
      </c>
      <c r="GI484" s="54" t="s">
        <v>7058</v>
      </c>
      <c r="GJ484" s="54" t="s">
        <v>6051</v>
      </c>
      <c r="GK484" s="54" t="s">
        <v>6390</v>
      </c>
      <c r="GL484" s="54" t="s">
        <v>6714</v>
      </c>
      <c r="GM484" s="54" t="s">
        <v>7058</v>
      </c>
      <c r="GN484" s="54"/>
    </row>
    <row r="485" spans="3:196" ht="50.25" customHeight="1" x14ac:dyDescent="0.2">
      <c r="C485" s="57" t="s">
        <v>11156</v>
      </c>
      <c r="D485" s="102" t="s">
        <v>11217</v>
      </c>
      <c r="E485" s="54" t="s">
        <v>72</v>
      </c>
      <c r="F485" s="54" t="s">
        <v>11175</v>
      </c>
      <c r="G485" s="54" t="s">
        <v>83</v>
      </c>
      <c r="H485" s="54" t="s">
        <v>354</v>
      </c>
      <c r="I485" s="54" t="s">
        <v>657</v>
      </c>
      <c r="J485" s="54" t="s">
        <v>749</v>
      </c>
      <c r="K485" s="54">
        <v>2019</v>
      </c>
      <c r="L485" s="54" t="s">
        <v>788</v>
      </c>
      <c r="M485" s="54" t="s">
        <v>936</v>
      </c>
      <c r="N485" s="54"/>
      <c r="O485" s="54" t="s">
        <v>1208</v>
      </c>
      <c r="P485" s="54" t="s">
        <v>1433</v>
      </c>
      <c r="Q485" s="54" t="s">
        <v>1725</v>
      </c>
      <c r="R485" s="54" t="s">
        <v>1922</v>
      </c>
      <c r="S485" s="54" t="s">
        <v>2126</v>
      </c>
      <c r="T485" s="54"/>
      <c r="U485" s="54"/>
      <c r="V485" s="54"/>
      <c r="W485" s="54"/>
      <c r="X485" s="54"/>
      <c r="Y485" s="54"/>
      <c r="Z485" s="54" t="s">
        <v>2866</v>
      </c>
      <c r="AA485" s="54" t="s">
        <v>2866</v>
      </c>
      <c r="AB485" s="54" t="s">
        <v>3140</v>
      </c>
      <c r="AC485" s="54" t="s">
        <v>3297</v>
      </c>
      <c r="AD485" s="55">
        <v>1.018</v>
      </c>
      <c r="AE485" s="55"/>
      <c r="AF485" s="55"/>
      <c r="AG485" s="55"/>
      <c r="AH485" s="55">
        <v>0.85599999999999998</v>
      </c>
      <c r="AI485" s="55">
        <v>84.09</v>
      </c>
      <c r="AJ485" s="55">
        <v>8.0000000000000007E-5</v>
      </c>
      <c r="AK485" s="55">
        <v>0</v>
      </c>
      <c r="AL485" s="55">
        <v>0</v>
      </c>
      <c r="AM485" s="55">
        <v>0</v>
      </c>
      <c r="AN485" s="55">
        <v>0</v>
      </c>
      <c r="AO485" s="55">
        <v>0.16200000000000001</v>
      </c>
      <c r="AP485" s="55">
        <v>15.91</v>
      </c>
      <c r="AQ485" s="55"/>
      <c r="AR485" s="55"/>
      <c r="AS485" s="55"/>
      <c r="AT485" s="55"/>
      <c r="AU485" s="55"/>
      <c r="AV485" s="55">
        <v>1</v>
      </c>
      <c r="AW485" s="54" t="s">
        <v>3464</v>
      </c>
      <c r="AX485" s="54"/>
      <c r="AY485" s="55">
        <v>0.08</v>
      </c>
      <c r="AZ485" s="55">
        <v>1.04</v>
      </c>
      <c r="BA485" s="55">
        <v>0.09</v>
      </c>
      <c r="BB485" s="56">
        <v>3</v>
      </c>
      <c r="BC485" s="56">
        <v>3</v>
      </c>
      <c r="BD485" s="56">
        <v>3</v>
      </c>
      <c r="BE485" s="56">
        <v>0</v>
      </c>
      <c r="BF485" s="56">
        <v>0</v>
      </c>
      <c r="BG485" s="56">
        <v>0</v>
      </c>
      <c r="BH485" s="56">
        <v>0</v>
      </c>
      <c r="BI485" s="56">
        <v>0</v>
      </c>
      <c r="BJ485" s="56">
        <v>0</v>
      </c>
      <c r="BK485" s="56">
        <v>3</v>
      </c>
      <c r="BL485" s="56">
        <v>0</v>
      </c>
      <c r="BM485" s="56">
        <v>0</v>
      </c>
      <c r="BN485" s="56">
        <v>0</v>
      </c>
      <c r="BO485" s="56">
        <v>0</v>
      </c>
      <c r="BP485" s="56">
        <v>0</v>
      </c>
      <c r="BQ485" s="56">
        <v>0</v>
      </c>
      <c r="BR485" s="56">
        <v>0</v>
      </c>
      <c r="BS485" s="56">
        <v>0</v>
      </c>
      <c r="BT485" s="56">
        <v>0</v>
      </c>
      <c r="BU485" s="56">
        <v>0</v>
      </c>
      <c r="BV485" s="56">
        <v>0</v>
      </c>
      <c r="BW485" s="56">
        <v>0</v>
      </c>
      <c r="BX485" s="56">
        <v>0</v>
      </c>
      <c r="BY485" s="56"/>
      <c r="BZ485" s="56"/>
      <c r="CA485" s="56"/>
      <c r="CB485" s="56"/>
      <c r="CC485" s="56"/>
      <c r="CD485" s="56"/>
      <c r="CE485" s="56"/>
      <c r="CF485" s="56"/>
      <c r="CG485" s="56"/>
      <c r="CH485" s="56"/>
      <c r="CI485" s="56"/>
      <c r="CJ485" s="56"/>
      <c r="CK485" s="56"/>
      <c r="CL485" s="56"/>
      <c r="CM485" s="56"/>
      <c r="CN485" s="56">
        <v>0</v>
      </c>
      <c r="CO485" s="56">
        <v>0</v>
      </c>
      <c r="CP485" s="70">
        <v>0</v>
      </c>
      <c r="CQ485" s="56">
        <v>0</v>
      </c>
      <c r="CR485" s="56">
        <v>0</v>
      </c>
      <c r="CS485" s="56"/>
      <c r="CT485" s="56">
        <v>0</v>
      </c>
      <c r="CU485" s="56">
        <v>3</v>
      </c>
      <c r="CV485" s="56">
        <v>0</v>
      </c>
      <c r="CW485" s="55">
        <v>0.98199999999999998</v>
      </c>
      <c r="CX485" s="54" t="s">
        <v>594</v>
      </c>
      <c r="CY485" s="54" t="s">
        <v>3939</v>
      </c>
      <c r="CZ485" s="54">
        <v>0</v>
      </c>
      <c r="DA485" s="54" t="s">
        <v>4052</v>
      </c>
      <c r="DB485" s="55">
        <v>24.817</v>
      </c>
      <c r="DC485" s="54"/>
      <c r="DD485" s="54"/>
      <c r="DE485" s="54"/>
      <c r="DF485" s="54"/>
      <c r="DG485" s="54"/>
      <c r="DH485" s="54"/>
      <c r="DI485" s="54"/>
      <c r="DJ485" s="54">
        <v>6</v>
      </c>
      <c r="DK485" s="54"/>
      <c r="DL485" s="54"/>
      <c r="DM485" s="54"/>
      <c r="DN485" s="54">
        <v>1</v>
      </c>
      <c r="DO485" s="54" t="s">
        <v>4383</v>
      </c>
      <c r="DP485" s="54">
        <v>610</v>
      </c>
      <c r="DQ485" s="54"/>
      <c r="DR485" s="54"/>
      <c r="DS485" s="54"/>
      <c r="DT485" s="54"/>
      <c r="DU485" s="54"/>
      <c r="DV485" s="54"/>
      <c r="DW485" s="54"/>
      <c r="DX485" s="54"/>
      <c r="DY485" s="54"/>
      <c r="DZ485" s="54"/>
      <c r="EA485" s="54"/>
      <c r="EB485" s="54"/>
      <c r="EC485" s="54"/>
      <c r="ED485" s="54"/>
      <c r="EE485" s="54"/>
      <c r="EF485" s="54"/>
      <c r="EG485" s="54"/>
      <c r="EH485" s="54"/>
      <c r="EI485" s="54"/>
      <c r="EJ485" s="54"/>
      <c r="EK485" s="54"/>
      <c r="EL485" s="54">
        <v>1</v>
      </c>
      <c r="EM485" s="54" t="s">
        <v>4655</v>
      </c>
      <c r="EN485" s="54">
        <v>190</v>
      </c>
      <c r="EO485" s="54"/>
      <c r="EP485" s="54"/>
      <c r="EQ485" s="54"/>
      <c r="ER485" s="54"/>
      <c r="ES485" s="54"/>
      <c r="ET485" s="54"/>
      <c r="EU485" s="54"/>
      <c r="EV485" s="54"/>
      <c r="EW485" s="54"/>
      <c r="EX485" s="54">
        <v>1</v>
      </c>
      <c r="EY485" s="54" t="s">
        <v>4729</v>
      </c>
      <c r="EZ485" s="54">
        <v>8</v>
      </c>
      <c r="FA485" s="54"/>
      <c r="FB485" s="54"/>
      <c r="FC485" s="54"/>
      <c r="FD485" s="54"/>
      <c r="FE485" s="54"/>
      <c r="FF485" s="54"/>
      <c r="FG485" s="54"/>
      <c r="FH485" s="54"/>
      <c r="FI485" s="54"/>
      <c r="FJ485" s="54"/>
      <c r="FK485" s="54"/>
      <c r="FL485" s="54"/>
      <c r="FM485" s="54"/>
      <c r="FN485" s="54"/>
      <c r="FO485" s="54"/>
      <c r="FP485" s="54"/>
      <c r="FQ485" s="54"/>
      <c r="FR485" s="54">
        <v>1</v>
      </c>
      <c r="FS485" s="54" t="s">
        <v>594</v>
      </c>
      <c r="FT485" s="54" t="s">
        <v>4941</v>
      </c>
      <c r="FU485" s="54" t="s">
        <v>5108</v>
      </c>
      <c r="FV485" s="54"/>
      <c r="FW485" s="54" t="s">
        <v>5108</v>
      </c>
      <c r="FX485" s="54"/>
      <c r="FY485" s="54" t="s">
        <v>5550</v>
      </c>
      <c r="FZ485" s="54"/>
      <c r="GA485" s="54"/>
      <c r="GB485" s="54"/>
      <c r="GC485" s="54" t="s">
        <v>5761</v>
      </c>
      <c r="GD485" s="54">
        <v>5</v>
      </c>
      <c r="GE485" s="54">
        <v>18</v>
      </c>
      <c r="GF485" s="54" t="s">
        <v>6061</v>
      </c>
      <c r="GG485" s="54" t="s">
        <v>6398</v>
      </c>
      <c r="GH485" s="54" t="s">
        <v>6724</v>
      </c>
      <c r="GI485" s="54" t="s">
        <v>7068</v>
      </c>
      <c r="GJ485" s="54" t="s">
        <v>594</v>
      </c>
      <c r="GK485" s="54"/>
      <c r="GL485" s="54"/>
      <c r="GM485" s="54"/>
      <c r="GN485" s="54"/>
    </row>
    <row r="486" spans="3:196" ht="30" customHeight="1" x14ac:dyDescent="0.2">
      <c r="C486" s="57" t="s">
        <v>11156</v>
      </c>
      <c r="D486" s="102" t="s">
        <v>11217</v>
      </c>
      <c r="E486" s="54" t="s">
        <v>72</v>
      </c>
      <c r="F486" s="54" t="s">
        <v>11175</v>
      </c>
      <c r="G486" s="54" t="s">
        <v>82</v>
      </c>
      <c r="H486" s="54" t="s">
        <v>387</v>
      </c>
      <c r="I486" s="54" t="s">
        <v>674</v>
      </c>
      <c r="J486" s="54" t="s">
        <v>753</v>
      </c>
      <c r="K486" s="54">
        <v>2022</v>
      </c>
      <c r="L486" s="54" t="s">
        <v>831</v>
      </c>
      <c r="M486" s="54" t="s">
        <v>936</v>
      </c>
      <c r="N486" s="54"/>
      <c r="O486" s="54"/>
      <c r="P486" s="54"/>
      <c r="Q486" s="54" t="s">
        <v>1743</v>
      </c>
      <c r="R486" s="54" t="s">
        <v>1937</v>
      </c>
      <c r="S486" s="54"/>
      <c r="T486" s="54"/>
      <c r="U486" s="54"/>
      <c r="V486" s="54"/>
      <c r="W486" s="54"/>
      <c r="X486" s="54"/>
      <c r="Y486" s="54"/>
      <c r="Z486" s="54" t="s">
        <v>2912</v>
      </c>
      <c r="AA486" s="54" t="s">
        <v>3112</v>
      </c>
      <c r="AB486" s="54" t="s">
        <v>3138</v>
      </c>
      <c r="AC486" s="54" t="s">
        <v>3333</v>
      </c>
      <c r="AD486" s="55">
        <v>5.4249999999999998</v>
      </c>
      <c r="AE486" s="55"/>
      <c r="AF486" s="55"/>
      <c r="AG486" s="55"/>
      <c r="AH486" s="55">
        <v>2.5129999999999999</v>
      </c>
      <c r="AI486" s="55">
        <v>36.869999999999997</v>
      </c>
      <c r="AJ486" s="55">
        <v>0</v>
      </c>
      <c r="AK486" s="55">
        <v>1.4239999999999999</v>
      </c>
      <c r="AL486" s="55">
        <v>18.43</v>
      </c>
      <c r="AM486" s="55">
        <v>1.488</v>
      </c>
      <c r="AN486" s="55">
        <v>18.43</v>
      </c>
      <c r="AO486" s="55">
        <v>0</v>
      </c>
      <c r="AP486" s="55">
        <v>0</v>
      </c>
      <c r="AQ486" s="55"/>
      <c r="AR486" s="55"/>
      <c r="AS486" s="55"/>
      <c r="AT486" s="55"/>
      <c r="AU486" s="55"/>
      <c r="AV486" s="55">
        <v>1</v>
      </c>
      <c r="AW486" s="54" t="s">
        <v>3484</v>
      </c>
      <c r="AX486" s="54"/>
      <c r="AY486" s="55">
        <v>2.302</v>
      </c>
      <c r="AZ486" s="55">
        <v>15.278</v>
      </c>
      <c r="BA486" s="55">
        <v>0</v>
      </c>
      <c r="BB486" s="56">
        <v>10</v>
      </c>
      <c r="BC486" s="56">
        <v>10</v>
      </c>
      <c r="BD486" s="56">
        <v>10</v>
      </c>
      <c r="BE486" s="56">
        <v>1</v>
      </c>
      <c r="BF486" s="56">
        <v>0</v>
      </c>
      <c r="BG486" s="56">
        <v>0</v>
      </c>
      <c r="BH486" s="56">
        <v>0</v>
      </c>
      <c r="BI486" s="56">
        <v>0</v>
      </c>
      <c r="BJ486" s="56">
        <v>0</v>
      </c>
      <c r="BK486" s="56">
        <v>0</v>
      </c>
      <c r="BL486" s="56">
        <v>0</v>
      </c>
      <c r="BM486" s="56">
        <v>3</v>
      </c>
      <c r="BN486" s="56">
        <v>0</v>
      </c>
      <c r="BO486" s="56">
        <v>6</v>
      </c>
      <c r="BP486" s="56">
        <v>0</v>
      </c>
      <c r="BQ486" s="56">
        <v>0</v>
      </c>
      <c r="BR486" s="56">
        <v>0</v>
      </c>
      <c r="BS486" s="56">
        <v>0</v>
      </c>
      <c r="BT486" s="56">
        <v>0</v>
      </c>
      <c r="BU486" s="56">
        <v>0</v>
      </c>
      <c r="BV486" s="56">
        <v>0</v>
      </c>
      <c r="BW486" s="56">
        <v>0</v>
      </c>
      <c r="BX486" s="56">
        <v>0</v>
      </c>
      <c r="BY486" s="56"/>
      <c r="BZ486" s="56"/>
      <c r="CA486" s="56"/>
      <c r="CB486" s="56"/>
      <c r="CC486" s="56"/>
      <c r="CD486" s="56"/>
      <c r="CE486" s="56"/>
      <c r="CF486" s="56"/>
      <c r="CG486" s="56"/>
      <c r="CH486" s="56"/>
      <c r="CI486" s="56"/>
      <c r="CJ486" s="56"/>
      <c r="CK486" s="56"/>
      <c r="CL486" s="56"/>
      <c r="CM486" s="56"/>
      <c r="CN486" s="56">
        <v>0</v>
      </c>
      <c r="CO486" s="56">
        <v>0</v>
      </c>
      <c r="CP486" s="70">
        <v>0</v>
      </c>
      <c r="CQ486" s="56">
        <v>0</v>
      </c>
      <c r="CR486" s="56">
        <v>0</v>
      </c>
      <c r="CS486" s="56"/>
      <c r="CT486" s="56">
        <v>0</v>
      </c>
      <c r="CU486" s="56">
        <v>10</v>
      </c>
      <c r="CV486" s="56">
        <v>0</v>
      </c>
      <c r="CW486" s="55">
        <v>12.566000000000001</v>
      </c>
      <c r="CX486" s="54" t="s">
        <v>594</v>
      </c>
      <c r="CY486" s="54"/>
      <c r="CZ486" s="54">
        <v>13.19</v>
      </c>
      <c r="DA486" s="54"/>
      <c r="DB486" s="55">
        <v>91.247</v>
      </c>
      <c r="DC486" s="54"/>
      <c r="DD486" s="54"/>
      <c r="DE486" s="54"/>
      <c r="DF486" s="54"/>
      <c r="DG486" s="54"/>
      <c r="DH486" s="54"/>
      <c r="DI486" s="54"/>
      <c r="DJ486" s="54"/>
      <c r="DK486" s="54"/>
      <c r="DL486" s="54"/>
      <c r="DM486" s="54"/>
      <c r="DN486" s="54">
        <v>1</v>
      </c>
      <c r="DO486" s="54" t="s">
        <v>4180</v>
      </c>
      <c r="DP486" s="54">
        <v>719</v>
      </c>
      <c r="DQ486" s="54"/>
      <c r="DR486" s="54"/>
      <c r="DS486" s="54"/>
      <c r="DT486" s="54"/>
      <c r="DU486" s="54"/>
      <c r="DV486" s="54"/>
      <c r="DW486" s="54"/>
      <c r="DX486" s="54"/>
      <c r="DY486" s="54"/>
      <c r="DZ486" s="54"/>
      <c r="EA486" s="54"/>
      <c r="EB486" s="54"/>
      <c r="EC486" s="54"/>
      <c r="ED486" s="54"/>
      <c r="EE486" s="54"/>
      <c r="EF486" s="54"/>
      <c r="EG486" s="54"/>
      <c r="EH486" s="54"/>
      <c r="EI486" s="54"/>
      <c r="EJ486" s="54"/>
      <c r="EK486" s="54"/>
      <c r="EL486" s="54">
        <v>1</v>
      </c>
      <c r="EM486" s="54" t="s">
        <v>4180</v>
      </c>
      <c r="EN486" s="54">
        <v>245</v>
      </c>
      <c r="EO486" s="54"/>
      <c r="EP486" s="54"/>
      <c r="EQ486" s="54"/>
      <c r="ER486" s="54"/>
      <c r="ES486" s="54"/>
      <c r="ET486" s="54"/>
      <c r="EU486" s="54"/>
      <c r="EV486" s="54"/>
      <c r="EW486" s="54"/>
      <c r="EX486" s="54"/>
      <c r="EY486" s="54"/>
      <c r="EZ486" s="54"/>
      <c r="FA486" s="54"/>
      <c r="FB486" s="54"/>
      <c r="FC486" s="54"/>
      <c r="FD486" s="54"/>
      <c r="FE486" s="54"/>
      <c r="FF486" s="54"/>
      <c r="FG486" s="54"/>
      <c r="FH486" s="54"/>
      <c r="FI486" s="54"/>
      <c r="FJ486" s="54"/>
      <c r="FK486" s="54"/>
      <c r="FL486" s="54"/>
      <c r="FM486" s="54"/>
      <c r="FN486" s="54"/>
      <c r="FO486" s="54"/>
      <c r="FP486" s="54"/>
      <c r="FQ486" s="54"/>
      <c r="FR486" s="54"/>
      <c r="FS486" s="54"/>
      <c r="FT486" s="54"/>
      <c r="FU486" s="54" t="s">
        <v>5145</v>
      </c>
      <c r="FV486" s="54" t="s">
        <v>5321</v>
      </c>
      <c r="FW486" s="54"/>
      <c r="FX486" s="54"/>
      <c r="FY486" s="54"/>
      <c r="FZ486" s="54"/>
      <c r="GA486" s="54"/>
      <c r="GB486" s="54"/>
      <c r="GC486" s="54"/>
      <c r="GD486" s="54"/>
      <c r="GE486" s="54"/>
      <c r="GF486" s="54" t="s">
        <v>6093</v>
      </c>
      <c r="GG486" s="54" t="s">
        <v>6422</v>
      </c>
      <c r="GH486" s="54" t="s">
        <v>6756</v>
      </c>
      <c r="GI486" s="54"/>
      <c r="GJ486" s="54" t="s">
        <v>594</v>
      </c>
      <c r="GK486" s="54"/>
      <c r="GL486" s="54"/>
      <c r="GM486" s="54"/>
      <c r="GN486" s="54"/>
    </row>
    <row r="487" spans="3:196" s="59" customFormat="1" ht="30" customHeight="1" x14ac:dyDescent="0.2">
      <c r="C487" s="58" t="s">
        <v>11156</v>
      </c>
      <c r="D487" s="102" t="s">
        <v>11217</v>
      </c>
      <c r="E487" s="54" t="s">
        <v>72</v>
      </c>
      <c r="F487" s="54" t="s">
        <v>11175</v>
      </c>
      <c r="G487" s="54" t="s">
        <v>83</v>
      </c>
      <c r="H487" s="54" t="s">
        <v>389</v>
      </c>
      <c r="I487" s="54" t="s">
        <v>675</v>
      </c>
      <c r="J487" s="54"/>
      <c r="K487" s="54">
        <v>2019</v>
      </c>
      <c r="L487" s="54" t="s">
        <v>917</v>
      </c>
      <c r="M487" s="54" t="s">
        <v>1010</v>
      </c>
      <c r="N487" s="54"/>
      <c r="O487" s="54"/>
      <c r="P487" s="54"/>
      <c r="Q487" s="54" t="s">
        <v>1745</v>
      </c>
      <c r="R487" s="54" t="s">
        <v>1939</v>
      </c>
      <c r="S487" s="54" t="s">
        <v>2199</v>
      </c>
      <c r="T487" s="54"/>
      <c r="U487" s="54"/>
      <c r="V487" s="54"/>
      <c r="W487" s="54"/>
      <c r="X487" s="54"/>
      <c r="Y487" s="54"/>
      <c r="Z487" s="54" t="s">
        <v>2914</v>
      </c>
      <c r="AA487" s="54" t="s">
        <v>3114</v>
      </c>
      <c r="AB487" s="54" t="s">
        <v>3142</v>
      </c>
      <c r="AC487" s="54" t="s">
        <v>2914</v>
      </c>
      <c r="AD487" s="54">
        <v>1.7489999999999999</v>
      </c>
      <c r="AE487" s="54"/>
      <c r="AF487" s="54"/>
      <c r="AG487" s="54"/>
      <c r="AH487" s="54">
        <v>0.311</v>
      </c>
      <c r="AI487" s="54">
        <v>17.78</v>
      </c>
      <c r="AJ487" s="54">
        <v>0.05</v>
      </c>
      <c r="AK487" s="54">
        <v>0.31</v>
      </c>
      <c r="AL487" s="54">
        <v>17.72</v>
      </c>
      <c r="AM487" s="54">
        <v>0.311</v>
      </c>
      <c r="AN487" s="54">
        <v>17.78</v>
      </c>
      <c r="AO487" s="54">
        <v>0.81699999999999995</v>
      </c>
      <c r="AP487" s="54">
        <v>46.71</v>
      </c>
      <c r="AQ487" s="54"/>
      <c r="AR487" s="54"/>
      <c r="AS487" s="54"/>
      <c r="AT487" s="54"/>
      <c r="AU487" s="54"/>
      <c r="AV487" s="54"/>
      <c r="AW487" s="54"/>
      <c r="AX487" s="54"/>
      <c r="AY487" s="54"/>
      <c r="AZ487" s="54">
        <v>0.40799999999999997</v>
      </c>
      <c r="BA487" s="54">
        <v>9.67</v>
      </c>
      <c r="BB487" s="54">
        <v>6</v>
      </c>
      <c r="BC487" s="54">
        <v>4</v>
      </c>
      <c r="BD487" s="54">
        <v>4</v>
      </c>
      <c r="BE487" s="54">
        <v>2</v>
      </c>
      <c r="BF487" s="54">
        <v>1</v>
      </c>
      <c r="BG487" s="54">
        <v>0</v>
      </c>
      <c r="BH487" s="54">
        <v>0</v>
      </c>
      <c r="BI487" s="54">
        <v>0</v>
      </c>
      <c r="BJ487" s="54">
        <v>0</v>
      </c>
      <c r="BK487" s="54">
        <v>0</v>
      </c>
      <c r="BL487" s="54">
        <v>1</v>
      </c>
      <c r="BM487" s="54">
        <v>0</v>
      </c>
      <c r="BN487" s="54">
        <v>0</v>
      </c>
      <c r="BO487" s="54">
        <v>0</v>
      </c>
      <c r="BP487" s="54">
        <v>0</v>
      </c>
      <c r="BQ487" s="54">
        <v>0</v>
      </c>
      <c r="BR487" s="54">
        <v>0</v>
      </c>
      <c r="BS487" s="54">
        <v>0</v>
      </c>
      <c r="BT487" s="54">
        <v>0</v>
      </c>
      <c r="BU487" s="54">
        <v>0</v>
      </c>
      <c r="BV487" s="54">
        <v>0</v>
      </c>
      <c r="BW487" s="54">
        <v>0</v>
      </c>
      <c r="BX487" s="54">
        <v>0</v>
      </c>
      <c r="BY487" s="54"/>
      <c r="BZ487" s="54"/>
      <c r="CA487" s="54"/>
      <c r="CB487" s="54"/>
      <c r="CC487" s="54"/>
      <c r="CD487" s="54"/>
      <c r="CE487" s="54"/>
      <c r="CF487" s="54"/>
      <c r="CG487" s="54"/>
      <c r="CH487" s="54"/>
      <c r="CI487" s="54"/>
      <c r="CJ487" s="54"/>
      <c r="CK487" s="54"/>
      <c r="CL487" s="54"/>
      <c r="CM487" s="54"/>
      <c r="CN487" s="54">
        <v>0</v>
      </c>
      <c r="CO487" s="54">
        <v>0</v>
      </c>
      <c r="CP487" s="70">
        <v>0</v>
      </c>
      <c r="CQ487" s="54">
        <v>0</v>
      </c>
      <c r="CR487" s="54">
        <v>0</v>
      </c>
      <c r="CS487" s="54"/>
      <c r="CT487" s="54">
        <v>0</v>
      </c>
      <c r="CU487" s="54">
        <v>4</v>
      </c>
      <c r="CV487" s="54">
        <v>0</v>
      </c>
      <c r="CW487" s="54">
        <v>0</v>
      </c>
      <c r="CX487" s="54" t="s">
        <v>594</v>
      </c>
      <c r="CY487" s="54"/>
      <c r="CZ487" s="54">
        <v>0</v>
      </c>
      <c r="DA487" s="54" t="s">
        <v>4061</v>
      </c>
      <c r="DB487" s="54">
        <v>11.301</v>
      </c>
      <c r="DC487" s="54"/>
      <c r="DD487" s="54"/>
      <c r="DE487" s="54"/>
      <c r="DF487" s="54"/>
      <c r="DG487" s="54"/>
      <c r="DH487" s="54"/>
      <c r="DI487" s="54"/>
      <c r="DJ487" s="54"/>
      <c r="DK487" s="54"/>
      <c r="DL487" s="54"/>
      <c r="DM487" s="54"/>
      <c r="DN487" s="54"/>
      <c r="DO487" s="54"/>
      <c r="DP487" s="54"/>
      <c r="DQ487" s="54"/>
      <c r="DR487" s="54"/>
      <c r="DS487" s="54"/>
      <c r="DT487" s="54"/>
      <c r="DU487" s="54"/>
      <c r="DV487" s="54"/>
      <c r="DW487" s="54"/>
      <c r="DX487" s="54"/>
      <c r="DY487" s="54"/>
      <c r="DZ487" s="54"/>
      <c r="EA487" s="54"/>
      <c r="EB487" s="54"/>
      <c r="EC487" s="54"/>
      <c r="ED487" s="54"/>
      <c r="EE487" s="54"/>
      <c r="EF487" s="54"/>
      <c r="EG487" s="54"/>
      <c r="EH487" s="54"/>
      <c r="EI487" s="54"/>
      <c r="EJ487" s="54"/>
      <c r="EK487" s="54"/>
      <c r="EL487" s="54"/>
      <c r="EM487" s="54"/>
      <c r="EN487" s="54"/>
      <c r="EO487" s="54"/>
      <c r="EP487" s="54"/>
      <c r="EQ487" s="54"/>
      <c r="ER487" s="54"/>
      <c r="ES487" s="54"/>
      <c r="ET487" s="54"/>
      <c r="EU487" s="54"/>
      <c r="EV487" s="54"/>
      <c r="EW487" s="54"/>
      <c r="EX487" s="54"/>
      <c r="EY487" s="54"/>
      <c r="EZ487" s="54"/>
      <c r="FA487" s="54"/>
      <c r="FB487" s="54"/>
      <c r="FC487" s="54"/>
      <c r="FD487" s="54"/>
      <c r="FE487" s="54"/>
      <c r="FF487" s="54"/>
      <c r="FG487" s="54"/>
      <c r="FH487" s="54"/>
      <c r="FI487" s="54"/>
      <c r="FJ487" s="54"/>
      <c r="FK487" s="54"/>
      <c r="FL487" s="54"/>
      <c r="FM487" s="54"/>
      <c r="FN487" s="54"/>
      <c r="FO487" s="54"/>
      <c r="FP487" s="54"/>
      <c r="FQ487" s="54"/>
      <c r="FR487" s="54"/>
      <c r="FS487" s="54"/>
      <c r="FT487" s="54"/>
      <c r="FU487" s="54" t="s">
        <v>5147</v>
      </c>
      <c r="FV487" s="54" t="s">
        <v>5323</v>
      </c>
      <c r="FW487" s="54"/>
      <c r="FX487" s="54"/>
      <c r="FY487" s="54" t="s">
        <v>5576</v>
      </c>
      <c r="FZ487" s="54"/>
      <c r="GA487" s="54"/>
      <c r="GB487" s="54"/>
      <c r="GC487" s="54" t="s">
        <v>5789</v>
      </c>
      <c r="GD487" s="54">
        <v>1</v>
      </c>
      <c r="GE487" s="54">
        <v>4</v>
      </c>
      <c r="GF487" s="54" t="s">
        <v>6095</v>
      </c>
      <c r="GG487" s="54" t="s">
        <v>6424</v>
      </c>
      <c r="GH487" s="54" t="s">
        <v>6758</v>
      </c>
      <c r="GI487" s="54" t="s">
        <v>7024</v>
      </c>
      <c r="GJ487" s="54" t="s">
        <v>594</v>
      </c>
      <c r="GK487" s="54"/>
      <c r="GL487" s="54"/>
      <c r="GM487" s="54"/>
      <c r="GN487" s="54"/>
    </row>
    <row r="488" spans="3:196" ht="45" customHeight="1" x14ac:dyDescent="0.2">
      <c r="C488" s="57" t="s">
        <v>11156</v>
      </c>
      <c r="D488" s="102" t="s">
        <v>11217</v>
      </c>
      <c r="E488" s="54" t="s">
        <v>72</v>
      </c>
      <c r="F488" s="54" t="s">
        <v>11175</v>
      </c>
      <c r="G488" s="54" t="s">
        <v>83</v>
      </c>
      <c r="H488" s="54" t="s">
        <v>393</v>
      </c>
      <c r="I488" s="54" t="s">
        <v>676</v>
      </c>
      <c r="J488" s="54"/>
      <c r="K488" s="54">
        <v>2023</v>
      </c>
      <c r="L488" s="54" t="s">
        <v>890</v>
      </c>
      <c r="M488" s="54" t="s">
        <v>936</v>
      </c>
      <c r="N488" s="54"/>
      <c r="O488" s="54" t="s">
        <v>1254</v>
      </c>
      <c r="P488" s="54" t="s">
        <v>1477</v>
      </c>
      <c r="Q488" s="54"/>
      <c r="R488" s="54"/>
      <c r="S488" s="54" t="s">
        <v>2204</v>
      </c>
      <c r="T488" s="54" t="s">
        <v>2422</v>
      </c>
      <c r="U488" s="54"/>
      <c r="V488" s="54"/>
      <c r="W488" s="54"/>
      <c r="X488" s="54"/>
      <c r="Y488" s="54"/>
      <c r="Z488" s="54" t="s">
        <v>2919</v>
      </c>
      <c r="AA488" s="54" t="s">
        <v>3117</v>
      </c>
      <c r="AB488" s="54" t="s">
        <v>3138</v>
      </c>
      <c r="AC488" s="54" t="s">
        <v>3339</v>
      </c>
      <c r="AD488" s="55">
        <v>3.8259999999999996</v>
      </c>
      <c r="AE488" s="55"/>
      <c r="AF488" s="55"/>
      <c r="AG488" s="55"/>
      <c r="AH488" s="55">
        <v>0.80700000000000005</v>
      </c>
      <c r="AI488" s="55">
        <v>21.09</v>
      </c>
      <c r="AJ488" s="55">
        <v>0.04</v>
      </c>
      <c r="AK488" s="55">
        <v>0.17899999999999999</v>
      </c>
      <c r="AL488" s="55">
        <v>4.68</v>
      </c>
      <c r="AM488" s="55">
        <v>0.04</v>
      </c>
      <c r="AN488" s="55">
        <v>1.05</v>
      </c>
      <c r="AO488" s="55">
        <v>2.8</v>
      </c>
      <c r="AP488" s="55">
        <v>73.180000000000007</v>
      </c>
      <c r="AQ488" s="55"/>
      <c r="AR488" s="55"/>
      <c r="AS488" s="55"/>
      <c r="AT488" s="55"/>
      <c r="AU488" s="55"/>
      <c r="AV488" s="55"/>
      <c r="AW488" s="54"/>
      <c r="AX488" s="54"/>
      <c r="AY488" s="55"/>
      <c r="AZ488" s="55">
        <v>1.0249999999999999</v>
      </c>
      <c r="BA488" s="55">
        <v>0.06</v>
      </c>
      <c r="BB488" s="56">
        <v>4</v>
      </c>
      <c r="BC488" s="56">
        <v>4</v>
      </c>
      <c r="BD488" s="56">
        <v>4</v>
      </c>
      <c r="BE488" s="56">
        <v>0</v>
      </c>
      <c r="BF488" s="56">
        <v>0</v>
      </c>
      <c r="BG488" s="56">
        <v>2</v>
      </c>
      <c r="BH488" s="56">
        <v>0</v>
      </c>
      <c r="BI488" s="56">
        <v>0</v>
      </c>
      <c r="BJ488" s="56">
        <v>1</v>
      </c>
      <c r="BK488" s="56">
        <v>0</v>
      </c>
      <c r="BL488" s="56">
        <v>0</v>
      </c>
      <c r="BM488" s="56">
        <v>0</v>
      </c>
      <c r="BN488" s="56">
        <v>0</v>
      </c>
      <c r="BO488" s="56">
        <v>0</v>
      </c>
      <c r="BP488" s="56">
        <v>1</v>
      </c>
      <c r="BQ488" s="56">
        <v>0</v>
      </c>
      <c r="BR488" s="56">
        <v>0</v>
      </c>
      <c r="BS488" s="56">
        <v>0</v>
      </c>
      <c r="BT488" s="56">
        <v>0</v>
      </c>
      <c r="BU488" s="56">
        <v>0</v>
      </c>
      <c r="BV488" s="56">
        <v>0</v>
      </c>
      <c r="BW488" s="56">
        <v>0</v>
      </c>
      <c r="BX488" s="56">
        <v>0</v>
      </c>
      <c r="BY488" s="56"/>
      <c r="BZ488" s="56"/>
      <c r="CA488" s="56"/>
      <c r="CB488" s="56"/>
      <c r="CC488" s="56"/>
      <c r="CD488" s="56"/>
      <c r="CE488" s="56"/>
      <c r="CF488" s="56"/>
      <c r="CG488" s="56"/>
      <c r="CH488" s="56"/>
      <c r="CI488" s="56"/>
      <c r="CJ488" s="56"/>
      <c r="CK488" s="56"/>
      <c r="CL488" s="56"/>
      <c r="CM488" s="56"/>
      <c r="CN488" s="56">
        <v>0</v>
      </c>
      <c r="CO488" s="56">
        <v>0</v>
      </c>
      <c r="CP488" s="70">
        <v>0</v>
      </c>
      <c r="CQ488" s="56">
        <v>0</v>
      </c>
      <c r="CR488" s="56">
        <v>0</v>
      </c>
      <c r="CS488" s="56"/>
      <c r="CT488" s="56">
        <v>0</v>
      </c>
      <c r="CU488" s="56">
        <v>4</v>
      </c>
      <c r="CV488" s="56">
        <v>0</v>
      </c>
      <c r="CW488" s="55">
        <v>1.149</v>
      </c>
      <c r="CX488" s="54" t="s">
        <v>3856</v>
      </c>
      <c r="CY488" s="54"/>
      <c r="CZ488" s="54">
        <v>3.23</v>
      </c>
      <c r="DA488" s="54"/>
      <c r="DB488" s="55">
        <v>31.253</v>
      </c>
      <c r="DC488" s="54">
        <v>1</v>
      </c>
      <c r="DD488" s="54" t="s">
        <v>4104</v>
      </c>
      <c r="DE488" s="54"/>
      <c r="DF488" s="54" t="s">
        <v>4149</v>
      </c>
      <c r="DG488" s="54">
        <v>3</v>
      </c>
      <c r="DH488" s="54">
        <v>0</v>
      </c>
      <c r="DI488" s="54"/>
      <c r="DJ488" s="54">
        <v>3</v>
      </c>
      <c r="DK488" s="54">
        <v>1</v>
      </c>
      <c r="DL488" s="54" t="s">
        <v>4260</v>
      </c>
      <c r="DM488" s="54">
        <v>384</v>
      </c>
      <c r="DN488" s="54">
        <v>1</v>
      </c>
      <c r="DO488" s="54" t="s">
        <v>4406</v>
      </c>
      <c r="DP488" s="54">
        <v>392</v>
      </c>
      <c r="DQ488" s="54"/>
      <c r="DR488" s="54"/>
      <c r="DS488" s="54"/>
      <c r="DT488" s="54"/>
      <c r="DU488" s="54"/>
      <c r="DV488" s="54"/>
      <c r="DW488" s="54"/>
      <c r="DX488" s="54"/>
      <c r="DY488" s="54"/>
      <c r="DZ488" s="54"/>
      <c r="EA488" s="54"/>
      <c r="EB488" s="54"/>
      <c r="EC488" s="54"/>
      <c r="ED488" s="54"/>
      <c r="EE488" s="54"/>
      <c r="EF488" s="54"/>
      <c r="EG488" s="54"/>
      <c r="EH488" s="54"/>
      <c r="EI488" s="54"/>
      <c r="EJ488" s="54"/>
      <c r="EK488" s="54"/>
      <c r="EL488" s="54"/>
      <c r="EM488" s="54"/>
      <c r="EN488" s="54"/>
      <c r="EO488" s="54"/>
      <c r="EP488" s="54"/>
      <c r="EQ488" s="54"/>
      <c r="ER488" s="54"/>
      <c r="ES488" s="54"/>
      <c r="ET488" s="54"/>
      <c r="EU488" s="54"/>
      <c r="EV488" s="54"/>
      <c r="EW488" s="54"/>
      <c r="EX488" s="54">
        <v>1</v>
      </c>
      <c r="EY488" s="54" t="s">
        <v>4740</v>
      </c>
      <c r="EZ488" s="54">
        <v>6</v>
      </c>
      <c r="FA488" s="54"/>
      <c r="FB488" s="54"/>
      <c r="FC488" s="54"/>
      <c r="FD488" s="54"/>
      <c r="FE488" s="54"/>
      <c r="FF488" s="54"/>
      <c r="FG488" s="54"/>
      <c r="FH488" s="54"/>
      <c r="FI488" s="54"/>
      <c r="FJ488" s="54"/>
      <c r="FK488" s="54"/>
      <c r="FL488" s="54"/>
      <c r="FM488" s="54"/>
      <c r="FN488" s="54"/>
      <c r="FO488" s="54"/>
      <c r="FP488" s="54"/>
      <c r="FQ488" s="54"/>
      <c r="FR488" s="54"/>
      <c r="FS488" s="54"/>
      <c r="FT488" s="54"/>
      <c r="FU488" s="54"/>
      <c r="FV488" s="54"/>
      <c r="FW488" s="54"/>
      <c r="FX488" s="54"/>
      <c r="FY488" s="54" t="s">
        <v>5580</v>
      </c>
      <c r="FZ488" s="54"/>
      <c r="GA488" s="54"/>
      <c r="GB488" s="54"/>
      <c r="GC488" s="54"/>
      <c r="GD488" s="54"/>
      <c r="GE488" s="54"/>
      <c r="GF488" s="54" t="s">
        <v>6098</v>
      </c>
      <c r="GG488" s="54" t="s">
        <v>6427</v>
      </c>
      <c r="GH488" s="54" t="s">
        <v>6761</v>
      </c>
      <c r="GI488" s="54" t="s">
        <v>7103</v>
      </c>
      <c r="GJ488" s="54" t="s">
        <v>7229</v>
      </c>
      <c r="GK488" s="54" t="s">
        <v>6416</v>
      </c>
      <c r="GL488" s="54" t="s">
        <v>7423</v>
      </c>
      <c r="GM488" s="54"/>
      <c r="GN488" s="54"/>
    </row>
    <row r="489" spans="3:196" ht="30" customHeight="1" x14ac:dyDescent="0.2">
      <c r="C489" s="57" t="s">
        <v>11155</v>
      </c>
      <c r="D489" s="102" t="s">
        <v>11217</v>
      </c>
      <c r="E489" s="46" t="s">
        <v>45</v>
      </c>
      <c r="F489" s="45" t="s">
        <v>11174</v>
      </c>
      <c r="G489" s="46"/>
      <c r="H489" s="46"/>
      <c r="I489" s="46" t="s">
        <v>7718</v>
      </c>
      <c r="J489" s="46" t="s">
        <v>7826</v>
      </c>
      <c r="K489" s="46">
        <v>2015</v>
      </c>
      <c r="L489" s="47">
        <v>44809</v>
      </c>
      <c r="M489" s="47">
        <v>45231</v>
      </c>
      <c r="N489" s="46" t="s">
        <v>7934</v>
      </c>
      <c r="O489" s="46" t="s">
        <v>8061</v>
      </c>
      <c r="P489" s="46" t="s">
        <v>8169</v>
      </c>
      <c r="Q489" s="46" t="s">
        <v>8289</v>
      </c>
      <c r="R489" s="46" t="s">
        <v>8364</v>
      </c>
      <c r="S489" s="46" t="s">
        <v>8395</v>
      </c>
      <c r="T489" s="46" t="s">
        <v>699</v>
      </c>
      <c r="U489" s="45"/>
      <c r="V489" s="46" t="s">
        <v>8485</v>
      </c>
      <c r="W489" s="46" t="s">
        <v>8516</v>
      </c>
      <c r="X489" s="46" t="s">
        <v>8578</v>
      </c>
      <c r="Y489" s="46" t="s">
        <v>8671</v>
      </c>
      <c r="Z489" s="46" t="s">
        <v>8772</v>
      </c>
      <c r="AA489" s="46" t="s">
        <v>8772</v>
      </c>
      <c r="AB489" s="46" t="s">
        <v>3138</v>
      </c>
      <c r="AC489" s="46" t="s">
        <v>8936</v>
      </c>
      <c r="AD489" s="48">
        <f>SUM(AE489,AH489,AK489,AM489,AO489,AQ489)</f>
        <v>105.67700000000001</v>
      </c>
      <c r="AE489" s="48">
        <v>77.796000000000006</v>
      </c>
      <c r="AF489" s="49">
        <v>73.62</v>
      </c>
      <c r="AG489" s="49">
        <v>0.08</v>
      </c>
      <c r="AH489" s="48">
        <v>13.887</v>
      </c>
      <c r="AI489" s="49">
        <v>13.14</v>
      </c>
      <c r="AJ489" s="49"/>
      <c r="AK489" s="49">
        <v>7.85</v>
      </c>
      <c r="AL489" s="49">
        <v>7.43</v>
      </c>
      <c r="AM489" s="49">
        <v>6.1440000000000001</v>
      </c>
      <c r="AN489" s="49">
        <v>5.81</v>
      </c>
      <c r="AO489" s="49">
        <v>0</v>
      </c>
      <c r="AP489" s="49">
        <v>0</v>
      </c>
      <c r="AQ489" s="49">
        <v>0</v>
      </c>
      <c r="AR489" s="49">
        <v>0</v>
      </c>
      <c r="AS489" s="46" t="s">
        <v>699</v>
      </c>
      <c r="AT489" s="46" t="s">
        <v>699</v>
      </c>
      <c r="AU489" s="46" t="s">
        <v>699</v>
      </c>
      <c r="AV489" s="46">
        <v>1</v>
      </c>
      <c r="AW489" s="46" t="s">
        <v>9109</v>
      </c>
      <c r="AX489" s="46" t="s">
        <v>9180</v>
      </c>
      <c r="AY489" s="49">
        <v>2677.0529999999999</v>
      </c>
      <c r="AZ489" s="49">
        <v>177</v>
      </c>
      <c r="BA489" s="49">
        <v>0.18</v>
      </c>
      <c r="BB489" s="50">
        <v>481</v>
      </c>
      <c r="BC489" s="50">
        <v>127</v>
      </c>
      <c r="BD489" s="50">
        <v>78</v>
      </c>
      <c r="BE489" s="50">
        <v>8</v>
      </c>
      <c r="BF489" s="50">
        <v>6</v>
      </c>
      <c r="BG489" s="50">
        <v>1</v>
      </c>
      <c r="BH489" s="50"/>
      <c r="BI489" s="50"/>
      <c r="BJ489" s="50">
        <v>11</v>
      </c>
      <c r="BK489" s="50">
        <v>8</v>
      </c>
      <c r="BL489" s="50">
        <v>21</v>
      </c>
      <c r="BM489" s="50">
        <v>1</v>
      </c>
      <c r="BN489" s="50">
        <v>12</v>
      </c>
      <c r="BO489" s="50"/>
      <c r="BP489" s="50"/>
      <c r="BQ489" s="50">
        <v>8</v>
      </c>
      <c r="BR489" s="50"/>
      <c r="BS489" s="50"/>
      <c r="BT489" s="50"/>
      <c r="BU489" s="50"/>
      <c r="BV489" s="50"/>
      <c r="BW489" s="50"/>
      <c r="BX489" s="50"/>
      <c r="BY489" s="50"/>
      <c r="BZ489" s="50"/>
      <c r="CA489" s="50"/>
      <c r="CB489" s="50"/>
      <c r="CC489" s="50"/>
      <c r="CD489" s="50"/>
      <c r="CE489" s="50"/>
      <c r="CF489" s="50"/>
      <c r="CG489" s="50"/>
      <c r="CH489" s="50"/>
      <c r="CI489" s="50"/>
      <c r="CJ489" s="50"/>
      <c r="CK489" s="50"/>
      <c r="CL489" s="50"/>
      <c r="CM489" s="50"/>
      <c r="CN489" s="50">
        <v>0</v>
      </c>
      <c r="CO489" s="50"/>
      <c r="CP489" s="48"/>
      <c r="CQ489" s="50">
        <v>1</v>
      </c>
      <c r="CR489" s="50"/>
      <c r="CS489" s="51"/>
      <c r="CT489" s="50"/>
      <c r="CU489" s="50">
        <v>77</v>
      </c>
      <c r="CV489" s="52">
        <f>SUM(BE489:BX489)+SUM(CO489:CT489)-CU489</f>
        <v>0</v>
      </c>
      <c r="CW489" s="49">
        <v>79.263000000000005</v>
      </c>
      <c r="CX489" s="46" t="s">
        <v>9315</v>
      </c>
      <c r="CY489" s="46" t="s">
        <v>9394</v>
      </c>
      <c r="CZ489" s="49">
        <v>6.71</v>
      </c>
      <c r="DA489" s="53" t="s">
        <v>3960</v>
      </c>
      <c r="DB489" s="49">
        <v>1181.0060000000001</v>
      </c>
      <c r="DC489" s="49">
        <v>1</v>
      </c>
      <c r="DD489" s="46" t="s">
        <v>9489</v>
      </c>
      <c r="DE489" s="46" t="s">
        <v>9524</v>
      </c>
      <c r="DF489" s="46" t="s">
        <v>9559</v>
      </c>
      <c r="DG489" s="46">
        <v>3</v>
      </c>
      <c r="DH489" s="46">
        <v>0</v>
      </c>
      <c r="DI489" s="45"/>
      <c r="DJ489" s="46">
        <v>2</v>
      </c>
      <c r="DK489" s="45"/>
      <c r="DL489" s="45"/>
      <c r="DM489" s="45"/>
      <c r="DN489" s="46">
        <v>1</v>
      </c>
      <c r="DO489" s="46" t="s">
        <v>9675</v>
      </c>
      <c r="DP489" s="46">
        <v>28396</v>
      </c>
      <c r="DQ489" s="45"/>
      <c r="DR489" s="45"/>
      <c r="DS489" s="45"/>
      <c r="DT489" s="45"/>
      <c r="DU489" s="45"/>
      <c r="DV489" s="45"/>
      <c r="DW489" s="45"/>
      <c r="DX489" s="45"/>
      <c r="DY489" s="45"/>
      <c r="DZ489" s="46">
        <v>1</v>
      </c>
      <c r="EA489" s="46" t="s">
        <v>9755</v>
      </c>
      <c r="EB489" s="46">
        <v>717</v>
      </c>
      <c r="EC489" s="45"/>
      <c r="ED489" s="45"/>
      <c r="EE489" s="45"/>
      <c r="EF489" s="45"/>
      <c r="EG489" s="45"/>
      <c r="EH489" s="45"/>
      <c r="EI489" s="45"/>
      <c r="EJ489" s="45"/>
      <c r="EK489" s="45"/>
      <c r="EL489" s="45"/>
      <c r="EM489" s="45"/>
      <c r="EN489" s="45"/>
      <c r="EO489" s="45"/>
      <c r="EP489" s="45"/>
      <c r="EQ489" s="45"/>
      <c r="ER489" s="45"/>
      <c r="ES489" s="45"/>
      <c r="ET489" s="45"/>
      <c r="EU489" s="45"/>
      <c r="EV489" s="45"/>
      <c r="EW489" s="45"/>
      <c r="EX489" s="46">
        <v>1</v>
      </c>
      <c r="EY489" s="46" t="s">
        <v>9900</v>
      </c>
      <c r="EZ489" s="46">
        <v>17</v>
      </c>
      <c r="FA489" s="45"/>
      <c r="FB489" s="45"/>
      <c r="FC489" s="45"/>
      <c r="FD489" s="45"/>
      <c r="FE489" s="45"/>
      <c r="FF489" s="45"/>
      <c r="FG489" s="46">
        <v>100</v>
      </c>
      <c r="FH489" s="45"/>
      <c r="FI489" s="46">
        <v>111</v>
      </c>
      <c r="FJ489" s="46">
        <v>15</v>
      </c>
      <c r="FK489" s="46">
        <v>22</v>
      </c>
      <c r="FL489" s="46">
        <v>80</v>
      </c>
      <c r="FM489" s="46">
        <v>0</v>
      </c>
      <c r="FN489" s="46">
        <v>10</v>
      </c>
      <c r="FO489" s="46">
        <v>0</v>
      </c>
      <c r="FP489" s="46">
        <v>0</v>
      </c>
      <c r="FQ489" s="46">
        <v>0</v>
      </c>
      <c r="FR489" s="46">
        <v>1</v>
      </c>
      <c r="FS489" s="46" t="s">
        <v>10054</v>
      </c>
      <c r="FT489" s="46" t="s">
        <v>10105</v>
      </c>
      <c r="FU489" s="53" t="s">
        <v>10174</v>
      </c>
      <c r="FV489" s="46" t="s">
        <v>10267</v>
      </c>
      <c r="FW489" s="53" t="s">
        <v>10174</v>
      </c>
      <c r="FX489" s="46" t="s">
        <v>10378</v>
      </c>
      <c r="FY489" s="46" t="s">
        <v>10447</v>
      </c>
      <c r="FZ489" s="45"/>
      <c r="GA489" s="46" t="s">
        <v>10536</v>
      </c>
      <c r="GB489" s="46" t="s">
        <v>10576</v>
      </c>
      <c r="GC489" s="46" t="s">
        <v>10627</v>
      </c>
      <c r="GD489" s="46">
        <v>50</v>
      </c>
      <c r="GE489" s="46">
        <v>1000</v>
      </c>
      <c r="GF489" s="46" t="s">
        <v>6</v>
      </c>
      <c r="GG489" s="46" t="s">
        <v>10814</v>
      </c>
      <c r="GH489" s="46" t="s">
        <v>11081</v>
      </c>
      <c r="GI489" s="46" t="s">
        <v>10927</v>
      </c>
      <c r="GJ489" s="46" t="s">
        <v>6</v>
      </c>
      <c r="GK489" s="46" t="s">
        <v>10814</v>
      </c>
      <c r="GL489" s="46" t="s">
        <v>11081</v>
      </c>
      <c r="GM489" s="46" t="s">
        <v>10927</v>
      </c>
      <c r="GN489" s="54"/>
    </row>
    <row r="490" spans="3:196" ht="30" customHeight="1" x14ac:dyDescent="0.2">
      <c r="C490" s="57" t="s">
        <v>11157</v>
      </c>
      <c r="D490" s="102" t="s">
        <v>11217</v>
      </c>
      <c r="E490" s="46" t="s">
        <v>45</v>
      </c>
      <c r="F490" s="45" t="s">
        <v>11174</v>
      </c>
      <c r="G490" s="46"/>
      <c r="H490" s="46"/>
      <c r="I490" s="46" t="s">
        <v>7734</v>
      </c>
      <c r="J490" s="46" t="s">
        <v>7840</v>
      </c>
      <c r="K490" s="46">
        <v>2018</v>
      </c>
      <c r="L490" s="47">
        <v>44927</v>
      </c>
      <c r="M490" s="47">
        <v>45291</v>
      </c>
      <c r="N490" s="46" t="s">
        <v>7949</v>
      </c>
      <c r="O490" s="46" t="s">
        <v>8072</v>
      </c>
      <c r="P490" s="46" t="s">
        <v>7736</v>
      </c>
      <c r="Q490" s="46" t="s">
        <v>8302</v>
      </c>
      <c r="R490" s="46" t="s">
        <v>1624</v>
      </c>
      <c r="S490" s="45"/>
      <c r="T490" s="46" t="s">
        <v>1624</v>
      </c>
      <c r="U490" s="45"/>
      <c r="V490" s="46" t="s">
        <v>8485</v>
      </c>
      <c r="W490" s="46" t="s">
        <v>8523</v>
      </c>
      <c r="X490" s="46" t="s">
        <v>1624</v>
      </c>
      <c r="Y490" s="45"/>
      <c r="Z490" s="46" t="s">
        <v>8787</v>
      </c>
      <c r="AA490" s="46" t="s">
        <v>8787</v>
      </c>
      <c r="AB490" s="46" t="s">
        <v>3138</v>
      </c>
      <c r="AC490" s="46" t="s">
        <v>8951</v>
      </c>
      <c r="AD490" s="48">
        <f>SUM(AE490,AH490,AK490,AM490,AO490,AQ490)</f>
        <v>22.361000000000001</v>
      </c>
      <c r="AE490" s="48">
        <v>20</v>
      </c>
      <c r="AF490" s="49">
        <v>89.44</v>
      </c>
      <c r="AG490" s="49">
        <v>2.0400000000000001E-2</v>
      </c>
      <c r="AH490" s="48">
        <v>0.99199999999999999</v>
      </c>
      <c r="AI490" s="49">
        <v>4.4400000000000004</v>
      </c>
      <c r="AJ490" s="49"/>
      <c r="AK490" s="49">
        <v>1.369</v>
      </c>
      <c r="AL490" s="49">
        <v>6.12</v>
      </c>
      <c r="AM490" s="49">
        <v>0</v>
      </c>
      <c r="AN490" s="49">
        <v>0</v>
      </c>
      <c r="AO490" s="49">
        <v>0</v>
      </c>
      <c r="AP490" s="49">
        <v>0</v>
      </c>
      <c r="AQ490" s="49">
        <v>0</v>
      </c>
      <c r="AR490" s="49">
        <v>0</v>
      </c>
      <c r="AS490" s="46" t="s">
        <v>699</v>
      </c>
      <c r="AT490" s="46" t="s">
        <v>699</v>
      </c>
      <c r="AU490" s="46" t="s">
        <v>699</v>
      </c>
      <c r="AV490" s="45"/>
      <c r="AW490" s="45"/>
      <c r="AX490" s="45"/>
      <c r="AY490" s="49"/>
      <c r="AZ490" s="49">
        <v>25</v>
      </c>
      <c r="BA490" s="49">
        <v>2.5700000000000001E-2</v>
      </c>
      <c r="BB490" s="50">
        <v>146</v>
      </c>
      <c r="BC490" s="50">
        <v>146</v>
      </c>
      <c r="BD490" s="50">
        <v>39</v>
      </c>
      <c r="BE490" s="50"/>
      <c r="BF490" s="50"/>
      <c r="BG490" s="50"/>
      <c r="BH490" s="50"/>
      <c r="BI490" s="50"/>
      <c r="BJ490" s="50"/>
      <c r="BK490" s="50"/>
      <c r="BL490" s="50"/>
      <c r="BM490" s="50"/>
      <c r="BN490" s="50"/>
      <c r="BO490" s="50"/>
      <c r="BP490" s="50"/>
      <c r="BQ490" s="50"/>
      <c r="BR490" s="50"/>
      <c r="BS490" s="50"/>
      <c r="BT490" s="50"/>
      <c r="BU490" s="50"/>
      <c r="BV490" s="50"/>
      <c r="BW490" s="50"/>
      <c r="BX490" s="50"/>
      <c r="BY490" s="50"/>
      <c r="BZ490" s="50"/>
      <c r="CA490" s="50"/>
      <c r="CB490" s="50"/>
      <c r="CC490" s="50"/>
      <c r="CD490" s="50"/>
      <c r="CE490" s="50"/>
      <c r="CF490" s="50"/>
      <c r="CG490" s="50"/>
      <c r="CH490" s="50"/>
      <c r="CI490" s="50"/>
      <c r="CJ490" s="50"/>
      <c r="CK490" s="50"/>
      <c r="CL490" s="50"/>
      <c r="CM490" s="50"/>
      <c r="CN490" s="50">
        <v>0</v>
      </c>
      <c r="CO490" s="50"/>
      <c r="CP490" s="48"/>
      <c r="CQ490" s="50"/>
      <c r="CR490" s="50"/>
      <c r="CS490" s="50" t="s">
        <v>9239</v>
      </c>
      <c r="CT490" s="50">
        <v>39</v>
      </c>
      <c r="CU490" s="50">
        <v>39</v>
      </c>
      <c r="CV490" s="52">
        <f>SUM(BE490:BX490)+SUM(CO490:CT490)-CU490</f>
        <v>0</v>
      </c>
      <c r="CW490" s="49">
        <v>335</v>
      </c>
      <c r="CX490" s="46" t="s">
        <v>9331</v>
      </c>
      <c r="CY490" s="46" t="s">
        <v>9401</v>
      </c>
      <c r="CZ490" s="49">
        <v>28.37</v>
      </c>
      <c r="DA490" s="53" t="s">
        <v>9451</v>
      </c>
      <c r="DB490" s="49">
        <v>1181.0060000000001</v>
      </c>
      <c r="DC490" s="49">
        <v>1</v>
      </c>
      <c r="DD490" s="46" t="s">
        <v>9493</v>
      </c>
      <c r="DE490" s="46" t="s">
        <v>9530</v>
      </c>
      <c r="DF490" s="46" t="s">
        <v>9564</v>
      </c>
      <c r="DG490" s="46">
        <v>8</v>
      </c>
      <c r="DH490" s="46">
        <v>0</v>
      </c>
      <c r="DI490" s="45"/>
      <c r="DJ490" s="46">
        <v>4</v>
      </c>
      <c r="DK490" s="45"/>
      <c r="DL490" s="45"/>
      <c r="DM490" s="45"/>
      <c r="DN490" s="45"/>
      <c r="DO490" s="45"/>
      <c r="DP490" s="45"/>
      <c r="DQ490" s="46">
        <v>1</v>
      </c>
      <c r="DR490" s="46" t="s">
        <v>9727</v>
      </c>
      <c r="DS490" s="46">
        <v>6424</v>
      </c>
      <c r="DT490" s="45"/>
      <c r="DU490" s="45"/>
      <c r="DV490" s="45"/>
      <c r="DW490" s="45"/>
      <c r="DX490" s="45"/>
      <c r="DY490" s="45"/>
      <c r="DZ490" s="45"/>
      <c r="EA490" s="45"/>
      <c r="EB490" s="45"/>
      <c r="EC490" s="45"/>
      <c r="ED490" s="45"/>
      <c r="EE490" s="45"/>
      <c r="EF490" s="45"/>
      <c r="EG490" s="45"/>
      <c r="EH490" s="45"/>
      <c r="EI490" s="45"/>
      <c r="EJ490" s="45"/>
      <c r="EK490" s="45"/>
      <c r="EL490" s="45"/>
      <c r="EM490" s="45"/>
      <c r="EN490" s="45"/>
      <c r="EO490" s="45"/>
      <c r="EP490" s="45"/>
      <c r="EQ490" s="45"/>
      <c r="ER490" s="45"/>
      <c r="ES490" s="45"/>
      <c r="ET490" s="45"/>
      <c r="EU490" s="45"/>
      <c r="EV490" s="45"/>
      <c r="EW490" s="45"/>
      <c r="EX490" s="46">
        <v>1</v>
      </c>
      <c r="EY490" s="46" t="s">
        <v>4818</v>
      </c>
      <c r="EZ490" s="46">
        <v>11</v>
      </c>
      <c r="FA490" s="45"/>
      <c r="FB490" s="45"/>
      <c r="FC490" s="45"/>
      <c r="FD490" s="45"/>
      <c r="FE490" s="45"/>
      <c r="FF490" s="45"/>
      <c r="FG490" s="46">
        <v>100</v>
      </c>
      <c r="FH490" s="45"/>
      <c r="FI490" s="46">
        <v>26</v>
      </c>
      <c r="FJ490" s="46">
        <v>0</v>
      </c>
      <c r="FK490" s="46">
        <v>7</v>
      </c>
      <c r="FL490" s="46">
        <v>17</v>
      </c>
      <c r="FM490" s="46">
        <v>0</v>
      </c>
      <c r="FN490" s="46">
        <v>2</v>
      </c>
      <c r="FO490" s="46">
        <v>0</v>
      </c>
      <c r="FP490" s="46">
        <v>0</v>
      </c>
      <c r="FQ490" s="46">
        <v>0</v>
      </c>
      <c r="FR490" s="45"/>
      <c r="FS490" s="45"/>
      <c r="FT490" s="45"/>
      <c r="FU490" s="53" t="s">
        <v>10184</v>
      </c>
      <c r="FV490" s="46" t="s">
        <v>10278</v>
      </c>
      <c r="FW490" s="53" t="s">
        <v>10332</v>
      </c>
      <c r="FX490" s="46" t="s">
        <v>10386</v>
      </c>
      <c r="FY490" s="46" t="s">
        <v>10461</v>
      </c>
      <c r="FZ490" s="45"/>
      <c r="GA490" s="53" t="s">
        <v>10332</v>
      </c>
      <c r="GB490" s="45"/>
      <c r="GC490" s="46" t="s">
        <v>1624</v>
      </c>
      <c r="GD490" s="46">
        <v>0</v>
      </c>
      <c r="GE490" s="45"/>
      <c r="GF490" s="46" t="s">
        <v>10723</v>
      </c>
      <c r="GG490" s="46" t="s">
        <v>10828</v>
      </c>
      <c r="GH490" s="46" t="s">
        <v>11081</v>
      </c>
      <c r="GI490" s="46" t="s">
        <v>10940</v>
      </c>
      <c r="GJ490" s="46" t="s">
        <v>6</v>
      </c>
      <c r="GK490" s="46" t="s">
        <v>10814</v>
      </c>
      <c r="GL490" s="45"/>
      <c r="GM490" s="45"/>
      <c r="GN490" s="54"/>
    </row>
    <row r="491" spans="3:196" ht="30" customHeight="1" x14ac:dyDescent="0.2">
      <c r="C491" s="57" t="s">
        <v>11083</v>
      </c>
      <c r="D491" s="102" t="s">
        <v>11217</v>
      </c>
      <c r="E491" s="46" t="s">
        <v>45</v>
      </c>
      <c r="F491" s="45" t="s">
        <v>11174</v>
      </c>
      <c r="G491" s="46"/>
      <c r="H491" s="46"/>
      <c r="I491" s="46" t="s">
        <v>7736</v>
      </c>
      <c r="J491" s="46" t="s">
        <v>7842</v>
      </c>
      <c r="K491" s="46">
        <v>2017</v>
      </c>
      <c r="L491" s="47">
        <v>44927</v>
      </c>
      <c r="M491" s="47">
        <v>45291</v>
      </c>
      <c r="N491" s="46" t="s">
        <v>7949</v>
      </c>
      <c r="O491" s="46" t="s">
        <v>8074</v>
      </c>
      <c r="P491" s="46" t="s">
        <v>7736</v>
      </c>
      <c r="Q491" s="46" t="s">
        <v>8304</v>
      </c>
      <c r="R491" s="45"/>
      <c r="S491" s="45"/>
      <c r="T491" s="45"/>
      <c r="U491" s="45"/>
      <c r="V491" s="46" t="s">
        <v>8485</v>
      </c>
      <c r="W491" s="46" t="s">
        <v>8524</v>
      </c>
      <c r="X491" s="45"/>
      <c r="Y491" s="45"/>
      <c r="Z491" s="46" t="s">
        <v>8787</v>
      </c>
      <c r="AA491" s="46" t="s">
        <v>8787</v>
      </c>
      <c r="AB491" s="46" t="s">
        <v>3138</v>
      </c>
      <c r="AC491" s="46" t="s">
        <v>8951</v>
      </c>
      <c r="AD491" s="48">
        <f>SUM(AE491,AH491,AK491,AM491,AO491,AQ491)</f>
        <v>312.55200000000002</v>
      </c>
      <c r="AE491" s="48">
        <v>8.91</v>
      </c>
      <c r="AF491" s="49">
        <v>2.56</v>
      </c>
      <c r="AG491" s="49">
        <v>9.1000000000000004E-3</v>
      </c>
      <c r="AH491" s="48">
        <v>15.702</v>
      </c>
      <c r="AI491" s="49">
        <v>4.8</v>
      </c>
      <c r="AJ491" s="49"/>
      <c r="AK491" s="49">
        <v>0</v>
      </c>
      <c r="AL491" s="49">
        <v>0</v>
      </c>
      <c r="AM491" s="49">
        <v>0</v>
      </c>
      <c r="AN491" s="49">
        <v>0</v>
      </c>
      <c r="AO491" s="49">
        <v>0</v>
      </c>
      <c r="AP491" s="49">
        <v>0</v>
      </c>
      <c r="AQ491" s="49">
        <v>287.94</v>
      </c>
      <c r="AR491" s="49">
        <v>91.82</v>
      </c>
      <c r="AS491" s="46" t="s">
        <v>9038</v>
      </c>
      <c r="AT491" s="46" t="s">
        <v>9060</v>
      </c>
      <c r="AU491" s="46" t="s">
        <v>8787</v>
      </c>
      <c r="AV491" s="45"/>
      <c r="AW491" s="45"/>
      <c r="AX491" s="45"/>
      <c r="AY491" s="49"/>
      <c r="AZ491" s="49">
        <v>296.77999999999997</v>
      </c>
      <c r="BA491" s="49">
        <v>0.30380000000000001</v>
      </c>
      <c r="BB491" s="50">
        <v>106</v>
      </c>
      <c r="BC491" s="50">
        <v>106</v>
      </c>
      <c r="BD491" s="50">
        <v>106</v>
      </c>
      <c r="BE491" s="50"/>
      <c r="BF491" s="50"/>
      <c r="BG491" s="50"/>
      <c r="BH491" s="50"/>
      <c r="BI491" s="50"/>
      <c r="BJ491" s="50"/>
      <c r="BK491" s="50"/>
      <c r="BL491" s="50"/>
      <c r="BM491" s="50"/>
      <c r="BN491" s="50">
        <v>88</v>
      </c>
      <c r="BO491" s="50"/>
      <c r="BP491" s="50">
        <v>18</v>
      </c>
      <c r="BQ491" s="50"/>
      <c r="BR491" s="50"/>
      <c r="BS491" s="50"/>
      <c r="BT491" s="50"/>
      <c r="BU491" s="50"/>
      <c r="BV491" s="50"/>
      <c r="BW491" s="50"/>
      <c r="BX491" s="50"/>
      <c r="BY491" s="50"/>
      <c r="BZ491" s="50"/>
      <c r="CA491" s="50"/>
      <c r="CB491" s="50"/>
      <c r="CC491" s="50"/>
      <c r="CD491" s="50"/>
      <c r="CE491" s="50"/>
      <c r="CF491" s="50"/>
      <c r="CG491" s="50"/>
      <c r="CH491" s="50"/>
      <c r="CI491" s="50"/>
      <c r="CJ491" s="50"/>
      <c r="CK491" s="50"/>
      <c r="CL491" s="50"/>
      <c r="CM491" s="50"/>
      <c r="CN491" s="50">
        <v>0</v>
      </c>
      <c r="CO491" s="50"/>
      <c r="CP491" s="48"/>
      <c r="CQ491" s="50"/>
      <c r="CR491" s="50"/>
      <c r="CS491" s="51"/>
      <c r="CT491" s="50"/>
      <c r="CU491" s="50">
        <v>106</v>
      </c>
      <c r="CV491" s="52">
        <f>SUM(BE491:BX491)+SUM(CO491:CT491)-CU491</f>
        <v>0</v>
      </c>
      <c r="CW491" s="49">
        <v>335</v>
      </c>
      <c r="CX491" s="46" t="s">
        <v>9331</v>
      </c>
      <c r="CY491" s="46" t="s">
        <v>9402</v>
      </c>
      <c r="CZ491" s="49">
        <v>28.37</v>
      </c>
      <c r="DA491" s="53" t="s">
        <v>9451</v>
      </c>
      <c r="DB491" s="49">
        <v>1181.0060000000001</v>
      </c>
      <c r="DC491" s="49">
        <v>1</v>
      </c>
      <c r="DD491" s="46" t="s">
        <v>9493</v>
      </c>
      <c r="DE491" s="46" t="s">
        <v>9531</v>
      </c>
      <c r="DF491" s="46" t="s">
        <v>9564</v>
      </c>
      <c r="DG491" s="46">
        <v>8</v>
      </c>
      <c r="DH491" s="46">
        <v>0</v>
      </c>
      <c r="DI491" s="45"/>
      <c r="DJ491" s="46">
        <v>4</v>
      </c>
      <c r="DK491" s="46">
        <v>1</v>
      </c>
      <c r="DL491" s="46" t="s">
        <v>4212</v>
      </c>
      <c r="DM491" s="46">
        <v>172386</v>
      </c>
      <c r="DN491" s="46">
        <v>1</v>
      </c>
      <c r="DO491" s="46" t="s">
        <v>4212</v>
      </c>
      <c r="DP491" s="46">
        <v>172386</v>
      </c>
      <c r="DQ491" s="45"/>
      <c r="DR491" s="45"/>
      <c r="DS491" s="45"/>
      <c r="DT491" s="45"/>
      <c r="DU491" s="45"/>
      <c r="DV491" s="45"/>
      <c r="DW491" s="45"/>
      <c r="DX491" s="45"/>
      <c r="DY491" s="45"/>
      <c r="DZ491" s="45"/>
      <c r="EA491" s="45"/>
      <c r="EB491" s="45"/>
      <c r="EC491" s="45"/>
      <c r="ED491" s="45"/>
      <c r="EE491" s="45"/>
      <c r="EF491" s="45"/>
      <c r="EG491" s="45"/>
      <c r="EH491" s="45"/>
      <c r="EI491" s="46">
        <v>1</v>
      </c>
      <c r="EJ491" s="53" t="s">
        <v>9828</v>
      </c>
      <c r="EK491" s="46">
        <v>113335</v>
      </c>
      <c r="EL491" s="45"/>
      <c r="EM491" s="45"/>
      <c r="EN491" s="45"/>
      <c r="EO491" s="45"/>
      <c r="EP491" s="45"/>
      <c r="EQ491" s="45"/>
      <c r="ER491" s="45"/>
      <c r="ES491" s="45"/>
      <c r="ET491" s="45"/>
      <c r="EU491" s="45"/>
      <c r="EV491" s="45"/>
      <c r="EW491" s="45"/>
      <c r="EX491" s="45"/>
      <c r="EY491" s="45"/>
      <c r="EZ491" s="45"/>
      <c r="FA491" s="45"/>
      <c r="FB491" s="45"/>
      <c r="FC491" s="45"/>
      <c r="FD491" s="45"/>
      <c r="FE491" s="45"/>
      <c r="FF491" s="45"/>
      <c r="FG491" s="46">
        <v>98</v>
      </c>
      <c r="FH491" s="45"/>
      <c r="FI491" s="46">
        <v>7</v>
      </c>
      <c r="FJ491" s="46">
        <v>0</v>
      </c>
      <c r="FK491" s="46">
        <v>4</v>
      </c>
      <c r="FL491" s="46">
        <v>0</v>
      </c>
      <c r="FM491" s="46">
        <v>0</v>
      </c>
      <c r="FN491" s="46">
        <v>3</v>
      </c>
      <c r="FO491" s="46">
        <v>0</v>
      </c>
      <c r="FP491" s="46">
        <v>0</v>
      </c>
      <c r="FQ491" s="46">
        <v>0</v>
      </c>
      <c r="FR491" s="45"/>
      <c r="FS491" s="45"/>
      <c r="FT491" s="45"/>
      <c r="FU491" s="53" t="s">
        <v>10184</v>
      </c>
      <c r="FV491" s="46" t="s">
        <v>10279</v>
      </c>
      <c r="FW491" s="53" t="s">
        <v>10332</v>
      </c>
      <c r="FX491" s="46" t="s">
        <v>10388</v>
      </c>
      <c r="FY491" s="46" t="s">
        <v>10461</v>
      </c>
      <c r="FZ491" s="45"/>
      <c r="GA491" s="53" t="s">
        <v>10332</v>
      </c>
      <c r="GB491" s="45"/>
      <c r="GC491" s="46" t="s">
        <v>1624</v>
      </c>
      <c r="GD491" s="46">
        <v>0</v>
      </c>
      <c r="GE491" s="45"/>
      <c r="GF491" s="46" t="s">
        <v>10723</v>
      </c>
      <c r="GG491" s="46" t="s">
        <v>10830</v>
      </c>
      <c r="GH491" s="46" t="s">
        <v>11081</v>
      </c>
      <c r="GI491" s="46" t="s">
        <v>10940</v>
      </c>
      <c r="GJ491" s="46" t="s">
        <v>6</v>
      </c>
      <c r="GK491" s="46" t="s">
        <v>10814</v>
      </c>
      <c r="GL491" s="46" t="s">
        <v>11081</v>
      </c>
      <c r="GM491" s="46" t="s">
        <v>10927</v>
      </c>
      <c r="GN491" s="54"/>
    </row>
    <row r="492" spans="3:196" ht="30" customHeight="1" x14ac:dyDescent="0.2">
      <c r="C492" s="57" t="s">
        <v>11178</v>
      </c>
      <c r="D492" s="102" t="s">
        <v>11217</v>
      </c>
      <c r="E492" s="46" t="s">
        <v>45</v>
      </c>
      <c r="F492" s="45" t="s">
        <v>11174</v>
      </c>
      <c r="G492" s="46"/>
      <c r="H492" s="46"/>
      <c r="I492" s="46" t="s">
        <v>7737</v>
      </c>
      <c r="J492" s="45"/>
      <c r="K492" s="46">
        <v>2020</v>
      </c>
      <c r="L492" s="47">
        <v>44927</v>
      </c>
      <c r="M492" s="47">
        <v>45291</v>
      </c>
      <c r="N492" s="46" t="s">
        <v>7737</v>
      </c>
      <c r="O492" s="46" t="s">
        <v>8075</v>
      </c>
      <c r="P492" s="46" t="s">
        <v>7737</v>
      </c>
      <c r="Q492" s="46" t="s">
        <v>8305</v>
      </c>
      <c r="R492" s="45"/>
      <c r="S492" s="45"/>
      <c r="T492" s="45"/>
      <c r="U492" s="45"/>
      <c r="V492" s="46" t="s">
        <v>8485</v>
      </c>
      <c r="W492" s="46" t="s">
        <v>8525</v>
      </c>
      <c r="X492" s="45"/>
      <c r="Y492" s="45"/>
      <c r="Z492" s="46" t="s">
        <v>8789</v>
      </c>
      <c r="AA492" s="46" t="s">
        <v>8789</v>
      </c>
      <c r="AB492" s="46" t="s">
        <v>3138</v>
      </c>
      <c r="AC492" s="46" t="s">
        <v>8953</v>
      </c>
      <c r="AD492" s="48">
        <f>SUM(AE492,AH492,AK492,AM492,AO492,AQ492)</f>
        <v>49.507999999999996</v>
      </c>
      <c r="AE492" s="48">
        <v>6.5620000000000003</v>
      </c>
      <c r="AF492" s="49">
        <v>13.25</v>
      </c>
      <c r="AG492" s="49">
        <v>0.01</v>
      </c>
      <c r="AH492" s="48">
        <v>2.81</v>
      </c>
      <c r="AI492" s="49">
        <v>5.68</v>
      </c>
      <c r="AJ492" s="49"/>
      <c r="AK492" s="49">
        <v>14.664999999999999</v>
      </c>
      <c r="AL492" s="49">
        <v>29.62</v>
      </c>
      <c r="AM492" s="49">
        <v>0</v>
      </c>
      <c r="AN492" s="49">
        <v>0</v>
      </c>
      <c r="AO492" s="49">
        <v>0</v>
      </c>
      <c r="AP492" s="49">
        <v>0</v>
      </c>
      <c r="AQ492" s="49">
        <v>25.471</v>
      </c>
      <c r="AR492" s="49">
        <v>51.45</v>
      </c>
      <c r="AS492" s="46">
        <v>0</v>
      </c>
      <c r="AT492" s="46" t="s">
        <v>9061</v>
      </c>
      <c r="AU492" s="46" t="s">
        <v>8789</v>
      </c>
      <c r="AV492" s="46">
        <v>1</v>
      </c>
      <c r="AW492" s="46" t="s">
        <v>9119</v>
      </c>
      <c r="AX492" s="46" t="s">
        <v>9191</v>
      </c>
      <c r="AY492" s="49">
        <v>0</v>
      </c>
      <c r="AZ492" s="49">
        <v>9.4580000000000002</v>
      </c>
      <c r="BA492" s="49">
        <v>0.01</v>
      </c>
      <c r="BB492" s="50">
        <v>229</v>
      </c>
      <c r="BC492" s="50">
        <v>229</v>
      </c>
      <c r="BD492" s="50">
        <v>37</v>
      </c>
      <c r="BE492" s="50"/>
      <c r="BF492" s="50">
        <v>4</v>
      </c>
      <c r="BG492" s="50">
        <v>4</v>
      </c>
      <c r="BH492" s="50"/>
      <c r="BI492" s="50"/>
      <c r="BJ492" s="50">
        <v>6</v>
      </c>
      <c r="BK492" s="50"/>
      <c r="BL492" s="50"/>
      <c r="BM492" s="50">
        <v>3</v>
      </c>
      <c r="BN492" s="50"/>
      <c r="BO492" s="50">
        <v>4</v>
      </c>
      <c r="BP492" s="50">
        <v>6</v>
      </c>
      <c r="BQ492" s="50"/>
      <c r="BR492" s="50">
        <v>8</v>
      </c>
      <c r="BS492" s="50"/>
      <c r="BT492" s="50">
        <v>2</v>
      </c>
      <c r="BU492" s="50"/>
      <c r="BV492" s="50"/>
      <c r="BW492" s="50"/>
      <c r="BX492" s="50"/>
      <c r="BY492" s="50"/>
      <c r="BZ492" s="50"/>
      <c r="CA492" s="50"/>
      <c r="CB492" s="50"/>
      <c r="CC492" s="50"/>
      <c r="CD492" s="50"/>
      <c r="CE492" s="50"/>
      <c r="CF492" s="50"/>
      <c r="CG492" s="50"/>
      <c r="CH492" s="50"/>
      <c r="CI492" s="50"/>
      <c r="CJ492" s="50"/>
      <c r="CK492" s="50"/>
      <c r="CL492" s="50"/>
      <c r="CM492" s="50"/>
      <c r="CN492" s="50">
        <v>0</v>
      </c>
      <c r="CO492" s="50"/>
      <c r="CP492" s="48"/>
      <c r="CQ492" s="50"/>
      <c r="CR492" s="50"/>
      <c r="CS492" s="51"/>
      <c r="CT492" s="50"/>
      <c r="CU492" s="50">
        <v>37</v>
      </c>
      <c r="CV492" s="52">
        <f>SUM(BE492:BX492)+SUM(CO492:CT492)-CU492</f>
        <v>0</v>
      </c>
      <c r="CW492" s="49">
        <v>110.69799999999999</v>
      </c>
      <c r="CX492" s="46" t="s">
        <v>9333</v>
      </c>
      <c r="CY492" s="46" t="s">
        <v>9403</v>
      </c>
      <c r="CZ492" s="49">
        <v>9.3699999999999992</v>
      </c>
      <c r="DA492" s="53" t="s">
        <v>9453</v>
      </c>
      <c r="DB492" s="49">
        <v>1181.0060000000001</v>
      </c>
      <c r="DC492" s="49">
        <v>1</v>
      </c>
      <c r="DD492" s="46" t="s">
        <v>9494</v>
      </c>
      <c r="DE492" s="46" t="s">
        <v>9532</v>
      </c>
      <c r="DF492" s="46" t="s">
        <v>9565</v>
      </c>
      <c r="DG492" s="46">
        <v>5</v>
      </c>
      <c r="DH492" s="46">
        <v>0</v>
      </c>
      <c r="DI492" s="45"/>
      <c r="DJ492" s="46">
        <v>1</v>
      </c>
      <c r="DK492" s="45"/>
      <c r="DL492" s="45"/>
      <c r="DM492" s="45"/>
      <c r="DN492" s="45"/>
      <c r="DO492" s="45"/>
      <c r="DP492" s="45"/>
      <c r="DQ492" s="45"/>
      <c r="DR492" s="45"/>
      <c r="DS492" s="45"/>
      <c r="DT492" s="45"/>
      <c r="DU492" s="45"/>
      <c r="DV492" s="45"/>
      <c r="DW492" s="45"/>
      <c r="DX492" s="45"/>
      <c r="DY492" s="45"/>
      <c r="DZ492" s="45"/>
      <c r="EA492" s="45"/>
      <c r="EB492" s="45"/>
      <c r="EC492" s="45"/>
      <c r="ED492" s="45"/>
      <c r="EE492" s="45"/>
      <c r="EF492" s="45"/>
      <c r="EG492" s="45"/>
      <c r="EH492" s="45"/>
      <c r="EI492" s="45"/>
      <c r="EJ492" s="45"/>
      <c r="EK492" s="45"/>
      <c r="EL492" s="46">
        <v>1</v>
      </c>
      <c r="EM492" s="46" t="s">
        <v>4660</v>
      </c>
      <c r="EN492" s="46">
        <v>60990</v>
      </c>
      <c r="EO492" s="45"/>
      <c r="EP492" s="45"/>
      <c r="EQ492" s="45"/>
      <c r="ER492" s="45"/>
      <c r="ES492" s="45"/>
      <c r="ET492" s="45"/>
      <c r="EU492" s="45"/>
      <c r="EV492" s="45"/>
      <c r="EW492" s="45"/>
      <c r="EX492" s="45"/>
      <c r="EY492" s="45"/>
      <c r="EZ492" s="45"/>
      <c r="FA492" s="45"/>
      <c r="FB492" s="45"/>
      <c r="FC492" s="45"/>
      <c r="FD492" s="45"/>
      <c r="FE492" s="45"/>
      <c r="FF492" s="45"/>
      <c r="FG492" s="46">
        <v>100</v>
      </c>
      <c r="FH492" s="45"/>
      <c r="FI492" s="46">
        <v>143</v>
      </c>
      <c r="FJ492" s="46">
        <v>0</v>
      </c>
      <c r="FK492" s="46">
        <v>31</v>
      </c>
      <c r="FL492" s="46">
        <v>112</v>
      </c>
      <c r="FM492" s="46">
        <v>0</v>
      </c>
      <c r="FN492" s="46">
        <v>0</v>
      </c>
      <c r="FO492" s="46">
        <v>0</v>
      </c>
      <c r="FP492" s="46">
        <v>0</v>
      </c>
      <c r="FQ492" s="46">
        <v>0</v>
      </c>
      <c r="FR492" s="45"/>
      <c r="FS492" s="45"/>
      <c r="FT492" s="45"/>
      <c r="FU492" s="53" t="s">
        <v>10185</v>
      </c>
      <c r="FV492" s="45"/>
      <c r="FW492" s="45"/>
      <c r="FX492" s="45"/>
      <c r="FY492" s="45"/>
      <c r="FZ492" s="45"/>
      <c r="GA492" s="45"/>
      <c r="GB492" s="45"/>
      <c r="GC492" s="46" t="s">
        <v>10642</v>
      </c>
      <c r="GD492" s="46">
        <v>24</v>
      </c>
      <c r="GE492" s="46">
        <v>87</v>
      </c>
      <c r="GF492" s="46" t="s">
        <v>10725</v>
      </c>
      <c r="GG492" s="46" t="s">
        <v>10831</v>
      </c>
      <c r="GH492" s="46" t="s">
        <v>11081</v>
      </c>
      <c r="GI492" s="46" t="s">
        <v>10942</v>
      </c>
      <c r="GJ492" s="46" t="s">
        <v>6</v>
      </c>
      <c r="GK492" s="46" t="s">
        <v>10814</v>
      </c>
      <c r="GL492" s="46" t="s">
        <v>11081</v>
      </c>
      <c r="GM492" s="46" t="s">
        <v>10927</v>
      </c>
      <c r="GN492" s="54" t="s">
        <v>7512</v>
      </c>
    </row>
    <row r="493" spans="3:196" ht="30" customHeight="1" x14ac:dyDescent="0.2">
      <c r="C493" s="57" t="s">
        <v>11155</v>
      </c>
      <c r="D493" s="102" t="s">
        <v>11217</v>
      </c>
      <c r="E493" s="54" t="s">
        <v>45</v>
      </c>
      <c r="F493" s="54" t="s">
        <v>11175</v>
      </c>
      <c r="G493" s="54" t="s">
        <v>86</v>
      </c>
      <c r="H493" s="54" t="s">
        <v>125</v>
      </c>
      <c r="I493" s="54" t="s">
        <v>483</v>
      </c>
      <c r="J493" s="54" t="s">
        <v>706</v>
      </c>
      <c r="K493" s="54">
        <v>2016</v>
      </c>
      <c r="L493" s="54" t="s">
        <v>791</v>
      </c>
      <c r="M493" s="54" t="s">
        <v>937</v>
      </c>
      <c r="N493" s="54"/>
      <c r="O493" s="54" t="s">
        <v>1049</v>
      </c>
      <c r="P493" s="54" t="s">
        <v>1321</v>
      </c>
      <c r="Q493" s="54" t="s">
        <v>1540</v>
      </c>
      <c r="R493" s="54" t="s">
        <v>1783</v>
      </c>
      <c r="S493" s="54" t="s">
        <v>1985</v>
      </c>
      <c r="T493" s="54" t="s">
        <v>2264</v>
      </c>
      <c r="U493" s="54" t="s">
        <v>2458</v>
      </c>
      <c r="V493" s="54" t="s">
        <v>2536</v>
      </c>
      <c r="W493" s="54"/>
      <c r="X493" s="54"/>
      <c r="Y493" s="54"/>
      <c r="Z493" s="54" t="s">
        <v>2640</v>
      </c>
      <c r="AA493" s="54" t="s">
        <v>2640</v>
      </c>
      <c r="AB493" s="54" t="s">
        <v>3140</v>
      </c>
      <c r="AC493" s="54" t="s">
        <v>2640</v>
      </c>
      <c r="AD493" s="55">
        <v>0.155</v>
      </c>
      <c r="AE493" s="55"/>
      <c r="AF493" s="55"/>
      <c r="AG493" s="55"/>
      <c r="AH493" s="55">
        <v>0.155</v>
      </c>
      <c r="AI493" s="55">
        <v>0</v>
      </c>
      <c r="AJ493" s="55">
        <v>0.78</v>
      </c>
      <c r="AK493" s="55">
        <v>0</v>
      </c>
      <c r="AL493" s="55">
        <v>0</v>
      </c>
      <c r="AM493" s="55">
        <v>0</v>
      </c>
      <c r="AN493" s="55">
        <v>0</v>
      </c>
      <c r="AO493" s="55">
        <v>0</v>
      </c>
      <c r="AP493" s="55">
        <v>0</v>
      </c>
      <c r="AQ493" s="55"/>
      <c r="AR493" s="55"/>
      <c r="AS493" s="55"/>
      <c r="AT493" s="55"/>
      <c r="AU493" s="55"/>
      <c r="AV493" s="55"/>
      <c r="AW493" s="54"/>
      <c r="AX493" s="54"/>
      <c r="AY493" s="55"/>
      <c r="AZ493" s="55">
        <v>0</v>
      </c>
      <c r="BA493" s="55">
        <v>0</v>
      </c>
      <c r="BB493" s="56">
        <v>2</v>
      </c>
      <c r="BC493" s="56">
        <v>2</v>
      </c>
      <c r="BD493" s="56">
        <v>2</v>
      </c>
      <c r="BE493" s="56">
        <v>1</v>
      </c>
      <c r="BF493" s="56">
        <v>2</v>
      </c>
      <c r="BG493" s="56"/>
      <c r="BH493" s="56"/>
      <c r="BI493" s="56"/>
      <c r="BJ493" s="56"/>
      <c r="BK493" s="56"/>
      <c r="BL493" s="56"/>
      <c r="BM493" s="56"/>
      <c r="BN493" s="56"/>
      <c r="BO493" s="56"/>
      <c r="BP493" s="56"/>
      <c r="BQ493" s="56"/>
      <c r="BR493" s="56"/>
      <c r="BS493" s="56"/>
      <c r="BT493" s="56"/>
      <c r="BU493" s="56"/>
      <c r="BV493" s="56"/>
      <c r="BW493" s="56"/>
      <c r="BX493" s="56"/>
      <c r="BY493" s="56"/>
      <c r="BZ493" s="56"/>
      <c r="CA493" s="56"/>
      <c r="CB493" s="56"/>
      <c r="CC493" s="56"/>
      <c r="CD493" s="56"/>
      <c r="CE493" s="56"/>
      <c r="CF493" s="56"/>
      <c r="CG493" s="56"/>
      <c r="CH493" s="56"/>
      <c r="CI493" s="56"/>
      <c r="CJ493" s="56"/>
      <c r="CK493" s="56"/>
      <c r="CL493" s="56"/>
      <c r="CM493" s="56"/>
      <c r="CN493" s="56">
        <v>0</v>
      </c>
      <c r="CO493" s="56"/>
      <c r="CP493" s="70"/>
      <c r="CQ493" s="56"/>
      <c r="CR493" s="56"/>
      <c r="CS493" s="56"/>
      <c r="CT493" s="56"/>
      <c r="CU493" s="56">
        <v>3</v>
      </c>
      <c r="CV493" s="56">
        <v>0</v>
      </c>
      <c r="CW493" s="55">
        <v>0.56299999999999994</v>
      </c>
      <c r="CX493" s="54" t="s">
        <v>3647</v>
      </c>
      <c r="CY493" s="54"/>
      <c r="CZ493" s="54">
        <v>0</v>
      </c>
      <c r="DA493" s="54" t="s">
        <v>3960</v>
      </c>
      <c r="DB493" s="55">
        <v>4.75</v>
      </c>
      <c r="DC493" s="54"/>
      <c r="DD493" s="54"/>
      <c r="DE493" s="54"/>
      <c r="DF493" s="54"/>
      <c r="DG493" s="54"/>
      <c r="DH493" s="54"/>
      <c r="DI493" s="54"/>
      <c r="DJ493" s="54"/>
      <c r="DK493" s="54"/>
      <c r="DL493" s="54"/>
      <c r="DM493" s="54"/>
      <c r="DN493" s="54">
        <v>1</v>
      </c>
      <c r="DO493" s="54" t="s">
        <v>4182</v>
      </c>
      <c r="DP493" s="54">
        <v>82</v>
      </c>
      <c r="DQ493" s="54"/>
      <c r="DR493" s="54"/>
      <c r="DS493" s="54"/>
      <c r="DT493" s="54"/>
      <c r="DU493" s="54"/>
      <c r="DV493" s="54"/>
      <c r="DW493" s="54"/>
      <c r="DX493" s="54"/>
      <c r="DY493" s="54"/>
      <c r="DZ493" s="54"/>
      <c r="EA493" s="54"/>
      <c r="EB493" s="54"/>
      <c r="EC493" s="54"/>
      <c r="ED493" s="54"/>
      <c r="EE493" s="54"/>
      <c r="EF493" s="54"/>
      <c r="EG493" s="54"/>
      <c r="EH493" s="54"/>
      <c r="EI493" s="54"/>
      <c r="EJ493" s="54"/>
      <c r="EK493" s="54"/>
      <c r="EL493" s="54"/>
      <c r="EM493" s="54"/>
      <c r="EN493" s="54"/>
      <c r="EO493" s="54"/>
      <c r="EP493" s="54"/>
      <c r="EQ493" s="54"/>
      <c r="ER493" s="54"/>
      <c r="ES493" s="54"/>
      <c r="ET493" s="54"/>
      <c r="EU493" s="54">
        <v>1</v>
      </c>
      <c r="EV493" s="54" t="s">
        <v>4302</v>
      </c>
      <c r="EW493" s="54">
        <v>8</v>
      </c>
      <c r="EX493" s="54"/>
      <c r="EY493" s="54"/>
      <c r="EZ493" s="54"/>
      <c r="FA493" s="54"/>
      <c r="FB493" s="54"/>
      <c r="FC493" s="54"/>
      <c r="FD493" s="54"/>
      <c r="FE493" s="54"/>
      <c r="FF493" s="54"/>
      <c r="FG493" s="54"/>
      <c r="FH493" s="54"/>
      <c r="FI493" s="54"/>
      <c r="FJ493" s="54"/>
      <c r="FK493" s="54"/>
      <c r="FL493" s="54"/>
      <c r="FM493" s="54"/>
      <c r="FN493" s="54"/>
      <c r="FO493" s="54"/>
      <c r="FP493" s="54"/>
      <c r="FQ493" s="54"/>
      <c r="FR493" s="54"/>
      <c r="FS493" s="54"/>
      <c r="FT493" s="54"/>
      <c r="FU493" s="54"/>
      <c r="FV493" s="54" t="s">
        <v>5206</v>
      </c>
      <c r="FW493" s="54"/>
      <c r="FX493" s="54" t="s">
        <v>5395</v>
      </c>
      <c r="FY493" s="54" t="s">
        <v>5443</v>
      </c>
      <c r="FZ493" s="54"/>
      <c r="GA493" s="54"/>
      <c r="GB493" s="54"/>
      <c r="GC493" s="54" t="s">
        <v>5682</v>
      </c>
      <c r="GD493" s="54">
        <v>5</v>
      </c>
      <c r="GE493" s="54">
        <v>86</v>
      </c>
      <c r="GF493" s="54" t="s">
        <v>5848</v>
      </c>
      <c r="GG493" s="54" t="s">
        <v>6188</v>
      </c>
      <c r="GH493" s="54" t="s">
        <v>6507</v>
      </c>
      <c r="GI493" s="54" t="s">
        <v>6852</v>
      </c>
      <c r="GJ493" s="54" t="s">
        <v>7161</v>
      </c>
      <c r="GK493" s="54" t="s">
        <v>7252</v>
      </c>
      <c r="GL493" s="54" t="s">
        <v>7345</v>
      </c>
      <c r="GM493" s="54" t="s">
        <v>7442</v>
      </c>
      <c r="GN493" s="54"/>
    </row>
    <row r="494" spans="3:196" ht="30" customHeight="1" x14ac:dyDescent="0.2">
      <c r="C494" s="57" t="s">
        <v>11155</v>
      </c>
      <c r="D494" s="102" t="s">
        <v>11217</v>
      </c>
      <c r="E494" s="54" t="s">
        <v>45</v>
      </c>
      <c r="F494" s="54" t="s">
        <v>11175</v>
      </c>
      <c r="G494" s="54" t="s">
        <v>86</v>
      </c>
      <c r="H494" s="54" t="s">
        <v>128</v>
      </c>
      <c r="I494" s="54" t="s">
        <v>483</v>
      </c>
      <c r="J494" s="54" t="s">
        <v>483</v>
      </c>
      <c r="K494" s="54">
        <v>2016</v>
      </c>
      <c r="L494" s="54" t="s">
        <v>794</v>
      </c>
      <c r="M494" s="54" t="s">
        <v>952</v>
      </c>
      <c r="N494" s="54"/>
      <c r="O494" s="54" t="s">
        <v>1050</v>
      </c>
      <c r="P494" s="54" t="s">
        <v>1322</v>
      </c>
      <c r="Q494" s="54" t="s">
        <v>1543</v>
      </c>
      <c r="R494" s="54" t="s">
        <v>1785</v>
      </c>
      <c r="S494" s="54" t="s">
        <v>1986</v>
      </c>
      <c r="T494" s="54" t="s">
        <v>2265</v>
      </c>
      <c r="U494" s="54"/>
      <c r="V494" s="54"/>
      <c r="W494" s="54"/>
      <c r="X494" s="54"/>
      <c r="Y494" s="54"/>
      <c r="Z494" s="54" t="s">
        <v>2643</v>
      </c>
      <c r="AA494" s="54" t="s">
        <v>2643</v>
      </c>
      <c r="AB494" s="54" t="s">
        <v>3140</v>
      </c>
      <c r="AC494" s="54" t="s">
        <v>2643</v>
      </c>
      <c r="AD494" s="55">
        <v>2</v>
      </c>
      <c r="AE494" s="55"/>
      <c r="AF494" s="55"/>
      <c r="AG494" s="55"/>
      <c r="AH494" s="55">
        <v>2</v>
      </c>
      <c r="AI494" s="55">
        <v>100</v>
      </c>
      <c r="AJ494" s="55">
        <v>4</v>
      </c>
      <c r="AK494" s="55">
        <v>0</v>
      </c>
      <c r="AL494" s="55">
        <v>0</v>
      </c>
      <c r="AM494" s="55">
        <v>0</v>
      </c>
      <c r="AN494" s="55">
        <v>0</v>
      </c>
      <c r="AO494" s="55"/>
      <c r="AP494" s="55"/>
      <c r="AQ494" s="55"/>
      <c r="AR494" s="55"/>
      <c r="AS494" s="55"/>
      <c r="AT494" s="55"/>
      <c r="AU494" s="55"/>
      <c r="AV494" s="55"/>
      <c r="AW494" s="54"/>
      <c r="AX494" s="54"/>
      <c r="AY494" s="55"/>
      <c r="AZ494" s="55">
        <v>2</v>
      </c>
      <c r="BA494" s="55">
        <v>3.4</v>
      </c>
      <c r="BB494" s="56">
        <v>6</v>
      </c>
      <c r="BC494" s="56">
        <v>2</v>
      </c>
      <c r="BD494" s="56">
        <v>2</v>
      </c>
      <c r="BE494" s="56">
        <v>1</v>
      </c>
      <c r="BF494" s="56"/>
      <c r="BG494" s="56"/>
      <c r="BH494" s="56"/>
      <c r="BI494" s="56"/>
      <c r="BJ494" s="56"/>
      <c r="BK494" s="56"/>
      <c r="BL494" s="56"/>
      <c r="BM494" s="56"/>
      <c r="BN494" s="56"/>
      <c r="BO494" s="56"/>
      <c r="BP494" s="56">
        <v>2</v>
      </c>
      <c r="BQ494" s="56"/>
      <c r="BR494" s="56"/>
      <c r="BS494" s="56"/>
      <c r="BT494" s="56"/>
      <c r="BU494" s="56"/>
      <c r="BV494" s="56"/>
      <c r="BW494" s="56"/>
      <c r="BX494" s="56"/>
      <c r="BY494" s="56"/>
      <c r="BZ494" s="56"/>
      <c r="CA494" s="56"/>
      <c r="CB494" s="56"/>
      <c r="CC494" s="56"/>
      <c r="CD494" s="56"/>
      <c r="CE494" s="56"/>
      <c r="CF494" s="56"/>
      <c r="CG494" s="56"/>
      <c r="CH494" s="56"/>
      <c r="CI494" s="56"/>
      <c r="CJ494" s="56"/>
      <c r="CK494" s="56"/>
      <c r="CL494" s="56"/>
      <c r="CM494" s="56"/>
      <c r="CN494" s="56">
        <v>0</v>
      </c>
      <c r="CO494" s="56"/>
      <c r="CP494" s="70"/>
      <c r="CQ494" s="56"/>
      <c r="CR494" s="56"/>
      <c r="CS494" s="56"/>
      <c r="CT494" s="56"/>
      <c r="CU494" s="56">
        <v>3</v>
      </c>
      <c r="CV494" s="56">
        <v>0</v>
      </c>
      <c r="CW494" s="55">
        <v>11.8</v>
      </c>
      <c r="CX494" s="54" t="s">
        <v>3649</v>
      </c>
      <c r="CY494" s="54"/>
      <c r="CZ494" s="54">
        <v>31.43</v>
      </c>
      <c r="DA494" s="54" t="s">
        <v>3961</v>
      </c>
      <c r="DB494" s="55">
        <v>35.6</v>
      </c>
      <c r="DC494" s="54"/>
      <c r="DD494" s="54"/>
      <c r="DE494" s="54"/>
      <c r="DF494" s="54"/>
      <c r="DG494" s="54"/>
      <c r="DH494" s="54"/>
      <c r="DI494" s="54"/>
      <c r="DJ494" s="54"/>
      <c r="DK494" s="54">
        <v>1</v>
      </c>
      <c r="DL494" s="54" t="s">
        <v>4188</v>
      </c>
      <c r="DM494" s="54">
        <v>12</v>
      </c>
      <c r="DN494" s="54"/>
      <c r="DO494" s="54"/>
      <c r="DP494" s="54"/>
      <c r="DQ494" s="54"/>
      <c r="DR494" s="54"/>
      <c r="DS494" s="54"/>
      <c r="DT494" s="54"/>
      <c r="DU494" s="54"/>
      <c r="DV494" s="54"/>
      <c r="DW494" s="54"/>
      <c r="DX494" s="54"/>
      <c r="DY494" s="54"/>
      <c r="DZ494" s="54"/>
      <c r="EA494" s="54"/>
      <c r="EB494" s="54"/>
      <c r="EC494" s="54"/>
      <c r="ED494" s="54"/>
      <c r="EE494" s="54"/>
      <c r="EF494" s="54"/>
      <c r="EG494" s="54"/>
      <c r="EH494" s="54"/>
      <c r="EI494" s="54"/>
      <c r="EJ494" s="54"/>
      <c r="EK494" s="54"/>
      <c r="EL494" s="54"/>
      <c r="EM494" s="54"/>
      <c r="EN494" s="54"/>
      <c r="EO494" s="54"/>
      <c r="EP494" s="54"/>
      <c r="EQ494" s="54"/>
      <c r="ER494" s="54"/>
      <c r="ES494" s="54"/>
      <c r="ET494" s="54"/>
      <c r="EU494" s="54">
        <v>1</v>
      </c>
      <c r="EV494" s="54" t="s">
        <v>4188</v>
      </c>
      <c r="EW494" s="54">
        <v>12</v>
      </c>
      <c r="EX494" s="54"/>
      <c r="EY494" s="54"/>
      <c r="EZ494" s="54"/>
      <c r="FA494" s="54"/>
      <c r="FB494" s="54"/>
      <c r="FC494" s="54"/>
      <c r="FD494" s="54"/>
      <c r="FE494" s="54"/>
      <c r="FF494" s="54"/>
      <c r="FG494" s="54"/>
      <c r="FH494" s="54"/>
      <c r="FI494" s="54"/>
      <c r="FJ494" s="54"/>
      <c r="FK494" s="54"/>
      <c r="FL494" s="54"/>
      <c r="FM494" s="54"/>
      <c r="FN494" s="54"/>
      <c r="FO494" s="54"/>
      <c r="FP494" s="54"/>
      <c r="FQ494" s="54"/>
      <c r="FR494" s="54"/>
      <c r="FS494" s="54"/>
      <c r="FT494" s="54"/>
      <c r="FU494" s="54"/>
      <c r="FV494" s="54" t="s">
        <v>5207</v>
      </c>
      <c r="FW494" s="54"/>
      <c r="FX494" s="54" t="s">
        <v>5396</v>
      </c>
      <c r="FY494" s="54" t="s">
        <v>5446</v>
      </c>
      <c r="FZ494" s="54"/>
      <c r="GA494" s="54"/>
      <c r="GB494" s="54"/>
      <c r="GC494" s="54" t="s">
        <v>5683</v>
      </c>
      <c r="GD494" s="54">
        <v>1</v>
      </c>
      <c r="GE494" s="54">
        <v>13</v>
      </c>
      <c r="GF494" s="54" t="s">
        <v>5851</v>
      </c>
      <c r="GG494" s="54" t="s">
        <v>6191</v>
      </c>
      <c r="GH494" s="54" t="s">
        <v>6510</v>
      </c>
      <c r="GI494" s="54" t="s">
        <v>6855</v>
      </c>
      <c r="GJ494" s="54" t="s">
        <v>7161</v>
      </c>
      <c r="GK494" s="54" t="s">
        <v>7252</v>
      </c>
      <c r="GL494" s="54" t="s">
        <v>7345</v>
      </c>
      <c r="GM494" s="54" t="s">
        <v>7442</v>
      </c>
      <c r="GN494" s="54"/>
    </row>
    <row r="495" spans="3:196" ht="30" customHeight="1" x14ac:dyDescent="0.2">
      <c r="C495" s="57" t="s">
        <v>11155</v>
      </c>
      <c r="D495" s="102" t="s">
        <v>11217</v>
      </c>
      <c r="E495" s="54" t="s">
        <v>45</v>
      </c>
      <c r="F495" s="54" t="s">
        <v>11175</v>
      </c>
      <c r="G495" s="54" t="s">
        <v>86</v>
      </c>
      <c r="H495" s="54" t="s">
        <v>129</v>
      </c>
      <c r="I495" s="54" t="s">
        <v>484</v>
      </c>
      <c r="J495" s="54" t="s">
        <v>483</v>
      </c>
      <c r="K495" s="54">
        <v>2017</v>
      </c>
      <c r="L495" s="54" t="s">
        <v>795</v>
      </c>
      <c r="M495" s="54" t="s">
        <v>953</v>
      </c>
      <c r="N495" s="54"/>
      <c r="O495" s="54" t="s">
        <v>1051</v>
      </c>
      <c r="P495" s="54" t="s">
        <v>1323</v>
      </c>
      <c r="Q495" s="54" t="s">
        <v>1544</v>
      </c>
      <c r="R495" s="54" t="s">
        <v>1786</v>
      </c>
      <c r="S495" s="54" t="s">
        <v>1987</v>
      </c>
      <c r="T495" s="54" t="s">
        <v>2266</v>
      </c>
      <c r="U495" s="54" t="s">
        <v>2459</v>
      </c>
      <c r="V495" s="54" t="s">
        <v>2537</v>
      </c>
      <c r="W495" s="54"/>
      <c r="X495" s="54"/>
      <c r="Y495" s="54"/>
      <c r="Z495" s="54" t="s">
        <v>2644</v>
      </c>
      <c r="AA495" s="54" t="s">
        <v>2644</v>
      </c>
      <c r="AB495" s="54" t="s">
        <v>3140</v>
      </c>
      <c r="AC495" s="54" t="s">
        <v>3176</v>
      </c>
      <c r="AD495" s="55">
        <v>8.2000000000000003E-2</v>
      </c>
      <c r="AE495" s="55"/>
      <c r="AF495" s="55"/>
      <c r="AG495" s="55"/>
      <c r="AH495" s="55">
        <v>8.2000000000000003E-2</v>
      </c>
      <c r="AI495" s="55">
        <v>0</v>
      </c>
      <c r="AJ495" s="55">
        <v>0.1</v>
      </c>
      <c r="AK495" s="55">
        <v>0</v>
      </c>
      <c r="AL495" s="55">
        <v>0</v>
      </c>
      <c r="AM495" s="55">
        <v>0</v>
      </c>
      <c r="AN495" s="55">
        <v>0</v>
      </c>
      <c r="AO495" s="55">
        <v>0</v>
      </c>
      <c r="AP495" s="55">
        <v>0</v>
      </c>
      <c r="AQ495" s="55"/>
      <c r="AR495" s="55"/>
      <c r="AS495" s="55"/>
      <c r="AT495" s="55"/>
      <c r="AU495" s="55"/>
      <c r="AV495" s="55"/>
      <c r="AW495" s="54"/>
      <c r="AX495" s="54"/>
      <c r="AY495" s="55"/>
      <c r="AZ495" s="55">
        <v>0.1</v>
      </c>
      <c r="BA495" s="55">
        <v>0.06</v>
      </c>
      <c r="BB495" s="56">
        <v>3</v>
      </c>
      <c r="BC495" s="56">
        <v>1</v>
      </c>
      <c r="BD495" s="56">
        <v>1</v>
      </c>
      <c r="BE495" s="56"/>
      <c r="BF495" s="56">
        <v>1</v>
      </c>
      <c r="BG495" s="56"/>
      <c r="BH495" s="56"/>
      <c r="BI495" s="56"/>
      <c r="BJ495" s="56"/>
      <c r="BK495" s="56"/>
      <c r="BL495" s="56"/>
      <c r="BM495" s="56"/>
      <c r="BN495" s="56"/>
      <c r="BO495" s="56"/>
      <c r="BP495" s="56"/>
      <c r="BQ495" s="56"/>
      <c r="BR495" s="56"/>
      <c r="BS495" s="56"/>
      <c r="BT495" s="56"/>
      <c r="BU495" s="56"/>
      <c r="BV495" s="56"/>
      <c r="BW495" s="56"/>
      <c r="BX495" s="56"/>
      <c r="BY495" s="56"/>
      <c r="BZ495" s="56"/>
      <c r="CA495" s="56"/>
      <c r="CB495" s="56"/>
      <c r="CC495" s="56"/>
      <c r="CD495" s="56"/>
      <c r="CE495" s="56"/>
      <c r="CF495" s="56"/>
      <c r="CG495" s="56"/>
      <c r="CH495" s="56"/>
      <c r="CI495" s="56"/>
      <c r="CJ495" s="56"/>
      <c r="CK495" s="56"/>
      <c r="CL495" s="56"/>
      <c r="CM495" s="56"/>
      <c r="CN495" s="56">
        <v>0</v>
      </c>
      <c r="CO495" s="56"/>
      <c r="CP495" s="70"/>
      <c r="CQ495" s="56"/>
      <c r="CR495" s="56"/>
      <c r="CS495" s="56"/>
      <c r="CT495" s="56"/>
      <c r="CU495" s="56">
        <v>1</v>
      </c>
      <c r="CV495" s="56">
        <v>0</v>
      </c>
      <c r="CW495" s="55">
        <v>1.5</v>
      </c>
      <c r="CX495" s="54" t="s">
        <v>3650</v>
      </c>
      <c r="CY495" s="54"/>
      <c r="CZ495" s="54">
        <v>6.25</v>
      </c>
      <c r="DA495" s="54" t="s">
        <v>3962</v>
      </c>
      <c r="DB495" s="55">
        <v>16.280999999999999</v>
      </c>
      <c r="DC495" s="54"/>
      <c r="DD495" s="54"/>
      <c r="DE495" s="54"/>
      <c r="DF495" s="54"/>
      <c r="DG495" s="54"/>
      <c r="DH495" s="54"/>
      <c r="DI495" s="54"/>
      <c r="DJ495" s="54"/>
      <c r="DK495" s="54"/>
      <c r="DL495" s="54"/>
      <c r="DM495" s="54"/>
      <c r="DN495" s="54">
        <v>1</v>
      </c>
      <c r="DO495" s="54" t="s">
        <v>4302</v>
      </c>
      <c r="DP495" s="54">
        <v>210</v>
      </c>
      <c r="DQ495" s="54"/>
      <c r="DR495" s="54"/>
      <c r="DS495" s="54"/>
      <c r="DT495" s="54"/>
      <c r="DU495" s="54"/>
      <c r="DV495" s="54"/>
      <c r="DW495" s="54"/>
      <c r="DX495" s="54"/>
      <c r="DY495" s="54"/>
      <c r="DZ495" s="54"/>
      <c r="EA495" s="54"/>
      <c r="EB495" s="54"/>
      <c r="EC495" s="54"/>
      <c r="ED495" s="54"/>
      <c r="EE495" s="54"/>
      <c r="EF495" s="54"/>
      <c r="EG495" s="54"/>
      <c r="EH495" s="54"/>
      <c r="EI495" s="54"/>
      <c r="EJ495" s="54"/>
      <c r="EK495" s="54"/>
      <c r="EL495" s="54">
        <v>1</v>
      </c>
      <c r="EM495" s="54" t="s">
        <v>4626</v>
      </c>
      <c r="EN495" s="54">
        <v>112</v>
      </c>
      <c r="EO495" s="54"/>
      <c r="EP495" s="54"/>
      <c r="EQ495" s="54"/>
      <c r="ER495" s="54"/>
      <c r="ES495" s="54"/>
      <c r="ET495" s="54"/>
      <c r="EU495" s="54"/>
      <c r="EV495" s="54"/>
      <c r="EW495" s="54"/>
      <c r="EX495" s="54">
        <v>1</v>
      </c>
      <c r="EY495" s="54" t="s">
        <v>4702</v>
      </c>
      <c r="EZ495" s="54">
        <v>5</v>
      </c>
      <c r="FA495" s="54"/>
      <c r="FB495" s="54"/>
      <c r="FC495" s="54"/>
      <c r="FD495" s="54"/>
      <c r="FE495" s="54"/>
      <c r="FF495" s="54"/>
      <c r="FG495" s="54"/>
      <c r="FH495" s="54"/>
      <c r="FI495" s="54"/>
      <c r="FJ495" s="54"/>
      <c r="FK495" s="54"/>
      <c r="FL495" s="54"/>
      <c r="FM495" s="54"/>
      <c r="FN495" s="54"/>
      <c r="FO495" s="54"/>
      <c r="FP495" s="54"/>
      <c r="FQ495" s="54"/>
      <c r="FR495" s="54"/>
      <c r="FS495" s="54"/>
      <c r="FT495" s="54"/>
      <c r="FU495" s="54"/>
      <c r="FV495" s="54" t="s">
        <v>5208</v>
      </c>
      <c r="FW495" s="54"/>
      <c r="FX495" s="54"/>
      <c r="FY495" s="54" t="s">
        <v>5447</v>
      </c>
      <c r="FZ495" s="54"/>
      <c r="GA495" s="54"/>
      <c r="GB495" s="54"/>
      <c r="GC495" s="54" t="s">
        <v>5684</v>
      </c>
      <c r="GD495" s="54">
        <v>1</v>
      </c>
      <c r="GE495" s="54">
        <v>10</v>
      </c>
      <c r="GF495" s="54" t="s">
        <v>5852</v>
      </c>
      <c r="GG495" s="54" t="s">
        <v>6192</v>
      </c>
      <c r="GH495" s="54" t="s">
        <v>6511</v>
      </c>
      <c r="GI495" s="54" t="s">
        <v>6856</v>
      </c>
      <c r="GJ495" s="54" t="s">
        <v>7161</v>
      </c>
      <c r="GK495" s="54" t="s">
        <v>7252</v>
      </c>
      <c r="GL495" s="54" t="s">
        <v>7345</v>
      </c>
      <c r="GM495" s="54" t="s">
        <v>7442</v>
      </c>
      <c r="GN495" s="54"/>
    </row>
    <row r="496" spans="3:196" ht="30" customHeight="1" x14ac:dyDescent="0.2">
      <c r="C496" s="57" t="s">
        <v>11155</v>
      </c>
      <c r="D496" s="102" t="s">
        <v>11217</v>
      </c>
      <c r="E496" s="54" t="s">
        <v>45</v>
      </c>
      <c r="F496" s="54" t="s">
        <v>11175</v>
      </c>
      <c r="G496" s="54" t="s">
        <v>86</v>
      </c>
      <c r="H496" s="54" t="s">
        <v>130</v>
      </c>
      <c r="I496" s="54" t="s">
        <v>483</v>
      </c>
      <c r="J496" s="54" t="s">
        <v>706</v>
      </c>
      <c r="K496" s="54">
        <v>2017</v>
      </c>
      <c r="L496" s="54" t="s">
        <v>781</v>
      </c>
      <c r="M496" s="54" t="s">
        <v>954</v>
      </c>
      <c r="N496" s="54"/>
      <c r="O496" s="54" t="s">
        <v>1052</v>
      </c>
      <c r="P496" s="54" t="s">
        <v>1324</v>
      </c>
      <c r="Q496" s="54" t="s">
        <v>1545</v>
      </c>
      <c r="R496" s="54" t="s">
        <v>1787</v>
      </c>
      <c r="S496" s="54"/>
      <c r="T496" s="54"/>
      <c r="U496" s="54"/>
      <c r="V496" s="54"/>
      <c r="W496" s="54"/>
      <c r="X496" s="54"/>
      <c r="Y496" s="54"/>
      <c r="Z496" s="54" t="s">
        <v>2645</v>
      </c>
      <c r="AA496" s="54" t="s">
        <v>2995</v>
      </c>
      <c r="AB496" s="54" t="s">
        <v>3140</v>
      </c>
      <c r="AC496" s="54" t="s">
        <v>3177</v>
      </c>
      <c r="AD496" s="55">
        <v>0.2</v>
      </c>
      <c r="AE496" s="55"/>
      <c r="AF496" s="55"/>
      <c r="AG496" s="55"/>
      <c r="AH496" s="55">
        <v>0.2</v>
      </c>
      <c r="AI496" s="55">
        <v>0</v>
      </c>
      <c r="AJ496" s="55">
        <v>0.26</v>
      </c>
      <c r="AK496" s="55">
        <v>0</v>
      </c>
      <c r="AL496" s="55">
        <v>0</v>
      </c>
      <c r="AM496" s="55">
        <v>0</v>
      </c>
      <c r="AN496" s="55">
        <v>0</v>
      </c>
      <c r="AO496" s="55">
        <v>0</v>
      </c>
      <c r="AP496" s="55">
        <v>0</v>
      </c>
      <c r="AQ496" s="55"/>
      <c r="AR496" s="55"/>
      <c r="AS496" s="55"/>
      <c r="AT496" s="55"/>
      <c r="AU496" s="55"/>
      <c r="AV496" s="55"/>
      <c r="AW496" s="54"/>
      <c r="AX496" s="54"/>
      <c r="AY496" s="55"/>
      <c r="AZ496" s="55">
        <v>0</v>
      </c>
      <c r="BA496" s="55">
        <v>0</v>
      </c>
      <c r="BB496" s="56">
        <v>3</v>
      </c>
      <c r="BC496" s="56">
        <v>2</v>
      </c>
      <c r="BD496" s="56">
        <v>1</v>
      </c>
      <c r="BE496" s="56">
        <v>1</v>
      </c>
      <c r="BF496" s="56"/>
      <c r="BG496" s="56"/>
      <c r="BH496" s="56"/>
      <c r="BI496" s="56"/>
      <c r="BJ496" s="56"/>
      <c r="BK496" s="56"/>
      <c r="BL496" s="56"/>
      <c r="BM496" s="56"/>
      <c r="BN496" s="56"/>
      <c r="BO496" s="56"/>
      <c r="BP496" s="56"/>
      <c r="BQ496" s="56"/>
      <c r="BR496" s="56"/>
      <c r="BS496" s="56"/>
      <c r="BT496" s="56"/>
      <c r="BU496" s="56"/>
      <c r="BV496" s="56"/>
      <c r="BW496" s="56"/>
      <c r="BX496" s="56"/>
      <c r="BY496" s="56"/>
      <c r="BZ496" s="56"/>
      <c r="CA496" s="56"/>
      <c r="CB496" s="56"/>
      <c r="CC496" s="56"/>
      <c r="CD496" s="56"/>
      <c r="CE496" s="56"/>
      <c r="CF496" s="56"/>
      <c r="CG496" s="56"/>
      <c r="CH496" s="56"/>
      <c r="CI496" s="56"/>
      <c r="CJ496" s="56"/>
      <c r="CK496" s="56"/>
      <c r="CL496" s="56"/>
      <c r="CM496" s="56"/>
      <c r="CN496" s="56">
        <v>0</v>
      </c>
      <c r="CO496" s="56"/>
      <c r="CP496" s="70"/>
      <c r="CQ496" s="56"/>
      <c r="CR496" s="56"/>
      <c r="CS496" s="56"/>
      <c r="CT496" s="56"/>
      <c r="CU496" s="56">
        <v>1</v>
      </c>
      <c r="CV496" s="56">
        <v>0</v>
      </c>
      <c r="CW496" s="55">
        <v>0.1</v>
      </c>
      <c r="CX496" s="54" t="s">
        <v>3651</v>
      </c>
      <c r="CY496" s="54"/>
      <c r="CZ496" s="54">
        <v>0</v>
      </c>
      <c r="DA496" s="54" t="s">
        <v>3961</v>
      </c>
      <c r="DB496" s="55">
        <v>6.2</v>
      </c>
      <c r="DC496" s="54"/>
      <c r="DD496" s="54"/>
      <c r="DE496" s="54"/>
      <c r="DF496" s="54"/>
      <c r="DG496" s="54"/>
      <c r="DH496" s="54"/>
      <c r="DI496" s="54"/>
      <c r="DJ496" s="54"/>
      <c r="DK496" s="54"/>
      <c r="DL496" s="54"/>
      <c r="DM496" s="54"/>
      <c r="DN496" s="54">
        <v>1</v>
      </c>
      <c r="DO496" s="54" t="s">
        <v>4180</v>
      </c>
      <c r="DP496" s="54">
        <v>31</v>
      </c>
      <c r="DQ496" s="54"/>
      <c r="DR496" s="54"/>
      <c r="DS496" s="54"/>
      <c r="DT496" s="54"/>
      <c r="DU496" s="54"/>
      <c r="DV496" s="54"/>
      <c r="DW496" s="54"/>
      <c r="DX496" s="54"/>
      <c r="DY496" s="54"/>
      <c r="DZ496" s="54"/>
      <c r="EA496" s="54"/>
      <c r="EB496" s="54"/>
      <c r="EC496" s="54"/>
      <c r="ED496" s="54"/>
      <c r="EE496" s="54"/>
      <c r="EF496" s="54"/>
      <c r="EG496" s="54"/>
      <c r="EH496" s="54"/>
      <c r="EI496" s="54"/>
      <c r="EJ496" s="54"/>
      <c r="EK496" s="54"/>
      <c r="EL496" s="54">
        <v>1</v>
      </c>
      <c r="EM496" s="54" t="s">
        <v>4627</v>
      </c>
      <c r="EN496" s="54">
        <v>52</v>
      </c>
      <c r="EO496" s="54"/>
      <c r="EP496" s="54"/>
      <c r="EQ496" s="54"/>
      <c r="ER496" s="54"/>
      <c r="ES496" s="54"/>
      <c r="ET496" s="54"/>
      <c r="EU496" s="54"/>
      <c r="EV496" s="54"/>
      <c r="EW496" s="54"/>
      <c r="EX496" s="54"/>
      <c r="EY496" s="54"/>
      <c r="EZ496" s="54"/>
      <c r="FA496" s="54"/>
      <c r="FB496" s="54"/>
      <c r="FC496" s="54"/>
      <c r="FD496" s="54"/>
      <c r="FE496" s="54"/>
      <c r="FF496" s="54"/>
      <c r="FG496" s="54"/>
      <c r="FH496" s="54"/>
      <c r="FI496" s="54"/>
      <c r="FJ496" s="54"/>
      <c r="FK496" s="54"/>
      <c r="FL496" s="54"/>
      <c r="FM496" s="54"/>
      <c r="FN496" s="54"/>
      <c r="FO496" s="54"/>
      <c r="FP496" s="54"/>
      <c r="FQ496" s="54"/>
      <c r="FR496" s="54"/>
      <c r="FS496" s="54"/>
      <c r="FT496" s="54"/>
      <c r="FU496" s="54"/>
      <c r="FV496" s="54" t="s">
        <v>5209</v>
      </c>
      <c r="FW496" s="54"/>
      <c r="FX496" s="54"/>
      <c r="FY496" s="54"/>
      <c r="FZ496" s="54"/>
      <c r="GA496" s="54"/>
      <c r="GB496" s="54"/>
      <c r="GC496" s="54"/>
      <c r="GD496" s="54"/>
      <c r="GE496" s="54"/>
      <c r="GF496" s="54" t="s">
        <v>5853</v>
      </c>
      <c r="GG496" s="54" t="s">
        <v>6193</v>
      </c>
      <c r="GH496" s="54" t="s">
        <v>6512</v>
      </c>
      <c r="GI496" s="54" t="s">
        <v>6857</v>
      </c>
      <c r="GJ496" s="54" t="s">
        <v>7161</v>
      </c>
      <c r="GK496" s="54" t="s">
        <v>7252</v>
      </c>
      <c r="GL496" s="54" t="s">
        <v>7345</v>
      </c>
      <c r="GM496" s="54" t="s">
        <v>7442</v>
      </c>
      <c r="GN496" s="54"/>
    </row>
    <row r="497" spans="3:196" ht="30" customHeight="1" x14ac:dyDescent="0.2">
      <c r="C497" s="57" t="s">
        <v>11155</v>
      </c>
      <c r="D497" s="102" t="s">
        <v>11217</v>
      </c>
      <c r="E497" s="54" t="s">
        <v>45</v>
      </c>
      <c r="F497" s="54" t="s">
        <v>11175</v>
      </c>
      <c r="G497" s="54" t="s">
        <v>86</v>
      </c>
      <c r="H497" s="54" t="s">
        <v>138</v>
      </c>
      <c r="I497" s="54" t="s">
        <v>483</v>
      </c>
      <c r="J497" s="54" t="s">
        <v>483</v>
      </c>
      <c r="K497" s="54">
        <v>2016</v>
      </c>
      <c r="L497" s="54" t="s">
        <v>802</v>
      </c>
      <c r="M497" s="54" t="s">
        <v>958</v>
      </c>
      <c r="N497" s="54"/>
      <c r="O497" s="54" t="s">
        <v>1057</v>
      </c>
      <c r="P497" s="54" t="s">
        <v>1327</v>
      </c>
      <c r="Q497" s="54" t="s">
        <v>1553</v>
      </c>
      <c r="R497" s="54" t="s">
        <v>1791</v>
      </c>
      <c r="S497" s="54" t="s">
        <v>1993</v>
      </c>
      <c r="T497" s="54" t="s">
        <v>2270</v>
      </c>
      <c r="U497" s="54"/>
      <c r="V497" s="54"/>
      <c r="W497" s="54"/>
      <c r="X497" s="54"/>
      <c r="Y497" s="54"/>
      <c r="Z497" s="54" t="s">
        <v>2653</v>
      </c>
      <c r="AA497" s="54" t="s">
        <v>2653</v>
      </c>
      <c r="AB497" s="54" t="s">
        <v>3140</v>
      </c>
      <c r="AC497" s="54" t="s">
        <v>3181</v>
      </c>
      <c r="AD497" s="55">
        <v>0.3</v>
      </c>
      <c r="AE497" s="55"/>
      <c r="AF497" s="55"/>
      <c r="AG497" s="55"/>
      <c r="AH497" s="55">
        <v>0.3</v>
      </c>
      <c r="AI497" s="55">
        <v>0</v>
      </c>
      <c r="AJ497" s="55">
        <v>0.18</v>
      </c>
      <c r="AK497" s="55">
        <v>0</v>
      </c>
      <c r="AL497" s="55">
        <v>0</v>
      </c>
      <c r="AM497" s="55">
        <v>0</v>
      </c>
      <c r="AN497" s="55">
        <v>0</v>
      </c>
      <c r="AO497" s="55">
        <v>0</v>
      </c>
      <c r="AP497" s="55">
        <v>0</v>
      </c>
      <c r="AQ497" s="55"/>
      <c r="AR497" s="55"/>
      <c r="AS497" s="55"/>
      <c r="AT497" s="55"/>
      <c r="AU497" s="55"/>
      <c r="AV497" s="55"/>
      <c r="AW497" s="54"/>
      <c r="AX497" s="54"/>
      <c r="AY497" s="55"/>
      <c r="AZ497" s="55">
        <v>0.3</v>
      </c>
      <c r="BA497" s="55">
        <v>0.56999999999999995</v>
      </c>
      <c r="BB497" s="56">
        <v>10</v>
      </c>
      <c r="BC497" s="56">
        <v>10</v>
      </c>
      <c r="BD497" s="56">
        <v>1</v>
      </c>
      <c r="BE497" s="56"/>
      <c r="BF497" s="56"/>
      <c r="BG497" s="56"/>
      <c r="BH497" s="56"/>
      <c r="BI497" s="56"/>
      <c r="BJ497" s="56">
        <v>1</v>
      </c>
      <c r="BK497" s="56"/>
      <c r="BL497" s="56"/>
      <c r="BM497" s="56"/>
      <c r="BN497" s="56"/>
      <c r="BO497" s="56"/>
      <c r="BP497" s="56"/>
      <c r="BQ497" s="56"/>
      <c r="BR497" s="56"/>
      <c r="BS497" s="56"/>
      <c r="BT497" s="56"/>
      <c r="BU497" s="56"/>
      <c r="BV497" s="56"/>
      <c r="BW497" s="56"/>
      <c r="BX497" s="56"/>
      <c r="BY497" s="56"/>
      <c r="BZ497" s="56"/>
      <c r="CA497" s="56"/>
      <c r="CB497" s="56"/>
      <c r="CC497" s="56"/>
      <c r="CD497" s="56"/>
      <c r="CE497" s="56"/>
      <c r="CF497" s="56"/>
      <c r="CG497" s="56"/>
      <c r="CH497" s="56"/>
      <c r="CI497" s="56"/>
      <c r="CJ497" s="56"/>
      <c r="CK497" s="56"/>
      <c r="CL497" s="56"/>
      <c r="CM497" s="56"/>
      <c r="CN497" s="56">
        <v>0</v>
      </c>
      <c r="CO497" s="56"/>
      <c r="CP497" s="70"/>
      <c r="CQ497" s="56"/>
      <c r="CR497" s="56"/>
      <c r="CS497" s="56"/>
      <c r="CT497" s="56"/>
      <c r="CU497" s="56">
        <v>1</v>
      </c>
      <c r="CV497" s="56">
        <v>0</v>
      </c>
      <c r="CW497" s="55">
        <v>0.46899999999999997</v>
      </c>
      <c r="CX497" s="54" t="s">
        <v>3659</v>
      </c>
      <c r="CY497" s="54"/>
      <c r="CZ497" s="54">
        <v>0</v>
      </c>
      <c r="DA497" s="54" t="s">
        <v>3961</v>
      </c>
      <c r="DB497" s="55">
        <v>9.1029999999999998</v>
      </c>
      <c r="DC497" s="54"/>
      <c r="DD497" s="54"/>
      <c r="DE497" s="54"/>
      <c r="DF497" s="54"/>
      <c r="DG497" s="54"/>
      <c r="DH497" s="54"/>
      <c r="DI497" s="54"/>
      <c r="DJ497" s="54"/>
      <c r="DK497" s="54"/>
      <c r="DL497" s="54"/>
      <c r="DM497" s="54"/>
      <c r="DN497" s="54">
        <v>1</v>
      </c>
      <c r="DO497" s="54" t="s">
        <v>4306</v>
      </c>
      <c r="DP497" s="54">
        <v>10</v>
      </c>
      <c r="DQ497" s="54"/>
      <c r="DR497" s="54"/>
      <c r="DS497" s="54"/>
      <c r="DT497" s="54"/>
      <c r="DU497" s="54"/>
      <c r="DV497" s="54"/>
      <c r="DW497" s="54"/>
      <c r="DX497" s="54"/>
      <c r="DY497" s="54"/>
      <c r="DZ497" s="54"/>
      <c r="EA497" s="54"/>
      <c r="EB497" s="54"/>
      <c r="EC497" s="54"/>
      <c r="ED497" s="54"/>
      <c r="EE497" s="54"/>
      <c r="EF497" s="54"/>
      <c r="EG497" s="54"/>
      <c r="EH497" s="54"/>
      <c r="EI497" s="54"/>
      <c r="EJ497" s="54"/>
      <c r="EK497" s="54"/>
      <c r="EL497" s="54"/>
      <c r="EM497" s="54"/>
      <c r="EN497" s="54"/>
      <c r="EO497" s="54"/>
      <c r="EP497" s="54"/>
      <c r="EQ497" s="54"/>
      <c r="ER497" s="54"/>
      <c r="ES497" s="54"/>
      <c r="ET497" s="54"/>
      <c r="EU497" s="54">
        <v>1</v>
      </c>
      <c r="EV497" s="54" t="s">
        <v>4180</v>
      </c>
      <c r="EW497" s="54">
        <v>6</v>
      </c>
      <c r="EX497" s="54"/>
      <c r="EY497" s="54"/>
      <c r="EZ497" s="54"/>
      <c r="FA497" s="54"/>
      <c r="FB497" s="54"/>
      <c r="FC497" s="54"/>
      <c r="FD497" s="54"/>
      <c r="FE497" s="54"/>
      <c r="FF497" s="54"/>
      <c r="FG497" s="54"/>
      <c r="FH497" s="54"/>
      <c r="FI497" s="54"/>
      <c r="FJ497" s="54"/>
      <c r="FK497" s="54"/>
      <c r="FL497" s="54"/>
      <c r="FM497" s="54"/>
      <c r="FN497" s="54"/>
      <c r="FO497" s="54"/>
      <c r="FP497" s="54"/>
      <c r="FQ497" s="54"/>
      <c r="FR497" s="54"/>
      <c r="FS497" s="54"/>
      <c r="FT497" s="54"/>
      <c r="FU497" s="54"/>
      <c r="FV497" s="54" t="s">
        <v>5211</v>
      </c>
      <c r="FW497" s="54"/>
      <c r="FX497" s="54"/>
      <c r="FY497" s="54" t="s">
        <v>5450</v>
      </c>
      <c r="FZ497" s="54"/>
      <c r="GA497" s="54"/>
      <c r="GB497" s="54"/>
      <c r="GC497" s="54"/>
      <c r="GD497" s="54"/>
      <c r="GE497" s="54"/>
      <c r="GF497" s="54" t="s">
        <v>5861</v>
      </c>
      <c r="GG497" s="54" t="s">
        <v>6201</v>
      </c>
      <c r="GH497" s="54" t="s">
        <v>6520</v>
      </c>
      <c r="GI497" s="54" t="s">
        <v>6865</v>
      </c>
      <c r="GJ497" s="54" t="s">
        <v>7161</v>
      </c>
      <c r="GK497" s="54" t="s">
        <v>7252</v>
      </c>
      <c r="GL497" s="54" t="s">
        <v>7345</v>
      </c>
      <c r="GM497" s="54" t="s">
        <v>7442</v>
      </c>
      <c r="GN497" s="54"/>
    </row>
    <row r="498" spans="3:196" ht="30" customHeight="1" x14ac:dyDescent="0.2">
      <c r="C498" s="57" t="s">
        <v>11155</v>
      </c>
      <c r="D498" s="102" t="s">
        <v>11217</v>
      </c>
      <c r="E498" s="54" t="s">
        <v>45</v>
      </c>
      <c r="F498" s="54" t="s">
        <v>11175</v>
      </c>
      <c r="G498" s="54" t="s">
        <v>85</v>
      </c>
      <c r="H498" s="54" t="s">
        <v>176</v>
      </c>
      <c r="I498" s="54" t="s">
        <v>484</v>
      </c>
      <c r="J498" s="54" t="s">
        <v>713</v>
      </c>
      <c r="K498" s="54">
        <v>2016</v>
      </c>
      <c r="L498" s="54" t="s">
        <v>829</v>
      </c>
      <c r="M498" s="54" t="s">
        <v>938</v>
      </c>
      <c r="N498" s="54"/>
      <c r="O498" s="54" t="s">
        <v>1081</v>
      </c>
      <c r="P498" s="54" t="s">
        <v>1341</v>
      </c>
      <c r="Q498" s="54" t="s">
        <v>1582</v>
      </c>
      <c r="R498" s="54" t="s">
        <v>1804</v>
      </c>
      <c r="S498" s="54"/>
      <c r="T498" s="54"/>
      <c r="U498" s="54"/>
      <c r="V498" s="54"/>
      <c r="W498" s="54"/>
      <c r="X498" s="54"/>
      <c r="Y498" s="54"/>
      <c r="Z498" s="54" t="s">
        <v>2692</v>
      </c>
      <c r="AA498" s="54" t="s">
        <v>3006</v>
      </c>
      <c r="AB498" s="54" t="s">
        <v>3140</v>
      </c>
      <c r="AC498" s="54" t="s">
        <v>3199</v>
      </c>
      <c r="AD498" s="55">
        <v>2.1999999999999999E-2</v>
      </c>
      <c r="AE498" s="55"/>
      <c r="AF498" s="55"/>
      <c r="AG498" s="55"/>
      <c r="AH498" s="55">
        <v>2.1999999999999999E-2</v>
      </c>
      <c r="AI498" s="55">
        <v>0</v>
      </c>
      <c r="AJ498" s="55">
        <v>100</v>
      </c>
      <c r="AK498" s="55">
        <v>0</v>
      </c>
      <c r="AL498" s="55">
        <v>0</v>
      </c>
      <c r="AM498" s="55">
        <v>0</v>
      </c>
      <c r="AN498" s="55">
        <v>0</v>
      </c>
      <c r="AO498" s="55">
        <v>0</v>
      </c>
      <c r="AP498" s="55">
        <v>0</v>
      </c>
      <c r="AQ498" s="55"/>
      <c r="AR498" s="55"/>
      <c r="AS498" s="55"/>
      <c r="AT498" s="55"/>
      <c r="AU498" s="55"/>
      <c r="AV498" s="55"/>
      <c r="AW498" s="54"/>
      <c r="AX498" s="54"/>
      <c r="AY498" s="55"/>
      <c r="AZ498" s="55">
        <v>0.03</v>
      </c>
      <c r="BA498" s="55">
        <v>0.02</v>
      </c>
      <c r="BB498" s="56">
        <v>2</v>
      </c>
      <c r="BC498" s="56">
        <v>1</v>
      </c>
      <c r="BD498" s="56">
        <v>1</v>
      </c>
      <c r="BE498" s="56"/>
      <c r="BF498" s="56"/>
      <c r="BG498" s="56"/>
      <c r="BH498" s="56"/>
      <c r="BI498" s="56"/>
      <c r="BJ498" s="56"/>
      <c r="BK498" s="56"/>
      <c r="BL498" s="56"/>
      <c r="BM498" s="56"/>
      <c r="BN498" s="56"/>
      <c r="BO498" s="56"/>
      <c r="BP498" s="56">
        <v>1</v>
      </c>
      <c r="BQ498" s="56"/>
      <c r="BR498" s="56"/>
      <c r="BS498" s="56"/>
      <c r="BT498" s="56"/>
      <c r="BU498" s="56"/>
      <c r="BV498" s="56"/>
      <c r="BW498" s="56"/>
      <c r="BX498" s="56"/>
      <c r="BY498" s="56"/>
      <c r="BZ498" s="56"/>
      <c r="CA498" s="56"/>
      <c r="CB498" s="56"/>
      <c r="CC498" s="56"/>
      <c r="CD498" s="56"/>
      <c r="CE498" s="56"/>
      <c r="CF498" s="56"/>
      <c r="CG498" s="56"/>
      <c r="CH498" s="56"/>
      <c r="CI498" s="56"/>
      <c r="CJ498" s="56"/>
      <c r="CK498" s="56"/>
      <c r="CL498" s="56"/>
      <c r="CM498" s="56"/>
      <c r="CN498" s="56">
        <v>0</v>
      </c>
      <c r="CO498" s="56"/>
      <c r="CP498" s="70"/>
      <c r="CQ498" s="56"/>
      <c r="CR498" s="56"/>
      <c r="CS498" s="56"/>
      <c r="CT498" s="56"/>
      <c r="CU498" s="56">
        <v>1</v>
      </c>
      <c r="CV498" s="56">
        <v>0</v>
      </c>
      <c r="CW498" s="55">
        <v>0.75800000000000001</v>
      </c>
      <c r="CX498" s="54" t="s">
        <v>3690</v>
      </c>
      <c r="CY498" s="54"/>
      <c r="CZ498" s="54">
        <v>100</v>
      </c>
      <c r="DA498" s="54"/>
      <c r="DB498" s="55">
        <v>0.75800000000000001</v>
      </c>
      <c r="DC498" s="54"/>
      <c r="DD498" s="54"/>
      <c r="DE498" s="54"/>
      <c r="DF498" s="54"/>
      <c r="DG498" s="54"/>
      <c r="DH498" s="54"/>
      <c r="DI498" s="54"/>
      <c r="DJ498" s="54">
        <v>1</v>
      </c>
      <c r="DK498" s="54"/>
      <c r="DL498" s="54"/>
      <c r="DM498" s="54"/>
      <c r="DN498" s="54">
        <v>1</v>
      </c>
      <c r="DO498" s="54" t="s">
        <v>4302</v>
      </c>
      <c r="DP498" s="54">
        <v>5</v>
      </c>
      <c r="DQ498" s="54"/>
      <c r="DR498" s="54"/>
      <c r="DS498" s="54"/>
      <c r="DT498" s="54"/>
      <c r="DU498" s="54"/>
      <c r="DV498" s="54"/>
      <c r="DW498" s="54"/>
      <c r="DX498" s="54"/>
      <c r="DY498" s="54"/>
      <c r="DZ498" s="54"/>
      <c r="EA498" s="54"/>
      <c r="EB498" s="54"/>
      <c r="EC498" s="54"/>
      <c r="ED498" s="54"/>
      <c r="EE498" s="54"/>
      <c r="EF498" s="54"/>
      <c r="EG498" s="54"/>
      <c r="EH498" s="54"/>
      <c r="EI498" s="54"/>
      <c r="EJ498" s="54"/>
      <c r="EK498" s="54"/>
      <c r="EL498" s="54">
        <v>1</v>
      </c>
      <c r="EM498" s="54" t="s">
        <v>4302</v>
      </c>
      <c r="EN498" s="54">
        <v>25</v>
      </c>
      <c r="EO498" s="54"/>
      <c r="EP498" s="54"/>
      <c r="EQ498" s="54"/>
      <c r="ER498" s="54"/>
      <c r="ES498" s="54"/>
      <c r="ET498" s="54"/>
      <c r="EU498" s="54"/>
      <c r="EV498" s="54"/>
      <c r="EW498" s="54"/>
      <c r="EX498" s="54"/>
      <c r="EY498" s="54"/>
      <c r="EZ498" s="54"/>
      <c r="FA498" s="54"/>
      <c r="FB498" s="54"/>
      <c r="FC498" s="54"/>
      <c r="FD498" s="54"/>
      <c r="FE498" s="54"/>
      <c r="FF498" s="54"/>
      <c r="FG498" s="54"/>
      <c r="FH498" s="54"/>
      <c r="FI498" s="54"/>
      <c r="FJ498" s="54"/>
      <c r="FK498" s="54"/>
      <c r="FL498" s="54"/>
      <c r="FM498" s="54"/>
      <c r="FN498" s="54"/>
      <c r="FO498" s="54"/>
      <c r="FP498" s="54"/>
      <c r="FQ498" s="54"/>
      <c r="FR498" s="54"/>
      <c r="FS498" s="54"/>
      <c r="FT498" s="54"/>
      <c r="FU498" s="54"/>
      <c r="FV498" s="54" t="s">
        <v>5228</v>
      </c>
      <c r="FW498" s="54"/>
      <c r="FX498" s="54"/>
      <c r="FY498" s="54" t="s">
        <v>5470</v>
      </c>
      <c r="FZ498" s="54"/>
      <c r="GA498" s="54"/>
      <c r="GB498" s="54"/>
      <c r="GC498" s="54"/>
      <c r="GD498" s="54"/>
      <c r="GE498" s="54"/>
      <c r="GF498" s="54" t="s">
        <v>5898</v>
      </c>
      <c r="GG498" s="54" t="s">
        <v>6239</v>
      </c>
      <c r="GH498" s="54" t="s">
        <v>6557</v>
      </c>
      <c r="GI498" s="54" t="s">
        <v>6902</v>
      </c>
      <c r="GJ498" s="54" t="s">
        <v>7161</v>
      </c>
      <c r="GK498" s="54" t="s">
        <v>7252</v>
      </c>
      <c r="GL498" s="54" t="s">
        <v>7345</v>
      </c>
      <c r="GM498" s="54" t="s">
        <v>7442</v>
      </c>
      <c r="GN498" s="54"/>
    </row>
    <row r="499" spans="3:196" ht="30" customHeight="1" x14ac:dyDescent="0.2">
      <c r="C499" s="57" t="s">
        <v>11155</v>
      </c>
      <c r="D499" s="102" t="s">
        <v>11217</v>
      </c>
      <c r="E499" s="54" t="s">
        <v>45</v>
      </c>
      <c r="F499" s="54" t="s">
        <v>11175</v>
      </c>
      <c r="G499" s="54" t="s">
        <v>85</v>
      </c>
      <c r="H499" s="54" t="s">
        <v>177</v>
      </c>
      <c r="I499" s="54" t="s">
        <v>483</v>
      </c>
      <c r="J499" s="54" t="s">
        <v>483</v>
      </c>
      <c r="K499" s="54">
        <v>2016</v>
      </c>
      <c r="L499" s="54" t="s">
        <v>774</v>
      </c>
      <c r="M499" s="54" t="s">
        <v>861</v>
      </c>
      <c r="N499" s="54"/>
      <c r="O499" s="54" t="s">
        <v>1082</v>
      </c>
      <c r="P499" s="54" t="s">
        <v>1342</v>
      </c>
      <c r="Q499" s="54" t="s">
        <v>1583</v>
      </c>
      <c r="R499" s="54" t="s">
        <v>1805</v>
      </c>
      <c r="S499" s="54"/>
      <c r="T499" s="54"/>
      <c r="U499" s="54"/>
      <c r="V499" s="54"/>
      <c r="W499" s="54"/>
      <c r="X499" s="54"/>
      <c r="Y499" s="54"/>
      <c r="Z499" s="54" t="s">
        <v>2693</v>
      </c>
      <c r="AA499" s="54" t="s">
        <v>2693</v>
      </c>
      <c r="AB499" s="54" t="s">
        <v>3140</v>
      </c>
      <c r="AC499" s="54" t="s">
        <v>2693</v>
      </c>
      <c r="AD499" s="55">
        <v>2.5000000000000001E-2</v>
      </c>
      <c r="AE499" s="55"/>
      <c r="AF499" s="55"/>
      <c r="AG499" s="55"/>
      <c r="AH499" s="55">
        <v>2.5000000000000001E-2</v>
      </c>
      <c r="AI499" s="55">
        <v>100</v>
      </c>
      <c r="AJ499" s="55">
        <v>0.02</v>
      </c>
      <c r="AK499" s="55">
        <v>0</v>
      </c>
      <c r="AL499" s="55">
        <v>0</v>
      </c>
      <c r="AM499" s="55">
        <v>0</v>
      </c>
      <c r="AN499" s="55">
        <v>0</v>
      </c>
      <c r="AO499" s="55">
        <v>0</v>
      </c>
      <c r="AP499" s="55">
        <v>0</v>
      </c>
      <c r="AQ499" s="55"/>
      <c r="AR499" s="55"/>
      <c r="AS499" s="55"/>
      <c r="AT499" s="55"/>
      <c r="AU499" s="55"/>
      <c r="AV499" s="55"/>
      <c r="AW499" s="54"/>
      <c r="AX499" s="54"/>
      <c r="AY499" s="55"/>
      <c r="AZ499" s="55">
        <v>2.5000000000000001E-2</v>
      </c>
      <c r="BA499" s="55">
        <v>0.02</v>
      </c>
      <c r="BB499" s="56">
        <v>2</v>
      </c>
      <c r="BC499" s="56">
        <v>1</v>
      </c>
      <c r="BD499" s="56">
        <v>1</v>
      </c>
      <c r="BE499" s="56"/>
      <c r="BF499" s="56"/>
      <c r="BG499" s="56">
        <v>1</v>
      </c>
      <c r="BH499" s="56"/>
      <c r="BI499" s="56"/>
      <c r="BJ499" s="56"/>
      <c r="BK499" s="56"/>
      <c r="BL499" s="56"/>
      <c r="BM499" s="56"/>
      <c r="BN499" s="56"/>
      <c r="BO499" s="56"/>
      <c r="BP499" s="56"/>
      <c r="BQ499" s="56"/>
      <c r="BR499" s="56"/>
      <c r="BS499" s="56"/>
      <c r="BT499" s="56"/>
      <c r="BU499" s="56"/>
      <c r="BV499" s="56"/>
      <c r="BW499" s="56"/>
      <c r="BX499" s="56"/>
      <c r="BY499" s="56"/>
      <c r="BZ499" s="56"/>
      <c r="CA499" s="56"/>
      <c r="CB499" s="56"/>
      <c r="CC499" s="56"/>
      <c r="CD499" s="56"/>
      <c r="CE499" s="56"/>
      <c r="CF499" s="56"/>
      <c r="CG499" s="56"/>
      <c r="CH499" s="56"/>
      <c r="CI499" s="56"/>
      <c r="CJ499" s="56"/>
      <c r="CK499" s="56"/>
      <c r="CL499" s="56"/>
      <c r="CM499" s="56"/>
      <c r="CN499" s="56">
        <v>0</v>
      </c>
      <c r="CO499" s="56"/>
      <c r="CP499" s="70"/>
      <c r="CQ499" s="56"/>
      <c r="CR499" s="56"/>
      <c r="CS499" s="56"/>
      <c r="CT499" s="56"/>
      <c r="CU499" s="56">
        <v>1</v>
      </c>
      <c r="CV499" s="56">
        <v>0</v>
      </c>
      <c r="CW499" s="55">
        <v>2.0449999999999999</v>
      </c>
      <c r="CX499" s="54" t="s">
        <v>3691</v>
      </c>
      <c r="CY499" s="54"/>
      <c r="CZ499" s="54">
        <v>100</v>
      </c>
      <c r="DA499" s="54" t="s">
        <v>3960</v>
      </c>
      <c r="DB499" s="55">
        <v>2.0449999999999999</v>
      </c>
      <c r="DC499" s="54"/>
      <c r="DD499" s="54"/>
      <c r="DE499" s="54"/>
      <c r="DF499" s="54"/>
      <c r="DG499" s="54"/>
      <c r="DH499" s="54"/>
      <c r="DI499" s="54"/>
      <c r="DJ499" s="54">
        <v>1</v>
      </c>
      <c r="DK499" s="54"/>
      <c r="DL499" s="54"/>
      <c r="DM499" s="54"/>
      <c r="DN499" s="54">
        <v>1</v>
      </c>
      <c r="DO499" s="54" t="s">
        <v>4315</v>
      </c>
      <c r="DP499" s="54">
        <v>5</v>
      </c>
      <c r="DQ499" s="54"/>
      <c r="DR499" s="54"/>
      <c r="DS499" s="54"/>
      <c r="DT499" s="54"/>
      <c r="DU499" s="54"/>
      <c r="DV499" s="54"/>
      <c r="DW499" s="54"/>
      <c r="DX499" s="54"/>
      <c r="DY499" s="54"/>
      <c r="DZ499" s="54"/>
      <c r="EA499" s="54"/>
      <c r="EB499" s="54"/>
      <c r="EC499" s="54"/>
      <c r="ED499" s="54"/>
      <c r="EE499" s="54"/>
      <c r="EF499" s="54"/>
      <c r="EG499" s="54"/>
      <c r="EH499" s="54"/>
      <c r="EI499" s="54"/>
      <c r="EJ499" s="54"/>
      <c r="EK499" s="54"/>
      <c r="EL499" s="54">
        <v>1</v>
      </c>
      <c r="EM499" s="54" t="s">
        <v>4302</v>
      </c>
      <c r="EN499" s="54">
        <v>5</v>
      </c>
      <c r="EO499" s="54"/>
      <c r="EP499" s="54"/>
      <c r="EQ499" s="54"/>
      <c r="ER499" s="54"/>
      <c r="ES499" s="54"/>
      <c r="ET499" s="54"/>
      <c r="EU499" s="54"/>
      <c r="EV499" s="54"/>
      <c r="EW499" s="54"/>
      <c r="EX499" s="54"/>
      <c r="EY499" s="54"/>
      <c r="EZ499" s="54"/>
      <c r="FA499" s="54"/>
      <c r="FB499" s="54"/>
      <c r="FC499" s="54"/>
      <c r="FD499" s="54"/>
      <c r="FE499" s="54"/>
      <c r="FF499" s="54"/>
      <c r="FG499" s="54"/>
      <c r="FH499" s="54"/>
      <c r="FI499" s="54"/>
      <c r="FJ499" s="54"/>
      <c r="FK499" s="54"/>
      <c r="FL499" s="54"/>
      <c r="FM499" s="54"/>
      <c r="FN499" s="54"/>
      <c r="FO499" s="54"/>
      <c r="FP499" s="54"/>
      <c r="FQ499" s="54"/>
      <c r="FR499" s="54"/>
      <c r="FS499" s="54"/>
      <c r="FT499" s="54"/>
      <c r="FU499" s="54"/>
      <c r="FV499" s="54" t="s">
        <v>5228</v>
      </c>
      <c r="FW499" s="54"/>
      <c r="FX499" s="54"/>
      <c r="FY499" s="54" t="s">
        <v>5470</v>
      </c>
      <c r="FZ499" s="54"/>
      <c r="GA499" s="54"/>
      <c r="GB499" s="54"/>
      <c r="GC499" s="54"/>
      <c r="GD499" s="54"/>
      <c r="GE499" s="54"/>
      <c r="GF499" s="54" t="s">
        <v>5899</v>
      </c>
      <c r="GG499" s="54" t="s">
        <v>6240</v>
      </c>
      <c r="GH499" s="54" t="s">
        <v>6558</v>
      </c>
      <c r="GI499" s="54" t="s">
        <v>6903</v>
      </c>
      <c r="GJ499" s="54" t="s">
        <v>7161</v>
      </c>
      <c r="GK499" s="54" t="s">
        <v>7252</v>
      </c>
      <c r="GL499" s="54" t="s">
        <v>7345</v>
      </c>
      <c r="GM499" s="54" t="s">
        <v>7442</v>
      </c>
      <c r="GN499" s="54"/>
    </row>
    <row r="500" spans="3:196" ht="30" customHeight="1" x14ac:dyDescent="0.2">
      <c r="C500" s="57" t="s">
        <v>11155</v>
      </c>
      <c r="D500" s="102" t="s">
        <v>11217</v>
      </c>
      <c r="E500" s="54" t="s">
        <v>45</v>
      </c>
      <c r="F500" s="54" t="s">
        <v>11175</v>
      </c>
      <c r="G500" s="54" t="s">
        <v>86</v>
      </c>
      <c r="H500" s="54" t="s">
        <v>178</v>
      </c>
      <c r="I500" s="54" t="s">
        <v>484</v>
      </c>
      <c r="J500" s="54" t="s">
        <v>483</v>
      </c>
      <c r="K500" s="54">
        <v>2016</v>
      </c>
      <c r="L500" s="54" t="s">
        <v>830</v>
      </c>
      <c r="M500" s="54" t="s">
        <v>774</v>
      </c>
      <c r="N500" s="54"/>
      <c r="O500" s="54" t="s">
        <v>1083</v>
      </c>
      <c r="P500" s="54" t="s">
        <v>1343</v>
      </c>
      <c r="Q500" s="54" t="s">
        <v>1584</v>
      </c>
      <c r="R500" s="54" t="s">
        <v>1806</v>
      </c>
      <c r="S500" s="54"/>
      <c r="T500" s="54"/>
      <c r="U500" s="54"/>
      <c r="V500" s="54"/>
      <c r="W500" s="54"/>
      <c r="X500" s="54"/>
      <c r="Y500" s="54"/>
      <c r="Z500" s="54" t="s">
        <v>2694</v>
      </c>
      <c r="AA500" s="54" t="s">
        <v>2694</v>
      </c>
      <c r="AB500" s="54" t="s">
        <v>3140</v>
      </c>
      <c r="AC500" s="54" t="s">
        <v>2694</v>
      </c>
      <c r="AD500" s="55">
        <v>0.03</v>
      </c>
      <c r="AE500" s="55"/>
      <c r="AF500" s="55"/>
      <c r="AG500" s="55"/>
      <c r="AH500" s="55">
        <v>0.03</v>
      </c>
      <c r="AI500" s="55">
        <v>100</v>
      </c>
      <c r="AJ500" s="55">
        <v>0.04</v>
      </c>
      <c r="AK500" s="55">
        <v>0</v>
      </c>
      <c r="AL500" s="55">
        <v>0</v>
      </c>
      <c r="AM500" s="55">
        <v>0</v>
      </c>
      <c r="AN500" s="55">
        <v>0</v>
      </c>
      <c r="AO500" s="55">
        <v>0</v>
      </c>
      <c r="AP500" s="55">
        <v>0</v>
      </c>
      <c r="AQ500" s="55"/>
      <c r="AR500" s="55"/>
      <c r="AS500" s="55"/>
      <c r="AT500" s="55"/>
      <c r="AU500" s="55"/>
      <c r="AV500" s="55"/>
      <c r="AW500" s="54"/>
      <c r="AX500" s="54"/>
      <c r="AY500" s="55"/>
      <c r="AZ500" s="55">
        <v>0.1</v>
      </c>
      <c r="BA500" s="55">
        <v>0.04</v>
      </c>
      <c r="BB500" s="56">
        <v>3</v>
      </c>
      <c r="BC500" s="56">
        <v>1</v>
      </c>
      <c r="BD500" s="56">
        <v>1</v>
      </c>
      <c r="BE500" s="56"/>
      <c r="BF500" s="56"/>
      <c r="BG500" s="56"/>
      <c r="BH500" s="56"/>
      <c r="BI500" s="56"/>
      <c r="BJ500" s="56">
        <v>1</v>
      </c>
      <c r="BK500" s="56"/>
      <c r="BL500" s="56"/>
      <c r="BM500" s="56"/>
      <c r="BN500" s="56"/>
      <c r="BO500" s="56"/>
      <c r="BP500" s="56"/>
      <c r="BQ500" s="56"/>
      <c r="BR500" s="56"/>
      <c r="BS500" s="56"/>
      <c r="BT500" s="56"/>
      <c r="BU500" s="56"/>
      <c r="BV500" s="56"/>
      <c r="BW500" s="56"/>
      <c r="BX500" s="56"/>
      <c r="BY500" s="56"/>
      <c r="BZ500" s="56"/>
      <c r="CA500" s="56"/>
      <c r="CB500" s="56"/>
      <c r="CC500" s="56"/>
      <c r="CD500" s="56"/>
      <c r="CE500" s="56"/>
      <c r="CF500" s="56"/>
      <c r="CG500" s="56"/>
      <c r="CH500" s="56"/>
      <c r="CI500" s="56"/>
      <c r="CJ500" s="56"/>
      <c r="CK500" s="56"/>
      <c r="CL500" s="56"/>
      <c r="CM500" s="56"/>
      <c r="CN500" s="56">
        <v>0</v>
      </c>
      <c r="CO500" s="56"/>
      <c r="CP500" s="70"/>
      <c r="CQ500" s="56"/>
      <c r="CR500" s="56"/>
      <c r="CS500" s="56"/>
      <c r="CT500" s="56"/>
      <c r="CU500" s="56">
        <v>1</v>
      </c>
      <c r="CV500" s="56">
        <v>0</v>
      </c>
      <c r="CW500" s="55">
        <v>8.0310000000000006</v>
      </c>
      <c r="CX500" s="54" t="s">
        <v>3692</v>
      </c>
      <c r="CY500" s="54"/>
      <c r="CZ500" s="54">
        <v>100</v>
      </c>
      <c r="DA500" s="54" t="s">
        <v>3960</v>
      </c>
      <c r="DB500" s="55">
        <v>8.0310000000000006</v>
      </c>
      <c r="DC500" s="54"/>
      <c r="DD500" s="54"/>
      <c r="DE500" s="54"/>
      <c r="DF500" s="54"/>
      <c r="DG500" s="54"/>
      <c r="DH500" s="54"/>
      <c r="DI500" s="54"/>
      <c r="DJ500" s="54">
        <v>1</v>
      </c>
      <c r="DK500" s="54"/>
      <c r="DL500" s="54"/>
      <c r="DM500" s="54"/>
      <c r="DN500" s="54">
        <v>1</v>
      </c>
      <c r="DO500" s="54" t="s">
        <v>4180</v>
      </c>
      <c r="DP500" s="54">
        <v>5</v>
      </c>
      <c r="DQ500" s="54"/>
      <c r="DR500" s="54"/>
      <c r="DS500" s="54"/>
      <c r="DT500" s="54"/>
      <c r="DU500" s="54"/>
      <c r="DV500" s="54"/>
      <c r="DW500" s="54"/>
      <c r="DX500" s="54"/>
      <c r="DY500" s="54"/>
      <c r="DZ500" s="54"/>
      <c r="EA500" s="54"/>
      <c r="EB500" s="54"/>
      <c r="EC500" s="54"/>
      <c r="ED500" s="54"/>
      <c r="EE500" s="54"/>
      <c r="EF500" s="54"/>
      <c r="EG500" s="54"/>
      <c r="EH500" s="54"/>
      <c r="EI500" s="54"/>
      <c r="EJ500" s="54"/>
      <c r="EK500" s="54"/>
      <c r="EL500" s="54">
        <v>1</v>
      </c>
      <c r="EM500" s="54" t="s">
        <v>4180</v>
      </c>
      <c r="EN500" s="54">
        <v>5</v>
      </c>
      <c r="EO500" s="54"/>
      <c r="EP500" s="54"/>
      <c r="EQ500" s="54"/>
      <c r="ER500" s="54"/>
      <c r="ES500" s="54"/>
      <c r="ET500" s="54"/>
      <c r="EU500" s="54"/>
      <c r="EV500" s="54"/>
      <c r="EW500" s="54"/>
      <c r="EX500" s="54"/>
      <c r="EY500" s="54"/>
      <c r="EZ500" s="54"/>
      <c r="FA500" s="54"/>
      <c r="FB500" s="54"/>
      <c r="FC500" s="54"/>
      <c r="FD500" s="54"/>
      <c r="FE500" s="54"/>
      <c r="FF500" s="54"/>
      <c r="FG500" s="54"/>
      <c r="FH500" s="54"/>
      <c r="FI500" s="54"/>
      <c r="FJ500" s="54"/>
      <c r="FK500" s="54"/>
      <c r="FL500" s="54"/>
      <c r="FM500" s="54"/>
      <c r="FN500" s="54"/>
      <c r="FO500" s="54"/>
      <c r="FP500" s="54"/>
      <c r="FQ500" s="54"/>
      <c r="FR500" s="54"/>
      <c r="FS500" s="54"/>
      <c r="FT500" s="54"/>
      <c r="FU500" s="54"/>
      <c r="FV500" s="54" t="s">
        <v>5228</v>
      </c>
      <c r="FW500" s="54"/>
      <c r="FX500" s="54"/>
      <c r="FY500" s="54" t="s">
        <v>5470</v>
      </c>
      <c r="FZ500" s="54"/>
      <c r="GA500" s="54"/>
      <c r="GB500" s="54"/>
      <c r="GC500" s="54"/>
      <c r="GD500" s="54"/>
      <c r="GE500" s="54"/>
      <c r="GF500" s="54" t="s">
        <v>5900</v>
      </c>
      <c r="GG500" s="54" t="s">
        <v>6241</v>
      </c>
      <c r="GH500" s="54" t="s">
        <v>6559</v>
      </c>
      <c r="GI500" s="54" t="s">
        <v>6904</v>
      </c>
      <c r="GJ500" s="54" t="s">
        <v>7161</v>
      </c>
      <c r="GK500" s="54" t="s">
        <v>7252</v>
      </c>
      <c r="GL500" s="54" t="s">
        <v>7345</v>
      </c>
      <c r="GM500" s="54" t="s">
        <v>7442</v>
      </c>
      <c r="GN500" s="54"/>
    </row>
    <row r="501" spans="3:196" ht="30" customHeight="1" x14ac:dyDescent="0.2">
      <c r="C501" s="57" t="s">
        <v>11155</v>
      </c>
      <c r="D501" s="102" t="s">
        <v>11217</v>
      </c>
      <c r="E501" s="54" t="s">
        <v>45</v>
      </c>
      <c r="F501" s="54" t="s">
        <v>11175</v>
      </c>
      <c r="G501" s="54" t="s">
        <v>84</v>
      </c>
      <c r="H501" s="54" t="s">
        <v>179</v>
      </c>
      <c r="I501" s="54" t="s">
        <v>516</v>
      </c>
      <c r="J501" s="54" t="s">
        <v>714</v>
      </c>
      <c r="K501" s="54">
        <v>2019</v>
      </c>
      <c r="L501" s="54" t="s">
        <v>831</v>
      </c>
      <c r="M501" s="54" t="s">
        <v>938</v>
      </c>
      <c r="N501" s="54"/>
      <c r="O501" s="54" t="s">
        <v>1084</v>
      </c>
      <c r="P501" s="54" t="s">
        <v>1344</v>
      </c>
      <c r="Q501" s="54" t="s">
        <v>1585</v>
      </c>
      <c r="R501" s="54" t="s">
        <v>1807</v>
      </c>
      <c r="S501" s="54" t="s">
        <v>2030</v>
      </c>
      <c r="T501" s="54" t="s">
        <v>2284</v>
      </c>
      <c r="U501" s="54"/>
      <c r="V501" s="54"/>
      <c r="W501" s="54"/>
      <c r="X501" s="54"/>
      <c r="Y501" s="54"/>
      <c r="Z501" s="54" t="s">
        <v>2695</v>
      </c>
      <c r="AA501" s="54" t="s">
        <v>3007</v>
      </c>
      <c r="AB501" s="54" t="s">
        <v>3138</v>
      </c>
      <c r="AC501" s="54" t="s">
        <v>3200</v>
      </c>
      <c r="AD501" s="55">
        <v>0.5</v>
      </c>
      <c r="AE501" s="55"/>
      <c r="AF501" s="55"/>
      <c r="AG501" s="55"/>
      <c r="AH501" s="55">
        <v>0.5</v>
      </c>
      <c r="AI501" s="55">
        <v>100</v>
      </c>
      <c r="AJ501" s="55">
        <v>0.05</v>
      </c>
      <c r="AK501" s="55">
        <v>0</v>
      </c>
      <c r="AL501" s="55">
        <v>0</v>
      </c>
      <c r="AM501" s="55">
        <v>0</v>
      </c>
      <c r="AN501" s="55">
        <v>0</v>
      </c>
      <c r="AO501" s="55">
        <v>0</v>
      </c>
      <c r="AP501" s="55">
        <v>0</v>
      </c>
      <c r="AQ501" s="55"/>
      <c r="AR501" s="55"/>
      <c r="AS501" s="55"/>
      <c r="AT501" s="55"/>
      <c r="AU501" s="55"/>
      <c r="AV501" s="55"/>
      <c r="AW501" s="54"/>
      <c r="AX501" s="54"/>
      <c r="AY501" s="55"/>
      <c r="AZ501" s="55">
        <v>0.5</v>
      </c>
      <c r="BA501" s="55">
        <v>0.04</v>
      </c>
      <c r="BB501" s="56">
        <v>4</v>
      </c>
      <c r="BC501" s="56">
        <v>4</v>
      </c>
      <c r="BD501" s="56">
        <v>1</v>
      </c>
      <c r="BE501" s="56"/>
      <c r="BF501" s="56"/>
      <c r="BG501" s="56"/>
      <c r="BH501" s="56"/>
      <c r="BI501" s="56"/>
      <c r="BJ501" s="56"/>
      <c r="BK501" s="56">
        <v>1</v>
      </c>
      <c r="BL501" s="56"/>
      <c r="BM501" s="56"/>
      <c r="BN501" s="56"/>
      <c r="BO501" s="56"/>
      <c r="BP501" s="56"/>
      <c r="BQ501" s="56"/>
      <c r="BR501" s="56"/>
      <c r="BS501" s="56"/>
      <c r="BT501" s="56"/>
      <c r="BU501" s="56"/>
      <c r="BV501" s="56"/>
      <c r="BW501" s="56"/>
      <c r="BX501" s="56"/>
      <c r="BY501" s="56"/>
      <c r="BZ501" s="56"/>
      <c r="CA501" s="56"/>
      <c r="CB501" s="56"/>
      <c r="CC501" s="56"/>
      <c r="CD501" s="56"/>
      <c r="CE501" s="56"/>
      <c r="CF501" s="56"/>
      <c r="CG501" s="56"/>
      <c r="CH501" s="56"/>
      <c r="CI501" s="56"/>
      <c r="CJ501" s="56"/>
      <c r="CK501" s="56"/>
      <c r="CL501" s="56"/>
      <c r="CM501" s="56"/>
      <c r="CN501" s="56">
        <v>0</v>
      </c>
      <c r="CO501" s="56"/>
      <c r="CP501" s="70"/>
      <c r="CQ501" s="56"/>
      <c r="CR501" s="56"/>
      <c r="CS501" s="56"/>
      <c r="CT501" s="56"/>
      <c r="CU501" s="56">
        <v>1</v>
      </c>
      <c r="CV501" s="56">
        <v>0</v>
      </c>
      <c r="CW501" s="55">
        <v>9.6000000000000002E-2</v>
      </c>
      <c r="CX501" s="54" t="s">
        <v>3693</v>
      </c>
      <c r="CY501" s="54"/>
      <c r="CZ501" s="54">
        <v>1.68</v>
      </c>
      <c r="DA501" s="54" t="s">
        <v>3984</v>
      </c>
      <c r="DB501" s="55">
        <v>5.7240000000000002</v>
      </c>
      <c r="DC501" s="54"/>
      <c r="DD501" s="54"/>
      <c r="DE501" s="54"/>
      <c r="DF501" s="54"/>
      <c r="DG501" s="54"/>
      <c r="DH501" s="54"/>
      <c r="DI501" s="54"/>
      <c r="DJ501" s="54">
        <v>4</v>
      </c>
      <c r="DK501" s="54"/>
      <c r="DL501" s="54"/>
      <c r="DM501" s="54"/>
      <c r="DN501" s="54">
        <v>1</v>
      </c>
      <c r="DO501" s="54" t="s">
        <v>4316</v>
      </c>
      <c r="DP501" s="54">
        <v>20</v>
      </c>
      <c r="DQ501" s="54"/>
      <c r="DR501" s="54"/>
      <c r="DS501" s="54"/>
      <c r="DT501" s="54"/>
      <c r="DU501" s="54"/>
      <c r="DV501" s="54"/>
      <c r="DW501" s="54"/>
      <c r="DX501" s="54"/>
      <c r="DY501" s="54"/>
      <c r="DZ501" s="54"/>
      <c r="EA501" s="54"/>
      <c r="EB501" s="54"/>
      <c r="EC501" s="54"/>
      <c r="ED501" s="54"/>
      <c r="EE501" s="54"/>
      <c r="EF501" s="54"/>
      <c r="EG501" s="54"/>
      <c r="EH501" s="54"/>
      <c r="EI501" s="54"/>
      <c r="EJ501" s="54"/>
      <c r="EK501" s="54"/>
      <c r="EL501" s="54"/>
      <c r="EM501" s="54"/>
      <c r="EN501" s="54"/>
      <c r="EO501" s="54"/>
      <c r="EP501" s="54"/>
      <c r="EQ501" s="54"/>
      <c r="ER501" s="54"/>
      <c r="ES501" s="54"/>
      <c r="ET501" s="54"/>
      <c r="EU501" s="54">
        <v>1</v>
      </c>
      <c r="EV501" s="54" t="s">
        <v>4180</v>
      </c>
      <c r="EW501" s="54">
        <v>5</v>
      </c>
      <c r="EX501" s="54"/>
      <c r="EY501" s="54"/>
      <c r="EZ501" s="54"/>
      <c r="FA501" s="54"/>
      <c r="FB501" s="54"/>
      <c r="FC501" s="54"/>
      <c r="FD501" s="54"/>
      <c r="FE501" s="54"/>
      <c r="FF501" s="54"/>
      <c r="FG501" s="54"/>
      <c r="FH501" s="54"/>
      <c r="FI501" s="54"/>
      <c r="FJ501" s="54"/>
      <c r="FK501" s="54"/>
      <c r="FL501" s="54"/>
      <c r="FM501" s="54"/>
      <c r="FN501" s="54"/>
      <c r="FO501" s="54"/>
      <c r="FP501" s="54"/>
      <c r="FQ501" s="54"/>
      <c r="FR501" s="54"/>
      <c r="FS501" s="54"/>
      <c r="FT501" s="54"/>
      <c r="FU501" s="54"/>
      <c r="FV501" s="54" t="s">
        <v>5229</v>
      </c>
      <c r="FW501" s="54"/>
      <c r="FX501" s="54"/>
      <c r="FY501" s="54" t="s">
        <v>5471</v>
      </c>
      <c r="FZ501" s="54"/>
      <c r="GA501" s="54" t="s">
        <v>5619</v>
      </c>
      <c r="GB501" s="54"/>
      <c r="GC501" s="54" t="s">
        <v>5697</v>
      </c>
      <c r="GD501" s="54">
        <v>2</v>
      </c>
      <c r="GE501" s="54">
        <v>50</v>
      </c>
      <c r="GF501" s="54" t="s">
        <v>5901</v>
      </c>
      <c r="GG501" s="54" t="s">
        <v>6242</v>
      </c>
      <c r="GH501" s="54" t="s">
        <v>6560</v>
      </c>
      <c r="GI501" s="54" t="s">
        <v>6905</v>
      </c>
      <c r="GJ501" s="54" t="s">
        <v>7161</v>
      </c>
      <c r="GK501" s="54" t="s">
        <v>7252</v>
      </c>
      <c r="GL501" s="54" t="s">
        <v>7345</v>
      </c>
      <c r="GM501" s="54" t="s">
        <v>7442</v>
      </c>
      <c r="GN501" s="54"/>
    </row>
    <row r="502" spans="3:196" ht="30" customHeight="1" x14ac:dyDescent="0.2">
      <c r="C502" s="57" t="s">
        <v>11156</v>
      </c>
      <c r="D502" s="102" t="s">
        <v>11217</v>
      </c>
      <c r="E502" s="54" t="s">
        <v>45</v>
      </c>
      <c r="F502" s="54" t="s">
        <v>11175</v>
      </c>
      <c r="G502" s="54" t="s">
        <v>82</v>
      </c>
      <c r="H502" s="54" t="s">
        <v>180</v>
      </c>
      <c r="I502" s="54" t="s">
        <v>517</v>
      </c>
      <c r="J502" s="54" t="s">
        <v>517</v>
      </c>
      <c r="K502" s="54">
        <v>2016</v>
      </c>
      <c r="L502" s="54" t="s">
        <v>771</v>
      </c>
      <c r="M502" s="54" t="s">
        <v>936</v>
      </c>
      <c r="N502" s="54"/>
      <c r="O502" s="54" t="s">
        <v>1085</v>
      </c>
      <c r="P502" s="54" t="s">
        <v>1345</v>
      </c>
      <c r="Q502" s="54" t="s">
        <v>1586</v>
      </c>
      <c r="R502" s="54" t="s">
        <v>1808</v>
      </c>
      <c r="S502" s="54" t="s">
        <v>2031</v>
      </c>
      <c r="T502" s="54" t="s">
        <v>2285</v>
      </c>
      <c r="U502" s="54"/>
      <c r="V502" s="54"/>
      <c r="W502" s="54"/>
      <c r="X502" s="54"/>
      <c r="Y502" s="54"/>
      <c r="Z502" s="54" t="s">
        <v>2696</v>
      </c>
      <c r="AA502" s="54" t="s">
        <v>3008</v>
      </c>
      <c r="AB502" s="54" t="s">
        <v>3138</v>
      </c>
      <c r="AC502" s="54" t="s">
        <v>3201</v>
      </c>
      <c r="AD502" s="55">
        <v>25.7</v>
      </c>
      <c r="AE502" s="55"/>
      <c r="AF502" s="55"/>
      <c r="AG502" s="55"/>
      <c r="AH502" s="55">
        <v>22.3</v>
      </c>
      <c r="AI502" s="55">
        <v>86.77</v>
      </c>
      <c r="AJ502" s="55">
        <v>0.1</v>
      </c>
      <c r="AK502" s="55">
        <v>0</v>
      </c>
      <c r="AL502" s="55">
        <v>0</v>
      </c>
      <c r="AM502" s="55">
        <v>0</v>
      </c>
      <c r="AN502" s="55">
        <v>0</v>
      </c>
      <c r="AO502" s="55">
        <v>3.4</v>
      </c>
      <c r="AP502" s="55">
        <v>13.23</v>
      </c>
      <c r="AQ502" s="55"/>
      <c r="AR502" s="55"/>
      <c r="AS502" s="55"/>
      <c r="AT502" s="55"/>
      <c r="AU502" s="55"/>
      <c r="AV502" s="55">
        <v>1</v>
      </c>
      <c r="AW502" s="54" t="s">
        <v>3396</v>
      </c>
      <c r="AX502" s="54" t="s">
        <v>3509</v>
      </c>
      <c r="AY502" s="55">
        <v>0</v>
      </c>
      <c r="AZ502" s="55">
        <v>50</v>
      </c>
      <c r="BA502" s="55">
        <v>0.2</v>
      </c>
      <c r="BB502" s="56">
        <v>63</v>
      </c>
      <c r="BC502" s="56">
        <v>34</v>
      </c>
      <c r="BD502" s="56">
        <v>23</v>
      </c>
      <c r="BE502" s="56">
        <v>3</v>
      </c>
      <c r="BF502" s="56"/>
      <c r="BG502" s="56"/>
      <c r="BH502" s="56"/>
      <c r="BI502" s="56"/>
      <c r="BJ502" s="56"/>
      <c r="BK502" s="56"/>
      <c r="BL502" s="56">
        <v>2</v>
      </c>
      <c r="BM502" s="56">
        <v>3</v>
      </c>
      <c r="BN502" s="56">
        <v>1</v>
      </c>
      <c r="BO502" s="56">
        <v>11</v>
      </c>
      <c r="BP502" s="56"/>
      <c r="BQ502" s="56"/>
      <c r="BR502" s="56"/>
      <c r="BS502" s="56"/>
      <c r="BT502" s="56"/>
      <c r="BU502" s="56"/>
      <c r="BV502" s="56"/>
      <c r="BW502" s="56"/>
      <c r="BX502" s="56"/>
      <c r="BY502" s="56"/>
      <c r="BZ502" s="56"/>
      <c r="CA502" s="56"/>
      <c r="CB502" s="56"/>
      <c r="CC502" s="56"/>
      <c r="CD502" s="56"/>
      <c r="CE502" s="56"/>
      <c r="CF502" s="56"/>
      <c r="CG502" s="56"/>
      <c r="CH502" s="56"/>
      <c r="CI502" s="56"/>
      <c r="CJ502" s="56"/>
      <c r="CK502" s="56"/>
      <c r="CL502" s="56"/>
      <c r="CM502" s="56"/>
      <c r="CN502" s="56">
        <v>0</v>
      </c>
      <c r="CO502" s="56"/>
      <c r="CP502" s="70"/>
      <c r="CQ502" s="56"/>
      <c r="CR502" s="56"/>
      <c r="CS502" s="56"/>
      <c r="CT502" s="56"/>
      <c r="CU502" s="56">
        <v>20</v>
      </c>
      <c r="CV502" s="56">
        <v>0</v>
      </c>
      <c r="CW502" s="55">
        <v>600</v>
      </c>
      <c r="CX502" s="54" t="s">
        <v>3694</v>
      </c>
      <c r="CY502" s="54"/>
      <c r="CZ502" s="54">
        <v>94.56</v>
      </c>
      <c r="DA502" s="54" t="s">
        <v>3985</v>
      </c>
      <c r="DB502" s="55">
        <v>634.5</v>
      </c>
      <c r="DC502" s="54"/>
      <c r="DD502" s="54"/>
      <c r="DE502" s="54"/>
      <c r="DF502" s="54"/>
      <c r="DG502" s="54"/>
      <c r="DH502" s="54"/>
      <c r="DI502" s="54"/>
      <c r="DJ502" s="54">
        <v>11</v>
      </c>
      <c r="DK502" s="54"/>
      <c r="DL502" s="54"/>
      <c r="DM502" s="54"/>
      <c r="DN502" s="54">
        <v>1</v>
      </c>
      <c r="DO502" s="54" t="s">
        <v>4317</v>
      </c>
      <c r="DP502" s="54">
        <v>1000</v>
      </c>
      <c r="DQ502" s="54">
        <v>1</v>
      </c>
      <c r="DR502" s="54" t="s">
        <v>4431</v>
      </c>
      <c r="DS502" s="54">
        <v>1000</v>
      </c>
      <c r="DT502" s="54"/>
      <c r="DU502" s="54"/>
      <c r="DV502" s="54"/>
      <c r="DW502" s="54"/>
      <c r="DX502" s="54"/>
      <c r="DY502" s="54"/>
      <c r="DZ502" s="54"/>
      <c r="EA502" s="54"/>
      <c r="EB502" s="54"/>
      <c r="EC502" s="54"/>
      <c r="ED502" s="54"/>
      <c r="EE502" s="54"/>
      <c r="EF502" s="54"/>
      <c r="EG502" s="54"/>
      <c r="EH502" s="54"/>
      <c r="EI502" s="54"/>
      <c r="EJ502" s="54"/>
      <c r="EK502" s="54"/>
      <c r="EL502" s="54"/>
      <c r="EM502" s="54"/>
      <c r="EN502" s="54"/>
      <c r="EO502" s="54"/>
      <c r="EP502" s="54"/>
      <c r="EQ502" s="54"/>
      <c r="ER502" s="54"/>
      <c r="ES502" s="54"/>
      <c r="ET502" s="54"/>
      <c r="EU502" s="54"/>
      <c r="EV502" s="54"/>
      <c r="EW502" s="54"/>
      <c r="EX502" s="54"/>
      <c r="EY502" s="54"/>
      <c r="EZ502" s="54"/>
      <c r="FA502" s="54">
        <v>1</v>
      </c>
      <c r="FB502" s="54" t="s">
        <v>4775</v>
      </c>
      <c r="FC502" s="54">
        <v>12</v>
      </c>
      <c r="FD502" s="54"/>
      <c r="FE502" s="54"/>
      <c r="FF502" s="54"/>
      <c r="FG502" s="54"/>
      <c r="FH502" s="54"/>
      <c r="FI502" s="54"/>
      <c r="FJ502" s="54"/>
      <c r="FK502" s="54"/>
      <c r="FL502" s="54"/>
      <c r="FM502" s="54"/>
      <c r="FN502" s="54"/>
      <c r="FO502" s="54"/>
      <c r="FP502" s="54"/>
      <c r="FQ502" s="54"/>
      <c r="FR502" s="54"/>
      <c r="FS502" s="54"/>
      <c r="FT502" s="54"/>
      <c r="FU502" s="54"/>
      <c r="FV502" s="54" t="s">
        <v>5230</v>
      </c>
      <c r="FW502" s="54"/>
      <c r="FX502" s="54"/>
      <c r="FY502" s="54" t="s">
        <v>5472</v>
      </c>
      <c r="FZ502" s="54"/>
      <c r="GA502" s="54"/>
      <c r="GB502" s="54"/>
      <c r="GC502" s="54"/>
      <c r="GD502" s="54"/>
      <c r="GE502" s="54"/>
      <c r="GF502" s="54" t="s">
        <v>5902</v>
      </c>
      <c r="GG502" s="54" t="s">
        <v>6243</v>
      </c>
      <c r="GH502" s="54" t="s">
        <v>6561</v>
      </c>
      <c r="GI502" s="54" t="s">
        <v>6906</v>
      </c>
      <c r="GJ502" s="54" t="s">
        <v>7161</v>
      </c>
      <c r="GK502" s="54" t="s">
        <v>7252</v>
      </c>
      <c r="GL502" s="54" t="s">
        <v>7345</v>
      </c>
      <c r="GM502" s="54" t="s">
        <v>7442</v>
      </c>
      <c r="GN502" s="54"/>
    </row>
    <row r="503" spans="3:196" ht="30" customHeight="1" x14ac:dyDescent="0.2">
      <c r="C503" s="57" t="s">
        <v>11083</v>
      </c>
      <c r="D503" s="102" t="s">
        <v>11216</v>
      </c>
      <c r="E503" s="46" t="s">
        <v>43</v>
      </c>
      <c r="F503" s="45" t="s">
        <v>11174</v>
      </c>
      <c r="G503" s="46"/>
      <c r="H503" s="46"/>
      <c r="I503" s="46" t="s">
        <v>7656</v>
      </c>
      <c r="J503" s="46" t="s">
        <v>725</v>
      </c>
      <c r="K503" s="46">
        <v>2019</v>
      </c>
      <c r="L503" s="47">
        <v>44927</v>
      </c>
      <c r="M503" s="47">
        <v>45291</v>
      </c>
      <c r="N503" s="46" t="s">
        <v>7898</v>
      </c>
      <c r="O503" s="46" t="s">
        <v>8032</v>
      </c>
      <c r="P503" s="46" t="s">
        <v>8137</v>
      </c>
      <c r="Q503" s="46" t="s">
        <v>8257</v>
      </c>
      <c r="R503" s="45"/>
      <c r="S503" s="45"/>
      <c r="T503" s="45"/>
      <c r="U503" s="45"/>
      <c r="V503" s="45"/>
      <c r="W503" s="45"/>
      <c r="X503" s="46" t="s">
        <v>8555</v>
      </c>
      <c r="Y503" s="46" t="s">
        <v>8650</v>
      </c>
      <c r="Z503" s="46" t="s">
        <v>8739</v>
      </c>
      <c r="AA503" s="46" t="s">
        <v>8848</v>
      </c>
      <c r="AB503" s="46" t="s">
        <v>3138</v>
      </c>
      <c r="AC503" s="46" t="s">
        <v>8906</v>
      </c>
      <c r="AD503" s="48">
        <f>SUM(AE503,AH503,AK503,AM503,AO503,AQ503)</f>
        <v>1598.1680000000001</v>
      </c>
      <c r="AE503" s="48">
        <v>27.2</v>
      </c>
      <c r="AF503" s="49">
        <v>1.7</v>
      </c>
      <c r="AG503" s="49">
        <v>0</v>
      </c>
      <c r="AH503" s="48">
        <v>52.787999999999997</v>
      </c>
      <c r="AI503" s="49">
        <v>3.3</v>
      </c>
      <c r="AJ503" s="49"/>
      <c r="AK503" s="49">
        <v>0</v>
      </c>
      <c r="AL503" s="49">
        <v>0</v>
      </c>
      <c r="AM503" s="49">
        <v>0</v>
      </c>
      <c r="AN503" s="49">
        <v>0</v>
      </c>
      <c r="AO503" s="49">
        <v>0</v>
      </c>
      <c r="AP503" s="49">
        <v>0</v>
      </c>
      <c r="AQ503" s="49">
        <v>1518.18</v>
      </c>
      <c r="AR503" s="49">
        <v>95</v>
      </c>
      <c r="AS503" s="46" t="s">
        <v>9019</v>
      </c>
      <c r="AT503" s="46" t="s">
        <v>9060</v>
      </c>
      <c r="AU503" s="46" t="s">
        <v>8739</v>
      </c>
      <c r="AV503" s="45"/>
      <c r="AW503" s="45"/>
      <c r="AX503" s="45"/>
      <c r="AY503" s="49"/>
      <c r="AZ503" s="49">
        <v>928.77</v>
      </c>
      <c r="BA503" s="49">
        <v>0.54200000000000004</v>
      </c>
      <c r="BB503" s="50">
        <v>470</v>
      </c>
      <c r="BC503" s="50">
        <v>470</v>
      </c>
      <c r="BD503" s="50">
        <v>183</v>
      </c>
      <c r="BE503" s="50"/>
      <c r="BF503" s="50"/>
      <c r="BG503" s="50"/>
      <c r="BH503" s="50"/>
      <c r="BI503" s="50"/>
      <c r="BJ503" s="50"/>
      <c r="BK503" s="50"/>
      <c r="BL503" s="50"/>
      <c r="BM503" s="50"/>
      <c r="BN503" s="50">
        <v>83</v>
      </c>
      <c r="BO503" s="50"/>
      <c r="BP503" s="50">
        <v>100</v>
      </c>
      <c r="BQ503" s="50"/>
      <c r="BR503" s="50"/>
      <c r="BS503" s="50"/>
      <c r="BT503" s="50"/>
      <c r="BU503" s="50"/>
      <c r="BV503" s="50"/>
      <c r="BW503" s="50"/>
      <c r="BX503" s="50"/>
      <c r="BY503" s="50"/>
      <c r="BZ503" s="50"/>
      <c r="CA503" s="50"/>
      <c r="CB503" s="50"/>
      <c r="CC503" s="50"/>
      <c r="CD503" s="50"/>
      <c r="CE503" s="50"/>
      <c r="CF503" s="50"/>
      <c r="CG503" s="50"/>
      <c r="CH503" s="50"/>
      <c r="CI503" s="50"/>
      <c r="CJ503" s="50"/>
      <c r="CK503" s="50"/>
      <c r="CL503" s="50"/>
      <c r="CM503" s="50"/>
      <c r="CN503" s="50">
        <v>0</v>
      </c>
      <c r="CO503" s="50"/>
      <c r="CP503" s="48"/>
      <c r="CQ503" s="50"/>
      <c r="CR503" s="50"/>
      <c r="CS503" s="51"/>
      <c r="CT503" s="50"/>
      <c r="CU503" s="50">
        <v>183</v>
      </c>
      <c r="CV503" s="52">
        <f>SUM(BE503:BX503)+SUM(CO503:CT503)-CU503</f>
        <v>0</v>
      </c>
      <c r="CW503" s="49">
        <v>1167.2059999999999</v>
      </c>
      <c r="CX503" s="46" t="s">
        <v>9283</v>
      </c>
      <c r="CY503" s="45"/>
      <c r="CZ503" s="49">
        <v>90.9</v>
      </c>
      <c r="DA503" s="53" t="s">
        <v>3957</v>
      </c>
      <c r="DB503" s="49">
        <v>1284.0899999999999</v>
      </c>
      <c r="DC503" s="49"/>
      <c r="DD503" s="45"/>
      <c r="DE503" s="45"/>
      <c r="DF503" s="45"/>
      <c r="DG503" s="45"/>
      <c r="DH503" s="46">
        <v>0</v>
      </c>
      <c r="DI503" s="45"/>
      <c r="DJ503" s="46">
        <v>0</v>
      </c>
      <c r="DK503" s="46">
        <v>1</v>
      </c>
      <c r="DL503" s="46" t="s">
        <v>9596</v>
      </c>
      <c r="DM503" s="46">
        <v>0</v>
      </c>
      <c r="DN503" s="46">
        <v>1</v>
      </c>
      <c r="DO503" s="46" t="s">
        <v>9658</v>
      </c>
      <c r="DP503" s="46">
        <v>0</v>
      </c>
      <c r="DQ503" s="45"/>
      <c r="DR503" s="45"/>
      <c r="DS503" s="45"/>
      <c r="DT503" s="45"/>
      <c r="DU503" s="45"/>
      <c r="DV503" s="45"/>
      <c r="DW503" s="46">
        <v>1</v>
      </c>
      <c r="DX503" s="46" t="s">
        <v>9596</v>
      </c>
      <c r="DY503" s="46">
        <v>0</v>
      </c>
      <c r="DZ503" s="46">
        <v>1</v>
      </c>
      <c r="EA503" s="46" t="s">
        <v>9596</v>
      </c>
      <c r="EB503" s="46">
        <v>0</v>
      </c>
      <c r="EC503" s="45"/>
      <c r="ED503" s="45"/>
      <c r="EE503" s="45"/>
      <c r="EF503" s="45"/>
      <c r="EG503" s="45"/>
      <c r="EH503" s="45"/>
      <c r="EI503" s="46">
        <v>1</v>
      </c>
      <c r="EJ503" s="46" t="s">
        <v>9812</v>
      </c>
      <c r="EK503" s="46">
        <v>113472</v>
      </c>
      <c r="EL503" s="46">
        <v>1</v>
      </c>
      <c r="EM503" s="46" t="s">
        <v>9658</v>
      </c>
      <c r="EN503" s="46">
        <v>0</v>
      </c>
      <c r="EO503" s="45"/>
      <c r="EP503" s="45"/>
      <c r="EQ503" s="45"/>
      <c r="ER503" s="45"/>
      <c r="ES503" s="45"/>
      <c r="ET503" s="45"/>
      <c r="EU503" s="45"/>
      <c r="EV503" s="45"/>
      <c r="EW503" s="45"/>
      <c r="EX503" s="45"/>
      <c r="EY503" s="45"/>
      <c r="EZ503" s="45"/>
      <c r="FA503" s="46">
        <v>1</v>
      </c>
      <c r="FB503" s="46" t="s">
        <v>9929</v>
      </c>
      <c r="FC503" s="46">
        <v>0</v>
      </c>
      <c r="FD503" s="45"/>
      <c r="FE503" s="45"/>
      <c r="FF503" s="45"/>
      <c r="FG503" s="46">
        <v>0</v>
      </c>
      <c r="FH503" s="46" t="s">
        <v>9985</v>
      </c>
      <c r="FI503" s="46">
        <v>49</v>
      </c>
      <c r="FJ503" s="46">
        <v>0</v>
      </c>
      <c r="FK503" s="46">
        <v>18</v>
      </c>
      <c r="FL503" s="46">
        <v>29</v>
      </c>
      <c r="FM503" s="46">
        <v>0</v>
      </c>
      <c r="FN503" s="46">
        <v>2</v>
      </c>
      <c r="FO503" s="46">
        <v>0</v>
      </c>
      <c r="FP503" s="46">
        <v>0</v>
      </c>
      <c r="FQ503" s="46">
        <v>0</v>
      </c>
      <c r="FR503" s="45"/>
      <c r="FS503" s="45"/>
      <c r="FT503" s="45"/>
      <c r="FU503" s="45"/>
      <c r="FV503" s="45"/>
      <c r="FW503" s="45"/>
      <c r="FX503" s="45"/>
      <c r="FY503" s="45"/>
      <c r="FZ503" s="45"/>
      <c r="GA503" s="45"/>
      <c r="GB503" s="45"/>
      <c r="GC503" s="46" t="s">
        <v>1624</v>
      </c>
      <c r="GD503" s="46">
        <v>0</v>
      </c>
      <c r="GE503" s="46">
        <v>0</v>
      </c>
      <c r="GF503" s="46" t="s">
        <v>10691</v>
      </c>
      <c r="GG503" s="46" t="s">
        <v>10786</v>
      </c>
      <c r="GH503" s="46" t="s">
        <v>11081</v>
      </c>
      <c r="GI503" s="46" t="s">
        <v>10898</v>
      </c>
      <c r="GJ503" s="46" t="s">
        <v>5</v>
      </c>
      <c r="GK503" s="46" t="s">
        <v>7250</v>
      </c>
      <c r="GL503" s="46" t="s">
        <v>11081</v>
      </c>
      <c r="GM503" s="46" t="s">
        <v>7441</v>
      </c>
      <c r="GN503" s="54"/>
    </row>
    <row r="504" spans="3:196" ht="30" customHeight="1" x14ac:dyDescent="0.2">
      <c r="C504" s="57" t="s">
        <v>11157</v>
      </c>
      <c r="D504" s="102" t="s">
        <v>11216</v>
      </c>
      <c r="E504" s="46" t="s">
        <v>43</v>
      </c>
      <c r="F504" s="45" t="s">
        <v>11174</v>
      </c>
      <c r="G504" s="46"/>
      <c r="H504" s="46"/>
      <c r="I504" s="46" t="s">
        <v>7684</v>
      </c>
      <c r="J504" s="46" t="s">
        <v>7807</v>
      </c>
      <c r="K504" s="46">
        <v>2016</v>
      </c>
      <c r="L504" s="47">
        <v>44927</v>
      </c>
      <c r="M504" s="47">
        <v>45291</v>
      </c>
      <c r="N504" s="46" t="s">
        <v>7899</v>
      </c>
      <c r="O504" s="46" t="s">
        <v>8033</v>
      </c>
      <c r="P504" s="46" t="s">
        <v>8138</v>
      </c>
      <c r="Q504" s="46" t="s">
        <v>8258</v>
      </c>
      <c r="R504" s="45"/>
      <c r="S504" s="45"/>
      <c r="T504" s="45"/>
      <c r="U504" s="45"/>
      <c r="V504" s="45"/>
      <c r="W504" s="45"/>
      <c r="X504" s="46" t="s">
        <v>8556</v>
      </c>
      <c r="Y504" s="46" t="s">
        <v>8651</v>
      </c>
      <c r="Z504" s="46" t="s">
        <v>8740</v>
      </c>
      <c r="AA504" s="46" t="s">
        <v>8740</v>
      </c>
      <c r="AB504" s="46" t="s">
        <v>3139</v>
      </c>
      <c r="AC504" s="46" t="s">
        <v>8906</v>
      </c>
      <c r="AD504" s="48">
        <f>SUM(AE504,AH504,AK504,AM504,AO504,AQ504)</f>
        <v>436.43899999999996</v>
      </c>
      <c r="AE504" s="48">
        <v>250</v>
      </c>
      <c r="AF504" s="49">
        <v>57.28</v>
      </c>
      <c r="AG504" s="49">
        <v>0.15</v>
      </c>
      <c r="AH504" s="48">
        <v>36.930999999999997</v>
      </c>
      <c r="AI504" s="49">
        <v>8.4600000000000009</v>
      </c>
      <c r="AJ504" s="49"/>
      <c r="AK504" s="49">
        <v>149.50800000000001</v>
      </c>
      <c r="AL504" s="49">
        <v>34.26</v>
      </c>
      <c r="AM504" s="49">
        <v>0</v>
      </c>
      <c r="AN504" s="49">
        <v>0</v>
      </c>
      <c r="AO504" s="49">
        <v>0</v>
      </c>
      <c r="AP504" s="49">
        <v>0</v>
      </c>
      <c r="AQ504" s="49">
        <v>0</v>
      </c>
      <c r="AR504" s="49">
        <v>0</v>
      </c>
      <c r="AS504" s="46" t="s">
        <v>1624</v>
      </c>
      <c r="AT504" s="46" t="s">
        <v>1624</v>
      </c>
      <c r="AU504" s="46" t="s">
        <v>1624</v>
      </c>
      <c r="AV504" s="45"/>
      <c r="AW504" s="45"/>
      <c r="AX504" s="45"/>
      <c r="AY504" s="49"/>
      <c r="AZ504" s="49">
        <v>310</v>
      </c>
      <c r="BA504" s="49">
        <v>0.18099999999999999</v>
      </c>
      <c r="BB504" s="50">
        <v>834</v>
      </c>
      <c r="BC504" s="50">
        <v>833</v>
      </c>
      <c r="BD504" s="50">
        <v>379</v>
      </c>
      <c r="BE504" s="50">
        <v>10</v>
      </c>
      <c r="BF504" s="50">
        <v>63</v>
      </c>
      <c r="BG504" s="50">
        <v>37</v>
      </c>
      <c r="BH504" s="50"/>
      <c r="BI504" s="50"/>
      <c r="BJ504" s="50">
        <v>21</v>
      </c>
      <c r="BK504" s="50"/>
      <c r="BL504" s="50"/>
      <c r="BM504" s="50">
        <v>53</v>
      </c>
      <c r="BN504" s="50">
        <v>39</v>
      </c>
      <c r="BO504" s="50">
        <v>65</v>
      </c>
      <c r="BP504" s="50">
        <v>21</v>
      </c>
      <c r="BQ504" s="50">
        <v>24</v>
      </c>
      <c r="BR504" s="50">
        <v>27</v>
      </c>
      <c r="BS504" s="50">
        <v>19</v>
      </c>
      <c r="BT504" s="50"/>
      <c r="BU504" s="50"/>
      <c r="BV504" s="50"/>
      <c r="BW504" s="50"/>
      <c r="BX504" s="50"/>
      <c r="BY504" s="50"/>
      <c r="BZ504" s="50"/>
      <c r="CA504" s="50"/>
      <c r="CB504" s="50"/>
      <c r="CC504" s="50"/>
      <c r="CD504" s="50"/>
      <c r="CE504" s="50"/>
      <c r="CF504" s="50"/>
      <c r="CG504" s="50"/>
      <c r="CH504" s="50"/>
      <c r="CI504" s="50"/>
      <c r="CJ504" s="50"/>
      <c r="CK504" s="50"/>
      <c r="CL504" s="50"/>
      <c r="CM504" s="50"/>
      <c r="CN504" s="50">
        <v>0</v>
      </c>
      <c r="CO504" s="50"/>
      <c r="CP504" s="48"/>
      <c r="CQ504" s="50"/>
      <c r="CR504" s="50"/>
      <c r="CS504" s="51"/>
      <c r="CT504" s="50"/>
      <c r="CU504" s="50">
        <v>379</v>
      </c>
      <c r="CV504" s="52">
        <f>SUM(BE504:BX504)+SUM(CO504:CT504)-CU504</f>
        <v>0</v>
      </c>
      <c r="CW504" s="49">
        <v>252</v>
      </c>
      <c r="CX504" s="46" t="s">
        <v>9284</v>
      </c>
      <c r="CY504" s="45"/>
      <c r="CZ504" s="49">
        <v>19.62</v>
      </c>
      <c r="DA504" s="53" t="s">
        <v>9429</v>
      </c>
      <c r="DB504" s="49">
        <v>1284.0899999999999</v>
      </c>
      <c r="DC504" s="49">
        <v>1</v>
      </c>
      <c r="DD504" s="46" t="s">
        <v>9485</v>
      </c>
      <c r="DE504" s="46" t="s">
        <v>9516</v>
      </c>
      <c r="DF504" s="46" t="s">
        <v>8740</v>
      </c>
      <c r="DG504" s="46">
        <v>1</v>
      </c>
      <c r="DH504" s="46">
        <v>0</v>
      </c>
      <c r="DI504" s="45"/>
      <c r="DJ504" s="46">
        <v>0</v>
      </c>
      <c r="DK504" s="45"/>
      <c r="DL504" s="45"/>
      <c r="DM504" s="45"/>
      <c r="DN504" s="46">
        <v>1</v>
      </c>
      <c r="DO504" s="46" t="s">
        <v>9659</v>
      </c>
      <c r="DP504" s="46">
        <v>500</v>
      </c>
      <c r="DQ504" s="46">
        <v>1</v>
      </c>
      <c r="DR504" s="46" t="s">
        <v>9716</v>
      </c>
      <c r="DS504" s="46">
        <v>379</v>
      </c>
      <c r="DT504" s="45"/>
      <c r="DU504" s="45"/>
      <c r="DV504" s="45"/>
      <c r="DW504" s="45"/>
      <c r="DX504" s="45"/>
      <c r="DY504" s="45"/>
      <c r="DZ504" s="45"/>
      <c r="EA504" s="45"/>
      <c r="EB504" s="45"/>
      <c r="EC504" s="45"/>
      <c r="ED504" s="45"/>
      <c r="EE504" s="45"/>
      <c r="EF504" s="46" t="s">
        <v>1624</v>
      </c>
      <c r="EG504" s="46" t="s">
        <v>1624</v>
      </c>
      <c r="EH504" s="46">
        <v>0</v>
      </c>
      <c r="EI504" s="45"/>
      <c r="EJ504" s="45"/>
      <c r="EK504" s="45"/>
      <c r="EL504" s="45"/>
      <c r="EM504" s="45"/>
      <c r="EN504" s="45"/>
      <c r="EO504" s="45"/>
      <c r="EP504" s="45"/>
      <c r="EQ504" s="45"/>
      <c r="ER504" s="45"/>
      <c r="ES504" s="45"/>
      <c r="ET504" s="45"/>
      <c r="EU504" s="45"/>
      <c r="EV504" s="45"/>
      <c r="EW504" s="45"/>
      <c r="EX504" s="45"/>
      <c r="EY504" s="45"/>
      <c r="EZ504" s="45"/>
      <c r="FA504" s="46">
        <v>1</v>
      </c>
      <c r="FB504" s="46" t="s">
        <v>9930</v>
      </c>
      <c r="FC504" s="46">
        <v>24</v>
      </c>
      <c r="FD504" s="46" t="s">
        <v>1624</v>
      </c>
      <c r="FE504" s="46" t="s">
        <v>1624</v>
      </c>
      <c r="FF504" s="46">
        <v>0</v>
      </c>
      <c r="FG504" s="46">
        <v>100</v>
      </c>
      <c r="FH504" s="45"/>
      <c r="FI504" s="46">
        <v>834</v>
      </c>
      <c r="FJ504" s="46">
        <v>1</v>
      </c>
      <c r="FK504" s="46">
        <v>20</v>
      </c>
      <c r="FL504" s="46">
        <v>113</v>
      </c>
      <c r="FM504" s="46">
        <v>0</v>
      </c>
      <c r="FN504" s="46">
        <v>2</v>
      </c>
      <c r="FO504" s="46">
        <v>0</v>
      </c>
      <c r="FP504" s="46">
        <v>0</v>
      </c>
      <c r="FQ504" s="46">
        <v>0</v>
      </c>
      <c r="FR504" s="45"/>
      <c r="FS504" s="45"/>
      <c r="FT504" s="46" t="s">
        <v>1624</v>
      </c>
      <c r="FU504" s="53" t="s">
        <v>10155</v>
      </c>
      <c r="FV504" s="46" t="s">
        <v>10242</v>
      </c>
      <c r="FW504" s="53" t="s">
        <v>10317</v>
      </c>
      <c r="FX504" s="46" t="s">
        <v>10368</v>
      </c>
      <c r="FY504" s="46" t="s">
        <v>10425</v>
      </c>
      <c r="FZ504" s="45"/>
      <c r="GA504" s="46" t="s">
        <v>10523</v>
      </c>
      <c r="GB504" s="46" t="s">
        <v>10573</v>
      </c>
      <c r="GC504" s="46" t="s">
        <v>10606</v>
      </c>
      <c r="GD504" s="46">
        <v>32</v>
      </c>
      <c r="GE504" s="46">
        <v>480</v>
      </c>
      <c r="GF504" s="46" t="s">
        <v>10692</v>
      </c>
      <c r="GG504" s="46" t="s">
        <v>10787</v>
      </c>
      <c r="GH504" s="46" t="s">
        <v>11081</v>
      </c>
      <c r="GI504" s="46" t="s">
        <v>10899</v>
      </c>
      <c r="GJ504" s="46" t="s">
        <v>5</v>
      </c>
      <c r="GK504" s="46" t="s">
        <v>7250</v>
      </c>
      <c r="GL504" s="46" t="s">
        <v>11081</v>
      </c>
      <c r="GM504" s="46" t="s">
        <v>7441</v>
      </c>
      <c r="GN504" s="54"/>
    </row>
    <row r="505" spans="3:196" ht="30" customHeight="1" x14ac:dyDescent="0.2">
      <c r="C505" s="57" t="s">
        <v>11157</v>
      </c>
      <c r="D505" s="102" t="s">
        <v>11216</v>
      </c>
      <c r="E505" s="54" t="s">
        <v>43</v>
      </c>
      <c r="F505" s="54" t="s">
        <v>11175</v>
      </c>
      <c r="G505" s="54" t="s">
        <v>82</v>
      </c>
      <c r="H505" s="54" t="s">
        <v>118</v>
      </c>
      <c r="I505" s="54" t="s">
        <v>476</v>
      </c>
      <c r="J505" s="54" t="s">
        <v>703</v>
      </c>
      <c r="K505" s="54">
        <v>2021</v>
      </c>
      <c r="L505" s="54" t="s">
        <v>784</v>
      </c>
      <c r="M505" s="54" t="s">
        <v>936</v>
      </c>
      <c r="N505" s="54"/>
      <c r="O505" s="54" t="s">
        <v>1043</v>
      </c>
      <c r="P505" s="54" t="s">
        <v>1316</v>
      </c>
      <c r="Q505" s="54"/>
      <c r="R505" s="54"/>
      <c r="S505" s="54" t="s">
        <v>1979</v>
      </c>
      <c r="T505" s="54" t="s">
        <v>2260</v>
      </c>
      <c r="U505" s="54" t="s">
        <v>2453</v>
      </c>
      <c r="V505" s="54" t="s">
        <v>2532</v>
      </c>
      <c r="W505" s="54"/>
      <c r="X505" s="54"/>
      <c r="Y505" s="54"/>
      <c r="Z505" s="54" t="s">
        <v>2633</v>
      </c>
      <c r="AA505" s="54" t="s">
        <v>2992</v>
      </c>
      <c r="AB505" s="54" t="s">
        <v>3138</v>
      </c>
      <c r="AC505" s="54" t="s">
        <v>3170</v>
      </c>
      <c r="AD505" s="55">
        <v>10</v>
      </c>
      <c r="AE505" s="55"/>
      <c r="AF505" s="55"/>
      <c r="AG505" s="55"/>
      <c r="AH505" s="55">
        <v>10</v>
      </c>
      <c r="AI505" s="55">
        <v>100</v>
      </c>
      <c r="AJ505" s="55">
        <v>0.05</v>
      </c>
      <c r="AK505" s="55">
        <v>0</v>
      </c>
      <c r="AL505" s="55">
        <v>0</v>
      </c>
      <c r="AM505" s="55">
        <v>0</v>
      </c>
      <c r="AN505" s="55">
        <v>0</v>
      </c>
      <c r="AO505" s="55">
        <v>0</v>
      </c>
      <c r="AP505" s="55">
        <v>0</v>
      </c>
      <c r="AQ505" s="55"/>
      <c r="AR505" s="55"/>
      <c r="AS505" s="55"/>
      <c r="AT505" s="55"/>
      <c r="AU505" s="55"/>
      <c r="AV505" s="55"/>
      <c r="AW505" s="54"/>
      <c r="AX505" s="54"/>
      <c r="AY505" s="55"/>
      <c r="AZ505" s="55">
        <v>20</v>
      </c>
      <c r="BA505" s="55">
        <v>0.09</v>
      </c>
      <c r="BB505" s="56">
        <v>115</v>
      </c>
      <c r="BC505" s="56">
        <v>115</v>
      </c>
      <c r="BD505" s="56">
        <v>27</v>
      </c>
      <c r="BE505" s="56"/>
      <c r="BF505" s="56">
        <v>3</v>
      </c>
      <c r="BG505" s="56">
        <v>3</v>
      </c>
      <c r="BH505" s="56"/>
      <c r="BI505" s="56"/>
      <c r="BJ505" s="56"/>
      <c r="BK505" s="56"/>
      <c r="BL505" s="56"/>
      <c r="BM505" s="56">
        <v>4</v>
      </c>
      <c r="BN505" s="56"/>
      <c r="BO505" s="56">
        <v>8</v>
      </c>
      <c r="BP505" s="56"/>
      <c r="BQ505" s="56"/>
      <c r="BR505" s="56">
        <v>1</v>
      </c>
      <c r="BS505" s="56"/>
      <c r="BT505" s="56"/>
      <c r="BU505" s="56"/>
      <c r="BV505" s="56"/>
      <c r="BW505" s="56"/>
      <c r="BX505" s="56"/>
      <c r="BY505" s="56"/>
      <c r="BZ505" s="56"/>
      <c r="CA505" s="56"/>
      <c r="CB505" s="56"/>
      <c r="CC505" s="56"/>
      <c r="CD505" s="56"/>
      <c r="CE505" s="56"/>
      <c r="CF505" s="56"/>
      <c r="CG505" s="56"/>
      <c r="CH505" s="56"/>
      <c r="CI505" s="56"/>
      <c r="CJ505" s="56"/>
      <c r="CK505" s="56"/>
      <c r="CL505" s="56"/>
      <c r="CM505" s="56"/>
      <c r="CN505" s="56">
        <v>0</v>
      </c>
      <c r="CO505" s="56"/>
      <c r="CP505" s="70"/>
      <c r="CQ505" s="56"/>
      <c r="CR505" s="56"/>
      <c r="CS505" s="56" t="s">
        <v>3579</v>
      </c>
      <c r="CT505" s="56">
        <v>8</v>
      </c>
      <c r="CU505" s="56">
        <v>27</v>
      </c>
      <c r="CV505" s="56">
        <v>0</v>
      </c>
      <c r="CW505" s="55">
        <v>6.6890000000000001</v>
      </c>
      <c r="CX505" s="54" t="s">
        <v>3640</v>
      </c>
      <c r="CY505" s="54"/>
      <c r="CZ505" s="54">
        <v>1.08</v>
      </c>
      <c r="DA505" s="54" t="s">
        <v>3956</v>
      </c>
      <c r="DB505" s="55">
        <v>617.16800000000001</v>
      </c>
      <c r="DC505" s="54"/>
      <c r="DD505" s="54"/>
      <c r="DE505" s="54"/>
      <c r="DF505" s="54"/>
      <c r="DG505" s="54"/>
      <c r="DH505" s="54">
        <v>0</v>
      </c>
      <c r="DI505" s="54"/>
      <c r="DJ505" s="54">
        <v>2</v>
      </c>
      <c r="DK505" s="54"/>
      <c r="DL505" s="54"/>
      <c r="DM505" s="54"/>
      <c r="DN505" s="54"/>
      <c r="DO505" s="54"/>
      <c r="DP505" s="54"/>
      <c r="DQ505" s="54">
        <v>1</v>
      </c>
      <c r="DR505" s="54" t="s">
        <v>3640</v>
      </c>
      <c r="DS505" s="54">
        <v>17589</v>
      </c>
      <c r="DT505" s="54"/>
      <c r="DU505" s="54"/>
      <c r="DV505" s="54"/>
      <c r="DW505" s="54"/>
      <c r="DX505" s="54"/>
      <c r="DY505" s="54"/>
      <c r="DZ505" s="54"/>
      <c r="EA505" s="54"/>
      <c r="EB505" s="54"/>
      <c r="EC505" s="54"/>
      <c r="ED505" s="54"/>
      <c r="EE505" s="54"/>
      <c r="EF505" s="54"/>
      <c r="EG505" s="54"/>
      <c r="EH505" s="54"/>
      <c r="EI505" s="54"/>
      <c r="EJ505" s="54"/>
      <c r="EK505" s="54"/>
      <c r="EL505" s="54"/>
      <c r="EM505" s="54"/>
      <c r="EN505" s="54"/>
      <c r="EO505" s="54"/>
      <c r="EP505" s="54"/>
      <c r="EQ505" s="54"/>
      <c r="ER505" s="54"/>
      <c r="ES505" s="54"/>
      <c r="ET505" s="54"/>
      <c r="EU505" s="54"/>
      <c r="EV505" s="54"/>
      <c r="EW505" s="54"/>
      <c r="EX505" s="54"/>
      <c r="EY505" s="54"/>
      <c r="EZ505" s="54"/>
      <c r="FA505" s="54">
        <v>1</v>
      </c>
      <c r="FB505" s="54" t="s">
        <v>4769</v>
      </c>
      <c r="FC505" s="54">
        <v>9</v>
      </c>
      <c r="FD505" s="54"/>
      <c r="FE505" s="54"/>
      <c r="FF505" s="54"/>
      <c r="FG505" s="54"/>
      <c r="FH505" s="54"/>
      <c r="FI505" s="54"/>
      <c r="FJ505" s="54"/>
      <c r="FK505" s="54"/>
      <c r="FL505" s="54"/>
      <c r="FM505" s="54"/>
      <c r="FN505" s="54"/>
      <c r="FO505" s="54"/>
      <c r="FP505" s="54"/>
      <c r="FQ505" s="54"/>
      <c r="FR505" s="54"/>
      <c r="FS505" s="54"/>
      <c r="FT505" s="54"/>
      <c r="FU505" s="54" t="s">
        <v>4970</v>
      </c>
      <c r="FV505" s="54"/>
      <c r="FW505" s="54"/>
      <c r="FX505" s="54"/>
      <c r="FY505" s="54"/>
      <c r="FZ505" s="54"/>
      <c r="GA505" s="54"/>
      <c r="GB505" s="54"/>
      <c r="GC505" s="54"/>
      <c r="GD505" s="54"/>
      <c r="GE505" s="54"/>
      <c r="GF505" s="54" t="s">
        <v>5841</v>
      </c>
      <c r="GG505" s="54" t="s">
        <v>6181</v>
      </c>
      <c r="GH505" s="54" t="s">
        <v>6500</v>
      </c>
      <c r="GI505" s="54" t="s">
        <v>6845</v>
      </c>
      <c r="GJ505" s="54" t="s">
        <v>5</v>
      </c>
      <c r="GK505" s="54" t="s">
        <v>7250</v>
      </c>
      <c r="GL505" s="54" t="s">
        <v>7343</v>
      </c>
      <c r="GM505" s="54" t="s">
        <v>7441</v>
      </c>
      <c r="GN505" s="54"/>
    </row>
    <row r="506" spans="3:196" ht="30" customHeight="1" x14ac:dyDescent="0.2">
      <c r="C506" s="57" t="s">
        <v>11157</v>
      </c>
      <c r="D506" s="102" t="s">
        <v>11216</v>
      </c>
      <c r="E506" s="54" t="s">
        <v>43</v>
      </c>
      <c r="F506" s="54" t="s">
        <v>11175</v>
      </c>
      <c r="G506" s="54" t="s">
        <v>86</v>
      </c>
      <c r="H506" s="54" t="s">
        <v>119</v>
      </c>
      <c r="I506" s="54" t="s">
        <v>477</v>
      </c>
      <c r="J506" s="54" t="s">
        <v>704</v>
      </c>
      <c r="K506" s="54">
        <v>2023</v>
      </c>
      <c r="L506" s="54" t="s">
        <v>785</v>
      </c>
      <c r="M506" s="54" t="s">
        <v>948</v>
      </c>
      <c r="N506" s="54"/>
      <c r="O506" s="54" t="s">
        <v>1044</v>
      </c>
      <c r="P506" s="54" t="s">
        <v>1317</v>
      </c>
      <c r="Q506" s="54"/>
      <c r="R506" s="54"/>
      <c r="S506" s="54"/>
      <c r="T506" s="54"/>
      <c r="U506" s="54"/>
      <c r="V506" s="54"/>
      <c r="W506" s="54"/>
      <c r="X506" s="54"/>
      <c r="Y506" s="54"/>
      <c r="Z506" s="54" t="s">
        <v>2634</v>
      </c>
      <c r="AA506" s="54" t="s">
        <v>2634</v>
      </c>
      <c r="AB506" s="54" t="s">
        <v>3138</v>
      </c>
      <c r="AC506" s="54" t="s">
        <v>3171</v>
      </c>
      <c r="AD506" s="55">
        <v>0.246</v>
      </c>
      <c r="AE506" s="55"/>
      <c r="AF506" s="55"/>
      <c r="AG506" s="55"/>
      <c r="AH506" s="55">
        <v>0.189</v>
      </c>
      <c r="AI506" s="55">
        <v>76.83</v>
      </c>
      <c r="AJ506" s="55">
        <v>0.04</v>
      </c>
      <c r="AK506" s="55">
        <v>5.7000000000000002E-2</v>
      </c>
      <c r="AL506" s="55">
        <v>23.17</v>
      </c>
      <c r="AM506" s="55">
        <v>0</v>
      </c>
      <c r="AN506" s="55">
        <v>0</v>
      </c>
      <c r="AO506" s="55">
        <v>0</v>
      </c>
      <c r="AP506" s="55">
        <v>0</v>
      </c>
      <c r="AQ506" s="55"/>
      <c r="AR506" s="55"/>
      <c r="AS506" s="55"/>
      <c r="AT506" s="55"/>
      <c r="AU506" s="55"/>
      <c r="AV506" s="55"/>
      <c r="AW506" s="54"/>
      <c r="AX506" s="54"/>
      <c r="AY506" s="55"/>
      <c r="AZ506" s="55">
        <v>0.2</v>
      </c>
      <c r="BA506" s="55">
        <v>0.04</v>
      </c>
      <c r="BB506" s="56">
        <v>2</v>
      </c>
      <c r="BC506" s="56">
        <v>2</v>
      </c>
      <c r="BD506" s="56">
        <v>2</v>
      </c>
      <c r="BE506" s="56"/>
      <c r="BF506" s="56"/>
      <c r="BG506" s="56"/>
      <c r="BH506" s="56"/>
      <c r="BI506" s="56"/>
      <c r="BJ506" s="56"/>
      <c r="BK506" s="56"/>
      <c r="BL506" s="56"/>
      <c r="BM506" s="56"/>
      <c r="BN506" s="56"/>
      <c r="BO506" s="56"/>
      <c r="BP506" s="56">
        <v>1</v>
      </c>
      <c r="BQ506" s="56"/>
      <c r="BR506" s="56"/>
      <c r="BS506" s="56">
        <v>1</v>
      </c>
      <c r="BT506" s="56"/>
      <c r="BU506" s="56"/>
      <c r="BV506" s="56"/>
      <c r="BW506" s="56"/>
      <c r="BX506" s="56"/>
      <c r="BY506" s="56"/>
      <c r="BZ506" s="56"/>
      <c r="CA506" s="56"/>
      <c r="CB506" s="56"/>
      <c r="CC506" s="56"/>
      <c r="CD506" s="56"/>
      <c r="CE506" s="56"/>
      <c r="CF506" s="56"/>
      <c r="CG506" s="56"/>
      <c r="CH506" s="56"/>
      <c r="CI506" s="56"/>
      <c r="CJ506" s="56"/>
      <c r="CK506" s="56"/>
      <c r="CL506" s="56"/>
      <c r="CM506" s="56"/>
      <c r="CN506" s="56">
        <v>0</v>
      </c>
      <c r="CO506" s="56"/>
      <c r="CP506" s="70"/>
      <c r="CQ506" s="56"/>
      <c r="CR506" s="56"/>
      <c r="CS506" s="56"/>
      <c r="CT506" s="56"/>
      <c r="CU506" s="56">
        <v>2</v>
      </c>
      <c r="CV506" s="56">
        <v>0</v>
      </c>
      <c r="CW506" s="55">
        <v>0.63100000000000001</v>
      </c>
      <c r="CX506" s="54" t="s">
        <v>3641</v>
      </c>
      <c r="CY506" s="54"/>
      <c r="CZ506" s="54">
        <v>1.66</v>
      </c>
      <c r="DA506" s="54" t="s">
        <v>3957</v>
      </c>
      <c r="DB506" s="55">
        <v>37.932000000000002</v>
      </c>
      <c r="DC506" s="54"/>
      <c r="DD506" s="54"/>
      <c r="DE506" s="54"/>
      <c r="DF506" s="54"/>
      <c r="DG506" s="54"/>
      <c r="DH506" s="54"/>
      <c r="DI506" s="54"/>
      <c r="DJ506" s="54"/>
      <c r="DK506" s="54"/>
      <c r="DL506" s="54"/>
      <c r="DM506" s="54"/>
      <c r="DN506" s="54">
        <v>1</v>
      </c>
      <c r="DO506" s="54" t="s">
        <v>4298</v>
      </c>
      <c r="DP506" s="54">
        <v>6</v>
      </c>
      <c r="DQ506" s="54"/>
      <c r="DR506" s="54"/>
      <c r="DS506" s="54"/>
      <c r="DT506" s="54"/>
      <c r="DU506" s="54"/>
      <c r="DV506" s="54"/>
      <c r="DW506" s="54"/>
      <c r="DX506" s="54"/>
      <c r="DY506" s="54"/>
      <c r="DZ506" s="54"/>
      <c r="EA506" s="54"/>
      <c r="EB506" s="54"/>
      <c r="EC506" s="54"/>
      <c r="ED506" s="54"/>
      <c r="EE506" s="54"/>
      <c r="EF506" s="54"/>
      <c r="EG506" s="54"/>
      <c r="EH506" s="54"/>
      <c r="EI506" s="54"/>
      <c r="EJ506" s="54"/>
      <c r="EK506" s="54"/>
      <c r="EL506" s="54"/>
      <c r="EM506" s="54"/>
      <c r="EN506" s="54"/>
      <c r="EO506" s="54"/>
      <c r="EP506" s="54"/>
      <c r="EQ506" s="54"/>
      <c r="ER506" s="54"/>
      <c r="ES506" s="54"/>
      <c r="ET506" s="54"/>
      <c r="EU506" s="54"/>
      <c r="EV506" s="54"/>
      <c r="EW506" s="54"/>
      <c r="EX506" s="54">
        <v>1</v>
      </c>
      <c r="EY506" s="54" t="s">
        <v>4699</v>
      </c>
      <c r="EZ506" s="54">
        <v>4</v>
      </c>
      <c r="FA506" s="54"/>
      <c r="FB506" s="54"/>
      <c r="FC506" s="54"/>
      <c r="FD506" s="54"/>
      <c r="FE506" s="54"/>
      <c r="FF506" s="54"/>
      <c r="FG506" s="54"/>
      <c r="FH506" s="54"/>
      <c r="FI506" s="54"/>
      <c r="FJ506" s="54"/>
      <c r="FK506" s="54"/>
      <c r="FL506" s="54"/>
      <c r="FM506" s="54"/>
      <c r="FN506" s="54"/>
      <c r="FO506" s="54"/>
      <c r="FP506" s="54"/>
      <c r="FQ506" s="54"/>
      <c r="FR506" s="54"/>
      <c r="FS506" s="54"/>
      <c r="FT506" s="54"/>
      <c r="FU506" s="54" t="s">
        <v>4971</v>
      </c>
      <c r="FV506" s="54" t="s">
        <v>5203</v>
      </c>
      <c r="FW506" s="54"/>
      <c r="FX506" s="54"/>
      <c r="FY506" s="54" t="s">
        <v>5440</v>
      </c>
      <c r="FZ506" s="54"/>
      <c r="GA506" s="54"/>
      <c r="GB506" s="54"/>
      <c r="GC506" s="54" t="s">
        <v>5679</v>
      </c>
      <c r="GD506" s="54">
        <v>29</v>
      </c>
      <c r="GE506" s="54">
        <v>59</v>
      </c>
      <c r="GF506" s="54" t="s">
        <v>5842</v>
      </c>
      <c r="GG506" s="54" t="s">
        <v>6182</v>
      </c>
      <c r="GH506" s="54" t="s">
        <v>6501</v>
      </c>
      <c r="GI506" s="54" t="s">
        <v>6846</v>
      </c>
      <c r="GJ506" s="54" t="s">
        <v>5</v>
      </c>
      <c r="GK506" s="54" t="s">
        <v>7250</v>
      </c>
      <c r="GL506" s="54" t="s">
        <v>7343</v>
      </c>
      <c r="GM506" s="54" t="s">
        <v>7441</v>
      </c>
      <c r="GN506" s="54"/>
    </row>
    <row r="507" spans="3:196" ht="30" customHeight="1" x14ac:dyDescent="0.2">
      <c r="C507" s="57" t="s">
        <v>11157</v>
      </c>
      <c r="D507" s="102" t="s">
        <v>11216</v>
      </c>
      <c r="E507" s="54" t="s">
        <v>43</v>
      </c>
      <c r="F507" s="54" t="s">
        <v>11175</v>
      </c>
      <c r="G507" s="54" t="s">
        <v>84</v>
      </c>
      <c r="H507" s="54" t="s">
        <v>120</v>
      </c>
      <c r="I507" s="54" t="s">
        <v>478</v>
      </c>
      <c r="J507" s="54" t="s">
        <v>705</v>
      </c>
      <c r="K507" s="54">
        <v>2012</v>
      </c>
      <c r="L507" s="54" t="s">
        <v>786</v>
      </c>
      <c r="M507" s="54" t="s">
        <v>941</v>
      </c>
      <c r="N507" s="54"/>
      <c r="O507" s="54" t="s">
        <v>1045</v>
      </c>
      <c r="P507" s="54" t="s">
        <v>1318</v>
      </c>
      <c r="Q507" s="54" t="s">
        <v>1537</v>
      </c>
      <c r="R507" s="54" t="s">
        <v>1780</v>
      </c>
      <c r="S507" s="54" t="s">
        <v>1980</v>
      </c>
      <c r="T507" s="54" t="s">
        <v>2261</v>
      </c>
      <c r="U507" s="54" t="s">
        <v>2454</v>
      </c>
      <c r="V507" s="54" t="s">
        <v>2533</v>
      </c>
      <c r="W507" s="54"/>
      <c r="X507" s="54"/>
      <c r="Y507" s="54"/>
      <c r="Z507" s="54" t="s">
        <v>2635</v>
      </c>
      <c r="AA507" s="54" t="s">
        <v>2993</v>
      </c>
      <c r="AB507" s="54" t="s">
        <v>3138</v>
      </c>
      <c r="AC507" s="54" t="s">
        <v>3172</v>
      </c>
      <c r="AD507" s="55">
        <v>0.108</v>
      </c>
      <c r="AE507" s="55"/>
      <c r="AF507" s="55"/>
      <c r="AG507" s="55"/>
      <c r="AH507" s="55">
        <v>0.108</v>
      </c>
      <c r="AI507" s="55">
        <v>100</v>
      </c>
      <c r="AJ507" s="55">
        <v>0.01</v>
      </c>
      <c r="AK507" s="55">
        <v>0</v>
      </c>
      <c r="AL507" s="55">
        <v>0</v>
      </c>
      <c r="AM507" s="55">
        <v>0</v>
      </c>
      <c r="AN507" s="55">
        <v>0</v>
      </c>
      <c r="AO507" s="55">
        <v>0</v>
      </c>
      <c r="AP507" s="55">
        <v>0</v>
      </c>
      <c r="AQ507" s="55"/>
      <c r="AR507" s="55"/>
      <c r="AS507" s="55"/>
      <c r="AT507" s="55"/>
      <c r="AU507" s="55"/>
      <c r="AV507" s="55">
        <v>1</v>
      </c>
      <c r="AW507" s="54" t="s">
        <v>3390</v>
      </c>
      <c r="AX507" s="54" t="s">
        <v>3506</v>
      </c>
      <c r="AY507" s="55">
        <v>0.03</v>
      </c>
      <c r="AZ507" s="55">
        <v>0.23</v>
      </c>
      <c r="BA507" s="55">
        <v>0.02</v>
      </c>
      <c r="BB507" s="56">
        <v>3</v>
      </c>
      <c r="BC507" s="56">
        <v>3</v>
      </c>
      <c r="BD507" s="56">
        <v>3</v>
      </c>
      <c r="BE507" s="56"/>
      <c r="BF507" s="56"/>
      <c r="BG507" s="56"/>
      <c r="BH507" s="56"/>
      <c r="BI507" s="56"/>
      <c r="BJ507" s="56"/>
      <c r="BK507" s="56"/>
      <c r="BL507" s="56"/>
      <c r="BM507" s="56">
        <v>1</v>
      </c>
      <c r="BN507" s="56"/>
      <c r="BO507" s="56"/>
      <c r="BP507" s="56"/>
      <c r="BQ507" s="56"/>
      <c r="BR507" s="56"/>
      <c r="BS507" s="56">
        <v>2</v>
      </c>
      <c r="BT507" s="56"/>
      <c r="BU507" s="56"/>
      <c r="BV507" s="56"/>
      <c r="BW507" s="56"/>
      <c r="BX507" s="56"/>
      <c r="BY507" s="56"/>
      <c r="BZ507" s="56"/>
      <c r="CA507" s="56"/>
      <c r="CB507" s="56"/>
      <c r="CC507" s="56"/>
      <c r="CD507" s="56"/>
      <c r="CE507" s="56"/>
      <c r="CF507" s="56"/>
      <c r="CG507" s="56"/>
      <c r="CH507" s="56"/>
      <c r="CI507" s="56"/>
      <c r="CJ507" s="56"/>
      <c r="CK507" s="56"/>
      <c r="CL507" s="56"/>
      <c r="CM507" s="56"/>
      <c r="CN507" s="56">
        <v>0</v>
      </c>
      <c r="CO507" s="56"/>
      <c r="CP507" s="70"/>
      <c r="CQ507" s="56"/>
      <c r="CR507" s="56"/>
      <c r="CS507" s="56"/>
      <c r="CT507" s="56"/>
      <c r="CU507" s="56">
        <v>3</v>
      </c>
      <c r="CV507" s="56">
        <v>0</v>
      </c>
      <c r="CW507" s="55">
        <v>1.2030000000000001</v>
      </c>
      <c r="CX507" s="54" t="s">
        <v>3642</v>
      </c>
      <c r="CY507" s="54"/>
      <c r="CZ507" s="54">
        <v>5.61</v>
      </c>
      <c r="DA507" s="54" t="s">
        <v>3957</v>
      </c>
      <c r="DB507" s="55">
        <v>21.445</v>
      </c>
      <c r="DC507" s="54"/>
      <c r="DD507" s="54"/>
      <c r="DE507" s="54"/>
      <c r="DF507" s="54"/>
      <c r="DG507" s="54"/>
      <c r="DH507" s="54"/>
      <c r="DI507" s="54"/>
      <c r="DJ507" s="54"/>
      <c r="DK507" s="54"/>
      <c r="DL507" s="54"/>
      <c r="DM507" s="54"/>
      <c r="DN507" s="54"/>
      <c r="DO507" s="54"/>
      <c r="DP507" s="54"/>
      <c r="DQ507" s="54">
        <v>1</v>
      </c>
      <c r="DR507" s="54" t="s">
        <v>4424</v>
      </c>
      <c r="DS507" s="54">
        <v>51</v>
      </c>
      <c r="DT507" s="54"/>
      <c r="DU507" s="54"/>
      <c r="DV507" s="54"/>
      <c r="DW507" s="54"/>
      <c r="DX507" s="54"/>
      <c r="DY507" s="54"/>
      <c r="DZ507" s="54"/>
      <c r="EA507" s="54"/>
      <c r="EB507" s="54"/>
      <c r="EC507" s="54"/>
      <c r="ED507" s="54"/>
      <c r="EE507" s="54"/>
      <c r="EF507" s="54"/>
      <c r="EG507" s="54"/>
      <c r="EH507" s="54"/>
      <c r="EI507" s="54"/>
      <c r="EJ507" s="54"/>
      <c r="EK507" s="54"/>
      <c r="EL507" s="54">
        <v>1</v>
      </c>
      <c r="EM507" s="54" t="s">
        <v>4424</v>
      </c>
      <c r="EN507" s="54">
        <v>183</v>
      </c>
      <c r="EO507" s="54"/>
      <c r="EP507" s="54"/>
      <c r="EQ507" s="54"/>
      <c r="ER507" s="54"/>
      <c r="ES507" s="54"/>
      <c r="ET507" s="54"/>
      <c r="EU507" s="54"/>
      <c r="EV507" s="54"/>
      <c r="EW507" s="54"/>
      <c r="EX507" s="54"/>
      <c r="EY507" s="54"/>
      <c r="EZ507" s="54"/>
      <c r="FA507" s="54"/>
      <c r="FB507" s="54"/>
      <c r="FC507" s="54"/>
      <c r="FD507" s="54"/>
      <c r="FE507" s="54"/>
      <c r="FF507" s="54"/>
      <c r="FG507" s="54"/>
      <c r="FH507" s="54"/>
      <c r="FI507" s="54"/>
      <c r="FJ507" s="54"/>
      <c r="FK507" s="54"/>
      <c r="FL507" s="54"/>
      <c r="FM507" s="54"/>
      <c r="FN507" s="54"/>
      <c r="FO507" s="54"/>
      <c r="FP507" s="54"/>
      <c r="FQ507" s="54"/>
      <c r="FR507" s="54"/>
      <c r="FS507" s="54"/>
      <c r="FT507" s="54"/>
      <c r="FU507" s="54" t="s">
        <v>4972</v>
      </c>
      <c r="FV507" s="54" t="s">
        <v>5204</v>
      </c>
      <c r="FW507" s="54"/>
      <c r="FX507" s="54"/>
      <c r="FY507" s="54"/>
      <c r="FZ507" s="54"/>
      <c r="GA507" s="54"/>
      <c r="GB507" s="54"/>
      <c r="GC507" s="54"/>
      <c r="GD507" s="54"/>
      <c r="GE507" s="54"/>
      <c r="GF507" s="54" t="s">
        <v>5843</v>
      </c>
      <c r="GG507" s="54" t="s">
        <v>6183</v>
      </c>
      <c r="GH507" s="54" t="s">
        <v>6502</v>
      </c>
      <c r="GI507" s="54" t="s">
        <v>6847</v>
      </c>
      <c r="GJ507" s="54" t="s">
        <v>5</v>
      </c>
      <c r="GK507" s="54" t="s">
        <v>7250</v>
      </c>
      <c r="GL507" s="54" t="s">
        <v>7343</v>
      </c>
      <c r="GM507" s="54" t="s">
        <v>7441</v>
      </c>
      <c r="GN507" s="54"/>
    </row>
    <row r="508" spans="3:196" ht="30" customHeight="1" x14ac:dyDescent="0.2">
      <c r="C508" s="57" t="s">
        <v>11155</v>
      </c>
      <c r="D508" s="102" t="s">
        <v>11216</v>
      </c>
      <c r="E508" s="54" t="s">
        <v>43</v>
      </c>
      <c r="F508" s="54" t="s">
        <v>11175</v>
      </c>
      <c r="G508" s="54" t="s">
        <v>85</v>
      </c>
      <c r="H508" s="54" t="s">
        <v>122</v>
      </c>
      <c r="I508" s="54" t="s">
        <v>480</v>
      </c>
      <c r="J508" s="54" t="s">
        <v>480</v>
      </c>
      <c r="K508" s="54">
        <v>2017</v>
      </c>
      <c r="L508" s="54" t="s">
        <v>788</v>
      </c>
      <c r="M508" s="54" t="s">
        <v>949</v>
      </c>
      <c r="N508" s="54"/>
      <c r="O508" s="54" t="s">
        <v>1046</v>
      </c>
      <c r="P508" s="54" t="s">
        <v>1319</v>
      </c>
      <c r="Q508" s="54" t="s">
        <v>1539</v>
      </c>
      <c r="R508" s="54" t="s">
        <v>1781</v>
      </c>
      <c r="S508" s="54" t="s">
        <v>1982</v>
      </c>
      <c r="T508" s="54" t="s">
        <v>2262</v>
      </c>
      <c r="U508" s="54" t="s">
        <v>2455</v>
      </c>
      <c r="V508" s="54" t="s">
        <v>2534</v>
      </c>
      <c r="W508" s="54"/>
      <c r="X508" s="54"/>
      <c r="Y508" s="54"/>
      <c r="Z508" s="54" t="s">
        <v>2637</v>
      </c>
      <c r="AA508" s="54" t="s">
        <v>2637</v>
      </c>
      <c r="AB508" s="54" t="s">
        <v>3140</v>
      </c>
      <c r="AC508" s="54" t="s">
        <v>2637</v>
      </c>
      <c r="AD508" s="55">
        <v>0.39600000000000002</v>
      </c>
      <c r="AE508" s="55"/>
      <c r="AF508" s="55"/>
      <c r="AG508" s="55"/>
      <c r="AH508" s="55">
        <v>0.01</v>
      </c>
      <c r="AI508" s="55">
        <v>2.5299999999999998</v>
      </c>
      <c r="AJ508" s="55">
        <v>0.08</v>
      </c>
      <c r="AK508" s="55">
        <v>0</v>
      </c>
      <c r="AL508" s="55">
        <v>0</v>
      </c>
      <c r="AM508" s="55">
        <v>0.38600000000000001</v>
      </c>
      <c r="AN508" s="55">
        <v>97.47</v>
      </c>
      <c r="AO508" s="55">
        <v>0</v>
      </c>
      <c r="AP508" s="55">
        <v>0</v>
      </c>
      <c r="AQ508" s="55"/>
      <c r="AR508" s="55"/>
      <c r="AS508" s="55"/>
      <c r="AT508" s="55"/>
      <c r="AU508" s="55"/>
      <c r="AV508" s="55"/>
      <c r="AW508" s="54"/>
      <c r="AX508" s="54"/>
      <c r="AY508" s="55"/>
      <c r="AZ508" s="55">
        <v>0.2</v>
      </c>
      <c r="BA508" s="55">
        <v>1.61</v>
      </c>
      <c r="BB508" s="56">
        <v>2</v>
      </c>
      <c r="BC508" s="56">
        <v>1</v>
      </c>
      <c r="BD508" s="56">
        <v>1</v>
      </c>
      <c r="BE508" s="56"/>
      <c r="BF508" s="56"/>
      <c r="BG508" s="56"/>
      <c r="BH508" s="56"/>
      <c r="BI508" s="56"/>
      <c r="BJ508" s="56"/>
      <c r="BK508" s="56"/>
      <c r="BL508" s="56"/>
      <c r="BM508" s="56"/>
      <c r="BN508" s="56"/>
      <c r="BO508" s="56"/>
      <c r="BP508" s="56"/>
      <c r="BQ508" s="56"/>
      <c r="BR508" s="56"/>
      <c r="BS508" s="56"/>
      <c r="BT508" s="56"/>
      <c r="BU508" s="56"/>
      <c r="BV508" s="56"/>
      <c r="BW508" s="56"/>
      <c r="BX508" s="56"/>
      <c r="BY508" s="56"/>
      <c r="BZ508" s="56"/>
      <c r="CA508" s="56"/>
      <c r="CB508" s="56"/>
      <c r="CC508" s="56"/>
      <c r="CD508" s="56"/>
      <c r="CE508" s="56"/>
      <c r="CF508" s="56"/>
      <c r="CG508" s="56"/>
      <c r="CH508" s="56"/>
      <c r="CI508" s="56"/>
      <c r="CJ508" s="56"/>
      <c r="CK508" s="56"/>
      <c r="CL508" s="56"/>
      <c r="CM508" s="56"/>
      <c r="CN508" s="56">
        <v>0</v>
      </c>
      <c r="CO508" s="56"/>
      <c r="CP508" s="70"/>
      <c r="CQ508" s="56"/>
      <c r="CR508" s="56"/>
      <c r="CS508" s="56" t="s">
        <v>3580</v>
      </c>
      <c r="CT508" s="56">
        <v>1</v>
      </c>
      <c r="CU508" s="56">
        <v>1</v>
      </c>
      <c r="CV508" s="56">
        <v>0</v>
      </c>
      <c r="CW508" s="55">
        <v>0.68</v>
      </c>
      <c r="CX508" s="54" t="s">
        <v>3644</v>
      </c>
      <c r="CY508" s="54"/>
      <c r="CZ508" s="54">
        <v>100</v>
      </c>
      <c r="DA508" s="54" t="s">
        <v>3958</v>
      </c>
      <c r="DB508" s="55">
        <v>0.68</v>
      </c>
      <c r="DC508" s="54"/>
      <c r="DD508" s="54"/>
      <c r="DE508" s="54"/>
      <c r="DF508" s="54"/>
      <c r="DG508" s="54"/>
      <c r="DH508" s="54"/>
      <c r="DI508" s="54"/>
      <c r="DJ508" s="54">
        <v>1</v>
      </c>
      <c r="DK508" s="54">
        <v>1</v>
      </c>
      <c r="DL508" s="54" t="s">
        <v>4186</v>
      </c>
      <c r="DM508" s="54">
        <v>326</v>
      </c>
      <c r="DN508" s="54">
        <v>1</v>
      </c>
      <c r="DO508" s="54" t="s">
        <v>4186</v>
      </c>
      <c r="DP508" s="54">
        <v>57</v>
      </c>
      <c r="DQ508" s="54"/>
      <c r="DR508" s="54"/>
      <c r="DS508" s="54"/>
      <c r="DT508" s="54"/>
      <c r="DU508" s="54"/>
      <c r="DV508" s="54"/>
      <c r="DW508" s="54"/>
      <c r="DX508" s="54"/>
      <c r="DY508" s="54"/>
      <c r="DZ508" s="54"/>
      <c r="EA508" s="54"/>
      <c r="EB508" s="54"/>
      <c r="EC508" s="54"/>
      <c r="ED508" s="54"/>
      <c r="EE508" s="54"/>
      <c r="EF508" s="54"/>
      <c r="EG508" s="54"/>
      <c r="EH508" s="54"/>
      <c r="EI508" s="54"/>
      <c r="EJ508" s="54"/>
      <c r="EK508" s="54"/>
      <c r="EL508" s="54"/>
      <c r="EM508" s="54"/>
      <c r="EN508" s="54"/>
      <c r="EO508" s="54"/>
      <c r="EP508" s="54"/>
      <c r="EQ508" s="54"/>
      <c r="ER508" s="54"/>
      <c r="ES508" s="54"/>
      <c r="ET508" s="54"/>
      <c r="EU508" s="54"/>
      <c r="EV508" s="54"/>
      <c r="EW508" s="54"/>
      <c r="EX508" s="54"/>
      <c r="EY508" s="54"/>
      <c r="EZ508" s="54"/>
      <c r="FA508" s="54"/>
      <c r="FB508" s="54"/>
      <c r="FC508" s="54"/>
      <c r="FD508" s="54"/>
      <c r="FE508" s="54"/>
      <c r="FF508" s="54"/>
      <c r="FG508" s="54"/>
      <c r="FH508" s="54"/>
      <c r="FI508" s="54"/>
      <c r="FJ508" s="54"/>
      <c r="FK508" s="54"/>
      <c r="FL508" s="54"/>
      <c r="FM508" s="54"/>
      <c r="FN508" s="54"/>
      <c r="FO508" s="54"/>
      <c r="FP508" s="54"/>
      <c r="FQ508" s="54"/>
      <c r="FR508" s="54"/>
      <c r="FS508" s="54"/>
      <c r="FT508" s="54"/>
      <c r="FU508" s="54" t="s">
        <v>4974</v>
      </c>
      <c r="FV508" s="54"/>
      <c r="FW508" s="54"/>
      <c r="FX508" s="54"/>
      <c r="FY508" s="54" t="s">
        <v>5441</v>
      </c>
      <c r="FZ508" s="54"/>
      <c r="GA508" s="54"/>
      <c r="GB508" s="54"/>
      <c r="GC508" s="54"/>
      <c r="GD508" s="54"/>
      <c r="GE508" s="54"/>
      <c r="GF508" s="54" t="s">
        <v>5845</v>
      </c>
      <c r="GG508" s="54" t="s">
        <v>6185</v>
      </c>
      <c r="GH508" s="54" t="s">
        <v>6504</v>
      </c>
      <c r="GI508" s="54" t="s">
        <v>6849</v>
      </c>
      <c r="GJ508" s="54" t="s">
        <v>5</v>
      </c>
      <c r="GK508" s="54" t="s">
        <v>7250</v>
      </c>
      <c r="GL508" s="54" t="s">
        <v>7343</v>
      </c>
      <c r="GM508" s="54" t="s">
        <v>7441</v>
      </c>
      <c r="GN508" s="54"/>
    </row>
    <row r="509" spans="3:196" ht="30" customHeight="1" x14ac:dyDescent="0.2">
      <c r="C509" s="57" t="s">
        <v>11155</v>
      </c>
      <c r="D509" s="102" t="s">
        <v>11213</v>
      </c>
      <c r="E509" s="46" t="s">
        <v>59</v>
      </c>
      <c r="F509" s="45" t="s">
        <v>11174</v>
      </c>
      <c r="G509" s="46"/>
      <c r="H509" s="46"/>
      <c r="I509" s="46" t="s">
        <v>7774</v>
      </c>
      <c r="J509" s="46" t="s">
        <v>462</v>
      </c>
      <c r="K509" s="46">
        <v>2021</v>
      </c>
      <c r="L509" s="47">
        <v>44957</v>
      </c>
      <c r="M509" s="47">
        <v>45291</v>
      </c>
      <c r="N509" s="46" t="s">
        <v>7992</v>
      </c>
      <c r="O509" s="46" t="s">
        <v>8106</v>
      </c>
      <c r="P509" s="46" t="s">
        <v>8221</v>
      </c>
      <c r="Q509" s="46" t="s">
        <v>8341</v>
      </c>
      <c r="R509" s="45"/>
      <c r="S509" s="45"/>
      <c r="T509" s="45"/>
      <c r="U509" s="45"/>
      <c r="V509" s="46" t="s">
        <v>8493</v>
      </c>
      <c r="W509" s="46" t="s">
        <v>8529</v>
      </c>
      <c r="X509" s="46" t="s">
        <v>8618</v>
      </c>
      <c r="Y509" s="46" t="s">
        <v>8705</v>
      </c>
      <c r="Z509" s="46" t="s">
        <v>8828</v>
      </c>
      <c r="AA509" s="46" t="s">
        <v>8828</v>
      </c>
      <c r="AB509" s="46" t="s">
        <v>3138</v>
      </c>
      <c r="AC509" s="46" t="s">
        <v>8989</v>
      </c>
      <c r="AD509" s="48">
        <f>SUM(AE509,AH509,AK509,AM509,AO509,AQ509)</f>
        <v>330.36400000000003</v>
      </c>
      <c r="AE509" s="48">
        <v>217.37899999999999</v>
      </c>
      <c r="AF509" s="49">
        <v>65.8</v>
      </c>
      <c r="AG509" s="49">
        <v>0.05</v>
      </c>
      <c r="AH509" s="48">
        <v>102.325</v>
      </c>
      <c r="AI509" s="49">
        <v>30.97</v>
      </c>
      <c r="AJ509" s="49"/>
      <c r="AK509" s="49">
        <v>2.0950000000000002</v>
      </c>
      <c r="AL509" s="49">
        <v>0.63</v>
      </c>
      <c r="AM509" s="49">
        <v>1.3140000000000001</v>
      </c>
      <c r="AN509" s="49">
        <v>0.4</v>
      </c>
      <c r="AO509" s="49">
        <v>7.2510000000000003</v>
      </c>
      <c r="AP509" s="49">
        <v>2.19</v>
      </c>
      <c r="AQ509" s="49">
        <v>0</v>
      </c>
      <c r="AR509" s="49">
        <v>0</v>
      </c>
      <c r="AS509" s="46" t="s">
        <v>7698</v>
      </c>
      <c r="AT509" s="46" t="s">
        <v>9012</v>
      </c>
      <c r="AU509" s="46" t="s">
        <v>9012</v>
      </c>
      <c r="AV509" s="46">
        <v>1</v>
      </c>
      <c r="AW509" s="46" t="s">
        <v>9137</v>
      </c>
      <c r="AX509" s="46" t="s">
        <v>9210</v>
      </c>
      <c r="AY509" s="49">
        <v>7.4286000000000003</v>
      </c>
      <c r="AZ509" s="49">
        <v>225</v>
      </c>
      <c r="BA509" s="49">
        <v>0.06</v>
      </c>
      <c r="BB509" s="50">
        <v>165</v>
      </c>
      <c r="BC509" s="50">
        <v>147</v>
      </c>
      <c r="BD509" s="50">
        <v>54</v>
      </c>
      <c r="BE509" s="50">
        <v>0</v>
      </c>
      <c r="BF509" s="50">
        <v>3</v>
      </c>
      <c r="BG509" s="50">
        <v>1</v>
      </c>
      <c r="BH509" s="50">
        <v>0</v>
      </c>
      <c r="BI509" s="50">
        <v>0</v>
      </c>
      <c r="BJ509" s="50">
        <v>1</v>
      </c>
      <c r="BK509" s="50">
        <v>10</v>
      </c>
      <c r="BL509" s="50">
        <v>3</v>
      </c>
      <c r="BM509" s="50">
        <v>11</v>
      </c>
      <c r="BN509" s="50">
        <v>1</v>
      </c>
      <c r="BO509" s="50">
        <v>2</v>
      </c>
      <c r="BP509" s="50">
        <v>15</v>
      </c>
      <c r="BQ509" s="50">
        <v>1</v>
      </c>
      <c r="BR509" s="50">
        <v>0</v>
      </c>
      <c r="BS509" s="50">
        <v>1</v>
      </c>
      <c r="BT509" s="50">
        <v>0</v>
      </c>
      <c r="BU509" s="50">
        <v>0</v>
      </c>
      <c r="BV509" s="50">
        <v>0</v>
      </c>
      <c r="BW509" s="50">
        <v>1</v>
      </c>
      <c r="BX509" s="50">
        <v>0</v>
      </c>
      <c r="BY509" s="50"/>
      <c r="BZ509" s="50"/>
      <c r="CA509" s="50"/>
      <c r="CB509" s="50"/>
      <c r="CC509" s="50"/>
      <c r="CD509" s="50"/>
      <c r="CE509" s="50"/>
      <c r="CF509" s="50"/>
      <c r="CG509" s="50"/>
      <c r="CH509" s="50"/>
      <c r="CI509" s="50"/>
      <c r="CJ509" s="50"/>
      <c r="CK509" s="50"/>
      <c r="CL509" s="50"/>
      <c r="CM509" s="50"/>
      <c r="CN509" s="50">
        <v>0</v>
      </c>
      <c r="CO509" s="50">
        <v>2</v>
      </c>
      <c r="CP509" s="48">
        <v>0</v>
      </c>
      <c r="CQ509" s="50">
        <v>0</v>
      </c>
      <c r="CR509" s="50">
        <v>0</v>
      </c>
      <c r="CS509" s="50" t="s">
        <v>9250</v>
      </c>
      <c r="CT509" s="50">
        <v>2</v>
      </c>
      <c r="CU509" s="50">
        <v>54</v>
      </c>
      <c r="CV509" s="52">
        <f>SUM(BE509:BX509)+SUM(CO509:CT509)-CU509</f>
        <v>0</v>
      </c>
      <c r="CW509" s="49">
        <v>550.05200000000002</v>
      </c>
      <c r="CX509" s="46" t="s">
        <v>9366</v>
      </c>
      <c r="CY509" s="45"/>
      <c r="CZ509" s="49">
        <v>31.79</v>
      </c>
      <c r="DA509" s="53" t="s">
        <v>4019</v>
      </c>
      <c r="DB509" s="49">
        <v>1730.3530000000001</v>
      </c>
      <c r="DC509" s="49">
        <v>1</v>
      </c>
      <c r="DD509" s="46" t="s">
        <v>9502</v>
      </c>
      <c r="DE509" s="46" t="s">
        <v>9543</v>
      </c>
      <c r="DF509" s="46" t="s">
        <v>9572</v>
      </c>
      <c r="DG509" s="46">
        <v>3</v>
      </c>
      <c r="DH509" s="46">
        <v>214</v>
      </c>
      <c r="DI509" s="46" t="s">
        <v>9584</v>
      </c>
      <c r="DJ509" s="46">
        <v>8</v>
      </c>
      <c r="DK509" s="46">
        <v>1</v>
      </c>
      <c r="DL509" s="53" t="s">
        <v>9636</v>
      </c>
      <c r="DM509" s="46">
        <v>23520</v>
      </c>
      <c r="DN509" s="46">
        <v>1</v>
      </c>
      <c r="DO509" s="53" t="s">
        <v>9636</v>
      </c>
      <c r="DP509" s="46">
        <v>2773</v>
      </c>
      <c r="DQ509" s="45"/>
      <c r="DR509" s="45"/>
      <c r="DS509" s="45"/>
      <c r="DT509" s="45"/>
      <c r="DU509" s="45"/>
      <c r="DV509" s="45"/>
      <c r="DW509" s="45"/>
      <c r="DX509" s="45"/>
      <c r="DY509" s="45"/>
      <c r="DZ509" s="46">
        <v>1</v>
      </c>
      <c r="EA509" s="53" t="s">
        <v>9636</v>
      </c>
      <c r="EB509" s="46">
        <v>148</v>
      </c>
      <c r="EC509" s="45"/>
      <c r="ED509" s="45"/>
      <c r="EE509" s="45"/>
      <c r="EF509" s="45"/>
      <c r="EG509" s="45"/>
      <c r="EH509" s="45"/>
      <c r="EI509" s="46">
        <v>1</v>
      </c>
      <c r="EJ509" s="46" t="s">
        <v>9839</v>
      </c>
      <c r="EK509" s="46">
        <v>65000</v>
      </c>
      <c r="EL509" s="45"/>
      <c r="EM509" s="45"/>
      <c r="EN509" s="45"/>
      <c r="EO509" s="45"/>
      <c r="EP509" s="45"/>
      <c r="EQ509" s="45"/>
      <c r="ER509" s="45"/>
      <c r="ES509" s="45"/>
      <c r="ET509" s="45"/>
      <c r="EU509" s="45"/>
      <c r="EV509" s="45"/>
      <c r="EW509" s="45"/>
      <c r="EX509" s="46">
        <v>1</v>
      </c>
      <c r="EY509" s="53" t="s">
        <v>9636</v>
      </c>
      <c r="EZ509" s="46">
        <v>15</v>
      </c>
      <c r="FA509" s="46">
        <v>1</v>
      </c>
      <c r="FB509" s="53" t="s">
        <v>9636</v>
      </c>
      <c r="FC509" s="46">
        <v>15</v>
      </c>
      <c r="FD509" s="45"/>
      <c r="FE509" s="45"/>
      <c r="FF509" s="45"/>
      <c r="FG509" s="46">
        <v>100</v>
      </c>
      <c r="FH509" s="45"/>
      <c r="FI509" s="46">
        <v>22</v>
      </c>
      <c r="FJ509" s="46">
        <v>9</v>
      </c>
      <c r="FK509" s="46">
        <v>0</v>
      </c>
      <c r="FL509" s="46">
        <v>0</v>
      </c>
      <c r="FM509" s="46">
        <v>0</v>
      </c>
      <c r="FN509" s="46">
        <v>13</v>
      </c>
      <c r="FO509" s="46">
        <v>0</v>
      </c>
      <c r="FP509" s="46">
        <v>0</v>
      </c>
      <c r="FQ509" s="46">
        <v>0</v>
      </c>
      <c r="FR509" s="46">
        <v>1</v>
      </c>
      <c r="FS509" s="53" t="s">
        <v>10073</v>
      </c>
      <c r="FT509" s="46" t="s">
        <v>10129</v>
      </c>
      <c r="FU509" s="53" t="s">
        <v>4904</v>
      </c>
      <c r="FV509" s="46" t="s">
        <v>10300</v>
      </c>
      <c r="FW509" s="46" t="s">
        <v>10345</v>
      </c>
      <c r="FX509" s="46" t="s">
        <v>10397</v>
      </c>
      <c r="FY509" s="46" t="s">
        <v>10489</v>
      </c>
      <c r="FZ509" s="45"/>
      <c r="GA509" s="46" t="s">
        <v>10558</v>
      </c>
      <c r="GB509" s="45"/>
      <c r="GC509" s="46" t="s">
        <v>10665</v>
      </c>
      <c r="GD509" s="46">
        <v>3</v>
      </c>
      <c r="GE509" s="46">
        <v>345</v>
      </c>
      <c r="GF509" s="46" t="s">
        <v>18</v>
      </c>
      <c r="GG509" s="46" t="s">
        <v>6333</v>
      </c>
      <c r="GH509" s="46" t="s">
        <v>11081</v>
      </c>
      <c r="GI509" s="46" t="s">
        <v>7000</v>
      </c>
      <c r="GJ509" s="46" t="s">
        <v>18</v>
      </c>
      <c r="GK509" s="46" t="s">
        <v>6333</v>
      </c>
      <c r="GL509" s="46" t="s">
        <v>11081</v>
      </c>
      <c r="GM509" s="46" t="s">
        <v>7000</v>
      </c>
      <c r="GN509" s="54"/>
    </row>
    <row r="510" spans="3:196" ht="30" customHeight="1" x14ac:dyDescent="0.2">
      <c r="C510" s="57" t="s">
        <v>11083</v>
      </c>
      <c r="D510" s="102" t="s">
        <v>11213</v>
      </c>
      <c r="E510" s="46" t="s">
        <v>59</v>
      </c>
      <c r="F510" s="45" t="s">
        <v>11174</v>
      </c>
      <c r="G510" s="46"/>
      <c r="H510" s="46"/>
      <c r="I510" s="46" t="s">
        <v>7776</v>
      </c>
      <c r="J510" s="46" t="s">
        <v>462</v>
      </c>
      <c r="K510" s="46">
        <v>2019</v>
      </c>
      <c r="L510" s="47">
        <v>44666</v>
      </c>
      <c r="M510" s="47">
        <v>44711</v>
      </c>
      <c r="N510" s="46" t="s">
        <v>7994</v>
      </c>
      <c r="O510" s="45"/>
      <c r="P510" s="46" t="s">
        <v>8222</v>
      </c>
      <c r="Q510" s="46" t="s">
        <v>8342</v>
      </c>
      <c r="R510" s="46" t="s">
        <v>8375</v>
      </c>
      <c r="S510" s="46" t="s">
        <v>8402</v>
      </c>
      <c r="T510" s="45"/>
      <c r="U510" s="45"/>
      <c r="V510" s="46" t="s">
        <v>8493</v>
      </c>
      <c r="W510" s="46" t="s">
        <v>8530</v>
      </c>
      <c r="X510" s="46" t="s">
        <v>8619</v>
      </c>
      <c r="Y510" s="46" t="s">
        <v>8706</v>
      </c>
      <c r="Z510" s="46" t="s">
        <v>8830</v>
      </c>
      <c r="AA510" s="46" t="s">
        <v>8830</v>
      </c>
      <c r="AB510" s="46" t="s">
        <v>3142</v>
      </c>
      <c r="AC510" s="46" t="s">
        <v>8991</v>
      </c>
      <c r="AD510" s="48">
        <f>SUM(AE510,AH510,AK510,AM510,AO510,AQ510)</f>
        <v>969.9899999999999</v>
      </c>
      <c r="AE510" s="48">
        <v>332.3</v>
      </c>
      <c r="AF510" s="49">
        <v>34.26</v>
      </c>
      <c r="AG510" s="49">
        <v>0.08</v>
      </c>
      <c r="AH510" s="48">
        <v>328.94099999999997</v>
      </c>
      <c r="AI510" s="49">
        <v>33.909999999999997</v>
      </c>
      <c r="AJ510" s="49"/>
      <c r="AK510" s="49">
        <v>0</v>
      </c>
      <c r="AL510" s="49">
        <v>0</v>
      </c>
      <c r="AM510" s="49">
        <v>134.416</v>
      </c>
      <c r="AN510" s="49">
        <v>13.86</v>
      </c>
      <c r="AO510" s="49">
        <v>0</v>
      </c>
      <c r="AP510" s="49">
        <v>0</v>
      </c>
      <c r="AQ510" s="49">
        <v>174.333</v>
      </c>
      <c r="AR510" s="49">
        <v>17.97</v>
      </c>
      <c r="AS510" s="46" t="s">
        <v>9055</v>
      </c>
      <c r="AT510" s="46" t="s">
        <v>9063</v>
      </c>
      <c r="AU510" s="46" t="s">
        <v>8830</v>
      </c>
      <c r="AV510" s="45"/>
      <c r="AW510" s="45"/>
      <c r="AX510" s="45"/>
      <c r="AY510" s="49"/>
      <c r="AZ510" s="49">
        <v>637</v>
      </c>
      <c r="BA510" s="49">
        <v>0.17</v>
      </c>
      <c r="BB510" s="50">
        <v>0</v>
      </c>
      <c r="BC510" s="50">
        <v>0</v>
      </c>
      <c r="BD510" s="50">
        <v>67</v>
      </c>
      <c r="BE510" s="50">
        <v>0</v>
      </c>
      <c r="BF510" s="50">
        <v>0</v>
      </c>
      <c r="BG510" s="50">
        <v>0</v>
      </c>
      <c r="BH510" s="50">
        <v>0</v>
      </c>
      <c r="BI510" s="50">
        <v>0</v>
      </c>
      <c r="BJ510" s="50">
        <v>0</v>
      </c>
      <c r="BK510" s="50">
        <v>0</v>
      </c>
      <c r="BL510" s="50">
        <v>0</v>
      </c>
      <c r="BM510" s="50">
        <v>0</v>
      </c>
      <c r="BN510" s="50">
        <v>13</v>
      </c>
      <c r="BO510" s="50">
        <v>0</v>
      </c>
      <c r="BP510" s="50">
        <v>54</v>
      </c>
      <c r="BQ510" s="50">
        <v>0</v>
      </c>
      <c r="BR510" s="50">
        <v>0</v>
      </c>
      <c r="BS510" s="50">
        <v>0</v>
      </c>
      <c r="BT510" s="50">
        <v>0</v>
      </c>
      <c r="BU510" s="50">
        <v>0</v>
      </c>
      <c r="BV510" s="50">
        <v>0</v>
      </c>
      <c r="BW510" s="50">
        <v>0</v>
      </c>
      <c r="BX510" s="50">
        <v>0</v>
      </c>
      <c r="BY510" s="50"/>
      <c r="BZ510" s="50"/>
      <c r="CA510" s="50"/>
      <c r="CB510" s="50"/>
      <c r="CC510" s="50"/>
      <c r="CD510" s="50"/>
      <c r="CE510" s="50"/>
      <c r="CF510" s="50"/>
      <c r="CG510" s="50"/>
      <c r="CH510" s="50"/>
      <c r="CI510" s="50"/>
      <c r="CJ510" s="50"/>
      <c r="CK510" s="50"/>
      <c r="CL510" s="50"/>
      <c r="CM510" s="50"/>
      <c r="CN510" s="50">
        <v>0</v>
      </c>
      <c r="CO510" s="50">
        <v>0</v>
      </c>
      <c r="CP510" s="48">
        <v>0</v>
      </c>
      <c r="CQ510" s="50">
        <v>0</v>
      </c>
      <c r="CR510" s="50">
        <v>0</v>
      </c>
      <c r="CS510" s="51"/>
      <c r="CT510" s="50">
        <v>0</v>
      </c>
      <c r="CU510" s="50">
        <v>67</v>
      </c>
      <c r="CV510" s="52">
        <f>SUM(BE510:BX510)+SUM(CO510:CT510)-CU510</f>
        <v>0</v>
      </c>
      <c r="CW510" s="49">
        <v>847.87900000000002</v>
      </c>
      <c r="CX510" s="46" t="s">
        <v>9366</v>
      </c>
      <c r="CY510" s="45"/>
      <c r="CZ510" s="49">
        <v>49</v>
      </c>
      <c r="DA510" s="53" t="s">
        <v>4019</v>
      </c>
      <c r="DB510" s="49">
        <v>1730.3530000000001</v>
      </c>
      <c r="DC510" s="49">
        <v>1</v>
      </c>
      <c r="DD510" s="46" t="s">
        <v>9503</v>
      </c>
      <c r="DE510" s="46" t="s">
        <v>9544</v>
      </c>
      <c r="DF510" s="46" t="s">
        <v>9572</v>
      </c>
      <c r="DG510" s="46">
        <v>7</v>
      </c>
      <c r="DH510" s="46">
        <v>1377</v>
      </c>
      <c r="DI510" s="46" t="s">
        <v>9585</v>
      </c>
      <c r="DJ510" s="46">
        <v>10</v>
      </c>
      <c r="DK510" s="45"/>
      <c r="DL510" s="45"/>
      <c r="DM510" s="45"/>
      <c r="DN510" s="45"/>
      <c r="DO510" s="45"/>
      <c r="DP510" s="45"/>
      <c r="DQ510" s="45"/>
      <c r="DR510" s="45"/>
      <c r="DS510" s="45"/>
      <c r="DT510" s="45"/>
      <c r="DU510" s="45"/>
      <c r="DV510" s="45"/>
      <c r="DW510" s="45"/>
      <c r="DX510" s="45"/>
      <c r="DY510" s="45"/>
      <c r="DZ510" s="45"/>
      <c r="EA510" s="45"/>
      <c r="EB510" s="45"/>
      <c r="EC510" s="45"/>
      <c r="ED510" s="45"/>
      <c r="EE510" s="45"/>
      <c r="EF510" s="46" t="s">
        <v>4449</v>
      </c>
      <c r="EG510" s="46" t="s">
        <v>4180</v>
      </c>
      <c r="EH510" s="46">
        <v>2535</v>
      </c>
      <c r="EI510" s="46">
        <v>1</v>
      </c>
      <c r="EJ510" s="46" t="s">
        <v>9841</v>
      </c>
      <c r="EK510" s="46">
        <v>117599</v>
      </c>
      <c r="EL510" s="45"/>
      <c r="EM510" s="45"/>
      <c r="EN510" s="45"/>
      <c r="EO510" s="45"/>
      <c r="EP510" s="45"/>
      <c r="EQ510" s="45"/>
      <c r="ER510" s="45"/>
      <c r="ES510" s="45"/>
      <c r="ET510" s="45"/>
      <c r="EU510" s="45"/>
      <c r="EV510" s="45"/>
      <c r="EW510" s="45"/>
      <c r="EX510" s="45"/>
      <c r="EY510" s="45"/>
      <c r="EZ510" s="45"/>
      <c r="FA510" s="45"/>
      <c r="FB510" s="45"/>
      <c r="FC510" s="45"/>
      <c r="FD510" s="45"/>
      <c r="FE510" s="45"/>
      <c r="FF510" s="45"/>
      <c r="FG510" s="46">
        <v>91</v>
      </c>
      <c r="FH510" s="46" t="s">
        <v>10029</v>
      </c>
      <c r="FI510" s="46">
        <v>16</v>
      </c>
      <c r="FJ510" s="46">
        <v>4</v>
      </c>
      <c r="FK510" s="46">
        <v>0</v>
      </c>
      <c r="FL510" s="46">
        <v>0</v>
      </c>
      <c r="FM510" s="46">
        <v>0</v>
      </c>
      <c r="FN510" s="46">
        <v>12</v>
      </c>
      <c r="FO510" s="46">
        <v>0</v>
      </c>
      <c r="FP510" s="46">
        <v>0</v>
      </c>
      <c r="FQ510" s="46">
        <v>0</v>
      </c>
      <c r="FR510" s="46">
        <v>1</v>
      </c>
      <c r="FS510" s="53" t="s">
        <v>10074</v>
      </c>
      <c r="FT510" s="46" t="s">
        <v>10130</v>
      </c>
      <c r="FU510" s="53" t="s">
        <v>10215</v>
      </c>
      <c r="FV510" s="46" t="s">
        <v>10302</v>
      </c>
      <c r="FW510" s="53" t="s">
        <v>10347</v>
      </c>
      <c r="FX510" s="45"/>
      <c r="FY510" s="46" t="s">
        <v>10491</v>
      </c>
      <c r="FZ510" s="45"/>
      <c r="GA510" s="45"/>
      <c r="GB510" s="45"/>
      <c r="GC510" s="46" t="s">
        <v>687</v>
      </c>
      <c r="GD510" s="46">
        <v>0</v>
      </c>
      <c r="GE510" s="45"/>
      <c r="GF510" s="46" t="s">
        <v>18</v>
      </c>
      <c r="GG510" s="46" t="s">
        <v>6333</v>
      </c>
      <c r="GH510" s="46" t="s">
        <v>11081</v>
      </c>
      <c r="GI510" s="46" t="s">
        <v>7000</v>
      </c>
      <c r="GJ510" s="46" t="s">
        <v>18</v>
      </c>
      <c r="GK510" s="46" t="s">
        <v>6333</v>
      </c>
      <c r="GL510" s="46" t="s">
        <v>11081</v>
      </c>
      <c r="GM510" s="46" t="s">
        <v>7000</v>
      </c>
      <c r="GN510" s="54"/>
    </row>
    <row r="511" spans="3:196" ht="30" customHeight="1" x14ac:dyDescent="0.2">
      <c r="C511" s="102" t="s">
        <v>711</v>
      </c>
      <c r="D511" s="102" t="s">
        <v>11213</v>
      </c>
      <c r="E511" s="46" t="s">
        <v>59</v>
      </c>
      <c r="F511" s="45" t="s">
        <v>11174</v>
      </c>
      <c r="G511" s="46"/>
      <c r="H511" s="46"/>
      <c r="I511" s="46" t="s">
        <v>7777</v>
      </c>
      <c r="J511" s="46" t="s">
        <v>7865</v>
      </c>
      <c r="K511" s="46">
        <v>2022</v>
      </c>
      <c r="L511" s="47">
        <v>45000</v>
      </c>
      <c r="M511" s="47">
        <v>45036</v>
      </c>
      <c r="N511" s="46" t="s">
        <v>7995</v>
      </c>
      <c r="O511" s="45"/>
      <c r="P511" s="46" t="s">
        <v>8223</v>
      </c>
      <c r="Q511" s="46" t="s">
        <v>8343</v>
      </c>
      <c r="R511" s="45"/>
      <c r="S511" s="46" t="s">
        <v>1369</v>
      </c>
      <c r="T511" s="45"/>
      <c r="U511" s="45"/>
      <c r="V511" s="46" t="s">
        <v>8493</v>
      </c>
      <c r="W511" s="46" t="s">
        <v>8531</v>
      </c>
      <c r="X511" s="45"/>
      <c r="Y511" s="46" t="s">
        <v>1369</v>
      </c>
      <c r="Z511" s="46" t="s">
        <v>8831</v>
      </c>
      <c r="AA511" s="46" t="s">
        <v>8871</v>
      </c>
      <c r="AB511" s="46" t="s">
        <v>3138</v>
      </c>
      <c r="AC511" s="46" t="s">
        <v>8992</v>
      </c>
      <c r="AD511" s="48">
        <f>SUM(AE511,AH511,AK511,AM511,AO511,AQ511)</f>
        <v>1.9</v>
      </c>
      <c r="AE511" s="48">
        <v>0</v>
      </c>
      <c r="AF511" s="49">
        <v>0</v>
      </c>
      <c r="AG511" s="49">
        <v>0</v>
      </c>
      <c r="AH511" s="48">
        <v>1.9</v>
      </c>
      <c r="AI511" s="49">
        <v>100</v>
      </c>
      <c r="AJ511" s="49"/>
      <c r="AK511" s="49">
        <v>0</v>
      </c>
      <c r="AL511" s="49">
        <v>0</v>
      </c>
      <c r="AM511" s="49">
        <v>0</v>
      </c>
      <c r="AN511" s="49">
        <v>0</v>
      </c>
      <c r="AO511" s="49">
        <v>0</v>
      </c>
      <c r="AP511" s="49">
        <v>0</v>
      </c>
      <c r="AQ511" s="49">
        <v>0</v>
      </c>
      <c r="AR511" s="49">
        <v>0</v>
      </c>
      <c r="AS511" s="46" t="s">
        <v>9056</v>
      </c>
      <c r="AT511" s="46" t="s">
        <v>9054</v>
      </c>
      <c r="AU511" s="46" t="s">
        <v>9054</v>
      </c>
      <c r="AV511" s="45"/>
      <c r="AW511" s="45"/>
      <c r="AX511" s="45"/>
      <c r="AY511" s="49"/>
      <c r="AZ511" s="49">
        <v>0</v>
      </c>
      <c r="BA511" s="49">
        <v>0</v>
      </c>
      <c r="BB511" s="50">
        <v>0</v>
      </c>
      <c r="BC511" s="50">
        <v>0</v>
      </c>
      <c r="BD511" s="50">
        <v>20</v>
      </c>
      <c r="BE511" s="50">
        <v>0</v>
      </c>
      <c r="BF511" s="50">
        <v>0</v>
      </c>
      <c r="BG511" s="50">
        <v>0</v>
      </c>
      <c r="BH511" s="50">
        <v>0</v>
      </c>
      <c r="BI511" s="50">
        <v>0</v>
      </c>
      <c r="BJ511" s="50">
        <v>0</v>
      </c>
      <c r="BK511" s="50">
        <v>0</v>
      </c>
      <c r="BL511" s="50">
        <v>0</v>
      </c>
      <c r="BM511" s="50">
        <v>0</v>
      </c>
      <c r="BN511" s="50">
        <v>0</v>
      </c>
      <c r="BO511" s="50">
        <v>0</v>
      </c>
      <c r="BP511" s="50">
        <v>0</v>
      </c>
      <c r="BQ511" s="50">
        <v>0</v>
      </c>
      <c r="BR511" s="50">
        <v>0</v>
      </c>
      <c r="BS511" s="50">
        <v>0</v>
      </c>
      <c r="BT511" s="50">
        <v>0</v>
      </c>
      <c r="BU511" s="50">
        <v>0</v>
      </c>
      <c r="BV511" s="50">
        <v>0</v>
      </c>
      <c r="BW511" s="50">
        <v>0</v>
      </c>
      <c r="BX511" s="50">
        <v>20</v>
      </c>
      <c r="BY511" s="50">
        <v>10</v>
      </c>
      <c r="BZ511" s="50"/>
      <c r="CA511" s="50"/>
      <c r="CB511" s="50"/>
      <c r="CC511" s="50"/>
      <c r="CD511" s="50"/>
      <c r="CE511" s="50"/>
      <c r="CF511" s="50"/>
      <c r="CG511" s="50"/>
      <c r="CH511" s="50">
        <v>8</v>
      </c>
      <c r="CI511" s="50"/>
      <c r="CJ511" s="50"/>
      <c r="CK511" s="50"/>
      <c r="CL511" s="50"/>
      <c r="CM511" s="50">
        <v>2</v>
      </c>
      <c r="CN511" s="50">
        <v>20</v>
      </c>
      <c r="CO511" s="50">
        <v>0</v>
      </c>
      <c r="CP511" s="48">
        <v>0</v>
      </c>
      <c r="CQ511" s="50">
        <v>0</v>
      </c>
      <c r="CR511" s="50">
        <v>0</v>
      </c>
      <c r="CS511" s="51"/>
      <c r="CT511" s="50">
        <v>0</v>
      </c>
      <c r="CU511" s="50">
        <v>20</v>
      </c>
      <c r="CV511" s="52">
        <f>SUM(BE511:BX511)+SUM(CO511:CT511)-CU511</f>
        <v>0</v>
      </c>
      <c r="CW511" s="49">
        <v>0</v>
      </c>
      <c r="CX511" s="46" t="s">
        <v>687</v>
      </c>
      <c r="CY511" s="45"/>
      <c r="CZ511" s="49">
        <v>0</v>
      </c>
      <c r="DA511" s="53" t="s">
        <v>4019</v>
      </c>
      <c r="DB511" s="49">
        <v>1730.3530000000001</v>
      </c>
      <c r="DC511" s="49">
        <v>1</v>
      </c>
      <c r="DD511" s="46" t="s">
        <v>9504</v>
      </c>
      <c r="DE511" s="46" t="s">
        <v>9545</v>
      </c>
      <c r="DF511" s="46" t="s">
        <v>9573</v>
      </c>
      <c r="DG511" s="46">
        <v>2</v>
      </c>
      <c r="DH511" s="46">
        <v>0</v>
      </c>
      <c r="DI511" s="45"/>
      <c r="DJ511" s="46">
        <v>6</v>
      </c>
      <c r="DK511" s="45"/>
      <c r="DL511" s="45"/>
      <c r="DM511" s="45"/>
      <c r="DN511" s="45"/>
      <c r="DO511" s="45"/>
      <c r="DP511" s="45"/>
      <c r="DQ511" s="45"/>
      <c r="DR511" s="45"/>
      <c r="DS511" s="45"/>
      <c r="DT511" s="45"/>
      <c r="DU511" s="45"/>
      <c r="DV511" s="45"/>
      <c r="DW511" s="45"/>
      <c r="DX511" s="45"/>
      <c r="DY511" s="45"/>
      <c r="DZ511" s="45"/>
      <c r="EA511" s="45"/>
      <c r="EB511" s="45"/>
      <c r="EC511" s="45"/>
      <c r="ED511" s="45"/>
      <c r="EE511" s="45"/>
      <c r="EF511" s="45"/>
      <c r="EG511" s="45"/>
      <c r="EH511" s="45"/>
      <c r="EI511" s="45"/>
      <c r="EJ511" s="45"/>
      <c r="EK511" s="45"/>
      <c r="EL511" s="45"/>
      <c r="EM511" s="45"/>
      <c r="EN511" s="45"/>
      <c r="EO511" s="45"/>
      <c r="EP511" s="45"/>
      <c r="EQ511" s="45"/>
      <c r="ER511" s="45"/>
      <c r="ES511" s="45"/>
      <c r="ET511" s="45"/>
      <c r="EU511" s="45"/>
      <c r="EV511" s="45"/>
      <c r="EW511" s="45"/>
      <c r="EX511" s="45"/>
      <c r="EY511" s="45"/>
      <c r="EZ511" s="45"/>
      <c r="FA511" s="45"/>
      <c r="FB511" s="45"/>
      <c r="FC511" s="45"/>
      <c r="FD511" s="45"/>
      <c r="FE511" s="45"/>
      <c r="FF511" s="45"/>
      <c r="FG511" s="46">
        <v>100</v>
      </c>
      <c r="FH511" s="45"/>
      <c r="FI511" s="46">
        <v>9</v>
      </c>
      <c r="FJ511" s="46">
        <v>3</v>
      </c>
      <c r="FK511" s="46">
        <v>0</v>
      </c>
      <c r="FL511" s="46">
        <v>0</v>
      </c>
      <c r="FM511" s="46">
        <v>0</v>
      </c>
      <c r="FN511" s="46">
        <v>6</v>
      </c>
      <c r="FO511" s="46">
        <v>0</v>
      </c>
      <c r="FP511" s="46">
        <v>0</v>
      </c>
      <c r="FQ511" s="46">
        <v>0</v>
      </c>
      <c r="FR511" s="45"/>
      <c r="FS511" s="45"/>
      <c r="FT511" s="45"/>
      <c r="FU511" s="53" t="s">
        <v>10216</v>
      </c>
      <c r="FV511" s="45"/>
      <c r="FW511" s="45"/>
      <c r="FX511" s="45"/>
      <c r="FY511" s="46" t="s">
        <v>10492</v>
      </c>
      <c r="FZ511" s="45"/>
      <c r="GA511" s="45"/>
      <c r="GB511" s="45"/>
      <c r="GC511" s="46" t="s">
        <v>10667</v>
      </c>
      <c r="GD511" s="46">
        <v>5</v>
      </c>
      <c r="GE511" s="46">
        <v>2564</v>
      </c>
      <c r="GF511" s="46" t="s">
        <v>18</v>
      </c>
      <c r="GG511" s="46" t="s">
        <v>6333</v>
      </c>
      <c r="GH511" s="46" t="s">
        <v>11081</v>
      </c>
      <c r="GI511" s="46" t="s">
        <v>7000</v>
      </c>
      <c r="GJ511" s="46" t="s">
        <v>18</v>
      </c>
      <c r="GK511" s="46" t="s">
        <v>6333</v>
      </c>
      <c r="GL511" s="46" t="s">
        <v>11081</v>
      </c>
      <c r="GM511" s="46" t="s">
        <v>7000</v>
      </c>
      <c r="GN511" s="54"/>
    </row>
    <row r="512" spans="3:196" ht="30" customHeight="1" x14ac:dyDescent="0.2">
      <c r="C512" s="57" t="s">
        <v>11156</v>
      </c>
      <c r="D512" s="102" t="s">
        <v>11213</v>
      </c>
      <c r="E512" s="54" t="s">
        <v>59</v>
      </c>
      <c r="F512" s="54" t="s">
        <v>11175</v>
      </c>
      <c r="G512" s="54" t="s">
        <v>82</v>
      </c>
      <c r="H512" s="54" t="s">
        <v>273</v>
      </c>
      <c r="I512" s="54" t="s">
        <v>578</v>
      </c>
      <c r="J512" s="54"/>
      <c r="K512" s="54">
        <v>2018</v>
      </c>
      <c r="L512" s="54" t="s">
        <v>872</v>
      </c>
      <c r="M512" s="54" t="s">
        <v>968</v>
      </c>
      <c r="N512" s="54"/>
      <c r="O512" s="54"/>
      <c r="P512" s="54"/>
      <c r="Q512" s="54" t="s">
        <v>1657</v>
      </c>
      <c r="R512" s="54" t="s">
        <v>1855</v>
      </c>
      <c r="S512" s="54" t="s">
        <v>2098</v>
      </c>
      <c r="T512" s="54" t="s">
        <v>2332</v>
      </c>
      <c r="U512" s="54"/>
      <c r="V512" s="54"/>
      <c r="W512" s="54"/>
      <c r="X512" s="54"/>
      <c r="Y512" s="54"/>
      <c r="Z512" s="54" t="s">
        <v>2785</v>
      </c>
      <c r="AA512" s="54" t="s">
        <v>2785</v>
      </c>
      <c r="AB512" s="54" t="s">
        <v>3138</v>
      </c>
      <c r="AC512" s="54" t="s">
        <v>3246</v>
      </c>
      <c r="AD512" s="55">
        <v>3.51</v>
      </c>
      <c r="AE512" s="55"/>
      <c r="AF512" s="55"/>
      <c r="AG512" s="55"/>
      <c r="AH512" s="55">
        <v>2.15</v>
      </c>
      <c r="AI512" s="55">
        <v>61.25</v>
      </c>
      <c r="AJ512" s="55">
        <v>0.08</v>
      </c>
      <c r="AK512" s="55">
        <v>0</v>
      </c>
      <c r="AL512" s="55">
        <v>0</v>
      </c>
      <c r="AM512" s="55">
        <v>0</v>
      </c>
      <c r="AN512" s="55">
        <v>0</v>
      </c>
      <c r="AO512" s="55">
        <v>1.36</v>
      </c>
      <c r="AP512" s="55">
        <v>38.75</v>
      </c>
      <c r="AQ512" s="55"/>
      <c r="AR512" s="55"/>
      <c r="AS512" s="55"/>
      <c r="AT512" s="55"/>
      <c r="AU512" s="55"/>
      <c r="AV512" s="55"/>
      <c r="AW512" s="54"/>
      <c r="AX512" s="54"/>
      <c r="AY512" s="55"/>
      <c r="AZ512" s="55">
        <v>14.252000000000001</v>
      </c>
      <c r="BA512" s="55">
        <v>0.51</v>
      </c>
      <c r="BB512" s="56">
        <v>1</v>
      </c>
      <c r="BC512" s="56">
        <v>1</v>
      </c>
      <c r="BD512" s="56">
        <v>1</v>
      </c>
      <c r="BE512" s="56">
        <v>1</v>
      </c>
      <c r="BF512" s="56">
        <v>0</v>
      </c>
      <c r="BG512" s="56">
        <v>0</v>
      </c>
      <c r="BH512" s="56">
        <v>0</v>
      </c>
      <c r="BI512" s="56">
        <v>0</v>
      </c>
      <c r="BJ512" s="56">
        <v>0</v>
      </c>
      <c r="BK512" s="56">
        <v>0</v>
      </c>
      <c r="BL512" s="56">
        <v>0</v>
      </c>
      <c r="BM512" s="56">
        <v>0</v>
      </c>
      <c r="BN512" s="56">
        <v>0</v>
      </c>
      <c r="BO512" s="56">
        <v>0</v>
      </c>
      <c r="BP512" s="56">
        <v>0</v>
      </c>
      <c r="BQ512" s="56">
        <v>0</v>
      </c>
      <c r="BR512" s="56">
        <v>0</v>
      </c>
      <c r="BS512" s="56">
        <v>0</v>
      </c>
      <c r="BT512" s="56">
        <v>0</v>
      </c>
      <c r="BU512" s="56">
        <v>0</v>
      </c>
      <c r="BV512" s="56">
        <v>0</v>
      </c>
      <c r="BW512" s="56">
        <v>0</v>
      </c>
      <c r="BX512" s="56">
        <v>0</v>
      </c>
      <c r="BY512" s="56"/>
      <c r="BZ512" s="56"/>
      <c r="CA512" s="56"/>
      <c r="CB512" s="56"/>
      <c r="CC512" s="56"/>
      <c r="CD512" s="56"/>
      <c r="CE512" s="56"/>
      <c r="CF512" s="56"/>
      <c r="CG512" s="56"/>
      <c r="CH512" s="56"/>
      <c r="CI512" s="56"/>
      <c r="CJ512" s="56"/>
      <c r="CK512" s="56"/>
      <c r="CL512" s="56"/>
      <c r="CM512" s="56"/>
      <c r="CN512" s="56">
        <v>0</v>
      </c>
      <c r="CO512" s="56">
        <v>0</v>
      </c>
      <c r="CP512" s="70">
        <v>0</v>
      </c>
      <c r="CQ512" s="56">
        <v>0</v>
      </c>
      <c r="CR512" s="56">
        <v>0</v>
      </c>
      <c r="CS512" s="56"/>
      <c r="CT512" s="56">
        <v>0</v>
      </c>
      <c r="CU512" s="56">
        <v>1</v>
      </c>
      <c r="CV512" s="56">
        <v>0</v>
      </c>
      <c r="CW512" s="55">
        <v>0</v>
      </c>
      <c r="CX512" s="54" t="s">
        <v>699</v>
      </c>
      <c r="CY512" s="54"/>
      <c r="CZ512" s="54">
        <v>0</v>
      </c>
      <c r="DA512" s="54" t="s">
        <v>4019</v>
      </c>
      <c r="DB512" s="55">
        <v>59.173999999999999</v>
      </c>
      <c r="DC512" s="54"/>
      <c r="DD512" s="54"/>
      <c r="DE512" s="54"/>
      <c r="DF512" s="54"/>
      <c r="DG512" s="54"/>
      <c r="DH512" s="54"/>
      <c r="DI512" s="54"/>
      <c r="DJ512" s="54">
        <v>1</v>
      </c>
      <c r="DK512" s="54"/>
      <c r="DL512" s="54"/>
      <c r="DM512" s="54"/>
      <c r="DN512" s="54"/>
      <c r="DO512" s="54"/>
      <c r="DP512" s="54"/>
      <c r="DQ512" s="54">
        <v>1</v>
      </c>
      <c r="DR512" s="54" t="s">
        <v>4437</v>
      </c>
      <c r="DS512" s="54">
        <v>10</v>
      </c>
      <c r="DT512" s="54"/>
      <c r="DU512" s="54"/>
      <c r="DV512" s="54"/>
      <c r="DW512" s="54"/>
      <c r="DX512" s="54"/>
      <c r="DY512" s="54"/>
      <c r="DZ512" s="54"/>
      <c r="EA512" s="54"/>
      <c r="EB512" s="54"/>
      <c r="EC512" s="54"/>
      <c r="ED512" s="54"/>
      <c r="EE512" s="54"/>
      <c r="EF512" s="54"/>
      <c r="EG512" s="54"/>
      <c r="EH512" s="54"/>
      <c r="EI512" s="54"/>
      <c r="EJ512" s="54"/>
      <c r="EK512" s="54"/>
      <c r="EL512" s="54"/>
      <c r="EM512" s="54"/>
      <c r="EN512" s="54"/>
      <c r="EO512" s="54"/>
      <c r="EP512" s="54"/>
      <c r="EQ512" s="54"/>
      <c r="ER512" s="54"/>
      <c r="ES512" s="54"/>
      <c r="ET512" s="54"/>
      <c r="EU512" s="54"/>
      <c r="EV512" s="54"/>
      <c r="EW512" s="54"/>
      <c r="EX512" s="54"/>
      <c r="EY512" s="54"/>
      <c r="EZ512" s="54"/>
      <c r="FA512" s="54">
        <v>1</v>
      </c>
      <c r="FB512" s="54" t="s">
        <v>4437</v>
      </c>
      <c r="FC512" s="54">
        <v>7</v>
      </c>
      <c r="FD512" s="54"/>
      <c r="FE512" s="54"/>
      <c r="FF512" s="54"/>
      <c r="FG512" s="54"/>
      <c r="FH512" s="54"/>
      <c r="FI512" s="54"/>
      <c r="FJ512" s="54"/>
      <c r="FK512" s="54"/>
      <c r="FL512" s="54"/>
      <c r="FM512" s="54"/>
      <c r="FN512" s="54"/>
      <c r="FO512" s="54"/>
      <c r="FP512" s="54"/>
      <c r="FQ512" s="54"/>
      <c r="FR512" s="54"/>
      <c r="FS512" s="54"/>
      <c r="FT512" s="54"/>
      <c r="FU512" s="54" t="s">
        <v>5063</v>
      </c>
      <c r="FV512" s="54"/>
      <c r="FW512" s="54"/>
      <c r="FX512" s="54"/>
      <c r="FY512" s="54"/>
      <c r="FZ512" s="54"/>
      <c r="GA512" s="54"/>
      <c r="GB512" s="54"/>
      <c r="GC512" s="54"/>
      <c r="GD512" s="54"/>
      <c r="GE512" s="54"/>
      <c r="GF512" s="54" t="s">
        <v>18</v>
      </c>
      <c r="GG512" s="54" t="s">
        <v>6333</v>
      </c>
      <c r="GH512" s="54" t="s">
        <v>6655</v>
      </c>
      <c r="GI512" s="54" t="s">
        <v>7000</v>
      </c>
      <c r="GJ512" s="54" t="s">
        <v>18</v>
      </c>
      <c r="GK512" s="54" t="s">
        <v>6333</v>
      </c>
      <c r="GL512" s="54" t="s">
        <v>6655</v>
      </c>
      <c r="GM512" s="54" t="s">
        <v>7000</v>
      </c>
      <c r="GN512" s="54"/>
    </row>
    <row r="513" spans="3:196" ht="30" customHeight="1" x14ac:dyDescent="0.2">
      <c r="C513" s="57" t="s">
        <v>11156</v>
      </c>
      <c r="D513" s="102" t="s">
        <v>11213</v>
      </c>
      <c r="E513" s="54" t="s">
        <v>59</v>
      </c>
      <c r="F513" s="54" t="s">
        <v>11175</v>
      </c>
      <c r="G513" s="54" t="s">
        <v>85</v>
      </c>
      <c r="H513" s="54" t="s">
        <v>302</v>
      </c>
      <c r="I513" s="54" t="s">
        <v>449</v>
      </c>
      <c r="J513" s="54"/>
      <c r="K513" s="54">
        <v>2017</v>
      </c>
      <c r="L513" s="54" t="s">
        <v>771</v>
      </c>
      <c r="M513" s="54" t="s">
        <v>936</v>
      </c>
      <c r="N513" s="54"/>
      <c r="O513" s="54"/>
      <c r="P513" s="54"/>
      <c r="Q513" s="54" t="s">
        <v>1683</v>
      </c>
      <c r="R513" s="54" t="s">
        <v>1881</v>
      </c>
      <c r="S513" s="54" t="s">
        <v>2121</v>
      </c>
      <c r="T513" s="54" t="s">
        <v>1369</v>
      </c>
      <c r="U513" s="54" t="s">
        <v>2493</v>
      </c>
      <c r="V513" s="54" t="s">
        <v>2564</v>
      </c>
      <c r="W513" s="54"/>
      <c r="X513" s="54"/>
      <c r="Y513" s="54"/>
      <c r="Z513" s="54" t="s">
        <v>2814</v>
      </c>
      <c r="AA513" s="54" t="s">
        <v>2814</v>
      </c>
      <c r="AB513" s="54" t="s">
        <v>3142</v>
      </c>
      <c r="AC513" s="54" t="s">
        <v>2814</v>
      </c>
      <c r="AD513" s="55">
        <v>2.3989999999999996</v>
      </c>
      <c r="AE513" s="55"/>
      <c r="AF513" s="55"/>
      <c r="AG513" s="55"/>
      <c r="AH513" s="55">
        <v>2.3929999999999998</v>
      </c>
      <c r="AI513" s="55">
        <v>99.75</v>
      </c>
      <c r="AJ513" s="55">
        <v>12.84</v>
      </c>
      <c r="AK513" s="55">
        <v>0</v>
      </c>
      <c r="AL513" s="55">
        <v>0</v>
      </c>
      <c r="AM513" s="55">
        <v>0</v>
      </c>
      <c r="AN513" s="55">
        <v>0</v>
      </c>
      <c r="AO513" s="55">
        <v>6.0000000000000001E-3</v>
      </c>
      <c r="AP513" s="55">
        <v>0.25</v>
      </c>
      <c r="AQ513" s="55"/>
      <c r="AR513" s="55"/>
      <c r="AS513" s="55"/>
      <c r="AT513" s="55"/>
      <c r="AU513" s="55"/>
      <c r="AV513" s="55"/>
      <c r="AW513" s="54"/>
      <c r="AX513" s="54"/>
      <c r="AY513" s="55"/>
      <c r="AZ513" s="55">
        <v>2.375</v>
      </c>
      <c r="BA513" s="55">
        <v>12.62</v>
      </c>
      <c r="BB513" s="56">
        <v>0</v>
      </c>
      <c r="BC513" s="56">
        <v>1</v>
      </c>
      <c r="BD513" s="56">
        <v>1</v>
      </c>
      <c r="BE513" s="56">
        <v>0</v>
      </c>
      <c r="BF513" s="56">
        <v>0</v>
      </c>
      <c r="BG513" s="56">
        <v>0</v>
      </c>
      <c r="BH513" s="56">
        <v>0</v>
      </c>
      <c r="BI513" s="56">
        <v>0</v>
      </c>
      <c r="BJ513" s="56">
        <v>0</v>
      </c>
      <c r="BK513" s="56">
        <v>0</v>
      </c>
      <c r="BL513" s="56">
        <v>0</v>
      </c>
      <c r="BM513" s="56">
        <v>0</v>
      </c>
      <c r="BN513" s="56">
        <v>0</v>
      </c>
      <c r="BO513" s="56">
        <v>0</v>
      </c>
      <c r="BP513" s="56">
        <v>1</v>
      </c>
      <c r="BQ513" s="56">
        <v>0</v>
      </c>
      <c r="BR513" s="56">
        <v>0</v>
      </c>
      <c r="BS513" s="56">
        <v>0</v>
      </c>
      <c r="BT513" s="56">
        <v>0</v>
      </c>
      <c r="BU513" s="56">
        <v>0</v>
      </c>
      <c r="BV513" s="56">
        <v>0</v>
      </c>
      <c r="BW513" s="56">
        <v>0</v>
      </c>
      <c r="BX513" s="56">
        <v>0</v>
      </c>
      <c r="BY513" s="56"/>
      <c r="BZ513" s="56"/>
      <c r="CA513" s="56"/>
      <c r="CB513" s="56"/>
      <c r="CC513" s="56"/>
      <c r="CD513" s="56"/>
      <c r="CE513" s="56"/>
      <c r="CF513" s="56"/>
      <c r="CG513" s="56"/>
      <c r="CH513" s="56"/>
      <c r="CI513" s="56"/>
      <c r="CJ513" s="56"/>
      <c r="CK513" s="56"/>
      <c r="CL513" s="56"/>
      <c r="CM513" s="56"/>
      <c r="CN513" s="56">
        <v>0</v>
      </c>
      <c r="CO513" s="56">
        <v>0</v>
      </c>
      <c r="CP513" s="70">
        <v>0</v>
      </c>
      <c r="CQ513" s="56">
        <v>0</v>
      </c>
      <c r="CR513" s="56">
        <v>0</v>
      </c>
      <c r="CS513" s="56"/>
      <c r="CT513" s="56">
        <v>0</v>
      </c>
      <c r="CU513" s="56">
        <v>1</v>
      </c>
      <c r="CV513" s="56">
        <v>0</v>
      </c>
      <c r="CW513" s="55">
        <v>3.7999999999999999E-2</v>
      </c>
      <c r="CX513" s="54" t="s">
        <v>3778</v>
      </c>
      <c r="CY513" s="54"/>
      <c r="CZ513" s="54">
        <v>0.63</v>
      </c>
      <c r="DA513" s="54" t="s">
        <v>4029</v>
      </c>
      <c r="DB513" s="55">
        <v>5.9909999999999997</v>
      </c>
      <c r="DC513" s="54">
        <v>1</v>
      </c>
      <c r="DD513" s="54" t="s">
        <v>4093</v>
      </c>
      <c r="DE513" s="54" t="s">
        <v>4114</v>
      </c>
      <c r="DF513" s="54" t="s">
        <v>4141</v>
      </c>
      <c r="DG513" s="54">
        <v>5</v>
      </c>
      <c r="DH513" s="54">
        <v>110</v>
      </c>
      <c r="DI513" s="54" t="s">
        <v>4161</v>
      </c>
      <c r="DJ513" s="54">
        <v>2</v>
      </c>
      <c r="DK513" s="54"/>
      <c r="DL513" s="54"/>
      <c r="DM513" s="54"/>
      <c r="DN513" s="54">
        <v>1</v>
      </c>
      <c r="DO513" s="54" t="s">
        <v>4361</v>
      </c>
      <c r="DP513" s="54">
        <v>102</v>
      </c>
      <c r="DQ513" s="54"/>
      <c r="DR513" s="54"/>
      <c r="DS513" s="54"/>
      <c r="DT513" s="54"/>
      <c r="DU513" s="54"/>
      <c r="DV513" s="54"/>
      <c r="DW513" s="54"/>
      <c r="DX513" s="54"/>
      <c r="DY513" s="54"/>
      <c r="DZ513" s="54"/>
      <c r="EA513" s="54"/>
      <c r="EB513" s="54"/>
      <c r="EC513" s="54"/>
      <c r="ED513" s="54"/>
      <c r="EE513" s="54"/>
      <c r="EF513" s="54"/>
      <c r="EG513" s="54"/>
      <c r="EH513" s="54"/>
      <c r="EI513" s="54"/>
      <c r="EJ513" s="54"/>
      <c r="EK513" s="54"/>
      <c r="EL513" s="54"/>
      <c r="EM513" s="54"/>
      <c r="EN513" s="54"/>
      <c r="EO513" s="54"/>
      <c r="EP513" s="54"/>
      <c r="EQ513" s="54"/>
      <c r="ER513" s="54"/>
      <c r="ES513" s="54"/>
      <c r="ET513" s="54"/>
      <c r="EU513" s="54"/>
      <c r="EV513" s="54"/>
      <c r="EW513" s="54"/>
      <c r="EX513" s="54"/>
      <c r="EY513" s="54"/>
      <c r="EZ513" s="54"/>
      <c r="FA513" s="54">
        <v>1</v>
      </c>
      <c r="FB513" s="54" t="s">
        <v>4801</v>
      </c>
      <c r="FC513" s="54">
        <v>31</v>
      </c>
      <c r="FD513" s="54"/>
      <c r="FE513" s="54"/>
      <c r="FF513" s="54"/>
      <c r="FG513" s="54"/>
      <c r="FH513" s="54"/>
      <c r="FI513" s="54"/>
      <c r="FJ513" s="54"/>
      <c r="FK513" s="54"/>
      <c r="FL513" s="54"/>
      <c r="FM513" s="54"/>
      <c r="FN513" s="54"/>
      <c r="FO513" s="54"/>
      <c r="FP513" s="54"/>
      <c r="FQ513" s="54"/>
      <c r="FR513" s="54"/>
      <c r="FS513" s="54"/>
      <c r="FT513" s="54"/>
      <c r="FU513" s="54" t="s">
        <v>5079</v>
      </c>
      <c r="FV513" s="54"/>
      <c r="FW513" s="54" t="s">
        <v>5371</v>
      </c>
      <c r="FX513" s="54" t="s">
        <v>5406</v>
      </c>
      <c r="FY513" s="54" t="s">
        <v>5521</v>
      </c>
      <c r="FZ513" s="54"/>
      <c r="GA513" s="54"/>
      <c r="GB513" s="54"/>
      <c r="GC513" s="54" t="s">
        <v>5738</v>
      </c>
      <c r="GD513" s="54">
        <v>1</v>
      </c>
      <c r="GE513" s="54">
        <v>2</v>
      </c>
      <c r="GF513" s="54" t="s">
        <v>18</v>
      </c>
      <c r="GG513" s="54" t="s">
        <v>6333</v>
      </c>
      <c r="GH513" s="54" t="s">
        <v>6655</v>
      </c>
      <c r="GI513" s="54" t="s">
        <v>7000</v>
      </c>
      <c r="GJ513" s="54" t="s">
        <v>18</v>
      </c>
      <c r="GK513" s="54" t="s">
        <v>6333</v>
      </c>
      <c r="GL513" s="54" t="s">
        <v>6655</v>
      </c>
      <c r="GM513" s="54" t="s">
        <v>7000</v>
      </c>
      <c r="GN513" s="54"/>
    </row>
    <row r="514" spans="3:196" ht="30" customHeight="1" x14ac:dyDescent="0.2">
      <c r="C514" s="57" t="s">
        <v>11156</v>
      </c>
      <c r="D514" s="102" t="s">
        <v>11213</v>
      </c>
      <c r="E514" s="54" t="s">
        <v>59</v>
      </c>
      <c r="F514" s="54" t="s">
        <v>11175</v>
      </c>
      <c r="G514" s="54" t="s">
        <v>85</v>
      </c>
      <c r="H514" s="54" t="s">
        <v>307</v>
      </c>
      <c r="I514" s="54" t="s">
        <v>449</v>
      </c>
      <c r="J514" s="54"/>
      <c r="K514" s="54">
        <v>2017</v>
      </c>
      <c r="L514" s="54" t="s">
        <v>771</v>
      </c>
      <c r="M514" s="54" t="s">
        <v>936</v>
      </c>
      <c r="N514" s="54"/>
      <c r="O514" s="54"/>
      <c r="P514" s="54"/>
      <c r="Q514" s="54" t="s">
        <v>1685</v>
      </c>
      <c r="R514" s="54" t="s">
        <v>1885</v>
      </c>
      <c r="S514" s="54" t="s">
        <v>2124</v>
      </c>
      <c r="T514" s="54" t="s">
        <v>2353</v>
      </c>
      <c r="U514" s="54" t="s">
        <v>2493</v>
      </c>
      <c r="V514" s="54" t="s">
        <v>2566</v>
      </c>
      <c r="W514" s="54"/>
      <c r="X514" s="54"/>
      <c r="Y514" s="54"/>
      <c r="Z514" s="54" t="s">
        <v>2818</v>
      </c>
      <c r="AA514" s="54" t="s">
        <v>2818</v>
      </c>
      <c r="AB514" s="54" t="s">
        <v>3142</v>
      </c>
      <c r="AC514" s="54" t="s">
        <v>2818</v>
      </c>
      <c r="AD514" s="55">
        <v>1.91</v>
      </c>
      <c r="AE514" s="55"/>
      <c r="AF514" s="55"/>
      <c r="AG514" s="55"/>
      <c r="AH514" s="55">
        <v>1.89</v>
      </c>
      <c r="AI514" s="55">
        <v>98.95</v>
      </c>
      <c r="AJ514" s="55">
        <v>10.14</v>
      </c>
      <c r="AK514" s="55">
        <v>0</v>
      </c>
      <c r="AL514" s="55">
        <v>0</v>
      </c>
      <c r="AM514" s="55">
        <v>0</v>
      </c>
      <c r="AN514" s="55">
        <v>0</v>
      </c>
      <c r="AO514" s="55">
        <v>0.02</v>
      </c>
      <c r="AP514" s="55">
        <v>1.05</v>
      </c>
      <c r="AQ514" s="55"/>
      <c r="AR514" s="55"/>
      <c r="AS514" s="55"/>
      <c r="AT514" s="55"/>
      <c r="AU514" s="55"/>
      <c r="AV514" s="55"/>
      <c r="AW514" s="54"/>
      <c r="AX514" s="54"/>
      <c r="AY514" s="55"/>
      <c r="AZ514" s="55">
        <v>0</v>
      </c>
      <c r="BA514" s="55">
        <v>0</v>
      </c>
      <c r="BB514" s="56">
        <v>0</v>
      </c>
      <c r="BC514" s="56">
        <v>1</v>
      </c>
      <c r="BD514" s="56">
        <v>1</v>
      </c>
      <c r="BE514" s="56">
        <v>0</v>
      </c>
      <c r="BF514" s="56">
        <v>0</v>
      </c>
      <c r="BG514" s="56">
        <v>0</v>
      </c>
      <c r="BH514" s="56">
        <v>0</v>
      </c>
      <c r="BI514" s="56">
        <v>0</v>
      </c>
      <c r="BJ514" s="56">
        <v>0</v>
      </c>
      <c r="BK514" s="56">
        <v>0</v>
      </c>
      <c r="BL514" s="56">
        <v>0</v>
      </c>
      <c r="BM514" s="56">
        <v>0</v>
      </c>
      <c r="BN514" s="56">
        <v>1</v>
      </c>
      <c r="BO514" s="56">
        <v>0</v>
      </c>
      <c r="BP514" s="56">
        <v>0</v>
      </c>
      <c r="BQ514" s="56">
        <v>0</v>
      </c>
      <c r="BR514" s="56">
        <v>0</v>
      </c>
      <c r="BS514" s="56">
        <v>0</v>
      </c>
      <c r="BT514" s="56">
        <v>0</v>
      </c>
      <c r="BU514" s="56">
        <v>0</v>
      </c>
      <c r="BV514" s="56">
        <v>0</v>
      </c>
      <c r="BW514" s="56">
        <v>0</v>
      </c>
      <c r="BX514" s="56">
        <v>0</v>
      </c>
      <c r="BY514" s="56"/>
      <c r="BZ514" s="56"/>
      <c r="CA514" s="56"/>
      <c r="CB514" s="56"/>
      <c r="CC514" s="56"/>
      <c r="CD514" s="56"/>
      <c r="CE514" s="56"/>
      <c r="CF514" s="56"/>
      <c r="CG514" s="56"/>
      <c r="CH514" s="56"/>
      <c r="CI514" s="56"/>
      <c r="CJ514" s="56"/>
      <c r="CK514" s="56"/>
      <c r="CL514" s="56"/>
      <c r="CM514" s="56"/>
      <c r="CN514" s="56">
        <v>0</v>
      </c>
      <c r="CO514" s="56">
        <v>0</v>
      </c>
      <c r="CP514" s="70">
        <v>0</v>
      </c>
      <c r="CQ514" s="56">
        <v>0</v>
      </c>
      <c r="CR514" s="56">
        <v>0</v>
      </c>
      <c r="CS514" s="56"/>
      <c r="CT514" s="56">
        <v>0</v>
      </c>
      <c r="CU514" s="56">
        <v>1</v>
      </c>
      <c r="CV514" s="56">
        <v>0</v>
      </c>
      <c r="CW514" s="55">
        <v>1.899</v>
      </c>
      <c r="CX514" s="54" t="s">
        <v>3778</v>
      </c>
      <c r="CY514" s="54"/>
      <c r="CZ514" s="54">
        <v>100</v>
      </c>
      <c r="DA514" s="54" t="s">
        <v>4029</v>
      </c>
      <c r="DB514" s="55">
        <v>1.899</v>
      </c>
      <c r="DC514" s="54">
        <v>1</v>
      </c>
      <c r="DD514" s="54" t="s">
        <v>4093</v>
      </c>
      <c r="DE514" s="54" t="s">
        <v>4115</v>
      </c>
      <c r="DF514" s="54" t="s">
        <v>4141</v>
      </c>
      <c r="DG514" s="54">
        <v>5</v>
      </c>
      <c r="DH514" s="54">
        <v>110</v>
      </c>
      <c r="DI514" s="54" t="s">
        <v>4163</v>
      </c>
      <c r="DJ514" s="54">
        <v>2</v>
      </c>
      <c r="DK514" s="54"/>
      <c r="DL514" s="54"/>
      <c r="DM514" s="54"/>
      <c r="DN514" s="54">
        <v>1</v>
      </c>
      <c r="DO514" s="54" t="s">
        <v>4361</v>
      </c>
      <c r="DP514" s="54">
        <v>35</v>
      </c>
      <c r="DQ514" s="54"/>
      <c r="DR514" s="54"/>
      <c r="DS514" s="54"/>
      <c r="DT514" s="54"/>
      <c r="DU514" s="54"/>
      <c r="DV514" s="54"/>
      <c r="DW514" s="54"/>
      <c r="DX514" s="54"/>
      <c r="DY514" s="54"/>
      <c r="DZ514" s="54"/>
      <c r="EA514" s="54"/>
      <c r="EB514" s="54"/>
      <c r="EC514" s="54"/>
      <c r="ED514" s="54"/>
      <c r="EE514" s="54"/>
      <c r="EF514" s="54"/>
      <c r="EG514" s="54"/>
      <c r="EH514" s="54"/>
      <c r="EI514" s="54"/>
      <c r="EJ514" s="54"/>
      <c r="EK514" s="54"/>
      <c r="EL514" s="54"/>
      <c r="EM514" s="54"/>
      <c r="EN514" s="54"/>
      <c r="EO514" s="54"/>
      <c r="EP514" s="54"/>
      <c r="EQ514" s="54"/>
      <c r="ER514" s="54"/>
      <c r="ES514" s="54"/>
      <c r="ET514" s="54"/>
      <c r="EU514" s="54"/>
      <c r="EV514" s="54"/>
      <c r="EW514" s="54"/>
      <c r="EX514" s="54"/>
      <c r="EY514" s="54"/>
      <c r="EZ514" s="54"/>
      <c r="FA514" s="54">
        <v>1</v>
      </c>
      <c r="FB514" s="54" t="s">
        <v>4801</v>
      </c>
      <c r="FC514" s="54">
        <v>31</v>
      </c>
      <c r="FD514" s="54"/>
      <c r="FE514" s="54"/>
      <c r="FF514" s="54"/>
      <c r="FG514" s="54"/>
      <c r="FH514" s="54"/>
      <c r="FI514" s="54"/>
      <c r="FJ514" s="54"/>
      <c r="FK514" s="54"/>
      <c r="FL514" s="54"/>
      <c r="FM514" s="54"/>
      <c r="FN514" s="54"/>
      <c r="FO514" s="54"/>
      <c r="FP514" s="54"/>
      <c r="FQ514" s="54"/>
      <c r="FR514" s="54"/>
      <c r="FS514" s="54"/>
      <c r="FT514" s="54"/>
      <c r="FU514" s="54" t="s">
        <v>5079</v>
      </c>
      <c r="FV514" s="54"/>
      <c r="FW514" s="54" t="s">
        <v>5371</v>
      </c>
      <c r="FX514" s="54" t="s">
        <v>5407</v>
      </c>
      <c r="FY514" s="54" t="s">
        <v>5521</v>
      </c>
      <c r="FZ514" s="54"/>
      <c r="GA514" s="54"/>
      <c r="GB514" s="54"/>
      <c r="GC514" s="54" t="s">
        <v>5741</v>
      </c>
      <c r="GD514" s="54">
        <v>1</v>
      </c>
      <c r="GE514" s="54">
        <v>2</v>
      </c>
      <c r="GF514" s="54" t="s">
        <v>18</v>
      </c>
      <c r="GG514" s="54" t="s">
        <v>6333</v>
      </c>
      <c r="GH514" s="54" t="s">
        <v>6655</v>
      </c>
      <c r="GI514" s="54" t="s">
        <v>7000</v>
      </c>
      <c r="GJ514" s="54" t="s">
        <v>18</v>
      </c>
      <c r="GK514" s="54" t="s">
        <v>6333</v>
      </c>
      <c r="GL514" s="54" t="s">
        <v>6655</v>
      </c>
      <c r="GM514" s="54" t="s">
        <v>7000</v>
      </c>
      <c r="GN514" s="54"/>
    </row>
    <row r="515" spans="3:196" ht="30" customHeight="1" x14ac:dyDescent="0.2">
      <c r="C515" s="57" t="s">
        <v>11156</v>
      </c>
      <c r="D515" s="102" t="s">
        <v>11213</v>
      </c>
      <c r="E515" s="54" t="s">
        <v>59</v>
      </c>
      <c r="F515" s="54" t="s">
        <v>11175</v>
      </c>
      <c r="G515" s="54" t="s">
        <v>84</v>
      </c>
      <c r="H515" s="54" t="s">
        <v>310</v>
      </c>
      <c r="I515" s="54" t="s">
        <v>449</v>
      </c>
      <c r="J515" s="54"/>
      <c r="K515" s="54">
        <v>2017</v>
      </c>
      <c r="L515" s="54" t="s">
        <v>771</v>
      </c>
      <c r="M515" s="54" t="s">
        <v>936</v>
      </c>
      <c r="N515" s="54"/>
      <c r="O515" s="54"/>
      <c r="P515" s="54"/>
      <c r="Q515" s="54" t="s">
        <v>1686</v>
      </c>
      <c r="R515" s="54" t="s">
        <v>1886</v>
      </c>
      <c r="S515" s="54" t="s">
        <v>2125</v>
      </c>
      <c r="T515" s="54" t="s">
        <v>2354</v>
      </c>
      <c r="U515" s="54" t="s">
        <v>2493</v>
      </c>
      <c r="V515" s="54" t="s">
        <v>2567</v>
      </c>
      <c r="W515" s="54"/>
      <c r="X515" s="54"/>
      <c r="Y515" s="54"/>
      <c r="Z515" s="54" t="s">
        <v>2821</v>
      </c>
      <c r="AA515" s="54" t="s">
        <v>2821</v>
      </c>
      <c r="AB515" s="54" t="s">
        <v>3142</v>
      </c>
      <c r="AC515" s="54" t="s">
        <v>2821</v>
      </c>
      <c r="AD515" s="55">
        <v>0.84599999999999997</v>
      </c>
      <c r="AE515" s="55"/>
      <c r="AF515" s="55"/>
      <c r="AG515" s="55"/>
      <c r="AH515" s="55">
        <v>0.84599999999999997</v>
      </c>
      <c r="AI515" s="55">
        <v>100</v>
      </c>
      <c r="AJ515" s="55">
        <v>4.54</v>
      </c>
      <c r="AK515" s="55">
        <v>0</v>
      </c>
      <c r="AL515" s="55">
        <v>0</v>
      </c>
      <c r="AM515" s="55">
        <v>0</v>
      </c>
      <c r="AN515" s="55">
        <v>0</v>
      </c>
      <c r="AO515" s="55">
        <v>0</v>
      </c>
      <c r="AP515" s="55">
        <v>0</v>
      </c>
      <c r="AQ515" s="55"/>
      <c r="AR515" s="55"/>
      <c r="AS515" s="55"/>
      <c r="AT515" s="55"/>
      <c r="AU515" s="55"/>
      <c r="AV515" s="55"/>
      <c r="AW515" s="54"/>
      <c r="AX515" s="54"/>
      <c r="AY515" s="55"/>
      <c r="AZ515" s="55">
        <v>0</v>
      </c>
      <c r="BA515" s="55">
        <v>0</v>
      </c>
      <c r="BB515" s="56">
        <v>0</v>
      </c>
      <c r="BC515" s="56">
        <v>2</v>
      </c>
      <c r="BD515" s="56">
        <v>2</v>
      </c>
      <c r="BE515" s="56">
        <v>0</v>
      </c>
      <c r="BF515" s="56">
        <v>0</v>
      </c>
      <c r="BG515" s="56">
        <v>0</v>
      </c>
      <c r="BH515" s="56">
        <v>0</v>
      </c>
      <c r="BI515" s="56">
        <v>0</v>
      </c>
      <c r="BJ515" s="56">
        <v>0</v>
      </c>
      <c r="BK515" s="56">
        <v>0</v>
      </c>
      <c r="BL515" s="56">
        <v>0</v>
      </c>
      <c r="BM515" s="56">
        <v>0</v>
      </c>
      <c r="BN515" s="56">
        <v>0</v>
      </c>
      <c r="BO515" s="56">
        <v>0</v>
      </c>
      <c r="BP515" s="56">
        <v>1</v>
      </c>
      <c r="BQ515" s="56">
        <v>0</v>
      </c>
      <c r="BR515" s="56">
        <v>0</v>
      </c>
      <c r="BS515" s="56">
        <v>0</v>
      </c>
      <c r="BT515" s="56">
        <v>0</v>
      </c>
      <c r="BU515" s="56">
        <v>0</v>
      </c>
      <c r="BV515" s="56">
        <v>0</v>
      </c>
      <c r="BW515" s="56">
        <v>0</v>
      </c>
      <c r="BX515" s="56">
        <v>0</v>
      </c>
      <c r="BY515" s="56"/>
      <c r="BZ515" s="56"/>
      <c r="CA515" s="56"/>
      <c r="CB515" s="56"/>
      <c r="CC515" s="56"/>
      <c r="CD515" s="56"/>
      <c r="CE515" s="56"/>
      <c r="CF515" s="56"/>
      <c r="CG515" s="56"/>
      <c r="CH515" s="56"/>
      <c r="CI515" s="56"/>
      <c r="CJ515" s="56"/>
      <c r="CK515" s="56"/>
      <c r="CL515" s="56"/>
      <c r="CM515" s="56"/>
      <c r="CN515" s="56">
        <v>0</v>
      </c>
      <c r="CO515" s="56">
        <v>0</v>
      </c>
      <c r="CP515" s="70">
        <v>0</v>
      </c>
      <c r="CQ515" s="56">
        <v>0</v>
      </c>
      <c r="CR515" s="56">
        <v>0</v>
      </c>
      <c r="CS515" s="56" t="s">
        <v>3591</v>
      </c>
      <c r="CT515" s="56">
        <v>1</v>
      </c>
      <c r="CU515" s="56">
        <v>2</v>
      </c>
      <c r="CV515" s="56">
        <v>0</v>
      </c>
      <c r="CW515" s="55">
        <v>0.21099999999999999</v>
      </c>
      <c r="CX515" s="54" t="s">
        <v>3778</v>
      </c>
      <c r="CY515" s="54"/>
      <c r="CZ515" s="54">
        <v>0.45</v>
      </c>
      <c r="DA515" s="54" t="s">
        <v>4029</v>
      </c>
      <c r="DB515" s="55">
        <v>47.014000000000003</v>
      </c>
      <c r="DC515" s="54">
        <v>1</v>
      </c>
      <c r="DD515" s="54" t="s">
        <v>4093</v>
      </c>
      <c r="DE515" s="54" t="s">
        <v>4116</v>
      </c>
      <c r="DF515" s="54" t="s">
        <v>4141</v>
      </c>
      <c r="DG515" s="54">
        <v>5</v>
      </c>
      <c r="DH515" s="54">
        <v>110</v>
      </c>
      <c r="DI515" s="54" t="s">
        <v>4163</v>
      </c>
      <c r="DJ515" s="54">
        <v>2</v>
      </c>
      <c r="DK515" s="54"/>
      <c r="DL515" s="54"/>
      <c r="DM515" s="54"/>
      <c r="DN515" s="54">
        <v>1</v>
      </c>
      <c r="DO515" s="54" t="s">
        <v>4361</v>
      </c>
      <c r="DP515" s="54">
        <v>42</v>
      </c>
      <c r="DQ515" s="54"/>
      <c r="DR515" s="54"/>
      <c r="DS515" s="54"/>
      <c r="DT515" s="54"/>
      <c r="DU515" s="54"/>
      <c r="DV515" s="54"/>
      <c r="DW515" s="54"/>
      <c r="DX515" s="54"/>
      <c r="DY515" s="54"/>
      <c r="DZ515" s="54"/>
      <c r="EA515" s="54"/>
      <c r="EB515" s="54"/>
      <c r="EC515" s="54"/>
      <c r="ED515" s="54"/>
      <c r="EE515" s="54"/>
      <c r="EF515" s="54"/>
      <c r="EG515" s="54"/>
      <c r="EH515" s="54"/>
      <c r="EI515" s="54"/>
      <c r="EJ515" s="54"/>
      <c r="EK515" s="54"/>
      <c r="EL515" s="54"/>
      <c r="EM515" s="54"/>
      <c r="EN515" s="54"/>
      <c r="EO515" s="54"/>
      <c r="EP515" s="54"/>
      <c r="EQ515" s="54"/>
      <c r="ER515" s="54"/>
      <c r="ES515" s="54"/>
      <c r="ET515" s="54"/>
      <c r="EU515" s="54"/>
      <c r="EV515" s="54"/>
      <c r="EW515" s="54"/>
      <c r="EX515" s="54"/>
      <c r="EY515" s="54"/>
      <c r="EZ515" s="54"/>
      <c r="FA515" s="54">
        <v>1</v>
      </c>
      <c r="FB515" s="54" t="s">
        <v>4801</v>
      </c>
      <c r="FC515" s="54">
        <v>12</v>
      </c>
      <c r="FD515" s="54"/>
      <c r="FE515" s="54"/>
      <c r="FF515" s="54"/>
      <c r="FG515" s="54"/>
      <c r="FH515" s="54"/>
      <c r="FI515" s="54"/>
      <c r="FJ515" s="54"/>
      <c r="FK515" s="54"/>
      <c r="FL515" s="54"/>
      <c r="FM515" s="54"/>
      <c r="FN515" s="54"/>
      <c r="FO515" s="54"/>
      <c r="FP515" s="54"/>
      <c r="FQ515" s="54"/>
      <c r="FR515" s="54"/>
      <c r="FS515" s="54"/>
      <c r="FT515" s="54"/>
      <c r="FU515" s="54" t="s">
        <v>5079</v>
      </c>
      <c r="FV515" s="54"/>
      <c r="FW515" s="54" t="s">
        <v>5371</v>
      </c>
      <c r="FX515" s="54" t="s">
        <v>5408</v>
      </c>
      <c r="FY515" s="54" t="s">
        <v>5521</v>
      </c>
      <c r="FZ515" s="54"/>
      <c r="GA515" s="54"/>
      <c r="GB515" s="54"/>
      <c r="GC515" s="54" t="s">
        <v>5741</v>
      </c>
      <c r="GD515" s="54">
        <v>1</v>
      </c>
      <c r="GE515" s="54">
        <v>2</v>
      </c>
      <c r="GF515" s="54" t="s">
        <v>18</v>
      </c>
      <c r="GG515" s="54" t="s">
        <v>6333</v>
      </c>
      <c r="GH515" s="54" t="s">
        <v>6655</v>
      </c>
      <c r="GI515" s="54" t="s">
        <v>7000</v>
      </c>
      <c r="GJ515" s="54" t="s">
        <v>18</v>
      </c>
      <c r="GK515" s="54" t="s">
        <v>6333</v>
      </c>
      <c r="GL515" s="54" t="s">
        <v>6655</v>
      </c>
      <c r="GM515" s="54" t="s">
        <v>7000</v>
      </c>
      <c r="GN515" s="54"/>
    </row>
    <row r="516" spans="3:196" ht="30" customHeight="1" x14ac:dyDescent="0.2">
      <c r="C516" s="57" t="s">
        <v>11156</v>
      </c>
      <c r="D516" s="102" t="s">
        <v>11213</v>
      </c>
      <c r="E516" s="54" t="s">
        <v>59</v>
      </c>
      <c r="F516" s="54" t="s">
        <v>11175</v>
      </c>
      <c r="G516" s="54" t="s">
        <v>86</v>
      </c>
      <c r="H516" s="54" t="s">
        <v>312</v>
      </c>
      <c r="I516" s="54" t="s">
        <v>449</v>
      </c>
      <c r="J516" s="54"/>
      <c r="K516" s="54">
        <v>2017</v>
      </c>
      <c r="L516" s="54" t="s">
        <v>771</v>
      </c>
      <c r="M516" s="54" t="s">
        <v>936</v>
      </c>
      <c r="N516" s="54"/>
      <c r="O516" s="54"/>
      <c r="P516" s="54"/>
      <c r="Q516" s="54" t="s">
        <v>1688</v>
      </c>
      <c r="R516" s="54" t="s">
        <v>1888</v>
      </c>
      <c r="S516" s="54" t="s">
        <v>2127</v>
      </c>
      <c r="T516" s="54" t="s">
        <v>2356</v>
      </c>
      <c r="U516" s="54"/>
      <c r="V516" s="54" t="s">
        <v>1369</v>
      </c>
      <c r="W516" s="54"/>
      <c r="X516" s="54"/>
      <c r="Y516" s="54"/>
      <c r="Z516" s="54" t="s">
        <v>2823</v>
      </c>
      <c r="AA516" s="54" t="s">
        <v>2821</v>
      </c>
      <c r="AB516" s="54" t="s">
        <v>3142</v>
      </c>
      <c r="AC516" s="54" t="s">
        <v>2823</v>
      </c>
      <c r="AD516" s="55">
        <v>7.1190000000000007</v>
      </c>
      <c r="AE516" s="55"/>
      <c r="AF516" s="55"/>
      <c r="AG516" s="55"/>
      <c r="AH516" s="55">
        <v>6.78</v>
      </c>
      <c r="AI516" s="55">
        <v>95.24</v>
      </c>
      <c r="AJ516" s="55">
        <v>36.369999999999997</v>
      </c>
      <c r="AK516" s="55">
        <v>0</v>
      </c>
      <c r="AL516" s="55">
        <v>0</v>
      </c>
      <c r="AM516" s="55">
        <v>0</v>
      </c>
      <c r="AN516" s="55">
        <v>0</v>
      </c>
      <c r="AO516" s="55">
        <v>0.33900000000000002</v>
      </c>
      <c r="AP516" s="55">
        <v>4.76</v>
      </c>
      <c r="AQ516" s="55"/>
      <c r="AR516" s="55"/>
      <c r="AS516" s="55"/>
      <c r="AT516" s="55"/>
      <c r="AU516" s="55"/>
      <c r="AV516" s="55"/>
      <c r="AW516" s="54"/>
      <c r="AX516" s="54"/>
      <c r="AY516" s="55"/>
      <c r="AZ516" s="55">
        <v>11.897</v>
      </c>
      <c r="BA516" s="55">
        <v>63.22</v>
      </c>
      <c r="BB516" s="56">
        <v>0</v>
      </c>
      <c r="BC516" s="56">
        <v>4</v>
      </c>
      <c r="BD516" s="56">
        <v>4</v>
      </c>
      <c r="BE516" s="56">
        <v>0</v>
      </c>
      <c r="BF516" s="56">
        <v>0</v>
      </c>
      <c r="BG516" s="56">
        <v>0</v>
      </c>
      <c r="BH516" s="56">
        <v>0</v>
      </c>
      <c r="BI516" s="56">
        <v>0</v>
      </c>
      <c r="BJ516" s="56">
        <v>0</v>
      </c>
      <c r="BK516" s="56">
        <v>0</v>
      </c>
      <c r="BL516" s="56">
        <v>0</v>
      </c>
      <c r="BM516" s="56">
        <v>0</v>
      </c>
      <c r="BN516" s="56">
        <v>4</v>
      </c>
      <c r="BO516" s="56">
        <v>0</v>
      </c>
      <c r="BP516" s="56">
        <v>0</v>
      </c>
      <c r="BQ516" s="56">
        <v>0</v>
      </c>
      <c r="BR516" s="56">
        <v>0</v>
      </c>
      <c r="BS516" s="56">
        <v>0</v>
      </c>
      <c r="BT516" s="56">
        <v>0</v>
      </c>
      <c r="BU516" s="56">
        <v>0</v>
      </c>
      <c r="BV516" s="56">
        <v>0</v>
      </c>
      <c r="BW516" s="56">
        <v>0</v>
      </c>
      <c r="BX516" s="56">
        <v>0</v>
      </c>
      <c r="BY516" s="56"/>
      <c r="BZ516" s="56"/>
      <c r="CA516" s="56"/>
      <c r="CB516" s="56"/>
      <c r="CC516" s="56"/>
      <c r="CD516" s="56"/>
      <c r="CE516" s="56"/>
      <c r="CF516" s="56"/>
      <c r="CG516" s="56"/>
      <c r="CH516" s="56"/>
      <c r="CI516" s="56"/>
      <c r="CJ516" s="56"/>
      <c r="CK516" s="56"/>
      <c r="CL516" s="56"/>
      <c r="CM516" s="56"/>
      <c r="CN516" s="56">
        <v>0</v>
      </c>
      <c r="CO516" s="56">
        <v>0</v>
      </c>
      <c r="CP516" s="70">
        <v>0</v>
      </c>
      <c r="CQ516" s="56">
        <v>0</v>
      </c>
      <c r="CR516" s="56">
        <v>0</v>
      </c>
      <c r="CS516" s="56"/>
      <c r="CT516" s="56">
        <v>0</v>
      </c>
      <c r="CU516" s="56">
        <v>4</v>
      </c>
      <c r="CV516" s="56">
        <v>0</v>
      </c>
      <c r="CW516" s="55">
        <v>24.541</v>
      </c>
      <c r="CX516" s="54" t="s">
        <v>3778</v>
      </c>
      <c r="CY516" s="54"/>
      <c r="CZ516" s="54">
        <v>100</v>
      </c>
      <c r="DA516" s="54" t="s">
        <v>4029</v>
      </c>
      <c r="DB516" s="55">
        <v>24.541</v>
      </c>
      <c r="DC516" s="54">
        <v>1</v>
      </c>
      <c r="DD516" s="54" t="s">
        <v>4093</v>
      </c>
      <c r="DE516" s="54" t="s">
        <v>4117</v>
      </c>
      <c r="DF516" s="54" t="s">
        <v>4141</v>
      </c>
      <c r="DG516" s="54">
        <v>5</v>
      </c>
      <c r="DH516" s="54">
        <v>110</v>
      </c>
      <c r="DI516" s="54" t="s">
        <v>4163</v>
      </c>
      <c r="DJ516" s="54">
        <v>2</v>
      </c>
      <c r="DK516" s="54"/>
      <c r="DL516" s="54"/>
      <c r="DM516" s="54"/>
      <c r="DN516" s="54">
        <v>1</v>
      </c>
      <c r="DO516" s="54" t="s">
        <v>4361</v>
      </c>
      <c r="DP516" s="54">
        <v>343</v>
      </c>
      <c r="DQ516" s="54"/>
      <c r="DR516" s="54"/>
      <c r="DS516" s="54"/>
      <c r="DT516" s="54"/>
      <c r="DU516" s="54"/>
      <c r="DV516" s="54"/>
      <c r="DW516" s="54"/>
      <c r="DX516" s="54"/>
      <c r="DY516" s="54"/>
      <c r="DZ516" s="54"/>
      <c r="EA516" s="54"/>
      <c r="EB516" s="54"/>
      <c r="EC516" s="54"/>
      <c r="ED516" s="54"/>
      <c r="EE516" s="54"/>
      <c r="EF516" s="54"/>
      <c r="EG516" s="54"/>
      <c r="EH516" s="54"/>
      <c r="EI516" s="54"/>
      <c r="EJ516" s="54"/>
      <c r="EK516" s="54"/>
      <c r="EL516" s="54"/>
      <c r="EM516" s="54"/>
      <c r="EN516" s="54"/>
      <c r="EO516" s="54"/>
      <c r="EP516" s="54"/>
      <c r="EQ516" s="54"/>
      <c r="ER516" s="54"/>
      <c r="ES516" s="54"/>
      <c r="ET516" s="54"/>
      <c r="EU516" s="54"/>
      <c r="EV516" s="54"/>
      <c r="EW516" s="54"/>
      <c r="EX516" s="54"/>
      <c r="EY516" s="54"/>
      <c r="EZ516" s="54"/>
      <c r="FA516" s="54">
        <v>1</v>
      </c>
      <c r="FB516" s="54" t="s">
        <v>4803</v>
      </c>
      <c r="FC516" s="54">
        <v>16</v>
      </c>
      <c r="FD516" s="54"/>
      <c r="FE516" s="54"/>
      <c r="FF516" s="54"/>
      <c r="FG516" s="54"/>
      <c r="FH516" s="54"/>
      <c r="FI516" s="54"/>
      <c r="FJ516" s="54"/>
      <c r="FK516" s="54"/>
      <c r="FL516" s="54"/>
      <c r="FM516" s="54"/>
      <c r="FN516" s="54"/>
      <c r="FO516" s="54"/>
      <c r="FP516" s="54"/>
      <c r="FQ516" s="54"/>
      <c r="FR516" s="54"/>
      <c r="FS516" s="54"/>
      <c r="FT516" s="54"/>
      <c r="FU516" s="54" t="s">
        <v>5081</v>
      </c>
      <c r="FV516" s="54"/>
      <c r="FW516" s="54" t="s">
        <v>5371</v>
      </c>
      <c r="FX516" s="54" t="s">
        <v>5409</v>
      </c>
      <c r="FY516" s="54" t="s">
        <v>5521</v>
      </c>
      <c r="FZ516" s="54"/>
      <c r="GA516" s="54"/>
      <c r="GB516" s="54"/>
      <c r="GC516" s="54" t="s">
        <v>5741</v>
      </c>
      <c r="GD516" s="54">
        <v>1</v>
      </c>
      <c r="GE516" s="54">
        <v>2</v>
      </c>
      <c r="GF516" s="54" t="s">
        <v>18</v>
      </c>
      <c r="GG516" s="54" t="s">
        <v>6333</v>
      </c>
      <c r="GH516" s="54" t="s">
        <v>6655</v>
      </c>
      <c r="GI516" s="54" t="s">
        <v>7000</v>
      </c>
      <c r="GJ516" s="54" t="s">
        <v>18</v>
      </c>
      <c r="GK516" s="54" t="s">
        <v>6333</v>
      </c>
      <c r="GL516" s="54" t="s">
        <v>6655</v>
      </c>
      <c r="GM516" s="54" t="s">
        <v>7000</v>
      </c>
      <c r="GN516" s="54"/>
    </row>
    <row r="517" spans="3:196" ht="30" customHeight="1" x14ac:dyDescent="0.2">
      <c r="C517" s="57" t="s">
        <v>11156</v>
      </c>
      <c r="D517" s="102" t="s">
        <v>11213</v>
      </c>
      <c r="E517" s="54" t="s">
        <v>59</v>
      </c>
      <c r="F517" s="54" t="s">
        <v>11175</v>
      </c>
      <c r="G517" s="54" t="s">
        <v>85</v>
      </c>
      <c r="H517" s="54" t="s">
        <v>314</v>
      </c>
      <c r="I517" s="54" t="s">
        <v>449</v>
      </c>
      <c r="J517" s="54"/>
      <c r="K517" s="54">
        <v>2017</v>
      </c>
      <c r="L517" s="54" t="s">
        <v>771</v>
      </c>
      <c r="M517" s="54" t="s">
        <v>936</v>
      </c>
      <c r="N517" s="54"/>
      <c r="O517" s="54"/>
      <c r="P517" s="54"/>
      <c r="Q517" s="54" t="s">
        <v>1690</v>
      </c>
      <c r="R517" s="54" t="s">
        <v>1890</v>
      </c>
      <c r="S517" s="54" t="s">
        <v>2129</v>
      </c>
      <c r="T517" s="54" t="s">
        <v>2358</v>
      </c>
      <c r="U517" s="54" t="s">
        <v>2493</v>
      </c>
      <c r="V517" s="54" t="s">
        <v>2569</v>
      </c>
      <c r="W517" s="54"/>
      <c r="X517" s="54"/>
      <c r="Y517" s="54"/>
      <c r="Z517" s="54" t="s">
        <v>2825</v>
      </c>
      <c r="AA517" s="54" t="s">
        <v>2825</v>
      </c>
      <c r="AB517" s="54" t="s">
        <v>3142</v>
      </c>
      <c r="AC517" s="54" t="s">
        <v>2825</v>
      </c>
      <c r="AD517" s="55">
        <v>2.3759999999999999</v>
      </c>
      <c r="AE517" s="55"/>
      <c r="AF517" s="55"/>
      <c r="AG517" s="55"/>
      <c r="AH517" s="55">
        <v>2.3519999999999999</v>
      </c>
      <c r="AI517" s="55">
        <v>98.99</v>
      </c>
      <c r="AJ517" s="55">
        <v>12.62</v>
      </c>
      <c r="AK517" s="55">
        <v>0</v>
      </c>
      <c r="AL517" s="55">
        <v>0</v>
      </c>
      <c r="AM517" s="55">
        <v>0</v>
      </c>
      <c r="AN517" s="55">
        <v>0</v>
      </c>
      <c r="AO517" s="55">
        <v>2.4E-2</v>
      </c>
      <c r="AP517" s="55">
        <v>1.01</v>
      </c>
      <c r="AQ517" s="55"/>
      <c r="AR517" s="55"/>
      <c r="AS517" s="55"/>
      <c r="AT517" s="55"/>
      <c r="AU517" s="55"/>
      <c r="AV517" s="55"/>
      <c r="AW517" s="54"/>
      <c r="AX517" s="54"/>
      <c r="AY517" s="55"/>
      <c r="AZ517" s="55">
        <v>0</v>
      </c>
      <c r="BA517" s="55">
        <v>0</v>
      </c>
      <c r="BB517" s="56">
        <v>0</v>
      </c>
      <c r="BC517" s="56">
        <v>1</v>
      </c>
      <c r="BD517" s="56">
        <v>1</v>
      </c>
      <c r="BE517" s="56">
        <v>0</v>
      </c>
      <c r="BF517" s="56">
        <v>0</v>
      </c>
      <c r="BG517" s="56">
        <v>0</v>
      </c>
      <c r="BH517" s="56">
        <v>0</v>
      </c>
      <c r="BI517" s="56">
        <v>0</v>
      </c>
      <c r="BJ517" s="56">
        <v>0</v>
      </c>
      <c r="BK517" s="56">
        <v>0</v>
      </c>
      <c r="BL517" s="56">
        <v>0</v>
      </c>
      <c r="BM517" s="56">
        <v>1</v>
      </c>
      <c r="BN517" s="56">
        <v>0</v>
      </c>
      <c r="BO517" s="56">
        <v>0</v>
      </c>
      <c r="BP517" s="56">
        <v>0</v>
      </c>
      <c r="BQ517" s="56">
        <v>0</v>
      </c>
      <c r="BR517" s="56">
        <v>0</v>
      </c>
      <c r="BS517" s="56">
        <v>0</v>
      </c>
      <c r="BT517" s="56">
        <v>0</v>
      </c>
      <c r="BU517" s="56">
        <v>0</v>
      </c>
      <c r="BV517" s="56">
        <v>0</v>
      </c>
      <c r="BW517" s="56">
        <v>0</v>
      </c>
      <c r="BX517" s="56">
        <v>0</v>
      </c>
      <c r="BY517" s="56"/>
      <c r="BZ517" s="56"/>
      <c r="CA517" s="56"/>
      <c r="CB517" s="56"/>
      <c r="CC517" s="56"/>
      <c r="CD517" s="56"/>
      <c r="CE517" s="56"/>
      <c r="CF517" s="56"/>
      <c r="CG517" s="56"/>
      <c r="CH517" s="56"/>
      <c r="CI517" s="56"/>
      <c r="CJ517" s="56"/>
      <c r="CK517" s="56"/>
      <c r="CL517" s="56"/>
      <c r="CM517" s="56"/>
      <c r="CN517" s="56">
        <v>0</v>
      </c>
      <c r="CO517" s="56">
        <v>0</v>
      </c>
      <c r="CP517" s="70">
        <v>0</v>
      </c>
      <c r="CQ517" s="56">
        <v>0</v>
      </c>
      <c r="CR517" s="56">
        <v>0</v>
      </c>
      <c r="CS517" s="56"/>
      <c r="CT517" s="56">
        <v>0</v>
      </c>
      <c r="CU517" s="56">
        <v>1</v>
      </c>
      <c r="CV517" s="56">
        <v>0</v>
      </c>
      <c r="CW517" s="55">
        <v>2.1440000000000001</v>
      </c>
      <c r="CX517" s="54" t="s">
        <v>3778</v>
      </c>
      <c r="CY517" s="54"/>
      <c r="CZ517" s="54">
        <v>100</v>
      </c>
      <c r="DA517" s="54" t="s">
        <v>4029</v>
      </c>
      <c r="DB517" s="55">
        <v>2.1440000000000001</v>
      </c>
      <c r="DC517" s="54">
        <v>1</v>
      </c>
      <c r="DD517" s="54" t="s">
        <v>4093</v>
      </c>
      <c r="DE517" s="54" t="s">
        <v>4118</v>
      </c>
      <c r="DF517" s="54" t="s">
        <v>4141</v>
      </c>
      <c r="DG517" s="54">
        <v>5</v>
      </c>
      <c r="DH517" s="54">
        <v>110</v>
      </c>
      <c r="DI517" s="54" t="s">
        <v>4163</v>
      </c>
      <c r="DJ517" s="54">
        <v>2</v>
      </c>
      <c r="DK517" s="54"/>
      <c r="DL517" s="54"/>
      <c r="DM517" s="54"/>
      <c r="DN517" s="54">
        <v>1</v>
      </c>
      <c r="DO517" s="54" t="s">
        <v>4361</v>
      </c>
      <c r="DP517" s="54">
        <v>38</v>
      </c>
      <c r="DQ517" s="54"/>
      <c r="DR517" s="54"/>
      <c r="DS517" s="54"/>
      <c r="DT517" s="54"/>
      <c r="DU517" s="54"/>
      <c r="DV517" s="54"/>
      <c r="DW517" s="54"/>
      <c r="DX517" s="54"/>
      <c r="DY517" s="54"/>
      <c r="DZ517" s="54"/>
      <c r="EA517" s="54"/>
      <c r="EB517" s="54"/>
      <c r="EC517" s="54"/>
      <c r="ED517" s="54"/>
      <c r="EE517" s="54"/>
      <c r="EF517" s="54"/>
      <c r="EG517" s="54"/>
      <c r="EH517" s="54"/>
      <c r="EI517" s="54"/>
      <c r="EJ517" s="54"/>
      <c r="EK517" s="54"/>
      <c r="EL517" s="54"/>
      <c r="EM517" s="54"/>
      <c r="EN517" s="54"/>
      <c r="EO517" s="54"/>
      <c r="EP517" s="54"/>
      <c r="EQ517" s="54"/>
      <c r="ER517" s="54"/>
      <c r="ES517" s="54"/>
      <c r="ET517" s="54"/>
      <c r="EU517" s="54"/>
      <c r="EV517" s="54"/>
      <c r="EW517" s="54"/>
      <c r="EX517" s="54"/>
      <c r="EY517" s="54"/>
      <c r="EZ517" s="54"/>
      <c r="FA517" s="54">
        <v>1</v>
      </c>
      <c r="FB517" s="54" t="s">
        <v>4801</v>
      </c>
      <c r="FC517" s="54">
        <v>31</v>
      </c>
      <c r="FD517" s="54"/>
      <c r="FE517" s="54"/>
      <c r="FF517" s="54"/>
      <c r="FG517" s="54"/>
      <c r="FH517" s="54"/>
      <c r="FI517" s="54"/>
      <c r="FJ517" s="54"/>
      <c r="FK517" s="54"/>
      <c r="FL517" s="54"/>
      <c r="FM517" s="54"/>
      <c r="FN517" s="54"/>
      <c r="FO517" s="54"/>
      <c r="FP517" s="54"/>
      <c r="FQ517" s="54"/>
      <c r="FR517" s="54"/>
      <c r="FS517" s="54"/>
      <c r="FT517" s="54"/>
      <c r="FU517" s="54" t="s">
        <v>5079</v>
      </c>
      <c r="FV517" s="54"/>
      <c r="FW517" s="54" t="s">
        <v>5371</v>
      </c>
      <c r="FX517" s="54" t="s">
        <v>5410</v>
      </c>
      <c r="FY517" s="54" t="s">
        <v>5521</v>
      </c>
      <c r="FZ517" s="54"/>
      <c r="GA517" s="54"/>
      <c r="GB517" s="54"/>
      <c r="GC517" s="54" t="s">
        <v>5738</v>
      </c>
      <c r="GD517" s="54">
        <v>1</v>
      </c>
      <c r="GE517" s="54">
        <v>2</v>
      </c>
      <c r="GF517" s="54" t="s">
        <v>18</v>
      </c>
      <c r="GG517" s="54" t="s">
        <v>6333</v>
      </c>
      <c r="GH517" s="54" t="s">
        <v>6655</v>
      </c>
      <c r="GI517" s="54" t="s">
        <v>7000</v>
      </c>
      <c r="GJ517" s="54" t="s">
        <v>18</v>
      </c>
      <c r="GK517" s="54" t="s">
        <v>6333</v>
      </c>
      <c r="GL517" s="54" t="s">
        <v>6655</v>
      </c>
      <c r="GM517" s="54" t="s">
        <v>7000</v>
      </c>
      <c r="GN517" s="54"/>
    </row>
    <row r="518" spans="3:196" ht="30" customHeight="1" x14ac:dyDescent="0.2">
      <c r="C518" s="57" t="s">
        <v>11156</v>
      </c>
      <c r="D518" s="102" t="s">
        <v>11213</v>
      </c>
      <c r="E518" s="54" t="s">
        <v>59</v>
      </c>
      <c r="F518" s="54" t="s">
        <v>11175</v>
      </c>
      <c r="G518" s="54" t="s">
        <v>85</v>
      </c>
      <c r="H518" s="54" t="s">
        <v>316</v>
      </c>
      <c r="I518" s="54" t="s">
        <v>449</v>
      </c>
      <c r="J518" s="54"/>
      <c r="K518" s="54">
        <v>2017</v>
      </c>
      <c r="L518" s="54" t="s">
        <v>771</v>
      </c>
      <c r="M518" s="54" t="s">
        <v>936</v>
      </c>
      <c r="N518" s="54"/>
      <c r="O518" s="54"/>
      <c r="P518" s="54"/>
      <c r="Q518" s="54" t="s">
        <v>1691</v>
      </c>
      <c r="R518" s="54" t="s">
        <v>1369</v>
      </c>
      <c r="S518" s="54" t="s">
        <v>2131</v>
      </c>
      <c r="T518" s="54" t="s">
        <v>2360</v>
      </c>
      <c r="U518" s="54" t="s">
        <v>2493</v>
      </c>
      <c r="V518" s="54" t="s">
        <v>2570</v>
      </c>
      <c r="W518" s="54"/>
      <c r="X518" s="54"/>
      <c r="Y518" s="54"/>
      <c r="Z518" s="54" t="s">
        <v>2827</v>
      </c>
      <c r="AA518" s="54" t="s">
        <v>2827</v>
      </c>
      <c r="AB518" s="54" t="s">
        <v>3142</v>
      </c>
      <c r="AC518" s="54" t="s">
        <v>2827</v>
      </c>
      <c r="AD518" s="55">
        <v>1.05</v>
      </c>
      <c r="AE518" s="55"/>
      <c r="AF518" s="55"/>
      <c r="AG518" s="55"/>
      <c r="AH518" s="55">
        <v>0.995</v>
      </c>
      <c r="AI518" s="55">
        <v>94.76</v>
      </c>
      <c r="AJ518" s="55">
        <v>5.34</v>
      </c>
      <c r="AK518" s="55">
        <v>0</v>
      </c>
      <c r="AL518" s="55">
        <v>0</v>
      </c>
      <c r="AM518" s="55">
        <v>0</v>
      </c>
      <c r="AN518" s="55">
        <v>0</v>
      </c>
      <c r="AO518" s="55">
        <v>5.5E-2</v>
      </c>
      <c r="AP518" s="55">
        <v>5.24</v>
      </c>
      <c r="AQ518" s="55"/>
      <c r="AR518" s="55"/>
      <c r="AS518" s="55"/>
      <c r="AT518" s="55"/>
      <c r="AU518" s="55"/>
      <c r="AV518" s="55"/>
      <c r="AW518" s="54"/>
      <c r="AX518" s="54"/>
      <c r="AY518" s="55"/>
      <c r="AZ518" s="55">
        <v>0</v>
      </c>
      <c r="BA518" s="55">
        <v>0</v>
      </c>
      <c r="BB518" s="56">
        <v>0</v>
      </c>
      <c r="BC518" s="56">
        <v>1</v>
      </c>
      <c r="BD518" s="56">
        <v>1</v>
      </c>
      <c r="BE518" s="56">
        <v>0</v>
      </c>
      <c r="BF518" s="56">
        <v>0</v>
      </c>
      <c r="BG518" s="56">
        <v>0</v>
      </c>
      <c r="BH518" s="56">
        <v>0</v>
      </c>
      <c r="BI518" s="56">
        <v>0</v>
      </c>
      <c r="BJ518" s="56">
        <v>0</v>
      </c>
      <c r="BK518" s="56">
        <v>0</v>
      </c>
      <c r="BL518" s="56">
        <v>0</v>
      </c>
      <c r="BM518" s="56">
        <v>0</v>
      </c>
      <c r="BN518" s="56">
        <v>0</v>
      </c>
      <c r="BO518" s="56">
        <v>1</v>
      </c>
      <c r="BP518" s="56">
        <v>0</v>
      </c>
      <c r="BQ518" s="56">
        <v>0</v>
      </c>
      <c r="BR518" s="56">
        <v>0</v>
      </c>
      <c r="BS518" s="56">
        <v>0</v>
      </c>
      <c r="BT518" s="56">
        <v>0</v>
      </c>
      <c r="BU518" s="56">
        <v>0</v>
      </c>
      <c r="BV518" s="56">
        <v>0</v>
      </c>
      <c r="BW518" s="56">
        <v>0</v>
      </c>
      <c r="BX518" s="56">
        <v>0</v>
      </c>
      <c r="BY518" s="56"/>
      <c r="BZ518" s="56"/>
      <c r="CA518" s="56"/>
      <c r="CB518" s="56"/>
      <c r="CC518" s="56"/>
      <c r="CD518" s="56"/>
      <c r="CE518" s="56"/>
      <c r="CF518" s="56"/>
      <c r="CG518" s="56"/>
      <c r="CH518" s="56"/>
      <c r="CI518" s="56"/>
      <c r="CJ518" s="56"/>
      <c r="CK518" s="56"/>
      <c r="CL518" s="56"/>
      <c r="CM518" s="56"/>
      <c r="CN518" s="56">
        <v>0</v>
      </c>
      <c r="CO518" s="56">
        <v>0</v>
      </c>
      <c r="CP518" s="70">
        <v>0</v>
      </c>
      <c r="CQ518" s="56">
        <v>0</v>
      </c>
      <c r="CR518" s="56">
        <v>0</v>
      </c>
      <c r="CS518" s="56"/>
      <c r="CT518" s="56">
        <v>0</v>
      </c>
      <c r="CU518" s="56">
        <v>1</v>
      </c>
      <c r="CV518" s="56">
        <v>0</v>
      </c>
      <c r="CW518" s="55">
        <v>0.217</v>
      </c>
      <c r="CX518" s="54" t="s">
        <v>3778</v>
      </c>
      <c r="CY518" s="54"/>
      <c r="CZ518" s="54">
        <v>35.869999999999997</v>
      </c>
      <c r="DA518" s="54" t="s">
        <v>4029</v>
      </c>
      <c r="DB518" s="55">
        <v>0.60499999999999998</v>
      </c>
      <c r="DC518" s="54">
        <v>1</v>
      </c>
      <c r="DD518" s="54" t="s">
        <v>4093</v>
      </c>
      <c r="DE518" s="54" t="s">
        <v>4119</v>
      </c>
      <c r="DF518" s="54" t="s">
        <v>4141</v>
      </c>
      <c r="DG518" s="54">
        <v>5</v>
      </c>
      <c r="DH518" s="54">
        <v>110</v>
      </c>
      <c r="DI518" s="54" t="s">
        <v>4163</v>
      </c>
      <c r="DJ518" s="54">
        <v>2</v>
      </c>
      <c r="DK518" s="54"/>
      <c r="DL518" s="54"/>
      <c r="DM518" s="54"/>
      <c r="DN518" s="54">
        <v>1</v>
      </c>
      <c r="DO518" s="54" t="s">
        <v>4361</v>
      </c>
      <c r="DP518" s="54">
        <v>39</v>
      </c>
      <c r="DQ518" s="54"/>
      <c r="DR518" s="54"/>
      <c r="DS518" s="54"/>
      <c r="DT518" s="54"/>
      <c r="DU518" s="54"/>
      <c r="DV518" s="54"/>
      <c r="DW518" s="54"/>
      <c r="DX518" s="54"/>
      <c r="DY518" s="54"/>
      <c r="DZ518" s="54"/>
      <c r="EA518" s="54"/>
      <c r="EB518" s="54"/>
      <c r="EC518" s="54"/>
      <c r="ED518" s="54"/>
      <c r="EE518" s="54"/>
      <c r="EF518" s="54"/>
      <c r="EG518" s="54"/>
      <c r="EH518" s="54"/>
      <c r="EI518" s="54"/>
      <c r="EJ518" s="54"/>
      <c r="EK518" s="54"/>
      <c r="EL518" s="54"/>
      <c r="EM518" s="54"/>
      <c r="EN518" s="54"/>
      <c r="EO518" s="54"/>
      <c r="EP518" s="54"/>
      <c r="EQ518" s="54"/>
      <c r="ER518" s="54"/>
      <c r="ES518" s="54"/>
      <c r="ET518" s="54"/>
      <c r="EU518" s="54"/>
      <c r="EV518" s="54"/>
      <c r="EW518" s="54"/>
      <c r="EX518" s="54"/>
      <c r="EY518" s="54"/>
      <c r="EZ518" s="54"/>
      <c r="FA518" s="54">
        <v>1</v>
      </c>
      <c r="FB518" s="54" t="s">
        <v>4801</v>
      </c>
      <c r="FC518" s="54">
        <v>31</v>
      </c>
      <c r="FD518" s="54"/>
      <c r="FE518" s="54"/>
      <c r="FF518" s="54"/>
      <c r="FG518" s="54"/>
      <c r="FH518" s="54"/>
      <c r="FI518" s="54"/>
      <c r="FJ518" s="54"/>
      <c r="FK518" s="54"/>
      <c r="FL518" s="54"/>
      <c r="FM518" s="54"/>
      <c r="FN518" s="54"/>
      <c r="FO518" s="54"/>
      <c r="FP518" s="54"/>
      <c r="FQ518" s="54"/>
      <c r="FR518" s="54"/>
      <c r="FS518" s="54"/>
      <c r="FT518" s="54"/>
      <c r="FU518" s="54" t="s">
        <v>5079</v>
      </c>
      <c r="FV518" s="54"/>
      <c r="FW518" s="54" t="s">
        <v>5371</v>
      </c>
      <c r="FX518" s="54" t="s">
        <v>5411</v>
      </c>
      <c r="FY518" s="54" t="s">
        <v>5521</v>
      </c>
      <c r="FZ518" s="54"/>
      <c r="GA518" s="54"/>
      <c r="GB518" s="54"/>
      <c r="GC518" s="54" t="s">
        <v>5738</v>
      </c>
      <c r="GD518" s="54">
        <v>1</v>
      </c>
      <c r="GE518" s="54">
        <v>2</v>
      </c>
      <c r="GF518" s="54" t="s">
        <v>18</v>
      </c>
      <c r="GG518" s="54" t="s">
        <v>6333</v>
      </c>
      <c r="GH518" s="54" t="s">
        <v>6655</v>
      </c>
      <c r="GI518" s="54" t="s">
        <v>7000</v>
      </c>
      <c r="GJ518" s="54" t="s">
        <v>18</v>
      </c>
      <c r="GK518" s="54" t="s">
        <v>6333</v>
      </c>
      <c r="GL518" s="54" t="s">
        <v>6655</v>
      </c>
      <c r="GM518" s="54" t="s">
        <v>7000</v>
      </c>
      <c r="GN518" s="54"/>
    </row>
    <row r="519" spans="3:196" ht="30" customHeight="1" x14ac:dyDescent="0.2">
      <c r="C519" s="57" t="s">
        <v>11156</v>
      </c>
      <c r="D519" s="102" t="s">
        <v>11213</v>
      </c>
      <c r="E519" s="54" t="s">
        <v>59</v>
      </c>
      <c r="F519" s="54" t="s">
        <v>11175</v>
      </c>
      <c r="G519" s="54" t="s">
        <v>85</v>
      </c>
      <c r="H519" s="54" t="s">
        <v>319</v>
      </c>
      <c r="I519" s="54" t="s">
        <v>449</v>
      </c>
      <c r="J519" s="54"/>
      <c r="K519" s="54">
        <v>2017</v>
      </c>
      <c r="L519" s="54" t="s">
        <v>771</v>
      </c>
      <c r="M519" s="54" t="s">
        <v>936</v>
      </c>
      <c r="N519" s="54"/>
      <c r="O519" s="54"/>
      <c r="P519" s="54"/>
      <c r="Q519" s="54" t="s">
        <v>1694</v>
      </c>
      <c r="R519" s="54" t="s">
        <v>1893</v>
      </c>
      <c r="S519" s="54" t="s">
        <v>2134</v>
      </c>
      <c r="T519" s="54" t="s">
        <v>2362</v>
      </c>
      <c r="U519" s="54" t="s">
        <v>2493</v>
      </c>
      <c r="V519" s="54" t="s">
        <v>2572</v>
      </c>
      <c r="W519" s="54"/>
      <c r="X519" s="54"/>
      <c r="Y519" s="54"/>
      <c r="Z519" s="54" t="s">
        <v>2830</v>
      </c>
      <c r="AA519" s="54" t="s">
        <v>2830</v>
      </c>
      <c r="AB519" s="54" t="s">
        <v>3142</v>
      </c>
      <c r="AC519" s="54" t="s">
        <v>2830</v>
      </c>
      <c r="AD519" s="55">
        <v>1.7649999999999999</v>
      </c>
      <c r="AE519" s="55"/>
      <c r="AF519" s="55"/>
      <c r="AG519" s="55"/>
      <c r="AH519" s="55">
        <v>1.76</v>
      </c>
      <c r="AI519" s="55">
        <v>99.72</v>
      </c>
      <c r="AJ519" s="55">
        <v>9.44</v>
      </c>
      <c r="AK519" s="55">
        <v>0</v>
      </c>
      <c r="AL519" s="55">
        <v>0</v>
      </c>
      <c r="AM519" s="55">
        <v>0</v>
      </c>
      <c r="AN519" s="55">
        <v>0</v>
      </c>
      <c r="AO519" s="55">
        <v>5.0000000000000001E-3</v>
      </c>
      <c r="AP519" s="55">
        <v>0.28000000000000003</v>
      </c>
      <c r="AQ519" s="55"/>
      <c r="AR519" s="55"/>
      <c r="AS519" s="55"/>
      <c r="AT519" s="55"/>
      <c r="AU519" s="55"/>
      <c r="AV519" s="55"/>
      <c r="AW519" s="54"/>
      <c r="AX519" s="54"/>
      <c r="AY519" s="55"/>
      <c r="AZ519" s="55">
        <v>2.5920000000000001</v>
      </c>
      <c r="BA519" s="55">
        <v>13.77</v>
      </c>
      <c r="BB519" s="56">
        <v>0</v>
      </c>
      <c r="BC519" s="56">
        <v>1</v>
      </c>
      <c r="BD519" s="56">
        <v>1</v>
      </c>
      <c r="BE519" s="56">
        <v>0</v>
      </c>
      <c r="BF519" s="56">
        <v>0</v>
      </c>
      <c r="BG519" s="56">
        <v>0</v>
      </c>
      <c r="BH519" s="56">
        <v>0</v>
      </c>
      <c r="BI519" s="56">
        <v>0</v>
      </c>
      <c r="BJ519" s="56">
        <v>0</v>
      </c>
      <c r="BK519" s="56">
        <v>0</v>
      </c>
      <c r="BL519" s="56">
        <v>0</v>
      </c>
      <c r="BM519" s="56">
        <v>0</v>
      </c>
      <c r="BN519" s="56">
        <v>0</v>
      </c>
      <c r="BO519" s="56">
        <v>0</v>
      </c>
      <c r="BP519" s="56">
        <v>0</v>
      </c>
      <c r="BQ519" s="56">
        <v>0</v>
      </c>
      <c r="BR519" s="56">
        <v>1</v>
      </c>
      <c r="BS519" s="56">
        <v>0</v>
      </c>
      <c r="BT519" s="56">
        <v>0</v>
      </c>
      <c r="BU519" s="56">
        <v>0</v>
      </c>
      <c r="BV519" s="56">
        <v>0</v>
      </c>
      <c r="BW519" s="56">
        <v>0</v>
      </c>
      <c r="BX519" s="56">
        <v>0</v>
      </c>
      <c r="BY519" s="56"/>
      <c r="BZ519" s="56"/>
      <c r="CA519" s="56"/>
      <c r="CB519" s="56"/>
      <c r="CC519" s="56"/>
      <c r="CD519" s="56"/>
      <c r="CE519" s="56"/>
      <c r="CF519" s="56"/>
      <c r="CG519" s="56"/>
      <c r="CH519" s="56"/>
      <c r="CI519" s="56"/>
      <c r="CJ519" s="56"/>
      <c r="CK519" s="56"/>
      <c r="CL519" s="56"/>
      <c r="CM519" s="56"/>
      <c r="CN519" s="56">
        <v>0</v>
      </c>
      <c r="CO519" s="56">
        <v>0</v>
      </c>
      <c r="CP519" s="70">
        <v>0</v>
      </c>
      <c r="CQ519" s="56">
        <v>0</v>
      </c>
      <c r="CR519" s="56">
        <v>0</v>
      </c>
      <c r="CS519" s="56"/>
      <c r="CT519" s="56">
        <v>0</v>
      </c>
      <c r="CU519" s="56">
        <v>1</v>
      </c>
      <c r="CV519" s="56">
        <v>0</v>
      </c>
      <c r="CW519" s="55">
        <v>1.738</v>
      </c>
      <c r="CX519" s="54" t="s">
        <v>3778</v>
      </c>
      <c r="CY519" s="54"/>
      <c r="CZ519" s="54">
        <v>88.76</v>
      </c>
      <c r="DA519" s="54" t="s">
        <v>4029</v>
      </c>
      <c r="DB519" s="55">
        <v>1.958</v>
      </c>
      <c r="DC519" s="54">
        <v>1</v>
      </c>
      <c r="DD519" s="54" t="s">
        <v>4093</v>
      </c>
      <c r="DE519" s="54" t="s">
        <v>4120</v>
      </c>
      <c r="DF519" s="54" t="s">
        <v>4141</v>
      </c>
      <c r="DG519" s="54">
        <v>5</v>
      </c>
      <c r="DH519" s="54">
        <v>110</v>
      </c>
      <c r="DI519" s="54" t="s">
        <v>4163</v>
      </c>
      <c r="DJ519" s="54">
        <v>2</v>
      </c>
      <c r="DK519" s="54"/>
      <c r="DL519" s="54"/>
      <c r="DM519" s="54"/>
      <c r="DN519" s="54">
        <v>1</v>
      </c>
      <c r="DO519" s="54" t="s">
        <v>4361</v>
      </c>
      <c r="DP519" s="54">
        <v>22</v>
      </c>
      <c r="DQ519" s="54"/>
      <c r="DR519" s="54"/>
      <c r="DS519" s="54"/>
      <c r="DT519" s="54"/>
      <c r="DU519" s="54"/>
      <c r="DV519" s="54"/>
      <c r="DW519" s="54"/>
      <c r="DX519" s="54"/>
      <c r="DY519" s="54"/>
      <c r="DZ519" s="54"/>
      <c r="EA519" s="54"/>
      <c r="EB519" s="54"/>
      <c r="EC519" s="54"/>
      <c r="ED519" s="54"/>
      <c r="EE519" s="54"/>
      <c r="EF519" s="54"/>
      <c r="EG519" s="54"/>
      <c r="EH519" s="54"/>
      <c r="EI519" s="54"/>
      <c r="EJ519" s="54"/>
      <c r="EK519" s="54"/>
      <c r="EL519" s="54"/>
      <c r="EM519" s="54"/>
      <c r="EN519" s="54"/>
      <c r="EO519" s="54"/>
      <c r="EP519" s="54"/>
      <c r="EQ519" s="54"/>
      <c r="ER519" s="54"/>
      <c r="ES519" s="54"/>
      <c r="ET519" s="54"/>
      <c r="EU519" s="54"/>
      <c r="EV519" s="54"/>
      <c r="EW519" s="54"/>
      <c r="EX519" s="54"/>
      <c r="EY519" s="54"/>
      <c r="EZ519" s="54"/>
      <c r="FA519" s="54">
        <v>1</v>
      </c>
      <c r="FB519" s="54" t="s">
        <v>4801</v>
      </c>
      <c r="FC519" s="54">
        <v>31</v>
      </c>
      <c r="FD519" s="54"/>
      <c r="FE519" s="54"/>
      <c r="FF519" s="54"/>
      <c r="FG519" s="54"/>
      <c r="FH519" s="54"/>
      <c r="FI519" s="54"/>
      <c r="FJ519" s="54"/>
      <c r="FK519" s="54"/>
      <c r="FL519" s="54"/>
      <c r="FM519" s="54"/>
      <c r="FN519" s="54"/>
      <c r="FO519" s="54"/>
      <c r="FP519" s="54"/>
      <c r="FQ519" s="54"/>
      <c r="FR519" s="54"/>
      <c r="FS519" s="54"/>
      <c r="FT519" s="54"/>
      <c r="FU519" s="54" t="s">
        <v>5079</v>
      </c>
      <c r="FV519" s="54"/>
      <c r="FW519" s="54" t="s">
        <v>5371</v>
      </c>
      <c r="FX519" s="54" t="s">
        <v>5413</v>
      </c>
      <c r="FY519" s="54" t="s">
        <v>5521</v>
      </c>
      <c r="FZ519" s="54"/>
      <c r="GA519" s="54"/>
      <c r="GB519" s="54"/>
      <c r="GC519" s="54" t="s">
        <v>5741</v>
      </c>
      <c r="GD519" s="54">
        <v>1</v>
      </c>
      <c r="GE519" s="54">
        <v>2</v>
      </c>
      <c r="GF519" s="54" t="s">
        <v>18</v>
      </c>
      <c r="GG519" s="54" t="s">
        <v>6333</v>
      </c>
      <c r="GH519" s="54" t="s">
        <v>6655</v>
      </c>
      <c r="GI519" s="54" t="s">
        <v>7000</v>
      </c>
      <c r="GJ519" s="54" t="s">
        <v>18</v>
      </c>
      <c r="GK519" s="54" t="s">
        <v>6333</v>
      </c>
      <c r="GL519" s="54" t="s">
        <v>6655</v>
      </c>
      <c r="GM519" s="54" t="s">
        <v>7000</v>
      </c>
      <c r="GN519" s="54"/>
    </row>
    <row r="520" spans="3:196" ht="30" customHeight="1" x14ac:dyDescent="0.2">
      <c r="C520" s="57" t="s">
        <v>11156</v>
      </c>
      <c r="D520" s="102" t="s">
        <v>11213</v>
      </c>
      <c r="E520" s="54" t="s">
        <v>59</v>
      </c>
      <c r="F520" s="54" t="s">
        <v>11175</v>
      </c>
      <c r="G520" s="54" t="s">
        <v>85</v>
      </c>
      <c r="H520" s="54" t="s">
        <v>320</v>
      </c>
      <c r="I520" s="54" t="s">
        <v>449</v>
      </c>
      <c r="J520" s="54"/>
      <c r="K520" s="54">
        <v>2017</v>
      </c>
      <c r="L520" s="54" t="s">
        <v>771</v>
      </c>
      <c r="M520" s="54" t="s">
        <v>936</v>
      </c>
      <c r="N520" s="54"/>
      <c r="O520" s="54"/>
      <c r="P520" s="54"/>
      <c r="Q520" s="54" t="s">
        <v>1695</v>
      </c>
      <c r="R520" s="54" t="s">
        <v>1894</v>
      </c>
      <c r="S520" s="54" t="s">
        <v>2135</v>
      </c>
      <c r="T520" s="54" t="s">
        <v>2363</v>
      </c>
      <c r="U520" s="54" t="s">
        <v>2493</v>
      </c>
      <c r="V520" s="54" t="s">
        <v>2573</v>
      </c>
      <c r="W520" s="54"/>
      <c r="X520" s="54"/>
      <c r="Y520" s="54"/>
      <c r="Z520" s="54" t="s">
        <v>2831</v>
      </c>
      <c r="AA520" s="54" t="s">
        <v>2831</v>
      </c>
      <c r="AB520" s="54" t="s">
        <v>3142</v>
      </c>
      <c r="AC520" s="54" t="s">
        <v>2831</v>
      </c>
      <c r="AD520" s="55">
        <v>1.698</v>
      </c>
      <c r="AE520" s="55"/>
      <c r="AF520" s="55"/>
      <c r="AG520" s="55"/>
      <c r="AH520" s="55">
        <v>1.6259999999999999</v>
      </c>
      <c r="AI520" s="55">
        <v>95.76</v>
      </c>
      <c r="AJ520" s="55">
        <v>8.7200000000000006</v>
      </c>
      <c r="AK520" s="55">
        <v>0</v>
      </c>
      <c r="AL520" s="55">
        <v>0</v>
      </c>
      <c r="AM520" s="55">
        <v>0</v>
      </c>
      <c r="AN520" s="55">
        <v>0</v>
      </c>
      <c r="AO520" s="55">
        <v>7.1999999999999995E-2</v>
      </c>
      <c r="AP520" s="55">
        <v>4.24</v>
      </c>
      <c r="AQ520" s="55"/>
      <c r="AR520" s="55"/>
      <c r="AS520" s="55"/>
      <c r="AT520" s="55"/>
      <c r="AU520" s="55"/>
      <c r="AV520" s="55"/>
      <c r="AW520" s="54"/>
      <c r="AX520" s="54"/>
      <c r="AY520" s="55"/>
      <c r="AZ520" s="55">
        <v>1.978</v>
      </c>
      <c r="BA520" s="55">
        <v>0.03</v>
      </c>
      <c r="BB520" s="56">
        <v>0</v>
      </c>
      <c r="BC520" s="56">
        <v>1</v>
      </c>
      <c r="BD520" s="56">
        <v>1</v>
      </c>
      <c r="BE520" s="56">
        <v>0</v>
      </c>
      <c r="BF520" s="56">
        <v>0</v>
      </c>
      <c r="BG520" s="56">
        <v>0</v>
      </c>
      <c r="BH520" s="56">
        <v>0</v>
      </c>
      <c r="BI520" s="56">
        <v>0</v>
      </c>
      <c r="BJ520" s="56">
        <v>0</v>
      </c>
      <c r="BK520" s="56">
        <v>0</v>
      </c>
      <c r="BL520" s="56">
        <v>0</v>
      </c>
      <c r="BM520" s="56">
        <v>0</v>
      </c>
      <c r="BN520" s="56">
        <v>1</v>
      </c>
      <c r="BO520" s="56">
        <v>0</v>
      </c>
      <c r="BP520" s="56">
        <v>0</v>
      </c>
      <c r="BQ520" s="56">
        <v>0</v>
      </c>
      <c r="BR520" s="56">
        <v>0</v>
      </c>
      <c r="BS520" s="56">
        <v>0</v>
      </c>
      <c r="BT520" s="56">
        <v>0</v>
      </c>
      <c r="BU520" s="56">
        <v>0</v>
      </c>
      <c r="BV520" s="56">
        <v>0</v>
      </c>
      <c r="BW520" s="56">
        <v>0</v>
      </c>
      <c r="BX520" s="56">
        <v>0</v>
      </c>
      <c r="BY520" s="56"/>
      <c r="BZ520" s="56"/>
      <c r="CA520" s="56"/>
      <c r="CB520" s="56"/>
      <c r="CC520" s="56"/>
      <c r="CD520" s="56"/>
      <c r="CE520" s="56"/>
      <c r="CF520" s="56"/>
      <c r="CG520" s="56"/>
      <c r="CH520" s="56"/>
      <c r="CI520" s="56"/>
      <c r="CJ520" s="56"/>
      <c r="CK520" s="56"/>
      <c r="CL520" s="56"/>
      <c r="CM520" s="56"/>
      <c r="CN520" s="56">
        <v>0</v>
      </c>
      <c r="CO520" s="56">
        <v>0</v>
      </c>
      <c r="CP520" s="70">
        <v>0</v>
      </c>
      <c r="CQ520" s="56">
        <v>0</v>
      </c>
      <c r="CR520" s="56">
        <v>0</v>
      </c>
      <c r="CS520" s="56"/>
      <c r="CT520" s="56">
        <v>0</v>
      </c>
      <c r="CU520" s="56">
        <v>1</v>
      </c>
      <c r="CV520" s="56">
        <v>0</v>
      </c>
      <c r="CW520" s="55">
        <v>0</v>
      </c>
      <c r="CX520" s="54" t="s">
        <v>699</v>
      </c>
      <c r="CY520" s="54"/>
      <c r="CZ520" s="54">
        <v>0</v>
      </c>
      <c r="DA520" s="54" t="s">
        <v>4029</v>
      </c>
      <c r="DB520" s="55">
        <v>1.881</v>
      </c>
      <c r="DC520" s="54">
        <v>1</v>
      </c>
      <c r="DD520" s="54" t="s">
        <v>4093</v>
      </c>
      <c r="DE520" s="54" t="s">
        <v>4121</v>
      </c>
      <c r="DF520" s="54" t="s">
        <v>4141</v>
      </c>
      <c r="DG520" s="54">
        <v>2</v>
      </c>
      <c r="DH520" s="54">
        <v>110</v>
      </c>
      <c r="DI520" s="54" t="s">
        <v>4163</v>
      </c>
      <c r="DJ520" s="54">
        <v>2</v>
      </c>
      <c r="DK520" s="54"/>
      <c r="DL520" s="54"/>
      <c r="DM520" s="54"/>
      <c r="DN520" s="54">
        <v>1</v>
      </c>
      <c r="DO520" s="54" t="s">
        <v>4361</v>
      </c>
      <c r="DP520" s="54">
        <v>8</v>
      </c>
      <c r="DQ520" s="54"/>
      <c r="DR520" s="54"/>
      <c r="DS520" s="54"/>
      <c r="DT520" s="54"/>
      <c r="DU520" s="54"/>
      <c r="DV520" s="54"/>
      <c r="DW520" s="54"/>
      <c r="DX520" s="54"/>
      <c r="DY520" s="54"/>
      <c r="DZ520" s="54"/>
      <c r="EA520" s="54"/>
      <c r="EB520" s="54"/>
      <c r="EC520" s="54"/>
      <c r="ED520" s="54"/>
      <c r="EE520" s="54"/>
      <c r="EF520" s="54"/>
      <c r="EG520" s="54"/>
      <c r="EH520" s="54"/>
      <c r="EI520" s="54"/>
      <c r="EJ520" s="54"/>
      <c r="EK520" s="54"/>
      <c r="EL520" s="54"/>
      <c r="EM520" s="54"/>
      <c r="EN520" s="54"/>
      <c r="EO520" s="54"/>
      <c r="EP520" s="54"/>
      <c r="EQ520" s="54"/>
      <c r="ER520" s="54"/>
      <c r="ES520" s="54"/>
      <c r="ET520" s="54"/>
      <c r="EU520" s="54"/>
      <c r="EV520" s="54"/>
      <c r="EW520" s="54"/>
      <c r="EX520" s="54"/>
      <c r="EY520" s="54"/>
      <c r="EZ520" s="54"/>
      <c r="FA520" s="54">
        <v>1</v>
      </c>
      <c r="FB520" s="54" t="s">
        <v>4801</v>
      </c>
      <c r="FC520" s="54">
        <v>31</v>
      </c>
      <c r="FD520" s="54"/>
      <c r="FE520" s="54"/>
      <c r="FF520" s="54"/>
      <c r="FG520" s="54"/>
      <c r="FH520" s="54"/>
      <c r="FI520" s="54"/>
      <c r="FJ520" s="54"/>
      <c r="FK520" s="54"/>
      <c r="FL520" s="54"/>
      <c r="FM520" s="54"/>
      <c r="FN520" s="54"/>
      <c r="FO520" s="54"/>
      <c r="FP520" s="54"/>
      <c r="FQ520" s="54"/>
      <c r="FR520" s="54"/>
      <c r="FS520" s="54"/>
      <c r="FT520" s="54"/>
      <c r="FU520" s="54" t="s">
        <v>5079</v>
      </c>
      <c r="FV520" s="54"/>
      <c r="FW520" s="54" t="s">
        <v>5371</v>
      </c>
      <c r="FX520" s="54" t="s">
        <v>5414</v>
      </c>
      <c r="FY520" s="54" t="s">
        <v>5521</v>
      </c>
      <c r="FZ520" s="54"/>
      <c r="GA520" s="54"/>
      <c r="GB520" s="54"/>
      <c r="GC520" s="54" t="s">
        <v>5741</v>
      </c>
      <c r="GD520" s="54">
        <v>1</v>
      </c>
      <c r="GE520" s="54">
        <v>2</v>
      </c>
      <c r="GF520" s="54" t="s">
        <v>18</v>
      </c>
      <c r="GG520" s="54" t="s">
        <v>6333</v>
      </c>
      <c r="GH520" s="54" t="s">
        <v>6655</v>
      </c>
      <c r="GI520" s="54" t="s">
        <v>7000</v>
      </c>
      <c r="GJ520" s="54" t="s">
        <v>18</v>
      </c>
      <c r="GK520" s="54" t="s">
        <v>6333</v>
      </c>
      <c r="GL520" s="54" t="s">
        <v>6655</v>
      </c>
      <c r="GM520" s="54" t="s">
        <v>7000</v>
      </c>
      <c r="GN520" s="54"/>
    </row>
    <row r="521" spans="3:196" ht="30" customHeight="1" x14ac:dyDescent="0.2">
      <c r="C521" s="57" t="s">
        <v>11156</v>
      </c>
      <c r="D521" s="102" t="s">
        <v>11213</v>
      </c>
      <c r="E521" s="54" t="s">
        <v>59</v>
      </c>
      <c r="F521" s="54" t="s">
        <v>11175</v>
      </c>
      <c r="G521" s="54" t="s">
        <v>82</v>
      </c>
      <c r="H521" s="54" t="s">
        <v>328</v>
      </c>
      <c r="I521" s="54" t="s">
        <v>462</v>
      </c>
      <c r="J521" s="54"/>
      <c r="K521" s="54">
        <v>2018</v>
      </c>
      <c r="L521" s="54" t="s">
        <v>893</v>
      </c>
      <c r="M521" s="54" t="s">
        <v>952</v>
      </c>
      <c r="N521" s="54"/>
      <c r="O521" s="54" t="s">
        <v>1184</v>
      </c>
      <c r="P521" s="54" t="s">
        <v>1413</v>
      </c>
      <c r="Q521" s="54" t="s">
        <v>1702</v>
      </c>
      <c r="R521" s="54" t="s">
        <v>1901</v>
      </c>
      <c r="S521" s="54" t="s">
        <v>2143</v>
      </c>
      <c r="T521" s="54" t="s">
        <v>2370</v>
      </c>
      <c r="U521" s="54" t="s">
        <v>2499</v>
      </c>
      <c r="V521" s="54" t="s">
        <v>2576</v>
      </c>
      <c r="W521" s="54"/>
      <c r="X521" s="54"/>
      <c r="Y521" s="54"/>
      <c r="Z521" s="54" t="s">
        <v>2839</v>
      </c>
      <c r="AA521" s="54" t="s">
        <v>3075</v>
      </c>
      <c r="AB521" s="54" t="s">
        <v>3140</v>
      </c>
      <c r="AC521" s="54" t="s">
        <v>3075</v>
      </c>
      <c r="AD521" s="55">
        <v>5.0969999999999995</v>
      </c>
      <c r="AE521" s="55"/>
      <c r="AF521" s="55"/>
      <c r="AG521" s="55"/>
      <c r="AH521" s="55">
        <v>5.0739999999999998</v>
      </c>
      <c r="AI521" s="55">
        <v>99.55</v>
      </c>
      <c r="AJ521" s="55">
        <v>0.08</v>
      </c>
      <c r="AK521" s="55">
        <v>0</v>
      </c>
      <c r="AL521" s="55">
        <v>0</v>
      </c>
      <c r="AM521" s="55">
        <v>0</v>
      </c>
      <c r="AN521" s="55">
        <v>0</v>
      </c>
      <c r="AO521" s="55">
        <v>2.3E-2</v>
      </c>
      <c r="AP521" s="55">
        <v>0.45</v>
      </c>
      <c r="AQ521" s="55"/>
      <c r="AR521" s="55"/>
      <c r="AS521" s="55"/>
      <c r="AT521" s="55"/>
      <c r="AU521" s="55"/>
      <c r="AV521" s="55"/>
      <c r="AW521" s="54"/>
      <c r="AX521" s="54"/>
      <c r="AY521" s="55"/>
      <c r="AZ521" s="55">
        <v>12</v>
      </c>
      <c r="BA521" s="55">
        <v>0.19</v>
      </c>
      <c r="BB521" s="56">
        <v>13</v>
      </c>
      <c r="BC521" s="56">
        <v>7</v>
      </c>
      <c r="BD521" s="56">
        <v>3</v>
      </c>
      <c r="BE521" s="56">
        <v>0</v>
      </c>
      <c r="BF521" s="56">
        <v>1</v>
      </c>
      <c r="BG521" s="56">
        <v>0</v>
      </c>
      <c r="BH521" s="56">
        <v>0</v>
      </c>
      <c r="BI521" s="56">
        <v>0</v>
      </c>
      <c r="BJ521" s="56">
        <v>0</v>
      </c>
      <c r="BK521" s="56">
        <v>0</v>
      </c>
      <c r="BL521" s="56">
        <v>0</v>
      </c>
      <c r="BM521" s="56">
        <v>0</v>
      </c>
      <c r="BN521" s="56">
        <v>0</v>
      </c>
      <c r="BO521" s="56">
        <v>2</v>
      </c>
      <c r="BP521" s="56">
        <v>0</v>
      </c>
      <c r="BQ521" s="56">
        <v>0</v>
      </c>
      <c r="BR521" s="56">
        <v>0</v>
      </c>
      <c r="BS521" s="56">
        <v>0</v>
      </c>
      <c r="BT521" s="56">
        <v>0</v>
      </c>
      <c r="BU521" s="56">
        <v>0</v>
      </c>
      <c r="BV521" s="56">
        <v>0</v>
      </c>
      <c r="BW521" s="56">
        <v>0</v>
      </c>
      <c r="BX521" s="56">
        <v>0</v>
      </c>
      <c r="BY521" s="56"/>
      <c r="BZ521" s="56"/>
      <c r="CA521" s="56"/>
      <c r="CB521" s="56"/>
      <c r="CC521" s="56"/>
      <c r="CD521" s="56"/>
      <c r="CE521" s="56"/>
      <c r="CF521" s="56"/>
      <c r="CG521" s="56"/>
      <c r="CH521" s="56"/>
      <c r="CI521" s="56"/>
      <c r="CJ521" s="56"/>
      <c r="CK521" s="56"/>
      <c r="CL521" s="56"/>
      <c r="CM521" s="56"/>
      <c r="CN521" s="56">
        <v>0</v>
      </c>
      <c r="CO521" s="56">
        <v>0</v>
      </c>
      <c r="CP521" s="70">
        <v>0</v>
      </c>
      <c r="CQ521" s="56">
        <v>0</v>
      </c>
      <c r="CR521" s="56">
        <v>0</v>
      </c>
      <c r="CS521" s="56"/>
      <c r="CT521" s="56">
        <v>0</v>
      </c>
      <c r="CU521" s="56">
        <v>3</v>
      </c>
      <c r="CV521" s="56">
        <v>0</v>
      </c>
      <c r="CW521" s="55">
        <v>1.9339999999999999</v>
      </c>
      <c r="CX521" s="54" t="s">
        <v>3794</v>
      </c>
      <c r="CY521" s="54"/>
      <c r="CZ521" s="54">
        <v>1.55</v>
      </c>
      <c r="DA521" s="54" t="s">
        <v>4035</v>
      </c>
      <c r="DB521" s="55">
        <v>124.989</v>
      </c>
      <c r="DC521" s="54"/>
      <c r="DD521" s="54"/>
      <c r="DE521" s="54"/>
      <c r="DF521" s="54"/>
      <c r="DG521" s="54"/>
      <c r="DH521" s="54"/>
      <c r="DI521" s="54"/>
      <c r="DJ521" s="54">
        <v>2</v>
      </c>
      <c r="DK521" s="54">
        <v>1</v>
      </c>
      <c r="DL521" s="54" t="s">
        <v>4176</v>
      </c>
      <c r="DM521" s="54">
        <v>20</v>
      </c>
      <c r="DN521" s="54">
        <v>1</v>
      </c>
      <c r="DO521" s="54" t="s">
        <v>4370</v>
      </c>
      <c r="DP521" s="54">
        <v>20</v>
      </c>
      <c r="DQ521" s="54"/>
      <c r="DR521" s="54"/>
      <c r="DS521" s="54"/>
      <c r="DT521" s="54"/>
      <c r="DU521" s="54"/>
      <c r="DV521" s="54"/>
      <c r="DW521" s="54"/>
      <c r="DX521" s="54"/>
      <c r="DY521" s="54"/>
      <c r="DZ521" s="54"/>
      <c r="EA521" s="54"/>
      <c r="EB521" s="54"/>
      <c r="EC521" s="54"/>
      <c r="ED521" s="54"/>
      <c r="EE521" s="54"/>
      <c r="EF521" s="54"/>
      <c r="EG521" s="54"/>
      <c r="EH521" s="54"/>
      <c r="EI521" s="54"/>
      <c r="EJ521" s="54"/>
      <c r="EK521" s="54"/>
      <c r="EL521" s="54"/>
      <c r="EM521" s="54"/>
      <c r="EN521" s="54"/>
      <c r="EO521" s="54"/>
      <c r="EP521" s="54"/>
      <c r="EQ521" s="54"/>
      <c r="ER521" s="54"/>
      <c r="ES521" s="54"/>
      <c r="ET521" s="54"/>
      <c r="EU521" s="54"/>
      <c r="EV521" s="54"/>
      <c r="EW521" s="54"/>
      <c r="EX521" s="54"/>
      <c r="EY521" s="54"/>
      <c r="EZ521" s="54"/>
      <c r="FA521" s="54">
        <v>1</v>
      </c>
      <c r="FB521" s="54" t="s">
        <v>4807</v>
      </c>
      <c r="FC521" s="54">
        <v>8</v>
      </c>
      <c r="FD521" s="54"/>
      <c r="FE521" s="54"/>
      <c r="FF521" s="54"/>
      <c r="FG521" s="54"/>
      <c r="FH521" s="54"/>
      <c r="FI521" s="54"/>
      <c r="FJ521" s="54"/>
      <c r="FK521" s="54"/>
      <c r="FL521" s="54"/>
      <c r="FM521" s="54"/>
      <c r="FN521" s="54"/>
      <c r="FO521" s="54"/>
      <c r="FP521" s="54"/>
      <c r="FQ521" s="54"/>
      <c r="FR521" s="54">
        <v>1</v>
      </c>
      <c r="FS521" s="54" t="s">
        <v>4902</v>
      </c>
      <c r="FT521" s="54" t="s">
        <v>4929</v>
      </c>
      <c r="FU521" s="54" t="s">
        <v>5090</v>
      </c>
      <c r="FV521" s="54"/>
      <c r="FW521" s="54"/>
      <c r="FX521" s="54" t="s">
        <v>1369</v>
      </c>
      <c r="FY521" s="54" t="s">
        <v>5530</v>
      </c>
      <c r="FZ521" s="54"/>
      <c r="GA521" s="54"/>
      <c r="GB521" s="54"/>
      <c r="GC521" s="54" t="s">
        <v>5748</v>
      </c>
      <c r="GD521" s="54">
        <v>15</v>
      </c>
      <c r="GE521" s="54">
        <v>120</v>
      </c>
      <c r="GF521" s="54" t="s">
        <v>18</v>
      </c>
      <c r="GG521" s="54" t="s">
        <v>6333</v>
      </c>
      <c r="GH521" s="54" t="s">
        <v>6655</v>
      </c>
      <c r="GI521" s="54" t="s">
        <v>7000</v>
      </c>
      <c r="GJ521" s="54" t="s">
        <v>18</v>
      </c>
      <c r="GK521" s="54" t="s">
        <v>6333</v>
      </c>
      <c r="GL521" s="54" t="s">
        <v>6655</v>
      </c>
      <c r="GM521" s="54" t="s">
        <v>7000</v>
      </c>
      <c r="GN521" s="54"/>
    </row>
    <row r="522" spans="3:196" ht="30" customHeight="1" x14ac:dyDescent="0.2">
      <c r="C522" s="57" t="s">
        <v>11156</v>
      </c>
      <c r="D522" s="102" t="s">
        <v>11213</v>
      </c>
      <c r="E522" s="54" t="s">
        <v>59</v>
      </c>
      <c r="F522" s="54" t="s">
        <v>11175</v>
      </c>
      <c r="G522" s="54" t="s">
        <v>84</v>
      </c>
      <c r="H522" s="54" t="s">
        <v>329</v>
      </c>
      <c r="I522" s="54" t="s">
        <v>632</v>
      </c>
      <c r="J522" s="54" t="s">
        <v>632</v>
      </c>
      <c r="K522" s="54">
        <v>2017</v>
      </c>
      <c r="L522" s="54" t="s">
        <v>771</v>
      </c>
      <c r="M522" s="54" t="s">
        <v>936</v>
      </c>
      <c r="N522" s="54"/>
      <c r="O522" s="54" t="s">
        <v>1185</v>
      </c>
      <c r="P522" s="54" t="s">
        <v>1414</v>
      </c>
      <c r="Q522" s="54"/>
      <c r="R522" s="54"/>
      <c r="S522" s="54" t="s">
        <v>2144</v>
      </c>
      <c r="T522" s="54" t="s">
        <v>2371</v>
      </c>
      <c r="U522" s="54"/>
      <c r="V522" s="54"/>
      <c r="W522" s="54"/>
      <c r="X522" s="54"/>
      <c r="Y522" s="54"/>
      <c r="Z522" s="54" t="s">
        <v>2840</v>
      </c>
      <c r="AA522" s="54" t="s">
        <v>3076</v>
      </c>
      <c r="AB522" s="54" t="s">
        <v>3138</v>
      </c>
      <c r="AC522" s="54" t="s">
        <v>3279</v>
      </c>
      <c r="AD522" s="55">
        <v>5.0339999999999998</v>
      </c>
      <c r="AE522" s="55"/>
      <c r="AF522" s="55"/>
      <c r="AG522" s="55"/>
      <c r="AH522" s="55">
        <v>5.0339999999999998</v>
      </c>
      <c r="AI522" s="55">
        <v>100</v>
      </c>
      <c r="AJ522" s="55">
        <v>0.1</v>
      </c>
      <c r="AK522" s="55">
        <v>0</v>
      </c>
      <c r="AL522" s="55">
        <v>0</v>
      </c>
      <c r="AM522" s="55">
        <v>0</v>
      </c>
      <c r="AN522" s="55">
        <v>0</v>
      </c>
      <c r="AO522" s="55">
        <v>0</v>
      </c>
      <c r="AP522" s="55">
        <v>0</v>
      </c>
      <c r="AQ522" s="55"/>
      <c r="AR522" s="55"/>
      <c r="AS522" s="55"/>
      <c r="AT522" s="55"/>
      <c r="AU522" s="55"/>
      <c r="AV522" s="55">
        <v>1</v>
      </c>
      <c r="AW522" s="54" t="s">
        <v>3452</v>
      </c>
      <c r="AX522" s="54"/>
      <c r="AY522" s="55">
        <v>0</v>
      </c>
      <c r="AZ522" s="55">
        <v>0</v>
      </c>
      <c r="BA522" s="55">
        <v>0</v>
      </c>
      <c r="BB522" s="56">
        <v>1</v>
      </c>
      <c r="BC522" s="56">
        <v>1</v>
      </c>
      <c r="BD522" s="56">
        <v>1</v>
      </c>
      <c r="BE522" s="56">
        <v>0</v>
      </c>
      <c r="BF522" s="56">
        <v>0</v>
      </c>
      <c r="BG522" s="56">
        <v>0</v>
      </c>
      <c r="BH522" s="56">
        <v>0</v>
      </c>
      <c r="BI522" s="56">
        <v>0</v>
      </c>
      <c r="BJ522" s="56">
        <v>0</v>
      </c>
      <c r="BK522" s="56">
        <v>0</v>
      </c>
      <c r="BL522" s="56">
        <v>0</v>
      </c>
      <c r="BM522" s="56">
        <v>0</v>
      </c>
      <c r="BN522" s="56">
        <v>0</v>
      </c>
      <c r="BO522" s="56">
        <v>0</v>
      </c>
      <c r="BP522" s="56">
        <v>1</v>
      </c>
      <c r="BQ522" s="56">
        <v>0</v>
      </c>
      <c r="BR522" s="56">
        <v>0</v>
      </c>
      <c r="BS522" s="56">
        <v>0</v>
      </c>
      <c r="BT522" s="56">
        <v>0</v>
      </c>
      <c r="BU522" s="56">
        <v>0</v>
      </c>
      <c r="BV522" s="56">
        <v>0</v>
      </c>
      <c r="BW522" s="56">
        <v>0</v>
      </c>
      <c r="BX522" s="56">
        <v>0</v>
      </c>
      <c r="BY522" s="56"/>
      <c r="BZ522" s="56"/>
      <c r="CA522" s="56"/>
      <c r="CB522" s="56"/>
      <c r="CC522" s="56"/>
      <c r="CD522" s="56"/>
      <c r="CE522" s="56"/>
      <c r="CF522" s="56"/>
      <c r="CG522" s="56"/>
      <c r="CH522" s="56"/>
      <c r="CI522" s="56"/>
      <c r="CJ522" s="56"/>
      <c r="CK522" s="56"/>
      <c r="CL522" s="56"/>
      <c r="CM522" s="56"/>
      <c r="CN522" s="56">
        <v>0</v>
      </c>
      <c r="CO522" s="56">
        <v>0</v>
      </c>
      <c r="CP522" s="70">
        <v>0</v>
      </c>
      <c r="CQ522" s="56">
        <v>0</v>
      </c>
      <c r="CR522" s="56">
        <v>0</v>
      </c>
      <c r="CS522" s="56"/>
      <c r="CT522" s="56">
        <v>0</v>
      </c>
      <c r="CU522" s="56">
        <v>1</v>
      </c>
      <c r="CV522" s="56">
        <v>0</v>
      </c>
      <c r="CW522" s="55">
        <v>0.14399999999999999</v>
      </c>
      <c r="CX522" s="54" t="s">
        <v>3795</v>
      </c>
      <c r="CY522" s="54"/>
      <c r="CZ522" s="54">
        <v>0.37</v>
      </c>
      <c r="DA522" s="54" t="s">
        <v>4036</v>
      </c>
      <c r="DB522" s="55">
        <v>38.506999999999998</v>
      </c>
      <c r="DC522" s="54"/>
      <c r="DD522" s="54"/>
      <c r="DE522" s="54"/>
      <c r="DF522" s="54"/>
      <c r="DG522" s="54"/>
      <c r="DH522" s="54"/>
      <c r="DI522" s="54"/>
      <c r="DJ522" s="54">
        <v>4</v>
      </c>
      <c r="DK522" s="54"/>
      <c r="DL522" s="54"/>
      <c r="DM522" s="54"/>
      <c r="DN522" s="54">
        <v>1</v>
      </c>
      <c r="DO522" s="54" t="s">
        <v>4302</v>
      </c>
      <c r="DP522" s="54">
        <v>10</v>
      </c>
      <c r="DQ522" s="54"/>
      <c r="DR522" s="54"/>
      <c r="DS522" s="54"/>
      <c r="DT522" s="54"/>
      <c r="DU522" s="54"/>
      <c r="DV522" s="54"/>
      <c r="DW522" s="54"/>
      <c r="DX522" s="54"/>
      <c r="DY522" s="54"/>
      <c r="DZ522" s="54"/>
      <c r="EA522" s="54"/>
      <c r="EB522" s="54"/>
      <c r="EC522" s="54"/>
      <c r="ED522" s="54"/>
      <c r="EE522" s="54"/>
      <c r="EF522" s="54"/>
      <c r="EG522" s="54"/>
      <c r="EH522" s="54"/>
      <c r="EI522" s="54"/>
      <c r="EJ522" s="54"/>
      <c r="EK522" s="54"/>
      <c r="EL522" s="54">
        <v>1</v>
      </c>
      <c r="EM522" s="54" t="s">
        <v>4180</v>
      </c>
      <c r="EN522" s="54">
        <v>31</v>
      </c>
      <c r="EO522" s="54"/>
      <c r="EP522" s="54"/>
      <c r="EQ522" s="54"/>
      <c r="ER522" s="54"/>
      <c r="ES522" s="54"/>
      <c r="ET522" s="54"/>
      <c r="EU522" s="54"/>
      <c r="EV522" s="54"/>
      <c r="EW522" s="54"/>
      <c r="EX522" s="54">
        <v>1</v>
      </c>
      <c r="EY522" s="54" t="s">
        <v>4180</v>
      </c>
      <c r="EZ522" s="54">
        <v>4</v>
      </c>
      <c r="FA522" s="54"/>
      <c r="FB522" s="54"/>
      <c r="FC522" s="54"/>
      <c r="FD522" s="54"/>
      <c r="FE522" s="54"/>
      <c r="FF522" s="54"/>
      <c r="FG522" s="54"/>
      <c r="FH522" s="54"/>
      <c r="FI522" s="54"/>
      <c r="FJ522" s="54"/>
      <c r="FK522" s="54"/>
      <c r="FL522" s="54"/>
      <c r="FM522" s="54"/>
      <c r="FN522" s="54"/>
      <c r="FO522" s="54"/>
      <c r="FP522" s="54"/>
      <c r="FQ522" s="54"/>
      <c r="FR522" s="54"/>
      <c r="FS522" s="54"/>
      <c r="FT522" s="54"/>
      <c r="FU522" s="54" t="s">
        <v>5091</v>
      </c>
      <c r="FV522" s="54"/>
      <c r="FW522" s="54" t="s">
        <v>5374</v>
      </c>
      <c r="FX522" s="54" t="s">
        <v>5415</v>
      </c>
      <c r="FY522" s="54" t="s">
        <v>5531</v>
      </c>
      <c r="FZ522" s="54"/>
      <c r="GA522" s="54"/>
      <c r="GB522" s="54"/>
      <c r="GC522" s="54"/>
      <c r="GD522" s="54"/>
      <c r="GE522" s="54"/>
      <c r="GF522" s="54" t="s">
        <v>18</v>
      </c>
      <c r="GG522" s="54" t="s">
        <v>6333</v>
      </c>
      <c r="GH522" s="54" t="s">
        <v>6655</v>
      </c>
      <c r="GI522" s="54" t="s">
        <v>7000</v>
      </c>
      <c r="GJ522" s="54" t="s">
        <v>18</v>
      </c>
      <c r="GK522" s="54" t="s">
        <v>6333</v>
      </c>
      <c r="GL522" s="54" t="s">
        <v>6655</v>
      </c>
      <c r="GM522" s="54" t="s">
        <v>7000</v>
      </c>
      <c r="GN522" s="54"/>
    </row>
    <row r="523" spans="3:196" ht="30" customHeight="1" x14ac:dyDescent="0.2">
      <c r="C523" s="57" t="s">
        <v>11156</v>
      </c>
      <c r="D523" s="102" t="s">
        <v>11213</v>
      </c>
      <c r="E523" s="54" t="s">
        <v>59</v>
      </c>
      <c r="F523" s="54" t="s">
        <v>11175</v>
      </c>
      <c r="G523" s="54" t="s">
        <v>82</v>
      </c>
      <c r="H523" s="54" t="s">
        <v>331</v>
      </c>
      <c r="I523" s="54" t="s">
        <v>634</v>
      </c>
      <c r="J523" s="54" t="s">
        <v>634</v>
      </c>
      <c r="K523" s="54">
        <v>2021</v>
      </c>
      <c r="L523" s="54" t="s">
        <v>801</v>
      </c>
      <c r="M523" s="54" t="s">
        <v>936</v>
      </c>
      <c r="N523" s="54"/>
      <c r="O523" s="54" t="s">
        <v>1187</v>
      </c>
      <c r="P523" s="54" t="s">
        <v>1416</v>
      </c>
      <c r="Q523" s="54" t="s">
        <v>1704</v>
      </c>
      <c r="R523" s="54" t="s">
        <v>1903</v>
      </c>
      <c r="S523" s="54" t="s">
        <v>2146</v>
      </c>
      <c r="T523" s="54" t="s">
        <v>2373</v>
      </c>
      <c r="U523" s="54" t="s">
        <v>2501</v>
      </c>
      <c r="V523" s="54" t="s">
        <v>2578</v>
      </c>
      <c r="W523" s="54"/>
      <c r="X523" s="54"/>
      <c r="Y523" s="54"/>
      <c r="Z523" s="54" t="s">
        <v>2842</v>
      </c>
      <c r="AA523" s="54" t="s">
        <v>3078</v>
      </c>
      <c r="AB523" s="54" t="s">
        <v>3138</v>
      </c>
      <c r="AC523" s="54" t="s">
        <v>3281</v>
      </c>
      <c r="AD523" s="55">
        <v>31.141999999999999</v>
      </c>
      <c r="AE523" s="55"/>
      <c r="AF523" s="55"/>
      <c r="AG523" s="55"/>
      <c r="AH523" s="55">
        <v>29.95</v>
      </c>
      <c r="AI523" s="55">
        <v>96.17</v>
      </c>
      <c r="AJ523" s="55">
        <v>0.13</v>
      </c>
      <c r="AK523" s="55">
        <v>0.53700000000000003</v>
      </c>
      <c r="AL523" s="55">
        <v>1.72</v>
      </c>
      <c r="AM523" s="55">
        <v>0.65500000000000003</v>
      </c>
      <c r="AN523" s="55">
        <v>2.1</v>
      </c>
      <c r="AO523" s="55">
        <v>0</v>
      </c>
      <c r="AP523" s="55">
        <v>0</v>
      </c>
      <c r="AQ523" s="55"/>
      <c r="AR523" s="55"/>
      <c r="AS523" s="55"/>
      <c r="AT523" s="55"/>
      <c r="AU523" s="55"/>
      <c r="AV523" s="55">
        <v>1</v>
      </c>
      <c r="AW523" s="54" t="s">
        <v>3453</v>
      </c>
      <c r="AX523" s="54"/>
      <c r="AY523" s="55">
        <v>0</v>
      </c>
      <c r="AZ523" s="55">
        <v>56.545000000000002</v>
      </c>
      <c r="BA523" s="55">
        <v>0.21</v>
      </c>
      <c r="BB523" s="56">
        <v>20</v>
      </c>
      <c r="BC523" s="56">
        <v>20</v>
      </c>
      <c r="BD523" s="56">
        <v>5</v>
      </c>
      <c r="BE523" s="56">
        <v>0</v>
      </c>
      <c r="BF523" s="56">
        <v>0</v>
      </c>
      <c r="BG523" s="56">
        <v>0</v>
      </c>
      <c r="BH523" s="56">
        <v>0</v>
      </c>
      <c r="BI523" s="56">
        <v>0</v>
      </c>
      <c r="BJ523" s="56">
        <v>0</v>
      </c>
      <c r="BK523" s="56">
        <v>3</v>
      </c>
      <c r="BL523" s="56">
        <v>0</v>
      </c>
      <c r="BM523" s="56">
        <v>1</v>
      </c>
      <c r="BN523" s="56">
        <v>0</v>
      </c>
      <c r="BO523" s="56">
        <v>0</v>
      </c>
      <c r="BP523" s="56">
        <v>1</v>
      </c>
      <c r="BQ523" s="56">
        <v>0</v>
      </c>
      <c r="BR523" s="56">
        <v>0</v>
      </c>
      <c r="BS523" s="56">
        <v>0</v>
      </c>
      <c r="BT523" s="56">
        <v>0</v>
      </c>
      <c r="BU523" s="56">
        <v>0</v>
      </c>
      <c r="BV523" s="56">
        <v>0</v>
      </c>
      <c r="BW523" s="56">
        <v>0</v>
      </c>
      <c r="BX523" s="56">
        <v>0</v>
      </c>
      <c r="BY523" s="56"/>
      <c r="BZ523" s="56"/>
      <c r="CA523" s="56"/>
      <c r="CB523" s="56"/>
      <c r="CC523" s="56"/>
      <c r="CD523" s="56"/>
      <c r="CE523" s="56"/>
      <c r="CF523" s="56"/>
      <c r="CG523" s="56"/>
      <c r="CH523" s="56"/>
      <c r="CI523" s="56"/>
      <c r="CJ523" s="56"/>
      <c r="CK523" s="56"/>
      <c r="CL523" s="56"/>
      <c r="CM523" s="56"/>
      <c r="CN523" s="56">
        <v>0</v>
      </c>
      <c r="CO523" s="56">
        <v>0</v>
      </c>
      <c r="CP523" s="70">
        <v>0</v>
      </c>
      <c r="CQ523" s="56">
        <v>0</v>
      </c>
      <c r="CR523" s="56">
        <v>0</v>
      </c>
      <c r="CS523" s="56"/>
      <c r="CT523" s="56">
        <v>0</v>
      </c>
      <c r="CU523" s="56">
        <v>5</v>
      </c>
      <c r="CV523" s="56">
        <v>0</v>
      </c>
      <c r="CW523" s="55">
        <v>228.7</v>
      </c>
      <c r="CX523" s="54" t="s">
        <v>3797</v>
      </c>
      <c r="CY523" s="54"/>
      <c r="CZ523" s="54">
        <v>79.66</v>
      </c>
      <c r="DA523" s="54" t="s">
        <v>4038</v>
      </c>
      <c r="DB523" s="55">
        <v>287.09500000000003</v>
      </c>
      <c r="DC523" s="54"/>
      <c r="DD523" s="54"/>
      <c r="DE523" s="54"/>
      <c r="DF523" s="54"/>
      <c r="DG523" s="54"/>
      <c r="DH523" s="54"/>
      <c r="DI523" s="54"/>
      <c r="DJ523" s="54">
        <v>2</v>
      </c>
      <c r="DK523" s="54">
        <v>1</v>
      </c>
      <c r="DL523" s="54" t="s">
        <v>4176</v>
      </c>
      <c r="DM523" s="54">
        <v>1108</v>
      </c>
      <c r="DN523" s="54"/>
      <c r="DO523" s="54"/>
      <c r="DP523" s="54"/>
      <c r="DQ523" s="54"/>
      <c r="DR523" s="54"/>
      <c r="DS523" s="54"/>
      <c r="DT523" s="54"/>
      <c r="DU523" s="54"/>
      <c r="DV523" s="54"/>
      <c r="DW523" s="54"/>
      <c r="DX523" s="54"/>
      <c r="DY523" s="54"/>
      <c r="DZ523" s="54"/>
      <c r="EA523" s="54"/>
      <c r="EB523" s="54"/>
      <c r="EC523" s="54"/>
      <c r="ED523" s="54"/>
      <c r="EE523" s="54"/>
      <c r="EF523" s="54"/>
      <c r="EG523" s="54"/>
      <c r="EH523" s="54"/>
      <c r="EI523" s="54"/>
      <c r="EJ523" s="54"/>
      <c r="EK523" s="54"/>
      <c r="EL523" s="54"/>
      <c r="EM523" s="54"/>
      <c r="EN523" s="54"/>
      <c r="EO523" s="54"/>
      <c r="EP523" s="54"/>
      <c r="EQ523" s="54"/>
      <c r="ER523" s="54"/>
      <c r="ES523" s="54"/>
      <c r="ET523" s="54"/>
      <c r="EU523" s="54"/>
      <c r="EV523" s="54"/>
      <c r="EW523" s="54"/>
      <c r="EX523" s="54"/>
      <c r="EY523" s="54"/>
      <c r="EZ523" s="54"/>
      <c r="FA523" s="54">
        <v>1</v>
      </c>
      <c r="FB523" s="54" t="s">
        <v>4809</v>
      </c>
      <c r="FC523" s="54">
        <v>10</v>
      </c>
      <c r="FD523" s="54"/>
      <c r="FE523" s="54"/>
      <c r="FF523" s="54"/>
      <c r="FG523" s="54"/>
      <c r="FH523" s="54"/>
      <c r="FI523" s="54"/>
      <c r="FJ523" s="54"/>
      <c r="FK523" s="54"/>
      <c r="FL523" s="54"/>
      <c r="FM523" s="54"/>
      <c r="FN523" s="54"/>
      <c r="FO523" s="54"/>
      <c r="FP523" s="54"/>
      <c r="FQ523" s="54"/>
      <c r="FR523" s="54">
        <v>1</v>
      </c>
      <c r="FS523" s="54" t="s">
        <v>4904</v>
      </c>
      <c r="FT523" s="54" t="s">
        <v>4931</v>
      </c>
      <c r="FU523" s="54" t="s">
        <v>4809</v>
      </c>
      <c r="FV523" s="54"/>
      <c r="FW523" s="54" t="s">
        <v>4809</v>
      </c>
      <c r="FX523" s="54"/>
      <c r="FY523" s="54" t="s">
        <v>5533</v>
      </c>
      <c r="FZ523" s="54"/>
      <c r="GA523" s="54"/>
      <c r="GB523" s="54"/>
      <c r="GC523" s="54" t="s">
        <v>5750</v>
      </c>
      <c r="GD523" s="54">
        <v>3</v>
      </c>
      <c r="GE523" s="54">
        <v>61</v>
      </c>
      <c r="GF523" s="54" t="s">
        <v>18</v>
      </c>
      <c r="GG523" s="54" t="s">
        <v>6333</v>
      </c>
      <c r="GH523" s="54" t="s">
        <v>6655</v>
      </c>
      <c r="GI523" s="54" t="s">
        <v>7000</v>
      </c>
      <c r="GJ523" s="54" t="s">
        <v>18</v>
      </c>
      <c r="GK523" s="54" t="s">
        <v>6333</v>
      </c>
      <c r="GL523" s="54" t="s">
        <v>6655</v>
      </c>
      <c r="GM523" s="54" t="s">
        <v>7000</v>
      </c>
      <c r="GN523" s="54"/>
    </row>
    <row r="524" spans="3:196" ht="30" customHeight="1" x14ac:dyDescent="0.2">
      <c r="C524" s="57" t="s">
        <v>11156</v>
      </c>
      <c r="D524" s="102" t="s">
        <v>11213</v>
      </c>
      <c r="E524" s="54" t="s">
        <v>59</v>
      </c>
      <c r="F524" s="54" t="s">
        <v>11175</v>
      </c>
      <c r="G524" s="54" t="s">
        <v>82</v>
      </c>
      <c r="H524" s="54" t="s">
        <v>332</v>
      </c>
      <c r="I524" s="54" t="s">
        <v>635</v>
      </c>
      <c r="J524" s="54" t="s">
        <v>462</v>
      </c>
      <c r="K524" s="54">
        <v>2021</v>
      </c>
      <c r="L524" s="54" t="s">
        <v>787</v>
      </c>
      <c r="M524" s="54" t="s">
        <v>999</v>
      </c>
      <c r="N524" s="54"/>
      <c r="O524" s="54" t="s">
        <v>1188</v>
      </c>
      <c r="P524" s="54" t="s">
        <v>1417</v>
      </c>
      <c r="Q524" s="54" t="s">
        <v>1705</v>
      </c>
      <c r="R524" s="54" t="s">
        <v>1904</v>
      </c>
      <c r="S524" s="54" t="s">
        <v>2147</v>
      </c>
      <c r="T524" s="54" t="s">
        <v>2374</v>
      </c>
      <c r="U524" s="54"/>
      <c r="V524" s="54"/>
      <c r="W524" s="54"/>
      <c r="X524" s="54"/>
      <c r="Y524" s="54"/>
      <c r="Z524" s="54" t="s">
        <v>2843</v>
      </c>
      <c r="AA524" s="54" t="s">
        <v>2843</v>
      </c>
      <c r="AB524" s="54" t="s">
        <v>3138</v>
      </c>
      <c r="AC524" s="54" t="s">
        <v>3282</v>
      </c>
      <c r="AD524" s="55">
        <v>0.48</v>
      </c>
      <c r="AE524" s="55"/>
      <c r="AF524" s="55"/>
      <c r="AG524" s="55"/>
      <c r="AH524" s="55">
        <v>0.48</v>
      </c>
      <c r="AI524" s="55">
        <v>100</v>
      </c>
      <c r="AJ524" s="55">
        <v>0.02</v>
      </c>
      <c r="AK524" s="55">
        <v>0</v>
      </c>
      <c r="AL524" s="55">
        <v>0</v>
      </c>
      <c r="AM524" s="55">
        <v>0</v>
      </c>
      <c r="AN524" s="55">
        <v>0</v>
      </c>
      <c r="AO524" s="55">
        <v>0</v>
      </c>
      <c r="AP524" s="55">
        <v>0</v>
      </c>
      <c r="AQ524" s="55"/>
      <c r="AR524" s="55"/>
      <c r="AS524" s="55"/>
      <c r="AT524" s="55"/>
      <c r="AU524" s="55"/>
      <c r="AV524" s="55"/>
      <c r="AW524" s="54"/>
      <c r="AX524" s="54"/>
      <c r="AY524" s="55"/>
      <c r="AZ524" s="55">
        <v>1.7430000000000001</v>
      </c>
      <c r="BA524" s="55">
        <v>0.08</v>
      </c>
      <c r="BB524" s="56">
        <v>1</v>
      </c>
      <c r="BC524" s="56">
        <v>1</v>
      </c>
      <c r="BD524" s="56">
        <v>1</v>
      </c>
      <c r="BE524" s="56">
        <v>0</v>
      </c>
      <c r="BF524" s="56">
        <v>0</v>
      </c>
      <c r="BG524" s="56">
        <v>0</v>
      </c>
      <c r="BH524" s="56">
        <v>0</v>
      </c>
      <c r="BI524" s="56">
        <v>0</v>
      </c>
      <c r="BJ524" s="56">
        <v>0</v>
      </c>
      <c r="BK524" s="56">
        <v>0</v>
      </c>
      <c r="BL524" s="56">
        <v>0</v>
      </c>
      <c r="BM524" s="56">
        <v>0</v>
      </c>
      <c r="BN524" s="56">
        <v>0</v>
      </c>
      <c r="BO524" s="56">
        <v>0</v>
      </c>
      <c r="BP524" s="56">
        <v>0</v>
      </c>
      <c r="BQ524" s="56">
        <v>0</v>
      </c>
      <c r="BR524" s="56">
        <v>0</v>
      </c>
      <c r="BS524" s="56">
        <v>0</v>
      </c>
      <c r="BT524" s="56">
        <v>0</v>
      </c>
      <c r="BU524" s="56">
        <v>0</v>
      </c>
      <c r="BV524" s="56">
        <v>0</v>
      </c>
      <c r="BW524" s="56">
        <v>0</v>
      </c>
      <c r="BX524" s="56">
        <v>0</v>
      </c>
      <c r="BY524" s="56"/>
      <c r="BZ524" s="56"/>
      <c r="CA524" s="56"/>
      <c r="CB524" s="56"/>
      <c r="CC524" s="56"/>
      <c r="CD524" s="56"/>
      <c r="CE524" s="56"/>
      <c r="CF524" s="56"/>
      <c r="CG524" s="56"/>
      <c r="CH524" s="56"/>
      <c r="CI524" s="56"/>
      <c r="CJ524" s="56"/>
      <c r="CK524" s="56"/>
      <c r="CL524" s="56"/>
      <c r="CM524" s="56"/>
      <c r="CN524" s="56">
        <v>0</v>
      </c>
      <c r="CO524" s="56">
        <v>0</v>
      </c>
      <c r="CP524" s="70">
        <v>0</v>
      </c>
      <c r="CQ524" s="56">
        <v>0</v>
      </c>
      <c r="CR524" s="56">
        <v>0</v>
      </c>
      <c r="CS524" s="56" t="s">
        <v>3593</v>
      </c>
      <c r="CT524" s="56">
        <v>1</v>
      </c>
      <c r="CU524" s="56">
        <v>1</v>
      </c>
      <c r="CV524" s="56">
        <v>0</v>
      </c>
      <c r="CW524" s="55">
        <v>0</v>
      </c>
      <c r="CX524" s="54" t="s">
        <v>699</v>
      </c>
      <c r="CY524" s="54"/>
      <c r="CZ524" s="54">
        <v>0</v>
      </c>
      <c r="DA524" s="54" t="s">
        <v>4039</v>
      </c>
      <c r="DB524" s="55">
        <v>16.201000000000001</v>
      </c>
      <c r="DC524" s="54"/>
      <c r="DD524" s="54"/>
      <c r="DE524" s="54"/>
      <c r="DF524" s="54"/>
      <c r="DG524" s="54"/>
      <c r="DH524" s="54"/>
      <c r="DI524" s="54"/>
      <c r="DJ524" s="54">
        <v>2</v>
      </c>
      <c r="DK524" s="54">
        <v>1</v>
      </c>
      <c r="DL524" s="54" t="s">
        <v>4234</v>
      </c>
      <c r="DM524" s="54">
        <v>194</v>
      </c>
      <c r="DN524" s="54">
        <v>1</v>
      </c>
      <c r="DO524" s="54" t="s">
        <v>4372</v>
      </c>
      <c r="DP524" s="54">
        <v>85</v>
      </c>
      <c r="DQ524" s="54"/>
      <c r="DR524" s="54"/>
      <c r="DS524" s="54"/>
      <c r="DT524" s="54"/>
      <c r="DU524" s="54"/>
      <c r="DV524" s="54"/>
      <c r="DW524" s="54"/>
      <c r="DX524" s="54"/>
      <c r="DY524" s="54"/>
      <c r="DZ524" s="54"/>
      <c r="EA524" s="54"/>
      <c r="EB524" s="54"/>
      <c r="EC524" s="54"/>
      <c r="ED524" s="54"/>
      <c r="EE524" s="54"/>
      <c r="EF524" s="54"/>
      <c r="EG524" s="54"/>
      <c r="EH524" s="54"/>
      <c r="EI524" s="54">
        <v>1</v>
      </c>
      <c r="EJ524" s="54" t="s">
        <v>4597</v>
      </c>
      <c r="EK524" s="54">
        <v>38</v>
      </c>
      <c r="EL524" s="54"/>
      <c r="EM524" s="54"/>
      <c r="EN524" s="54"/>
      <c r="EO524" s="54"/>
      <c r="EP524" s="54"/>
      <c r="EQ524" s="54"/>
      <c r="ER524" s="54"/>
      <c r="ES524" s="54"/>
      <c r="ET524" s="54"/>
      <c r="EU524" s="54"/>
      <c r="EV524" s="54"/>
      <c r="EW524" s="54"/>
      <c r="EX524" s="54"/>
      <c r="EY524" s="54"/>
      <c r="EZ524" s="54"/>
      <c r="FA524" s="54">
        <v>1</v>
      </c>
      <c r="FB524" s="54" t="s">
        <v>4810</v>
      </c>
      <c r="FC524" s="54">
        <v>10</v>
      </c>
      <c r="FD524" s="54"/>
      <c r="FE524" s="54"/>
      <c r="FF524" s="54"/>
      <c r="FG524" s="54"/>
      <c r="FH524" s="54"/>
      <c r="FI524" s="54"/>
      <c r="FJ524" s="54"/>
      <c r="FK524" s="54"/>
      <c r="FL524" s="54"/>
      <c r="FM524" s="54"/>
      <c r="FN524" s="54"/>
      <c r="FO524" s="54"/>
      <c r="FP524" s="54"/>
      <c r="FQ524" s="54"/>
      <c r="FR524" s="54"/>
      <c r="FS524" s="54"/>
      <c r="FT524" s="54" t="s">
        <v>4932</v>
      </c>
      <c r="FU524" s="54" t="s">
        <v>5093</v>
      </c>
      <c r="FV524" s="54" t="s">
        <v>5283</v>
      </c>
      <c r="FW524" s="54"/>
      <c r="FX524" s="54"/>
      <c r="FY524" s="54" t="s">
        <v>5534</v>
      </c>
      <c r="FZ524" s="54"/>
      <c r="GA524" s="54"/>
      <c r="GB524" s="54"/>
      <c r="GC524" s="54"/>
      <c r="GD524" s="54"/>
      <c r="GE524" s="54"/>
      <c r="GF524" s="54" t="s">
        <v>18</v>
      </c>
      <c r="GG524" s="54" t="s">
        <v>6333</v>
      </c>
      <c r="GH524" s="54" t="s">
        <v>6655</v>
      </c>
      <c r="GI524" s="54" t="s">
        <v>7000</v>
      </c>
      <c r="GJ524" s="54" t="s">
        <v>18</v>
      </c>
      <c r="GK524" s="54" t="s">
        <v>6333</v>
      </c>
      <c r="GL524" s="54" t="s">
        <v>6655</v>
      </c>
      <c r="GM524" s="54" t="s">
        <v>7000</v>
      </c>
      <c r="GN524" s="54"/>
    </row>
    <row r="525" spans="3:196" ht="30" customHeight="1" x14ac:dyDescent="0.2">
      <c r="C525" s="57" t="s">
        <v>11156</v>
      </c>
      <c r="D525" s="102" t="s">
        <v>11213</v>
      </c>
      <c r="E525" s="54" t="s">
        <v>59</v>
      </c>
      <c r="F525" s="54" t="s">
        <v>11175</v>
      </c>
      <c r="G525" s="54" t="s">
        <v>82</v>
      </c>
      <c r="H525" s="54" t="s">
        <v>334</v>
      </c>
      <c r="I525" s="54" t="s">
        <v>637</v>
      </c>
      <c r="J525" s="54" t="s">
        <v>744</v>
      </c>
      <c r="K525" s="54">
        <v>2021</v>
      </c>
      <c r="L525" s="54" t="s">
        <v>896</v>
      </c>
      <c r="M525" s="54" t="s">
        <v>850</v>
      </c>
      <c r="N525" s="54"/>
      <c r="O525" s="54" t="s">
        <v>1190</v>
      </c>
      <c r="P525" s="54" t="s">
        <v>1419</v>
      </c>
      <c r="Q525" s="54" t="s">
        <v>1707</v>
      </c>
      <c r="R525" s="54" t="s">
        <v>1906</v>
      </c>
      <c r="S525" s="54" t="s">
        <v>2149</v>
      </c>
      <c r="T525" s="54" t="s">
        <v>2376</v>
      </c>
      <c r="U525" s="54" t="s">
        <v>2503</v>
      </c>
      <c r="V525" s="54" t="s">
        <v>2580</v>
      </c>
      <c r="W525" s="54"/>
      <c r="X525" s="54"/>
      <c r="Y525" s="54"/>
      <c r="Z525" s="54" t="s">
        <v>2845</v>
      </c>
      <c r="AA525" s="54" t="s">
        <v>3079</v>
      </c>
      <c r="AB525" s="54" t="s">
        <v>3138</v>
      </c>
      <c r="AC525" s="54" t="s">
        <v>3284</v>
      </c>
      <c r="AD525" s="55">
        <v>23.099999999999998</v>
      </c>
      <c r="AE525" s="55"/>
      <c r="AF525" s="55"/>
      <c r="AG525" s="55"/>
      <c r="AH525" s="55">
        <v>23.074999999999999</v>
      </c>
      <c r="AI525" s="55">
        <v>99.89</v>
      </c>
      <c r="AJ525" s="55">
        <v>0.06</v>
      </c>
      <c r="AK525" s="55">
        <v>0</v>
      </c>
      <c r="AL525" s="55">
        <v>0</v>
      </c>
      <c r="AM525" s="55">
        <v>0</v>
      </c>
      <c r="AN525" s="55">
        <v>0</v>
      </c>
      <c r="AO525" s="55">
        <v>2.5000000000000001E-2</v>
      </c>
      <c r="AP525" s="55">
        <v>0.11</v>
      </c>
      <c r="AQ525" s="55"/>
      <c r="AR525" s="55"/>
      <c r="AS525" s="55"/>
      <c r="AT525" s="55"/>
      <c r="AU525" s="55"/>
      <c r="AV525" s="55">
        <v>1</v>
      </c>
      <c r="AW525" s="54" t="s">
        <v>3454</v>
      </c>
      <c r="AX525" s="54"/>
      <c r="AY525" s="55">
        <v>0</v>
      </c>
      <c r="AZ525" s="55">
        <v>36.200000000000003</v>
      </c>
      <c r="BA525" s="55">
        <v>0.08</v>
      </c>
      <c r="BB525" s="56">
        <v>16</v>
      </c>
      <c r="BC525" s="56">
        <v>11</v>
      </c>
      <c r="BD525" s="56">
        <v>6</v>
      </c>
      <c r="BE525" s="56">
        <v>0</v>
      </c>
      <c r="BF525" s="56">
        <v>1</v>
      </c>
      <c r="BG525" s="56">
        <v>1</v>
      </c>
      <c r="BH525" s="56">
        <v>0</v>
      </c>
      <c r="BI525" s="56">
        <v>0</v>
      </c>
      <c r="BJ525" s="56">
        <v>0</v>
      </c>
      <c r="BK525" s="56">
        <v>0</v>
      </c>
      <c r="BL525" s="56">
        <v>0</v>
      </c>
      <c r="BM525" s="56">
        <v>1</v>
      </c>
      <c r="BN525" s="56">
        <v>1</v>
      </c>
      <c r="BO525" s="56">
        <v>0</v>
      </c>
      <c r="BP525" s="56">
        <v>0</v>
      </c>
      <c r="BQ525" s="56">
        <v>0</v>
      </c>
      <c r="BR525" s="56">
        <v>0</v>
      </c>
      <c r="BS525" s="56">
        <v>1</v>
      </c>
      <c r="BT525" s="56">
        <v>0</v>
      </c>
      <c r="BU525" s="56">
        <v>0</v>
      </c>
      <c r="BV525" s="56">
        <v>0</v>
      </c>
      <c r="BW525" s="56">
        <v>0</v>
      </c>
      <c r="BX525" s="56">
        <v>0</v>
      </c>
      <c r="BY525" s="56"/>
      <c r="BZ525" s="56"/>
      <c r="CA525" s="56"/>
      <c r="CB525" s="56"/>
      <c r="CC525" s="56"/>
      <c r="CD525" s="56"/>
      <c r="CE525" s="56"/>
      <c r="CF525" s="56"/>
      <c r="CG525" s="56"/>
      <c r="CH525" s="56"/>
      <c r="CI525" s="56"/>
      <c r="CJ525" s="56"/>
      <c r="CK525" s="56"/>
      <c r="CL525" s="56"/>
      <c r="CM525" s="56"/>
      <c r="CN525" s="56">
        <v>0</v>
      </c>
      <c r="CO525" s="56">
        <v>0</v>
      </c>
      <c r="CP525" s="70">
        <v>0</v>
      </c>
      <c r="CQ525" s="56">
        <v>0</v>
      </c>
      <c r="CR525" s="56">
        <v>0</v>
      </c>
      <c r="CS525" s="56" t="s">
        <v>3595</v>
      </c>
      <c r="CT525" s="56">
        <v>1</v>
      </c>
      <c r="CU525" s="56">
        <v>6</v>
      </c>
      <c r="CV525" s="56">
        <v>0</v>
      </c>
      <c r="CW525" s="55">
        <v>406.94</v>
      </c>
      <c r="CX525" s="54" t="s">
        <v>3799</v>
      </c>
      <c r="CY525" s="54"/>
      <c r="CZ525" s="54">
        <v>100</v>
      </c>
      <c r="DA525" s="54" t="s">
        <v>4041</v>
      </c>
      <c r="DB525" s="55">
        <v>406.94</v>
      </c>
      <c r="DC525" s="54"/>
      <c r="DD525" s="54"/>
      <c r="DE525" s="54"/>
      <c r="DF525" s="54"/>
      <c r="DG525" s="54"/>
      <c r="DH525" s="54"/>
      <c r="DI525" s="54"/>
      <c r="DJ525" s="54">
        <v>13</v>
      </c>
      <c r="DK525" s="54">
        <v>1</v>
      </c>
      <c r="DL525" s="54" t="s">
        <v>4236</v>
      </c>
      <c r="DM525" s="54">
        <v>2059</v>
      </c>
      <c r="DN525" s="54">
        <v>1</v>
      </c>
      <c r="DO525" s="54" t="s">
        <v>4374</v>
      </c>
      <c r="DP525" s="54">
        <v>22</v>
      </c>
      <c r="DQ525" s="54"/>
      <c r="DR525" s="54"/>
      <c r="DS525" s="54"/>
      <c r="DT525" s="54"/>
      <c r="DU525" s="54"/>
      <c r="DV525" s="54"/>
      <c r="DW525" s="54"/>
      <c r="DX525" s="54"/>
      <c r="DY525" s="54"/>
      <c r="DZ525" s="54"/>
      <c r="EA525" s="54"/>
      <c r="EB525" s="54"/>
      <c r="EC525" s="54">
        <v>1</v>
      </c>
      <c r="ED525" s="54" t="s">
        <v>4506</v>
      </c>
      <c r="EE525" s="54">
        <v>4</v>
      </c>
      <c r="EF525" s="54" t="s">
        <v>4533</v>
      </c>
      <c r="EG525" s="54" t="s">
        <v>4568</v>
      </c>
      <c r="EH525" s="54">
        <v>26</v>
      </c>
      <c r="EI525" s="54"/>
      <c r="EJ525" s="54"/>
      <c r="EK525" s="54"/>
      <c r="EL525" s="54"/>
      <c r="EM525" s="54"/>
      <c r="EN525" s="54"/>
      <c r="EO525" s="54"/>
      <c r="EP525" s="54"/>
      <c r="EQ525" s="54"/>
      <c r="ER525" s="54"/>
      <c r="ES525" s="54"/>
      <c r="ET525" s="54"/>
      <c r="EU525" s="54"/>
      <c r="EV525" s="54"/>
      <c r="EW525" s="54"/>
      <c r="EX525" s="54"/>
      <c r="EY525" s="54"/>
      <c r="EZ525" s="54"/>
      <c r="FA525" s="54">
        <v>1</v>
      </c>
      <c r="FB525" s="54" t="s">
        <v>4812</v>
      </c>
      <c r="FC525" s="54">
        <v>12</v>
      </c>
      <c r="FD525" s="54"/>
      <c r="FE525" s="54"/>
      <c r="FF525" s="54"/>
      <c r="FG525" s="54"/>
      <c r="FH525" s="54"/>
      <c r="FI525" s="54"/>
      <c r="FJ525" s="54"/>
      <c r="FK525" s="54"/>
      <c r="FL525" s="54"/>
      <c r="FM525" s="54"/>
      <c r="FN525" s="54"/>
      <c r="FO525" s="54"/>
      <c r="FP525" s="54"/>
      <c r="FQ525" s="54"/>
      <c r="FR525" s="54"/>
      <c r="FS525" s="54"/>
      <c r="FT525" s="54"/>
      <c r="FU525" s="54" t="s">
        <v>5095</v>
      </c>
      <c r="FV525" s="54" t="s">
        <v>5285</v>
      </c>
      <c r="FW525" s="54" t="s">
        <v>5376</v>
      </c>
      <c r="FX525" s="54"/>
      <c r="FY525" s="54" t="s">
        <v>5536</v>
      </c>
      <c r="FZ525" s="54"/>
      <c r="GA525" s="54" t="s">
        <v>5639</v>
      </c>
      <c r="GB525" s="54"/>
      <c r="GC525" s="54" t="s">
        <v>5752</v>
      </c>
      <c r="GD525" s="54">
        <v>40</v>
      </c>
      <c r="GE525" s="54">
        <v>1060</v>
      </c>
      <c r="GF525" s="54" t="s">
        <v>18</v>
      </c>
      <c r="GG525" s="54" t="s">
        <v>6333</v>
      </c>
      <c r="GH525" s="54" t="s">
        <v>6655</v>
      </c>
      <c r="GI525" s="54" t="s">
        <v>7000</v>
      </c>
      <c r="GJ525" s="54" t="s">
        <v>18</v>
      </c>
      <c r="GK525" s="54" t="s">
        <v>6333</v>
      </c>
      <c r="GL525" s="54" t="s">
        <v>6655</v>
      </c>
      <c r="GM525" s="54" t="s">
        <v>7000</v>
      </c>
      <c r="GN525" s="54"/>
    </row>
    <row r="526" spans="3:196" ht="30" customHeight="1" x14ac:dyDescent="0.2">
      <c r="C526" s="57" t="s">
        <v>11156</v>
      </c>
      <c r="D526" s="102" t="s">
        <v>11213</v>
      </c>
      <c r="E526" s="54" t="s">
        <v>59</v>
      </c>
      <c r="F526" s="54" t="s">
        <v>11175</v>
      </c>
      <c r="G526" s="54" t="s">
        <v>84</v>
      </c>
      <c r="H526" s="54" t="s">
        <v>355</v>
      </c>
      <c r="I526" s="54" t="s">
        <v>462</v>
      </c>
      <c r="J526" s="54"/>
      <c r="K526" s="54">
        <v>2019</v>
      </c>
      <c r="L526" s="54" t="s">
        <v>761</v>
      </c>
      <c r="M526" s="54" t="s">
        <v>941</v>
      </c>
      <c r="N526" s="54"/>
      <c r="O526" s="54" t="s">
        <v>1209</v>
      </c>
      <c r="P526" s="54" t="s">
        <v>1434</v>
      </c>
      <c r="Q526" s="54" t="s">
        <v>1726</v>
      </c>
      <c r="R526" s="54" t="s">
        <v>1923</v>
      </c>
      <c r="S526" s="54" t="s">
        <v>2165</v>
      </c>
      <c r="T526" s="54" t="s">
        <v>2388</v>
      </c>
      <c r="U526" s="54" t="s">
        <v>2509</v>
      </c>
      <c r="V526" s="54" t="s">
        <v>2585</v>
      </c>
      <c r="W526" s="54"/>
      <c r="X526" s="54"/>
      <c r="Y526" s="54"/>
      <c r="Z526" s="54" t="s">
        <v>2867</v>
      </c>
      <c r="AA526" s="54" t="s">
        <v>3090</v>
      </c>
      <c r="AB526" s="54" t="s">
        <v>3138</v>
      </c>
      <c r="AC526" s="54" t="s">
        <v>3298</v>
      </c>
      <c r="AD526" s="55">
        <v>14.266</v>
      </c>
      <c r="AE526" s="55"/>
      <c r="AF526" s="55"/>
      <c r="AG526" s="55"/>
      <c r="AH526" s="55">
        <v>14.223000000000001</v>
      </c>
      <c r="AI526" s="55">
        <v>99.7</v>
      </c>
      <c r="AJ526" s="55">
        <v>0.08</v>
      </c>
      <c r="AK526" s="55">
        <v>0</v>
      </c>
      <c r="AL526" s="55">
        <v>0</v>
      </c>
      <c r="AM526" s="55">
        <v>0</v>
      </c>
      <c r="AN526" s="55">
        <v>0</v>
      </c>
      <c r="AO526" s="55">
        <v>4.2999999999999997E-2</v>
      </c>
      <c r="AP526" s="55">
        <v>0.3</v>
      </c>
      <c r="AQ526" s="55"/>
      <c r="AR526" s="55"/>
      <c r="AS526" s="55"/>
      <c r="AT526" s="55"/>
      <c r="AU526" s="55"/>
      <c r="AV526" s="55">
        <v>1</v>
      </c>
      <c r="AW526" s="54" t="s">
        <v>3465</v>
      </c>
      <c r="AX526" s="54"/>
      <c r="AY526" s="55">
        <v>0.02</v>
      </c>
      <c r="AZ526" s="55">
        <v>20</v>
      </c>
      <c r="BA526" s="55">
        <v>0.11</v>
      </c>
      <c r="BB526" s="56">
        <v>8</v>
      </c>
      <c r="BC526" s="56">
        <v>8</v>
      </c>
      <c r="BD526" s="56">
        <v>5</v>
      </c>
      <c r="BE526" s="56">
        <v>0</v>
      </c>
      <c r="BF526" s="56">
        <v>0</v>
      </c>
      <c r="BG526" s="56">
        <v>0</v>
      </c>
      <c r="BH526" s="56">
        <v>0</v>
      </c>
      <c r="BI526" s="56">
        <v>0</v>
      </c>
      <c r="BJ526" s="56">
        <v>0</v>
      </c>
      <c r="BK526" s="56">
        <v>1</v>
      </c>
      <c r="BL526" s="56">
        <v>4</v>
      </c>
      <c r="BM526" s="56">
        <v>0</v>
      </c>
      <c r="BN526" s="56">
        <v>0</v>
      </c>
      <c r="BO526" s="56">
        <v>0</v>
      </c>
      <c r="BP526" s="56">
        <v>0</v>
      </c>
      <c r="BQ526" s="56">
        <v>0</v>
      </c>
      <c r="BR526" s="56">
        <v>0</v>
      </c>
      <c r="BS526" s="56">
        <v>0</v>
      </c>
      <c r="BT526" s="56">
        <v>0</v>
      </c>
      <c r="BU526" s="56">
        <v>0</v>
      </c>
      <c r="BV526" s="56">
        <v>0</v>
      </c>
      <c r="BW526" s="56">
        <v>0</v>
      </c>
      <c r="BX526" s="56">
        <v>0</v>
      </c>
      <c r="BY526" s="56"/>
      <c r="BZ526" s="56"/>
      <c r="CA526" s="56"/>
      <c r="CB526" s="56"/>
      <c r="CC526" s="56"/>
      <c r="CD526" s="56"/>
      <c r="CE526" s="56"/>
      <c r="CF526" s="56"/>
      <c r="CG526" s="56"/>
      <c r="CH526" s="56"/>
      <c r="CI526" s="56"/>
      <c r="CJ526" s="56"/>
      <c r="CK526" s="56"/>
      <c r="CL526" s="56"/>
      <c r="CM526" s="56"/>
      <c r="CN526" s="56">
        <v>0</v>
      </c>
      <c r="CO526" s="56">
        <v>0</v>
      </c>
      <c r="CP526" s="70">
        <v>0</v>
      </c>
      <c r="CQ526" s="56">
        <v>0</v>
      </c>
      <c r="CR526" s="56">
        <v>0</v>
      </c>
      <c r="CS526" s="56"/>
      <c r="CT526" s="56">
        <v>0</v>
      </c>
      <c r="CU526" s="56">
        <v>5</v>
      </c>
      <c r="CV526" s="56">
        <v>0</v>
      </c>
      <c r="CW526" s="55">
        <v>4.3</v>
      </c>
      <c r="CX526" s="54" t="s">
        <v>3815</v>
      </c>
      <c r="CY526" s="54"/>
      <c r="CZ526" s="54">
        <v>3.37</v>
      </c>
      <c r="DA526" s="54" t="s">
        <v>4053</v>
      </c>
      <c r="DB526" s="55">
        <v>127.611</v>
      </c>
      <c r="DC526" s="54"/>
      <c r="DD526" s="54"/>
      <c r="DE526" s="54"/>
      <c r="DF526" s="54"/>
      <c r="DG526" s="54"/>
      <c r="DH526" s="54"/>
      <c r="DI526" s="54"/>
      <c r="DJ526" s="54">
        <v>3</v>
      </c>
      <c r="DK526" s="54">
        <v>1</v>
      </c>
      <c r="DL526" s="54" t="s">
        <v>4245</v>
      </c>
      <c r="DM526" s="54">
        <v>636</v>
      </c>
      <c r="DN526" s="54">
        <v>1</v>
      </c>
      <c r="DO526" s="54" t="s">
        <v>4186</v>
      </c>
      <c r="DP526" s="54">
        <v>336</v>
      </c>
      <c r="DQ526" s="54"/>
      <c r="DR526" s="54"/>
      <c r="DS526" s="54"/>
      <c r="DT526" s="54"/>
      <c r="DU526" s="54"/>
      <c r="DV526" s="54"/>
      <c r="DW526" s="54"/>
      <c r="DX526" s="54"/>
      <c r="DY526" s="54"/>
      <c r="DZ526" s="54"/>
      <c r="EA526" s="54"/>
      <c r="EB526" s="54"/>
      <c r="EC526" s="54"/>
      <c r="ED526" s="54"/>
      <c r="EE526" s="54"/>
      <c r="EF526" s="54" t="s">
        <v>4536</v>
      </c>
      <c r="EG526" s="54" t="s">
        <v>4569</v>
      </c>
      <c r="EH526" s="54">
        <v>8</v>
      </c>
      <c r="EI526" s="54"/>
      <c r="EJ526" s="54"/>
      <c r="EK526" s="54"/>
      <c r="EL526" s="54"/>
      <c r="EM526" s="54"/>
      <c r="EN526" s="54"/>
      <c r="EO526" s="54"/>
      <c r="EP526" s="54"/>
      <c r="EQ526" s="54"/>
      <c r="ER526" s="54"/>
      <c r="ES526" s="54"/>
      <c r="ET526" s="54"/>
      <c r="EU526" s="54"/>
      <c r="EV526" s="54"/>
      <c r="EW526" s="54"/>
      <c r="EX526" s="54"/>
      <c r="EY526" s="54"/>
      <c r="EZ526" s="54"/>
      <c r="FA526" s="54">
        <v>1</v>
      </c>
      <c r="FB526" s="54" t="s">
        <v>4819</v>
      </c>
      <c r="FC526" s="54">
        <v>6</v>
      </c>
      <c r="FD526" s="54"/>
      <c r="FE526" s="54"/>
      <c r="FF526" s="54"/>
      <c r="FG526" s="54"/>
      <c r="FH526" s="54"/>
      <c r="FI526" s="54"/>
      <c r="FJ526" s="54"/>
      <c r="FK526" s="54"/>
      <c r="FL526" s="54"/>
      <c r="FM526" s="54"/>
      <c r="FN526" s="54"/>
      <c r="FO526" s="54"/>
      <c r="FP526" s="54"/>
      <c r="FQ526" s="54"/>
      <c r="FR526" s="54"/>
      <c r="FS526" s="54"/>
      <c r="FT526" s="54" t="s">
        <v>4942</v>
      </c>
      <c r="FU526" s="54" t="s">
        <v>5109</v>
      </c>
      <c r="FV526" s="54" t="s">
        <v>5301</v>
      </c>
      <c r="FW526" s="54" t="s">
        <v>5382</v>
      </c>
      <c r="FX526" s="54"/>
      <c r="FY526" s="54" t="s">
        <v>5551</v>
      </c>
      <c r="FZ526" s="54"/>
      <c r="GA526" s="54" t="s">
        <v>5644</v>
      </c>
      <c r="GB526" s="54"/>
      <c r="GC526" s="54" t="s">
        <v>5762</v>
      </c>
      <c r="GD526" s="54">
        <v>1</v>
      </c>
      <c r="GE526" s="54">
        <v>50</v>
      </c>
      <c r="GF526" s="54" t="s">
        <v>18</v>
      </c>
      <c r="GG526" s="54" t="s">
        <v>6333</v>
      </c>
      <c r="GH526" s="54" t="s">
        <v>6655</v>
      </c>
      <c r="GI526" s="54" t="s">
        <v>7000</v>
      </c>
      <c r="GJ526" s="54" t="s">
        <v>18</v>
      </c>
      <c r="GK526" s="54" t="s">
        <v>6333</v>
      </c>
      <c r="GL526" s="54" t="s">
        <v>6655</v>
      </c>
      <c r="GM526" s="54" t="s">
        <v>7000</v>
      </c>
      <c r="GN526" s="54"/>
    </row>
    <row r="527" spans="3:196" ht="30" customHeight="1" x14ac:dyDescent="0.2">
      <c r="C527" s="57" t="s">
        <v>11156</v>
      </c>
      <c r="D527" s="102" t="s">
        <v>11213</v>
      </c>
      <c r="E527" s="54" t="s">
        <v>59</v>
      </c>
      <c r="F527" s="54" t="s">
        <v>11175</v>
      </c>
      <c r="G527" s="54" t="s">
        <v>85</v>
      </c>
      <c r="H527" s="54" t="s">
        <v>362</v>
      </c>
      <c r="I527" s="54" t="s">
        <v>462</v>
      </c>
      <c r="J527" s="54"/>
      <c r="K527" s="54">
        <v>2023</v>
      </c>
      <c r="L527" s="54" t="s">
        <v>904</v>
      </c>
      <c r="M527" s="54" t="s">
        <v>936</v>
      </c>
      <c r="N527" s="54"/>
      <c r="O527" s="54" t="s">
        <v>1216</v>
      </c>
      <c r="P527" s="54" t="s">
        <v>1440</v>
      </c>
      <c r="Q527" s="54" t="s">
        <v>1733</v>
      </c>
      <c r="R527" s="54" t="s">
        <v>1930</v>
      </c>
      <c r="S527" s="54" t="s">
        <v>2169</v>
      </c>
      <c r="T527" s="54" t="s">
        <v>2392</v>
      </c>
      <c r="U527" s="54"/>
      <c r="V527" s="54"/>
      <c r="W527" s="54"/>
      <c r="X527" s="54"/>
      <c r="Y527" s="54"/>
      <c r="Z527" s="54" t="s">
        <v>2874</v>
      </c>
      <c r="AA527" s="54" t="s">
        <v>2874</v>
      </c>
      <c r="AB527" s="54" t="s">
        <v>3142</v>
      </c>
      <c r="AC527" s="54" t="s">
        <v>2874</v>
      </c>
      <c r="AD527" s="55">
        <v>1.794</v>
      </c>
      <c r="AE527" s="55"/>
      <c r="AF527" s="55"/>
      <c r="AG527" s="55"/>
      <c r="AH527" s="55">
        <v>1.776</v>
      </c>
      <c r="AI527" s="55">
        <v>99</v>
      </c>
      <c r="AJ527" s="55">
        <v>0.56000000000000005</v>
      </c>
      <c r="AK527" s="55">
        <v>0</v>
      </c>
      <c r="AL527" s="55">
        <v>0</v>
      </c>
      <c r="AM527" s="55">
        <v>0</v>
      </c>
      <c r="AN527" s="55">
        <v>0</v>
      </c>
      <c r="AO527" s="55">
        <v>1.7999999999999999E-2</v>
      </c>
      <c r="AP527" s="55">
        <v>1</v>
      </c>
      <c r="AQ527" s="55"/>
      <c r="AR527" s="55"/>
      <c r="AS527" s="55"/>
      <c r="AT527" s="55"/>
      <c r="AU527" s="55"/>
      <c r="AV527" s="55"/>
      <c r="AW527" s="54"/>
      <c r="AX527" s="54"/>
      <c r="AY527" s="55"/>
      <c r="AZ527" s="55">
        <v>5.85</v>
      </c>
      <c r="BA527" s="55">
        <v>2.31</v>
      </c>
      <c r="BB527" s="56">
        <v>1</v>
      </c>
      <c r="BC527" s="56">
        <v>1</v>
      </c>
      <c r="BD527" s="56">
        <v>1</v>
      </c>
      <c r="BE527" s="56">
        <v>0</v>
      </c>
      <c r="BF527" s="56">
        <v>0</v>
      </c>
      <c r="BG527" s="56">
        <v>0</v>
      </c>
      <c r="BH527" s="56">
        <v>0</v>
      </c>
      <c r="BI527" s="56">
        <v>0</v>
      </c>
      <c r="BJ527" s="56">
        <v>0</v>
      </c>
      <c r="BK527" s="56">
        <v>0</v>
      </c>
      <c r="BL527" s="56">
        <v>0</v>
      </c>
      <c r="BM527" s="56">
        <v>0</v>
      </c>
      <c r="BN527" s="56">
        <v>0</v>
      </c>
      <c r="BO527" s="56">
        <v>0</v>
      </c>
      <c r="BP527" s="56">
        <v>0</v>
      </c>
      <c r="BQ527" s="56">
        <v>0</v>
      </c>
      <c r="BR527" s="56">
        <v>0</v>
      </c>
      <c r="BS527" s="56">
        <v>0</v>
      </c>
      <c r="BT527" s="56">
        <v>0</v>
      </c>
      <c r="BU527" s="56">
        <v>0</v>
      </c>
      <c r="BV527" s="56">
        <v>0</v>
      </c>
      <c r="BW527" s="56">
        <v>0</v>
      </c>
      <c r="BX527" s="56">
        <v>0</v>
      </c>
      <c r="BY527" s="56"/>
      <c r="BZ527" s="56"/>
      <c r="CA527" s="56"/>
      <c r="CB527" s="56"/>
      <c r="CC527" s="56"/>
      <c r="CD527" s="56"/>
      <c r="CE527" s="56"/>
      <c r="CF527" s="56"/>
      <c r="CG527" s="56"/>
      <c r="CH527" s="56"/>
      <c r="CI527" s="56"/>
      <c r="CJ527" s="56"/>
      <c r="CK527" s="56"/>
      <c r="CL527" s="56"/>
      <c r="CM527" s="56"/>
      <c r="CN527" s="56">
        <v>0</v>
      </c>
      <c r="CO527" s="56">
        <v>0</v>
      </c>
      <c r="CP527" s="70">
        <v>0</v>
      </c>
      <c r="CQ527" s="56">
        <v>0</v>
      </c>
      <c r="CR527" s="56">
        <v>0</v>
      </c>
      <c r="CS527" s="56" t="s">
        <v>3600</v>
      </c>
      <c r="CT527" s="56">
        <v>1</v>
      </c>
      <c r="CU527" s="56">
        <v>1</v>
      </c>
      <c r="CV527" s="56">
        <v>0</v>
      </c>
      <c r="CW527" s="55">
        <v>13.747999999999999</v>
      </c>
      <c r="CX527" s="54" t="s">
        <v>3819</v>
      </c>
      <c r="CY527" s="54"/>
      <c r="CZ527" s="54">
        <v>100</v>
      </c>
      <c r="DA527" s="54" t="s">
        <v>4055</v>
      </c>
      <c r="DB527" s="55">
        <v>13.747999999999999</v>
      </c>
      <c r="DC527" s="54"/>
      <c r="DD527" s="54"/>
      <c r="DE527" s="54"/>
      <c r="DF527" s="54"/>
      <c r="DG527" s="54"/>
      <c r="DH527" s="54"/>
      <c r="DI527" s="54"/>
      <c r="DJ527" s="54">
        <v>3</v>
      </c>
      <c r="DK527" s="54"/>
      <c r="DL527" s="54"/>
      <c r="DM527" s="54"/>
      <c r="DN527" s="54">
        <v>1</v>
      </c>
      <c r="DO527" s="54" t="s">
        <v>4387</v>
      </c>
      <c r="DP527" s="54">
        <v>78</v>
      </c>
      <c r="DQ527" s="54"/>
      <c r="DR527" s="54"/>
      <c r="DS527" s="54"/>
      <c r="DT527" s="54"/>
      <c r="DU527" s="54"/>
      <c r="DV527" s="54"/>
      <c r="DW527" s="54"/>
      <c r="DX527" s="54"/>
      <c r="DY527" s="54"/>
      <c r="DZ527" s="54"/>
      <c r="EA527" s="54"/>
      <c r="EB527" s="54"/>
      <c r="EC527" s="54"/>
      <c r="ED527" s="54"/>
      <c r="EE527" s="54"/>
      <c r="EF527" s="54" t="s">
        <v>4536</v>
      </c>
      <c r="EG527" s="54" t="s">
        <v>4570</v>
      </c>
      <c r="EH527" s="54">
        <v>1</v>
      </c>
      <c r="EI527" s="54"/>
      <c r="EJ527" s="54"/>
      <c r="EK527" s="54"/>
      <c r="EL527" s="54"/>
      <c r="EM527" s="54"/>
      <c r="EN527" s="54"/>
      <c r="EO527" s="54"/>
      <c r="EP527" s="54"/>
      <c r="EQ527" s="54"/>
      <c r="ER527" s="54"/>
      <c r="ES527" s="54"/>
      <c r="ET527" s="54"/>
      <c r="EU527" s="54"/>
      <c r="EV527" s="54"/>
      <c r="EW527" s="54"/>
      <c r="EX527" s="54"/>
      <c r="EY527" s="54"/>
      <c r="EZ527" s="54"/>
      <c r="FA527" s="54">
        <v>1</v>
      </c>
      <c r="FB527" s="54" t="s">
        <v>4822</v>
      </c>
      <c r="FC527" s="54">
        <v>1</v>
      </c>
      <c r="FD527" s="54"/>
      <c r="FE527" s="54"/>
      <c r="FF527" s="54"/>
      <c r="FG527" s="54"/>
      <c r="FH527" s="54"/>
      <c r="FI527" s="54"/>
      <c r="FJ527" s="54"/>
      <c r="FK527" s="54"/>
      <c r="FL527" s="54"/>
      <c r="FM527" s="54"/>
      <c r="FN527" s="54"/>
      <c r="FO527" s="54"/>
      <c r="FP527" s="54"/>
      <c r="FQ527" s="54"/>
      <c r="FR527" s="54"/>
      <c r="FS527" s="54"/>
      <c r="FT527" s="54"/>
      <c r="FU527" s="54" t="s">
        <v>5114</v>
      </c>
      <c r="FV527" s="54" t="s">
        <v>5305</v>
      </c>
      <c r="FW527" s="54"/>
      <c r="FX527" s="54"/>
      <c r="FY527" s="54" t="s">
        <v>5555</v>
      </c>
      <c r="FZ527" s="54"/>
      <c r="GA527" s="54"/>
      <c r="GB527" s="54"/>
      <c r="GC527" s="54"/>
      <c r="GD527" s="54"/>
      <c r="GE527" s="54"/>
      <c r="GF527" s="54" t="s">
        <v>18</v>
      </c>
      <c r="GG527" s="54" t="s">
        <v>6333</v>
      </c>
      <c r="GH527" s="54" t="s">
        <v>6655</v>
      </c>
      <c r="GI527" s="54" t="s">
        <v>7000</v>
      </c>
      <c r="GJ527" s="54" t="s">
        <v>18</v>
      </c>
      <c r="GK527" s="54" t="s">
        <v>6333</v>
      </c>
      <c r="GL527" s="54" t="s">
        <v>6655</v>
      </c>
      <c r="GM527" s="54" t="s">
        <v>7000</v>
      </c>
      <c r="GN527" s="54"/>
    </row>
    <row r="528" spans="3:196" ht="30" customHeight="1" x14ac:dyDescent="0.2">
      <c r="C528" s="57" t="s">
        <v>11156</v>
      </c>
      <c r="D528" s="102" t="s">
        <v>11213</v>
      </c>
      <c r="E528" s="54" t="s">
        <v>59</v>
      </c>
      <c r="F528" s="54" t="s">
        <v>11175</v>
      </c>
      <c r="G528" s="54" t="s">
        <v>82</v>
      </c>
      <c r="H528" s="54" t="s">
        <v>384</v>
      </c>
      <c r="I528" s="54" t="s">
        <v>462</v>
      </c>
      <c r="J528" s="54"/>
      <c r="K528" s="54">
        <v>2011</v>
      </c>
      <c r="L528" s="54" t="s">
        <v>833</v>
      </c>
      <c r="M528" s="54" t="s">
        <v>936</v>
      </c>
      <c r="N528" s="54"/>
      <c r="O528" s="54" t="s">
        <v>1248</v>
      </c>
      <c r="P528" s="54" t="s">
        <v>1471</v>
      </c>
      <c r="Q528" s="54" t="s">
        <v>1741</v>
      </c>
      <c r="R528" s="54" t="s">
        <v>1936</v>
      </c>
      <c r="S528" s="54" t="s">
        <v>2195</v>
      </c>
      <c r="T528" s="54" t="s">
        <v>2415</v>
      </c>
      <c r="U528" s="54" t="s">
        <v>2515</v>
      </c>
      <c r="V528" s="54" t="s">
        <v>2591</v>
      </c>
      <c r="W528" s="54"/>
      <c r="X528" s="54"/>
      <c r="Y528" s="54"/>
      <c r="Z528" s="54" t="s">
        <v>2909</v>
      </c>
      <c r="AA528" s="54" t="s">
        <v>3110</v>
      </c>
      <c r="AB528" s="54" t="s">
        <v>3138</v>
      </c>
      <c r="AC528" s="54" t="s">
        <v>3330</v>
      </c>
      <c r="AD528" s="55">
        <v>0.32500000000000001</v>
      </c>
      <c r="AE528" s="55"/>
      <c r="AF528" s="55"/>
      <c r="AG528" s="55"/>
      <c r="AH528" s="55">
        <v>0.32500000000000001</v>
      </c>
      <c r="AI528" s="55">
        <v>100</v>
      </c>
      <c r="AJ528" s="55">
        <v>0.01</v>
      </c>
      <c r="AK528" s="55">
        <v>0</v>
      </c>
      <c r="AL528" s="55">
        <v>0</v>
      </c>
      <c r="AM528" s="55">
        <v>0</v>
      </c>
      <c r="AN528" s="55">
        <v>0</v>
      </c>
      <c r="AO528" s="55">
        <v>0</v>
      </c>
      <c r="AP528" s="55">
        <v>0</v>
      </c>
      <c r="AQ528" s="55"/>
      <c r="AR528" s="55"/>
      <c r="AS528" s="55"/>
      <c r="AT528" s="55"/>
      <c r="AU528" s="55"/>
      <c r="AV528" s="55">
        <v>1</v>
      </c>
      <c r="AW528" s="54" t="s">
        <v>3481</v>
      </c>
      <c r="AX528" s="54"/>
      <c r="AY528" s="55">
        <v>0.56999999999999995</v>
      </c>
      <c r="AZ528" s="55">
        <v>0.32500000000000001</v>
      </c>
      <c r="BA528" s="55">
        <v>0.01</v>
      </c>
      <c r="BB528" s="56">
        <v>3</v>
      </c>
      <c r="BC528" s="56">
        <v>3</v>
      </c>
      <c r="BD528" s="56">
        <v>3</v>
      </c>
      <c r="BE528" s="56">
        <v>0</v>
      </c>
      <c r="BF528" s="56">
        <v>0</v>
      </c>
      <c r="BG528" s="56">
        <v>0</v>
      </c>
      <c r="BH528" s="56">
        <v>0</v>
      </c>
      <c r="BI528" s="56">
        <v>0</v>
      </c>
      <c r="BJ528" s="56">
        <v>0</v>
      </c>
      <c r="BK528" s="56">
        <v>0</v>
      </c>
      <c r="BL528" s="56">
        <v>0</v>
      </c>
      <c r="BM528" s="56">
        <v>0</v>
      </c>
      <c r="BN528" s="56">
        <v>0</v>
      </c>
      <c r="BO528" s="56">
        <v>0</v>
      </c>
      <c r="BP528" s="56">
        <v>2</v>
      </c>
      <c r="BQ528" s="56">
        <v>0</v>
      </c>
      <c r="BR528" s="56">
        <v>0</v>
      </c>
      <c r="BS528" s="56">
        <v>1</v>
      </c>
      <c r="BT528" s="56">
        <v>0</v>
      </c>
      <c r="BU528" s="56">
        <v>0</v>
      </c>
      <c r="BV528" s="56">
        <v>0</v>
      </c>
      <c r="BW528" s="56">
        <v>0</v>
      </c>
      <c r="BX528" s="56">
        <v>0</v>
      </c>
      <c r="BY528" s="56"/>
      <c r="BZ528" s="56"/>
      <c r="CA528" s="56"/>
      <c r="CB528" s="56"/>
      <c r="CC528" s="56"/>
      <c r="CD528" s="56"/>
      <c r="CE528" s="56"/>
      <c r="CF528" s="56"/>
      <c r="CG528" s="56"/>
      <c r="CH528" s="56"/>
      <c r="CI528" s="56"/>
      <c r="CJ528" s="56"/>
      <c r="CK528" s="56"/>
      <c r="CL528" s="56"/>
      <c r="CM528" s="56"/>
      <c r="CN528" s="56">
        <v>0</v>
      </c>
      <c r="CO528" s="56">
        <v>0</v>
      </c>
      <c r="CP528" s="70">
        <v>0</v>
      </c>
      <c r="CQ528" s="56">
        <v>0</v>
      </c>
      <c r="CR528" s="56">
        <v>0</v>
      </c>
      <c r="CS528" s="56"/>
      <c r="CT528" s="56">
        <v>0</v>
      </c>
      <c r="CU528" s="56">
        <v>3</v>
      </c>
      <c r="CV528" s="56">
        <v>0</v>
      </c>
      <c r="CW528" s="55">
        <v>41.140999999999998</v>
      </c>
      <c r="CX528" s="54" t="s">
        <v>699</v>
      </c>
      <c r="CY528" s="54"/>
      <c r="CZ528" s="54">
        <v>100</v>
      </c>
      <c r="DA528" s="54" t="s">
        <v>4058</v>
      </c>
      <c r="DB528" s="55">
        <v>41.140999999999998</v>
      </c>
      <c r="DC528" s="54"/>
      <c r="DD528" s="54"/>
      <c r="DE528" s="54"/>
      <c r="DF528" s="54"/>
      <c r="DG528" s="54"/>
      <c r="DH528" s="54"/>
      <c r="DI528" s="54"/>
      <c r="DJ528" s="54">
        <v>1</v>
      </c>
      <c r="DK528" s="54"/>
      <c r="DL528" s="54"/>
      <c r="DM528" s="54"/>
      <c r="DN528" s="54">
        <v>1</v>
      </c>
      <c r="DO528" s="54" t="s">
        <v>4402</v>
      </c>
      <c r="DP528" s="54">
        <v>22</v>
      </c>
      <c r="DQ528" s="54"/>
      <c r="DR528" s="54"/>
      <c r="DS528" s="54"/>
      <c r="DT528" s="54"/>
      <c r="DU528" s="54"/>
      <c r="DV528" s="54"/>
      <c r="DW528" s="54"/>
      <c r="DX528" s="54"/>
      <c r="DY528" s="54"/>
      <c r="DZ528" s="54"/>
      <c r="EA528" s="54"/>
      <c r="EB528" s="54"/>
      <c r="EC528" s="54"/>
      <c r="ED528" s="54"/>
      <c r="EE528" s="54"/>
      <c r="EF528" s="54"/>
      <c r="EG528" s="54"/>
      <c r="EH528" s="54"/>
      <c r="EI528" s="54"/>
      <c r="EJ528" s="54"/>
      <c r="EK528" s="54"/>
      <c r="EL528" s="54"/>
      <c r="EM528" s="54"/>
      <c r="EN528" s="54"/>
      <c r="EO528" s="54"/>
      <c r="EP528" s="54"/>
      <c r="EQ528" s="54"/>
      <c r="ER528" s="54"/>
      <c r="ES528" s="54"/>
      <c r="ET528" s="54"/>
      <c r="EU528" s="54"/>
      <c r="EV528" s="54"/>
      <c r="EW528" s="54"/>
      <c r="EX528" s="54"/>
      <c r="EY528" s="54"/>
      <c r="EZ528" s="54"/>
      <c r="FA528" s="54"/>
      <c r="FB528" s="54"/>
      <c r="FC528" s="54"/>
      <c r="FD528" s="54"/>
      <c r="FE528" s="54"/>
      <c r="FF528" s="54"/>
      <c r="FG528" s="54"/>
      <c r="FH528" s="54"/>
      <c r="FI528" s="54"/>
      <c r="FJ528" s="54"/>
      <c r="FK528" s="54"/>
      <c r="FL528" s="54"/>
      <c r="FM528" s="54"/>
      <c r="FN528" s="54"/>
      <c r="FO528" s="54"/>
      <c r="FP528" s="54"/>
      <c r="FQ528" s="54"/>
      <c r="FR528" s="54"/>
      <c r="FS528" s="54"/>
      <c r="FT528" s="54"/>
      <c r="FU528" s="54" t="s">
        <v>5142</v>
      </c>
      <c r="FV528" s="54" t="s">
        <v>5319</v>
      </c>
      <c r="FW528" s="54"/>
      <c r="FX528" s="54"/>
      <c r="FY528" s="54" t="s">
        <v>5572</v>
      </c>
      <c r="FZ528" s="54"/>
      <c r="GA528" s="54"/>
      <c r="GB528" s="54"/>
      <c r="GC528" s="54"/>
      <c r="GD528" s="54"/>
      <c r="GE528" s="54"/>
      <c r="GF528" s="54" t="s">
        <v>18</v>
      </c>
      <c r="GG528" s="54" t="s">
        <v>6333</v>
      </c>
      <c r="GH528" s="54" t="s">
        <v>6655</v>
      </c>
      <c r="GI528" s="54" t="s">
        <v>7000</v>
      </c>
      <c r="GJ528" s="54" t="s">
        <v>18</v>
      </c>
      <c r="GK528" s="54" t="s">
        <v>6333</v>
      </c>
      <c r="GL528" s="54" t="s">
        <v>6655</v>
      </c>
      <c r="GM528" s="54" t="s">
        <v>7000</v>
      </c>
      <c r="GN528" s="54"/>
    </row>
    <row r="529" spans="3:196" ht="30" customHeight="1" x14ac:dyDescent="0.2">
      <c r="C529" s="57" t="s">
        <v>11156</v>
      </c>
      <c r="D529" s="102" t="s">
        <v>11213</v>
      </c>
      <c r="E529" s="54" t="s">
        <v>59</v>
      </c>
      <c r="F529" s="54" t="s">
        <v>11175</v>
      </c>
      <c r="G529" s="54" t="s">
        <v>84</v>
      </c>
      <c r="H529" s="54" t="s">
        <v>390</v>
      </c>
      <c r="I529" s="54" t="s">
        <v>449</v>
      </c>
      <c r="J529" s="54"/>
      <c r="K529" s="54">
        <v>2018</v>
      </c>
      <c r="L529" s="54" t="s">
        <v>918</v>
      </c>
      <c r="M529" s="54" t="s">
        <v>936</v>
      </c>
      <c r="N529" s="54"/>
      <c r="O529" s="54"/>
      <c r="P529" s="54"/>
      <c r="Q529" s="54" t="s">
        <v>1746</v>
      </c>
      <c r="R529" s="54" t="s">
        <v>1940</v>
      </c>
      <c r="S529" s="54" t="s">
        <v>2201</v>
      </c>
      <c r="T529" s="54" t="s">
        <v>2419</v>
      </c>
      <c r="U529" s="54"/>
      <c r="V529" s="54"/>
      <c r="W529" s="54"/>
      <c r="X529" s="54"/>
      <c r="Y529" s="54"/>
      <c r="Z529" s="54" t="s">
        <v>2916</v>
      </c>
      <c r="AA529" s="54" t="s">
        <v>3115</v>
      </c>
      <c r="AB529" s="54" t="s">
        <v>3142</v>
      </c>
      <c r="AC529" s="54" t="s">
        <v>3336</v>
      </c>
      <c r="AD529" s="55">
        <v>5.4329999999999998</v>
      </c>
      <c r="AE529" s="55"/>
      <c r="AF529" s="55"/>
      <c r="AG529" s="55"/>
      <c r="AH529" s="55">
        <v>5.2560000000000002</v>
      </c>
      <c r="AI529" s="55">
        <v>96.74</v>
      </c>
      <c r="AJ529" s="55">
        <v>0.1</v>
      </c>
      <c r="AK529" s="55">
        <v>0</v>
      </c>
      <c r="AL529" s="55">
        <v>0</v>
      </c>
      <c r="AM529" s="55">
        <v>0</v>
      </c>
      <c r="AN529" s="55">
        <v>0</v>
      </c>
      <c r="AO529" s="55">
        <v>0.17699999999999999</v>
      </c>
      <c r="AP529" s="55">
        <v>3.26</v>
      </c>
      <c r="AQ529" s="55"/>
      <c r="AR529" s="55"/>
      <c r="AS529" s="55"/>
      <c r="AT529" s="55"/>
      <c r="AU529" s="55"/>
      <c r="AV529" s="55">
        <v>1</v>
      </c>
      <c r="AW529" s="54" t="s">
        <v>3486</v>
      </c>
      <c r="AX529" s="54"/>
      <c r="AY529" s="55">
        <v>1.2E-2</v>
      </c>
      <c r="AZ529" s="55">
        <v>15</v>
      </c>
      <c r="BA529" s="55">
        <v>0.26</v>
      </c>
      <c r="BB529" s="56">
        <v>9</v>
      </c>
      <c r="BC529" s="56">
        <v>8</v>
      </c>
      <c r="BD529" s="56">
        <v>5</v>
      </c>
      <c r="BE529" s="56">
        <v>0</v>
      </c>
      <c r="BF529" s="56">
        <v>0</v>
      </c>
      <c r="BG529" s="56">
        <v>0</v>
      </c>
      <c r="BH529" s="56">
        <v>0</v>
      </c>
      <c r="BI529" s="56">
        <v>0</v>
      </c>
      <c r="BJ529" s="56">
        <v>1</v>
      </c>
      <c r="BK529" s="56">
        <v>0</v>
      </c>
      <c r="BL529" s="56">
        <v>0</v>
      </c>
      <c r="BM529" s="56">
        <v>0</v>
      </c>
      <c r="BN529" s="56">
        <v>0</v>
      </c>
      <c r="BO529" s="56">
        <v>3</v>
      </c>
      <c r="BP529" s="56">
        <v>1</v>
      </c>
      <c r="BQ529" s="56">
        <v>0</v>
      </c>
      <c r="BR529" s="56">
        <v>0</v>
      </c>
      <c r="BS529" s="56">
        <v>0</v>
      </c>
      <c r="BT529" s="56">
        <v>0</v>
      </c>
      <c r="BU529" s="56">
        <v>0</v>
      </c>
      <c r="BV529" s="56">
        <v>0</v>
      </c>
      <c r="BW529" s="56">
        <v>0</v>
      </c>
      <c r="BX529" s="56">
        <v>0</v>
      </c>
      <c r="BY529" s="56"/>
      <c r="BZ529" s="56"/>
      <c r="CA529" s="56"/>
      <c r="CB529" s="56"/>
      <c r="CC529" s="56"/>
      <c r="CD529" s="56"/>
      <c r="CE529" s="56"/>
      <c r="CF529" s="56"/>
      <c r="CG529" s="56"/>
      <c r="CH529" s="56"/>
      <c r="CI529" s="56"/>
      <c r="CJ529" s="56"/>
      <c r="CK529" s="56"/>
      <c r="CL529" s="56"/>
      <c r="CM529" s="56"/>
      <c r="CN529" s="56">
        <v>0</v>
      </c>
      <c r="CO529" s="56">
        <v>0</v>
      </c>
      <c r="CP529" s="70">
        <v>0</v>
      </c>
      <c r="CQ529" s="56">
        <v>0</v>
      </c>
      <c r="CR529" s="56">
        <v>0</v>
      </c>
      <c r="CS529" s="56"/>
      <c r="CT529" s="56">
        <v>0</v>
      </c>
      <c r="CU529" s="56">
        <v>5</v>
      </c>
      <c r="CV529" s="56">
        <v>0</v>
      </c>
      <c r="CW529" s="55">
        <v>6.9169999999999998</v>
      </c>
      <c r="CX529" s="54" t="s">
        <v>687</v>
      </c>
      <c r="CY529" s="54"/>
      <c r="CZ529" s="54">
        <v>36.6</v>
      </c>
      <c r="DA529" s="54" t="s">
        <v>4062</v>
      </c>
      <c r="DB529" s="55">
        <v>18.899999999999999</v>
      </c>
      <c r="DC529" s="54"/>
      <c r="DD529" s="54"/>
      <c r="DE529" s="54"/>
      <c r="DF529" s="54"/>
      <c r="DG529" s="54"/>
      <c r="DH529" s="54"/>
      <c r="DI529" s="54"/>
      <c r="DJ529" s="54">
        <v>3</v>
      </c>
      <c r="DK529" s="54">
        <v>1</v>
      </c>
      <c r="DL529" s="54" t="s">
        <v>4258</v>
      </c>
      <c r="DM529" s="54">
        <v>802</v>
      </c>
      <c r="DN529" s="54">
        <v>1</v>
      </c>
      <c r="DO529" s="54" t="s">
        <v>4182</v>
      </c>
      <c r="DP529" s="54">
        <v>122</v>
      </c>
      <c r="DQ529" s="54"/>
      <c r="DR529" s="54"/>
      <c r="DS529" s="54"/>
      <c r="DT529" s="54"/>
      <c r="DU529" s="54"/>
      <c r="DV529" s="54"/>
      <c r="DW529" s="54"/>
      <c r="DX529" s="54"/>
      <c r="DY529" s="54"/>
      <c r="DZ529" s="54"/>
      <c r="EA529" s="54"/>
      <c r="EB529" s="54"/>
      <c r="EC529" s="54"/>
      <c r="ED529" s="54"/>
      <c r="EE529" s="54"/>
      <c r="EF529" s="54"/>
      <c r="EG529" s="54"/>
      <c r="EH529" s="54"/>
      <c r="EI529" s="54"/>
      <c r="EJ529" s="54"/>
      <c r="EK529" s="54"/>
      <c r="EL529" s="54">
        <v>1</v>
      </c>
      <c r="EM529" s="54" t="s">
        <v>4180</v>
      </c>
      <c r="EN529" s="54">
        <v>122</v>
      </c>
      <c r="EO529" s="54"/>
      <c r="EP529" s="54"/>
      <c r="EQ529" s="54"/>
      <c r="ER529" s="54"/>
      <c r="ES529" s="54"/>
      <c r="ET529" s="54"/>
      <c r="EU529" s="54"/>
      <c r="EV529" s="54"/>
      <c r="EW529" s="54"/>
      <c r="EX529" s="54">
        <v>1</v>
      </c>
      <c r="EY529" s="54" t="s">
        <v>4180</v>
      </c>
      <c r="EZ529" s="54">
        <v>8</v>
      </c>
      <c r="FA529" s="54">
        <v>1</v>
      </c>
      <c r="FB529" s="54" t="s">
        <v>4180</v>
      </c>
      <c r="FC529" s="54">
        <v>8</v>
      </c>
      <c r="FD529" s="54"/>
      <c r="FE529" s="54"/>
      <c r="FF529" s="54"/>
      <c r="FG529" s="54"/>
      <c r="FH529" s="54"/>
      <c r="FI529" s="54"/>
      <c r="FJ529" s="54"/>
      <c r="FK529" s="54"/>
      <c r="FL529" s="54"/>
      <c r="FM529" s="54"/>
      <c r="FN529" s="54"/>
      <c r="FO529" s="54"/>
      <c r="FP529" s="54"/>
      <c r="FQ529" s="54"/>
      <c r="FR529" s="54"/>
      <c r="FS529" s="54"/>
      <c r="FT529" s="54"/>
      <c r="FU529" s="54" t="s">
        <v>5149</v>
      </c>
      <c r="FV529" s="54"/>
      <c r="FW529" s="54"/>
      <c r="FX529" s="54"/>
      <c r="FY529" s="54" t="s">
        <v>5578</v>
      </c>
      <c r="FZ529" s="54"/>
      <c r="GA529" s="54" t="s">
        <v>5653</v>
      </c>
      <c r="GB529" s="54"/>
      <c r="GC529" s="54"/>
      <c r="GD529" s="54"/>
      <c r="GE529" s="54"/>
      <c r="GF529" s="54" t="s">
        <v>18</v>
      </c>
      <c r="GG529" s="54" t="s">
        <v>6333</v>
      </c>
      <c r="GH529" s="54" t="s">
        <v>6655</v>
      </c>
      <c r="GI529" s="54" t="s">
        <v>7000</v>
      </c>
      <c r="GJ529" s="54" t="s">
        <v>18</v>
      </c>
      <c r="GK529" s="54" t="s">
        <v>6333</v>
      </c>
      <c r="GL529" s="54" t="s">
        <v>6655</v>
      </c>
      <c r="GM529" s="54" t="s">
        <v>7000</v>
      </c>
      <c r="GN529" s="54"/>
    </row>
    <row r="530" spans="3:196" ht="30" customHeight="1" x14ac:dyDescent="0.2">
      <c r="C530" s="57" t="s">
        <v>11155</v>
      </c>
      <c r="D530" s="102" t="s">
        <v>11213</v>
      </c>
      <c r="E530" s="46" t="s">
        <v>7638</v>
      </c>
      <c r="F530" s="45" t="s">
        <v>11174</v>
      </c>
      <c r="G530" s="46"/>
      <c r="H530" s="46"/>
      <c r="I530" s="46" t="s">
        <v>7720</v>
      </c>
      <c r="J530" s="46" t="s">
        <v>449</v>
      </c>
      <c r="K530" s="46">
        <v>2021</v>
      </c>
      <c r="L530" s="47">
        <v>44486</v>
      </c>
      <c r="M530" s="47">
        <v>45291</v>
      </c>
      <c r="N530" s="45"/>
      <c r="O530" s="45"/>
      <c r="P530" s="45"/>
      <c r="Q530" s="45"/>
      <c r="R530" s="46" t="s">
        <v>8365</v>
      </c>
      <c r="S530" s="46" t="s">
        <v>8396</v>
      </c>
      <c r="T530" s="46" t="s">
        <v>8417</v>
      </c>
      <c r="U530" s="46" t="s">
        <v>8449</v>
      </c>
      <c r="V530" s="45"/>
      <c r="W530" s="45"/>
      <c r="X530" s="46" t="s">
        <v>8580</v>
      </c>
      <c r="Y530" s="46" t="s">
        <v>8673</v>
      </c>
      <c r="Z530" s="46" t="s">
        <v>8773</v>
      </c>
      <c r="AA530" s="46" t="s">
        <v>8773</v>
      </c>
      <c r="AB530" s="46" t="s">
        <v>3138</v>
      </c>
      <c r="AC530" s="46" t="s">
        <v>8937</v>
      </c>
      <c r="AD530" s="48">
        <f>SUM(AE530,AH530,AK530,AM530,AO530,AQ530)</f>
        <v>1513.5680000000002</v>
      </c>
      <c r="AE530" s="48">
        <v>1495.8340000000001</v>
      </c>
      <c r="AF530" s="49">
        <v>98.83</v>
      </c>
      <c r="AG530" s="49">
        <v>0.49</v>
      </c>
      <c r="AH530" s="48">
        <v>1.496</v>
      </c>
      <c r="AI530" s="49">
        <v>0.1</v>
      </c>
      <c r="AJ530" s="49"/>
      <c r="AK530" s="49">
        <v>0</v>
      </c>
      <c r="AL530" s="49">
        <v>0</v>
      </c>
      <c r="AM530" s="49">
        <v>0</v>
      </c>
      <c r="AN530" s="49">
        <v>0</v>
      </c>
      <c r="AO530" s="49">
        <v>16.238</v>
      </c>
      <c r="AP530" s="49">
        <v>1.07</v>
      </c>
      <c r="AQ530" s="49">
        <v>0</v>
      </c>
      <c r="AR530" s="49">
        <v>0</v>
      </c>
      <c r="AS530" s="46" t="s">
        <v>699</v>
      </c>
      <c r="AT530" s="46" t="s">
        <v>594</v>
      </c>
      <c r="AU530" s="46" t="s">
        <v>594</v>
      </c>
      <c r="AV530" s="46">
        <v>1</v>
      </c>
      <c r="AW530" s="46" t="s">
        <v>9110</v>
      </c>
      <c r="AX530" s="46" t="s">
        <v>9182</v>
      </c>
      <c r="AY530" s="49">
        <v>16.600000000000001</v>
      </c>
      <c r="AZ530" s="49">
        <v>2250</v>
      </c>
      <c r="BA530" s="49">
        <v>0.68</v>
      </c>
      <c r="BB530" s="50">
        <v>952</v>
      </c>
      <c r="BC530" s="50">
        <v>875</v>
      </c>
      <c r="BD530" s="50">
        <v>526</v>
      </c>
      <c r="BE530" s="50">
        <v>8</v>
      </c>
      <c r="BF530" s="50">
        <v>121</v>
      </c>
      <c r="BG530" s="50">
        <v>10</v>
      </c>
      <c r="BH530" s="50">
        <v>2</v>
      </c>
      <c r="BI530" s="50">
        <v>3</v>
      </c>
      <c r="BJ530" s="50">
        <v>5</v>
      </c>
      <c r="BK530" s="50">
        <v>40</v>
      </c>
      <c r="BL530" s="50">
        <v>53</v>
      </c>
      <c r="BM530" s="50">
        <v>49</v>
      </c>
      <c r="BN530" s="50">
        <v>78</v>
      </c>
      <c r="BO530" s="50">
        <v>44</v>
      </c>
      <c r="BP530" s="50">
        <v>81</v>
      </c>
      <c r="BQ530" s="50">
        <v>6</v>
      </c>
      <c r="BR530" s="50">
        <v>1</v>
      </c>
      <c r="BS530" s="50"/>
      <c r="BT530" s="50">
        <v>7</v>
      </c>
      <c r="BU530" s="50">
        <v>2</v>
      </c>
      <c r="BV530" s="50">
        <v>2</v>
      </c>
      <c r="BW530" s="50">
        <v>10</v>
      </c>
      <c r="BX530" s="50"/>
      <c r="BY530" s="50"/>
      <c r="BZ530" s="50"/>
      <c r="CA530" s="50"/>
      <c r="CB530" s="50"/>
      <c r="CC530" s="50"/>
      <c r="CD530" s="50"/>
      <c r="CE530" s="50"/>
      <c r="CF530" s="50"/>
      <c r="CG530" s="50"/>
      <c r="CH530" s="50"/>
      <c r="CI530" s="50"/>
      <c r="CJ530" s="50"/>
      <c r="CK530" s="50"/>
      <c r="CL530" s="50"/>
      <c r="CM530" s="50"/>
      <c r="CN530" s="50">
        <v>0</v>
      </c>
      <c r="CO530" s="50"/>
      <c r="CP530" s="48">
        <v>2</v>
      </c>
      <c r="CQ530" s="50"/>
      <c r="CR530" s="50">
        <v>2</v>
      </c>
      <c r="CS530" s="51"/>
      <c r="CT530" s="50"/>
      <c r="CU530" s="50">
        <v>526</v>
      </c>
      <c r="CV530" s="52">
        <f>SUM(BE530:BX530)+SUM(CO530:CT530)-CU530</f>
        <v>0</v>
      </c>
      <c r="CW530" s="49">
        <v>3146.1109999999999</v>
      </c>
      <c r="CX530" s="46" t="s">
        <v>9316</v>
      </c>
      <c r="CY530" s="46" t="s">
        <v>9395</v>
      </c>
      <c r="CZ530" s="49">
        <v>92.34</v>
      </c>
      <c r="DA530" s="53" t="s">
        <v>9444</v>
      </c>
      <c r="DB530" s="49">
        <v>3407.145</v>
      </c>
      <c r="DC530" s="49"/>
      <c r="DD530" s="45"/>
      <c r="DE530" s="45"/>
      <c r="DF530" s="45"/>
      <c r="DG530" s="45"/>
      <c r="DH530" s="45"/>
      <c r="DI530" s="45"/>
      <c r="DJ530" s="46">
        <v>6</v>
      </c>
      <c r="DK530" s="46">
        <v>1</v>
      </c>
      <c r="DL530" s="46" t="s">
        <v>4288</v>
      </c>
      <c r="DM530" s="46">
        <v>27287</v>
      </c>
      <c r="DN530" s="46">
        <v>1</v>
      </c>
      <c r="DO530" s="46" t="s">
        <v>4186</v>
      </c>
      <c r="DP530" s="46">
        <v>53694</v>
      </c>
      <c r="DQ530" s="46">
        <v>1</v>
      </c>
      <c r="DR530" s="46" t="s">
        <v>9724</v>
      </c>
      <c r="DS530" s="46">
        <v>7042</v>
      </c>
      <c r="DT530" s="45"/>
      <c r="DU530" s="45"/>
      <c r="DV530" s="45"/>
      <c r="DW530" s="45"/>
      <c r="DX530" s="45"/>
      <c r="DY530" s="45"/>
      <c r="DZ530" s="45"/>
      <c r="EA530" s="45"/>
      <c r="EB530" s="45"/>
      <c r="EC530" s="45"/>
      <c r="ED530" s="45"/>
      <c r="EE530" s="45"/>
      <c r="EF530" s="46" t="s">
        <v>699</v>
      </c>
      <c r="EG530" s="46" t="s">
        <v>699</v>
      </c>
      <c r="EH530" s="46">
        <v>0</v>
      </c>
      <c r="EI530" s="46">
        <v>1</v>
      </c>
      <c r="EJ530" s="53" t="s">
        <v>9823</v>
      </c>
      <c r="EK530" s="46">
        <v>88023</v>
      </c>
      <c r="EL530" s="45"/>
      <c r="EM530" s="45"/>
      <c r="EN530" s="45"/>
      <c r="EO530" s="45"/>
      <c r="EP530" s="45"/>
      <c r="EQ530" s="45"/>
      <c r="ER530" s="45"/>
      <c r="ES530" s="45"/>
      <c r="ET530" s="45"/>
      <c r="EU530" s="45"/>
      <c r="EV530" s="45"/>
      <c r="EW530" s="45"/>
      <c r="EX530" s="45"/>
      <c r="EY530" s="45"/>
      <c r="EZ530" s="45"/>
      <c r="FA530" s="46">
        <v>1</v>
      </c>
      <c r="FB530" s="46" t="s">
        <v>4774</v>
      </c>
      <c r="FC530" s="46">
        <v>374</v>
      </c>
      <c r="FD530" s="46" t="s">
        <v>699</v>
      </c>
      <c r="FE530" s="46" t="s">
        <v>699</v>
      </c>
      <c r="FF530" s="46">
        <v>0</v>
      </c>
      <c r="FG530" s="46">
        <v>100</v>
      </c>
      <c r="FH530" s="45"/>
      <c r="FI530" s="46">
        <v>43</v>
      </c>
      <c r="FJ530" s="46">
        <v>26</v>
      </c>
      <c r="FK530" s="46">
        <v>0</v>
      </c>
      <c r="FL530" s="46">
        <v>0</v>
      </c>
      <c r="FM530" s="46">
        <v>1</v>
      </c>
      <c r="FN530" s="46">
        <v>15</v>
      </c>
      <c r="FO530" s="46">
        <v>1</v>
      </c>
      <c r="FP530" s="46">
        <v>7</v>
      </c>
      <c r="FQ530" s="46">
        <v>0</v>
      </c>
      <c r="FR530" s="46">
        <v>1</v>
      </c>
      <c r="FS530" s="53" t="s">
        <v>10055</v>
      </c>
      <c r="FT530" s="46" t="s">
        <v>10106</v>
      </c>
      <c r="FU530" s="45"/>
      <c r="FV530" s="45"/>
      <c r="FW530" s="45"/>
      <c r="FX530" s="45"/>
      <c r="FY530" s="46" t="s">
        <v>10449</v>
      </c>
      <c r="FZ530" s="45"/>
      <c r="GA530" s="46" t="s">
        <v>10537</v>
      </c>
      <c r="GB530" s="45"/>
      <c r="GC530" s="46" t="s">
        <v>10629</v>
      </c>
      <c r="GD530" s="46">
        <v>127</v>
      </c>
      <c r="GE530" s="46">
        <v>938</v>
      </c>
      <c r="GF530" s="46" t="s">
        <v>10716</v>
      </c>
      <c r="GG530" s="46" t="s">
        <v>10815</v>
      </c>
      <c r="GH530" s="46" t="s">
        <v>11081</v>
      </c>
      <c r="GI530" s="46" t="s">
        <v>10928</v>
      </c>
      <c r="GJ530" s="46" t="s">
        <v>7606</v>
      </c>
      <c r="GK530" s="46" t="s">
        <v>10809</v>
      </c>
      <c r="GL530" s="46" t="s">
        <v>11081</v>
      </c>
      <c r="GM530" s="46" t="s">
        <v>11065</v>
      </c>
      <c r="GN530" s="54"/>
    </row>
    <row r="531" spans="3:196" ht="30" customHeight="1" x14ac:dyDescent="0.2">
      <c r="C531" s="57" t="s">
        <v>11155</v>
      </c>
      <c r="D531" s="57" t="s">
        <v>11211</v>
      </c>
      <c r="E531" s="46" t="s">
        <v>7624</v>
      </c>
      <c r="F531" s="45" t="s">
        <v>11174</v>
      </c>
      <c r="G531" s="46"/>
      <c r="H531" s="46"/>
      <c r="I531" s="46" t="s">
        <v>7661</v>
      </c>
      <c r="J531" s="45"/>
      <c r="K531" s="46">
        <v>2021</v>
      </c>
      <c r="L531" s="47">
        <v>44986</v>
      </c>
      <c r="M531" s="47">
        <v>45291</v>
      </c>
      <c r="N531" s="46" t="s">
        <v>7878</v>
      </c>
      <c r="O531" s="46" t="s">
        <v>8012</v>
      </c>
      <c r="P531" s="46" t="s">
        <v>8119</v>
      </c>
      <c r="Q531" s="46" t="s">
        <v>8238</v>
      </c>
      <c r="R531" s="45"/>
      <c r="S531" s="45"/>
      <c r="T531" s="46" t="s">
        <v>8407</v>
      </c>
      <c r="U531" s="46" t="s">
        <v>8438</v>
      </c>
      <c r="V531" s="46" t="s">
        <v>8472</v>
      </c>
      <c r="W531" s="46" t="s">
        <v>8497</v>
      </c>
      <c r="X531" s="46" t="s">
        <v>8539</v>
      </c>
      <c r="Y531" s="46" t="s">
        <v>8631</v>
      </c>
      <c r="Z531" s="46" t="s">
        <v>8719</v>
      </c>
      <c r="AA531" s="46" t="s">
        <v>8719</v>
      </c>
      <c r="AB531" s="46" t="s">
        <v>3138</v>
      </c>
      <c r="AC531" s="46" t="s">
        <v>8885</v>
      </c>
      <c r="AD531" s="48">
        <f>SUM(AE531,AH531,AK531,AM531,AO531,AQ531)</f>
        <v>56.471999999999994</v>
      </c>
      <c r="AE531" s="48">
        <v>43.098999999999997</v>
      </c>
      <c r="AF531" s="49">
        <v>76.14</v>
      </c>
      <c r="AG531" s="49">
        <v>0.03</v>
      </c>
      <c r="AH531" s="48">
        <v>8.2840000000000007</v>
      </c>
      <c r="AI531" s="49">
        <v>14.17</v>
      </c>
      <c r="AJ531" s="49"/>
      <c r="AK531" s="49">
        <v>0</v>
      </c>
      <c r="AL531" s="49">
        <v>0</v>
      </c>
      <c r="AM531" s="49">
        <v>0</v>
      </c>
      <c r="AN531" s="49">
        <v>0</v>
      </c>
      <c r="AO531" s="49">
        <v>5.0890000000000004</v>
      </c>
      <c r="AP531" s="49">
        <v>8.85</v>
      </c>
      <c r="AQ531" s="49">
        <v>0</v>
      </c>
      <c r="AR531" s="49">
        <v>0</v>
      </c>
      <c r="AS531" s="46">
        <v>0</v>
      </c>
      <c r="AT531" s="46">
        <v>0</v>
      </c>
      <c r="AU531" s="46">
        <v>0</v>
      </c>
      <c r="AV531" s="46">
        <v>1</v>
      </c>
      <c r="AW531" s="46" t="s">
        <v>9075</v>
      </c>
      <c r="AX531" s="46" t="s">
        <v>9145</v>
      </c>
      <c r="AY531" s="49">
        <v>7.202</v>
      </c>
      <c r="AZ531" s="49">
        <v>50</v>
      </c>
      <c r="BA531" s="49">
        <v>0.03</v>
      </c>
      <c r="BB531" s="50">
        <v>18</v>
      </c>
      <c r="BC531" s="50">
        <v>14</v>
      </c>
      <c r="BD531" s="50">
        <v>11</v>
      </c>
      <c r="BE531" s="50">
        <v>1</v>
      </c>
      <c r="BF531" s="50">
        <v>7</v>
      </c>
      <c r="BG531" s="50"/>
      <c r="BH531" s="50"/>
      <c r="BI531" s="50"/>
      <c r="BJ531" s="50"/>
      <c r="BK531" s="50"/>
      <c r="BL531" s="50">
        <v>1</v>
      </c>
      <c r="BM531" s="50">
        <v>1</v>
      </c>
      <c r="BN531" s="50">
        <v>1</v>
      </c>
      <c r="BO531" s="50"/>
      <c r="BP531" s="50"/>
      <c r="BQ531" s="50"/>
      <c r="BR531" s="50"/>
      <c r="BS531" s="50"/>
      <c r="BT531" s="50"/>
      <c r="BU531" s="50"/>
      <c r="BV531" s="50"/>
      <c r="BW531" s="50"/>
      <c r="BX531" s="50"/>
      <c r="BY531" s="50"/>
      <c r="BZ531" s="50"/>
      <c r="CA531" s="50"/>
      <c r="CB531" s="50"/>
      <c r="CC531" s="50"/>
      <c r="CD531" s="50"/>
      <c r="CE531" s="50"/>
      <c r="CF531" s="50"/>
      <c r="CG531" s="50"/>
      <c r="CH531" s="50"/>
      <c r="CI531" s="50"/>
      <c r="CJ531" s="50"/>
      <c r="CK531" s="50"/>
      <c r="CL531" s="50"/>
      <c r="CM531" s="50"/>
      <c r="CN531" s="50">
        <v>0</v>
      </c>
      <c r="CO531" s="50"/>
      <c r="CP531" s="48"/>
      <c r="CQ531" s="50"/>
      <c r="CR531" s="50"/>
      <c r="CS531" s="51"/>
      <c r="CT531" s="50"/>
      <c r="CU531" s="50">
        <v>11</v>
      </c>
      <c r="CV531" s="52">
        <f>SUM(BE531:BX531)+SUM(CO531:CT531)-CU531</f>
        <v>0</v>
      </c>
      <c r="CW531" s="49">
        <v>66953</v>
      </c>
      <c r="CX531" s="46" t="s">
        <v>9260</v>
      </c>
      <c r="CY531" s="45"/>
      <c r="CZ531" s="49">
        <v>4.3600000000000003</v>
      </c>
      <c r="DA531" s="53" t="s">
        <v>9417</v>
      </c>
      <c r="DB531" s="49">
        <v>1534900</v>
      </c>
      <c r="DC531" s="49"/>
      <c r="DD531" s="45"/>
      <c r="DE531" s="45"/>
      <c r="DF531" s="45"/>
      <c r="DG531" s="45"/>
      <c r="DH531" s="46">
        <v>0</v>
      </c>
      <c r="DI531" s="45"/>
      <c r="DJ531" s="46">
        <v>4</v>
      </c>
      <c r="DK531" s="45"/>
      <c r="DL531" s="45"/>
      <c r="DM531" s="45"/>
      <c r="DN531" s="46">
        <v>1</v>
      </c>
      <c r="DO531" s="46">
        <v>1</v>
      </c>
      <c r="DP531" s="46">
        <v>13420</v>
      </c>
      <c r="DQ531" s="45"/>
      <c r="DR531" s="45"/>
      <c r="DS531" s="45"/>
      <c r="DT531" s="45"/>
      <c r="DU531" s="45"/>
      <c r="DV531" s="45"/>
      <c r="DW531" s="45"/>
      <c r="DX531" s="45"/>
      <c r="DY531" s="45"/>
      <c r="DZ531" s="45"/>
      <c r="EA531" s="45"/>
      <c r="EB531" s="45"/>
      <c r="EC531" s="45"/>
      <c r="ED531" s="45"/>
      <c r="EE531" s="45"/>
      <c r="EF531" s="45"/>
      <c r="EG531" s="45"/>
      <c r="EH531" s="45"/>
      <c r="EI531" s="46">
        <v>1</v>
      </c>
      <c r="EJ531" s="46" t="s">
        <v>9808</v>
      </c>
      <c r="EK531" s="46">
        <v>8117</v>
      </c>
      <c r="EL531" s="46">
        <v>1</v>
      </c>
      <c r="EM531" s="46" t="s">
        <v>9808</v>
      </c>
      <c r="EN531" s="46">
        <v>13420</v>
      </c>
      <c r="EO531" s="45"/>
      <c r="EP531" s="45"/>
      <c r="EQ531" s="45"/>
      <c r="ER531" s="45"/>
      <c r="ES531" s="45"/>
      <c r="ET531" s="45"/>
      <c r="EU531" s="45"/>
      <c r="EV531" s="45"/>
      <c r="EW531" s="45"/>
      <c r="EX531" s="45"/>
      <c r="EY531" s="45"/>
      <c r="EZ531" s="45"/>
      <c r="FA531" s="46">
        <v>1</v>
      </c>
      <c r="FB531" s="46" t="s">
        <v>4818</v>
      </c>
      <c r="FC531" s="46">
        <v>10</v>
      </c>
      <c r="FD531" s="45"/>
      <c r="FE531" s="45"/>
      <c r="FF531" s="45"/>
      <c r="FG531" s="46">
        <v>5</v>
      </c>
      <c r="FH531" s="46" t="s">
        <v>9972</v>
      </c>
      <c r="FI531" s="46">
        <v>10</v>
      </c>
      <c r="FJ531" s="46">
        <v>8</v>
      </c>
      <c r="FK531" s="46">
        <v>0</v>
      </c>
      <c r="FL531" s="46">
        <v>0</v>
      </c>
      <c r="FM531" s="46">
        <v>0</v>
      </c>
      <c r="FN531" s="46">
        <v>2</v>
      </c>
      <c r="FO531" s="46">
        <v>0</v>
      </c>
      <c r="FP531" s="46">
        <v>0</v>
      </c>
      <c r="FQ531" s="46">
        <v>0</v>
      </c>
      <c r="FR531" s="46">
        <v>1</v>
      </c>
      <c r="FS531" s="53" t="s">
        <v>10035</v>
      </c>
      <c r="FT531" s="46" t="s">
        <v>10082</v>
      </c>
      <c r="FU531" s="53" t="s">
        <v>10140</v>
      </c>
      <c r="FV531" s="46" t="s">
        <v>10226</v>
      </c>
      <c r="FW531" s="45"/>
      <c r="FX531" s="45"/>
      <c r="FY531" s="46" t="s">
        <v>10407</v>
      </c>
      <c r="FZ531" s="45"/>
      <c r="GA531" s="45"/>
      <c r="GB531" s="45"/>
      <c r="GC531" s="46">
        <v>0</v>
      </c>
      <c r="GD531" s="46">
        <v>0</v>
      </c>
      <c r="GE531" s="46">
        <v>0</v>
      </c>
      <c r="GF531" s="46" t="s">
        <v>7592</v>
      </c>
      <c r="GG531" s="46" t="s">
        <v>10768</v>
      </c>
      <c r="GH531" s="46" t="s">
        <v>11081</v>
      </c>
      <c r="GI531" s="46" t="s">
        <v>10881</v>
      </c>
      <c r="GJ531" s="46" t="s">
        <v>7592</v>
      </c>
      <c r="GK531" s="46" t="s">
        <v>10768</v>
      </c>
      <c r="GL531" s="46" t="s">
        <v>11081</v>
      </c>
      <c r="GM531" s="46" t="s">
        <v>10881</v>
      </c>
      <c r="GN531" s="54"/>
    </row>
    <row r="532" spans="3:196" ht="30" customHeight="1" x14ac:dyDescent="0.2">
      <c r="C532" s="57" t="s">
        <v>11155</v>
      </c>
      <c r="D532" s="102" t="s">
        <v>11217</v>
      </c>
      <c r="E532" s="46" t="s">
        <v>7645</v>
      </c>
      <c r="F532" s="45" t="s">
        <v>11174</v>
      </c>
      <c r="G532" s="46"/>
      <c r="H532" s="46"/>
      <c r="I532" s="46" t="s">
        <v>462</v>
      </c>
      <c r="J532" s="46" t="s">
        <v>462</v>
      </c>
      <c r="K532" s="46">
        <v>2017</v>
      </c>
      <c r="L532" s="47">
        <v>44927</v>
      </c>
      <c r="M532" s="47">
        <v>45291</v>
      </c>
      <c r="N532" s="46" t="s">
        <v>7958</v>
      </c>
      <c r="O532" s="46" t="s">
        <v>8078</v>
      </c>
      <c r="P532" s="46" t="s">
        <v>8188</v>
      </c>
      <c r="Q532" s="46" t="s">
        <v>8310</v>
      </c>
      <c r="R532" s="46" t="s">
        <v>8368</v>
      </c>
      <c r="S532" s="46" t="s">
        <v>8397</v>
      </c>
      <c r="T532" s="46" t="s">
        <v>8425</v>
      </c>
      <c r="U532" s="46" t="s">
        <v>8457</v>
      </c>
      <c r="V532" s="45"/>
      <c r="W532" s="45"/>
      <c r="X532" s="46" t="s">
        <v>8594</v>
      </c>
      <c r="Y532" s="46" t="s">
        <v>8683</v>
      </c>
      <c r="Z532" s="46" t="s">
        <v>8797</v>
      </c>
      <c r="AA532" s="46" t="s">
        <v>8860</v>
      </c>
      <c r="AB532" s="46" t="s">
        <v>3138</v>
      </c>
      <c r="AC532" s="46" t="s">
        <v>8960</v>
      </c>
      <c r="AD532" s="48">
        <f>SUM(AE532,AH532,AK532,AM532,AO532,AQ532)</f>
        <v>1367.9549999999999</v>
      </c>
      <c r="AE532" s="48">
        <v>902.15899999999999</v>
      </c>
      <c r="AF532" s="49">
        <v>65.95</v>
      </c>
      <c r="AG532" s="49">
        <v>0.95</v>
      </c>
      <c r="AH532" s="48">
        <v>325.44099999999997</v>
      </c>
      <c r="AI532" s="49">
        <v>23.79</v>
      </c>
      <c r="AJ532" s="49"/>
      <c r="AK532" s="49">
        <v>5.7590000000000003</v>
      </c>
      <c r="AL532" s="49">
        <v>0.42</v>
      </c>
      <c r="AM532" s="49">
        <v>2.827</v>
      </c>
      <c r="AN532" s="49">
        <v>0.21</v>
      </c>
      <c r="AO532" s="49">
        <v>131.76900000000001</v>
      </c>
      <c r="AP532" s="49">
        <v>9.6300000000000008</v>
      </c>
      <c r="AQ532" s="49">
        <v>0</v>
      </c>
      <c r="AR532" s="49">
        <v>0</v>
      </c>
      <c r="AS532" s="46" t="s">
        <v>594</v>
      </c>
      <c r="AT532" s="46" t="s">
        <v>594</v>
      </c>
      <c r="AU532" s="46" t="s">
        <v>594</v>
      </c>
      <c r="AV532" s="45"/>
      <c r="AW532" s="45"/>
      <c r="AX532" s="45"/>
      <c r="AY532" s="49"/>
      <c r="AZ532" s="49">
        <v>1485.954</v>
      </c>
      <c r="BA532" s="49">
        <v>1.45</v>
      </c>
      <c r="BB532" s="50">
        <v>1095</v>
      </c>
      <c r="BC532" s="50">
        <v>1078</v>
      </c>
      <c r="BD532" s="50">
        <v>1078</v>
      </c>
      <c r="BE532" s="50">
        <v>156</v>
      </c>
      <c r="BF532" s="50">
        <v>439</v>
      </c>
      <c r="BG532" s="50">
        <v>29</v>
      </c>
      <c r="BH532" s="50">
        <v>81</v>
      </c>
      <c r="BI532" s="50">
        <v>0</v>
      </c>
      <c r="BJ532" s="50">
        <v>30</v>
      </c>
      <c r="BK532" s="50">
        <v>43</v>
      </c>
      <c r="BL532" s="50">
        <v>25</v>
      </c>
      <c r="BM532" s="50">
        <v>1</v>
      </c>
      <c r="BN532" s="50">
        <v>0</v>
      </c>
      <c r="BO532" s="50">
        <v>71</v>
      </c>
      <c r="BP532" s="50">
        <v>59</v>
      </c>
      <c r="BQ532" s="50">
        <v>94</v>
      </c>
      <c r="BR532" s="50">
        <v>10</v>
      </c>
      <c r="BS532" s="50">
        <v>0</v>
      </c>
      <c r="BT532" s="50">
        <v>3</v>
      </c>
      <c r="BU532" s="50">
        <v>34</v>
      </c>
      <c r="BV532" s="50">
        <v>0</v>
      </c>
      <c r="BW532" s="50">
        <v>0</v>
      </c>
      <c r="BX532" s="50">
        <v>0</v>
      </c>
      <c r="BY532" s="50"/>
      <c r="BZ532" s="50"/>
      <c r="CA532" s="50"/>
      <c r="CB532" s="50"/>
      <c r="CC532" s="50"/>
      <c r="CD532" s="50"/>
      <c r="CE532" s="50"/>
      <c r="CF532" s="50"/>
      <c r="CG532" s="50"/>
      <c r="CH532" s="50"/>
      <c r="CI532" s="50"/>
      <c r="CJ532" s="50"/>
      <c r="CK532" s="50"/>
      <c r="CL532" s="50"/>
      <c r="CM532" s="50"/>
      <c r="CN532" s="50">
        <v>0</v>
      </c>
      <c r="CO532" s="50">
        <v>0</v>
      </c>
      <c r="CP532" s="48">
        <v>0</v>
      </c>
      <c r="CQ532" s="50">
        <v>0</v>
      </c>
      <c r="CR532" s="50">
        <v>0</v>
      </c>
      <c r="CS532" s="51"/>
      <c r="CT532" s="50">
        <v>2</v>
      </c>
      <c r="CU532" s="50">
        <v>1077</v>
      </c>
      <c r="CV532" s="52">
        <f>SUM(BE532:BX532)+SUM(CO532:CT532)-CU532</f>
        <v>0</v>
      </c>
      <c r="CW532" s="49">
        <v>713.30399999999997</v>
      </c>
      <c r="CX532" s="46" t="s">
        <v>9340</v>
      </c>
      <c r="CY532" s="46" t="s">
        <v>9405</v>
      </c>
      <c r="CZ532" s="49">
        <v>60.8</v>
      </c>
      <c r="DA532" s="46" t="s">
        <v>9460</v>
      </c>
      <c r="DB532" s="49">
        <v>1173.1769999999999</v>
      </c>
      <c r="DC532" s="49"/>
      <c r="DD532" s="45"/>
      <c r="DE532" s="45"/>
      <c r="DF532" s="45"/>
      <c r="DG532" s="45"/>
      <c r="DH532" s="46">
        <v>0</v>
      </c>
      <c r="DI532" s="45"/>
      <c r="DJ532" s="46">
        <v>30</v>
      </c>
      <c r="DK532" s="46">
        <v>1</v>
      </c>
      <c r="DL532" s="46" t="s">
        <v>9621</v>
      </c>
      <c r="DM532" s="46">
        <v>3457</v>
      </c>
      <c r="DN532" s="46">
        <v>1</v>
      </c>
      <c r="DO532" s="46" t="s">
        <v>9689</v>
      </c>
      <c r="DP532" s="46">
        <v>282149</v>
      </c>
      <c r="DQ532" s="45"/>
      <c r="DR532" s="45"/>
      <c r="DS532" s="45"/>
      <c r="DT532" s="45"/>
      <c r="DU532" s="45"/>
      <c r="DV532" s="45"/>
      <c r="DW532" s="45"/>
      <c r="DX532" s="45"/>
      <c r="DY532" s="45"/>
      <c r="DZ532" s="45"/>
      <c r="EA532" s="45"/>
      <c r="EB532" s="45"/>
      <c r="EC532" s="45"/>
      <c r="ED532" s="45"/>
      <c r="EE532" s="45"/>
      <c r="EF532" s="45"/>
      <c r="EG532" s="45"/>
      <c r="EH532" s="45"/>
      <c r="EI532" s="45"/>
      <c r="EJ532" s="45"/>
      <c r="EK532" s="45"/>
      <c r="EL532" s="46">
        <v>1</v>
      </c>
      <c r="EM532" s="46" t="s">
        <v>9868</v>
      </c>
      <c r="EN532" s="46">
        <v>282149</v>
      </c>
      <c r="EO532" s="45"/>
      <c r="EP532" s="45"/>
      <c r="EQ532" s="45"/>
      <c r="ER532" s="45"/>
      <c r="ES532" s="45"/>
      <c r="ET532" s="45"/>
      <c r="EU532" s="45"/>
      <c r="EV532" s="45"/>
      <c r="EW532" s="45"/>
      <c r="EX532" s="46">
        <v>1</v>
      </c>
      <c r="EY532" s="46" t="s">
        <v>9906</v>
      </c>
      <c r="EZ532" s="46">
        <v>24</v>
      </c>
      <c r="FA532" s="46">
        <v>1</v>
      </c>
      <c r="FB532" s="46" t="s">
        <v>4774</v>
      </c>
      <c r="FC532" s="46">
        <v>10</v>
      </c>
      <c r="FD532" s="45"/>
      <c r="FE532" s="45"/>
      <c r="FF532" s="45"/>
      <c r="FG532" s="46">
        <v>100</v>
      </c>
      <c r="FH532" s="45"/>
      <c r="FI532" s="46">
        <v>26</v>
      </c>
      <c r="FJ532" s="46">
        <v>0</v>
      </c>
      <c r="FK532" s="46">
        <v>0</v>
      </c>
      <c r="FL532" s="46">
        <v>0</v>
      </c>
      <c r="FM532" s="46">
        <v>21</v>
      </c>
      <c r="FN532" s="46">
        <v>5</v>
      </c>
      <c r="FO532" s="46">
        <v>0</v>
      </c>
      <c r="FP532" s="46">
        <v>0</v>
      </c>
      <c r="FQ532" s="46">
        <v>0</v>
      </c>
      <c r="FR532" s="46">
        <v>1</v>
      </c>
      <c r="FS532" s="53" t="s">
        <v>10063</v>
      </c>
      <c r="FT532" s="46" t="s">
        <v>10115</v>
      </c>
      <c r="FU532" s="53" t="s">
        <v>10193</v>
      </c>
      <c r="FV532" s="46" t="s">
        <v>10280</v>
      </c>
      <c r="FW532" s="45"/>
      <c r="FX532" s="45"/>
      <c r="FY532" s="46" t="s">
        <v>10465</v>
      </c>
      <c r="FZ532" s="46" t="s">
        <v>10510</v>
      </c>
      <c r="GA532" s="45"/>
      <c r="GB532" s="45"/>
      <c r="GC532" s="46" t="s">
        <v>10645</v>
      </c>
      <c r="GD532" s="46">
        <v>28</v>
      </c>
      <c r="GE532" s="46">
        <v>641</v>
      </c>
      <c r="GF532" s="46" t="s">
        <v>7613</v>
      </c>
      <c r="GG532" s="46" t="s">
        <v>10838</v>
      </c>
      <c r="GH532" s="46" t="s">
        <v>11081</v>
      </c>
      <c r="GI532" s="46" t="s">
        <v>10949</v>
      </c>
      <c r="GJ532" s="46" t="s">
        <v>7613</v>
      </c>
      <c r="GK532" s="46" t="s">
        <v>10838</v>
      </c>
      <c r="GL532" s="46" t="s">
        <v>11081</v>
      </c>
      <c r="GM532" s="46" t="s">
        <v>10949</v>
      </c>
      <c r="GN532" s="54"/>
    </row>
    <row r="533" spans="3:196" ht="30" customHeight="1" x14ac:dyDescent="0.2">
      <c r="C533" s="57" t="s">
        <v>11156</v>
      </c>
      <c r="D533" s="102" t="s">
        <v>11216</v>
      </c>
      <c r="E533" s="54" t="s">
        <v>71</v>
      </c>
      <c r="F533" s="54" t="s">
        <v>11175</v>
      </c>
      <c r="G533" s="54" t="s">
        <v>82</v>
      </c>
      <c r="H533" s="54" t="s">
        <v>336</v>
      </c>
      <c r="I533" s="54" t="s">
        <v>639</v>
      </c>
      <c r="J533" s="54"/>
      <c r="K533" s="54">
        <v>2022</v>
      </c>
      <c r="L533" s="54" t="s">
        <v>897</v>
      </c>
      <c r="M533" s="54" t="s">
        <v>1001</v>
      </c>
      <c r="N533" s="54"/>
      <c r="O533" s="54"/>
      <c r="P533" s="54"/>
      <c r="Q533" s="54" t="s">
        <v>1709</v>
      </c>
      <c r="R533" s="54" t="s">
        <v>1907</v>
      </c>
      <c r="S533" s="54" t="s">
        <v>2151</v>
      </c>
      <c r="T533" s="54" t="s">
        <v>2377</v>
      </c>
      <c r="U533" s="54"/>
      <c r="V533" s="54"/>
      <c r="W533" s="54"/>
      <c r="X533" s="54"/>
      <c r="Y533" s="54"/>
      <c r="Z533" s="54" t="s">
        <v>2847</v>
      </c>
      <c r="AA533" s="54" t="s">
        <v>2847</v>
      </c>
      <c r="AB533" s="54" t="s">
        <v>3140</v>
      </c>
      <c r="AC533" s="54" t="s">
        <v>3285</v>
      </c>
      <c r="AD533" s="55">
        <v>4.99</v>
      </c>
      <c r="AE533" s="55"/>
      <c r="AF533" s="55"/>
      <c r="AG533" s="55"/>
      <c r="AH533" s="55">
        <v>4.9800000000000004</v>
      </c>
      <c r="AI533" s="55">
        <v>99.8</v>
      </c>
      <c r="AJ533" s="55">
        <v>99.8</v>
      </c>
      <c r="AK533" s="55">
        <v>0.01</v>
      </c>
      <c r="AL533" s="55">
        <v>0.2</v>
      </c>
      <c r="AM533" s="55">
        <v>0</v>
      </c>
      <c r="AN533" s="55">
        <v>0</v>
      </c>
      <c r="AO533" s="55">
        <v>0</v>
      </c>
      <c r="AP533" s="55">
        <v>0</v>
      </c>
      <c r="AQ533" s="55"/>
      <c r="AR533" s="55"/>
      <c r="AS533" s="55"/>
      <c r="AT533" s="55"/>
      <c r="AU533" s="55"/>
      <c r="AV533" s="55"/>
      <c r="AW533" s="54"/>
      <c r="AX533" s="54"/>
      <c r="AY533" s="55"/>
      <c r="AZ533" s="55">
        <v>9.7490000000000006</v>
      </c>
      <c r="BA533" s="55">
        <v>0.54</v>
      </c>
      <c r="BB533" s="56">
        <v>8</v>
      </c>
      <c r="BC533" s="56">
        <v>8</v>
      </c>
      <c r="BD533" s="56">
        <v>5</v>
      </c>
      <c r="BE533" s="56"/>
      <c r="BF533" s="56"/>
      <c r="BG533" s="56">
        <v>1</v>
      </c>
      <c r="BH533" s="56"/>
      <c r="BI533" s="56"/>
      <c r="BJ533" s="56"/>
      <c r="BK533" s="56"/>
      <c r="BL533" s="56"/>
      <c r="BM533" s="56">
        <v>1</v>
      </c>
      <c r="BN533" s="56">
        <v>2</v>
      </c>
      <c r="BO533" s="56"/>
      <c r="BP533" s="56"/>
      <c r="BQ533" s="56"/>
      <c r="BR533" s="56"/>
      <c r="BS533" s="56"/>
      <c r="BT533" s="56">
        <v>1</v>
      </c>
      <c r="BU533" s="56"/>
      <c r="BV533" s="56"/>
      <c r="BW533" s="56"/>
      <c r="BX533" s="56"/>
      <c r="BY533" s="56"/>
      <c r="BZ533" s="56"/>
      <c r="CA533" s="56"/>
      <c r="CB533" s="56"/>
      <c r="CC533" s="56"/>
      <c r="CD533" s="56"/>
      <c r="CE533" s="56"/>
      <c r="CF533" s="56"/>
      <c r="CG533" s="56"/>
      <c r="CH533" s="56"/>
      <c r="CI533" s="56"/>
      <c r="CJ533" s="56"/>
      <c r="CK533" s="56"/>
      <c r="CL533" s="56"/>
      <c r="CM533" s="56"/>
      <c r="CN533" s="56">
        <v>0</v>
      </c>
      <c r="CO533" s="56"/>
      <c r="CP533" s="70"/>
      <c r="CQ533" s="56"/>
      <c r="CR533" s="56"/>
      <c r="CS533" s="56"/>
      <c r="CT533" s="56"/>
      <c r="CU533" s="56">
        <v>5</v>
      </c>
      <c r="CV533" s="56">
        <v>0</v>
      </c>
      <c r="CW533" s="55">
        <v>4.2300000000000004</v>
      </c>
      <c r="CX533" s="54" t="s">
        <v>3801</v>
      </c>
      <c r="CY533" s="54" t="s">
        <v>3933</v>
      </c>
      <c r="CZ533" s="54">
        <v>85.77</v>
      </c>
      <c r="DA533" s="54" t="s">
        <v>4043</v>
      </c>
      <c r="DB533" s="55">
        <v>4.9320000000000004</v>
      </c>
      <c r="DC533" s="54"/>
      <c r="DD533" s="54"/>
      <c r="DE533" s="54"/>
      <c r="DF533" s="54"/>
      <c r="DG533" s="54"/>
      <c r="DH533" s="54"/>
      <c r="DI533" s="54"/>
      <c r="DJ533" s="54"/>
      <c r="DK533" s="54">
        <v>1</v>
      </c>
      <c r="DL533" s="54" t="s">
        <v>4176</v>
      </c>
      <c r="DM533" s="54">
        <v>574</v>
      </c>
      <c r="DN533" s="54"/>
      <c r="DO533" s="54"/>
      <c r="DP533" s="54"/>
      <c r="DQ533" s="54"/>
      <c r="DR533" s="54"/>
      <c r="DS533" s="54"/>
      <c r="DT533" s="54"/>
      <c r="DU533" s="54"/>
      <c r="DV533" s="54"/>
      <c r="DW533" s="54"/>
      <c r="DX533" s="54"/>
      <c r="DY533" s="54"/>
      <c r="DZ533" s="54"/>
      <c r="EA533" s="54"/>
      <c r="EB533" s="54"/>
      <c r="EC533" s="54"/>
      <c r="ED533" s="54"/>
      <c r="EE533" s="54"/>
      <c r="EF533" s="54"/>
      <c r="EG533" s="54"/>
      <c r="EH533" s="54"/>
      <c r="EI533" s="54"/>
      <c r="EJ533" s="54"/>
      <c r="EK533" s="54"/>
      <c r="EL533" s="54"/>
      <c r="EM533" s="54"/>
      <c r="EN533" s="54"/>
      <c r="EO533" s="54"/>
      <c r="EP533" s="54"/>
      <c r="EQ533" s="54"/>
      <c r="ER533" s="54"/>
      <c r="ES533" s="54"/>
      <c r="ET533" s="54"/>
      <c r="EU533" s="54"/>
      <c r="EV533" s="54"/>
      <c r="EW533" s="54"/>
      <c r="EX533" s="54"/>
      <c r="EY533" s="54"/>
      <c r="EZ533" s="54"/>
      <c r="FA533" s="54">
        <v>1</v>
      </c>
      <c r="FB533" s="54" t="s">
        <v>4813</v>
      </c>
      <c r="FC533" s="54">
        <v>9</v>
      </c>
      <c r="FD533" s="54"/>
      <c r="FE533" s="54"/>
      <c r="FF533" s="54"/>
      <c r="FG533" s="54"/>
      <c r="FH533" s="54"/>
      <c r="FI533" s="54"/>
      <c r="FJ533" s="54"/>
      <c r="FK533" s="54"/>
      <c r="FL533" s="54"/>
      <c r="FM533" s="54"/>
      <c r="FN533" s="54"/>
      <c r="FO533" s="54"/>
      <c r="FP533" s="54"/>
      <c r="FQ533" s="54"/>
      <c r="FR533" s="54">
        <v>1</v>
      </c>
      <c r="FS533" s="54" t="s">
        <v>4906</v>
      </c>
      <c r="FT533" s="54" t="s">
        <v>4934</v>
      </c>
      <c r="FU533" s="54" t="s">
        <v>5096</v>
      </c>
      <c r="FV533" s="54" t="s">
        <v>5287</v>
      </c>
      <c r="FW533" s="54"/>
      <c r="FX533" s="54"/>
      <c r="FY533" s="54" t="s">
        <v>5537</v>
      </c>
      <c r="FZ533" s="54"/>
      <c r="GA533" s="54"/>
      <c r="GB533" s="54"/>
      <c r="GC533" s="54"/>
      <c r="GD533" s="54"/>
      <c r="GE533" s="54"/>
      <c r="GF533" s="54" t="s">
        <v>6042</v>
      </c>
      <c r="GG533" s="54" t="s">
        <v>6382</v>
      </c>
      <c r="GH533" s="54" t="s">
        <v>6705</v>
      </c>
      <c r="GI533" s="54" t="s">
        <v>7049</v>
      </c>
      <c r="GJ533" s="54" t="s">
        <v>27</v>
      </c>
      <c r="GK533" s="54" t="s">
        <v>7319</v>
      </c>
      <c r="GL533" s="54" t="s">
        <v>7415</v>
      </c>
      <c r="GM533" s="54" t="s">
        <v>7491</v>
      </c>
      <c r="GN533" s="54"/>
    </row>
    <row r="534" spans="3:196" ht="30" customHeight="1" x14ac:dyDescent="0.2">
      <c r="C534" s="57" t="s">
        <v>11156</v>
      </c>
      <c r="D534" s="102" t="s">
        <v>11216</v>
      </c>
      <c r="E534" s="54" t="s">
        <v>71</v>
      </c>
      <c r="F534" s="54" t="s">
        <v>11175</v>
      </c>
      <c r="G534" s="54" t="s">
        <v>82</v>
      </c>
      <c r="H534" s="54" t="s">
        <v>339</v>
      </c>
      <c r="I534" s="54" t="s">
        <v>642</v>
      </c>
      <c r="J534" s="54"/>
      <c r="K534" s="54">
        <v>2021</v>
      </c>
      <c r="L534" s="54" t="s">
        <v>880</v>
      </c>
      <c r="M534" s="54" t="s">
        <v>936</v>
      </c>
      <c r="N534" s="54"/>
      <c r="O534" s="54"/>
      <c r="P534" s="54"/>
      <c r="Q534" s="54" t="s">
        <v>1711</v>
      </c>
      <c r="R534" s="54" t="s">
        <v>1909</v>
      </c>
      <c r="S534" s="54" t="s">
        <v>2154</v>
      </c>
      <c r="T534" s="54" t="s">
        <v>2380</v>
      </c>
      <c r="U534" s="54"/>
      <c r="V534" s="54"/>
      <c r="W534" s="54"/>
      <c r="X534" s="54"/>
      <c r="Y534" s="54"/>
      <c r="Z534" s="54" t="s">
        <v>2850</v>
      </c>
      <c r="AA534" s="54" t="s">
        <v>3080</v>
      </c>
      <c r="AB534" s="54" t="s">
        <v>3138</v>
      </c>
      <c r="AC534" s="54" t="s">
        <v>3288</v>
      </c>
      <c r="AD534" s="55">
        <v>1.0649999999999999</v>
      </c>
      <c r="AE534" s="55"/>
      <c r="AF534" s="55"/>
      <c r="AG534" s="55"/>
      <c r="AH534" s="55">
        <v>1.0649999999999999</v>
      </c>
      <c r="AI534" s="55">
        <v>100</v>
      </c>
      <c r="AJ534" s="55">
        <v>0.05</v>
      </c>
      <c r="AK534" s="55">
        <v>0</v>
      </c>
      <c r="AL534" s="55">
        <v>0</v>
      </c>
      <c r="AM534" s="55">
        <v>0</v>
      </c>
      <c r="AN534" s="55">
        <v>0</v>
      </c>
      <c r="AO534" s="55">
        <v>0</v>
      </c>
      <c r="AP534" s="55">
        <v>0</v>
      </c>
      <c r="AQ534" s="55"/>
      <c r="AR534" s="55"/>
      <c r="AS534" s="55"/>
      <c r="AT534" s="55"/>
      <c r="AU534" s="55"/>
      <c r="AV534" s="55">
        <v>1</v>
      </c>
      <c r="AW534" s="54" t="s">
        <v>3456</v>
      </c>
      <c r="AX534" s="54"/>
      <c r="AY534" s="55">
        <v>0</v>
      </c>
      <c r="AZ534" s="55">
        <v>0</v>
      </c>
      <c r="BA534" s="55">
        <v>0</v>
      </c>
      <c r="BB534" s="56">
        <v>4</v>
      </c>
      <c r="BC534" s="56">
        <v>4</v>
      </c>
      <c r="BD534" s="56">
        <v>1</v>
      </c>
      <c r="BE534" s="56"/>
      <c r="BF534" s="56"/>
      <c r="BG534" s="56"/>
      <c r="BH534" s="56"/>
      <c r="BI534" s="56"/>
      <c r="BJ534" s="56"/>
      <c r="BK534" s="56"/>
      <c r="BL534" s="56"/>
      <c r="BM534" s="56"/>
      <c r="BN534" s="56"/>
      <c r="BO534" s="56">
        <v>1</v>
      </c>
      <c r="BP534" s="56"/>
      <c r="BQ534" s="56"/>
      <c r="BR534" s="56"/>
      <c r="BS534" s="56"/>
      <c r="BT534" s="56"/>
      <c r="BU534" s="56"/>
      <c r="BV534" s="56"/>
      <c r="BW534" s="56"/>
      <c r="BX534" s="56"/>
      <c r="BY534" s="56"/>
      <c r="BZ534" s="56"/>
      <c r="CA534" s="56"/>
      <c r="CB534" s="56"/>
      <c r="CC534" s="56"/>
      <c r="CD534" s="56"/>
      <c r="CE534" s="56"/>
      <c r="CF534" s="56"/>
      <c r="CG534" s="56"/>
      <c r="CH534" s="56"/>
      <c r="CI534" s="56"/>
      <c r="CJ534" s="56"/>
      <c r="CK534" s="56"/>
      <c r="CL534" s="56"/>
      <c r="CM534" s="56"/>
      <c r="CN534" s="56">
        <v>0</v>
      </c>
      <c r="CO534" s="56"/>
      <c r="CP534" s="70"/>
      <c r="CQ534" s="56"/>
      <c r="CR534" s="56"/>
      <c r="CS534" s="56" t="s">
        <v>3597</v>
      </c>
      <c r="CT534" s="56">
        <v>1</v>
      </c>
      <c r="CU534" s="56">
        <v>2</v>
      </c>
      <c r="CV534" s="56">
        <v>0</v>
      </c>
      <c r="CW534" s="55">
        <v>0.53600000000000003</v>
      </c>
      <c r="CX534" s="54" t="s">
        <v>3804</v>
      </c>
      <c r="CY534" s="54" t="s">
        <v>3934</v>
      </c>
      <c r="CZ534" s="54">
        <v>10.65</v>
      </c>
      <c r="DA534" s="54" t="s">
        <v>4043</v>
      </c>
      <c r="DB534" s="55">
        <v>5.0330000000000004</v>
      </c>
      <c r="DC534" s="54"/>
      <c r="DD534" s="54"/>
      <c r="DE534" s="54"/>
      <c r="DF534" s="54"/>
      <c r="DG534" s="54"/>
      <c r="DH534" s="54"/>
      <c r="DI534" s="54"/>
      <c r="DJ534" s="54"/>
      <c r="DK534" s="54">
        <v>1</v>
      </c>
      <c r="DL534" s="54" t="s">
        <v>4238</v>
      </c>
      <c r="DM534" s="54">
        <v>61</v>
      </c>
      <c r="DN534" s="54">
        <v>1</v>
      </c>
      <c r="DO534" s="54" t="s">
        <v>4182</v>
      </c>
      <c r="DP534" s="54">
        <v>61</v>
      </c>
      <c r="DQ534" s="54"/>
      <c r="DR534" s="54"/>
      <c r="DS534" s="54"/>
      <c r="DT534" s="54"/>
      <c r="DU534" s="54"/>
      <c r="DV534" s="54"/>
      <c r="DW534" s="54"/>
      <c r="DX534" s="54"/>
      <c r="DY534" s="54"/>
      <c r="DZ534" s="54"/>
      <c r="EA534" s="54"/>
      <c r="EB534" s="54"/>
      <c r="EC534" s="54"/>
      <c r="ED534" s="54"/>
      <c r="EE534" s="54"/>
      <c r="EF534" s="54"/>
      <c r="EG534" s="54"/>
      <c r="EH534" s="54"/>
      <c r="EI534" s="54"/>
      <c r="EJ534" s="54"/>
      <c r="EK534" s="54"/>
      <c r="EL534" s="54"/>
      <c r="EM534" s="54"/>
      <c r="EN534" s="54"/>
      <c r="EO534" s="54"/>
      <c r="EP534" s="54"/>
      <c r="EQ534" s="54"/>
      <c r="ER534" s="54"/>
      <c r="ES534" s="54"/>
      <c r="ET534" s="54"/>
      <c r="EU534" s="54"/>
      <c r="EV534" s="54"/>
      <c r="EW534" s="54"/>
      <c r="EX534" s="54"/>
      <c r="EY534" s="54"/>
      <c r="EZ534" s="54"/>
      <c r="FA534" s="54">
        <v>1</v>
      </c>
      <c r="FB534" s="54" t="s">
        <v>4815</v>
      </c>
      <c r="FC534" s="54">
        <v>11</v>
      </c>
      <c r="FD534" s="54"/>
      <c r="FE534" s="54"/>
      <c r="FF534" s="54"/>
      <c r="FG534" s="54"/>
      <c r="FH534" s="54"/>
      <c r="FI534" s="54"/>
      <c r="FJ534" s="54"/>
      <c r="FK534" s="54"/>
      <c r="FL534" s="54"/>
      <c r="FM534" s="54"/>
      <c r="FN534" s="54"/>
      <c r="FO534" s="54"/>
      <c r="FP534" s="54"/>
      <c r="FQ534" s="54"/>
      <c r="FR534" s="54">
        <v>1</v>
      </c>
      <c r="FS534" s="54" t="s">
        <v>4907</v>
      </c>
      <c r="FT534" s="54" t="s">
        <v>4935</v>
      </c>
      <c r="FU534" s="54" t="s">
        <v>4907</v>
      </c>
      <c r="FV534" s="54" t="s">
        <v>5290</v>
      </c>
      <c r="FW534" s="54"/>
      <c r="FX534" s="54"/>
      <c r="FY534" s="54" t="s">
        <v>5540</v>
      </c>
      <c r="FZ534" s="54"/>
      <c r="GA534" s="54" t="s">
        <v>5640</v>
      </c>
      <c r="GB534" s="54"/>
      <c r="GC534" s="54"/>
      <c r="GD534" s="54"/>
      <c r="GE534" s="54"/>
      <c r="GF534" s="54" t="s">
        <v>6045</v>
      </c>
      <c r="GG534" s="54" t="s">
        <v>6385</v>
      </c>
      <c r="GH534" s="54" t="s">
        <v>6708</v>
      </c>
      <c r="GI534" s="54" t="s">
        <v>7052</v>
      </c>
      <c r="GJ534" s="54" t="s">
        <v>27</v>
      </c>
      <c r="GK534" s="54" t="s">
        <v>7319</v>
      </c>
      <c r="GL534" s="54" t="s">
        <v>7415</v>
      </c>
      <c r="GM534" s="54" t="s">
        <v>7491</v>
      </c>
      <c r="GN534" s="54"/>
    </row>
    <row r="535" spans="3:196" ht="30" customHeight="1" x14ac:dyDescent="0.2">
      <c r="C535" s="57" t="s">
        <v>11156</v>
      </c>
      <c r="D535" s="102" t="s">
        <v>11216</v>
      </c>
      <c r="E535" s="54" t="s">
        <v>71</v>
      </c>
      <c r="F535" s="54" t="s">
        <v>11175</v>
      </c>
      <c r="G535" s="54" t="s">
        <v>84</v>
      </c>
      <c r="H535" s="54" t="s">
        <v>340</v>
      </c>
      <c r="I535" s="54" t="s">
        <v>644</v>
      </c>
      <c r="J535" s="54"/>
      <c r="K535" s="54">
        <v>2022</v>
      </c>
      <c r="L535" s="54" t="s">
        <v>797</v>
      </c>
      <c r="M535" s="54" t="s">
        <v>941</v>
      </c>
      <c r="N535" s="54"/>
      <c r="O535" s="54"/>
      <c r="P535" s="54"/>
      <c r="Q535" s="54" t="s">
        <v>1712</v>
      </c>
      <c r="R535" s="54" t="s">
        <v>1910</v>
      </c>
      <c r="S535" s="54" t="s">
        <v>2156</v>
      </c>
      <c r="T535" s="54"/>
      <c r="U535" s="54"/>
      <c r="V535" s="54"/>
      <c r="W535" s="54"/>
      <c r="X535" s="54"/>
      <c r="Y535" s="54"/>
      <c r="Z535" s="54" t="s">
        <v>2851</v>
      </c>
      <c r="AA535" s="54" t="s">
        <v>3082</v>
      </c>
      <c r="AB535" s="54" t="s">
        <v>3142</v>
      </c>
      <c r="AC535" s="54" t="s">
        <v>3289</v>
      </c>
      <c r="AD535" s="55">
        <v>0.6</v>
      </c>
      <c r="AE535" s="55"/>
      <c r="AF535" s="55"/>
      <c r="AG535" s="55"/>
      <c r="AH535" s="55">
        <v>0.6</v>
      </c>
      <c r="AI535" s="55">
        <v>100</v>
      </c>
      <c r="AJ535" s="55">
        <v>0.03</v>
      </c>
      <c r="AK535" s="55">
        <v>0</v>
      </c>
      <c r="AL535" s="55">
        <v>0</v>
      </c>
      <c r="AM535" s="55">
        <v>0</v>
      </c>
      <c r="AN535" s="55">
        <v>0</v>
      </c>
      <c r="AO535" s="55">
        <v>0</v>
      </c>
      <c r="AP535" s="55">
        <v>0</v>
      </c>
      <c r="AQ535" s="55"/>
      <c r="AR535" s="55"/>
      <c r="AS535" s="55"/>
      <c r="AT535" s="55"/>
      <c r="AU535" s="55"/>
      <c r="AV535" s="55"/>
      <c r="AW535" s="54"/>
      <c r="AX535" s="54"/>
      <c r="AY535" s="55"/>
      <c r="AZ535" s="55">
        <v>0.5</v>
      </c>
      <c r="BA535" s="55">
        <v>0.02</v>
      </c>
      <c r="BB535" s="56">
        <v>1</v>
      </c>
      <c r="BC535" s="56">
        <v>1</v>
      </c>
      <c r="BD535" s="56">
        <v>1</v>
      </c>
      <c r="BE535" s="56"/>
      <c r="BF535" s="56"/>
      <c r="BG535" s="56"/>
      <c r="BH535" s="56"/>
      <c r="BI535" s="56"/>
      <c r="BJ535" s="56"/>
      <c r="BK535" s="56"/>
      <c r="BL535" s="56"/>
      <c r="BM535" s="56"/>
      <c r="BN535" s="56"/>
      <c r="BO535" s="56"/>
      <c r="BP535" s="56">
        <v>1</v>
      </c>
      <c r="BQ535" s="56"/>
      <c r="BR535" s="56"/>
      <c r="BS535" s="56"/>
      <c r="BT535" s="56"/>
      <c r="BU535" s="56"/>
      <c r="BV535" s="56"/>
      <c r="BW535" s="56"/>
      <c r="BX535" s="56"/>
      <c r="BY535" s="56"/>
      <c r="BZ535" s="56"/>
      <c r="CA535" s="56"/>
      <c r="CB535" s="56"/>
      <c r="CC535" s="56"/>
      <c r="CD535" s="56"/>
      <c r="CE535" s="56"/>
      <c r="CF535" s="56"/>
      <c r="CG535" s="56"/>
      <c r="CH535" s="56"/>
      <c r="CI535" s="56"/>
      <c r="CJ535" s="56"/>
      <c r="CK535" s="56"/>
      <c r="CL535" s="56"/>
      <c r="CM535" s="56"/>
      <c r="CN535" s="56">
        <v>0</v>
      </c>
      <c r="CO535" s="56"/>
      <c r="CP535" s="70"/>
      <c r="CQ535" s="56"/>
      <c r="CR535" s="56"/>
      <c r="CS535" s="56"/>
      <c r="CT535" s="56"/>
      <c r="CU535" s="56">
        <v>1</v>
      </c>
      <c r="CV535" s="56">
        <v>0</v>
      </c>
      <c r="CW535" s="55">
        <v>1.4510000000000001</v>
      </c>
      <c r="CX535" s="54" t="s">
        <v>3806</v>
      </c>
      <c r="CY535" s="54" t="s">
        <v>3936</v>
      </c>
      <c r="CZ535" s="54">
        <v>29.37</v>
      </c>
      <c r="DA535" s="54" t="s">
        <v>4043</v>
      </c>
      <c r="DB535" s="55">
        <v>4.9409999999999998</v>
      </c>
      <c r="DC535" s="54"/>
      <c r="DD535" s="54"/>
      <c r="DE535" s="54"/>
      <c r="DF535" s="54"/>
      <c r="DG535" s="54"/>
      <c r="DH535" s="54"/>
      <c r="DI535" s="54"/>
      <c r="DJ535" s="54"/>
      <c r="DK535" s="54"/>
      <c r="DL535" s="54"/>
      <c r="DM535" s="54"/>
      <c r="DN535" s="54">
        <v>1</v>
      </c>
      <c r="DO535" s="54" t="s">
        <v>4377</v>
      </c>
      <c r="DP535" s="54">
        <v>8</v>
      </c>
      <c r="DQ535" s="54"/>
      <c r="DR535" s="54"/>
      <c r="DS535" s="54"/>
      <c r="DT535" s="54"/>
      <c r="DU535" s="54"/>
      <c r="DV535" s="54"/>
      <c r="DW535" s="54"/>
      <c r="DX535" s="54"/>
      <c r="DY535" s="54"/>
      <c r="DZ535" s="54"/>
      <c r="EA535" s="54"/>
      <c r="EB535" s="54"/>
      <c r="EC535" s="54"/>
      <c r="ED535" s="54"/>
      <c r="EE535" s="54"/>
      <c r="EF535" s="54"/>
      <c r="EG535" s="54"/>
      <c r="EH535" s="54"/>
      <c r="EI535" s="54"/>
      <c r="EJ535" s="54"/>
      <c r="EK535" s="54"/>
      <c r="EL535" s="54">
        <v>1</v>
      </c>
      <c r="EM535" s="54" t="s">
        <v>4652</v>
      </c>
      <c r="EN535" s="54">
        <v>8</v>
      </c>
      <c r="EO535" s="54"/>
      <c r="EP535" s="54"/>
      <c r="EQ535" s="54"/>
      <c r="ER535" s="54"/>
      <c r="ES535" s="54"/>
      <c r="ET535" s="54"/>
      <c r="EU535" s="54"/>
      <c r="EV535" s="54"/>
      <c r="EW535" s="54"/>
      <c r="EX535" s="54"/>
      <c r="EY535" s="54"/>
      <c r="EZ535" s="54"/>
      <c r="FA535" s="54">
        <v>1</v>
      </c>
      <c r="FB535" s="54" t="s">
        <v>4816</v>
      </c>
      <c r="FC535" s="54">
        <v>5</v>
      </c>
      <c r="FD535" s="54"/>
      <c r="FE535" s="54"/>
      <c r="FF535" s="54"/>
      <c r="FG535" s="54"/>
      <c r="FH535" s="54"/>
      <c r="FI535" s="54"/>
      <c r="FJ535" s="54"/>
      <c r="FK535" s="54"/>
      <c r="FL535" s="54"/>
      <c r="FM535" s="54"/>
      <c r="FN535" s="54"/>
      <c r="FO535" s="54"/>
      <c r="FP535" s="54"/>
      <c r="FQ535" s="54"/>
      <c r="FR535" s="54">
        <v>1</v>
      </c>
      <c r="FS535" s="54" t="s">
        <v>4908</v>
      </c>
      <c r="FT535" s="54" t="s">
        <v>4936</v>
      </c>
      <c r="FU535" s="54" t="s">
        <v>4908</v>
      </c>
      <c r="FV535" s="54" t="s">
        <v>5292</v>
      </c>
      <c r="FW535" s="54"/>
      <c r="FX535" s="54"/>
      <c r="FY535" s="54" t="s">
        <v>5542</v>
      </c>
      <c r="FZ535" s="54"/>
      <c r="GA535" s="54"/>
      <c r="GB535" s="54"/>
      <c r="GC535" s="54"/>
      <c r="GD535" s="54"/>
      <c r="GE535" s="54"/>
      <c r="GF535" s="54" t="s">
        <v>6046</v>
      </c>
      <c r="GG535" s="54" t="s">
        <v>6386</v>
      </c>
      <c r="GH535" s="54" t="s">
        <v>6709</v>
      </c>
      <c r="GI535" s="54" t="s">
        <v>7053</v>
      </c>
      <c r="GJ535" s="54" t="s">
        <v>27</v>
      </c>
      <c r="GK535" s="54" t="s">
        <v>7319</v>
      </c>
      <c r="GL535" s="54" t="s">
        <v>7415</v>
      </c>
      <c r="GM535" s="54" t="s">
        <v>7491</v>
      </c>
      <c r="GN535" s="54"/>
    </row>
    <row r="536" spans="3:196" ht="30" customHeight="1" x14ac:dyDescent="0.2">
      <c r="C536" s="102" t="s">
        <v>11182</v>
      </c>
      <c r="D536" s="102" t="s">
        <v>11213</v>
      </c>
      <c r="E536" s="54" t="s">
        <v>68</v>
      </c>
      <c r="F536" s="54" t="s">
        <v>11175</v>
      </c>
      <c r="G536" s="54" t="s">
        <v>82</v>
      </c>
      <c r="H536" s="54" t="s">
        <v>330</v>
      </c>
      <c r="I536" s="54" t="s">
        <v>633</v>
      </c>
      <c r="J536" s="54" t="s">
        <v>742</v>
      </c>
      <c r="K536" s="54">
        <v>2018</v>
      </c>
      <c r="L536" s="54" t="s">
        <v>894</v>
      </c>
      <c r="M536" s="54" t="s">
        <v>936</v>
      </c>
      <c r="N536" s="54"/>
      <c r="O536" s="54" t="s">
        <v>1186</v>
      </c>
      <c r="P536" s="54" t="s">
        <v>1415</v>
      </c>
      <c r="Q536" s="54" t="s">
        <v>1703</v>
      </c>
      <c r="R536" s="54" t="s">
        <v>1902</v>
      </c>
      <c r="S536" s="54" t="s">
        <v>2145</v>
      </c>
      <c r="T536" s="54" t="s">
        <v>2372</v>
      </c>
      <c r="U536" s="54" t="s">
        <v>2500</v>
      </c>
      <c r="V536" s="54" t="s">
        <v>2577</v>
      </c>
      <c r="W536" s="54"/>
      <c r="X536" s="54"/>
      <c r="Y536" s="54"/>
      <c r="Z536" s="54" t="s">
        <v>2841</v>
      </c>
      <c r="AA536" s="54" t="s">
        <v>3077</v>
      </c>
      <c r="AB536" s="54" t="s">
        <v>3138</v>
      </c>
      <c r="AC536" s="54" t="s">
        <v>3280</v>
      </c>
      <c r="AD536" s="55">
        <v>11.459</v>
      </c>
      <c r="AE536" s="55"/>
      <c r="AF536" s="55"/>
      <c r="AG536" s="55"/>
      <c r="AH536" s="55">
        <v>11.459</v>
      </c>
      <c r="AI536" s="55">
        <v>95.99</v>
      </c>
      <c r="AJ536" s="55">
        <v>0.08</v>
      </c>
      <c r="AK536" s="55">
        <v>0</v>
      </c>
      <c r="AL536" s="55">
        <v>0</v>
      </c>
      <c r="AM536" s="55">
        <v>0</v>
      </c>
      <c r="AN536" s="55">
        <v>0</v>
      </c>
      <c r="AO536" s="55">
        <v>0</v>
      </c>
      <c r="AP536" s="55">
        <v>0</v>
      </c>
      <c r="AQ536" s="55"/>
      <c r="AR536" s="55"/>
      <c r="AS536" s="55"/>
      <c r="AT536" s="55"/>
      <c r="AU536" s="55"/>
      <c r="AV536" s="55"/>
      <c r="AW536" s="54"/>
      <c r="AX536" s="54"/>
      <c r="AY536" s="55"/>
      <c r="AZ536" s="55">
        <v>17.376999999999999</v>
      </c>
      <c r="BA536" s="55">
        <v>0.12</v>
      </c>
      <c r="BB536" s="56">
        <v>26</v>
      </c>
      <c r="BC536" s="56">
        <v>9</v>
      </c>
      <c r="BD536" s="56">
        <v>9</v>
      </c>
      <c r="BE536" s="56">
        <v>0</v>
      </c>
      <c r="BF536" s="56">
        <v>0</v>
      </c>
      <c r="BG536" s="56">
        <v>0</v>
      </c>
      <c r="BH536" s="56">
        <v>0</v>
      </c>
      <c r="BI536" s="56">
        <v>0</v>
      </c>
      <c r="BJ536" s="56">
        <v>0</v>
      </c>
      <c r="BK536" s="56">
        <v>0</v>
      </c>
      <c r="BL536" s="56">
        <v>0</v>
      </c>
      <c r="BM536" s="56">
        <v>0</v>
      </c>
      <c r="BN536" s="56">
        <v>0</v>
      </c>
      <c r="BO536" s="56">
        <v>1</v>
      </c>
      <c r="BP536" s="56">
        <v>2</v>
      </c>
      <c r="BQ536" s="56"/>
      <c r="BR536" s="56"/>
      <c r="BS536" s="56"/>
      <c r="BT536" s="56"/>
      <c r="BU536" s="56"/>
      <c r="BV536" s="56"/>
      <c r="BW536" s="56"/>
      <c r="BX536" s="56">
        <v>6</v>
      </c>
      <c r="BY536" s="56"/>
      <c r="BZ536" s="56"/>
      <c r="CA536" s="56"/>
      <c r="CB536" s="56"/>
      <c r="CC536" s="56"/>
      <c r="CD536" s="56"/>
      <c r="CE536" s="56"/>
      <c r="CF536" s="56"/>
      <c r="CG536" s="56"/>
      <c r="CH536" s="56"/>
      <c r="CI536" s="56"/>
      <c r="CJ536" s="56"/>
      <c r="CK536" s="56"/>
      <c r="CL536" s="56"/>
      <c r="CM536" s="56"/>
      <c r="CN536" s="56">
        <v>0</v>
      </c>
      <c r="CO536" s="56"/>
      <c r="CP536" s="70"/>
      <c r="CQ536" s="56"/>
      <c r="CR536" s="56"/>
      <c r="CS536" s="56"/>
      <c r="CT536" s="56"/>
      <c r="CU536" s="56">
        <v>9</v>
      </c>
      <c r="CV536" s="56">
        <v>0</v>
      </c>
      <c r="CW536" s="55">
        <v>48.619</v>
      </c>
      <c r="CX536" s="54" t="s">
        <v>3796</v>
      </c>
      <c r="CY536" s="54"/>
      <c r="CZ536" s="54">
        <v>100</v>
      </c>
      <c r="DA536" s="54" t="s">
        <v>4037</v>
      </c>
      <c r="DB536" s="55">
        <v>48.619</v>
      </c>
      <c r="DC536" s="54"/>
      <c r="DD536" s="54"/>
      <c r="DE536" s="54"/>
      <c r="DF536" s="54"/>
      <c r="DG536" s="54"/>
      <c r="DH536" s="54"/>
      <c r="DI536" s="54"/>
      <c r="DJ536" s="54"/>
      <c r="DK536" s="54">
        <v>1</v>
      </c>
      <c r="DL536" s="54" t="s">
        <v>4233</v>
      </c>
      <c r="DM536" s="54">
        <v>15285</v>
      </c>
      <c r="DN536" s="54">
        <v>1</v>
      </c>
      <c r="DO536" s="54" t="s">
        <v>4371</v>
      </c>
      <c r="DP536" s="54">
        <v>861</v>
      </c>
      <c r="DQ536" s="54"/>
      <c r="DR536" s="54"/>
      <c r="DS536" s="54"/>
      <c r="DT536" s="54"/>
      <c r="DU536" s="54"/>
      <c r="DV536" s="54"/>
      <c r="DW536" s="54"/>
      <c r="DX536" s="54"/>
      <c r="DY536" s="54"/>
      <c r="DZ536" s="54">
        <v>1</v>
      </c>
      <c r="EA536" s="54" t="s">
        <v>4477</v>
      </c>
      <c r="EB536" s="54">
        <v>45</v>
      </c>
      <c r="EC536" s="54">
        <v>1</v>
      </c>
      <c r="ED536" s="54" t="s">
        <v>4505</v>
      </c>
      <c r="EE536" s="54">
        <v>4</v>
      </c>
      <c r="EF536" s="54"/>
      <c r="EG536" s="54"/>
      <c r="EH536" s="54"/>
      <c r="EI536" s="54">
        <v>1</v>
      </c>
      <c r="EJ536" s="54" t="s">
        <v>4596</v>
      </c>
      <c r="EK536" s="54">
        <v>799</v>
      </c>
      <c r="EL536" s="54">
        <v>1</v>
      </c>
      <c r="EM536" s="54" t="s">
        <v>4651</v>
      </c>
      <c r="EN536" s="54">
        <v>38895</v>
      </c>
      <c r="EO536" s="54"/>
      <c r="EP536" s="54"/>
      <c r="EQ536" s="54"/>
      <c r="ER536" s="54"/>
      <c r="ES536" s="54"/>
      <c r="ET536" s="54"/>
      <c r="EU536" s="54"/>
      <c r="EV536" s="54"/>
      <c r="EW536" s="54"/>
      <c r="EX536" s="54"/>
      <c r="EY536" s="54"/>
      <c r="EZ536" s="54"/>
      <c r="FA536" s="54">
        <v>1</v>
      </c>
      <c r="FB536" s="54" t="s">
        <v>4808</v>
      </c>
      <c r="FC536" s="54">
        <v>16</v>
      </c>
      <c r="FD536" s="54"/>
      <c r="FE536" s="54"/>
      <c r="FF536" s="54"/>
      <c r="FG536" s="54"/>
      <c r="FH536" s="54"/>
      <c r="FI536" s="54"/>
      <c r="FJ536" s="54"/>
      <c r="FK536" s="54"/>
      <c r="FL536" s="54"/>
      <c r="FM536" s="54"/>
      <c r="FN536" s="54"/>
      <c r="FO536" s="54"/>
      <c r="FP536" s="54"/>
      <c r="FQ536" s="54"/>
      <c r="FR536" s="54">
        <v>1</v>
      </c>
      <c r="FS536" s="54" t="s">
        <v>4903</v>
      </c>
      <c r="FT536" s="54" t="s">
        <v>4930</v>
      </c>
      <c r="FU536" s="54" t="s">
        <v>5092</v>
      </c>
      <c r="FV536" s="54" t="s">
        <v>5282</v>
      </c>
      <c r="FW536" s="54" t="s">
        <v>5375</v>
      </c>
      <c r="FX536" s="54"/>
      <c r="FY536" s="54" t="s">
        <v>5532</v>
      </c>
      <c r="FZ536" s="54"/>
      <c r="GA536" s="54" t="s">
        <v>5375</v>
      </c>
      <c r="GB536" s="54"/>
      <c r="GC536" s="54" t="s">
        <v>5749</v>
      </c>
      <c r="GD536" s="54">
        <v>1</v>
      </c>
      <c r="GE536" s="54">
        <v>32</v>
      </c>
      <c r="GF536" s="54" t="s">
        <v>6039</v>
      </c>
      <c r="GG536" s="54" t="s">
        <v>6379</v>
      </c>
      <c r="GH536" s="54" t="s">
        <v>6702</v>
      </c>
      <c r="GI536" s="54" t="s">
        <v>7046</v>
      </c>
      <c r="GJ536" s="54" t="s">
        <v>7221</v>
      </c>
      <c r="GK536" s="54" t="s">
        <v>7316</v>
      </c>
      <c r="GL536" s="54" t="s">
        <v>7412</v>
      </c>
      <c r="GM536" s="54" t="s">
        <v>7488</v>
      </c>
      <c r="GN536" s="54"/>
    </row>
    <row r="537" spans="3:196" ht="30" customHeight="1" x14ac:dyDescent="0.2">
      <c r="C537" s="57" t="s">
        <v>11184</v>
      </c>
      <c r="D537" s="102" t="s">
        <v>11213</v>
      </c>
      <c r="E537" s="54" t="s">
        <v>68</v>
      </c>
      <c r="F537" s="54" t="s">
        <v>11175</v>
      </c>
      <c r="G537" s="54" t="s">
        <v>82</v>
      </c>
      <c r="H537" s="54" t="s">
        <v>341</v>
      </c>
      <c r="I537" s="54" t="s">
        <v>645</v>
      </c>
      <c r="J537" s="54" t="s">
        <v>746</v>
      </c>
      <c r="K537" s="54">
        <v>2018</v>
      </c>
      <c r="L537" s="54" t="s">
        <v>894</v>
      </c>
      <c r="M537" s="54" t="s">
        <v>936</v>
      </c>
      <c r="N537" s="54"/>
      <c r="O537" s="54" t="s">
        <v>1195</v>
      </c>
      <c r="P537" s="54" t="s">
        <v>1423</v>
      </c>
      <c r="Q537" s="54" t="s">
        <v>1713</v>
      </c>
      <c r="R537" s="54" t="s">
        <v>1911</v>
      </c>
      <c r="S537" s="54" t="s">
        <v>2157</v>
      </c>
      <c r="T537" s="54" t="s">
        <v>2382</v>
      </c>
      <c r="U537" s="54" t="s">
        <v>2505</v>
      </c>
      <c r="V537" s="54" t="s">
        <v>2582</v>
      </c>
      <c r="W537" s="54"/>
      <c r="X537" s="54"/>
      <c r="Y537" s="54"/>
      <c r="Z537" s="54" t="s">
        <v>2852</v>
      </c>
      <c r="AA537" s="54" t="s">
        <v>3083</v>
      </c>
      <c r="AB537" s="54" t="s">
        <v>3138</v>
      </c>
      <c r="AC537" s="54" t="s">
        <v>3290</v>
      </c>
      <c r="AD537" s="55">
        <v>8.9300000000000015</v>
      </c>
      <c r="AE537" s="55"/>
      <c r="AF537" s="55"/>
      <c r="AG537" s="55"/>
      <c r="AH537" s="55">
        <v>8.7360000000000007</v>
      </c>
      <c r="AI537" s="55">
        <v>89.59</v>
      </c>
      <c r="AJ537" s="55">
        <v>0.06</v>
      </c>
      <c r="AK537" s="55">
        <v>0</v>
      </c>
      <c r="AL537" s="55">
        <v>0</v>
      </c>
      <c r="AM537" s="55">
        <v>0</v>
      </c>
      <c r="AN537" s="55">
        <v>0</v>
      </c>
      <c r="AO537" s="55">
        <v>0.19400000000000001</v>
      </c>
      <c r="AP537" s="55">
        <v>0</v>
      </c>
      <c r="AQ537" s="55"/>
      <c r="AR537" s="55"/>
      <c r="AS537" s="55"/>
      <c r="AT537" s="55"/>
      <c r="AU537" s="55"/>
      <c r="AV537" s="55">
        <v>1</v>
      </c>
      <c r="AW537" s="54" t="s">
        <v>3457</v>
      </c>
      <c r="AX537" s="54" t="s">
        <v>3524</v>
      </c>
      <c r="AY537" s="55">
        <v>0</v>
      </c>
      <c r="AZ537" s="55">
        <v>20.059999999999999</v>
      </c>
      <c r="BA537" s="55">
        <v>0.16</v>
      </c>
      <c r="BB537" s="56">
        <v>140</v>
      </c>
      <c r="BC537" s="56">
        <v>67</v>
      </c>
      <c r="BD537" s="56">
        <v>17</v>
      </c>
      <c r="BE537" s="56"/>
      <c r="BF537" s="56"/>
      <c r="BG537" s="56"/>
      <c r="BH537" s="56"/>
      <c r="BI537" s="56"/>
      <c r="BJ537" s="56">
        <v>1</v>
      </c>
      <c r="BK537" s="56"/>
      <c r="BL537" s="56">
        <v>5</v>
      </c>
      <c r="BM537" s="56">
        <v>1</v>
      </c>
      <c r="BN537" s="56"/>
      <c r="BO537" s="56"/>
      <c r="BP537" s="56"/>
      <c r="BQ537" s="56"/>
      <c r="BR537" s="56"/>
      <c r="BS537" s="56">
        <v>1</v>
      </c>
      <c r="BT537" s="56"/>
      <c r="BU537" s="56"/>
      <c r="BV537" s="56"/>
      <c r="BW537" s="56"/>
      <c r="BX537" s="56">
        <v>7</v>
      </c>
      <c r="BY537" s="56"/>
      <c r="BZ537" s="56"/>
      <c r="CA537" s="56"/>
      <c r="CB537" s="56"/>
      <c r="CC537" s="56"/>
      <c r="CD537" s="56"/>
      <c r="CE537" s="56"/>
      <c r="CF537" s="56"/>
      <c r="CG537" s="56"/>
      <c r="CH537" s="56"/>
      <c r="CI537" s="56"/>
      <c r="CJ537" s="56"/>
      <c r="CK537" s="56"/>
      <c r="CL537" s="56"/>
      <c r="CM537" s="56"/>
      <c r="CN537" s="56">
        <v>0</v>
      </c>
      <c r="CO537" s="56">
        <v>2</v>
      </c>
      <c r="CP537" s="70"/>
      <c r="CQ537" s="56"/>
      <c r="CR537" s="56"/>
      <c r="CS537" s="56"/>
      <c r="CT537" s="56"/>
      <c r="CU537" s="56">
        <v>17</v>
      </c>
      <c r="CV537" s="56">
        <v>0</v>
      </c>
      <c r="CW537" s="55">
        <v>25.776</v>
      </c>
      <c r="CX537" s="54" t="s">
        <v>3807</v>
      </c>
      <c r="CY537" s="54"/>
      <c r="CZ537" s="54">
        <v>85.92</v>
      </c>
      <c r="DA537" s="54" t="s">
        <v>3953</v>
      </c>
      <c r="DB537" s="55">
        <v>30.962</v>
      </c>
      <c r="DC537" s="54">
        <v>1</v>
      </c>
      <c r="DD537" s="54" t="s">
        <v>4094</v>
      </c>
      <c r="DE537" s="54" t="s">
        <v>4122</v>
      </c>
      <c r="DF537" s="54" t="s">
        <v>4142</v>
      </c>
      <c r="DG537" s="54">
        <v>5</v>
      </c>
      <c r="DH537" s="54">
        <v>200</v>
      </c>
      <c r="DI537" s="54" t="s">
        <v>4164</v>
      </c>
      <c r="DJ537" s="54">
        <v>1</v>
      </c>
      <c r="DK537" s="54"/>
      <c r="DL537" s="54"/>
      <c r="DM537" s="54"/>
      <c r="DN537" s="54">
        <v>1</v>
      </c>
      <c r="DO537" s="54" t="s">
        <v>4316</v>
      </c>
      <c r="DP537" s="54">
        <v>170</v>
      </c>
      <c r="DQ537" s="54"/>
      <c r="DR537" s="54"/>
      <c r="DS537" s="54"/>
      <c r="DT537" s="54"/>
      <c r="DU537" s="54"/>
      <c r="DV537" s="54"/>
      <c r="DW537" s="54"/>
      <c r="DX537" s="54"/>
      <c r="DY537" s="54"/>
      <c r="DZ537" s="54">
        <v>1</v>
      </c>
      <c r="EA537" s="54" t="s">
        <v>4479</v>
      </c>
      <c r="EB537" s="54">
        <v>51</v>
      </c>
      <c r="EC537" s="54">
        <v>1</v>
      </c>
      <c r="ED537" s="54" t="s">
        <v>4507</v>
      </c>
      <c r="EE537" s="54">
        <v>35</v>
      </c>
      <c r="EF537" s="54"/>
      <c r="EG537" s="54"/>
      <c r="EH537" s="54"/>
      <c r="EI537" s="54">
        <v>1</v>
      </c>
      <c r="EJ537" s="54" t="s">
        <v>4599</v>
      </c>
      <c r="EK537" s="54">
        <v>1402</v>
      </c>
      <c r="EL537" s="54">
        <v>1</v>
      </c>
      <c r="EM537" s="54" t="s">
        <v>4653</v>
      </c>
      <c r="EN537" s="54">
        <v>24769</v>
      </c>
      <c r="EO537" s="54"/>
      <c r="EP537" s="54"/>
      <c r="EQ537" s="54"/>
      <c r="ER537" s="54"/>
      <c r="ES537" s="54"/>
      <c r="ET537" s="54"/>
      <c r="EU537" s="54"/>
      <c r="EV537" s="54"/>
      <c r="EW537" s="54"/>
      <c r="EX537" s="54"/>
      <c r="EY537" s="54" t="s">
        <v>4727</v>
      </c>
      <c r="EZ537" s="54">
        <v>13</v>
      </c>
      <c r="FA537" s="54">
        <v>1</v>
      </c>
      <c r="FB537" s="54" t="s">
        <v>4727</v>
      </c>
      <c r="FC537" s="54">
        <v>13</v>
      </c>
      <c r="FD537" s="54"/>
      <c r="FE537" s="54"/>
      <c r="FF537" s="54"/>
      <c r="FG537" s="54"/>
      <c r="FH537" s="54"/>
      <c r="FI537" s="54"/>
      <c r="FJ537" s="54"/>
      <c r="FK537" s="54"/>
      <c r="FL537" s="54"/>
      <c r="FM537" s="54"/>
      <c r="FN537" s="54"/>
      <c r="FO537" s="54"/>
      <c r="FP537" s="54"/>
      <c r="FQ537" s="54"/>
      <c r="FR537" s="54">
        <v>1</v>
      </c>
      <c r="FS537" s="54" t="s">
        <v>4909</v>
      </c>
      <c r="FT537" s="54" t="s">
        <v>4937</v>
      </c>
      <c r="FU537" s="54" t="s">
        <v>5098</v>
      </c>
      <c r="FV537" s="54" t="s">
        <v>5293</v>
      </c>
      <c r="FW537" s="54" t="s">
        <v>5378</v>
      </c>
      <c r="FX537" s="54"/>
      <c r="FY537" s="54" t="s">
        <v>5543</v>
      </c>
      <c r="FZ537" s="54"/>
      <c r="GA537" s="54" t="s">
        <v>5641</v>
      </c>
      <c r="GB537" s="54"/>
      <c r="GC537" s="54" t="s">
        <v>5756</v>
      </c>
      <c r="GD537" s="54">
        <v>19</v>
      </c>
      <c r="GE537" s="54">
        <v>540</v>
      </c>
      <c r="GF537" s="54" t="s">
        <v>6047</v>
      </c>
      <c r="GG537" s="54" t="s">
        <v>6387</v>
      </c>
      <c r="GH537" s="54" t="s">
        <v>6710</v>
      </c>
      <c r="GI537" s="54" t="s">
        <v>7054</v>
      </c>
      <c r="GJ537" s="54" t="s">
        <v>7222</v>
      </c>
      <c r="GK537" s="54" t="s">
        <v>7316</v>
      </c>
      <c r="GL537" s="54" t="s">
        <v>7416</v>
      </c>
      <c r="GM537" s="54" t="s">
        <v>7488</v>
      </c>
      <c r="GN537" s="54"/>
    </row>
    <row r="538" spans="3:196" ht="30" customHeight="1" x14ac:dyDescent="0.2">
      <c r="C538" s="102" t="s">
        <v>11182</v>
      </c>
      <c r="D538" s="102" t="s">
        <v>11213</v>
      </c>
      <c r="E538" s="54" t="s">
        <v>68</v>
      </c>
      <c r="F538" s="54" t="s">
        <v>11175</v>
      </c>
      <c r="G538" s="54" t="s">
        <v>82</v>
      </c>
      <c r="H538" s="54" t="s">
        <v>346</v>
      </c>
      <c r="I538" s="54" t="s">
        <v>633</v>
      </c>
      <c r="J538" s="54" t="s">
        <v>742</v>
      </c>
      <c r="K538" s="54">
        <v>2020</v>
      </c>
      <c r="L538" s="54" t="s">
        <v>894</v>
      </c>
      <c r="M538" s="54" t="s">
        <v>936</v>
      </c>
      <c r="N538" s="54"/>
      <c r="O538" s="54" t="s">
        <v>1199</v>
      </c>
      <c r="P538" s="54" t="s">
        <v>1426</v>
      </c>
      <c r="Q538" s="54" t="s">
        <v>1718</v>
      </c>
      <c r="R538" s="54" t="s">
        <v>1915</v>
      </c>
      <c r="S538" s="54" t="s">
        <v>2160</v>
      </c>
      <c r="T538" s="54" t="s">
        <v>2383</v>
      </c>
      <c r="U538" s="54" t="s">
        <v>2508</v>
      </c>
      <c r="V538" s="54" t="s">
        <v>2584</v>
      </c>
      <c r="W538" s="54"/>
      <c r="X538" s="54"/>
      <c r="Y538" s="54"/>
      <c r="Z538" s="54" t="s">
        <v>2857</v>
      </c>
      <c r="AA538" s="54" t="s">
        <v>3086</v>
      </c>
      <c r="AB538" s="54" t="s">
        <v>3138</v>
      </c>
      <c r="AC538" s="54" t="s">
        <v>3292</v>
      </c>
      <c r="AD538" s="55">
        <v>432.44</v>
      </c>
      <c r="AE538" s="55"/>
      <c r="AF538" s="55"/>
      <c r="AG538" s="55"/>
      <c r="AH538" s="55">
        <v>432.44</v>
      </c>
      <c r="AI538" s="55">
        <v>99.9</v>
      </c>
      <c r="AJ538" s="55">
        <v>4.3899999999999997</v>
      </c>
      <c r="AK538" s="55">
        <v>0</v>
      </c>
      <c r="AL538" s="55">
        <v>0</v>
      </c>
      <c r="AM538" s="55">
        <v>0</v>
      </c>
      <c r="AN538" s="55">
        <v>0</v>
      </c>
      <c r="AO538" s="55">
        <v>0</v>
      </c>
      <c r="AP538" s="55">
        <v>0</v>
      </c>
      <c r="AQ538" s="55"/>
      <c r="AR538" s="55"/>
      <c r="AS538" s="55"/>
      <c r="AT538" s="55"/>
      <c r="AU538" s="55"/>
      <c r="AV538" s="55"/>
      <c r="AW538" s="54"/>
      <c r="AX538" s="54"/>
      <c r="AY538" s="55"/>
      <c r="AZ538" s="55">
        <v>17.100000000000001</v>
      </c>
      <c r="BA538" s="55">
        <v>0.18</v>
      </c>
      <c r="BB538" s="56">
        <v>115</v>
      </c>
      <c r="BC538" s="56">
        <v>26</v>
      </c>
      <c r="BD538" s="56">
        <v>26</v>
      </c>
      <c r="BE538" s="56"/>
      <c r="BF538" s="56">
        <v>1</v>
      </c>
      <c r="BG538" s="56"/>
      <c r="BH538" s="56"/>
      <c r="BI538" s="56"/>
      <c r="BJ538" s="56"/>
      <c r="BK538" s="56"/>
      <c r="BL538" s="56"/>
      <c r="BM538" s="56">
        <v>1</v>
      </c>
      <c r="BN538" s="56">
        <v>4</v>
      </c>
      <c r="BO538" s="56">
        <v>1</v>
      </c>
      <c r="BP538" s="56">
        <v>1</v>
      </c>
      <c r="BQ538" s="56"/>
      <c r="BR538" s="56"/>
      <c r="BS538" s="56"/>
      <c r="BT538" s="56"/>
      <c r="BU538" s="56"/>
      <c r="BV538" s="56"/>
      <c r="BW538" s="56"/>
      <c r="BX538" s="56">
        <v>17</v>
      </c>
      <c r="BY538" s="56"/>
      <c r="BZ538" s="56"/>
      <c r="CA538" s="56"/>
      <c r="CB538" s="56"/>
      <c r="CC538" s="56"/>
      <c r="CD538" s="56"/>
      <c r="CE538" s="56"/>
      <c r="CF538" s="56"/>
      <c r="CG538" s="56"/>
      <c r="CH538" s="56"/>
      <c r="CI538" s="56"/>
      <c r="CJ538" s="56"/>
      <c r="CK538" s="56"/>
      <c r="CL538" s="56"/>
      <c r="CM538" s="56"/>
      <c r="CN538" s="56">
        <v>0</v>
      </c>
      <c r="CO538" s="56"/>
      <c r="CP538" s="70"/>
      <c r="CQ538" s="56"/>
      <c r="CR538" s="56"/>
      <c r="CS538" s="56" t="s">
        <v>3598</v>
      </c>
      <c r="CT538" s="56">
        <v>1</v>
      </c>
      <c r="CU538" s="56">
        <v>26</v>
      </c>
      <c r="CV538" s="56">
        <v>0</v>
      </c>
      <c r="CW538" s="55">
        <v>106.764</v>
      </c>
      <c r="CX538" s="54" t="s">
        <v>3811</v>
      </c>
      <c r="CY538" s="54"/>
      <c r="CZ538" s="54">
        <v>100</v>
      </c>
      <c r="DA538" s="54" t="s">
        <v>4048</v>
      </c>
      <c r="DB538" s="55">
        <v>106.764</v>
      </c>
      <c r="DC538" s="54">
        <v>1</v>
      </c>
      <c r="DD538" s="54" t="s">
        <v>4095</v>
      </c>
      <c r="DE538" s="54" t="s">
        <v>4123</v>
      </c>
      <c r="DF538" s="54" t="s">
        <v>4142</v>
      </c>
      <c r="DG538" s="54">
        <v>4</v>
      </c>
      <c r="DH538" s="54">
        <v>12</v>
      </c>
      <c r="DI538" s="54" t="s">
        <v>4165</v>
      </c>
      <c r="DJ538" s="54">
        <v>5</v>
      </c>
      <c r="DK538" s="54">
        <v>1</v>
      </c>
      <c r="DL538" s="54" t="s">
        <v>4243</v>
      </c>
      <c r="DM538" s="54">
        <v>430</v>
      </c>
      <c r="DN538" s="54">
        <v>1</v>
      </c>
      <c r="DO538" s="54" t="s">
        <v>4381</v>
      </c>
      <c r="DP538" s="54">
        <v>0</v>
      </c>
      <c r="DQ538" s="54"/>
      <c r="DR538" s="54"/>
      <c r="DS538" s="54"/>
      <c r="DT538" s="54"/>
      <c r="DU538" s="54"/>
      <c r="DV538" s="54"/>
      <c r="DW538" s="54">
        <v>1</v>
      </c>
      <c r="DX538" s="54" t="s">
        <v>4459</v>
      </c>
      <c r="DY538" s="54">
        <v>26</v>
      </c>
      <c r="DZ538" s="54">
        <v>1</v>
      </c>
      <c r="EA538" s="54" t="s">
        <v>4481</v>
      </c>
      <c r="EB538" s="54">
        <v>72</v>
      </c>
      <c r="EC538" s="54"/>
      <c r="ED538" s="54"/>
      <c r="EE538" s="54"/>
      <c r="EF538" s="54"/>
      <c r="EG538" s="54"/>
      <c r="EH538" s="54"/>
      <c r="EI538" s="54">
        <v>1</v>
      </c>
      <c r="EJ538" s="54" t="s">
        <v>4600</v>
      </c>
      <c r="EK538" s="54">
        <v>2504</v>
      </c>
      <c r="EL538" s="54">
        <v>1</v>
      </c>
      <c r="EM538" s="54" t="s">
        <v>4600</v>
      </c>
      <c r="EN538" s="54">
        <v>85412</v>
      </c>
      <c r="EO538" s="54"/>
      <c r="EP538" s="54"/>
      <c r="EQ538" s="54"/>
      <c r="ER538" s="54"/>
      <c r="ES538" s="54"/>
      <c r="ET538" s="54"/>
      <c r="EU538" s="54"/>
      <c r="EV538" s="54"/>
      <c r="EW538" s="54"/>
      <c r="EX538" s="54"/>
      <c r="EY538" s="54"/>
      <c r="EZ538" s="54"/>
      <c r="FA538" s="54">
        <v>1</v>
      </c>
      <c r="FB538" s="54" t="s">
        <v>4600</v>
      </c>
      <c r="FC538" s="54">
        <v>16</v>
      </c>
      <c r="FD538" s="54"/>
      <c r="FE538" s="54"/>
      <c r="FF538" s="54"/>
      <c r="FG538" s="54"/>
      <c r="FH538" s="54"/>
      <c r="FI538" s="54"/>
      <c r="FJ538" s="54"/>
      <c r="FK538" s="54"/>
      <c r="FL538" s="54"/>
      <c r="FM538" s="54"/>
      <c r="FN538" s="54"/>
      <c r="FO538" s="54"/>
      <c r="FP538" s="54"/>
      <c r="FQ538" s="54"/>
      <c r="FR538" s="54">
        <v>1</v>
      </c>
      <c r="FS538" s="54" t="s">
        <v>4909</v>
      </c>
      <c r="FT538" s="54" t="s">
        <v>4939</v>
      </c>
      <c r="FU538" s="54" t="s">
        <v>4913</v>
      </c>
      <c r="FV538" s="54" t="s">
        <v>5297</v>
      </c>
      <c r="FW538" s="54"/>
      <c r="FX538" s="54"/>
      <c r="FY538" s="54" t="s">
        <v>5547</v>
      </c>
      <c r="FZ538" s="54"/>
      <c r="GA538" s="54" t="s">
        <v>5643</v>
      </c>
      <c r="GB538" s="54"/>
      <c r="GC538" s="54"/>
      <c r="GD538" s="54"/>
      <c r="GE538" s="54"/>
      <c r="GF538" s="54" t="s">
        <v>6052</v>
      </c>
      <c r="GG538" s="54" t="s">
        <v>6391</v>
      </c>
      <c r="GH538" s="54" t="s">
        <v>6715</v>
      </c>
      <c r="GI538" s="54" t="s">
        <v>7059</v>
      </c>
      <c r="GJ538" s="54" t="s">
        <v>7222</v>
      </c>
      <c r="GK538" s="54" t="s">
        <v>7316</v>
      </c>
      <c r="GL538" s="54" t="s">
        <v>7418</v>
      </c>
      <c r="GM538" s="54" t="s">
        <v>7488</v>
      </c>
      <c r="GN538" s="54"/>
    </row>
    <row r="539" spans="3:196" ht="30" customHeight="1" x14ac:dyDescent="0.2">
      <c r="C539" s="57" t="s">
        <v>11185</v>
      </c>
      <c r="D539" s="102" t="s">
        <v>11213</v>
      </c>
      <c r="E539" s="54" t="s">
        <v>68</v>
      </c>
      <c r="F539" s="54" t="s">
        <v>11175</v>
      </c>
      <c r="G539" s="54" t="s">
        <v>82</v>
      </c>
      <c r="H539" s="54" t="s">
        <v>351</v>
      </c>
      <c r="I539" s="54" t="s">
        <v>653</v>
      </c>
      <c r="J539" s="54" t="s">
        <v>748</v>
      </c>
      <c r="K539" s="54">
        <v>2019</v>
      </c>
      <c r="L539" s="54" t="s">
        <v>894</v>
      </c>
      <c r="M539" s="54" t="s">
        <v>936</v>
      </c>
      <c r="N539" s="54"/>
      <c r="O539" s="54" t="s">
        <v>1204</v>
      </c>
      <c r="P539" s="54"/>
      <c r="Q539" s="54" t="s">
        <v>1722</v>
      </c>
      <c r="R539" s="54" t="s">
        <v>1919</v>
      </c>
      <c r="S539" s="54" t="s">
        <v>2162</v>
      </c>
      <c r="T539" s="54" t="s">
        <v>2385</v>
      </c>
      <c r="U539" s="54"/>
      <c r="V539" s="54"/>
      <c r="W539" s="54"/>
      <c r="X539" s="54"/>
      <c r="Y539" s="54"/>
      <c r="Z539" s="54" t="s">
        <v>2862</v>
      </c>
      <c r="AA539" s="54" t="s">
        <v>3088</v>
      </c>
      <c r="AB539" s="54" t="s">
        <v>3138</v>
      </c>
      <c r="AC539" s="54" t="s">
        <v>3294</v>
      </c>
      <c r="AD539" s="55">
        <v>112.00299999999999</v>
      </c>
      <c r="AE539" s="55"/>
      <c r="AF539" s="55"/>
      <c r="AG539" s="55"/>
      <c r="AH539" s="55">
        <v>111.84099999999999</v>
      </c>
      <c r="AI539" s="55">
        <v>99.1</v>
      </c>
      <c r="AJ539" s="55">
        <v>4.0000000000000001E-3</v>
      </c>
      <c r="AK539" s="55">
        <v>0.121</v>
      </c>
      <c r="AL539" s="55">
        <v>0</v>
      </c>
      <c r="AM539" s="55">
        <v>5.0000000000000001E-3</v>
      </c>
      <c r="AN539" s="55">
        <v>0</v>
      </c>
      <c r="AO539" s="55">
        <v>3.5999999999999997E-2</v>
      </c>
      <c r="AP539" s="55">
        <v>0</v>
      </c>
      <c r="AQ539" s="55"/>
      <c r="AR539" s="55"/>
      <c r="AS539" s="55"/>
      <c r="AT539" s="55"/>
      <c r="AU539" s="55"/>
      <c r="AV539" s="55">
        <v>1</v>
      </c>
      <c r="AW539" s="54" t="s">
        <v>3461</v>
      </c>
      <c r="AX539" s="54" t="s">
        <v>3526</v>
      </c>
      <c r="AY539" s="55">
        <v>0.151</v>
      </c>
      <c r="AZ539" s="55">
        <v>110800</v>
      </c>
      <c r="BA539" s="55">
        <v>3.0000000000000001E-3</v>
      </c>
      <c r="BB539" s="56">
        <v>45</v>
      </c>
      <c r="BC539" s="56">
        <v>24</v>
      </c>
      <c r="BD539" s="56">
        <v>24</v>
      </c>
      <c r="BE539" s="56"/>
      <c r="BF539" s="56">
        <v>2</v>
      </c>
      <c r="BG539" s="56"/>
      <c r="BH539" s="56"/>
      <c r="BI539" s="56">
        <v>1</v>
      </c>
      <c r="BJ539" s="56"/>
      <c r="BK539" s="56">
        <v>2</v>
      </c>
      <c r="BL539" s="56"/>
      <c r="BM539" s="56">
        <v>4</v>
      </c>
      <c r="BN539" s="56">
        <v>8</v>
      </c>
      <c r="BO539" s="56"/>
      <c r="BP539" s="56"/>
      <c r="BQ539" s="56"/>
      <c r="BR539" s="56"/>
      <c r="BS539" s="56">
        <v>3</v>
      </c>
      <c r="BT539" s="56"/>
      <c r="BU539" s="56"/>
      <c r="BV539" s="56"/>
      <c r="BW539" s="56"/>
      <c r="BX539" s="56"/>
      <c r="BY539" s="56"/>
      <c r="BZ539" s="56"/>
      <c r="CA539" s="56"/>
      <c r="CB539" s="56"/>
      <c r="CC539" s="56"/>
      <c r="CD539" s="56"/>
      <c r="CE539" s="56"/>
      <c r="CF539" s="56"/>
      <c r="CG539" s="56"/>
      <c r="CH539" s="56"/>
      <c r="CI539" s="56"/>
      <c r="CJ539" s="56"/>
      <c r="CK539" s="56"/>
      <c r="CL539" s="56"/>
      <c r="CM539" s="56"/>
      <c r="CN539" s="56">
        <v>0</v>
      </c>
      <c r="CO539" s="56">
        <v>17</v>
      </c>
      <c r="CP539" s="70"/>
      <c r="CQ539" s="56">
        <v>4</v>
      </c>
      <c r="CR539" s="56"/>
      <c r="CS539" s="56"/>
      <c r="CT539" s="56"/>
      <c r="CU539" s="56">
        <v>41</v>
      </c>
      <c r="CV539" s="56">
        <v>0</v>
      </c>
      <c r="CW539" s="55">
        <v>102.42700000000001</v>
      </c>
      <c r="CX539" s="54" t="s">
        <v>3813</v>
      </c>
      <c r="CY539" s="54" t="s">
        <v>3938</v>
      </c>
      <c r="CZ539" s="54">
        <v>100</v>
      </c>
      <c r="DA539" s="54" t="s">
        <v>4051</v>
      </c>
      <c r="DB539" s="55">
        <v>102.42700000000001</v>
      </c>
      <c r="DC539" s="54"/>
      <c r="DD539" s="54"/>
      <c r="DE539" s="54"/>
      <c r="DF539" s="54"/>
      <c r="DG539" s="54"/>
      <c r="DH539" s="54"/>
      <c r="DI539" s="54"/>
      <c r="DJ539" s="54">
        <v>3</v>
      </c>
      <c r="DK539" s="54">
        <v>1</v>
      </c>
      <c r="DL539" s="54" t="s">
        <v>4244</v>
      </c>
      <c r="DM539" s="54">
        <v>430</v>
      </c>
      <c r="DN539" s="54"/>
      <c r="DO539" s="54"/>
      <c r="DP539" s="54"/>
      <c r="DQ539" s="54"/>
      <c r="DR539" s="54"/>
      <c r="DS539" s="54"/>
      <c r="DT539" s="54"/>
      <c r="DU539" s="54"/>
      <c r="DV539" s="54"/>
      <c r="DW539" s="54"/>
      <c r="DX539" s="54"/>
      <c r="DY539" s="54"/>
      <c r="DZ539" s="54"/>
      <c r="EA539" s="54"/>
      <c r="EB539" s="54"/>
      <c r="EC539" s="54"/>
      <c r="ED539" s="54"/>
      <c r="EE539" s="54"/>
      <c r="EF539" s="54"/>
      <c r="EG539" s="54"/>
      <c r="EH539" s="54"/>
      <c r="EI539" s="54">
        <v>1</v>
      </c>
      <c r="EJ539" s="54" t="s">
        <v>4244</v>
      </c>
      <c r="EK539" s="54">
        <v>2591</v>
      </c>
      <c r="EL539" s="54">
        <v>1</v>
      </c>
      <c r="EM539" s="54" t="s">
        <v>4653</v>
      </c>
      <c r="EN539" s="54">
        <v>81942</v>
      </c>
      <c r="EO539" s="54"/>
      <c r="EP539" s="54"/>
      <c r="EQ539" s="54"/>
      <c r="ER539" s="54"/>
      <c r="ES539" s="54"/>
      <c r="ET539" s="54"/>
      <c r="EU539" s="54"/>
      <c r="EV539" s="54"/>
      <c r="EW539" s="54"/>
      <c r="EX539" s="54"/>
      <c r="EY539" s="54"/>
      <c r="EZ539" s="54"/>
      <c r="FA539" s="54">
        <v>1</v>
      </c>
      <c r="FB539" s="54" t="s">
        <v>4818</v>
      </c>
      <c r="FC539" s="54">
        <v>11</v>
      </c>
      <c r="FD539" s="54" t="s">
        <v>4849</v>
      </c>
      <c r="FE539" s="54" t="s">
        <v>4644</v>
      </c>
      <c r="FF539" s="54">
        <v>32</v>
      </c>
      <c r="FG539" s="54"/>
      <c r="FH539" s="54"/>
      <c r="FI539" s="54"/>
      <c r="FJ539" s="54"/>
      <c r="FK539" s="54"/>
      <c r="FL539" s="54"/>
      <c r="FM539" s="54"/>
      <c r="FN539" s="54"/>
      <c r="FO539" s="54"/>
      <c r="FP539" s="54"/>
      <c r="FQ539" s="54"/>
      <c r="FR539" s="54"/>
      <c r="FS539" s="54"/>
      <c r="FT539" s="54"/>
      <c r="FU539" s="54" t="s">
        <v>5105</v>
      </c>
      <c r="FV539" s="54" t="s">
        <v>5300</v>
      </c>
      <c r="FW539" s="54" t="s">
        <v>5381</v>
      </c>
      <c r="FX539" s="54"/>
      <c r="FY539" s="54" t="s">
        <v>5549</v>
      </c>
      <c r="FZ539" s="54"/>
      <c r="GA539" s="54"/>
      <c r="GB539" s="54"/>
      <c r="GC539" s="54"/>
      <c r="GD539" s="54"/>
      <c r="GE539" s="54"/>
      <c r="GF539" s="54" t="s">
        <v>6057</v>
      </c>
      <c r="GG539" s="54" t="s">
        <v>6395</v>
      </c>
      <c r="GH539" s="54" t="s">
        <v>6720</v>
      </c>
      <c r="GI539" s="54" t="s">
        <v>7064</v>
      </c>
      <c r="GJ539" s="54" t="s">
        <v>7221</v>
      </c>
      <c r="GK539" s="54" t="s">
        <v>7316</v>
      </c>
      <c r="GL539" s="54" t="s">
        <v>7416</v>
      </c>
      <c r="GM539" s="54" t="s">
        <v>7488</v>
      </c>
      <c r="GN539" s="54"/>
    </row>
    <row r="540" spans="3:196" ht="30" customHeight="1" x14ac:dyDescent="0.2">
      <c r="C540" s="57" t="s">
        <v>11184</v>
      </c>
      <c r="D540" s="102" t="s">
        <v>11213</v>
      </c>
      <c r="E540" s="54" t="s">
        <v>68</v>
      </c>
      <c r="F540" s="54" t="s">
        <v>11175</v>
      </c>
      <c r="G540" s="54" t="s">
        <v>82</v>
      </c>
      <c r="H540" s="54" t="s">
        <v>356</v>
      </c>
      <c r="I540" s="54" t="s">
        <v>633</v>
      </c>
      <c r="J540" s="54" t="s">
        <v>742</v>
      </c>
      <c r="K540" s="54">
        <v>2018</v>
      </c>
      <c r="L540" s="54" t="s">
        <v>894</v>
      </c>
      <c r="M540" s="54" t="s">
        <v>936</v>
      </c>
      <c r="N540" s="54"/>
      <c r="O540" s="54" t="s">
        <v>1210</v>
      </c>
      <c r="P540" s="54" t="s">
        <v>1435</v>
      </c>
      <c r="Q540" s="54" t="s">
        <v>1727</v>
      </c>
      <c r="R540" s="54" t="s">
        <v>1924</v>
      </c>
      <c r="S540" s="54" t="s">
        <v>2166</v>
      </c>
      <c r="T540" s="54" t="s">
        <v>2389</v>
      </c>
      <c r="U540" s="54" t="s">
        <v>2510</v>
      </c>
      <c r="V540" s="54" t="s">
        <v>2586</v>
      </c>
      <c r="W540" s="54"/>
      <c r="X540" s="54"/>
      <c r="Y540" s="54"/>
      <c r="Z540" s="54" t="s">
        <v>2868</v>
      </c>
      <c r="AA540" s="54" t="s">
        <v>3091</v>
      </c>
      <c r="AB540" s="54" t="s">
        <v>3138</v>
      </c>
      <c r="AC540" s="54" t="s">
        <v>3299</v>
      </c>
      <c r="AD540" s="55">
        <v>65.112000000000009</v>
      </c>
      <c r="AE540" s="55"/>
      <c r="AF540" s="55"/>
      <c r="AG540" s="55"/>
      <c r="AH540" s="55">
        <v>63.816000000000003</v>
      </c>
      <c r="AI540" s="55">
        <v>96.76</v>
      </c>
      <c r="AJ540" s="55">
        <v>0.67</v>
      </c>
      <c r="AK540" s="55">
        <v>1.276</v>
      </c>
      <c r="AL540" s="55">
        <v>1.54</v>
      </c>
      <c r="AM540" s="55">
        <v>0.01</v>
      </c>
      <c r="AN540" s="55">
        <v>0</v>
      </c>
      <c r="AO540" s="55">
        <v>0.01</v>
      </c>
      <c r="AP540" s="55">
        <v>0</v>
      </c>
      <c r="AQ540" s="55"/>
      <c r="AR540" s="55"/>
      <c r="AS540" s="55"/>
      <c r="AT540" s="55"/>
      <c r="AU540" s="55"/>
      <c r="AV540" s="55">
        <v>1</v>
      </c>
      <c r="AW540" s="54" t="s">
        <v>3466</v>
      </c>
      <c r="AX540" s="54"/>
      <c r="AY540" s="55">
        <v>1.3</v>
      </c>
      <c r="AZ540" s="55">
        <v>458.73599999999999</v>
      </c>
      <c r="BA540" s="55">
        <v>4.79</v>
      </c>
      <c r="BB540" s="56">
        <v>142</v>
      </c>
      <c r="BC540" s="56">
        <v>70</v>
      </c>
      <c r="BD540" s="56">
        <v>53</v>
      </c>
      <c r="BE540" s="56"/>
      <c r="BF540" s="56">
        <v>4</v>
      </c>
      <c r="BG540" s="56"/>
      <c r="BH540" s="56"/>
      <c r="BI540" s="56"/>
      <c r="BJ540" s="56"/>
      <c r="BK540" s="56">
        <v>9</v>
      </c>
      <c r="BL540" s="56">
        <v>10</v>
      </c>
      <c r="BM540" s="56">
        <v>13</v>
      </c>
      <c r="BN540" s="56"/>
      <c r="BO540" s="56"/>
      <c r="BP540" s="56">
        <v>5</v>
      </c>
      <c r="BQ540" s="56"/>
      <c r="BR540" s="56"/>
      <c r="BS540" s="56">
        <v>6</v>
      </c>
      <c r="BT540" s="56"/>
      <c r="BU540" s="56"/>
      <c r="BV540" s="56"/>
      <c r="BW540" s="56"/>
      <c r="BX540" s="56">
        <v>8</v>
      </c>
      <c r="BY540" s="56"/>
      <c r="BZ540" s="56"/>
      <c r="CA540" s="56"/>
      <c r="CB540" s="56"/>
      <c r="CC540" s="56"/>
      <c r="CD540" s="56"/>
      <c r="CE540" s="56"/>
      <c r="CF540" s="56"/>
      <c r="CG540" s="56"/>
      <c r="CH540" s="56"/>
      <c r="CI540" s="56"/>
      <c r="CJ540" s="56"/>
      <c r="CK540" s="56"/>
      <c r="CL540" s="56"/>
      <c r="CM540" s="56"/>
      <c r="CN540" s="56">
        <v>0</v>
      </c>
      <c r="CO540" s="56">
        <v>1</v>
      </c>
      <c r="CP540" s="70"/>
      <c r="CQ540" s="56"/>
      <c r="CR540" s="56"/>
      <c r="CS540" s="56"/>
      <c r="CT540" s="56"/>
      <c r="CU540" s="56">
        <v>56</v>
      </c>
      <c r="CV540" s="56">
        <v>0</v>
      </c>
      <c r="CW540" s="55">
        <v>29.5</v>
      </c>
      <c r="CX540" s="54" t="s">
        <v>3816</v>
      </c>
      <c r="CY540" s="54"/>
      <c r="CZ540" s="54">
        <v>100</v>
      </c>
      <c r="DA540" s="54" t="s">
        <v>3953</v>
      </c>
      <c r="DB540" s="55">
        <v>29.5</v>
      </c>
      <c r="DC540" s="54">
        <v>1</v>
      </c>
      <c r="DD540" s="54" t="s">
        <v>4096</v>
      </c>
      <c r="DE540" s="54" t="s">
        <v>4124</v>
      </c>
      <c r="DF540" s="54" t="s">
        <v>4143</v>
      </c>
      <c r="DG540" s="54">
        <v>20</v>
      </c>
      <c r="DH540" s="54">
        <v>72</v>
      </c>
      <c r="DI540" s="54" t="s">
        <v>4166</v>
      </c>
      <c r="DJ540" s="54">
        <v>2</v>
      </c>
      <c r="DK540" s="54">
        <v>1</v>
      </c>
      <c r="DL540" s="54" t="s">
        <v>4246</v>
      </c>
      <c r="DM540" s="54">
        <v>930</v>
      </c>
      <c r="DN540" s="54"/>
      <c r="DO540" s="54"/>
      <c r="DP540" s="54"/>
      <c r="DQ540" s="54"/>
      <c r="DR540" s="54"/>
      <c r="DS540" s="54"/>
      <c r="DT540" s="54"/>
      <c r="DU540" s="54"/>
      <c r="DV540" s="54"/>
      <c r="DW540" s="54"/>
      <c r="DX540" s="54"/>
      <c r="DY540" s="54"/>
      <c r="DZ540" s="54">
        <v>1</v>
      </c>
      <c r="EA540" s="54" t="s">
        <v>4483</v>
      </c>
      <c r="EB540" s="54">
        <v>93</v>
      </c>
      <c r="EC540" s="54">
        <v>1</v>
      </c>
      <c r="ED540" s="54" t="s">
        <v>4508</v>
      </c>
      <c r="EE540" s="54">
        <v>4</v>
      </c>
      <c r="EF540" s="54"/>
      <c r="EG540" s="54"/>
      <c r="EH540" s="54"/>
      <c r="EI540" s="54">
        <v>1</v>
      </c>
      <c r="EJ540" s="54" t="s">
        <v>4602</v>
      </c>
      <c r="EK540" s="54">
        <v>428</v>
      </c>
      <c r="EL540" s="54">
        <v>1</v>
      </c>
      <c r="EM540" s="54" t="s">
        <v>4656</v>
      </c>
      <c r="EN540" s="54">
        <v>23600</v>
      </c>
      <c r="EO540" s="54"/>
      <c r="EP540" s="54"/>
      <c r="EQ540" s="54"/>
      <c r="ER540" s="54"/>
      <c r="ES540" s="54"/>
      <c r="ET540" s="54"/>
      <c r="EU540" s="54"/>
      <c r="EV540" s="54"/>
      <c r="EW540" s="54"/>
      <c r="EX540" s="54"/>
      <c r="EY540" s="54"/>
      <c r="EZ540" s="54"/>
      <c r="FA540" s="54">
        <v>1</v>
      </c>
      <c r="FB540" s="54" t="s">
        <v>4820</v>
      </c>
      <c r="FC540" s="54">
        <v>2</v>
      </c>
      <c r="FD540" s="54"/>
      <c r="FE540" s="54"/>
      <c r="FF540" s="54"/>
      <c r="FG540" s="54"/>
      <c r="FH540" s="54"/>
      <c r="FI540" s="54"/>
      <c r="FJ540" s="54"/>
      <c r="FK540" s="54"/>
      <c r="FL540" s="54"/>
      <c r="FM540" s="54"/>
      <c r="FN540" s="54"/>
      <c r="FO540" s="54"/>
      <c r="FP540" s="54"/>
      <c r="FQ540" s="54"/>
      <c r="FR540" s="54">
        <v>1</v>
      </c>
      <c r="FS540" s="54" t="s">
        <v>4909</v>
      </c>
      <c r="FT540" s="54" t="s">
        <v>4943</v>
      </c>
      <c r="FU540" s="54" t="s">
        <v>5110</v>
      </c>
      <c r="FV540" s="54" t="s">
        <v>5302</v>
      </c>
      <c r="FW540" s="54"/>
      <c r="FX540" s="54" t="s">
        <v>5416</v>
      </c>
      <c r="FY540" s="54" t="s">
        <v>5552</v>
      </c>
      <c r="FZ540" s="54"/>
      <c r="GA540" s="54" t="s">
        <v>5645</v>
      </c>
      <c r="GB540" s="54"/>
      <c r="GC540" s="54"/>
      <c r="GD540" s="54"/>
      <c r="GE540" s="54"/>
      <c r="GF540" s="54" t="s">
        <v>6062</v>
      </c>
      <c r="GG540" s="54" t="s">
        <v>6399</v>
      </c>
      <c r="GH540" s="54" t="s">
        <v>6725</v>
      </c>
      <c r="GI540" s="54" t="s">
        <v>7069</v>
      </c>
      <c r="GJ540" s="54" t="s">
        <v>7221</v>
      </c>
      <c r="GK540" s="54" t="s">
        <v>7316</v>
      </c>
      <c r="GL540" s="54" t="s">
        <v>7418</v>
      </c>
      <c r="GM540" s="54" t="s">
        <v>7488</v>
      </c>
      <c r="GN540" s="54"/>
    </row>
    <row r="541" spans="3:196" ht="30" customHeight="1" x14ac:dyDescent="0.2">
      <c r="C541" s="102" t="s">
        <v>11182</v>
      </c>
      <c r="D541" s="102" t="s">
        <v>11213</v>
      </c>
      <c r="E541" s="54" t="s">
        <v>68</v>
      </c>
      <c r="F541" s="54" t="s">
        <v>11175</v>
      </c>
      <c r="G541" s="54" t="s">
        <v>82</v>
      </c>
      <c r="H541" s="54" t="s">
        <v>359</v>
      </c>
      <c r="I541" s="54" t="s">
        <v>633</v>
      </c>
      <c r="J541" s="54" t="s">
        <v>742</v>
      </c>
      <c r="K541" s="54">
        <v>2018</v>
      </c>
      <c r="L541" s="54" t="s">
        <v>894</v>
      </c>
      <c r="M541" s="54" t="s">
        <v>936</v>
      </c>
      <c r="N541" s="54"/>
      <c r="O541" s="54" t="s">
        <v>1213</v>
      </c>
      <c r="P541" s="54" t="s">
        <v>1437</v>
      </c>
      <c r="Q541" s="54" t="s">
        <v>1730</v>
      </c>
      <c r="R541" s="54" t="s">
        <v>1927</v>
      </c>
      <c r="S541" s="54" t="s">
        <v>2167</v>
      </c>
      <c r="T541" s="54" t="s">
        <v>2390</v>
      </c>
      <c r="U541" s="54"/>
      <c r="V541" s="54"/>
      <c r="W541" s="54"/>
      <c r="X541" s="54"/>
      <c r="Y541" s="54"/>
      <c r="Z541" s="54" t="s">
        <v>2871</v>
      </c>
      <c r="AA541" s="54" t="s">
        <v>2871</v>
      </c>
      <c r="AB541" s="54" t="s">
        <v>3138</v>
      </c>
      <c r="AC541" s="54" t="s">
        <v>3300</v>
      </c>
      <c r="AD541" s="55">
        <v>1514.107</v>
      </c>
      <c r="AE541" s="55"/>
      <c r="AF541" s="55"/>
      <c r="AG541" s="55"/>
      <c r="AH541" s="55">
        <v>1513.04</v>
      </c>
      <c r="AI541" s="55">
        <v>99.93</v>
      </c>
      <c r="AJ541" s="55">
        <v>9.57</v>
      </c>
      <c r="AK541" s="55">
        <v>1.0669999999999999</v>
      </c>
      <c r="AL541" s="55">
        <v>7.0000000000000007E-2</v>
      </c>
      <c r="AM541" s="55">
        <v>0</v>
      </c>
      <c r="AN541" s="55">
        <v>0</v>
      </c>
      <c r="AO541" s="55">
        <v>0</v>
      </c>
      <c r="AP541" s="55">
        <v>0</v>
      </c>
      <c r="AQ541" s="55"/>
      <c r="AR541" s="55"/>
      <c r="AS541" s="55"/>
      <c r="AT541" s="55"/>
      <c r="AU541" s="55"/>
      <c r="AV541" s="55">
        <v>1</v>
      </c>
      <c r="AW541" s="54" t="s">
        <v>3467</v>
      </c>
      <c r="AX541" s="54"/>
      <c r="AY541" s="55">
        <v>1.0669999999999999</v>
      </c>
      <c r="AZ541" s="55">
        <v>850.51700000000005</v>
      </c>
      <c r="BA541" s="55">
        <v>5.01</v>
      </c>
      <c r="BB541" s="56">
        <v>49</v>
      </c>
      <c r="BC541" s="56">
        <v>45</v>
      </c>
      <c r="BD541" s="56">
        <v>45</v>
      </c>
      <c r="BE541" s="56"/>
      <c r="BF541" s="56">
        <v>10</v>
      </c>
      <c r="BG541" s="56"/>
      <c r="BH541" s="56"/>
      <c r="BI541" s="56"/>
      <c r="BJ541" s="56">
        <v>1</v>
      </c>
      <c r="BK541" s="56"/>
      <c r="BL541" s="56"/>
      <c r="BM541" s="56">
        <v>2</v>
      </c>
      <c r="BN541" s="56">
        <v>2</v>
      </c>
      <c r="BO541" s="56">
        <v>2</v>
      </c>
      <c r="BP541" s="56">
        <v>6</v>
      </c>
      <c r="BQ541" s="56"/>
      <c r="BR541" s="56"/>
      <c r="BS541" s="56"/>
      <c r="BT541" s="56"/>
      <c r="BU541" s="56"/>
      <c r="BV541" s="56"/>
      <c r="BW541" s="56"/>
      <c r="BX541" s="56">
        <v>25</v>
      </c>
      <c r="BY541" s="56"/>
      <c r="BZ541" s="56"/>
      <c r="CA541" s="56"/>
      <c r="CB541" s="56"/>
      <c r="CC541" s="56"/>
      <c r="CD541" s="56"/>
      <c r="CE541" s="56"/>
      <c r="CF541" s="56"/>
      <c r="CG541" s="56"/>
      <c r="CH541" s="56"/>
      <c r="CI541" s="56"/>
      <c r="CJ541" s="56"/>
      <c r="CK541" s="56"/>
      <c r="CL541" s="56"/>
      <c r="CM541" s="56"/>
      <c r="CN541" s="56">
        <v>0</v>
      </c>
      <c r="CO541" s="56"/>
      <c r="CP541" s="70"/>
      <c r="CQ541" s="56"/>
      <c r="CR541" s="56"/>
      <c r="CS541" s="56" t="s">
        <v>3599</v>
      </c>
      <c r="CT541" s="56">
        <v>2</v>
      </c>
      <c r="CU541" s="56">
        <v>50</v>
      </c>
      <c r="CV541" s="56">
        <v>0</v>
      </c>
      <c r="CW541" s="55">
        <v>33.912999999999997</v>
      </c>
      <c r="CX541" s="54" t="s">
        <v>3817</v>
      </c>
      <c r="CY541" s="54"/>
      <c r="CZ541" s="54">
        <v>100</v>
      </c>
      <c r="DA541" s="54" t="s">
        <v>4054</v>
      </c>
      <c r="DB541" s="55">
        <v>33.912999999999997</v>
      </c>
      <c r="DC541" s="54">
        <v>1</v>
      </c>
      <c r="DD541" s="54" t="s">
        <v>4097</v>
      </c>
      <c r="DE541" s="54" t="s">
        <v>4125</v>
      </c>
      <c r="DF541" s="54" t="s">
        <v>4142</v>
      </c>
      <c r="DG541" s="54">
        <v>12</v>
      </c>
      <c r="DH541" s="54">
        <v>32</v>
      </c>
      <c r="DI541" s="54" t="s">
        <v>4167</v>
      </c>
      <c r="DJ541" s="54">
        <v>5</v>
      </c>
      <c r="DK541" s="54">
        <v>1</v>
      </c>
      <c r="DL541" s="54" t="s">
        <v>4248</v>
      </c>
      <c r="DM541" s="54">
        <v>236</v>
      </c>
      <c r="DN541" s="54">
        <v>1</v>
      </c>
      <c r="DO541" s="54" t="s">
        <v>4385</v>
      </c>
      <c r="DP541" s="54">
        <v>1676</v>
      </c>
      <c r="DQ541" s="54"/>
      <c r="DR541" s="54"/>
      <c r="DS541" s="54"/>
      <c r="DT541" s="54"/>
      <c r="DU541" s="54"/>
      <c r="DV541" s="54"/>
      <c r="DW541" s="54"/>
      <c r="DX541" s="54"/>
      <c r="DY541" s="54"/>
      <c r="DZ541" s="54">
        <v>1</v>
      </c>
      <c r="EA541" s="54" t="s">
        <v>4484</v>
      </c>
      <c r="EB541" s="54">
        <v>20</v>
      </c>
      <c r="EC541" s="54"/>
      <c r="ED541" s="54"/>
      <c r="EE541" s="54"/>
      <c r="EF541" s="54" t="s">
        <v>4095</v>
      </c>
      <c r="EG541" s="54" t="s">
        <v>4095</v>
      </c>
      <c r="EH541" s="54">
        <v>29</v>
      </c>
      <c r="EI541" s="54">
        <v>1</v>
      </c>
      <c r="EJ541" s="54" t="s">
        <v>4603</v>
      </c>
      <c r="EK541" s="54">
        <v>2219</v>
      </c>
      <c r="EL541" s="54"/>
      <c r="EM541" s="54"/>
      <c r="EN541" s="54"/>
      <c r="EO541" s="54">
        <v>1</v>
      </c>
      <c r="EP541" s="54" t="s">
        <v>4653</v>
      </c>
      <c r="EQ541" s="54">
        <v>27130</v>
      </c>
      <c r="ER541" s="54"/>
      <c r="ES541" s="54"/>
      <c r="ET541" s="54"/>
      <c r="EU541" s="54"/>
      <c r="EV541" s="54"/>
      <c r="EW541" s="54"/>
      <c r="EX541" s="54"/>
      <c r="EY541" s="54"/>
      <c r="EZ541" s="54"/>
      <c r="FA541" s="54">
        <v>1</v>
      </c>
      <c r="FB541" s="54" t="s">
        <v>4821</v>
      </c>
      <c r="FC541" s="54">
        <v>12</v>
      </c>
      <c r="FD541" s="54"/>
      <c r="FE541" s="54"/>
      <c r="FF541" s="54"/>
      <c r="FG541" s="54"/>
      <c r="FH541" s="54"/>
      <c r="FI541" s="54"/>
      <c r="FJ541" s="54"/>
      <c r="FK541" s="54"/>
      <c r="FL541" s="54"/>
      <c r="FM541" s="54"/>
      <c r="FN541" s="54"/>
      <c r="FO541" s="54"/>
      <c r="FP541" s="54"/>
      <c r="FQ541" s="54"/>
      <c r="FR541" s="54"/>
      <c r="FS541" s="54"/>
      <c r="FT541" s="54"/>
      <c r="FU541" s="54" t="s">
        <v>5112</v>
      </c>
      <c r="FV541" s="54" t="s">
        <v>5303</v>
      </c>
      <c r="FW541" s="54"/>
      <c r="FX541" s="54"/>
      <c r="FY541" s="54" t="s">
        <v>5553</v>
      </c>
      <c r="FZ541" s="54"/>
      <c r="GA541" s="54" t="s">
        <v>5646</v>
      </c>
      <c r="GB541" s="54"/>
      <c r="GC541" s="54" t="s">
        <v>5763</v>
      </c>
      <c r="GD541" s="54">
        <v>3</v>
      </c>
      <c r="GE541" s="54">
        <v>47</v>
      </c>
      <c r="GF541" s="54" t="s">
        <v>6065</v>
      </c>
      <c r="GG541" s="54" t="s">
        <v>6402</v>
      </c>
      <c r="GH541" s="54" t="s">
        <v>6728</v>
      </c>
      <c r="GI541" s="54" t="s">
        <v>7072</v>
      </c>
      <c r="GJ541" s="54" t="s">
        <v>7221</v>
      </c>
      <c r="GK541" s="54" t="s">
        <v>7316</v>
      </c>
      <c r="GL541" s="54" t="s">
        <v>7418</v>
      </c>
      <c r="GM541" s="54" t="s">
        <v>7488</v>
      </c>
      <c r="GN541" s="54"/>
    </row>
    <row r="542" spans="3:196" ht="30" customHeight="1" x14ac:dyDescent="0.2">
      <c r="C542" s="102" t="s">
        <v>11182</v>
      </c>
      <c r="D542" s="102" t="s">
        <v>11213</v>
      </c>
      <c r="E542" s="54" t="s">
        <v>68</v>
      </c>
      <c r="F542" s="54" t="s">
        <v>11175</v>
      </c>
      <c r="G542" s="54"/>
      <c r="H542" s="54" t="s">
        <v>388</v>
      </c>
      <c r="I542" s="54" t="s">
        <v>633</v>
      </c>
      <c r="J542" s="54" t="s">
        <v>742</v>
      </c>
      <c r="K542" s="54">
        <v>2018</v>
      </c>
      <c r="L542" s="54" t="s">
        <v>894</v>
      </c>
      <c r="M542" s="54" t="s">
        <v>936</v>
      </c>
      <c r="N542" s="54"/>
      <c r="O542" s="54" t="s">
        <v>1250</v>
      </c>
      <c r="P542" s="54" t="s">
        <v>1473</v>
      </c>
      <c r="Q542" s="54" t="s">
        <v>1744</v>
      </c>
      <c r="R542" s="54" t="s">
        <v>1938</v>
      </c>
      <c r="S542" s="54" t="s">
        <v>2198</v>
      </c>
      <c r="T542" s="54" t="s">
        <v>2417</v>
      </c>
      <c r="U542" s="54"/>
      <c r="V542" s="54"/>
      <c r="W542" s="54"/>
      <c r="X542" s="54"/>
      <c r="Y542" s="54"/>
      <c r="Z542" s="54" t="s">
        <v>2913</v>
      </c>
      <c r="AA542" s="54" t="s">
        <v>3113</v>
      </c>
      <c r="AB542" s="54" t="s">
        <v>3138</v>
      </c>
      <c r="AC542" s="54" t="s">
        <v>3334</v>
      </c>
      <c r="AD542" s="55">
        <v>28.13</v>
      </c>
      <c r="AE542" s="55"/>
      <c r="AF542" s="55"/>
      <c r="AG542" s="55"/>
      <c r="AH542" s="55">
        <v>28.13</v>
      </c>
      <c r="AI542" s="55">
        <v>99.54</v>
      </c>
      <c r="AJ542" s="55">
        <v>0.19</v>
      </c>
      <c r="AK542" s="55">
        <v>0</v>
      </c>
      <c r="AL542" s="55">
        <v>0</v>
      </c>
      <c r="AM542" s="55">
        <v>0</v>
      </c>
      <c r="AN542" s="55">
        <v>0</v>
      </c>
      <c r="AO542" s="55">
        <v>0</v>
      </c>
      <c r="AP542" s="55">
        <v>0</v>
      </c>
      <c r="AQ542" s="55"/>
      <c r="AR542" s="55"/>
      <c r="AS542" s="55"/>
      <c r="AT542" s="55"/>
      <c r="AU542" s="55"/>
      <c r="AV542" s="55">
        <v>1</v>
      </c>
      <c r="AW542" s="54" t="s">
        <v>3485</v>
      </c>
      <c r="AX542" s="54" t="s">
        <v>3527</v>
      </c>
      <c r="AY542" s="55">
        <v>0</v>
      </c>
      <c r="AZ542" s="55">
        <v>28.774999999999999</v>
      </c>
      <c r="BA542" s="55">
        <v>0.13</v>
      </c>
      <c r="BB542" s="56">
        <v>49</v>
      </c>
      <c r="BC542" s="56">
        <v>29</v>
      </c>
      <c r="BD542" s="56">
        <v>25</v>
      </c>
      <c r="BE542" s="56"/>
      <c r="BF542" s="56"/>
      <c r="BG542" s="56"/>
      <c r="BH542" s="56"/>
      <c r="BI542" s="56"/>
      <c r="BJ542" s="56"/>
      <c r="BK542" s="56"/>
      <c r="BL542" s="56"/>
      <c r="BM542" s="56"/>
      <c r="BN542" s="56"/>
      <c r="BO542" s="56"/>
      <c r="BP542" s="56">
        <v>7</v>
      </c>
      <c r="BQ542" s="56"/>
      <c r="BR542" s="56"/>
      <c r="BS542" s="56"/>
      <c r="BT542" s="56"/>
      <c r="BU542" s="56"/>
      <c r="BV542" s="56"/>
      <c r="BW542" s="56"/>
      <c r="BX542" s="56">
        <v>18</v>
      </c>
      <c r="BY542" s="56"/>
      <c r="BZ542" s="56"/>
      <c r="CA542" s="56"/>
      <c r="CB542" s="56"/>
      <c r="CC542" s="56"/>
      <c r="CD542" s="56"/>
      <c r="CE542" s="56"/>
      <c r="CF542" s="56"/>
      <c r="CG542" s="56"/>
      <c r="CH542" s="56"/>
      <c r="CI542" s="56"/>
      <c r="CJ542" s="56"/>
      <c r="CK542" s="56"/>
      <c r="CL542" s="56"/>
      <c r="CM542" s="56"/>
      <c r="CN542" s="56">
        <v>0</v>
      </c>
      <c r="CO542" s="56"/>
      <c r="CP542" s="70"/>
      <c r="CQ542" s="56"/>
      <c r="CR542" s="56"/>
      <c r="CS542" s="56"/>
      <c r="CT542" s="56"/>
      <c r="CU542" s="56">
        <v>25</v>
      </c>
      <c r="CV542" s="56">
        <v>0</v>
      </c>
      <c r="CW542" s="55">
        <v>60</v>
      </c>
      <c r="CX542" s="54" t="s">
        <v>3853</v>
      </c>
      <c r="CY542" s="54"/>
      <c r="CZ542" s="54">
        <v>90.91</v>
      </c>
      <c r="DA542" s="54" t="s">
        <v>4060</v>
      </c>
      <c r="DB542" s="55">
        <v>66</v>
      </c>
      <c r="DC542" s="54">
        <v>1</v>
      </c>
      <c r="DD542" s="54" t="s">
        <v>4102</v>
      </c>
      <c r="DE542" s="54" t="s">
        <v>4131</v>
      </c>
      <c r="DF542" s="54" t="s">
        <v>4148</v>
      </c>
      <c r="DG542" s="54">
        <v>0</v>
      </c>
      <c r="DH542" s="54">
        <v>81</v>
      </c>
      <c r="DI542" s="54"/>
      <c r="DJ542" s="54">
        <v>0</v>
      </c>
      <c r="DK542" s="54"/>
      <c r="DL542" s="54"/>
      <c r="DM542" s="54"/>
      <c r="DN542" s="54">
        <v>1</v>
      </c>
      <c r="DO542" s="54" t="s">
        <v>4345</v>
      </c>
      <c r="DP542" s="54">
        <v>200</v>
      </c>
      <c r="DQ542" s="54"/>
      <c r="DR542" s="54"/>
      <c r="DS542" s="54"/>
      <c r="DT542" s="54"/>
      <c r="DU542" s="54"/>
      <c r="DV542" s="54"/>
      <c r="DW542" s="54">
        <v>1</v>
      </c>
      <c r="DX542" s="54" t="s">
        <v>4460</v>
      </c>
      <c r="DY542" s="54">
        <v>0</v>
      </c>
      <c r="DZ542" s="54">
        <v>1</v>
      </c>
      <c r="EA542" s="54" t="s">
        <v>4486</v>
      </c>
      <c r="EB542" s="54">
        <v>26</v>
      </c>
      <c r="EC542" s="54"/>
      <c r="ED542" s="54"/>
      <c r="EE542" s="54"/>
      <c r="EF542" s="54" t="s">
        <v>4543</v>
      </c>
      <c r="EG542" s="54" t="s">
        <v>4575</v>
      </c>
      <c r="EH542" s="54">
        <v>2203</v>
      </c>
      <c r="EI542" s="54">
        <v>1</v>
      </c>
      <c r="EJ542" s="54" t="s">
        <v>4611</v>
      </c>
      <c r="EK542" s="54">
        <v>787</v>
      </c>
      <c r="EL542" s="54">
        <v>1</v>
      </c>
      <c r="EM542" s="54" t="s">
        <v>4653</v>
      </c>
      <c r="EN542" s="54">
        <v>52800</v>
      </c>
      <c r="EO542" s="54"/>
      <c r="EP542" s="54"/>
      <c r="EQ542" s="54"/>
      <c r="ER542" s="54"/>
      <c r="ES542" s="54"/>
      <c r="ET542" s="54"/>
      <c r="EU542" s="54"/>
      <c r="EV542" s="54"/>
      <c r="EW542" s="54"/>
      <c r="EX542" s="54">
        <v>1</v>
      </c>
      <c r="EY542" s="54" t="s">
        <v>4738</v>
      </c>
      <c r="EZ542" s="54">
        <v>14</v>
      </c>
      <c r="FA542" s="54"/>
      <c r="FB542" s="54"/>
      <c r="FC542" s="54"/>
      <c r="FD542" s="54" t="s">
        <v>4855</v>
      </c>
      <c r="FE542" s="54" t="s">
        <v>4874</v>
      </c>
      <c r="FF542" s="54">
        <v>10851</v>
      </c>
      <c r="FG542" s="54"/>
      <c r="FH542" s="54"/>
      <c r="FI542" s="54"/>
      <c r="FJ542" s="54"/>
      <c r="FK542" s="54"/>
      <c r="FL542" s="54"/>
      <c r="FM542" s="54"/>
      <c r="FN542" s="54"/>
      <c r="FO542" s="54"/>
      <c r="FP542" s="54"/>
      <c r="FQ542" s="54"/>
      <c r="FR542" s="54">
        <v>1</v>
      </c>
      <c r="FS542" s="54" t="s">
        <v>4909</v>
      </c>
      <c r="FT542" s="54" t="s">
        <v>4944</v>
      </c>
      <c r="FU542" s="54" t="s">
        <v>5146</v>
      </c>
      <c r="FV542" s="54" t="s">
        <v>5322</v>
      </c>
      <c r="FW542" s="54" t="s">
        <v>5387</v>
      </c>
      <c r="FX542" s="54"/>
      <c r="FY542" s="54" t="s">
        <v>5575</v>
      </c>
      <c r="FZ542" s="54"/>
      <c r="GA542" s="54" t="s">
        <v>5652</v>
      </c>
      <c r="GB542" s="54"/>
      <c r="GC542" s="54" t="s">
        <v>5788</v>
      </c>
      <c r="GD542" s="54">
        <v>2</v>
      </c>
      <c r="GE542" s="54">
        <v>2200</v>
      </c>
      <c r="GF542" s="54" t="s">
        <v>6094</v>
      </c>
      <c r="GG542" s="54" t="s">
        <v>6423</v>
      </c>
      <c r="GH542" s="54" t="s">
        <v>6757</v>
      </c>
      <c r="GI542" s="54" t="s">
        <v>7100</v>
      </c>
      <c r="GJ542" s="54" t="s">
        <v>7221</v>
      </c>
      <c r="GK542" s="54" t="s">
        <v>7316</v>
      </c>
      <c r="GL542" s="54" t="s">
        <v>7418</v>
      </c>
      <c r="GM542" s="54" t="s">
        <v>7488</v>
      </c>
      <c r="GN542" s="54"/>
    </row>
    <row r="543" spans="3:196" ht="30" customHeight="1" x14ac:dyDescent="0.2">
      <c r="C543" s="102" t="s">
        <v>11182</v>
      </c>
      <c r="D543" s="102" t="s">
        <v>11213</v>
      </c>
      <c r="E543" s="54" t="s">
        <v>68</v>
      </c>
      <c r="F543" s="54" t="s">
        <v>11175</v>
      </c>
      <c r="G543" s="54" t="s">
        <v>83</v>
      </c>
      <c r="H543" s="54" t="s">
        <v>391</v>
      </c>
      <c r="I543" s="54" t="s">
        <v>633</v>
      </c>
      <c r="J543" s="54" t="s">
        <v>742</v>
      </c>
      <c r="K543" s="54">
        <v>2019</v>
      </c>
      <c r="L543" s="54" t="s">
        <v>894</v>
      </c>
      <c r="M543" s="54" t="s">
        <v>936</v>
      </c>
      <c r="N543" s="54"/>
      <c r="O543" s="54" t="s">
        <v>1252</v>
      </c>
      <c r="P543" s="54" t="s">
        <v>1475</v>
      </c>
      <c r="Q543" s="54" t="s">
        <v>1747</v>
      </c>
      <c r="R543" s="54" t="s">
        <v>1941</v>
      </c>
      <c r="S543" s="54" t="s">
        <v>2202</v>
      </c>
      <c r="T543" s="54" t="s">
        <v>2420</v>
      </c>
      <c r="U543" s="54"/>
      <c r="V543" s="54"/>
      <c r="W543" s="54"/>
      <c r="X543" s="54"/>
      <c r="Y543" s="54"/>
      <c r="Z543" s="54" t="s">
        <v>2917</v>
      </c>
      <c r="AA543" s="54" t="s">
        <v>3116</v>
      </c>
      <c r="AB543" s="54" t="s">
        <v>3138</v>
      </c>
      <c r="AC543" s="54" t="s">
        <v>3337</v>
      </c>
      <c r="AD543" s="55">
        <v>20.561</v>
      </c>
      <c r="AE543" s="55"/>
      <c r="AF543" s="55"/>
      <c r="AG543" s="55"/>
      <c r="AH543" s="55">
        <v>20.53</v>
      </c>
      <c r="AI543" s="55">
        <v>97.27</v>
      </c>
      <c r="AJ543" s="55">
        <v>0.05</v>
      </c>
      <c r="AK543" s="55">
        <v>3.1E-2</v>
      </c>
      <c r="AL543" s="55">
        <v>0</v>
      </c>
      <c r="AM543" s="55">
        <v>0</v>
      </c>
      <c r="AN543" s="55">
        <v>0</v>
      </c>
      <c r="AO543" s="55">
        <v>0</v>
      </c>
      <c r="AP543" s="55">
        <v>0</v>
      </c>
      <c r="AQ543" s="55"/>
      <c r="AR543" s="55"/>
      <c r="AS543" s="55"/>
      <c r="AT543" s="55"/>
      <c r="AU543" s="55"/>
      <c r="AV543" s="55"/>
      <c r="AW543" s="54"/>
      <c r="AX543" s="54"/>
      <c r="AY543" s="55"/>
      <c r="AZ543" s="55">
        <v>45.19</v>
      </c>
      <c r="BA543" s="55">
        <v>0.57999999999999996</v>
      </c>
      <c r="BB543" s="56">
        <v>36</v>
      </c>
      <c r="BC543" s="56">
        <v>36</v>
      </c>
      <c r="BD543" s="56">
        <v>18</v>
      </c>
      <c r="BE543" s="56"/>
      <c r="BF543" s="56"/>
      <c r="BG543" s="56"/>
      <c r="BH543" s="56"/>
      <c r="BI543" s="56"/>
      <c r="BJ543" s="56"/>
      <c r="BK543" s="56"/>
      <c r="BL543" s="56">
        <v>3</v>
      </c>
      <c r="BM543" s="56"/>
      <c r="BN543" s="56"/>
      <c r="BO543" s="56">
        <v>1</v>
      </c>
      <c r="BP543" s="56"/>
      <c r="BQ543" s="56">
        <v>2</v>
      </c>
      <c r="BR543" s="56"/>
      <c r="BS543" s="56"/>
      <c r="BT543" s="56"/>
      <c r="BU543" s="56"/>
      <c r="BV543" s="56"/>
      <c r="BW543" s="56"/>
      <c r="BX543" s="56">
        <v>11</v>
      </c>
      <c r="BY543" s="56"/>
      <c r="BZ543" s="56"/>
      <c r="CA543" s="56"/>
      <c r="CB543" s="56"/>
      <c r="CC543" s="56"/>
      <c r="CD543" s="56"/>
      <c r="CE543" s="56"/>
      <c r="CF543" s="56"/>
      <c r="CG543" s="56"/>
      <c r="CH543" s="56"/>
      <c r="CI543" s="56"/>
      <c r="CJ543" s="56"/>
      <c r="CK543" s="56"/>
      <c r="CL543" s="56"/>
      <c r="CM543" s="56"/>
      <c r="CN543" s="56">
        <v>0</v>
      </c>
      <c r="CO543" s="56"/>
      <c r="CP543" s="70"/>
      <c r="CQ543" s="56"/>
      <c r="CR543" s="56">
        <v>2</v>
      </c>
      <c r="CS543" s="56"/>
      <c r="CT543" s="56"/>
      <c r="CU543" s="56">
        <v>19</v>
      </c>
      <c r="CV543" s="56">
        <v>0</v>
      </c>
      <c r="CW543" s="55">
        <v>9.1210000000000004</v>
      </c>
      <c r="CX543" s="54" t="s">
        <v>687</v>
      </c>
      <c r="CY543" s="54"/>
      <c r="CZ543" s="54">
        <v>100</v>
      </c>
      <c r="DA543" s="54" t="s">
        <v>3953</v>
      </c>
      <c r="DB543" s="55">
        <v>9.1210000000000004</v>
      </c>
      <c r="DC543" s="54">
        <v>1</v>
      </c>
      <c r="DD543" s="54" t="s">
        <v>4103</v>
      </c>
      <c r="DE543" s="54" t="s">
        <v>4132</v>
      </c>
      <c r="DF543" s="54" t="s">
        <v>699</v>
      </c>
      <c r="DG543" s="54">
        <v>3</v>
      </c>
      <c r="DH543" s="54">
        <v>0</v>
      </c>
      <c r="DI543" s="54"/>
      <c r="DJ543" s="54">
        <v>5</v>
      </c>
      <c r="DK543" s="54"/>
      <c r="DL543" s="54"/>
      <c r="DM543" s="54"/>
      <c r="DN543" s="54">
        <v>1</v>
      </c>
      <c r="DO543" s="54" t="s">
        <v>4405</v>
      </c>
      <c r="DP543" s="54">
        <v>90</v>
      </c>
      <c r="DQ543" s="54"/>
      <c r="DR543" s="54"/>
      <c r="DS543" s="54"/>
      <c r="DT543" s="54"/>
      <c r="DU543" s="54"/>
      <c r="DV543" s="54"/>
      <c r="DW543" s="54"/>
      <c r="DX543" s="54"/>
      <c r="DY543" s="54"/>
      <c r="DZ543" s="54">
        <v>1</v>
      </c>
      <c r="EA543" s="54" t="s">
        <v>4487</v>
      </c>
      <c r="EB543" s="54">
        <v>19</v>
      </c>
      <c r="EC543" s="54"/>
      <c r="ED543" s="54"/>
      <c r="EE543" s="54"/>
      <c r="EF543" s="54"/>
      <c r="EG543" s="54"/>
      <c r="EH543" s="54"/>
      <c r="EI543" s="54">
        <v>1</v>
      </c>
      <c r="EJ543" s="54" t="s">
        <v>4487</v>
      </c>
      <c r="EK543" s="54">
        <v>1949</v>
      </c>
      <c r="EL543" s="54">
        <v>1</v>
      </c>
      <c r="EM543" s="54" t="s">
        <v>4662</v>
      </c>
      <c r="EN543" s="54">
        <v>7297</v>
      </c>
      <c r="EO543" s="54"/>
      <c r="EP543" s="54"/>
      <c r="EQ543" s="54"/>
      <c r="ER543" s="54"/>
      <c r="ES543" s="54"/>
      <c r="ET543" s="54"/>
      <c r="EU543" s="54"/>
      <c r="EV543" s="54"/>
      <c r="EW543" s="54"/>
      <c r="EX543" s="54"/>
      <c r="EY543" s="54"/>
      <c r="EZ543" s="54"/>
      <c r="FA543" s="54"/>
      <c r="FB543" s="54"/>
      <c r="FC543" s="54"/>
      <c r="FD543" s="54"/>
      <c r="FE543" s="54"/>
      <c r="FF543" s="54"/>
      <c r="FG543" s="54"/>
      <c r="FH543" s="54"/>
      <c r="FI543" s="54"/>
      <c r="FJ543" s="54"/>
      <c r="FK543" s="54"/>
      <c r="FL543" s="54"/>
      <c r="FM543" s="54"/>
      <c r="FN543" s="54"/>
      <c r="FO543" s="54"/>
      <c r="FP543" s="54"/>
      <c r="FQ543" s="54"/>
      <c r="FR543" s="54">
        <v>1</v>
      </c>
      <c r="FS543" s="54" t="s">
        <v>4903</v>
      </c>
      <c r="FT543" s="54" t="s">
        <v>4945</v>
      </c>
      <c r="FU543" s="54" t="s">
        <v>5150</v>
      </c>
      <c r="FV543" s="54" t="s">
        <v>5325</v>
      </c>
      <c r="FW543" s="54" t="s">
        <v>5388</v>
      </c>
      <c r="FX543" s="54"/>
      <c r="FY543" s="54" t="s">
        <v>5579</v>
      </c>
      <c r="FZ543" s="54"/>
      <c r="GA543" s="54"/>
      <c r="GB543" s="54"/>
      <c r="GC543" s="54"/>
      <c r="GD543" s="54"/>
      <c r="GE543" s="54"/>
      <c r="GF543" s="54" t="s">
        <v>6096</v>
      </c>
      <c r="GG543" s="54" t="s">
        <v>6425</v>
      </c>
      <c r="GH543" s="54" t="s">
        <v>6759</v>
      </c>
      <c r="GI543" s="54" t="s">
        <v>7101</v>
      </c>
      <c r="GJ543" s="54" t="s">
        <v>7221</v>
      </c>
      <c r="GK543" s="54" t="s">
        <v>7316</v>
      </c>
      <c r="GL543" s="54" t="s">
        <v>7418</v>
      </c>
      <c r="GM543" s="54" t="s">
        <v>7488</v>
      </c>
      <c r="GN543" s="54"/>
    </row>
    <row r="544" spans="3:196" ht="30" customHeight="1" x14ac:dyDescent="0.2">
      <c r="C544" s="102" t="s">
        <v>11182</v>
      </c>
      <c r="D544" s="102" t="s">
        <v>11213</v>
      </c>
      <c r="E544" s="54" t="s">
        <v>68</v>
      </c>
      <c r="F544" s="54" t="s">
        <v>11175</v>
      </c>
      <c r="G544" s="54" t="s">
        <v>83</v>
      </c>
      <c r="H544" s="54" t="s">
        <v>395</v>
      </c>
      <c r="I544" s="54" t="s">
        <v>633</v>
      </c>
      <c r="J544" s="54" t="s">
        <v>742</v>
      </c>
      <c r="K544" s="54">
        <v>2019</v>
      </c>
      <c r="L544" s="54" t="s">
        <v>894</v>
      </c>
      <c r="M544" s="54" t="s">
        <v>936</v>
      </c>
      <c r="N544" s="54"/>
      <c r="O544" s="54"/>
      <c r="P544" s="54"/>
      <c r="Q544" s="54" t="s">
        <v>1749</v>
      </c>
      <c r="R544" s="54" t="s">
        <v>1943</v>
      </c>
      <c r="S544" s="54" t="s">
        <v>2206</v>
      </c>
      <c r="T544" s="54" t="s">
        <v>2424</v>
      </c>
      <c r="U544" s="54"/>
      <c r="V544" s="54"/>
      <c r="W544" s="54"/>
      <c r="X544" s="54"/>
      <c r="Y544" s="54"/>
      <c r="Z544" s="54" t="s">
        <v>2921</v>
      </c>
      <c r="AA544" s="54" t="s">
        <v>3118</v>
      </c>
      <c r="AB544" s="54" t="s">
        <v>3138</v>
      </c>
      <c r="AC544" s="54" t="s">
        <v>3340</v>
      </c>
      <c r="AD544" s="55">
        <v>4.6640000000000006</v>
      </c>
      <c r="AE544" s="55"/>
      <c r="AF544" s="55"/>
      <c r="AG544" s="55"/>
      <c r="AH544" s="55">
        <v>4.0030000000000001</v>
      </c>
      <c r="AI544" s="55">
        <v>85.76</v>
      </c>
      <c r="AJ544" s="55">
        <v>7.0000000000000007E-2</v>
      </c>
      <c r="AK544" s="55">
        <v>0.12</v>
      </c>
      <c r="AL544" s="55">
        <v>0</v>
      </c>
      <c r="AM544" s="55">
        <v>0.21099999999999999</v>
      </c>
      <c r="AN544" s="55">
        <v>0</v>
      </c>
      <c r="AO544" s="55">
        <v>0.33</v>
      </c>
      <c r="AP544" s="55">
        <v>0</v>
      </c>
      <c r="AQ544" s="55"/>
      <c r="AR544" s="55"/>
      <c r="AS544" s="55"/>
      <c r="AT544" s="55"/>
      <c r="AU544" s="55"/>
      <c r="AV544" s="55"/>
      <c r="AW544" s="54"/>
      <c r="AX544" s="54"/>
      <c r="AY544" s="55"/>
      <c r="AZ544" s="55">
        <v>6.2489999999999997</v>
      </c>
      <c r="BA544" s="55">
        <v>0.11</v>
      </c>
      <c r="BB544" s="56">
        <v>37</v>
      </c>
      <c r="BC544" s="56">
        <v>9</v>
      </c>
      <c r="BD544" s="56">
        <v>14</v>
      </c>
      <c r="BE544" s="56"/>
      <c r="BF544" s="56"/>
      <c r="BG544" s="56"/>
      <c r="BH544" s="56"/>
      <c r="BI544" s="56"/>
      <c r="BJ544" s="56"/>
      <c r="BK544" s="56"/>
      <c r="BL544" s="56">
        <v>1</v>
      </c>
      <c r="BM544" s="56"/>
      <c r="BN544" s="56"/>
      <c r="BO544" s="56"/>
      <c r="BP544" s="56">
        <v>3</v>
      </c>
      <c r="BQ544" s="56"/>
      <c r="BR544" s="56"/>
      <c r="BS544" s="56"/>
      <c r="BT544" s="56"/>
      <c r="BU544" s="56"/>
      <c r="BV544" s="56">
        <v>1</v>
      </c>
      <c r="BW544" s="56"/>
      <c r="BX544" s="56">
        <v>9</v>
      </c>
      <c r="BY544" s="56"/>
      <c r="BZ544" s="56"/>
      <c r="CA544" s="56"/>
      <c r="CB544" s="56"/>
      <c r="CC544" s="56"/>
      <c r="CD544" s="56"/>
      <c r="CE544" s="56"/>
      <c r="CF544" s="56"/>
      <c r="CG544" s="56"/>
      <c r="CH544" s="56"/>
      <c r="CI544" s="56"/>
      <c r="CJ544" s="56"/>
      <c r="CK544" s="56"/>
      <c r="CL544" s="56"/>
      <c r="CM544" s="56"/>
      <c r="CN544" s="56">
        <v>0</v>
      </c>
      <c r="CO544" s="56"/>
      <c r="CP544" s="70"/>
      <c r="CQ544" s="56"/>
      <c r="CR544" s="56"/>
      <c r="CS544" s="56"/>
      <c r="CT544" s="56"/>
      <c r="CU544" s="56">
        <v>14</v>
      </c>
      <c r="CV544" s="56">
        <v>0</v>
      </c>
      <c r="CW544" s="55">
        <v>8.4949999999999992</v>
      </c>
      <c r="CX544" s="54" t="s">
        <v>687</v>
      </c>
      <c r="CY544" s="54"/>
      <c r="CZ544" s="54">
        <v>80</v>
      </c>
      <c r="DA544" s="54" t="s">
        <v>4063</v>
      </c>
      <c r="DB544" s="55">
        <v>10.037000000000001</v>
      </c>
      <c r="DC544" s="54"/>
      <c r="DD544" s="54"/>
      <c r="DE544" s="54"/>
      <c r="DF544" s="54"/>
      <c r="DG544" s="54"/>
      <c r="DH544" s="54"/>
      <c r="DI544" s="54"/>
      <c r="DJ544" s="54"/>
      <c r="DK544" s="54"/>
      <c r="DL544" s="54"/>
      <c r="DM544" s="54"/>
      <c r="DN544" s="54">
        <v>1</v>
      </c>
      <c r="DO544" s="54" t="s">
        <v>4407</v>
      </c>
      <c r="DP544" s="54">
        <v>88</v>
      </c>
      <c r="DQ544" s="54"/>
      <c r="DR544" s="54"/>
      <c r="DS544" s="54"/>
      <c r="DT544" s="54"/>
      <c r="DU544" s="54"/>
      <c r="DV544" s="54"/>
      <c r="DW544" s="54"/>
      <c r="DX544" s="54"/>
      <c r="DY544" s="54"/>
      <c r="DZ544" s="54">
        <v>1</v>
      </c>
      <c r="EA544" s="54" t="s">
        <v>4488</v>
      </c>
      <c r="EB544" s="54">
        <v>13</v>
      </c>
      <c r="EC544" s="54"/>
      <c r="ED544" s="54"/>
      <c r="EE544" s="54"/>
      <c r="EF544" s="54"/>
      <c r="EG544" s="54"/>
      <c r="EH544" s="54"/>
      <c r="EI544" s="54">
        <v>1</v>
      </c>
      <c r="EJ544" s="54" t="s">
        <v>4488</v>
      </c>
      <c r="EK544" s="54">
        <v>120</v>
      </c>
      <c r="EL544" s="54">
        <v>1</v>
      </c>
      <c r="EM544" s="54" t="s">
        <v>4653</v>
      </c>
      <c r="EN544" s="54">
        <v>8029</v>
      </c>
      <c r="EO544" s="54"/>
      <c r="EP544" s="54"/>
      <c r="EQ544" s="54"/>
      <c r="ER544" s="54"/>
      <c r="ES544" s="54"/>
      <c r="ET544" s="54"/>
      <c r="EU544" s="54"/>
      <c r="EV544" s="54"/>
      <c r="EW544" s="54"/>
      <c r="EX544" s="54"/>
      <c r="EY544" s="54"/>
      <c r="EZ544" s="54"/>
      <c r="FA544" s="54">
        <v>1</v>
      </c>
      <c r="FB544" s="54" t="s">
        <v>4829</v>
      </c>
      <c r="FC544" s="54">
        <v>7</v>
      </c>
      <c r="FD544" s="54" t="s">
        <v>4857</v>
      </c>
      <c r="FE544" s="54" t="s">
        <v>4874</v>
      </c>
      <c r="FF544" s="54">
        <v>2263</v>
      </c>
      <c r="FG544" s="54"/>
      <c r="FH544" s="54"/>
      <c r="FI544" s="54"/>
      <c r="FJ544" s="54"/>
      <c r="FK544" s="54"/>
      <c r="FL544" s="54"/>
      <c r="FM544" s="54"/>
      <c r="FN544" s="54"/>
      <c r="FO544" s="54"/>
      <c r="FP544" s="54"/>
      <c r="FQ544" s="54"/>
      <c r="FR544" s="54">
        <v>1</v>
      </c>
      <c r="FS544" s="54" t="s">
        <v>4912</v>
      </c>
      <c r="FT544" s="54" t="s">
        <v>4946</v>
      </c>
      <c r="FU544" s="54" t="s">
        <v>5153</v>
      </c>
      <c r="FV544" s="54"/>
      <c r="FW544" s="54"/>
      <c r="FX544" s="54"/>
      <c r="FY544" s="54" t="s">
        <v>5582</v>
      </c>
      <c r="FZ544" s="54"/>
      <c r="GA544" s="54"/>
      <c r="GB544" s="54"/>
      <c r="GC544" s="54"/>
      <c r="GD544" s="54"/>
      <c r="GE544" s="54"/>
      <c r="GF544" s="54" t="s">
        <v>6100</v>
      </c>
      <c r="GG544" s="54" t="s">
        <v>6428</v>
      </c>
      <c r="GH544" s="54" t="s">
        <v>6763</v>
      </c>
      <c r="GI544" s="54" t="s">
        <v>7105</v>
      </c>
      <c r="GJ544" s="54" t="s">
        <v>7221</v>
      </c>
      <c r="GK544" s="54" t="s">
        <v>7316</v>
      </c>
      <c r="GL544" s="54" t="s">
        <v>7418</v>
      </c>
      <c r="GM544" s="54" t="s">
        <v>7488</v>
      </c>
      <c r="GN544" s="54"/>
    </row>
    <row r="545" spans="3:196" ht="30" customHeight="1" x14ac:dyDescent="0.2">
      <c r="C545" s="102" t="s">
        <v>11182</v>
      </c>
      <c r="D545" s="102" t="s">
        <v>11213</v>
      </c>
      <c r="E545" s="54" t="s">
        <v>68</v>
      </c>
      <c r="F545" s="54" t="s">
        <v>11175</v>
      </c>
      <c r="G545" s="54" t="s">
        <v>83</v>
      </c>
      <c r="H545" s="54" t="s">
        <v>400</v>
      </c>
      <c r="I545" s="54" t="s">
        <v>633</v>
      </c>
      <c r="J545" s="54" t="s">
        <v>742</v>
      </c>
      <c r="K545" s="54">
        <v>2019</v>
      </c>
      <c r="L545" s="54" t="s">
        <v>894</v>
      </c>
      <c r="M545" s="54" t="s">
        <v>936</v>
      </c>
      <c r="N545" s="54"/>
      <c r="O545" s="54" t="s">
        <v>1258</v>
      </c>
      <c r="P545" s="54" t="s">
        <v>1481</v>
      </c>
      <c r="Q545" s="54" t="s">
        <v>1752</v>
      </c>
      <c r="R545" s="54" t="s">
        <v>1945</v>
      </c>
      <c r="S545" s="54" t="s">
        <v>2209</v>
      </c>
      <c r="T545" s="54" t="s">
        <v>2426</v>
      </c>
      <c r="U545" s="54" t="s">
        <v>2516</v>
      </c>
      <c r="V545" s="54" t="s">
        <v>2592</v>
      </c>
      <c r="W545" s="54"/>
      <c r="X545" s="54"/>
      <c r="Y545" s="54"/>
      <c r="Z545" s="54" t="s">
        <v>2927</v>
      </c>
      <c r="AA545" s="54" t="s">
        <v>3121</v>
      </c>
      <c r="AB545" s="54" t="s">
        <v>3138</v>
      </c>
      <c r="AC545" s="54" t="s">
        <v>3345</v>
      </c>
      <c r="AD545" s="55">
        <v>8.0289999999999999</v>
      </c>
      <c r="AE545" s="55"/>
      <c r="AF545" s="55"/>
      <c r="AG545" s="55"/>
      <c r="AH545" s="55">
        <v>8.0289999999999999</v>
      </c>
      <c r="AI545" s="55">
        <v>100</v>
      </c>
      <c r="AJ545" s="55">
        <v>0.11</v>
      </c>
      <c r="AK545" s="55">
        <v>0</v>
      </c>
      <c r="AL545" s="55">
        <v>0</v>
      </c>
      <c r="AM545" s="55">
        <v>0</v>
      </c>
      <c r="AN545" s="55">
        <v>0</v>
      </c>
      <c r="AO545" s="55">
        <v>0</v>
      </c>
      <c r="AP545" s="55">
        <v>0</v>
      </c>
      <c r="AQ545" s="55"/>
      <c r="AR545" s="55"/>
      <c r="AS545" s="55"/>
      <c r="AT545" s="55"/>
      <c r="AU545" s="55"/>
      <c r="AV545" s="55"/>
      <c r="AW545" s="54"/>
      <c r="AX545" s="54"/>
      <c r="AY545" s="55"/>
      <c r="AZ545" s="55">
        <v>20.45</v>
      </c>
      <c r="BA545" s="55">
        <v>2E-3</v>
      </c>
      <c r="BB545" s="56">
        <v>115</v>
      </c>
      <c r="BC545" s="56">
        <v>41</v>
      </c>
      <c r="BD545" s="56">
        <v>25</v>
      </c>
      <c r="BE545" s="56"/>
      <c r="BF545" s="56">
        <v>4</v>
      </c>
      <c r="BG545" s="56"/>
      <c r="BH545" s="56"/>
      <c r="BI545" s="56"/>
      <c r="BJ545" s="56">
        <v>2</v>
      </c>
      <c r="BK545" s="56"/>
      <c r="BL545" s="56">
        <v>2</v>
      </c>
      <c r="BM545" s="56">
        <v>1</v>
      </c>
      <c r="BN545" s="56"/>
      <c r="BO545" s="56"/>
      <c r="BP545" s="56"/>
      <c r="BQ545" s="56"/>
      <c r="BR545" s="56"/>
      <c r="BS545" s="56">
        <v>1</v>
      </c>
      <c r="BT545" s="56"/>
      <c r="BU545" s="56"/>
      <c r="BV545" s="56"/>
      <c r="BW545" s="56"/>
      <c r="BX545" s="56">
        <v>13</v>
      </c>
      <c r="BY545" s="56"/>
      <c r="BZ545" s="56"/>
      <c r="CA545" s="56"/>
      <c r="CB545" s="56"/>
      <c r="CC545" s="56"/>
      <c r="CD545" s="56"/>
      <c r="CE545" s="56"/>
      <c r="CF545" s="56"/>
      <c r="CG545" s="56"/>
      <c r="CH545" s="56"/>
      <c r="CI545" s="56"/>
      <c r="CJ545" s="56"/>
      <c r="CK545" s="56"/>
      <c r="CL545" s="56"/>
      <c r="CM545" s="56"/>
      <c r="CN545" s="56">
        <v>0</v>
      </c>
      <c r="CO545" s="56"/>
      <c r="CP545" s="70"/>
      <c r="CQ545" s="56"/>
      <c r="CR545" s="56"/>
      <c r="CS545" s="56"/>
      <c r="CT545" s="56"/>
      <c r="CU545" s="56">
        <v>23</v>
      </c>
      <c r="CV545" s="56">
        <v>0</v>
      </c>
      <c r="CW545" s="55">
        <v>16.138999999999999</v>
      </c>
      <c r="CX545" s="54" t="s">
        <v>3862</v>
      </c>
      <c r="CY545" s="54"/>
      <c r="CZ545" s="54">
        <v>100</v>
      </c>
      <c r="DA545" s="54" t="s">
        <v>4064</v>
      </c>
      <c r="DB545" s="55">
        <v>16.138999999999999</v>
      </c>
      <c r="DC545" s="54"/>
      <c r="DD545" s="54"/>
      <c r="DE545" s="54"/>
      <c r="DF545" s="54"/>
      <c r="DG545" s="54"/>
      <c r="DH545" s="54">
        <v>0</v>
      </c>
      <c r="DI545" s="54"/>
      <c r="DJ545" s="54">
        <v>0</v>
      </c>
      <c r="DK545" s="54">
        <v>1</v>
      </c>
      <c r="DL545" s="54" t="s">
        <v>4262</v>
      </c>
      <c r="DM545" s="54">
        <v>240</v>
      </c>
      <c r="DN545" s="54">
        <v>1</v>
      </c>
      <c r="DO545" s="54" t="s">
        <v>4408</v>
      </c>
      <c r="DP545" s="54">
        <v>28</v>
      </c>
      <c r="DQ545" s="54"/>
      <c r="DR545" s="54"/>
      <c r="DS545" s="54"/>
      <c r="DT545" s="54"/>
      <c r="DU545" s="54"/>
      <c r="DV545" s="54"/>
      <c r="DW545" s="54">
        <v>1</v>
      </c>
      <c r="DX545" s="54" t="s">
        <v>4461</v>
      </c>
      <c r="DY545" s="54">
        <v>1112</v>
      </c>
      <c r="DZ545" s="54">
        <v>1</v>
      </c>
      <c r="EA545" s="54" t="s">
        <v>4489</v>
      </c>
      <c r="EB545" s="54">
        <v>28</v>
      </c>
      <c r="EC545" s="54"/>
      <c r="ED545" s="54"/>
      <c r="EE545" s="54"/>
      <c r="EF545" s="54"/>
      <c r="EG545" s="54"/>
      <c r="EH545" s="54"/>
      <c r="EI545" s="54">
        <v>1</v>
      </c>
      <c r="EJ545" s="54" t="s">
        <v>4612</v>
      </c>
      <c r="EK545" s="54">
        <v>841</v>
      </c>
      <c r="EL545" s="54">
        <v>1</v>
      </c>
      <c r="EM545" s="54" t="s">
        <v>4663</v>
      </c>
      <c r="EN545" s="54">
        <v>12912</v>
      </c>
      <c r="EO545" s="54"/>
      <c r="EP545" s="54"/>
      <c r="EQ545" s="54"/>
      <c r="ER545" s="54"/>
      <c r="ES545" s="54"/>
      <c r="ET545" s="54"/>
      <c r="EU545" s="54"/>
      <c r="EV545" s="54"/>
      <c r="EW545" s="54"/>
      <c r="EX545" s="54"/>
      <c r="EY545" s="54"/>
      <c r="EZ545" s="54"/>
      <c r="FA545" s="54">
        <v>1</v>
      </c>
      <c r="FB545" s="54" t="s">
        <v>4830</v>
      </c>
      <c r="FC545" s="54">
        <v>10</v>
      </c>
      <c r="FD545" s="54"/>
      <c r="FE545" s="54"/>
      <c r="FF545" s="54"/>
      <c r="FG545" s="54"/>
      <c r="FH545" s="54"/>
      <c r="FI545" s="54"/>
      <c r="FJ545" s="54"/>
      <c r="FK545" s="54"/>
      <c r="FL545" s="54"/>
      <c r="FM545" s="54"/>
      <c r="FN545" s="54"/>
      <c r="FO545" s="54"/>
      <c r="FP545" s="54"/>
      <c r="FQ545" s="54"/>
      <c r="FR545" s="54"/>
      <c r="FS545" s="54"/>
      <c r="FT545" s="54"/>
      <c r="FU545" s="54" t="s">
        <v>5158</v>
      </c>
      <c r="FV545" s="54" t="s">
        <v>5330</v>
      </c>
      <c r="FW545" s="54"/>
      <c r="FX545" s="54"/>
      <c r="FY545" s="54" t="s">
        <v>5586</v>
      </c>
      <c r="FZ545" s="54"/>
      <c r="GA545" s="54" t="s">
        <v>5655</v>
      </c>
      <c r="GB545" s="54"/>
      <c r="GC545" s="54" t="s">
        <v>5796</v>
      </c>
      <c r="GD545" s="54">
        <v>22</v>
      </c>
      <c r="GE545" s="54">
        <v>1200</v>
      </c>
      <c r="GF545" s="54" t="s">
        <v>6104</v>
      </c>
      <c r="GG545" s="54" t="s">
        <v>6431</v>
      </c>
      <c r="GH545" s="54" t="s">
        <v>6768</v>
      </c>
      <c r="GI545" s="54" t="s">
        <v>7109</v>
      </c>
      <c r="GJ545" s="54" t="s">
        <v>7221</v>
      </c>
      <c r="GK545" s="54" t="s">
        <v>7316</v>
      </c>
      <c r="GL545" s="54" t="s">
        <v>7418</v>
      </c>
      <c r="GM545" s="54" t="s">
        <v>7488</v>
      </c>
      <c r="GN545" s="54"/>
    </row>
    <row r="546" spans="3:196" ht="30" customHeight="1" x14ac:dyDescent="0.2">
      <c r="C546" s="102" t="s">
        <v>11182</v>
      </c>
      <c r="D546" s="102" t="s">
        <v>11213</v>
      </c>
      <c r="E546" s="54" t="s">
        <v>68</v>
      </c>
      <c r="F546" s="54" t="s">
        <v>11175</v>
      </c>
      <c r="G546" s="54" t="s">
        <v>83</v>
      </c>
      <c r="H546" s="54" t="s">
        <v>402</v>
      </c>
      <c r="I546" s="54" t="s">
        <v>633</v>
      </c>
      <c r="J546" s="54" t="s">
        <v>742</v>
      </c>
      <c r="K546" s="54">
        <v>2019</v>
      </c>
      <c r="L546" s="54" t="s">
        <v>894</v>
      </c>
      <c r="M546" s="54" t="s">
        <v>936</v>
      </c>
      <c r="N546" s="54"/>
      <c r="O546" s="54" t="s">
        <v>1260</v>
      </c>
      <c r="P546" s="54" t="s">
        <v>1483</v>
      </c>
      <c r="Q546" s="54" t="s">
        <v>1753</v>
      </c>
      <c r="R546" s="54" t="s">
        <v>1946</v>
      </c>
      <c r="S546" s="54"/>
      <c r="T546" s="54"/>
      <c r="U546" s="54"/>
      <c r="V546" s="54"/>
      <c r="W546" s="54"/>
      <c r="X546" s="54"/>
      <c r="Y546" s="54"/>
      <c r="Z546" s="54" t="s">
        <v>2929</v>
      </c>
      <c r="AA546" s="54" t="s">
        <v>3122</v>
      </c>
      <c r="AB546" s="54" t="s">
        <v>3138</v>
      </c>
      <c r="AC546" s="54" t="s">
        <v>3347</v>
      </c>
      <c r="AD546" s="55">
        <v>22.594000000000001</v>
      </c>
      <c r="AE546" s="55"/>
      <c r="AF546" s="55"/>
      <c r="AG546" s="55"/>
      <c r="AH546" s="55">
        <v>22.594000000000001</v>
      </c>
      <c r="AI546" s="55">
        <v>97.37</v>
      </c>
      <c r="AJ546" s="55">
        <v>0.36</v>
      </c>
      <c r="AK546" s="55">
        <v>0</v>
      </c>
      <c r="AL546" s="55">
        <v>0</v>
      </c>
      <c r="AM546" s="55">
        <v>0</v>
      </c>
      <c r="AN546" s="55">
        <v>0</v>
      </c>
      <c r="AO546" s="55">
        <v>0</v>
      </c>
      <c r="AP546" s="55">
        <v>0</v>
      </c>
      <c r="AQ546" s="55"/>
      <c r="AR546" s="55"/>
      <c r="AS546" s="55"/>
      <c r="AT546" s="55"/>
      <c r="AU546" s="55"/>
      <c r="AV546" s="55">
        <v>1</v>
      </c>
      <c r="AW546" s="54" t="s">
        <v>3490</v>
      </c>
      <c r="AX546" s="54" t="s">
        <v>3528</v>
      </c>
      <c r="AY546" s="55">
        <v>0</v>
      </c>
      <c r="AZ546" s="55">
        <v>16.36</v>
      </c>
      <c r="BA546" s="55">
        <v>0.3</v>
      </c>
      <c r="BB546" s="56">
        <v>60</v>
      </c>
      <c r="BC546" s="56">
        <v>25</v>
      </c>
      <c r="BD546" s="56">
        <v>11</v>
      </c>
      <c r="BE546" s="56"/>
      <c r="BF546" s="56">
        <v>4</v>
      </c>
      <c r="BG546" s="56"/>
      <c r="BH546" s="56"/>
      <c r="BI546" s="56"/>
      <c r="BJ546" s="56"/>
      <c r="BK546" s="56"/>
      <c r="BL546" s="56"/>
      <c r="BM546" s="56"/>
      <c r="BN546" s="56"/>
      <c r="BO546" s="56"/>
      <c r="BP546" s="56">
        <v>1</v>
      </c>
      <c r="BQ546" s="56">
        <v>1</v>
      </c>
      <c r="BR546" s="56"/>
      <c r="BS546" s="56"/>
      <c r="BT546" s="56"/>
      <c r="BU546" s="56"/>
      <c r="BV546" s="56"/>
      <c r="BW546" s="56"/>
      <c r="BX546" s="56">
        <v>6</v>
      </c>
      <c r="BY546" s="56"/>
      <c r="BZ546" s="56"/>
      <c r="CA546" s="56"/>
      <c r="CB546" s="56"/>
      <c r="CC546" s="56"/>
      <c r="CD546" s="56"/>
      <c r="CE546" s="56"/>
      <c r="CF546" s="56"/>
      <c r="CG546" s="56"/>
      <c r="CH546" s="56"/>
      <c r="CI546" s="56"/>
      <c r="CJ546" s="56"/>
      <c r="CK546" s="56"/>
      <c r="CL546" s="56"/>
      <c r="CM546" s="56"/>
      <c r="CN546" s="56">
        <v>0</v>
      </c>
      <c r="CO546" s="56"/>
      <c r="CP546" s="70"/>
      <c r="CQ546" s="56"/>
      <c r="CR546" s="56"/>
      <c r="CS546" s="56"/>
      <c r="CT546" s="56"/>
      <c r="CU546" s="56">
        <v>12</v>
      </c>
      <c r="CV546" s="56">
        <v>0</v>
      </c>
      <c r="CW546" s="55">
        <v>16.963000000000001</v>
      </c>
      <c r="CX546" s="54" t="s">
        <v>3864</v>
      </c>
      <c r="CY546" s="54"/>
      <c r="CZ546" s="54">
        <v>100</v>
      </c>
      <c r="DA546" s="54" t="s">
        <v>4065</v>
      </c>
      <c r="DB546" s="55">
        <v>16.963000000000001</v>
      </c>
      <c r="DC546" s="54">
        <v>1</v>
      </c>
      <c r="DD546" s="54" t="s">
        <v>4105</v>
      </c>
      <c r="DE546" s="54" t="s">
        <v>4133</v>
      </c>
      <c r="DF546" s="54" t="s">
        <v>4150</v>
      </c>
      <c r="DG546" s="54">
        <v>19</v>
      </c>
      <c r="DH546" s="54">
        <v>24</v>
      </c>
      <c r="DI546" s="54"/>
      <c r="DJ546" s="54">
        <v>0</v>
      </c>
      <c r="DK546" s="54"/>
      <c r="DL546" s="54"/>
      <c r="DM546" s="54"/>
      <c r="DN546" s="54">
        <v>1</v>
      </c>
      <c r="DO546" s="54" t="s">
        <v>4409</v>
      </c>
      <c r="DP546" s="54">
        <v>25</v>
      </c>
      <c r="DQ546" s="54"/>
      <c r="DR546" s="54"/>
      <c r="DS546" s="54"/>
      <c r="DT546" s="54"/>
      <c r="DU546" s="54"/>
      <c r="DV546" s="54"/>
      <c r="DW546" s="54"/>
      <c r="DX546" s="54"/>
      <c r="DY546" s="54"/>
      <c r="DZ546" s="54">
        <v>1</v>
      </c>
      <c r="EA546" s="54" t="s">
        <v>4490</v>
      </c>
      <c r="EB546" s="54">
        <v>35</v>
      </c>
      <c r="EC546" s="54"/>
      <c r="ED546" s="54"/>
      <c r="EE546" s="54"/>
      <c r="EF546" s="54" t="s">
        <v>4545</v>
      </c>
      <c r="EG546" s="54" t="s">
        <v>4577</v>
      </c>
      <c r="EH546" s="54">
        <v>3245</v>
      </c>
      <c r="EI546" s="54">
        <v>1</v>
      </c>
      <c r="EJ546" s="54" t="s">
        <v>4490</v>
      </c>
      <c r="EK546" s="54">
        <v>2573</v>
      </c>
      <c r="EL546" s="54">
        <v>1</v>
      </c>
      <c r="EM546" s="54" t="s">
        <v>4653</v>
      </c>
      <c r="EN546" s="54">
        <v>13570</v>
      </c>
      <c r="EO546" s="54"/>
      <c r="EP546" s="54"/>
      <c r="EQ546" s="54"/>
      <c r="ER546" s="54"/>
      <c r="ES546" s="54"/>
      <c r="ET546" s="54"/>
      <c r="EU546" s="54"/>
      <c r="EV546" s="54"/>
      <c r="EW546" s="54"/>
      <c r="EX546" s="54"/>
      <c r="EY546" s="54"/>
      <c r="EZ546" s="54"/>
      <c r="FA546" s="54">
        <v>1</v>
      </c>
      <c r="FB546" s="54" t="s">
        <v>4831</v>
      </c>
      <c r="FC546" s="54">
        <v>10</v>
      </c>
      <c r="FD546" s="54" t="s">
        <v>4858</v>
      </c>
      <c r="FE546" s="54" t="s">
        <v>4876</v>
      </c>
      <c r="FF546" s="54">
        <v>3245</v>
      </c>
      <c r="FG546" s="54"/>
      <c r="FH546" s="54"/>
      <c r="FI546" s="54"/>
      <c r="FJ546" s="54"/>
      <c r="FK546" s="54"/>
      <c r="FL546" s="54"/>
      <c r="FM546" s="54"/>
      <c r="FN546" s="54"/>
      <c r="FO546" s="54"/>
      <c r="FP546" s="54"/>
      <c r="FQ546" s="54"/>
      <c r="FR546" s="54">
        <v>1</v>
      </c>
      <c r="FS546" s="54" t="s">
        <v>4913</v>
      </c>
      <c r="FT546" s="54" t="s">
        <v>4490</v>
      </c>
      <c r="FU546" s="54" t="s">
        <v>5160</v>
      </c>
      <c r="FV546" s="54" t="s">
        <v>5331</v>
      </c>
      <c r="FW546" s="54" t="s">
        <v>4913</v>
      </c>
      <c r="FX546" s="54"/>
      <c r="FY546" s="54" t="s">
        <v>5587</v>
      </c>
      <c r="FZ546" s="54"/>
      <c r="GA546" s="54" t="s">
        <v>5656</v>
      </c>
      <c r="GB546" s="54"/>
      <c r="GC546" s="54"/>
      <c r="GD546" s="54"/>
      <c r="GE546" s="54"/>
      <c r="GF546" s="54" t="s">
        <v>6106</v>
      </c>
      <c r="GG546" s="54" t="s">
        <v>6295</v>
      </c>
      <c r="GH546" s="54" t="s">
        <v>6770</v>
      </c>
      <c r="GI546" s="54" t="s">
        <v>7111</v>
      </c>
      <c r="GJ546" s="54" t="s">
        <v>7221</v>
      </c>
      <c r="GK546" s="54" t="s">
        <v>7316</v>
      </c>
      <c r="GL546" s="54" t="s">
        <v>7418</v>
      </c>
      <c r="GM546" s="54" t="s">
        <v>7488</v>
      </c>
      <c r="GN546" s="54"/>
    </row>
    <row r="547" spans="3:196" ht="30" customHeight="1" x14ac:dyDescent="0.2">
      <c r="C547" s="102" t="s">
        <v>11182</v>
      </c>
      <c r="D547" s="102" t="s">
        <v>11213</v>
      </c>
      <c r="E547" s="54" t="s">
        <v>68</v>
      </c>
      <c r="F547" s="54" t="s">
        <v>11175</v>
      </c>
      <c r="G547" s="54" t="s">
        <v>83</v>
      </c>
      <c r="H547" s="54" t="s">
        <v>405</v>
      </c>
      <c r="I547" s="54" t="s">
        <v>633</v>
      </c>
      <c r="J547" s="54" t="s">
        <v>742</v>
      </c>
      <c r="K547" s="54">
        <v>2018</v>
      </c>
      <c r="L547" s="54" t="s">
        <v>894</v>
      </c>
      <c r="M547" s="54" t="s">
        <v>936</v>
      </c>
      <c r="N547" s="54"/>
      <c r="O547" s="54" t="s">
        <v>1264</v>
      </c>
      <c r="P547" s="54" t="s">
        <v>1486</v>
      </c>
      <c r="Q547" s="54" t="s">
        <v>1755</v>
      </c>
      <c r="R547" s="54" t="s">
        <v>1948</v>
      </c>
      <c r="S547" s="54"/>
      <c r="T547" s="54"/>
      <c r="U547" s="54"/>
      <c r="V547" s="54"/>
      <c r="W547" s="54"/>
      <c r="X547" s="54"/>
      <c r="Y547" s="54"/>
      <c r="Z547" s="54" t="s">
        <v>2932</v>
      </c>
      <c r="AA547" s="54" t="s">
        <v>3126</v>
      </c>
      <c r="AB547" s="54" t="s">
        <v>3138</v>
      </c>
      <c r="AC547" s="54" t="s">
        <v>3350</v>
      </c>
      <c r="AD547" s="55">
        <v>127.021</v>
      </c>
      <c r="AE547" s="55"/>
      <c r="AF547" s="55"/>
      <c r="AG547" s="55"/>
      <c r="AH547" s="55">
        <v>119.41</v>
      </c>
      <c r="AI547" s="55">
        <v>93.69</v>
      </c>
      <c r="AJ547" s="55">
        <v>0.77</v>
      </c>
      <c r="AK547" s="55">
        <v>6.0000000000000001E-3</v>
      </c>
      <c r="AL547" s="55">
        <v>0</v>
      </c>
      <c r="AM547" s="55">
        <v>7.5</v>
      </c>
      <c r="AN547" s="55">
        <v>5.51</v>
      </c>
      <c r="AO547" s="55">
        <v>0.105</v>
      </c>
      <c r="AP547" s="55">
        <v>0</v>
      </c>
      <c r="AQ547" s="55"/>
      <c r="AR547" s="55"/>
      <c r="AS547" s="55"/>
      <c r="AT547" s="55"/>
      <c r="AU547" s="55"/>
      <c r="AV547" s="55">
        <v>1</v>
      </c>
      <c r="AW547" s="54" t="s">
        <v>3494</v>
      </c>
      <c r="AX547" s="54" t="s">
        <v>3529</v>
      </c>
      <c r="AY547" s="55">
        <v>0</v>
      </c>
      <c r="AZ547" s="55">
        <v>133.06399999999999</v>
      </c>
      <c r="BA547" s="55">
        <v>0.56999999999999995</v>
      </c>
      <c r="BB547" s="56">
        <v>56</v>
      </c>
      <c r="BC547" s="56">
        <v>32</v>
      </c>
      <c r="BD547" s="56">
        <v>32</v>
      </c>
      <c r="BE547" s="56"/>
      <c r="BF547" s="56"/>
      <c r="BG547" s="56"/>
      <c r="BH547" s="56"/>
      <c r="BI547" s="56"/>
      <c r="BJ547" s="56">
        <v>3</v>
      </c>
      <c r="BK547" s="56"/>
      <c r="BL547" s="56"/>
      <c r="BM547" s="56">
        <v>4</v>
      </c>
      <c r="BN547" s="56"/>
      <c r="BO547" s="56">
        <v>2</v>
      </c>
      <c r="BP547" s="56">
        <v>7</v>
      </c>
      <c r="BQ547" s="56"/>
      <c r="BR547" s="56"/>
      <c r="BS547" s="56">
        <v>1</v>
      </c>
      <c r="BT547" s="56"/>
      <c r="BU547" s="56"/>
      <c r="BV547" s="56"/>
      <c r="BW547" s="56"/>
      <c r="BX547" s="56">
        <v>14</v>
      </c>
      <c r="BY547" s="56"/>
      <c r="BZ547" s="56"/>
      <c r="CA547" s="56"/>
      <c r="CB547" s="56"/>
      <c r="CC547" s="56"/>
      <c r="CD547" s="56"/>
      <c r="CE547" s="56"/>
      <c r="CF547" s="56"/>
      <c r="CG547" s="56"/>
      <c r="CH547" s="56"/>
      <c r="CI547" s="56"/>
      <c r="CJ547" s="56"/>
      <c r="CK547" s="56"/>
      <c r="CL547" s="56"/>
      <c r="CM547" s="56"/>
      <c r="CN547" s="56">
        <v>0</v>
      </c>
      <c r="CO547" s="56"/>
      <c r="CP547" s="70"/>
      <c r="CQ547" s="56">
        <v>1</v>
      </c>
      <c r="CR547" s="56"/>
      <c r="CS547" s="56"/>
      <c r="CT547" s="56"/>
      <c r="CU547" s="56">
        <v>32</v>
      </c>
      <c r="CV547" s="56">
        <v>0</v>
      </c>
      <c r="CW547" s="55">
        <v>35.323</v>
      </c>
      <c r="CX547" s="54" t="s">
        <v>3867</v>
      </c>
      <c r="CY547" s="54"/>
      <c r="CZ547" s="54">
        <v>97.22</v>
      </c>
      <c r="DA547" s="54" t="s">
        <v>4019</v>
      </c>
      <c r="DB547" s="55">
        <v>36.552</v>
      </c>
      <c r="DC547" s="54"/>
      <c r="DD547" s="54"/>
      <c r="DE547" s="54"/>
      <c r="DF547" s="54"/>
      <c r="DG547" s="54"/>
      <c r="DH547" s="54"/>
      <c r="DI547" s="54"/>
      <c r="DJ547" s="54"/>
      <c r="DK547" s="54">
        <v>1</v>
      </c>
      <c r="DL547" s="54" t="s">
        <v>4180</v>
      </c>
      <c r="DM547" s="54">
        <v>405</v>
      </c>
      <c r="DN547" s="54">
        <v>1</v>
      </c>
      <c r="DO547" s="54" t="s">
        <v>4182</v>
      </c>
      <c r="DP547" s="54">
        <v>236</v>
      </c>
      <c r="DQ547" s="54"/>
      <c r="DR547" s="54"/>
      <c r="DS547" s="54"/>
      <c r="DT547" s="54"/>
      <c r="DU547" s="54"/>
      <c r="DV547" s="54"/>
      <c r="DW547" s="54"/>
      <c r="DX547" s="54"/>
      <c r="DY547" s="54"/>
      <c r="DZ547" s="54">
        <v>1</v>
      </c>
      <c r="EA547" s="54" t="s">
        <v>4491</v>
      </c>
      <c r="EB547" s="54">
        <v>18</v>
      </c>
      <c r="EC547" s="54"/>
      <c r="ED547" s="54"/>
      <c r="EE547" s="54"/>
      <c r="EF547" s="54" t="s">
        <v>4547</v>
      </c>
      <c r="EG547" s="54" t="s">
        <v>4579</v>
      </c>
      <c r="EH547" s="54">
        <v>11</v>
      </c>
      <c r="EI547" s="54"/>
      <c r="EJ547" s="54"/>
      <c r="EK547" s="54"/>
      <c r="EL547" s="54">
        <v>1</v>
      </c>
      <c r="EM547" s="54" t="s">
        <v>4653</v>
      </c>
      <c r="EN547" s="54">
        <v>21931</v>
      </c>
      <c r="EO547" s="54"/>
      <c r="EP547" s="54"/>
      <c r="EQ547" s="54"/>
      <c r="ER547" s="54"/>
      <c r="ES547" s="54"/>
      <c r="ET547" s="54"/>
      <c r="EU547" s="54"/>
      <c r="EV547" s="54"/>
      <c r="EW547" s="54"/>
      <c r="EX547" s="54"/>
      <c r="EY547" s="54"/>
      <c r="EZ547" s="54"/>
      <c r="FA547" s="54">
        <v>1</v>
      </c>
      <c r="FB547" s="54" t="s">
        <v>4833</v>
      </c>
      <c r="FC547" s="54">
        <v>13</v>
      </c>
      <c r="FD547" s="54"/>
      <c r="FE547" s="54"/>
      <c r="FF547" s="54"/>
      <c r="FG547" s="54"/>
      <c r="FH547" s="54"/>
      <c r="FI547" s="54"/>
      <c r="FJ547" s="54"/>
      <c r="FK547" s="54"/>
      <c r="FL547" s="54"/>
      <c r="FM547" s="54"/>
      <c r="FN547" s="54"/>
      <c r="FO547" s="54"/>
      <c r="FP547" s="54"/>
      <c r="FQ547" s="54"/>
      <c r="FR547" s="54"/>
      <c r="FS547" s="54"/>
      <c r="FT547" s="54"/>
      <c r="FU547" s="54" t="s">
        <v>5164</v>
      </c>
      <c r="FV547" s="54" t="s">
        <v>5335</v>
      </c>
      <c r="FW547" s="54"/>
      <c r="FX547" s="54"/>
      <c r="FY547" s="54" t="s">
        <v>5591</v>
      </c>
      <c r="FZ547" s="54"/>
      <c r="GA547" s="54"/>
      <c r="GB547" s="54"/>
      <c r="GC547" s="54"/>
      <c r="GD547" s="54"/>
      <c r="GE547" s="54"/>
      <c r="GF547" s="54" t="s">
        <v>6109</v>
      </c>
      <c r="GG547" s="54" t="s">
        <v>6435</v>
      </c>
      <c r="GH547" s="54" t="s">
        <v>6773</v>
      </c>
      <c r="GI547" s="54" t="s">
        <v>7114</v>
      </c>
      <c r="GJ547" s="54" t="s">
        <v>7222</v>
      </c>
      <c r="GK547" s="54" t="s">
        <v>7316</v>
      </c>
      <c r="GL547" s="54" t="s">
        <v>7418</v>
      </c>
      <c r="GM547" s="54" t="s">
        <v>7488</v>
      </c>
      <c r="GN547" s="54"/>
    </row>
    <row r="548" spans="3:196" ht="30" customHeight="1" x14ac:dyDescent="0.2">
      <c r="C548" s="102" t="s">
        <v>11182</v>
      </c>
      <c r="D548" s="102" t="s">
        <v>11213</v>
      </c>
      <c r="E548" s="54" t="s">
        <v>68</v>
      </c>
      <c r="F548" s="54" t="s">
        <v>11175</v>
      </c>
      <c r="G548" s="54" t="s">
        <v>83</v>
      </c>
      <c r="H548" s="54" t="s">
        <v>412</v>
      </c>
      <c r="I548" s="54" t="s">
        <v>633</v>
      </c>
      <c r="J548" s="54" t="s">
        <v>742</v>
      </c>
      <c r="K548" s="54">
        <v>2019</v>
      </c>
      <c r="L548" s="54" t="s">
        <v>894</v>
      </c>
      <c r="M548" s="54" t="s">
        <v>936</v>
      </c>
      <c r="N548" s="54"/>
      <c r="O548" s="54"/>
      <c r="P548" s="54"/>
      <c r="Q548" s="54" t="s">
        <v>1758</v>
      </c>
      <c r="R548" s="54" t="s">
        <v>1951</v>
      </c>
      <c r="S548" s="54" t="s">
        <v>2219</v>
      </c>
      <c r="T548" s="54" t="s">
        <v>2432</v>
      </c>
      <c r="U548" s="54"/>
      <c r="V548" s="54"/>
      <c r="W548" s="54"/>
      <c r="X548" s="54"/>
      <c r="Y548" s="54"/>
      <c r="Z548" s="54" t="s">
        <v>2939</v>
      </c>
      <c r="AA548" s="54" t="s">
        <v>3130</v>
      </c>
      <c r="AB548" s="54" t="s">
        <v>3138</v>
      </c>
      <c r="AC548" s="54" t="s">
        <v>3353</v>
      </c>
      <c r="AD548" s="55">
        <v>4.6689999999999996</v>
      </c>
      <c r="AE548" s="55"/>
      <c r="AF548" s="55"/>
      <c r="AG548" s="55"/>
      <c r="AH548" s="55">
        <v>4.6689999999999996</v>
      </c>
      <c r="AI548" s="55">
        <v>100</v>
      </c>
      <c r="AJ548" s="55">
        <v>0.11</v>
      </c>
      <c r="AK548" s="55">
        <v>0</v>
      </c>
      <c r="AL548" s="55">
        <v>0</v>
      </c>
      <c r="AM548" s="55">
        <v>0</v>
      </c>
      <c r="AN548" s="55">
        <v>0</v>
      </c>
      <c r="AO548" s="55">
        <v>0</v>
      </c>
      <c r="AP548" s="55">
        <v>0</v>
      </c>
      <c r="AQ548" s="55"/>
      <c r="AR548" s="55"/>
      <c r="AS548" s="55"/>
      <c r="AT548" s="55"/>
      <c r="AU548" s="55"/>
      <c r="AV548" s="55">
        <v>1</v>
      </c>
      <c r="AW548" s="54" t="s">
        <v>3497</v>
      </c>
      <c r="AX548" s="54"/>
      <c r="AY548" s="55">
        <v>0</v>
      </c>
      <c r="AZ548" s="55">
        <v>5.2510000000000003</v>
      </c>
      <c r="BA548" s="55">
        <v>0.12</v>
      </c>
      <c r="BB548" s="56">
        <v>16</v>
      </c>
      <c r="BC548" s="56">
        <v>14</v>
      </c>
      <c r="BD548" s="56">
        <v>9</v>
      </c>
      <c r="BE548" s="56"/>
      <c r="BF548" s="56"/>
      <c r="BG548" s="56"/>
      <c r="BH548" s="56"/>
      <c r="BI548" s="56"/>
      <c r="BJ548" s="56"/>
      <c r="BK548" s="56"/>
      <c r="BL548" s="56"/>
      <c r="BM548" s="56"/>
      <c r="BN548" s="56"/>
      <c r="BO548" s="56"/>
      <c r="BP548" s="56">
        <v>4</v>
      </c>
      <c r="BQ548" s="56"/>
      <c r="BR548" s="56"/>
      <c r="BS548" s="56"/>
      <c r="BT548" s="56"/>
      <c r="BU548" s="56"/>
      <c r="BV548" s="56"/>
      <c r="BW548" s="56"/>
      <c r="BX548" s="56">
        <v>5</v>
      </c>
      <c r="BY548" s="56"/>
      <c r="BZ548" s="56"/>
      <c r="CA548" s="56"/>
      <c r="CB548" s="56"/>
      <c r="CC548" s="56"/>
      <c r="CD548" s="56"/>
      <c r="CE548" s="56"/>
      <c r="CF548" s="56"/>
      <c r="CG548" s="56"/>
      <c r="CH548" s="56"/>
      <c r="CI548" s="56"/>
      <c r="CJ548" s="56"/>
      <c r="CK548" s="56"/>
      <c r="CL548" s="56"/>
      <c r="CM548" s="56"/>
      <c r="CN548" s="56">
        <v>0</v>
      </c>
      <c r="CO548" s="56"/>
      <c r="CP548" s="70"/>
      <c r="CQ548" s="56"/>
      <c r="CR548" s="56"/>
      <c r="CS548" s="56"/>
      <c r="CT548" s="56"/>
      <c r="CU548" s="56">
        <v>9</v>
      </c>
      <c r="CV548" s="56">
        <v>0</v>
      </c>
      <c r="CW548" s="55">
        <v>4.9080000000000004</v>
      </c>
      <c r="CX548" s="54" t="s">
        <v>3873</v>
      </c>
      <c r="CY548" s="54"/>
      <c r="CZ548" s="54">
        <v>86.08</v>
      </c>
      <c r="DA548" s="54" t="s">
        <v>3953</v>
      </c>
      <c r="DB548" s="55">
        <v>5.702</v>
      </c>
      <c r="DC548" s="54"/>
      <c r="DD548" s="54"/>
      <c r="DE548" s="54"/>
      <c r="DF548" s="54"/>
      <c r="DG548" s="54"/>
      <c r="DH548" s="54">
        <v>0</v>
      </c>
      <c r="DI548" s="54"/>
      <c r="DJ548" s="54">
        <v>10</v>
      </c>
      <c r="DK548" s="54"/>
      <c r="DL548" s="54"/>
      <c r="DM548" s="54"/>
      <c r="DN548" s="54">
        <v>1</v>
      </c>
      <c r="DO548" s="54" t="s">
        <v>4413</v>
      </c>
      <c r="DP548" s="54">
        <v>58</v>
      </c>
      <c r="DQ548" s="54"/>
      <c r="DR548" s="54"/>
      <c r="DS548" s="54"/>
      <c r="DT548" s="54"/>
      <c r="DU548" s="54"/>
      <c r="DV548" s="54"/>
      <c r="DW548" s="54"/>
      <c r="DX548" s="54"/>
      <c r="DY548" s="54"/>
      <c r="DZ548" s="54"/>
      <c r="EA548" s="54"/>
      <c r="EB548" s="54"/>
      <c r="EC548" s="54"/>
      <c r="ED548" s="54"/>
      <c r="EE548" s="54"/>
      <c r="EF548" s="54"/>
      <c r="EG548" s="54"/>
      <c r="EH548" s="54"/>
      <c r="EI548" s="54">
        <v>1</v>
      </c>
      <c r="EJ548" s="54" t="s">
        <v>4613</v>
      </c>
      <c r="EK548" s="54">
        <v>317</v>
      </c>
      <c r="EL548" s="54">
        <v>1</v>
      </c>
      <c r="EM548" s="54" t="s">
        <v>4666</v>
      </c>
      <c r="EN548" s="54">
        <v>5132</v>
      </c>
      <c r="EO548" s="54"/>
      <c r="EP548" s="54"/>
      <c r="EQ548" s="54"/>
      <c r="ER548" s="54"/>
      <c r="ES548" s="54"/>
      <c r="ET548" s="54"/>
      <c r="EU548" s="54"/>
      <c r="EV548" s="54"/>
      <c r="EW548" s="54"/>
      <c r="EX548" s="54">
        <v>1</v>
      </c>
      <c r="EY548" s="54" t="s">
        <v>4746</v>
      </c>
      <c r="EZ548" s="54">
        <v>10</v>
      </c>
      <c r="FA548" s="54"/>
      <c r="FB548" s="54"/>
      <c r="FC548" s="54"/>
      <c r="FD548" s="54"/>
      <c r="FE548" s="54"/>
      <c r="FF548" s="54"/>
      <c r="FG548" s="54"/>
      <c r="FH548" s="54"/>
      <c r="FI548" s="54"/>
      <c r="FJ548" s="54"/>
      <c r="FK548" s="54"/>
      <c r="FL548" s="54"/>
      <c r="FM548" s="54"/>
      <c r="FN548" s="54"/>
      <c r="FO548" s="54"/>
      <c r="FP548" s="54"/>
      <c r="FQ548" s="54"/>
      <c r="FR548" s="54"/>
      <c r="FS548" s="54"/>
      <c r="FT548" s="54"/>
      <c r="FU548" s="54" t="s">
        <v>5168</v>
      </c>
      <c r="FV548" s="54" t="s">
        <v>5337</v>
      </c>
      <c r="FW548" s="54" t="s">
        <v>5389</v>
      </c>
      <c r="FX548" s="54"/>
      <c r="FY548" s="54" t="s">
        <v>5593</v>
      </c>
      <c r="FZ548" s="54"/>
      <c r="GA548" s="54"/>
      <c r="GB548" s="54"/>
      <c r="GC548" s="54"/>
      <c r="GD548" s="54"/>
      <c r="GE548" s="54"/>
      <c r="GF548" s="54" t="s">
        <v>6116</v>
      </c>
      <c r="GG548" s="54" t="s">
        <v>6442</v>
      </c>
      <c r="GH548" s="54" t="s">
        <v>6780</v>
      </c>
      <c r="GI548" s="54" t="s">
        <v>7121</v>
      </c>
      <c r="GJ548" s="54" t="s">
        <v>7221</v>
      </c>
      <c r="GK548" s="54" t="s">
        <v>7316</v>
      </c>
      <c r="GL548" s="54" t="s">
        <v>7418</v>
      </c>
      <c r="GM548" s="54" t="s">
        <v>7488</v>
      </c>
      <c r="GN548" s="54"/>
    </row>
    <row r="549" spans="3:196" ht="30" customHeight="1" x14ac:dyDescent="0.2">
      <c r="C549" s="102" t="s">
        <v>11182</v>
      </c>
      <c r="D549" s="102" t="s">
        <v>11214</v>
      </c>
      <c r="E549" s="46" t="s">
        <v>7627</v>
      </c>
      <c r="F549" s="45" t="s">
        <v>11174</v>
      </c>
      <c r="G549" s="46"/>
      <c r="H549" s="46"/>
      <c r="I549" s="46" t="s">
        <v>7667</v>
      </c>
      <c r="J549" s="46" t="s">
        <v>7796</v>
      </c>
      <c r="K549" s="46">
        <v>2017</v>
      </c>
      <c r="L549" s="47">
        <v>44967</v>
      </c>
      <c r="M549" s="47">
        <v>45200</v>
      </c>
      <c r="N549" s="46" t="s">
        <v>7883</v>
      </c>
      <c r="O549" s="46" t="s">
        <v>8016</v>
      </c>
      <c r="P549" s="46" t="s">
        <v>8124</v>
      </c>
      <c r="Q549" s="46" t="s">
        <v>8243</v>
      </c>
      <c r="R549" s="45"/>
      <c r="S549" s="45"/>
      <c r="T549" s="45"/>
      <c r="U549" s="45"/>
      <c r="V549" s="45"/>
      <c r="W549" s="45"/>
      <c r="X549" s="45"/>
      <c r="Y549" s="45"/>
      <c r="Z549" s="46" t="s">
        <v>8725</v>
      </c>
      <c r="AA549" s="46" t="s">
        <v>8725</v>
      </c>
      <c r="AB549" s="46" t="s">
        <v>3138</v>
      </c>
      <c r="AC549" s="46" t="s">
        <v>8890</v>
      </c>
      <c r="AD549" s="48">
        <f>SUM(AE549,AH549,AK549,AM549,AO549,AQ549)</f>
        <v>250.03900000000002</v>
      </c>
      <c r="AE549" s="48">
        <v>233.238</v>
      </c>
      <c r="AF549" s="49">
        <v>93.28</v>
      </c>
      <c r="AG549" s="49">
        <v>0.17</v>
      </c>
      <c r="AH549" s="48">
        <v>15</v>
      </c>
      <c r="AI549" s="49">
        <v>6</v>
      </c>
      <c r="AJ549" s="49"/>
      <c r="AK549" s="49">
        <v>0.70499999999999996</v>
      </c>
      <c r="AL549" s="49">
        <v>0.28000000000000003</v>
      </c>
      <c r="AM549" s="49">
        <v>1.0960000000000001</v>
      </c>
      <c r="AN549" s="49">
        <v>0.44</v>
      </c>
      <c r="AO549" s="49">
        <v>0</v>
      </c>
      <c r="AP549" s="49">
        <v>0</v>
      </c>
      <c r="AQ549" s="49">
        <v>0</v>
      </c>
      <c r="AR549" s="49">
        <v>0</v>
      </c>
      <c r="AS549" s="46" t="s">
        <v>699</v>
      </c>
      <c r="AT549" s="46" t="s">
        <v>699</v>
      </c>
      <c r="AU549" s="46" t="s">
        <v>699</v>
      </c>
      <c r="AV549" s="46">
        <v>1</v>
      </c>
      <c r="AW549" s="46" t="s">
        <v>9078</v>
      </c>
      <c r="AX549" s="46" t="s">
        <v>9148</v>
      </c>
      <c r="AY549" s="49">
        <v>0</v>
      </c>
      <c r="AZ549" s="49">
        <v>304.13900000000001</v>
      </c>
      <c r="BA549" s="49">
        <v>0.23</v>
      </c>
      <c r="BB549" s="50">
        <v>410</v>
      </c>
      <c r="BC549" s="50">
        <v>410</v>
      </c>
      <c r="BD549" s="50">
        <v>400</v>
      </c>
      <c r="BE549" s="50">
        <v>4</v>
      </c>
      <c r="BF549" s="50">
        <v>2</v>
      </c>
      <c r="BG549" s="50">
        <v>11</v>
      </c>
      <c r="BH549" s="50">
        <v>4</v>
      </c>
      <c r="BI549" s="50">
        <v>3</v>
      </c>
      <c r="BJ549" s="50">
        <v>3</v>
      </c>
      <c r="BK549" s="50">
        <v>222</v>
      </c>
      <c r="BL549" s="50">
        <v>54</v>
      </c>
      <c r="BM549" s="50">
        <v>30</v>
      </c>
      <c r="BN549" s="50">
        <v>0</v>
      </c>
      <c r="BO549" s="50">
        <v>20</v>
      </c>
      <c r="BP549" s="50">
        <v>3</v>
      </c>
      <c r="BQ549" s="50">
        <v>0</v>
      </c>
      <c r="BR549" s="50">
        <v>7</v>
      </c>
      <c r="BS549" s="50">
        <v>0</v>
      </c>
      <c r="BT549" s="50">
        <v>0</v>
      </c>
      <c r="BU549" s="50">
        <v>0</v>
      </c>
      <c r="BV549" s="50">
        <v>0</v>
      </c>
      <c r="BW549" s="50">
        <v>1</v>
      </c>
      <c r="BX549" s="50">
        <v>33</v>
      </c>
      <c r="BY549" s="50">
        <v>5</v>
      </c>
      <c r="BZ549" s="50"/>
      <c r="CA549" s="50">
        <v>1</v>
      </c>
      <c r="CB549" s="50">
        <v>4</v>
      </c>
      <c r="CC549" s="50">
        <v>1</v>
      </c>
      <c r="CD549" s="50">
        <v>3</v>
      </c>
      <c r="CE549" s="50">
        <v>3</v>
      </c>
      <c r="CF549" s="50">
        <v>1</v>
      </c>
      <c r="CG549" s="50">
        <v>10</v>
      </c>
      <c r="CH549" s="50"/>
      <c r="CI549" s="50">
        <v>4</v>
      </c>
      <c r="CJ549" s="50"/>
      <c r="CK549" s="50"/>
      <c r="CL549" s="50"/>
      <c r="CM549" s="50">
        <v>1</v>
      </c>
      <c r="CN549" s="50">
        <v>33</v>
      </c>
      <c r="CO549" s="50">
        <v>0</v>
      </c>
      <c r="CP549" s="48">
        <v>0</v>
      </c>
      <c r="CQ549" s="50">
        <v>1</v>
      </c>
      <c r="CR549" s="50">
        <v>0</v>
      </c>
      <c r="CS549" s="50" t="s">
        <v>9225</v>
      </c>
      <c r="CT549" s="50">
        <v>1</v>
      </c>
      <c r="CU549" s="50">
        <v>399</v>
      </c>
      <c r="CV549" s="52">
        <f>SUM(BE549:BX549)+SUM(CO549:CT549)-CU549</f>
        <v>0</v>
      </c>
      <c r="CW549" s="49">
        <v>813.71799999999996</v>
      </c>
      <c r="CX549" s="46" t="s">
        <v>9266</v>
      </c>
      <c r="CY549" s="46" t="s">
        <v>9379</v>
      </c>
      <c r="CZ549" s="49">
        <v>68.12</v>
      </c>
      <c r="DA549" s="53" t="s">
        <v>9422</v>
      </c>
      <c r="DB549" s="49">
        <v>1194.605</v>
      </c>
      <c r="DC549" s="49"/>
      <c r="DD549" s="45"/>
      <c r="DE549" s="45"/>
      <c r="DF549" s="45"/>
      <c r="DG549" s="45"/>
      <c r="DH549" s="45"/>
      <c r="DI549" s="45"/>
      <c r="DJ549" s="46">
        <v>8</v>
      </c>
      <c r="DK549" s="45"/>
      <c r="DL549" s="45"/>
      <c r="DM549" s="45"/>
      <c r="DN549" s="46">
        <v>1</v>
      </c>
      <c r="DO549" s="46" t="s">
        <v>9648</v>
      </c>
      <c r="DP549" s="46">
        <v>16895</v>
      </c>
      <c r="DQ549" s="45"/>
      <c r="DR549" s="45"/>
      <c r="DS549" s="45"/>
      <c r="DT549" s="45"/>
      <c r="DU549" s="45"/>
      <c r="DV549" s="45"/>
      <c r="DW549" s="45"/>
      <c r="DX549" s="45"/>
      <c r="DY549" s="45"/>
      <c r="DZ549" s="45"/>
      <c r="EA549" s="45"/>
      <c r="EB549" s="45"/>
      <c r="EC549" s="46">
        <v>1</v>
      </c>
      <c r="ED549" s="46" t="s">
        <v>9766</v>
      </c>
      <c r="EE549" s="46">
        <v>16895</v>
      </c>
      <c r="EF549" s="45"/>
      <c r="EG549" s="45"/>
      <c r="EH549" s="45"/>
      <c r="EI549" s="45"/>
      <c r="EJ549" s="45"/>
      <c r="EK549" s="45"/>
      <c r="EL549" s="46">
        <v>1</v>
      </c>
      <c r="EM549" s="46" t="s">
        <v>9847</v>
      </c>
      <c r="EN549" s="46">
        <v>16895</v>
      </c>
      <c r="EO549" s="45"/>
      <c r="EP549" s="45"/>
      <c r="EQ549" s="45"/>
      <c r="ER549" s="45"/>
      <c r="ES549" s="45"/>
      <c r="ET549" s="45"/>
      <c r="EU549" s="45"/>
      <c r="EV549" s="45"/>
      <c r="EW549" s="45"/>
      <c r="EX549" s="46">
        <v>1</v>
      </c>
      <c r="EY549" s="46" t="s">
        <v>9884</v>
      </c>
      <c r="EZ549" s="46">
        <v>31</v>
      </c>
      <c r="FA549" s="45"/>
      <c r="FB549" s="45"/>
      <c r="FC549" s="45"/>
      <c r="FD549" s="46" t="s">
        <v>9943</v>
      </c>
      <c r="FE549" s="46" t="s">
        <v>9958</v>
      </c>
      <c r="FF549" s="46">
        <v>3033</v>
      </c>
      <c r="FG549" s="46">
        <v>100</v>
      </c>
      <c r="FH549" s="45"/>
      <c r="FI549" s="46">
        <v>51</v>
      </c>
      <c r="FJ549" s="46">
        <v>16</v>
      </c>
      <c r="FK549" s="46">
        <v>3</v>
      </c>
      <c r="FL549" s="46">
        <v>29</v>
      </c>
      <c r="FM549" s="46">
        <v>0</v>
      </c>
      <c r="FN549" s="46">
        <v>3</v>
      </c>
      <c r="FO549" s="46">
        <v>0</v>
      </c>
      <c r="FP549" s="46">
        <v>0</v>
      </c>
      <c r="FQ549" s="46">
        <v>0</v>
      </c>
      <c r="FR549" s="45"/>
      <c r="FS549" s="45"/>
      <c r="FT549" s="45"/>
      <c r="FU549" s="45"/>
      <c r="FV549" s="45"/>
      <c r="FW549" s="53" t="s">
        <v>10314</v>
      </c>
      <c r="FX549" s="46" t="s">
        <v>10358</v>
      </c>
      <c r="FY549" s="46" t="s">
        <v>10413</v>
      </c>
      <c r="FZ549" s="45"/>
      <c r="GA549" s="46" t="s">
        <v>10519</v>
      </c>
      <c r="GB549" s="46" t="s">
        <v>10566</v>
      </c>
      <c r="GC549" s="46" t="s">
        <v>10597</v>
      </c>
      <c r="GD549" s="46">
        <v>3</v>
      </c>
      <c r="GE549" s="46">
        <v>100</v>
      </c>
      <c r="GF549" s="46" t="s">
        <v>7595</v>
      </c>
      <c r="GG549" s="46" t="s">
        <v>10774</v>
      </c>
      <c r="GH549" s="46" t="s">
        <v>11081</v>
      </c>
      <c r="GI549" s="46" t="s">
        <v>10887</v>
      </c>
      <c r="GJ549" s="46" t="s">
        <v>7595</v>
      </c>
      <c r="GK549" s="46" t="s">
        <v>10774</v>
      </c>
      <c r="GL549" s="46" t="s">
        <v>11081</v>
      </c>
      <c r="GM549" s="46" t="s">
        <v>10887</v>
      </c>
      <c r="GN549" s="54"/>
    </row>
    <row r="550" spans="3:196" ht="30" customHeight="1" x14ac:dyDescent="0.2">
      <c r="C550" s="57"/>
      <c r="D550" s="57"/>
    </row>
  </sheetData>
  <autoFilter ref="C1:GN549" xr:uid="{6B25A651-A271-744E-9E58-656D360D2545}"/>
  <hyperlinks>
    <hyperlink ref="DA422" r:id="rId1" xr:uid="{FA77AB50-AE88-0940-8B50-B64B7ED29077}"/>
    <hyperlink ref="DA423" r:id="rId2" xr:uid="{4C3D9B87-E567-D447-BC5F-E329B0CE29E4}"/>
    <hyperlink ref="DA159" r:id="rId3" xr:uid="{154DE64A-855B-6245-B3D1-F130852D462F}"/>
    <hyperlink ref="DA472" r:id="rId4" xr:uid="{DCCCB4C1-7F1E-544B-A3CB-EF34A52967FD}"/>
    <hyperlink ref="DA531" r:id="rId5" xr:uid="{EF554204-84AF-0B41-9E28-C7BB7BF83FF6}"/>
    <hyperlink ref="DA424" r:id="rId6" xr:uid="{0328B7B4-C4F3-E741-816D-8DD1BC644E7B}"/>
    <hyperlink ref="DA185" r:id="rId7" xr:uid="{A2E10635-A20F-7F4F-9430-91FFC9496E44}"/>
    <hyperlink ref="DA298" r:id="rId8" xr:uid="{05ED6F1D-5E96-0642-ADA7-2636A0B904EA}"/>
    <hyperlink ref="DA549" r:id="rId9" xr:uid="{9E0CFC18-127B-BF48-AC56-11ABD586E9C5}"/>
    <hyperlink ref="DA186" r:id="rId10" xr:uid="{9F8012C3-7386-E34F-B459-9D21977F2354}"/>
    <hyperlink ref="DA80" r:id="rId11" xr:uid="{75F6B272-B0B6-AC45-8643-AF73F2CF429E}"/>
    <hyperlink ref="DA302" r:id="rId12" xr:uid="{322C9252-7E7E-F648-A5EE-E41DCBD55B70}"/>
    <hyperlink ref="DA187" r:id="rId13" xr:uid="{42EA929A-833E-1C4A-8536-2AEE4D010271}"/>
    <hyperlink ref="DA188" r:id="rId14" xr:uid="{46A967DA-CC87-7841-B413-B48442EBCA1C}"/>
    <hyperlink ref="DA189" r:id="rId15" xr:uid="{3E245463-11FC-4947-9614-30845CAC145B}"/>
    <hyperlink ref="DA436" r:id="rId16" xr:uid="{E8784B60-BF98-F543-984E-28B21C503706}"/>
    <hyperlink ref="DA169" r:id="rId17" xr:uid="{921144CF-F25C-7840-A0BF-47E95F891E08}"/>
    <hyperlink ref="DA367" r:id="rId18" xr:uid="{A1443D18-0B2D-D34F-A068-C5FD99AEEB8B}"/>
    <hyperlink ref="DA368" r:id="rId19" xr:uid="{62904830-38A1-DA47-B9B8-D39BEF592CAC}"/>
    <hyperlink ref="DA23" r:id="rId20" xr:uid="{BF30FD38-F0CA-8E4A-A9DC-EA7543D47916}"/>
    <hyperlink ref="DA24" r:id="rId21" xr:uid="{3DFA8EB7-E9FD-8348-9D01-0BC443DD18CB}"/>
    <hyperlink ref="DA303" r:id="rId22" xr:uid="{52583449-50C1-464F-A3B9-DC6C8BD2C642}"/>
    <hyperlink ref="DA503" r:id="rId23" xr:uid="{EFF8189C-5982-C34E-A050-F0F45E9B1C78}"/>
    <hyperlink ref="DA504" r:id="rId24" xr:uid="{4C1019B2-524E-5F49-AC60-96B207EA47D6}"/>
    <hyperlink ref="DA190" r:id="rId25" xr:uid="{926EEFBA-2095-7647-936B-3C36974C0F9E}"/>
    <hyperlink ref="DA191" r:id="rId26" xr:uid="{B2CAD354-335C-274D-8A76-081BF6366CD0}"/>
    <hyperlink ref="DA31" r:id="rId27" xr:uid="{C2B6F062-417E-9F4E-9B94-80D677A954F6}"/>
    <hyperlink ref="DA177" r:id="rId28" xr:uid="{B02AAFA3-EB7E-7D41-AD87-738DAC07C089}"/>
    <hyperlink ref="DA37" r:id="rId29" xr:uid="{845BFA85-CF21-744C-B90B-0139383AD108}"/>
    <hyperlink ref="DA33" r:id="rId30" xr:uid="{A03D6371-5CB2-124C-BBE3-381E8C4287CF}"/>
    <hyperlink ref="DA349" r:id="rId31" xr:uid="{E6EF6E85-79F9-1F48-8985-E3EC15333125}"/>
    <hyperlink ref="DA149" r:id="rId32" xr:uid="{1BBB88FF-6634-C644-9897-5D3316F42951}"/>
    <hyperlink ref="DA278" r:id="rId33" xr:uid="{905CF8F9-64DA-D847-9640-8DF16E22509E}"/>
    <hyperlink ref="DA175" r:id="rId34" xr:uid="{D19451D3-56FC-C54C-A0D1-BEEFB7F652C2}"/>
    <hyperlink ref="DA160" r:id="rId35" xr:uid="{ECC009FF-B4CE-D74E-8A6C-E8D5722D7C75}"/>
    <hyperlink ref="DA161" r:id="rId36" xr:uid="{9B735449-D6BF-3547-A2F9-13E0589FC865}"/>
    <hyperlink ref="DA304" r:id="rId37" xr:uid="{6EAECAEC-A2C0-6048-994D-C8195C0DAE56}"/>
    <hyperlink ref="DA415" r:id="rId38" xr:uid="{F9067111-4665-BB46-B61D-CC3C46254215}"/>
    <hyperlink ref="DA350" r:id="rId39" xr:uid="{FFE6EC8A-3D76-B14B-B9E6-BE2FDB16B388}"/>
    <hyperlink ref="DA351" r:id="rId40" xr:uid="{34BC7B35-E23F-5148-85D6-A6E0C514F70C}"/>
    <hyperlink ref="DA44" r:id="rId41" xr:uid="{2D541F01-3D8E-AC49-BFD6-984DBFFB01FD}"/>
    <hyperlink ref="DA45" r:id="rId42" xr:uid="{2E379696-0823-174A-9D47-EB123A851EB8}"/>
    <hyperlink ref="DA355" r:id="rId43" xr:uid="{CC70A588-4AEF-4443-AEDE-312392EA5628}"/>
    <hyperlink ref="DA46" r:id="rId44" xr:uid="{3214924A-3981-C14C-9BB6-4B4439080E2A}"/>
    <hyperlink ref="DA474" r:id="rId45" xr:uid="{9DA23F3B-58A5-D24B-85A9-AF7137D8F132}"/>
    <hyperlink ref="DA25" r:id="rId46" xr:uid="{1187AFDE-01C9-FC43-9814-B1608D5D8F14}"/>
    <hyperlink ref="DA26" r:id="rId47" xr:uid="{3E86AB71-048C-724A-AECE-E12511A86762}"/>
    <hyperlink ref="DA27" r:id="rId48" xr:uid="{7E27BD00-F8A0-7140-B82D-5C3BFECAB40F}"/>
    <hyperlink ref="DA5" r:id="rId49" xr:uid="{6C6B0C0D-BE8F-0A47-9746-ECBE27B1E888}"/>
    <hyperlink ref="DA437" r:id="rId50" xr:uid="{408ABF54-85EC-B14A-B220-18EBB4C6D218}"/>
    <hyperlink ref="DA489" r:id="rId51" xr:uid="{052A73E5-E825-7745-B59E-889580D68904}"/>
    <hyperlink ref="DA305" r:id="rId52" xr:uid="{CF8990F6-AB91-4E4F-B2BC-7175C3482BE0}"/>
    <hyperlink ref="DA530" r:id="rId53" xr:uid="{2A88B9DE-1F75-2942-9156-B290FAB5C8A2}"/>
    <hyperlink ref="DA416" r:id="rId54" xr:uid="{63085BC1-CFA8-AC42-81A2-0B3AA846517E}"/>
    <hyperlink ref="DA317" r:id="rId55" xr:uid="{D88D9507-833B-7A47-8EB8-D280C12B5B67}"/>
    <hyperlink ref="DA11" r:id="rId56" xr:uid="{0FD1417A-11FF-554C-AE99-27F255874633}"/>
    <hyperlink ref="DA170" r:id="rId57" xr:uid="{3D9C88CC-F6F3-8E42-B7D1-20AD7ADC874C}"/>
    <hyperlink ref="DA171" r:id="rId58" xr:uid="{BD00100A-075D-C74E-9EE8-210B5C3982D4}"/>
    <hyperlink ref="DA273" r:id="rId59" xr:uid="{226C2E8F-66DC-E745-8852-20007B658FEA}"/>
    <hyperlink ref="DA274" r:id="rId60" xr:uid="{DC378488-606C-9A41-B6CC-8613577A9D7A}"/>
    <hyperlink ref="DA467" r:id="rId61" xr:uid="{89203D8F-0B75-514C-BD5F-15F19041ACBF}"/>
    <hyperlink ref="DA344" r:id="rId62" xr:uid="{F2C32120-D524-924E-9263-BCEC40CA3E2D}"/>
    <hyperlink ref="DA419" r:id="rId63" xr:uid="{B29984D8-5CF8-D540-BBB9-C2AA4A082E74}"/>
    <hyperlink ref="DA420" r:id="rId64" xr:uid="{FA949851-CBA3-4F4B-8DA1-32A7D57180F6}"/>
    <hyperlink ref="DA345" r:id="rId65" xr:uid="{630965A6-ED59-ED4D-A47A-9CF660E9B47B}"/>
    <hyperlink ref="DA468" r:id="rId66" xr:uid="{982D292D-319E-0F48-ACAA-2E5B8DA5BC43}"/>
    <hyperlink ref="DA320" r:id="rId67" xr:uid="{CB55EE31-E3DC-7347-82D4-893288A36C7E}"/>
    <hyperlink ref="DA490" r:id="rId68" xr:uid="{84C68EAD-840A-B34B-AE25-677AA332B948}"/>
    <hyperlink ref="DA174" r:id="rId69" xr:uid="{85DE1944-F501-9244-BE8D-E9DF63884CC7}"/>
    <hyperlink ref="DA491" r:id="rId70" xr:uid="{0D58C752-62AD-5740-897E-2F9542E86A61}"/>
    <hyperlink ref="DA492" r:id="rId71" xr:uid="{0C6B2EC9-BA15-D54D-904D-BB006771FEE1}"/>
    <hyperlink ref="DA19" r:id="rId72" xr:uid="{4EA31F57-495B-B64D-B874-6B8CE21B153A}"/>
    <hyperlink ref="DA20" r:id="rId73" xr:uid="{0473A7D3-48EA-A741-B7A5-4CD1AD756372}"/>
    <hyperlink ref="DA21" r:id="rId74" xr:uid="{23C07F7C-42DE-BD4D-840A-29D70C5DD679}"/>
    <hyperlink ref="DA78" r:id="rId75" xr:uid="{5DABD2B0-50C2-F346-90FD-9A976B4BB79D}"/>
    <hyperlink ref="DA18" r:id="rId76" xr:uid="{37EAC26C-F411-A24C-BC4F-146A66288D58}"/>
    <hyperlink ref="DA79" r:id="rId77" xr:uid="{09E9F134-7D86-6749-8529-1DBF6500FEAF}"/>
    <hyperlink ref="DA172" r:id="rId78" xr:uid="{BCD7313E-0987-F54F-8B6E-3A654ED16AB7}"/>
    <hyperlink ref="DA417" r:id="rId79" xr:uid="{089DE268-7E89-DE40-83AC-889E4B9202DB}"/>
    <hyperlink ref="DA38" r:id="rId80" xr:uid="{4E5A5F8E-FB4D-764A-985D-27F2FE33E793}"/>
    <hyperlink ref="DA353" r:id="rId81" xr:uid="{2A50C35A-225D-A846-8CA8-18AFE965E6BD}"/>
    <hyperlink ref="DA354" r:id="rId82" xr:uid="{7C00298D-8CFD-3B42-A9A7-5A1B35D7318E}"/>
    <hyperlink ref="DA469" r:id="rId83" xr:uid="{A67554B9-D7DA-364B-A6B6-C211925C120E}"/>
    <hyperlink ref="DA62" r:id="rId84" xr:uid="{1C417938-A197-D344-BF57-F576E1631A38}"/>
    <hyperlink ref="DA63" r:id="rId85" xr:uid="{D5EEF457-51D7-CC4D-8DB2-41FF86084E7C}"/>
    <hyperlink ref="DA206" r:id="rId86" xr:uid="{53C1E133-37CA-C642-9244-288E529F6971}"/>
    <hyperlink ref="DA207" r:id="rId87" xr:uid="{A32F1BA2-7AA1-AE4E-808B-FC3423C9DB2C}"/>
    <hyperlink ref="DA306" r:id="rId88" xr:uid="{F98E2E95-BCE8-2E42-B7B4-9B26D11B1C29}"/>
    <hyperlink ref="DA208" r:id="rId89" xr:uid="{3A6F5713-74B6-D447-B639-F85E2AFF63FE}"/>
    <hyperlink ref="DA2" r:id="rId90" xr:uid="{5C6F1913-F8EF-884A-90F2-F7AB6397571E}"/>
    <hyperlink ref="DA360" r:id="rId91" xr:uid="{3DBC1FAE-7069-3F44-AEF3-1C676AA3E168}"/>
    <hyperlink ref="DA4" r:id="rId92" xr:uid="{0645BA72-2DF9-BC4D-AF51-9A54CA79A2C1}"/>
    <hyperlink ref="DA3" r:id="rId93" xr:uid="{0D914E38-5CC5-874D-9FA8-02D9EE08454E}"/>
    <hyperlink ref="DA209" r:id="rId94" xr:uid="{5DEFC250-8F11-6449-8635-D7ED87847167}"/>
    <hyperlink ref="DA464" r:id="rId95" xr:uid="{13490D61-A93F-1F41-817A-9613FF2CE356}"/>
    <hyperlink ref="DA465" r:id="rId96" xr:uid="{D87B08E4-EBEB-4543-A267-38A0C971BCC9}"/>
    <hyperlink ref="DA466" r:id="rId97" xr:uid="{38ED6F53-B633-9046-9296-2E93307D56A5}"/>
    <hyperlink ref="DA361" r:id="rId98" xr:uid="{A2E9AAE6-0BCC-D942-9F65-281424E614E6}"/>
    <hyperlink ref="DA356" r:id="rId99" xr:uid="{9EBB4BB3-E099-CE4F-9947-B2BD44FAA588}"/>
    <hyperlink ref="DA205" r:id="rId100" location=":~:text=%D0%9E%20%D0%BF%D0%BE%D0%BB%D0%BE%D0%B2%D0%BE%D0%B7%D1%80%D0%B0%D1%81%D1%82%D0%BD%D0%BE%D0%BC%20%D1%81%D0%BE%D1%81%D1%82%D0%B0%D0%B2%D0%B5%20%D0%BD%D0%B0%D1%81%D0%B5%D0%BB%D0%B5%D0%BD%D0%B8%D1%8F%20%D0%9D%D0%BE%D0%B2%D0%BE%D1%81%D0%B8%D0%B1%D0%B8%D1%80%D1%81%D0%BA%D0%BE%D0%B9,%D1%81%D0%BE%D0%BA%D1%80%D0%B0%D1%82%D0%B8%D0%BB%D0%BE%D1%81%D1%8C%20%D0%BD%D0%B0%203%2C2%20%D1%82%D1%8B%D1%81." xr:uid="{06A1D902-AAAE-CE42-924D-3C652D9BFBC8}"/>
    <hyperlink ref="DA509" r:id="rId101" xr:uid="{14BAE83A-6251-0642-8829-1CE8BF688F17}"/>
    <hyperlink ref="DA369" r:id="rId102" xr:uid="{FF6F2A2C-80F1-124C-AA78-5C1F57D0E157}"/>
    <hyperlink ref="DA510" r:id="rId103" xr:uid="{0D0E3494-FF1F-7C41-ABA7-2FCB876980DC}"/>
    <hyperlink ref="DA511" r:id="rId104" xr:uid="{2AE9CC75-00A1-6A41-BF0A-B22604C85B05}"/>
    <hyperlink ref="DA288" r:id="rId105" xr:uid="{3EC5BFB2-867A-A642-9316-2A623319CA49}"/>
    <hyperlink ref="DA289" r:id="rId106" xr:uid="{CD2FBEBB-E8C9-5F49-9F9D-B98467B12D2F}"/>
    <hyperlink ref="DA216" r:id="rId107" xr:uid="{FE16D64E-16CD-A741-A55F-5BD1D22ADDC5}"/>
    <hyperlink ref="DA269" r:id="rId108" xr:uid="{BE0F3253-D832-A140-8068-E1CB66AC862D}"/>
    <hyperlink ref="DA270" r:id="rId109" xr:uid="{19B59B68-69B8-F942-B5C7-336B7A26FC7C}"/>
    <hyperlink ref="DA271" r:id="rId110" xr:uid="{B55F4451-4FF1-6E45-85F9-1B682C7FE0B2}"/>
    <hyperlink ref="DA313" r:id="rId111" xr:uid="{2851A964-6AC3-7244-9D72-C72225109CCB}"/>
    <hyperlink ref="DL361" r:id="rId112" xr:uid="{FF75EE6B-9BDF-2C4B-A386-F4F9E31D813B}"/>
    <hyperlink ref="DL509" r:id="rId113" xr:uid="{AA362F92-C429-5D45-A90D-C9F56501095C}"/>
    <hyperlink ref="DO361" r:id="rId114" xr:uid="{4D2F2629-1C86-E146-953C-E2513A9C8A9F}"/>
    <hyperlink ref="DO509" r:id="rId115" xr:uid="{DAC2ED09-D58E-4141-A13C-5F10F27B1AC3}"/>
    <hyperlink ref="EA31" r:id="rId116" xr:uid="{3F1DBD98-F250-C443-AF5C-6DC27124F2FB}"/>
    <hyperlink ref="EA355" r:id="rId117" xr:uid="{924F91F3-CABF-A245-A1B8-CCD2985BDC2D}"/>
    <hyperlink ref="EA509" r:id="rId118" xr:uid="{F6EC8332-9EDE-F84A-8387-3E42E1639748}"/>
    <hyperlink ref="EG412" r:id="rId119" xr:uid="{634B13FE-3373-084E-AFD8-249B858ED136}"/>
    <hyperlink ref="EJ190" r:id="rId120" xr:uid="{D41DEE3B-B21B-544B-A020-1A78EB9E241E}"/>
    <hyperlink ref="EJ530" r:id="rId121" xr:uid="{6AAC0D56-D228-5842-8A40-6E1572C3E02A}"/>
    <hyperlink ref="EJ416" r:id="rId122" xr:uid="{7025A6DC-934F-FB40-93C8-A04076EE276C}"/>
    <hyperlink ref="EJ34" r:id="rId123" xr:uid="{D67649CE-FFF9-164A-8AC2-05BE1374C8FD}"/>
    <hyperlink ref="EJ491" r:id="rId124" xr:uid="{1731AF3D-E260-B14C-9160-03EA7EE3B929}"/>
    <hyperlink ref="EJ76" r:id="rId125" xr:uid="{297A6307-B47B-9B4A-8B96-3AED281E508F}"/>
    <hyperlink ref="EJ9" r:id="rId126" xr:uid="{B3FDA5B4-2AB7-974F-85E5-C910EFB5D8F2}"/>
    <hyperlink ref="EY419" r:id="rId127" xr:uid="{B7E977FF-53A7-E945-9F0D-99ADBCFF71C0}"/>
    <hyperlink ref="EY361" r:id="rId128" xr:uid="{58FD2294-BA42-174D-A3B4-5F1DBECDA1AD}"/>
    <hyperlink ref="EY509" r:id="rId129" xr:uid="{281680B4-B88E-FC4A-BD38-4AD2BF642F6F}"/>
    <hyperlink ref="FB362" r:id="rId130" xr:uid="{72E6C644-F3AA-E644-A963-3E9717DBAC7C}"/>
    <hyperlink ref="FB177" r:id="rId131" xr:uid="{AA00A1EB-C858-2545-AD9B-4B38A28DB0D1}"/>
    <hyperlink ref="FB509" r:id="rId132" xr:uid="{FD1B6391-BDC9-4A46-BE70-A711DF4361C4}"/>
    <hyperlink ref="FS422" r:id="rId133" xr:uid="{2B2FA31B-1632-0B48-864F-CED1D7C2F1BF}"/>
    <hyperlink ref="FS318" r:id="rId134" xr:uid="{38F8DEB2-2D52-C646-9DB2-8187B354B090}"/>
    <hyperlink ref="FS531" r:id="rId135" xr:uid="{A6FB0E0A-7F65-3A43-9DA0-62AB026E3455}"/>
    <hyperlink ref="FS185" r:id="rId136" xr:uid="{FAFF6632-044C-A948-814A-F40B4EBF9CA7}"/>
    <hyperlink ref="FS30" r:id="rId137" xr:uid="{9A35DA65-0039-5841-A089-660AD957DB5D}"/>
    <hyperlink ref="FS186" r:id="rId138" xr:uid="{32BCA7AE-C73A-ED41-AE71-A5E13E258305}"/>
    <hyperlink ref="FS187" r:id="rId139" xr:uid="{8223DCEF-CA44-6C42-A233-38CA369EF73B}"/>
    <hyperlink ref="FS188" r:id="rId140" xr:uid="{6ACD6874-9B0A-D14F-96B0-3B5956B1FD8D}"/>
    <hyperlink ref="FS189" r:id="rId141" xr:uid="{AE6DD29A-456D-7E4A-857B-CE115A2AA8E5}"/>
    <hyperlink ref="FS23" r:id="rId142" xr:uid="{D00EBDBB-FA20-9748-924B-8FB3582E95E8}"/>
    <hyperlink ref="FS190" r:id="rId143" xr:uid="{B17B9DFE-4A12-5640-955B-0C3E01459E54}"/>
    <hyperlink ref="FS191" r:id="rId144" xr:uid="{BD178EEF-EC60-7044-9A41-20E9B6DB1728}"/>
    <hyperlink ref="FS31" r:id="rId145" xr:uid="{B9F0D884-70A9-234F-9B1A-F03FB6D9E6BB}"/>
    <hyperlink ref="FS32" r:id="rId146" xr:uid="{8A95E6FF-39E6-8344-80AF-9CFAD1714A3A}"/>
    <hyperlink ref="FS33" r:id="rId147" xr:uid="{7D8D38D4-4D28-0A45-B890-CBE77C74E9DD}"/>
    <hyperlink ref="FS349" r:id="rId148" xr:uid="{AA22498B-C926-AE46-90B5-C195EC6325B7}"/>
    <hyperlink ref="FS149" r:id="rId149" xr:uid="{4130AB6E-32B6-084E-B835-C3DA967DD61B}"/>
    <hyperlink ref="FS278" r:id="rId150" xr:uid="{AF27F93F-2F08-934B-9EB9-A640CA38ABA1}"/>
    <hyperlink ref="FS351" r:id="rId151" xr:uid="{6282D7CD-ED9D-8E45-AD41-D99D6A6494BF}"/>
    <hyperlink ref="FS319" r:id="rId152" xr:uid="{B640B25C-E875-2F45-9103-2C04E6DCAD5F}"/>
    <hyperlink ref="FS355" r:id="rId153" xr:uid="{41474387-2A6B-D646-BB63-68BF88F62815}"/>
    <hyperlink ref="FS474" r:id="rId154" xr:uid="{90BD858F-2BB4-E747-96A2-B2E5930A48D7}"/>
    <hyperlink ref="FS25" r:id="rId155" xr:uid="{D5E9188B-CD23-A642-AA02-CA2A29AB8E5F}"/>
    <hyperlink ref="FS530" r:id="rId156" xr:uid="{A43432DA-ADAF-E844-B964-0D6C3965B2C4}"/>
    <hyperlink ref="FS273" r:id="rId157" xr:uid="{AD756AF1-B033-A442-A517-53A0CFE1CD05}"/>
    <hyperlink ref="FS467" r:id="rId158" xr:uid="{48338AAE-C4A0-D44E-8B65-B1F460E9170F}"/>
    <hyperlink ref="FS344" r:id="rId159" xr:uid="{299DA060-B435-5E4D-A4C7-FF85745C9A03}"/>
    <hyperlink ref="FS420" r:id="rId160" xr:uid="{1F27E7BC-CDDA-FC46-BBAE-68F27AC097A1}"/>
    <hyperlink ref="FS320" r:id="rId161" xr:uid="{154CE8D0-3AC3-274F-9D96-05BE03153B03}"/>
    <hyperlink ref="FS174" r:id="rId162" xr:uid="{9C1CBDF1-6D12-6D47-9090-5A030217BE78}"/>
    <hyperlink ref="FS532" r:id="rId163" xr:uid="{55D090C3-AB18-EB40-A32A-F70ABE1C9FE4}"/>
    <hyperlink ref="FS475" r:id="rId164" xr:uid="{0599780C-C03A-E54D-BC69-517ED8D52B62}"/>
    <hyperlink ref="FS476" r:id="rId165" xr:uid="{5489211E-7A23-054A-8E7B-A636EA689B28}"/>
    <hyperlink ref="FS172" r:id="rId166" xr:uid="{8E555D62-3B16-A94D-A9C3-C3804C7A826F}"/>
    <hyperlink ref="FS63" r:id="rId167" xr:uid="{92F57B8A-64D0-264F-B04D-5BC785413A33}"/>
    <hyperlink ref="FS321" r:id="rId168" xr:uid="{124E7D9F-DD45-E249-B113-CAB1CB6B6B52}"/>
    <hyperlink ref="FS438" r:id="rId169" xr:uid="{C97548D9-143B-B447-A05C-F694AF89481E}"/>
    <hyperlink ref="FS9" r:id="rId170" xr:uid="{9781F594-3AEE-DD4C-AE18-5D0069C769AF}"/>
    <hyperlink ref="FS509" r:id="rId171" xr:uid="{8FC0BCF1-1382-C84D-AF22-A9246B637931}"/>
    <hyperlink ref="FS510" r:id="rId172" xr:uid="{5FE41C1E-98B2-0E4F-81D2-2DD20D3C7842}"/>
    <hyperlink ref="FS216" r:id="rId173" xr:uid="{D37D4B80-EF9C-3744-8E20-C0E2BF17DBEE}"/>
    <hyperlink ref="FS271" r:id="rId174" xr:uid="{52A5FA01-80CE-B841-9064-D8C57677B9B1}"/>
    <hyperlink ref="FS411" r:id="rId175" xr:uid="{4479CA8D-9215-F241-A290-5E26AD28B603}"/>
    <hyperlink ref="FS412" r:id="rId176" xr:uid="{F36D3992-C0A7-7A47-8453-CD9C686D14A9}"/>
    <hyperlink ref="FS413" r:id="rId177" xr:uid="{F2311CC1-F830-6840-BEA1-20D884980C20}"/>
    <hyperlink ref="FU422" r:id="rId178" xr:uid="{8D65A247-DAF6-2944-9647-98E1DC7ECDF2}"/>
    <hyperlink ref="FU423" r:id="rId179" xr:uid="{14E9A863-1EB0-4343-B8BB-A96DBFDF0A5F}"/>
    <hyperlink ref="FU318" r:id="rId180" xr:uid="{12B4747A-AC28-5D44-8E2C-8BD25E85AFE9}"/>
    <hyperlink ref="FU472" r:id="rId181" xr:uid="{F58B10D2-6277-3C44-B415-C1B7BCA1F7A6}"/>
    <hyperlink ref="FU531" r:id="rId182" xr:uid="{A434FB22-6B52-B440-A525-83111FD61BA2}"/>
    <hyperlink ref="FU57" r:id="rId183" xr:uid="{0521055F-003D-C54C-9D04-C51AEDC8A5AD}"/>
    <hyperlink ref="FU424" r:id="rId184" xr:uid="{F47EBB72-B7E5-2B43-BE51-80B8B89FE472}"/>
    <hyperlink ref="FU185" r:id="rId185" xr:uid="{90B92B85-4F73-F644-972B-E9D9D7DB9922}"/>
    <hyperlink ref="FU298" r:id="rId186" xr:uid="{5C9DF53E-5268-4A4E-90EE-9175F6AC291B}"/>
    <hyperlink ref="FU30" r:id="rId187" xr:uid="{D14B8A54-E1CF-AC4E-9AB2-520ABF2A8142}"/>
    <hyperlink ref="FU186" r:id="rId188" xr:uid="{0CAB7924-71ED-FD41-9905-5372300F22B2}"/>
    <hyperlink ref="FU80" r:id="rId189" xr:uid="{C3F41ED4-0209-ED40-A4D2-A08C9E2E0FFF}"/>
    <hyperlink ref="FU302" r:id="rId190" xr:uid="{FBA3075A-C4F7-D941-AA74-D33F414AA766}"/>
    <hyperlink ref="FU187" r:id="rId191" xr:uid="{01A3CD4F-4CCC-D449-9950-B4E530E552E0}"/>
    <hyperlink ref="FU188" r:id="rId192" xr:uid="{3A619643-89A5-0F44-93E3-88C42D37E209}"/>
    <hyperlink ref="FU189" r:id="rId193" xr:uid="{B20FBB2D-2A87-EF4E-9376-6C3574AD1932}"/>
    <hyperlink ref="FU436" r:id="rId194" xr:uid="{03F5D31F-7175-FB4A-A809-EDE0FBE7E8B7}"/>
    <hyperlink ref="FU169" r:id="rId195" xr:uid="{97035102-4CD8-5545-BE0A-470B44A2B3D2}"/>
    <hyperlink ref="FU367" r:id="rId196" xr:uid="{FC11FF94-5DA0-4243-A283-D397EE45FC28}"/>
    <hyperlink ref="FU368" r:id="rId197" xr:uid="{D6770450-51B8-1645-8585-418E1A4A78DB}"/>
    <hyperlink ref="FU23" r:id="rId198" xr:uid="{E016A35B-8848-8E4D-9B60-DC7C9AA3CF31}"/>
    <hyperlink ref="FU24" r:id="rId199" xr:uid="{28B8CCCB-28FA-444D-A784-9EC2A4CC0F26}"/>
    <hyperlink ref="FU303" r:id="rId200" xr:uid="{09EFA656-66BD-D247-B16F-7D97F9064561}"/>
    <hyperlink ref="FU364" r:id="rId201" xr:uid="{1BF20365-E7DF-7D4D-805F-FB889E8C62EE}"/>
    <hyperlink ref="FU362" r:id="rId202" xr:uid="{A68C4A18-2241-3E42-9425-804A82D86E5A}"/>
    <hyperlink ref="FU504" r:id="rId203" xr:uid="{07556B94-6FE4-9848-AA35-C01AA5D3E6CF}"/>
    <hyperlink ref="FU299" r:id="rId204" xr:uid="{4B33E4FF-16CD-AA43-A183-975D6EA82882}"/>
    <hyperlink ref="FU300" r:id="rId205" xr:uid="{04707794-9A89-AF45-9B62-8B75B9F5F9E6}"/>
    <hyperlink ref="FU31" r:id="rId206" xr:uid="{8B4C2DCA-E05F-804F-A67B-B620AC58EAFB}"/>
    <hyperlink ref="FU164" r:id="rId207" xr:uid="{7470BE94-73C5-6843-B5E3-EC53DB801EC4}"/>
    <hyperlink ref="FU365" r:id="rId208" xr:uid="{D12E784D-227E-1E49-A87D-AB27985A1ADA}"/>
    <hyperlink ref="FU366" r:id="rId209" xr:uid="{5CBF638E-3A68-1046-B8D6-7230DB4A6A93}"/>
    <hyperlink ref="FU165" r:id="rId210" xr:uid="{2CC38C4A-FE11-694D-89DD-824C650627CE}"/>
    <hyperlink ref="FU32" r:id="rId211" xr:uid="{3F112F72-7DDF-8F4A-8D2B-49F2AF987AC9}"/>
    <hyperlink ref="FU177" r:id="rId212" xr:uid="{140C7784-0B50-1443-9EAD-4E736C945A30}"/>
    <hyperlink ref="FU33" r:id="rId213" xr:uid="{123A536D-5FAE-F849-911A-99E37DD4560F}"/>
    <hyperlink ref="FU349" r:id="rId214" xr:uid="{7437EDC7-9400-D449-8628-2B7EDA4E5307}"/>
    <hyperlink ref="FU149" r:id="rId215" xr:uid="{AE7874F1-1535-6F4C-95A7-8A76E1BA42B2}"/>
    <hyperlink ref="FU278" r:id="rId216" xr:uid="{FFBB1E56-AD5B-0F44-9E08-85235F45D13B}"/>
    <hyperlink ref="FU301" r:id="rId217" xr:uid="{159F9153-204B-6F4F-994D-69603C985EF8}"/>
    <hyperlink ref="FU304" r:id="rId218" xr:uid="{8C933895-1AB5-5B4B-8C22-813B72C13C75}"/>
    <hyperlink ref="FU415" r:id="rId219" xr:uid="{3E09D2E0-B50C-5741-B8B1-49C0DB3E715E}"/>
    <hyperlink ref="FU350" r:id="rId220" xr:uid="{5E80D5AE-7B8B-614F-8304-8CE4B59D4A3C}"/>
    <hyperlink ref="FU351" r:id="rId221" xr:uid="{4380C2DB-71C4-A84F-8396-A402ACBEFF46}"/>
    <hyperlink ref="FU319" r:id="rId222" xr:uid="{BEA26F16-553F-374F-80CD-89F2FB40DCC1}"/>
    <hyperlink ref="FU355" r:id="rId223" xr:uid="{6F0A9F12-1B8A-9242-9DB4-5B6E8B2BF098}"/>
    <hyperlink ref="FU474" r:id="rId224" xr:uid="{5364B2D3-6320-B24E-81F2-BEA8BF28D36E}"/>
    <hyperlink ref="FU25" r:id="rId225" xr:uid="{953120F0-9B66-7D48-9E4A-6A04E29C5B39}"/>
    <hyperlink ref="FU26" r:id="rId226" xr:uid="{16989CEA-743E-8B41-89EA-FB426F7C1723}"/>
    <hyperlink ref="FU27" r:id="rId227" xr:uid="{C5FB9036-B858-7E47-8791-9DC2DB24B24B}"/>
    <hyperlink ref="FU5" r:id="rId228" xr:uid="{584C67BD-29F0-F94A-856F-DE0983B8C119}"/>
    <hyperlink ref="FU437" r:id="rId229" xr:uid="{F660A6C8-2030-BD4D-A7A6-5822E2BC1DB7}"/>
    <hyperlink ref="FU489" r:id="rId230" xr:uid="{A652C08E-A99D-9344-A423-60CFF08EFFAF}"/>
    <hyperlink ref="FU305" r:id="rId231" xr:uid="{12182C22-EEA2-E241-BF9E-8E362971DD9F}"/>
    <hyperlink ref="FU416" r:id="rId232" xr:uid="{0E3B5893-5973-9A43-8888-636F25E98292}"/>
    <hyperlink ref="FU317" r:id="rId233" xr:uid="{0CD595FE-194F-9F47-952C-A75BB1219B6E}"/>
    <hyperlink ref="FU34" r:id="rId234" xr:uid="{9A072DDC-25E7-8E49-B08B-4751B6EBFD93}"/>
    <hyperlink ref="FU273" r:id="rId235" xr:uid="{B3E1143A-95D4-C446-9559-F7D47430EEFC}"/>
    <hyperlink ref="FU274" r:id="rId236" xr:uid="{910A6297-DB1C-4E47-8FEB-3E03EACF9B9F}"/>
    <hyperlink ref="FU35" r:id="rId237" xr:uid="{D8380B11-F6F9-E048-9193-4BF67F5761F8}"/>
    <hyperlink ref="FU467" r:id="rId238" xr:uid="{F7949288-734B-ED43-85B5-FA22263ED860}"/>
    <hyperlink ref="FU344" r:id="rId239" xr:uid="{CC227E73-40EA-9449-8BDC-C1CAF92D12E6}"/>
    <hyperlink ref="FU419" r:id="rId240" xr:uid="{8CFAAE5E-01C2-984E-94CE-D448732199A4}"/>
    <hyperlink ref="FU420" r:id="rId241" xr:uid="{1769E651-FD0E-E444-ACA7-983F8E7D1420}"/>
    <hyperlink ref="FU204" r:id="rId242" xr:uid="{DF718C72-7AAE-FB47-885A-7ACBB55769A1}"/>
    <hyperlink ref="FU320" r:id="rId243" xr:uid="{58D717B7-7BFC-FC42-B0E3-AC6605848472}"/>
    <hyperlink ref="FU490" r:id="rId244" xr:uid="{E7559A73-2F45-F64A-8EBB-B3781965FC0C}"/>
    <hyperlink ref="FU491" r:id="rId245" xr:uid="{039DA034-EC47-7F47-AF14-B8F31CB0C22B}"/>
    <hyperlink ref="FU492" r:id="rId246" xr:uid="{2603BA05-0D21-184E-BFF8-A25077CF2258}"/>
    <hyperlink ref="FU76" r:id="rId247" xr:uid="{7D37FE87-8FCC-EA41-9C8F-B0C8067CFA73}"/>
    <hyperlink ref="FU19" r:id="rId248" xr:uid="{21FECC57-81E4-1648-8E42-5538E6F61DD0}"/>
    <hyperlink ref="FU77" r:id="rId249" xr:uid="{DA3F38D6-0CEE-B544-9AE9-35C0545051BB}"/>
    <hyperlink ref="FU20" r:id="rId250" xr:uid="{24A7AB3F-CDA6-1348-AC8B-2B17B3378F97}"/>
    <hyperlink ref="FU21" r:id="rId251" xr:uid="{52E4AE59-0021-4B4E-96C3-D54C1D8888AF}"/>
    <hyperlink ref="FU78" r:id="rId252" xr:uid="{87E7E989-E617-B143-934F-0C95C4F78624}"/>
    <hyperlink ref="FU532" r:id="rId253" xr:uid="{FE11769B-E66F-964E-96AE-C2ECE07DC94C}"/>
    <hyperlink ref="FU79" r:id="rId254" xr:uid="{CA0AE2B3-EF5F-A044-A1DC-5CAB18746C27}"/>
    <hyperlink ref="FU157" r:id="rId255" xr:uid="{9DB8A443-B1AE-794C-904B-50044CC4F578}"/>
    <hyperlink ref="FU479" r:id="rId256" xr:uid="{EAE1FBBE-D54B-C345-9ED7-8836969354C9}"/>
    <hyperlink ref="FU475" r:id="rId257" xr:uid="{EBA76FB4-9210-DD4F-AF60-214B47EA55B8}"/>
    <hyperlink ref="FU476" r:id="rId258" xr:uid="{3E0FCA31-E53F-EA4C-881C-4D40F1E37A1D}"/>
    <hyperlink ref="FU172" r:id="rId259" xr:uid="{4D9093F2-2A44-A44D-84E0-269CFE30591F}"/>
    <hyperlink ref="FU352" r:id="rId260" xr:uid="{4682FBE5-36B9-4D42-96E8-5A9C1CA1AEE6}"/>
    <hyperlink ref="FU480" r:id="rId261" xr:uid="{0EA6B623-0B6F-6843-9288-1843865A4E2E}"/>
    <hyperlink ref="FU469" r:id="rId262" xr:uid="{4E0F535E-B0BD-3741-AB66-AEB3DA053E1B}"/>
    <hyperlink ref="FU62" r:id="rId263" xr:uid="{40B8285A-4F3B-034D-B199-F38B54D31819}"/>
    <hyperlink ref="FU63" r:id="rId264" xr:uid="{F7AF6765-7284-BF4A-B6FF-C5486A7AC393}"/>
    <hyperlink ref="FU206" r:id="rId265" xr:uid="{220BBBE2-755F-7943-B051-26E3870A2661}"/>
    <hyperlink ref="FU52" r:id="rId266" xr:uid="{A4C66068-4C33-A64B-B542-67B970149320}"/>
    <hyperlink ref="FU464" r:id="rId267" xr:uid="{AC994ABD-1A5C-384E-A978-A1AAC3041562}"/>
    <hyperlink ref="FU53" r:id="rId268" xr:uid="{7DED838F-D3E2-7B47-AE90-BEA9A9C86226}"/>
    <hyperlink ref="FU321" r:id="rId269" xr:uid="{93CA5241-0A56-4A49-9DA5-3F6EFE3A34EA}"/>
    <hyperlink ref="FU438" r:id="rId270" xr:uid="{92A027AC-4472-AA46-8392-B6A049B1BCD5}"/>
    <hyperlink ref="FU465" r:id="rId271" xr:uid="{9DDC9DE0-5FE6-604C-B6E1-5C2C77855BA1}"/>
    <hyperlink ref="FU466" r:id="rId272" xr:uid="{666B5ED4-9541-3F4E-9AB0-74498E5E927A}"/>
    <hyperlink ref="FU205" r:id="rId273" xr:uid="{A5DE7F90-A091-2D43-A676-3AC50C29E653}"/>
    <hyperlink ref="FU8" r:id="rId274" xr:uid="{D822FBC6-7228-0D44-B8B7-5660EE76BF19}"/>
    <hyperlink ref="FU9" r:id="rId275" xr:uid="{3A842C09-2A47-1343-A846-0A87F7D55D15}"/>
    <hyperlink ref="FU509" r:id="rId276" xr:uid="{624A57BF-DC26-DC41-8A65-F3C5A5471DBB}"/>
    <hyperlink ref="FU369" r:id="rId277" xr:uid="{6A268AF1-E8F8-2445-9C71-DDEDFE3AD2E2}"/>
    <hyperlink ref="FU510" r:id="rId278" xr:uid="{B04EB37C-ADB4-0D46-BE3E-B1C3DADDC170}"/>
    <hyperlink ref="FU511" r:id="rId279" xr:uid="{8EE186E7-D2DC-484D-9884-53E257BA892A}"/>
    <hyperlink ref="FU288" r:id="rId280" xr:uid="{F4515A05-A573-0A42-B2CB-705FCD8451B4}"/>
    <hyperlink ref="FU289" r:id="rId281" xr:uid="{B23FFC6F-D40F-F54E-B17D-CF9CFEE997A7}"/>
    <hyperlink ref="FU216" r:id="rId282" xr:uid="{3C406A53-1DA1-D849-9DD6-82C10EE44E1E}"/>
    <hyperlink ref="FU271" r:id="rId283" xr:uid="{24732702-F6BD-A84E-9A5C-5714684A023A}"/>
    <hyperlink ref="FU411" r:id="rId284" xr:uid="{3DC6B8F3-5827-3D48-B23A-D5997AC6044E}"/>
    <hyperlink ref="FU412" r:id="rId285" xr:uid="{1FFC2183-1779-5F40-AE0C-ED00B3510979}"/>
    <hyperlink ref="FU413" r:id="rId286" xr:uid="{F913282B-3F20-BE48-B860-68397501E8F2}"/>
    <hyperlink ref="FU414" r:id="rId287" xr:uid="{D07C7425-736F-5E45-8604-651BDAFF158F}"/>
    <hyperlink ref="FW422" r:id="rId288" location="!/tab/627442342-3" xr:uid="{71150105-F5DF-B944-8F2A-D6EB87480207}"/>
    <hyperlink ref="FW472" r:id="rId289" xr:uid="{968FE61C-7B49-1940-BA4F-E86F67F941CF}"/>
    <hyperlink ref="FW57" r:id="rId290" xr:uid="{32B5C3E4-42BF-9547-BFD2-FF5446F23E76}"/>
    <hyperlink ref="FW185" r:id="rId291" xr:uid="{16FF48DD-DBCC-CE49-AE09-63CDBCB4010B}"/>
    <hyperlink ref="FW549" r:id="rId292" xr:uid="{7236427B-89A7-B348-857A-730C9B4D18F4}"/>
    <hyperlink ref="FW186" r:id="rId293" xr:uid="{DE63212A-A885-7C41-9D36-F95EF2D2AC7F}"/>
    <hyperlink ref="FW302" r:id="rId294" xr:uid="{1B049783-0A3C-4C4E-972D-B0039234508D}"/>
    <hyperlink ref="FW187" r:id="rId295" xr:uid="{D8C8CB4C-D5F9-0A41-BFF6-45B5BB46D065}"/>
    <hyperlink ref="FW188" r:id="rId296" xr:uid="{A5C424C9-A0DD-CF4D-98C2-E0CC9D620072}"/>
    <hyperlink ref="FW189" r:id="rId297" xr:uid="{F3E93A78-1056-6342-9C78-9B7E49480511}"/>
    <hyperlink ref="FW368" r:id="rId298" xr:uid="{A7FDB444-53F2-D944-9A2A-C5484BF951D9}"/>
    <hyperlink ref="FW362" r:id="rId299" xr:uid="{6620124B-43CA-654A-BD82-88480C22E29C}"/>
    <hyperlink ref="FW504" r:id="rId300" xr:uid="{3BC3EFBF-0E0F-5943-BCA1-A0BCB2F591F1}"/>
    <hyperlink ref="FW32" r:id="rId301" xr:uid="{CBE5361F-CE1A-AE4F-9973-E5EDDF7F10F1}"/>
    <hyperlink ref="FW33" r:id="rId302" xr:uid="{101B5943-BA23-5142-A748-CBB12A9A5F99}"/>
    <hyperlink ref="FW349" r:id="rId303" xr:uid="{4BFF0C9E-976A-9741-9EB4-2E3F353626FE}"/>
    <hyperlink ref="FW149" r:id="rId304" xr:uid="{579C269B-9D8D-6240-9491-AECFB525A895}"/>
    <hyperlink ref="FW278" r:id="rId305" xr:uid="{04EE6C60-0971-874A-841F-BC8730981EF1}"/>
    <hyperlink ref="FW415" r:id="rId306" xr:uid="{F429C121-A7D4-8746-9E60-C7B31E910B32}"/>
    <hyperlink ref="FW355" r:id="rId307" xr:uid="{4EB74F6E-E996-6947-8E3F-C33D94CA900F}"/>
    <hyperlink ref="FW474" r:id="rId308" xr:uid="{F3171DE1-5344-E646-BC7B-CDF00A148775}"/>
    <hyperlink ref="FW489" r:id="rId309" xr:uid="{9C7EB870-3CAF-CD48-8F6C-3D1255229CC1}"/>
    <hyperlink ref="FW170" r:id="rId310" xr:uid="{D84332D6-DD94-B144-B311-3EBF803EF8AF}"/>
    <hyperlink ref="FW34" r:id="rId311" xr:uid="{7D58E990-F78B-8A4E-81E1-5012B6530AF5}"/>
    <hyperlink ref="FW273" r:id="rId312" xr:uid="{0748B899-C134-BB43-B79F-9C2E6EEDE134}"/>
    <hyperlink ref="FW467" r:id="rId313" xr:uid="{BEC47834-BDB6-444B-B49B-825CFD919571}"/>
    <hyperlink ref="FW344" r:id="rId314" xr:uid="{7FC36FB0-0F9F-4B43-92B9-27A86F5405F1}"/>
    <hyperlink ref="FW419" r:id="rId315" xr:uid="{3953ECDA-8FBA-FF47-810C-330872BEB8FE}"/>
    <hyperlink ref="FW420" r:id="rId316" xr:uid="{6F8C4EA9-4DD9-1743-8646-F9C321233CC0}"/>
    <hyperlink ref="FW204" r:id="rId317" xr:uid="{1E3A7E5C-3E5E-B444-AC41-820C0E6FB3A0}"/>
    <hyperlink ref="FW320" r:id="rId318" xr:uid="{173E8492-D4C6-064B-8066-E0985F0330C4}"/>
    <hyperlink ref="FW490" r:id="rId319" xr:uid="{8E38F2A0-B6C9-EA4D-98AA-26DB93238221}"/>
    <hyperlink ref="FW174" r:id="rId320" xr:uid="{CB0701FC-78A7-474C-9469-3B52A9CBE894}"/>
    <hyperlink ref="FW491" r:id="rId321" xr:uid="{EE401B8C-BAE5-3C48-BFFE-FDECDBCD2663}"/>
    <hyperlink ref="FW479" r:id="rId322" xr:uid="{A9AEF53A-57CF-4043-B515-24EBEB14E047}"/>
    <hyperlink ref="FW476" r:id="rId323" xr:uid="{2B9FB538-DCD8-A049-A342-80C4160AC96C}"/>
    <hyperlink ref="FW172" r:id="rId324" xr:uid="{62C72588-AE42-0649-8A32-5805157BCFCC}"/>
    <hyperlink ref="FW480" r:id="rId325" xr:uid="{7F58D43C-3E5A-1F46-8FCF-C2D57828C015}"/>
    <hyperlink ref="FW481" r:id="rId326" xr:uid="{954A3B9B-A993-734F-AFDE-810049DA7C9F}"/>
    <hyperlink ref="FW62" r:id="rId327" xr:uid="{D3BA333D-9B1B-DF42-AEA9-470D6FA5F57D}"/>
    <hyperlink ref="FW63" r:id="rId328" xr:uid="{1FF02CD6-2AA5-6E45-9780-D0AFFE03E5A5}"/>
    <hyperlink ref="FW306" r:id="rId329" xr:uid="{161C2247-3D22-2149-946C-2B468D11F21B}"/>
    <hyperlink ref="FW2" r:id="rId330" xr:uid="{B5727653-0445-954F-B700-C2C1F64A2B1A}"/>
    <hyperlink ref="FW52" r:id="rId331" xr:uid="{575F8D48-2AE2-9040-BED5-A88FE360F51A}"/>
    <hyperlink ref="FW53" r:id="rId332" xr:uid="{1345E953-FC7D-3045-A680-3C4F7E15C846}"/>
    <hyperlink ref="FW321" r:id="rId333" xr:uid="{C791C495-5E64-BA48-BA80-1A09DAA629E3}"/>
    <hyperlink ref="FW438" r:id="rId334" xr:uid="{41DDB7EF-B3BB-8A4F-871F-01AEB536759C}"/>
    <hyperlink ref="FW205" r:id="rId335" xr:uid="{80A6DEF4-6BB9-CD4E-B5BA-EF554C5CF542}"/>
    <hyperlink ref="FW369" r:id="rId336" xr:uid="{87D7228A-88F8-654B-98E5-1753ACE1BBB2}"/>
    <hyperlink ref="FW510" r:id="rId337" xr:uid="{17D6A1CF-9777-8645-A768-BDBE64A4BF4C}"/>
    <hyperlink ref="FW216" r:id="rId338" xr:uid="{56E71974-59A2-FF42-9AE7-931CDC4F8855}"/>
    <hyperlink ref="FW269" r:id="rId339" xr:uid="{AF5A9790-23BB-0B44-B12F-2A515B80724B}"/>
    <hyperlink ref="FW271" r:id="rId340" xr:uid="{6B2227D4-1D41-414F-9295-2EB2B84A9252}"/>
    <hyperlink ref="FW411" r:id="rId341" xr:uid="{616A235E-5BDF-9948-9C33-8C4F41F61CB6}"/>
    <hyperlink ref="FW412" r:id="rId342" xr:uid="{17C393F2-6525-1C49-8C1C-56342DC2CC8E}"/>
    <hyperlink ref="FW322" r:id="rId343" xr:uid="{F21189BA-A55B-1343-BDED-22773AC123E7}"/>
    <hyperlink ref="FW413" r:id="rId344" xr:uid="{9BE7923B-B391-6147-9662-9ABA10ABCF8F}"/>
    <hyperlink ref="FW414" r:id="rId345" xr:uid="{811C7391-996E-6D4B-ADCD-EC25FFEBA6E0}"/>
    <hyperlink ref="FY35" r:id="rId346" xr:uid="{84F98A92-0A95-764E-849E-9A0C488D6135}"/>
    <hyperlink ref="GA165" r:id="rId347" xr:uid="{3A6250DA-0491-F64C-AC01-9B70A2A06C27}"/>
    <hyperlink ref="GA177" r:id="rId348" xr:uid="{E6B5FBEC-62A7-1B4E-9B2A-D1D28152783E}"/>
    <hyperlink ref="GA149" r:id="rId349" xr:uid="{7DB5168E-CD76-A347-921B-781AF634F083}"/>
    <hyperlink ref="GA175" r:id="rId350" xr:uid="{80604A07-6D29-784F-B9F9-48B15A5D6C13}"/>
    <hyperlink ref="GA355" r:id="rId351" xr:uid="{B4182BBD-2420-8644-89B5-EC47074B93BD}"/>
    <hyperlink ref="GA490" r:id="rId352" xr:uid="{8304DF5E-EAEB-B449-9670-652661B07756}"/>
    <hyperlink ref="GA491" r:id="rId353" xr:uid="{76666973-412D-064C-A31F-25ACCC80C074}"/>
    <hyperlink ref="GA369" r:id="rId354" xr:uid="{8A73137D-26B2-024C-AACD-C4D2944131D7}"/>
    <hyperlink ref="GA271" r:id="rId355" xr:uid="{6334F142-DD3E-6E45-8201-7B48FFD03F72}"/>
    <hyperlink ref="GM164" r:id="rId356" xr:uid="{CAAA0A85-286F-40A4-8D24-0D6517D46B43}"/>
  </hyperlinks>
  <pageMargins left="0.7" right="0.7" top="0.75" bottom="0.75" header="0.3" footer="0.3"/>
  <legacyDrawing r:id="rId35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19193-CE5C-B040-8B47-5FC52588D47C}">
  <dimension ref="A2:FO207"/>
  <sheetViews>
    <sheetView topLeftCell="A155" zoomScale="90" zoomScaleNormal="90" workbookViewId="0">
      <selection activeCell="C160" sqref="C160:G160"/>
    </sheetView>
  </sheetViews>
  <sheetFormatPr baseColWidth="10" defaultColWidth="13.6640625" defaultRowHeight="16" x14ac:dyDescent="0.2"/>
  <cols>
    <col min="1" max="1" width="18" style="71" customWidth="1"/>
    <col min="2" max="2" width="13.6640625" style="71"/>
    <col min="3" max="3" width="16.83203125" style="71" customWidth="1"/>
    <col min="4" max="4" width="45.83203125" style="16" customWidth="1"/>
    <col min="5" max="5" width="18" style="71" customWidth="1"/>
    <col min="6" max="6" width="17.33203125" style="71" customWidth="1"/>
    <col min="7" max="7" width="13.6640625" style="71" customWidth="1"/>
    <col min="8" max="12" width="13.6640625" style="71"/>
    <col min="13" max="13" width="15" style="71" customWidth="1"/>
    <col min="14" max="14" width="13.6640625" style="71"/>
    <col min="15" max="15" width="16" style="71" customWidth="1"/>
    <col min="16" max="16384" width="13.6640625" style="71"/>
  </cols>
  <sheetData>
    <row r="2" spans="4:37" ht="23" customHeight="1" x14ac:dyDescent="0.2">
      <c r="D2" s="100" t="s">
        <v>11163</v>
      </c>
      <c r="E2" s="100"/>
      <c r="F2" s="100"/>
      <c r="G2" s="100"/>
      <c r="H2" s="100"/>
      <c r="I2" s="100"/>
      <c r="J2" s="100"/>
      <c r="K2" s="100"/>
      <c r="L2" s="100"/>
      <c r="M2" s="100"/>
      <c r="O2" s="122" t="s">
        <v>11237</v>
      </c>
      <c r="P2" s="122"/>
      <c r="Q2" s="122"/>
      <c r="R2" s="122"/>
      <c r="S2" s="122"/>
      <c r="T2" s="122"/>
      <c r="U2" s="122"/>
      <c r="V2" s="122"/>
      <c r="W2" s="122"/>
      <c r="X2" s="122"/>
      <c r="AA2" s="122" t="s">
        <v>11238</v>
      </c>
      <c r="AB2" s="122"/>
      <c r="AC2" s="122"/>
      <c r="AD2" s="122"/>
      <c r="AE2" s="122"/>
      <c r="AF2" s="122"/>
      <c r="AG2" s="122"/>
      <c r="AH2" s="122"/>
      <c r="AI2" s="122"/>
      <c r="AJ2" s="122"/>
      <c r="AK2" s="122"/>
    </row>
    <row r="3" spans="4:37" ht="17" x14ac:dyDescent="0.2">
      <c r="D3" s="17" t="s">
        <v>11086</v>
      </c>
      <c r="E3" s="104">
        <v>2015</v>
      </c>
      <c r="F3" s="104">
        <v>2016</v>
      </c>
      <c r="G3" s="104">
        <v>2017</v>
      </c>
      <c r="H3" s="104">
        <v>2018</v>
      </c>
      <c r="I3" s="104">
        <v>2019</v>
      </c>
      <c r="J3" s="104">
        <v>2020</v>
      </c>
      <c r="K3" s="104">
        <v>2021</v>
      </c>
      <c r="L3" s="104">
        <v>2022</v>
      </c>
      <c r="M3" s="104">
        <v>2023</v>
      </c>
      <c r="O3" s="105" t="s">
        <v>11086</v>
      </c>
      <c r="P3" s="105">
        <v>2015</v>
      </c>
      <c r="Q3" s="105">
        <v>2016</v>
      </c>
      <c r="R3" s="105">
        <v>2017</v>
      </c>
      <c r="S3" s="105">
        <v>2018</v>
      </c>
      <c r="T3" s="105">
        <v>2019</v>
      </c>
      <c r="U3" s="105">
        <v>2020</v>
      </c>
      <c r="V3" s="105">
        <v>2021</v>
      </c>
      <c r="W3" s="105">
        <v>2022</v>
      </c>
      <c r="X3" s="105">
        <v>2023</v>
      </c>
      <c r="Y3" s="105"/>
      <c r="AA3" s="105"/>
      <c r="AB3" s="105">
        <v>2015</v>
      </c>
      <c r="AC3" s="105">
        <v>2016</v>
      </c>
      <c r="AD3" s="105">
        <v>2017</v>
      </c>
      <c r="AE3" s="105">
        <v>2018</v>
      </c>
      <c r="AF3" s="105">
        <v>2019</v>
      </c>
      <c r="AG3" s="105">
        <v>2020</v>
      </c>
      <c r="AH3" s="105">
        <v>2021</v>
      </c>
      <c r="AI3" s="105">
        <v>2022</v>
      </c>
      <c r="AJ3" s="105">
        <v>2023</v>
      </c>
      <c r="AK3" s="105"/>
    </row>
    <row r="4" spans="4:37" ht="17" x14ac:dyDescent="0.2">
      <c r="D4" s="17" t="s">
        <v>11087</v>
      </c>
      <c r="E4" s="106">
        <v>2394.98</v>
      </c>
      <c r="F4" s="106">
        <v>6995.6</v>
      </c>
      <c r="G4" s="106">
        <v>14501.73</v>
      </c>
      <c r="H4" s="106">
        <v>19314.3</v>
      </c>
      <c r="I4" s="106">
        <v>24064.19</v>
      </c>
      <c r="J4" s="106">
        <v>31808.48</v>
      </c>
      <c r="K4" s="106">
        <v>39459.15065659579</v>
      </c>
      <c r="L4" s="106">
        <v>44668.221613475805</v>
      </c>
      <c r="M4" s="106">
        <f>SUM(M5:M6)</f>
        <v>58482.094297580021</v>
      </c>
      <c r="N4" s="107"/>
      <c r="O4" s="105" t="s">
        <v>11204</v>
      </c>
      <c r="P4" s="108">
        <f>2394.98 / 1000</f>
        <v>2.3949799999999999</v>
      </c>
      <c r="Q4" s="108">
        <f>6995.6/ 1000</f>
        <v>6.9956000000000005</v>
      </c>
      <c r="R4" s="108">
        <f xml:space="preserve"> 14501.73 / 1000</f>
        <v>14.50173</v>
      </c>
      <c r="S4" s="108">
        <f xml:space="preserve"> 19314.3 / 1000</f>
        <v>19.314299999999999</v>
      </c>
      <c r="T4" s="108">
        <f xml:space="preserve"> 24064.19 / 1000</f>
        <v>24.06419</v>
      </c>
      <c r="U4" s="108">
        <f xml:space="preserve"> 31808.48 / 1000</f>
        <v>31.808479999999999</v>
      </c>
      <c r="V4" s="108">
        <f xml:space="preserve"> 39459.1506565958 / 1000</f>
        <v>39.459150656595796</v>
      </c>
      <c r="W4" s="108">
        <f xml:space="preserve"> 44668.2216134758 /1000</f>
        <v>44.668221613475801</v>
      </c>
      <c r="X4" s="108">
        <f xml:space="preserve"> 58482.09429758 / 1000</f>
        <v>58.482094297579998</v>
      </c>
      <c r="Y4" s="105"/>
      <c r="AA4" s="105" t="s">
        <v>11208</v>
      </c>
      <c r="AB4" s="108">
        <v>205.45</v>
      </c>
      <c r="AC4" s="108">
        <v>478.1</v>
      </c>
      <c r="AD4" s="108">
        <v>776.55</v>
      </c>
      <c r="AE4" s="108">
        <v>1123.1099999999999</v>
      </c>
      <c r="AF4" s="108">
        <v>1267.25</v>
      </c>
      <c r="AG4" s="108">
        <v>1085.25</v>
      </c>
      <c r="AH4" s="108">
        <v>1669.6752473699996</v>
      </c>
      <c r="AI4" s="108">
        <v>1542.3997791692075</v>
      </c>
      <c r="AJ4" s="108">
        <v>1263.2972599999998</v>
      </c>
      <c r="AK4" s="105"/>
    </row>
    <row r="5" spans="4:37" ht="34" x14ac:dyDescent="0.2">
      <c r="D5" s="17" t="s">
        <v>11088</v>
      </c>
      <c r="E5" s="106">
        <v>1375.84</v>
      </c>
      <c r="F5" s="106">
        <v>5132.6000000000004</v>
      </c>
      <c r="G5" s="106">
        <v>7678.96</v>
      </c>
      <c r="H5" s="106">
        <v>10499.31</v>
      </c>
      <c r="I5" s="106">
        <v>13110.69</v>
      </c>
      <c r="J5" s="106">
        <v>16810.28</v>
      </c>
      <c r="K5" s="106">
        <v>21102.786539860001</v>
      </c>
      <c r="L5" s="106">
        <v>23893.96293924535</v>
      </c>
      <c r="M5" s="106">
        <f>'Практики субъектов'!AA2</f>
        <v>25758.802443110024</v>
      </c>
      <c r="N5" s="107"/>
      <c r="O5" s="105" t="s">
        <v>11205</v>
      </c>
      <c r="P5" s="108">
        <f>(E5+E7+E8) / 1000</f>
        <v>1.99075</v>
      </c>
      <c r="Q5" s="108">
        <f t="shared" ref="Q5:X5" si="0">(F5+F7+F8) / 1000</f>
        <v>6.2919000000000009</v>
      </c>
      <c r="R5" s="108">
        <f t="shared" si="0"/>
        <v>13.372489999999999</v>
      </c>
      <c r="S5" s="108">
        <f t="shared" si="0"/>
        <v>17.371209999999998</v>
      </c>
      <c r="T5" s="108">
        <f t="shared" si="0"/>
        <v>21.883890000000001</v>
      </c>
      <c r="U5" s="108">
        <f t="shared" si="0"/>
        <v>29.794510000000002</v>
      </c>
      <c r="V5" s="108">
        <f t="shared" si="0"/>
        <v>36.625165105085806</v>
      </c>
      <c r="W5" s="108">
        <f t="shared" si="0"/>
        <v>41.409457063096625</v>
      </c>
      <c r="X5" s="108">
        <f t="shared" si="0"/>
        <v>52.937250384260025</v>
      </c>
      <c r="Y5" s="105"/>
      <c r="AA5" s="105" t="s">
        <v>11207</v>
      </c>
      <c r="AB5" s="108">
        <v>182.07</v>
      </c>
      <c r="AC5" s="108">
        <v>218.9</v>
      </c>
      <c r="AD5" s="108">
        <v>344.5</v>
      </c>
      <c r="AE5" s="108">
        <v>714.58</v>
      </c>
      <c r="AF5" s="108">
        <v>811.3</v>
      </c>
      <c r="AG5" s="108">
        <v>928.77</v>
      </c>
      <c r="AH5" s="108">
        <v>1140.4649449200001</v>
      </c>
      <c r="AI5" s="108">
        <v>706.18002823000006</v>
      </c>
      <c r="AJ5" s="108">
        <v>3076.788329030001</v>
      </c>
      <c r="AK5" s="105"/>
    </row>
    <row r="6" spans="4:37" ht="34" x14ac:dyDescent="0.2">
      <c r="D6" s="17" t="s">
        <v>11089</v>
      </c>
      <c r="E6" s="106">
        <v>1019.14</v>
      </c>
      <c r="F6" s="106">
        <v>1863</v>
      </c>
      <c r="G6" s="106">
        <v>6822.77</v>
      </c>
      <c r="H6" s="106">
        <v>8814.98</v>
      </c>
      <c r="I6" s="106">
        <v>10953.61</v>
      </c>
      <c r="J6" s="106">
        <v>14998.26</v>
      </c>
      <c r="K6" s="106">
        <v>18356.364326115807</v>
      </c>
      <c r="L6" s="106">
        <v>20566.322638230486</v>
      </c>
      <c r="M6" s="106">
        <f>SUM(M7:M12)</f>
        <v>32723.291854469997</v>
      </c>
      <c r="O6" s="105" t="s">
        <v>11206</v>
      </c>
      <c r="P6" s="108">
        <f>P4-P5</f>
        <v>0.40422999999999987</v>
      </c>
      <c r="Q6" s="108">
        <f t="shared" ref="Q6:X6" si="1">Q4-Q5</f>
        <v>0.70369999999999955</v>
      </c>
      <c r="R6" s="108">
        <f t="shared" si="1"/>
        <v>1.1292400000000011</v>
      </c>
      <c r="S6" s="108">
        <f t="shared" si="1"/>
        <v>1.9430900000000015</v>
      </c>
      <c r="T6" s="108">
        <f t="shared" si="1"/>
        <v>2.180299999999999</v>
      </c>
      <c r="U6" s="108">
        <f t="shared" si="1"/>
        <v>2.0139699999999969</v>
      </c>
      <c r="V6" s="108">
        <f t="shared" si="1"/>
        <v>2.8339855515099899</v>
      </c>
      <c r="W6" s="108">
        <f t="shared" si="1"/>
        <v>3.2587645503791762</v>
      </c>
      <c r="X6" s="108">
        <f t="shared" si="1"/>
        <v>5.5448439133199727</v>
      </c>
      <c r="Y6" s="105"/>
      <c r="AA6" s="105" t="s">
        <v>11209</v>
      </c>
      <c r="AB6" s="108">
        <v>0</v>
      </c>
      <c r="AC6" s="108">
        <v>0</v>
      </c>
      <c r="AD6" s="108">
        <v>0</v>
      </c>
      <c r="AE6" s="108">
        <v>0</v>
      </c>
      <c r="AF6" s="108">
        <v>0</v>
      </c>
      <c r="AG6" s="108">
        <v>0</v>
      </c>
      <c r="AH6" s="108">
        <v>23.8455686</v>
      </c>
      <c r="AI6" s="108">
        <v>802.24870697999995</v>
      </c>
      <c r="AJ6" s="108">
        <v>1204.7583242899998</v>
      </c>
      <c r="AK6" s="105"/>
    </row>
    <row r="7" spans="4:37" ht="39" customHeight="1" x14ac:dyDescent="0.2">
      <c r="D7" s="17" t="s">
        <v>11090</v>
      </c>
      <c r="E7" s="106">
        <v>0</v>
      </c>
      <c r="F7" s="106">
        <v>22.3</v>
      </c>
      <c r="G7" s="106">
        <v>3782.68</v>
      </c>
      <c r="H7" s="106">
        <v>3907.33</v>
      </c>
      <c r="I7" s="106">
        <v>4835.66</v>
      </c>
      <c r="J7" s="106">
        <v>7944.08</v>
      </c>
      <c r="K7" s="106">
        <v>8763.8037385299976</v>
      </c>
      <c r="L7" s="106">
        <v>9963.2831509050138</v>
      </c>
      <c r="M7" s="106">
        <f>'Практики субъектов'!AL2</f>
        <v>13824.405705420002</v>
      </c>
      <c r="N7" s="107"/>
      <c r="O7" s="105"/>
      <c r="P7" s="105"/>
      <c r="Q7" s="105"/>
      <c r="R7" s="105"/>
      <c r="S7" s="105"/>
      <c r="T7" s="105"/>
      <c r="U7" s="105"/>
      <c r="V7" s="105"/>
      <c r="W7" s="105"/>
      <c r="X7" s="105"/>
      <c r="Y7" s="105"/>
      <c r="AA7" s="105"/>
      <c r="AB7" s="105"/>
      <c r="AC7" s="105"/>
      <c r="AD7" s="105"/>
      <c r="AE7" s="105"/>
      <c r="AF7" s="105"/>
      <c r="AG7" s="105"/>
      <c r="AH7" s="105"/>
      <c r="AI7" s="105"/>
      <c r="AJ7" s="105"/>
      <c r="AK7" s="105"/>
    </row>
    <row r="8" spans="4:37" ht="34" x14ac:dyDescent="0.2">
      <c r="D8" s="17" t="s">
        <v>11092</v>
      </c>
      <c r="E8" s="106">
        <v>614.91</v>
      </c>
      <c r="F8" s="106">
        <v>1137</v>
      </c>
      <c r="G8" s="106">
        <v>1910.85</v>
      </c>
      <c r="H8" s="106">
        <v>2964.57</v>
      </c>
      <c r="I8" s="106">
        <v>3937.54</v>
      </c>
      <c r="J8" s="106">
        <v>5040.1499999999996</v>
      </c>
      <c r="K8" s="106">
        <v>6758.5748266958071</v>
      </c>
      <c r="L8" s="106">
        <v>7552.2109729462627</v>
      </c>
      <c r="M8" s="106">
        <f>'Практики МО'!Z2+'Практики субъектов'!AD2</f>
        <v>13354.042235729994</v>
      </c>
      <c r="N8" s="109"/>
      <c r="O8" s="105"/>
      <c r="P8" s="105"/>
      <c r="Q8" s="105"/>
      <c r="R8" s="105"/>
      <c r="S8" s="105"/>
      <c r="T8" s="105"/>
      <c r="U8" s="105"/>
      <c r="V8" s="105"/>
      <c r="W8" s="105"/>
      <c r="X8" s="105"/>
      <c r="Y8" s="105"/>
    </row>
    <row r="9" spans="4:37" ht="51" x14ac:dyDescent="0.2">
      <c r="D9" s="17" t="s">
        <v>11093</v>
      </c>
      <c r="E9" s="106">
        <v>205.45</v>
      </c>
      <c r="F9" s="106">
        <v>478.1</v>
      </c>
      <c r="G9" s="106">
        <v>776.55</v>
      </c>
      <c r="H9" s="106">
        <v>1123.1099999999999</v>
      </c>
      <c r="I9" s="106">
        <v>1267.25</v>
      </c>
      <c r="J9" s="106">
        <v>1085.25</v>
      </c>
      <c r="K9" s="106">
        <v>1669.6752473699996</v>
      </c>
      <c r="L9" s="106">
        <v>1542.3997791692075</v>
      </c>
      <c r="M9" s="106">
        <f>'Практики МО'!AC2+'Практики субъектов'!AF2</f>
        <v>1263.2972599999998</v>
      </c>
      <c r="N9" s="107"/>
      <c r="O9" s="105"/>
      <c r="P9" s="105"/>
      <c r="Q9" s="105"/>
      <c r="R9" s="105"/>
      <c r="S9" s="105"/>
      <c r="T9" s="105"/>
      <c r="U9" s="105"/>
      <c r="V9" s="105"/>
      <c r="W9" s="105"/>
      <c r="X9" s="105"/>
      <c r="Y9" s="105"/>
    </row>
    <row r="10" spans="4:37" ht="85" x14ac:dyDescent="0.2">
      <c r="D10" s="17" t="s">
        <v>11094</v>
      </c>
      <c r="E10" s="106">
        <v>182.07</v>
      </c>
      <c r="F10" s="106">
        <v>218.9</v>
      </c>
      <c r="G10" s="106">
        <v>344.5</v>
      </c>
      <c r="H10" s="106">
        <v>714.58</v>
      </c>
      <c r="I10" s="106">
        <v>811.3</v>
      </c>
      <c r="J10" s="106">
        <v>928.77</v>
      </c>
      <c r="K10" s="106">
        <v>1140.4649449200001</v>
      </c>
      <c r="L10" s="106">
        <v>706.18002823000006</v>
      </c>
      <c r="M10" s="106">
        <f>'Практики МО'!AE2+'Практики субъектов'!AH2</f>
        <v>3076.788329030001</v>
      </c>
      <c r="N10" s="107"/>
    </row>
    <row r="11" spans="4:37" ht="51" x14ac:dyDescent="0.2">
      <c r="D11" s="17" t="s">
        <v>11095</v>
      </c>
      <c r="E11" s="106" t="s">
        <v>594</v>
      </c>
      <c r="F11" s="106" t="s">
        <v>594</v>
      </c>
      <c r="G11" s="106" t="s">
        <v>594</v>
      </c>
      <c r="H11" s="106" t="s">
        <v>594</v>
      </c>
      <c r="I11" s="106" t="s">
        <v>594</v>
      </c>
      <c r="J11" s="106" t="s">
        <v>594</v>
      </c>
      <c r="K11" s="106">
        <v>23.8455686</v>
      </c>
      <c r="L11" s="106">
        <v>802.24870697999995</v>
      </c>
      <c r="M11" s="106">
        <f>'Практики МО'!AG2+'Практики субъектов'!AJ2</f>
        <v>1204.7583242899998</v>
      </c>
      <c r="N11" s="107"/>
    </row>
    <row r="12" spans="4:37" ht="34" x14ac:dyDescent="0.2">
      <c r="D12" s="17" t="s">
        <v>11096</v>
      </c>
      <c r="E12" s="106">
        <v>16.71</v>
      </c>
      <c r="F12" s="106">
        <v>6.7</v>
      </c>
      <c r="G12" s="106">
        <v>8.19</v>
      </c>
      <c r="H12" s="106">
        <v>105.39</v>
      </c>
      <c r="I12" s="106">
        <v>101.86</v>
      </c>
      <c r="J12" s="106" t="s">
        <v>594</v>
      </c>
      <c r="K12" s="106" t="s">
        <v>594</v>
      </c>
      <c r="L12" s="106" t="s">
        <v>594</v>
      </c>
      <c r="M12" s="106" t="s">
        <v>594</v>
      </c>
    </row>
    <row r="15" spans="4:37" ht="27" customHeight="1" x14ac:dyDescent="0.2">
      <c r="D15" s="97" t="s">
        <v>11235</v>
      </c>
      <c r="E15" s="97"/>
      <c r="F15" s="97"/>
      <c r="G15" s="97"/>
      <c r="H15" s="97"/>
      <c r="I15" s="97"/>
      <c r="J15" s="97"/>
      <c r="K15" s="97"/>
      <c r="L15" s="97"/>
      <c r="M15" s="97"/>
    </row>
    <row r="16" spans="4:37" ht="17" x14ac:dyDescent="0.2">
      <c r="D16" s="17" t="s">
        <v>11086</v>
      </c>
      <c r="E16" s="65">
        <v>2015</v>
      </c>
      <c r="F16" s="65">
        <v>2016</v>
      </c>
      <c r="G16" s="65">
        <v>2017</v>
      </c>
      <c r="H16" s="65">
        <v>2018</v>
      </c>
      <c r="I16" s="65">
        <v>2019</v>
      </c>
      <c r="J16" s="65">
        <v>2020</v>
      </c>
      <c r="K16" s="65">
        <v>2021</v>
      </c>
      <c r="L16" s="65">
        <v>2022</v>
      </c>
      <c r="M16" s="65">
        <v>2023</v>
      </c>
    </row>
    <row r="17" spans="4:14" ht="34" x14ac:dyDescent="0.2">
      <c r="D17" s="17" t="s">
        <v>11087</v>
      </c>
      <c r="E17" s="110">
        <v>0.99999999999999989</v>
      </c>
      <c r="F17" s="110">
        <v>1</v>
      </c>
      <c r="G17" s="110">
        <v>1.0000000000000002</v>
      </c>
      <c r="H17" s="110">
        <v>1.0000001486955599</v>
      </c>
      <c r="I17" s="110">
        <v>1.0000001486955599</v>
      </c>
      <c r="J17" s="110">
        <v>1</v>
      </c>
      <c r="K17" s="110">
        <v>1.0000000053062474</v>
      </c>
      <c r="L17" s="110">
        <v>1.0000000000000007</v>
      </c>
      <c r="M17" s="110">
        <v>1.0000000000000007</v>
      </c>
    </row>
    <row r="18" spans="4:14" ht="51" x14ac:dyDescent="0.2">
      <c r="D18" s="17" t="s">
        <v>11088</v>
      </c>
      <c r="E18" s="110">
        <v>0.57446826278298768</v>
      </c>
      <c r="F18" s="110">
        <v>0.73368974784150043</v>
      </c>
      <c r="G18" s="110">
        <v>0.52952022181701863</v>
      </c>
      <c r="H18" s="110">
        <v>0.54360325285491307</v>
      </c>
      <c r="I18" s="110">
        <v>0.54479999999999995</v>
      </c>
      <c r="J18" s="110">
        <v>0.52848422810520967</v>
      </c>
      <c r="K18" s="110">
        <v>0.53480083044647508</v>
      </c>
      <c r="L18" s="110">
        <v>0.5349208469951009</v>
      </c>
      <c r="M18" s="110">
        <f>M5/M4</f>
        <v>0.44045622429386766</v>
      </c>
      <c r="N18" s="111"/>
    </row>
    <row r="19" spans="4:14" ht="42" customHeight="1" x14ac:dyDescent="0.2">
      <c r="D19" s="17" t="s">
        <v>11097</v>
      </c>
      <c r="E19" s="110">
        <v>0.42553173721701221</v>
      </c>
      <c r="F19" s="110">
        <v>0.26631025215849963</v>
      </c>
      <c r="G19" s="110">
        <v>0.47047977818298153</v>
      </c>
      <c r="H19" s="110">
        <v>0.4563968958406468</v>
      </c>
      <c r="I19" s="110">
        <v>0.45519999999999999</v>
      </c>
      <c r="J19" s="110">
        <v>0.47151734380265892</v>
      </c>
      <c r="K19" s="110">
        <v>0.46519917485977236</v>
      </c>
      <c r="L19" s="110">
        <v>0.46257738498759593</v>
      </c>
      <c r="M19" s="110">
        <f>M6/M4</f>
        <v>0.55954377570613234</v>
      </c>
    </row>
    <row r="20" spans="4:14" ht="68" x14ac:dyDescent="0.2">
      <c r="D20" s="17" t="s">
        <v>11098</v>
      </c>
      <c r="E20" s="110" t="s">
        <v>11091</v>
      </c>
      <c r="F20" s="110">
        <v>3.1877179941677625E-3</v>
      </c>
      <c r="G20" s="110">
        <v>0.2608432991940508</v>
      </c>
      <c r="H20" s="110">
        <v>0.20230264972150513</v>
      </c>
      <c r="I20" s="110">
        <v>0.2009</v>
      </c>
      <c r="J20" s="110">
        <v>0.24974723721473016</v>
      </c>
      <c r="K20" s="110">
        <v>0.22209813421478408</v>
      </c>
      <c r="L20" s="110">
        <v>0.22305081310645294</v>
      </c>
      <c r="M20" s="110">
        <f>M7/M4</f>
        <v>0.23638698086077353</v>
      </c>
    </row>
    <row r="21" spans="4:14" ht="38" customHeight="1" x14ac:dyDescent="0.2">
      <c r="D21" s="17" t="s">
        <v>11099</v>
      </c>
      <c r="E21" s="110">
        <v>0.25674953444287635</v>
      </c>
      <c r="F21" s="110">
        <v>0.16253073360397963</v>
      </c>
      <c r="G21" s="110">
        <v>0.13176722032155133</v>
      </c>
      <c r="H21" s="110">
        <v>0.15349089891588938</v>
      </c>
      <c r="I21" s="110">
        <v>0.1636</v>
      </c>
      <c r="J21" s="110">
        <v>0.15845302887783383</v>
      </c>
      <c r="K21" s="110">
        <v>0.17128029149725446</v>
      </c>
      <c r="L21" s="110">
        <v>0.16986420295897328</v>
      </c>
      <c r="M21" s="110">
        <f>M8/M4</f>
        <v>0.22834411790691603</v>
      </c>
    </row>
    <row r="22" spans="4:14" ht="47" customHeight="1" x14ac:dyDescent="0.2">
      <c r="D22" s="17" t="s">
        <v>11100</v>
      </c>
      <c r="E22" s="110">
        <v>8.5783597357806746E-2</v>
      </c>
      <c r="F22" s="110">
        <v>6.8342958431013776E-2</v>
      </c>
      <c r="G22" s="110">
        <v>5.3548971582494602E-2</v>
      </c>
      <c r="H22" s="110">
        <v>5.8149393078979143E-2</v>
      </c>
      <c r="I22" s="110">
        <v>5.2699999999999997E-2</v>
      </c>
      <c r="J22" s="110">
        <v>3.4118260287822617E-2</v>
      </c>
      <c r="K22" s="110">
        <v>4.2314018917964352E-2</v>
      </c>
      <c r="L22" s="110">
        <v>3.4530136268149214E-2</v>
      </c>
      <c r="M22" s="110">
        <f>M9/M4</f>
        <v>2.1601436733298979E-2</v>
      </c>
    </row>
    <row r="23" spans="4:14" ht="85" x14ac:dyDescent="0.2">
      <c r="D23" s="17" t="s">
        <v>11101</v>
      </c>
      <c r="E23" s="110">
        <v>7.6021511661892791E-2</v>
      </c>
      <c r="F23" s="110">
        <v>3.1291097261135568E-2</v>
      </c>
      <c r="G23" s="110">
        <v>2.3755754574201378E-2</v>
      </c>
      <c r="H23" s="110">
        <v>3.6997468696845275E-2</v>
      </c>
      <c r="I23" s="110">
        <v>3.3700000000000001E-2</v>
      </c>
      <c r="J23" s="110">
        <v>2.9198817422272299E-2</v>
      </c>
      <c r="K23" s="110">
        <v>2.8902419994926216E-2</v>
      </c>
      <c r="L23" s="110">
        <v>1.5809450269606323E-2</v>
      </c>
      <c r="M23" s="110">
        <f>M10/M4</f>
        <v>5.2610775417413838E-2</v>
      </c>
    </row>
    <row r="24" spans="4:14" ht="51" x14ac:dyDescent="0.2">
      <c r="D24" s="17" t="s">
        <v>11102</v>
      </c>
      <c r="E24" s="110" t="s">
        <v>594</v>
      </c>
      <c r="F24" s="110" t="s">
        <v>594</v>
      </c>
      <c r="G24" s="110" t="s">
        <v>594</v>
      </c>
      <c r="H24" s="110" t="s">
        <v>594</v>
      </c>
      <c r="I24" s="110" t="s">
        <v>594</v>
      </c>
      <c r="J24" s="110" t="s">
        <v>594</v>
      </c>
      <c r="K24" s="110">
        <v>6.0431023484318455E-4</v>
      </c>
      <c r="L24" s="110">
        <v>1.7960166713643515E-2</v>
      </c>
      <c r="M24" s="110">
        <f>M11/M4</f>
        <v>2.060046478772995E-2</v>
      </c>
    </row>
    <row r="25" spans="4:14" ht="34" x14ac:dyDescent="0.2">
      <c r="D25" s="17" t="s">
        <v>11103</v>
      </c>
      <c r="E25" s="110">
        <v>6.9770937544363634E-3</v>
      </c>
      <c r="F25" s="110">
        <v>9.5774486820287034E-4</v>
      </c>
      <c r="G25" s="110">
        <v>5.6453251068341371E-4</v>
      </c>
      <c r="H25" s="110">
        <v>5.4564854274279278E-3</v>
      </c>
      <c r="I25" s="110">
        <v>4.1999999999999997E-3</v>
      </c>
      <c r="J25" s="110" t="s">
        <v>594</v>
      </c>
      <c r="K25" s="110" t="s">
        <v>594</v>
      </c>
      <c r="L25" s="110" t="s">
        <v>594</v>
      </c>
      <c r="M25" s="110" t="s">
        <v>594</v>
      </c>
    </row>
    <row r="27" spans="4:14" ht="30" customHeight="1" x14ac:dyDescent="0.2"/>
    <row r="28" spans="4:14" ht="27" customHeight="1" x14ac:dyDescent="0.2">
      <c r="D28" s="97" t="s">
        <v>11164</v>
      </c>
      <c r="E28" s="97"/>
      <c r="F28" s="97"/>
      <c r="G28" s="97"/>
      <c r="H28" s="97"/>
      <c r="I28" s="97"/>
      <c r="J28" s="97"/>
      <c r="K28" s="97"/>
      <c r="L28" s="97"/>
      <c r="M28" s="97"/>
    </row>
    <row r="29" spans="4:14" ht="17" x14ac:dyDescent="0.2">
      <c r="D29" s="17" t="s">
        <v>11086</v>
      </c>
      <c r="E29" s="104">
        <v>2015</v>
      </c>
      <c r="F29" s="104">
        <v>2016</v>
      </c>
      <c r="G29" s="104">
        <v>2017</v>
      </c>
      <c r="H29" s="104">
        <v>2018</v>
      </c>
      <c r="I29" s="104">
        <v>2019</v>
      </c>
      <c r="J29" s="104">
        <v>2020</v>
      </c>
      <c r="K29" s="104">
        <v>2021</v>
      </c>
      <c r="L29" s="104">
        <v>2022</v>
      </c>
      <c r="M29" s="104">
        <v>2023</v>
      </c>
    </row>
    <row r="30" spans="4:14" ht="34" x14ac:dyDescent="0.2">
      <c r="D30" s="17" t="s">
        <v>11087</v>
      </c>
      <c r="E30" s="112">
        <v>1</v>
      </c>
      <c r="F30" s="112">
        <v>1</v>
      </c>
      <c r="G30" s="112">
        <v>1.0000000000000002</v>
      </c>
      <c r="H30" s="112">
        <v>1.0000001486955599</v>
      </c>
      <c r="I30" s="112">
        <v>1.0000001486955599</v>
      </c>
      <c r="J30" s="112">
        <v>1.0000001486955599</v>
      </c>
      <c r="K30" s="112">
        <v>1</v>
      </c>
      <c r="L30" s="112">
        <v>1</v>
      </c>
      <c r="M30" s="112">
        <v>1</v>
      </c>
    </row>
    <row r="31" spans="4:14" ht="51" x14ac:dyDescent="0.2">
      <c r="D31" s="17" t="s">
        <v>11110</v>
      </c>
      <c r="E31" s="112">
        <v>0.83121779722586409</v>
      </c>
      <c r="F31" s="112">
        <v>0.89940819943964778</v>
      </c>
      <c r="G31" s="112">
        <v>0.92213074133262074</v>
      </c>
      <c r="H31" s="112">
        <v>0.89939680149230761</v>
      </c>
      <c r="I31" s="112">
        <v>0.9093966896709843</v>
      </c>
      <c r="J31" s="112">
        <v>0.93668022252088257</v>
      </c>
      <c r="K31" s="112">
        <v>0.9281792561585136</v>
      </c>
      <c r="L31" s="112">
        <v>0.9313808160529502</v>
      </c>
      <c r="M31" s="112">
        <f>SUM(M32:M34)</f>
        <v>0.90518732306155714</v>
      </c>
    </row>
    <row r="32" spans="4:14" ht="51" x14ac:dyDescent="0.2">
      <c r="D32" s="17" t="s">
        <v>11104</v>
      </c>
      <c r="E32" s="112" t="s">
        <v>11091</v>
      </c>
      <c r="F32" s="112">
        <v>3.1877179941677625E-3</v>
      </c>
      <c r="G32" s="112">
        <v>0.2608432991940508</v>
      </c>
      <c r="H32" s="112">
        <v>0.20230264972150513</v>
      </c>
      <c r="I32" s="112">
        <v>0.20094854338484114</v>
      </c>
      <c r="J32" s="112">
        <v>0.24974551597833297</v>
      </c>
      <c r="K32" s="112">
        <v>0.22209813421478408</v>
      </c>
      <c r="L32" s="112">
        <v>0.22305081310645294</v>
      </c>
      <c r="M32" s="112">
        <f>M7/M4</f>
        <v>0.23638698086077353</v>
      </c>
    </row>
    <row r="33" spans="4:13" ht="51" x14ac:dyDescent="0.2">
      <c r="D33" s="17" t="s">
        <v>11105</v>
      </c>
      <c r="E33" s="112">
        <v>0.57446826278298768</v>
      </c>
      <c r="F33" s="112">
        <v>0.73368974784150043</v>
      </c>
      <c r="G33" s="112">
        <v>0.52952022181701863</v>
      </c>
      <c r="H33" s="112">
        <v>0.54360325285491307</v>
      </c>
      <c r="I33" s="112">
        <v>0.54482151842888105</v>
      </c>
      <c r="J33" s="112">
        <v>0.52848120168381607</v>
      </c>
      <c r="K33" s="112">
        <v>0.53480083044647508</v>
      </c>
      <c r="L33" s="112">
        <v>0.5349208469951009</v>
      </c>
      <c r="M33" s="112">
        <f>M5/M4</f>
        <v>0.44045622429386766</v>
      </c>
    </row>
    <row r="34" spans="4:13" ht="51" x14ac:dyDescent="0.2">
      <c r="D34" s="17" t="s">
        <v>11106</v>
      </c>
      <c r="E34" s="112">
        <v>0.25674953444287635</v>
      </c>
      <c r="F34" s="112">
        <v>0.16253073360397963</v>
      </c>
      <c r="G34" s="112">
        <v>0.13176722032155133</v>
      </c>
      <c r="H34" s="112">
        <v>0.15349089891588938</v>
      </c>
      <c r="I34" s="112">
        <v>0.16362662785726212</v>
      </c>
      <c r="J34" s="112">
        <v>0.15845350485873361</v>
      </c>
      <c r="K34" s="112">
        <v>0.17128029149725446</v>
      </c>
      <c r="L34" s="112">
        <v>0.16986420295897328</v>
      </c>
      <c r="M34" s="112">
        <f>M8/M4</f>
        <v>0.22834411790691603</v>
      </c>
    </row>
    <row r="35" spans="4:13" ht="51" x14ac:dyDescent="0.2">
      <c r="D35" s="17" t="s">
        <v>11111</v>
      </c>
      <c r="E35" s="112">
        <v>0.16878220277413589</v>
      </c>
      <c r="F35" s="112">
        <v>0.1005918005603522</v>
      </c>
      <c r="G35" s="112">
        <v>7.7869258667379398E-2</v>
      </c>
      <c r="H35" s="112">
        <v>0.10060334720325234</v>
      </c>
      <c r="I35" s="112">
        <v>9.0607842556240423E-2</v>
      </c>
      <c r="J35" s="112">
        <v>6.3318200995325175E-2</v>
      </c>
      <c r="K35" s="112">
        <v>7.1820749147733745E-2</v>
      </c>
      <c r="L35" s="112">
        <v>6.8299753251399059E-2</v>
      </c>
      <c r="M35" s="112">
        <f>SUM(M36:M38)</f>
        <v>9.4812676938442766E-2</v>
      </c>
    </row>
    <row r="36" spans="4:13" ht="85" x14ac:dyDescent="0.2">
      <c r="D36" s="17" t="s">
        <v>11107</v>
      </c>
      <c r="E36" s="112">
        <v>8.5783597357806746E-2</v>
      </c>
      <c r="F36" s="112">
        <v>6.8342958431013776E-2</v>
      </c>
      <c r="G36" s="112">
        <v>5.3548971582494602E-2</v>
      </c>
      <c r="H36" s="112">
        <v>5.8149393078979143E-2</v>
      </c>
      <c r="I36" s="112">
        <v>5.2661126648861328E-2</v>
      </c>
      <c r="J36" s="112">
        <v>3.411959621109948E-2</v>
      </c>
      <c r="K36" s="112">
        <v>4.2314018917964352E-2</v>
      </c>
      <c r="L36" s="112">
        <v>3.4530136268149214E-2</v>
      </c>
      <c r="M36" s="112">
        <f>M9/M4</f>
        <v>2.1601436733298979E-2</v>
      </c>
    </row>
    <row r="37" spans="4:13" ht="85" x14ac:dyDescent="0.2">
      <c r="D37" s="17" t="s">
        <v>11108</v>
      </c>
      <c r="E37" s="112">
        <v>7.6021511661892791E-2</v>
      </c>
      <c r="F37" s="112">
        <v>3.1291097261135568E-2</v>
      </c>
      <c r="G37" s="112">
        <v>2.3755754574201378E-2</v>
      </c>
      <c r="H37" s="112">
        <v>3.6997468696845275E-2</v>
      </c>
      <c r="I37" s="112">
        <v>3.3713873017953866E-2</v>
      </c>
      <c r="J37" s="112">
        <v>2.9198604784225694E-2</v>
      </c>
      <c r="K37" s="112">
        <v>2.8902419994926216E-2</v>
      </c>
      <c r="L37" s="112">
        <v>1.5809450269606323E-2</v>
      </c>
      <c r="M37" s="112">
        <f>M10/M4</f>
        <v>5.2610775417413838E-2</v>
      </c>
    </row>
    <row r="38" spans="4:13" ht="51" x14ac:dyDescent="0.2">
      <c r="D38" s="17" t="s">
        <v>11095</v>
      </c>
      <c r="E38" s="112" t="s">
        <v>594</v>
      </c>
      <c r="F38" s="104" t="s">
        <v>594</v>
      </c>
      <c r="G38" s="112" t="s">
        <v>594</v>
      </c>
      <c r="H38" s="104" t="s">
        <v>594</v>
      </c>
      <c r="I38" s="112" t="s">
        <v>594</v>
      </c>
      <c r="J38" s="104" t="s">
        <v>594</v>
      </c>
      <c r="K38" s="112">
        <v>6.0431023484318455E-4</v>
      </c>
      <c r="L38" s="112">
        <v>1.7960166713643515E-2</v>
      </c>
      <c r="M38" s="112">
        <f>M11/M4</f>
        <v>2.060046478772995E-2</v>
      </c>
    </row>
    <row r="39" spans="4:13" ht="17" x14ac:dyDescent="0.2">
      <c r="D39" s="17" t="s">
        <v>11109</v>
      </c>
      <c r="E39" s="112">
        <v>6.9770937544363634E-3</v>
      </c>
      <c r="F39" s="112">
        <v>9.5774486820287034E-4</v>
      </c>
      <c r="G39" s="112">
        <v>5.6453251068341371E-4</v>
      </c>
      <c r="H39" s="112">
        <v>5.4564854274279278E-3</v>
      </c>
      <c r="I39" s="112">
        <v>4.2328428894252311E-3</v>
      </c>
      <c r="J39" s="112" t="s">
        <v>594</v>
      </c>
      <c r="K39" s="104" t="s">
        <v>594</v>
      </c>
      <c r="L39" s="104" t="s">
        <v>594</v>
      </c>
      <c r="M39" s="112" t="s">
        <v>594</v>
      </c>
    </row>
    <row r="42" spans="4:13" ht="48" customHeight="1" x14ac:dyDescent="0.2">
      <c r="D42" s="100" t="s">
        <v>11297</v>
      </c>
      <c r="E42" s="100"/>
      <c r="F42" s="100"/>
      <c r="G42" s="100"/>
      <c r="H42" s="100"/>
      <c r="I42" s="100"/>
      <c r="J42" s="100"/>
      <c r="K42" s="100"/>
      <c r="L42" s="100"/>
    </row>
    <row r="43" spans="4:13" ht="17" x14ac:dyDescent="0.2">
      <c r="D43" s="43" t="s">
        <v>11112</v>
      </c>
      <c r="E43" s="44" t="s">
        <v>11113</v>
      </c>
      <c r="F43" s="44" t="s">
        <v>11114</v>
      </c>
      <c r="G43" s="44" t="s">
        <v>11115</v>
      </c>
      <c r="H43" s="44" t="s">
        <v>11116</v>
      </c>
      <c r="I43" s="44" t="s">
        <v>11117</v>
      </c>
      <c r="J43" s="44" t="s">
        <v>11118</v>
      </c>
      <c r="K43" s="44" t="s">
        <v>11119</v>
      </c>
      <c r="L43" s="44" t="s">
        <v>11169</v>
      </c>
    </row>
    <row r="44" spans="4:13" ht="17" x14ac:dyDescent="0.2">
      <c r="D44" s="40" t="s">
        <v>11120</v>
      </c>
      <c r="E44" s="41">
        <v>0.10971922246220302</v>
      </c>
      <c r="F44" s="41">
        <v>9.7478359051561908E-2</v>
      </c>
      <c r="G44" s="41">
        <v>8.5105254785513548E-2</v>
      </c>
      <c r="H44" s="41">
        <v>7.1013231994872028E-2</v>
      </c>
      <c r="I44" s="41">
        <v>5.1540442155731156E-2</v>
      </c>
      <c r="J44" s="41">
        <v>7.2679810400494607E-2</v>
      </c>
      <c r="K44" s="41">
        <v>6.7802991409111141E-2</v>
      </c>
      <c r="L44" s="41">
        <v>6.6600000000000006E-2</v>
      </c>
    </row>
    <row r="45" spans="4:13" ht="51" x14ac:dyDescent="0.2">
      <c r="D45" s="40" t="s">
        <v>11121</v>
      </c>
      <c r="E45" s="41">
        <v>0.14514038876889848</v>
      </c>
      <c r="F45" s="41">
        <v>0.13041023710952201</v>
      </c>
      <c r="G45" s="41">
        <v>0.15128055570284746</v>
      </c>
      <c r="H45" s="41">
        <v>0.1505425575752026</v>
      </c>
      <c r="I45" s="41">
        <v>0.12385687649826867</v>
      </c>
      <c r="J45" s="41">
        <v>0.16497217833344782</v>
      </c>
      <c r="K45" s="41">
        <v>0.15846938426258686</v>
      </c>
      <c r="L45" s="41">
        <v>0.1515</v>
      </c>
    </row>
    <row r="46" spans="4:13" ht="17" x14ac:dyDescent="0.2">
      <c r="D46" s="40" t="s">
        <v>11122</v>
      </c>
      <c r="E46" s="41">
        <v>8.6933045356371488E-2</v>
      </c>
      <c r="F46" s="41">
        <v>7.182285785974156E-2</v>
      </c>
      <c r="G46" s="41">
        <v>8.356752744047935E-2</v>
      </c>
      <c r="H46" s="41">
        <v>6.0345222288356759E-2</v>
      </c>
      <c r="I46" s="41">
        <v>4.9720323182100686E-2</v>
      </c>
      <c r="J46" s="41">
        <v>5.7223328982620045E-2</v>
      </c>
      <c r="K46" s="41">
        <v>5.4112331861587433E-2</v>
      </c>
      <c r="L46" s="41">
        <v>6.1400000000000003E-2</v>
      </c>
    </row>
    <row r="47" spans="4:13" ht="17" x14ac:dyDescent="0.2">
      <c r="D47" s="40" t="s">
        <v>11123</v>
      </c>
      <c r="E47" s="41">
        <v>2.775377969762419E-2</v>
      </c>
      <c r="F47" s="41">
        <v>2.7349140634801154E-2</v>
      </c>
      <c r="G47" s="41">
        <v>2.6671615674213903E-2</v>
      </c>
      <c r="H47" s="41">
        <v>2.6097706148985853E-2</v>
      </c>
      <c r="I47" s="41">
        <v>1.9932522418538576E-2</v>
      </c>
      <c r="J47" s="41">
        <v>2.136429209315106E-2</v>
      </c>
      <c r="K47" s="41">
        <v>2.1460108840743404E-2</v>
      </c>
      <c r="L47" s="41">
        <v>1.9900000000000001E-2</v>
      </c>
    </row>
    <row r="48" spans="4:13" ht="34" x14ac:dyDescent="0.2">
      <c r="D48" s="40" t="s">
        <v>11124</v>
      </c>
      <c r="E48" s="41">
        <v>2.0518358531317494E-3</v>
      </c>
      <c r="F48" s="41">
        <v>2.2581859239744072E-3</v>
      </c>
      <c r="G48" s="41">
        <v>9.5445145553846973E-4</v>
      </c>
      <c r="H48" s="41">
        <v>6.8678174076278555E-4</v>
      </c>
      <c r="I48" s="41">
        <v>1.3761875166474296E-3</v>
      </c>
      <c r="J48" s="41">
        <v>1.5456481417874563E-3</v>
      </c>
      <c r="K48" s="41">
        <v>1.2663860081459425E-3</v>
      </c>
      <c r="L48" s="41">
        <v>2E-3</v>
      </c>
    </row>
    <row r="49" spans="4:12" ht="34" x14ac:dyDescent="0.2">
      <c r="D49" s="40" t="s">
        <v>11125</v>
      </c>
      <c r="E49" s="41">
        <v>2.0626349892008639E-2</v>
      </c>
      <c r="F49" s="41">
        <v>2.2080040145527537E-2</v>
      </c>
      <c r="G49" s="41">
        <v>2.1846333315658308E-2</v>
      </c>
      <c r="H49" s="41">
        <v>2.8615905865116066E-2</v>
      </c>
      <c r="I49" s="41">
        <v>3.9243540797300899E-2</v>
      </c>
      <c r="J49" s="41">
        <v>2.3493851755169333E-2</v>
      </c>
      <c r="K49" s="41">
        <v>2.1665468733956257E-2</v>
      </c>
      <c r="L49" s="41">
        <v>2.6800000000000001E-2</v>
      </c>
    </row>
    <row r="50" spans="4:12" ht="17" x14ac:dyDescent="0.2">
      <c r="D50" s="40" t="s">
        <v>11126</v>
      </c>
      <c r="E50" s="41" t="s">
        <v>11127</v>
      </c>
      <c r="F50" s="41" t="s">
        <v>11127</v>
      </c>
      <c r="G50" s="41">
        <v>5.5729359987273984E-2</v>
      </c>
      <c r="H50" s="41">
        <v>7.202051188132412E-2</v>
      </c>
      <c r="I50" s="41">
        <v>8.7188138151469419E-2</v>
      </c>
      <c r="J50" s="41">
        <v>5.8631586178470842E-2</v>
      </c>
      <c r="K50" s="41">
        <v>5.5173357976520516E-2</v>
      </c>
      <c r="L50" s="41">
        <v>5.0799999999999998E-2</v>
      </c>
    </row>
    <row r="51" spans="4:12" ht="85" x14ac:dyDescent="0.2">
      <c r="D51" s="40" t="s">
        <v>11128</v>
      </c>
      <c r="E51" s="41">
        <v>0.11684665226781857</v>
      </c>
      <c r="F51" s="41">
        <v>0.1014929118052942</v>
      </c>
      <c r="G51" s="41">
        <v>7.6939392332573311E-2</v>
      </c>
      <c r="H51" s="41">
        <v>6.7625108740442294E-2</v>
      </c>
      <c r="I51" s="41">
        <v>6.8099085501198614E-2</v>
      </c>
      <c r="J51" s="41">
        <v>5.234595040186852E-2</v>
      </c>
      <c r="K51" s="41">
        <v>5.2058732929458874E-2</v>
      </c>
      <c r="L51" s="41">
        <v>5.8799999999999998E-2</v>
      </c>
    </row>
    <row r="52" spans="4:12" ht="34" x14ac:dyDescent="0.2">
      <c r="D52" s="40" t="s">
        <v>11129</v>
      </c>
      <c r="E52" s="41">
        <v>4.5896328293736501E-2</v>
      </c>
      <c r="F52" s="41">
        <v>4.5979174507590016E-2</v>
      </c>
      <c r="G52" s="41">
        <v>5.3396256429291057E-2</v>
      </c>
      <c r="H52" s="41">
        <v>6.6526257955221824E-2</v>
      </c>
      <c r="I52" s="41">
        <v>7.5201988812927278E-2</v>
      </c>
      <c r="J52" s="41">
        <v>5.7463763138009202E-2</v>
      </c>
      <c r="K52" s="41">
        <v>7.3313481876989425E-2</v>
      </c>
      <c r="L52" s="41">
        <v>5.7799999999999997E-2</v>
      </c>
    </row>
    <row r="53" spans="4:12" ht="68" x14ac:dyDescent="0.2">
      <c r="D53" s="42" t="s">
        <v>11171</v>
      </c>
      <c r="E53" s="41" t="s">
        <v>11127</v>
      </c>
      <c r="F53" s="41" t="s">
        <v>11127</v>
      </c>
      <c r="G53" s="41">
        <v>8.367357760220584E-2</v>
      </c>
      <c r="H53" s="41">
        <v>0.11171649649741312</v>
      </c>
      <c r="I53" s="41">
        <v>0.11053893278877741</v>
      </c>
      <c r="J53" s="41">
        <v>5.7532458610977534E-2</v>
      </c>
      <c r="K53" s="41">
        <v>0.11346134100010268</v>
      </c>
      <c r="L53" s="41">
        <v>7.4399999999999994E-2</v>
      </c>
    </row>
    <row r="54" spans="4:12" ht="17" x14ac:dyDescent="0.2">
      <c r="D54" s="40" t="s">
        <v>11130</v>
      </c>
      <c r="E54" s="41">
        <v>8.8444924406047509E-2</v>
      </c>
      <c r="F54" s="41">
        <v>8.123196587630159E-2</v>
      </c>
      <c r="G54" s="41">
        <v>7.8211994273291272E-2</v>
      </c>
      <c r="H54" s="41">
        <v>8.0399249118630098E-2</v>
      </c>
      <c r="I54" s="41">
        <v>9.1938204741187954E-2</v>
      </c>
      <c r="J54" s="41">
        <v>0.10366146870921206</v>
      </c>
      <c r="K54" s="41">
        <v>8.3170756751206484E-2</v>
      </c>
      <c r="L54" s="41">
        <v>8.6699999999999999E-2</v>
      </c>
    </row>
    <row r="55" spans="4:12" ht="51" x14ac:dyDescent="0.2">
      <c r="D55" s="40" t="s">
        <v>11131</v>
      </c>
      <c r="E55" s="41">
        <v>0.18066954643628511</v>
      </c>
      <c r="F55" s="41">
        <v>0.17902396186174885</v>
      </c>
      <c r="G55" s="41">
        <v>9.4331618855718752E-2</v>
      </c>
      <c r="H55" s="41">
        <v>0.10695480976145781</v>
      </c>
      <c r="I55" s="41">
        <v>0.13668649560507859</v>
      </c>
      <c r="J55" s="41">
        <v>0.14707700762519749</v>
      </c>
      <c r="K55" s="41">
        <v>0.13943936749152891</v>
      </c>
      <c r="L55" s="41">
        <v>0.15090000000000001</v>
      </c>
    </row>
    <row r="56" spans="4:12" ht="17" x14ac:dyDescent="0.2">
      <c r="D56" s="42" t="s">
        <v>11172</v>
      </c>
      <c r="E56" s="41">
        <v>3.6825053995680347E-2</v>
      </c>
      <c r="F56" s="41">
        <v>3.7824614226571324E-2</v>
      </c>
      <c r="G56" s="41">
        <v>4.8730049313325204E-2</v>
      </c>
      <c r="H56" s="41">
        <v>4.908200173984708E-2</v>
      </c>
      <c r="I56" s="41">
        <v>4.3549675930036405E-2</v>
      </c>
      <c r="J56" s="41">
        <v>5.3513773442330152E-2</v>
      </c>
      <c r="K56" s="41">
        <v>5.1511106547557931E-2</v>
      </c>
      <c r="L56" s="41">
        <v>4.7100000000000003E-2</v>
      </c>
    </row>
    <row r="57" spans="4:12" ht="34" x14ac:dyDescent="0.2">
      <c r="D57" s="40" t="s">
        <v>11132</v>
      </c>
      <c r="E57" s="41">
        <v>5.3023758099352052E-2</v>
      </c>
      <c r="F57" s="41">
        <v>2.9858236105883829E-2</v>
      </c>
      <c r="G57" s="41">
        <v>3.0701521819820776E-2</v>
      </c>
      <c r="H57" s="41">
        <v>3.4613799734444395E-2</v>
      </c>
      <c r="I57" s="41">
        <v>1.4827310663233596E-2</v>
      </c>
      <c r="J57" s="41">
        <v>3.0432094524970803E-2</v>
      </c>
      <c r="K57" s="41">
        <v>2.2007735222644351E-2</v>
      </c>
      <c r="L57" s="41">
        <v>1.43E-2</v>
      </c>
    </row>
    <row r="58" spans="4:12" ht="34" x14ac:dyDescent="0.2">
      <c r="D58" s="40" t="s">
        <v>11133</v>
      </c>
      <c r="E58" s="41">
        <v>4.5896328293736501E-2</v>
      </c>
      <c r="F58" s="41">
        <v>3.7260067745577719E-2</v>
      </c>
      <c r="G58" s="41">
        <v>2.9747070364282306E-2</v>
      </c>
      <c r="H58" s="41">
        <v>4.3954031408818279E-3</v>
      </c>
      <c r="I58" s="41">
        <v>5.105211755304981E-3</v>
      </c>
      <c r="J58" s="41">
        <v>2.0436903208078588E-2</v>
      </c>
      <c r="K58" s="41">
        <v>4.7575041927644867E-3</v>
      </c>
      <c r="L58" s="41">
        <v>6.6E-3</v>
      </c>
    </row>
    <row r="59" spans="4:12" ht="51" x14ac:dyDescent="0.2">
      <c r="D59" s="40" t="s">
        <v>11134</v>
      </c>
      <c r="E59" s="41" t="s">
        <v>11127</v>
      </c>
      <c r="F59" s="41">
        <v>1.3360933383515242E-2</v>
      </c>
      <c r="G59" s="41">
        <v>1.9036004029906146E-2</v>
      </c>
      <c r="H59" s="41">
        <v>9.0655189780687699E-3</v>
      </c>
      <c r="I59" s="41">
        <v>8.0795525170913613E-3</v>
      </c>
      <c r="J59" s="41">
        <v>7.8999793913581088E-3</v>
      </c>
      <c r="K59" s="41">
        <v>5.7158503610911454E-3</v>
      </c>
      <c r="L59" s="41">
        <v>7.6E-3</v>
      </c>
    </row>
    <row r="60" spans="4:12" ht="51" x14ac:dyDescent="0.2">
      <c r="D60" s="40" t="s">
        <v>11135</v>
      </c>
      <c r="E60" s="41" t="s">
        <v>11127</v>
      </c>
      <c r="F60" s="41">
        <v>2.5090954710826749E-3</v>
      </c>
      <c r="G60" s="41">
        <v>2.1740283153931809E-3</v>
      </c>
      <c r="H60" s="41">
        <v>2.6555560642827708E-3</v>
      </c>
      <c r="I60" s="41">
        <v>1.243008079552517E-3</v>
      </c>
      <c r="J60" s="41">
        <v>2.026516452565776E-3</v>
      </c>
      <c r="K60" s="41">
        <v>9.2411951945784983E-4</v>
      </c>
      <c r="L60" s="41">
        <v>2.2000000000000001E-3</v>
      </c>
    </row>
    <row r="61" spans="4:12" ht="34" x14ac:dyDescent="0.2">
      <c r="D61" s="40" t="s">
        <v>11136</v>
      </c>
      <c r="E61" s="41" t="s">
        <v>11127</v>
      </c>
      <c r="F61" s="41">
        <v>4.0521891857985194E-2</v>
      </c>
      <c r="G61" s="41">
        <v>1.6490800148470226E-2</v>
      </c>
      <c r="H61" s="41">
        <v>1.9092532393205439E-2</v>
      </c>
      <c r="I61" s="41">
        <v>1.8645121193287758E-2</v>
      </c>
      <c r="J61" s="41">
        <v>1.5799958782716218E-2</v>
      </c>
      <c r="K61" s="41">
        <v>1.8721976931238664E-2</v>
      </c>
      <c r="L61" s="41">
        <v>6.7000000000000002E-3</v>
      </c>
    </row>
    <row r="62" spans="4:12" ht="68" x14ac:dyDescent="0.2">
      <c r="D62" s="40" t="s">
        <v>11137</v>
      </c>
      <c r="E62" s="41" t="s">
        <v>11127</v>
      </c>
      <c r="F62" s="41" t="s">
        <v>11127</v>
      </c>
      <c r="G62" s="41">
        <v>2.9534970040829313E-2</v>
      </c>
      <c r="H62" s="41">
        <v>5.0363994322604275E-3</v>
      </c>
      <c r="I62" s="41">
        <v>1.8201189736304715E-3</v>
      </c>
      <c r="J62" s="41">
        <v>3.8125987497423918E-3</v>
      </c>
      <c r="K62" s="41">
        <v>4.928637437108533E-3</v>
      </c>
      <c r="L62" s="41">
        <v>1.1000000000000001E-3</v>
      </c>
    </row>
    <row r="63" spans="4:12" ht="34" x14ac:dyDescent="0.2">
      <c r="D63" s="40" t="s">
        <v>11170</v>
      </c>
      <c r="E63" s="41" t="s">
        <v>11127</v>
      </c>
      <c r="F63" s="41" t="s">
        <v>11127</v>
      </c>
      <c r="G63" s="41" t="s">
        <v>11127</v>
      </c>
      <c r="H63" s="41" t="s">
        <v>11127</v>
      </c>
      <c r="I63" s="41">
        <v>1.6913788511053893E-2</v>
      </c>
      <c r="J63" s="41">
        <v>2.4592979322662637E-2</v>
      </c>
      <c r="K63" s="41">
        <v>2.7278639148440975E-2</v>
      </c>
      <c r="L63" s="41">
        <v>5.4899999999999997E-2</v>
      </c>
    </row>
    <row r="64" spans="4:12" ht="51" x14ac:dyDescent="0.2">
      <c r="D64" s="42" t="s">
        <v>11173</v>
      </c>
      <c r="E64" s="41" t="s">
        <v>11127</v>
      </c>
      <c r="F64" s="41" t="s">
        <v>11127</v>
      </c>
      <c r="G64" s="41" t="s">
        <v>11127</v>
      </c>
      <c r="H64" s="41" t="s">
        <v>11127</v>
      </c>
      <c r="I64" s="41" t="s">
        <v>11127</v>
      </c>
      <c r="J64" s="41" t="s">
        <v>11127</v>
      </c>
      <c r="K64" s="41" t="s">
        <v>11127</v>
      </c>
      <c r="L64" s="41">
        <v>2.2000000000000001E-3</v>
      </c>
    </row>
    <row r="65" spans="4:23" ht="34" x14ac:dyDescent="0.2">
      <c r="D65" s="40" t="s">
        <v>11138</v>
      </c>
      <c r="E65" s="41" t="s">
        <v>11127</v>
      </c>
      <c r="F65" s="41" t="s">
        <v>11127</v>
      </c>
      <c r="G65" s="41" t="s">
        <v>11127</v>
      </c>
      <c r="H65" s="41" t="s">
        <v>11127</v>
      </c>
      <c r="I65" s="41" t="s">
        <v>11127</v>
      </c>
      <c r="J65" s="41" t="s">
        <v>11127</v>
      </c>
      <c r="K65" s="41">
        <v>1.6428791457028442E-3</v>
      </c>
      <c r="L65" s="41">
        <v>2.0000000000000001E-4</v>
      </c>
    </row>
    <row r="66" spans="4:23" ht="34" x14ac:dyDescent="0.2">
      <c r="D66" s="40" t="s">
        <v>11139</v>
      </c>
      <c r="E66" s="41" t="s">
        <v>11127</v>
      </c>
      <c r="F66" s="41" t="s">
        <v>11127</v>
      </c>
      <c r="G66" s="41" t="s">
        <v>11127</v>
      </c>
      <c r="H66" s="41" t="s">
        <v>11127</v>
      </c>
      <c r="I66" s="41" t="s">
        <v>11127</v>
      </c>
      <c r="J66" s="41" t="s">
        <v>11127</v>
      </c>
      <c r="K66" s="41">
        <v>2.2247321764726014E-3</v>
      </c>
      <c r="L66" s="41">
        <v>5.9999999999999995E-4</v>
      </c>
    </row>
    <row r="67" spans="4:23" ht="34" x14ac:dyDescent="0.2">
      <c r="D67" s="40" t="s">
        <v>11140</v>
      </c>
      <c r="E67" s="41" t="s">
        <v>11127</v>
      </c>
      <c r="F67" s="41" t="s">
        <v>11127</v>
      </c>
      <c r="G67" s="41" t="s">
        <v>11127</v>
      </c>
      <c r="H67" s="41" t="s">
        <v>11127</v>
      </c>
      <c r="I67" s="41" t="s">
        <v>11127</v>
      </c>
      <c r="J67" s="41" t="s">
        <v>11127</v>
      </c>
      <c r="K67" s="41">
        <v>3.7649313755690178E-4</v>
      </c>
      <c r="L67" s="41">
        <v>6.9999999999999999E-4</v>
      </c>
    </row>
    <row r="68" spans="4:23" ht="17" x14ac:dyDescent="0.2">
      <c r="D68" s="40" t="s">
        <v>11141</v>
      </c>
      <c r="E68" s="41">
        <v>4.0172786177105832E-2</v>
      </c>
      <c r="F68" s="41">
        <v>7.9538326433320788E-2</v>
      </c>
      <c r="G68" s="41">
        <v>1.1877618113367622E-2</v>
      </c>
      <c r="H68" s="41">
        <v>3.3514948949223938E-2</v>
      </c>
      <c r="I68" s="41">
        <v>3.449347420758235E-2</v>
      </c>
      <c r="J68" s="41">
        <v>2.3493851755169333E-2</v>
      </c>
      <c r="K68" s="41">
        <v>1.8516617038025807E-2</v>
      </c>
      <c r="L68" s="41">
        <v>4.82E-2</v>
      </c>
    </row>
    <row r="69" spans="4:23" ht="17" x14ac:dyDescent="0.2">
      <c r="D69" s="40" t="s">
        <v>11142</v>
      </c>
      <c r="E69" s="41">
        <v>0.99999999999999989</v>
      </c>
      <c r="F69" s="41">
        <v>1</v>
      </c>
      <c r="G69" s="41">
        <v>1</v>
      </c>
      <c r="H69" s="41">
        <v>1</v>
      </c>
      <c r="I69" s="41">
        <v>1</v>
      </c>
      <c r="J69" s="41">
        <v>1</v>
      </c>
      <c r="K69" s="41">
        <v>1</v>
      </c>
      <c r="L69" s="41">
        <v>1</v>
      </c>
    </row>
    <row r="73" spans="4:23" ht="32" customHeight="1" x14ac:dyDescent="0.2">
      <c r="D73" s="97" t="s">
        <v>11298</v>
      </c>
      <c r="E73" s="97"/>
      <c r="F73" s="97"/>
      <c r="G73" s="97"/>
      <c r="H73" s="97"/>
      <c r="I73" s="97"/>
      <c r="J73" s="97"/>
      <c r="K73" s="97"/>
      <c r="L73" s="97"/>
    </row>
    <row r="74" spans="4:23" ht="17" x14ac:dyDescent="0.2">
      <c r="D74" s="8" t="s">
        <v>11086</v>
      </c>
      <c r="E74" s="113">
        <v>2015</v>
      </c>
      <c r="F74" s="113">
        <v>2016</v>
      </c>
      <c r="G74" s="113">
        <v>2017</v>
      </c>
      <c r="H74" s="113">
        <v>2018</v>
      </c>
      <c r="I74" s="113">
        <v>2019</v>
      </c>
      <c r="J74" s="113">
        <v>2020</v>
      </c>
      <c r="K74" s="113">
        <v>2021</v>
      </c>
      <c r="L74" s="113">
        <v>2022</v>
      </c>
      <c r="M74" s="113">
        <v>2023</v>
      </c>
    </row>
    <row r="75" spans="4:23" ht="34" x14ac:dyDescent="0.2">
      <c r="D75" s="17" t="s">
        <v>11143</v>
      </c>
      <c r="E75" s="65" t="s">
        <v>11127</v>
      </c>
      <c r="F75" s="65" t="s">
        <v>11127</v>
      </c>
      <c r="G75" s="65" t="s">
        <v>11127</v>
      </c>
      <c r="H75" s="65">
        <v>79285</v>
      </c>
      <c r="I75" s="65">
        <v>152385</v>
      </c>
      <c r="J75" s="38">
        <v>586371.00150000001</v>
      </c>
      <c r="K75" s="65">
        <v>349087</v>
      </c>
      <c r="L75" s="65">
        <v>258177</v>
      </c>
      <c r="M75" s="38">
        <f>'Практики МО'!AO2+'Практики субъектов'!AW2</f>
        <v>390206</v>
      </c>
    </row>
    <row r="76" spans="4:23" ht="102" x14ac:dyDescent="0.2">
      <c r="D76" s="17" t="s">
        <v>11144</v>
      </c>
      <c r="E76" s="65">
        <v>4237</v>
      </c>
      <c r="F76" s="65">
        <v>13531</v>
      </c>
      <c r="G76" s="65">
        <v>22253</v>
      </c>
      <c r="H76" s="65">
        <v>19154</v>
      </c>
      <c r="I76" s="65">
        <v>24380</v>
      </c>
      <c r="J76" s="65">
        <v>27963</v>
      </c>
      <c r="K76" s="65">
        <v>31219</v>
      </c>
      <c r="L76" s="65">
        <v>41561</v>
      </c>
      <c r="M76" s="38">
        <f>'Практики МО'!AP2+'Практики субъектов'!AX2</f>
        <v>45298</v>
      </c>
    </row>
    <row r="77" spans="4:23" ht="51" x14ac:dyDescent="0.2">
      <c r="D77" s="17" t="s">
        <v>11145</v>
      </c>
      <c r="E77" s="65">
        <v>2657</v>
      </c>
      <c r="F77" s="65">
        <v>9461</v>
      </c>
      <c r="G77" s="65">
        <v>13964</v>
      </c>
      <c r="H77" s="65">
        <v>18725</v>
      </c>
      <c r="I77" s="65">
        <v>20369</v>
      </c>
      <c r="J77" s="65">
        <v>21151</v>
      </c>
      <c r="K77" s="65">
        <v>28717</v>
      </c>
      <c r="L77" s="65">
        <v>28070</v>
      </c>
      <c r="M77" s="38">
        <f>'Практики МО'!AQ2+'Практики субъектов'!AY2</f>
        <v>31164</v>
      </c>
    </row>
    <row r="78" spans="4:23" ht="68" x14ac:dyDescent="0.2">
      <c r="D78" s="17" t="s">
        <v>11146</v>
      </c>
      <c r="E78" s="65" t="s">
        <v>11091</v>
      </c>
      <c r="F78" s="65">
        <v>8732</v>
      </c>
      <c r="G78" s="65">
        <v>15942</v>
      </c>
      <c r="H78" s="65">
        <v>18859</v>
      </c>
      <c r="I78" s="65">
        <v>21841</v>
      </c>
      <c r="J78" s="65">
        <v>22887</v>
      </c>
      <c r="K78" s="65">
        <v>29114</v>
      </c>
      <c r="L78" s="65">
        <v>29371</v>
      </c>
      <c r="M78" s="38">
        <f>G138</f>
        <v>33640</v>
      </c>
    </row>
    <row r="79" spans="4:23" ht="17" x14ac:dyDescent="0.2">
      <c r="D79" s="17" t="s">
        <v>11147</v>
      </c>
      <c r="E79" s="65" t="s">
        <v>11091</v>
      </c>
      <c r="F79" s="65">
        <v>729</v>
      </c>
      <c r="G79" s="65">
        <v>452</v>
      </c>
      <c r="H79" s="65" t="s">
        <v>11127</v>
      </c>
      <c r="I79" s="65" t="s">
        <v>11127</v>
      </c>
      <c r="J79" s="65" t="s">
        <v>11127</v>
      </c>
      <c r="K79" s="65" t="s">
        <v>11127</v>
      </c>
      <c r="L79" s="65" t="s">
        <v>11127</v>
      </c>
      <c r="M79" s="65" t="s">
        <v>11127</v>
      </c>
    </row>
    <row r="80" spans="4:23" x14ac:dyDescent="0.2">
      <c r="O80" s="101" t="s">
        <v>11239</v>
      </c>
      <c r="P80" s="101"/>
      <c r="Q80" s="101"/>
      <c r="R80" s="101"/>
      <c r="S80" s="101"/>
      <c r="T80" s="101"/>
      <c r="U80" s="101"/>
      <c r="V80" s="101"/>
      <c r="W80" s="101"/>
    </row>
    <row r="81" spans="4:26" ht="31" customHeight="1" x14ac:dyDescent="0.2">
      <c r="D81" s="97" t="s">
        <v>11299</v>
      </c>
      <c r="E81" s="97"/>
      <c r="F81" s="97"/>
      <c r="G81" s="97"/>
      <c r="H81" s="97"/>
      <c r="I81" s="97"/>
      <c r="J81" s="97"/>
      <c r="K81" s="97"/>
      <c r="L81" s="97"/>
    </row>
    <row r="82" spans="4:26" x14ac:dyDescent="0.2">
      <c r="D82" s="8"/>
      <c r="E82" s="113">
        <v>2015</v>
      </c>
      <c r="F82" s="113">
        <v>2016</v>
      </c>
      <c r="G82" s="113">
        <v>2017</v>
      </c>
      <c r="H82" s="113">
        <v>2018</v>
      </c>
      <c r="I82" s="113">
        <v>2019</v>
      </c>
      <c r="J82" s="113">
        <v>2020</v>
      </c>
      <c r="K82" s="113">
        <v>2021</v>
      </c>
      <c r="L82" s="113">
        <v>2022</v>
      </c>
      <c r="M82" s="113">
        <v>2023</v>
      </c>
      <c r="O82" s="119"/>
      <c r="P82" s="119">
        <v>2016</v>
      </c>
      <c r="Q82" s="119">
        <v>2017</v>
      </c>
      <c r="R82" s="119">
        <v>2018</v>
      </c>
      <c r="S82" s="119">
        <v>2019</v>
      </c>
      <c r="T82" s="119">
        <v>2020</v>
      </c>
      <c r="U82" s="119">
        <v>2021</v>
      </c>
      <c r="V82" s="119">
        <v>2022</v>
      </c>
      <c r="W82" s="119">
        <v>2023</v>
      </c>
      <c r="X82" s="119"/>
      <c r="Y82" s="119"/>
      <c r="Z82" s="119"/>
    </row>
    <row r="83" spans="4:26" ht="17" x14ac:dyDescent="0.2">
      <c r="D83" s="17" t="s">
        <v>11148</v>
      </c>
      <c r="E83" s="65" t="s">
        <v>11127</v>
      </c>
      <c r="F83" s="65">
        <v>8732</v>
      </c>
      <c r="G83" s="65">
        <v>15942</v>
      </c>
      <c r="H83" s="65">
        <v>18859</v>
      </c>
      <c r="I83" s="65">
        <v>21841</v>
      </c>
      <c r="J83" s="65">
        <v>22887</v>
      </c>
      <c r="K83" s="65">
        <v>29114</v>
      </c>
      <c r="L83" s="38">
        <v>29371</v>
      </c>
      <c r="M83" s="38">
        <f>G138</f>
        <v>33640</v>
      </c>
      <c r="O83" s="119" t="s">
        <v>11149</v>
      </c>
      <c r="P83" s="123">
        <v>0.80114521300961983</v>
      </c>
      <c r="Q83" s="123">
        <v>0.90965584374607955</v>
      </c>
      <c r="R83" s="123">
        <v>1.0241420880237551</v>
      </c>
      <c r="S83" s="123">
        <v>1.1017895808923586</v>
      </c>
      <c r="T83" s="123">
        <v>1.3898151789225324</v>
      </c>
      <c r="U83" s="123">
        <v>1.3553325086417458</v>
      </c>
      <c r="V83" s="123">
        <v>1.5208274016368462</v>
      </c>
      <c r="W83" s="123">
        <v>1.7384689149102266</v>
      </c>
      <c r="X83" s="119"/>
      <c r="Y83" s="119"/>
      <c r="Z83" s="119"/>
    </row>
    <row r="84" spans="4:26" ht="34" x14ac:dyDescent="0.2">
      <c r="D84" s="17" t="s">
        <v>11149</v>
      </c>
      <c r="E84" s="65" t="s">
        <v>11127</v>
      </c>
      <c r="F84" s="39">
        <v>0.80114521300961983</v>
      </c>
      <c r="G84" s="39">
        <v>0.90965584374607955</v>
      </c>
      <c r="H84" s="39">
        <v>1.0241420880237551</v>
      </c>
      <c r="I84" s="39">
        <v>1.1017895808923586</v>
      </c>
      <c r="J84" s="39">
        <v>1.3898151789225324</v>
      </c>
      <c r="K84" s="39">
        <v>1.3553325086417458</v>
      </c>
      <c r="L84" s="39">
        <v>1.5208274016368462</v>
      </c>
      <c r="M84" s="39">
        <f>M4/M83</f>
        <v>1.7384689149102266</v>
      </c>
      <c r="O84" s="119" t="s">
        <v>11223</v>
      </c>
      <c r="P84" s="123">
        <v>0.72055657352267533</v>
      </c>
      <c r="Q84" s="123">
        <v>0.83882161755112283</v>
      </c>
      <c r="R84" s="123">
        <v>0.92111011824221845</v>
      </c>
      <c r="S84" s="123">
        <v>1.0019637975774918</v>
      </c>
      <c r="T84" s="123">
        <v>1.3018123910560579</v>
      </c>
      <c r="U84" s="123">
        <v>1.2579915197185481</v>
      </c>
      <c r="V84" s="123">
        <v>1.409201016754507</v>
      </c>
      <c r="W84" s="123">
        <v>1.5736400233133183</v>
      </c>
      <c r="X84" s="119"/>
      <c r="Y84" s="119"/>
      <c r="Z84" s="119"/>
    </row>
    <row r="85" spans="4:26" ht="34" x14ac:dyDescent="0.2">
      <c r="D85" s="17" t="s">
        <v>11150</v>
      </c>
      <c r="E85" s="65" t="s">
        <v>11127</v>
      </c>
      <c r="F85" s="39">
        <v>0.72055657352267533</v>
      </c>
      <c r="G85" s="39">
        <v>0.83882161755112283</v>
      </c>
      <c r="H85" s="39">
        <v>0.92111011824221845</v>
      </c>
      <c r="I85" s="39">
        <v>1.0019637975774918</v>
      </c>
      <c r="J85" s="39">
        <v>1.3018123910560579</v>
      </c>
      <c r="K85" s="39">
        <v>1.2579915197185481</v>
      </c>
      <c r="L85" s="39">
        <v>1.409201016754507</v>
      </c>
      <c r="M85" s="39">
        <f>(M5+M7+M8)/M83</f>
        <v>1.5736400233133183</v>
      </c>
      <c r="O85" s="119" t="s">
        <v>11224</v>
      </c>
      <c r="P85" s="123">
        <v>0.58779202931745311</v>
      </c>
      <c r="Q85" s="123">
        <v>0.48168116415757128</v>
      </c>
      <c r="R85" s="123">
        <v>0.55672697043533592</v>
      </c>
      <c r="S85" s="123">
        <v>0.60027867245089517</v>
      </c>
      <c r="T85" s="123">
        <v>0.73449119587538769</v>
      </c>
      <c r="U85" s="123">
        <v>0.72483295115271007</v>
      </c>
      <c r="V85" s="123">
        <v>0.8135222818169402</v>
      </c>
      <c r="W85" s="123">
        <v>0.76571945431361543</v>
      </c>
      <c r="X85" s="119"/>
      <c r="Y85" s="119"/>
      <c r="Z85" s="119"/>
    </row>
    <row r="86" spans="4:26" ht="34" x14ac:dyDescent="0.2">
      <c r="D86" s="17" t="s">
        <v>11151</v>
      </c>
      <c r="E86" s="65" t="s">
        <v>11127</v>
      </c>
      <c r="F86" s="39">
        <v>0.58779202931745311</v>
      </c>
      <c r="G86" s="39">
        <v>0.48168116415757128</v>
      </c>
      <c r="H86" s="39">
        <v>0.55672697043533592</v>
      </c>
      <c r="I86" s="39">
        <v>0.60027867245089517</v>
      </c>
      <c r="J86" s="39">
        <v>0.73449119587538769</v>
      </c>
      <c r="K86" s="39">
        <v>0.72483295115271007</v>
      </c>
      <c r="L86" s="39">
        <v>0.8135222818169402</v>
      </c>
      <c r="M86" s="39">
        <f>M5/M83</f>
        <v>0.76571945431361543</v>
      </c>
      <c r="O86" s="119" t="s">
        <v>11225</v>
      </c>
      <c r="P86" s="123">
        <v>0.13021071919377003</v>
      </c>
      <c r="Q86" s="123">
        <v>0.11986282197967633</v>
      </c>
      <c r="R86" s="123">
        <v>0.15719648970836206</v>
      </c>
      <c r="S86" s="123">
        <v>0.18028211372968272</v>
      </c>
      <c r="T86" s="123">
        <v>0.22022108620614322</v>
      </c>
      <c r="U86" s="123">
        <v>0.23214174715586341</v>
      </c>
      <c r="V86" s="123">
        <v>0.25713155741875532</v>
      </c>
      <c r="W86" s="123">
        <v>0.39696915088376916</v>
      </c>
      <c r="X86" s="119"/>
      <c r="Y86" s="119"/>
      <c r="Z86" s="119"/>
    </row>
    <row r="87" spans="4:26" ht="34" x14ac:dyDescent="0.2">
      <c r="D87" s="17" t="s">
        <v>11152</v>
      </c>
      <c r="E87" s="65" t="s">
        <v>11127</v>
      </c>
      <c r="F87" s="39">
        <v>0.13021071919377003</v>
      </c>
      <c r="G87" s="39">
        <v>0.11986282197967633</v>
      </c>
      <c r="H87" s="39">
        <v>0.15719648970836206</v>
      </c>
      <c r="I87" s="39">
        <v>0.18028211372968272</v>
      </c>
      <c r="J87" s="39">
        <v>0.22022108620614322</v>
      </c>
      <c r="K87" s="39">
        <v>0.23214174715586341</v>
      </c>
      <c r="L87" s="39">
        <v>0.25713155741875532</v>
      </c>
      <c r="M87" s="39">
        <f>M8/M83</f>
        <v>0.39696915088376916</v>
      </c>
      <c r="O87" s="119" t="s">
        <v>11226</v>
      </c>
      <c r="P87" s="123">
        <v>8.0588639486944572E-2</v>
      </c>
      <c r="Q87" s="123">
        <v>7.0834226194956718E-2</v>
      </c>
      <c r="R87" s="123">
        <v>0.10303212206691764</v>
      </c>
      <c r="S87" s="123">
        <v>9.9830776875600949E-2</v>
      </c>
      <c r="T87" s="123">
        <v>8.8000596845370718E-2</v>
      </c>
      <c r="U87" s="123">
        <v>9.7340996114927511E-2</v>
      </c>
      <c r="V87" s="123">
        <v>0.10387213626976294</v>
      </c>
      <c r="W87" s="123">
        <v>0.16482889159690847</v>
      </c>
      <c r="X87" s="119"/>
      <c r="Y87" s="119"/>
      <c r="Z87" s="119"/>
    </row>
    <row r="88" spans="4:26" ht="34" x14ac:dyDescent="0.2">
      <c r="D88" s="17" t="s">
        <v>11153</v>
      </c>
      <c r="E88" s="65" t="s">
        <v>11127</v>
      </c>
      <c r="F88" s="39">
        <v>8.0588639486944572E-2</v>
      </c>
      <c r="G88" s="39">
        <v>7.0834226194956718E-2</v>
      </c>
      <c r="H88" s="39">
        <v>0.10303212206691764</v>
      </c>
      <c r="I88" s="39">
        <v>9.9830776875600949E-2</v>
      </c>
      <c r="J88" s="39">
        <v>8.8000596845370718E-2</v>
      </c>
      <c r="K88" s="39">
        <v>9.7340996114927511E-2</v>
      </c>
      <c r="L88" s="39">
        <v>0.10387213626976294</v>
      </c>
      <c r="M88" s="39">
        <f>(M9+M10+M11)/M83</f>
        <v>0.16482889159690847</v>
      </c>
      <c r="O88" s="119"/>
      <c r="P88" s="119"/>
      <c r="Q88" s="119"/>
      <c r="R88" s="119"/>
      <c r="S88" s="119"/>
      <c r="T88" s="119"/>
      <c r="U88" s="119"/>
      <c r="V88" s="119"/>
      <c r="W88" s="119"/>
      <c r="X88" s="119"/>
      <c r="Y88" s="119"/>
      <c r="Z88" s="119"/>
    </row>
    <row r="89" spans="4:26" x14ac:dyDescent="0.2">
      <c r="O89" s="119"/>
      <c r="P89" s="119"/>
      <c r="Q89" s="119"/>
      <c r="R89" s="119"/>
      <c r="S89" s="119"/>
      <c r="T89" s="119"/>
      <c r="U89" s="119"/>
      <c r="V89" s="119"/>
      <c r="W89" s="119"/>
      <c r="X89" s="119"/>
      <c r="Y89" s="119"/>
      <c r="Z89" s="119"/>
    </row>
    <row r="90" spans="4:26" x14ac:dyDescent="0.2">
      <c r="O90" s="119"/>
      <c r="P90" s="119"/>
      <c r="Q90" s="119"/>
      <c r="R90" s="119"/>
      <c r="S90" s="119"/>
      <c r="T90" s="119"/>
      <c r="U90" s="119"/>
      <c r="V90" s="119"/>
      <c r="W90" s="119"/>
      <c r="X90" s="119"/>
      <c r="Y90" s="119"/>
      <c r="Z90" s="119"/>
    </row>
    <row r="93" spans="4:26" ht="29" customHeight="1" x14ac:dyDescent="0.2">
      <c r="D93" s="97" t="s">
        <v>11300</v>
      </c>
      <c r="E93" s="97"/>
      <c r="F93" s="97"/>
      <c r="G93" s="97"/>
    </row>
    <row r="94" spans="4:26" x14ac:dyDescent="0.2">
      <c r="D94" s="62" t="s">
        <v>11201</v>
      </c>
      <c r="E94" s="62" t="s">
        <v>11197</v>
      </c>
      <c r="F94" s="62" t="s">
        <v>11198</v>
      </c>
      <c r="G94" s="62" t="s">
        <v>11199</v>
      </c>
    </row>
    <row r="95" spans="4:26" x14ac:dyDescent="0.2">
      <c r="D95" s="62" t="s">
        <v>11155</v>
      </c>
      <c r="E95" s="61">
        <v>141</v>
      </c>
      <c r="F95" s="61">
        <v>69</v>
      </c>
      <c r="G95" s="61">
        <v>72</v>
      </c>
    </row>
    <row r="96" spans="4:26" ht="17" x14ac:dyDescent="0.2">
      <c r="D96" s="63" t="s">
        <v>11185</v>
      </c>
      <c r="E96" s="61">
        <v>1</v>
      </c>
      <c r="F96" s="61">
        <v>0</v>
      </c>
      <c r="G96" s="61">
        <v>1</v>
      </c>
    </row>
    <row r="97" spans="4:7" x14ac:dyDescent="0.2">
      <c r="D97" s="62" t="s">
        <v>11182</v>
      </c>
      <c r="E97" s="61">
        <v>15</v>
      </c>
      <c r="F97" s="61">
        <v>5</v>
      </c>
      <c r="G97" s="61">
        <v>10</v>
      </c>
    </row>
    <row r="98" spans="4:7" ht="17" x14ac:dyDescent="0.2">
      <c r="D98" s="63" t="s">
        <v>11184</v>
      </c>
      <c r="E98" s="61">
        <v>2</v>
      </c>
      <c r="F98" s="61">
        <v>0</v>
      </c>
      <c r="G98" s="61">
        <v>2</v>
      </c>
    </row>
    <row r="99" spans="4:7" ht="17" x14ac:dyDescent="0.2">
      <c r="D99" s="63" t="s">
        <v>11183</v>
      </c>
      <c r="E99" s="61">
        <v>4</v>
      </c>
      <c r="F99" s="61">
        <v>1</v>
      </c>
      <c r="G99" s="61">
        <v>3</v>
      </c>
    </row>
    <row r="100" spans="4:7" x14ac:dyDescent="0.2">
      <c r="D100" s="62" t="s">
        <v>711</v>
      </c>
      <c r="E100" s="61">
        <v>54</v>
      </c>
      <c r="F100" s="61">
        <v>16</v>
      </c>
      <c r="G100" s="61">
        <v>38</v>
      </c>
    </row>
    <row r="101" spans="4:7" ht="17" x14ac:dyDescent="0.2">
      <c r="D101" s="63" t="s">
        <v>11194</v>
      </c>
      <c r="E101" s="61">
        <v>1</v>
      </c>
      <c r="F101" s="61">
        <v>1</v>
      </c>
      <c r="G101" s="61">
        <v>0</v>
      </c>
    </row>
    <row r="102" spans="4:7" x14ac:dyDescent="0.2">
      <c r="D102" s="62" t="s">
        <v>11156</v>
      </c>
      <c r="E102" s="61">
        <v>232</v>
      </c>
      <c r="F102" s="61">
        <v>0</v>
      </c>
      <c r="G102" s="61">
        <v>232</v>
      </c>
    </row>
    <row r="103" spans="4:7" x14ac:dyDescent="0.2">
      <c r="D103" s="62" t="s">
        <v>11188</v>
      </c>
      <c r="E103" s="61">
        <v>2</v>
      </c>
      <c r="F103" s="61">
        <v>0</v>
      </c>
      <c r="G103" s="61">
        <v>2</v>
      </c>
    </row>
    <row r="104" spans="4:7" ht="17" x14ac:dyDescent="0.2">
      <c r="D104" s="63" t="s">
        <v>11195</v>
      </c>
      <c r="E104" s="61">
        <v>1</v>
      </c>
      <c r="F104" s="61">
        <v>0</v>
      </c>
      <c r="G104" s="61">
        <v>1</v>
      </c>
    </row>
    <row r="105" spans="4:7" x14ac:dyDescent="0.2">
      <c r="D105" s="62" t="s">
        <v>11178</v>
      </c>
      <c r="E105" s="61">
        <v>21</v>
      </c>
      <c r="F105" s="61">
        <v>21</v>
      </c>
      <c r="G105" s="61">
        <v>0</v>
      </c>
    </row>
    <row r="106" spans="4:7" ht="17" x14ac:dyDescent="0.2">
      <c r="D106" s="63" t="s">
        <v>11186</v>
      </c>
      <c r="E106" s="61">
        <v>3</v>
      </c>
      <c r="F106" s="61">
        <v>2</v>
      </c>
      <c r="G106" s="61">
        <v>1</v>
      </c>
    </row>
    <row r="107" spans="4:7" ht="17" x14ac:dyDescent="0.2">
      <c r="D107" s="63" t="s">
        <v>11177</v>
      </c>
      <c r="E107" s="61">
        <v>3</v>
      </c>
      <c r="F107" s="61">
        <v>0</v>
      </c>
      <c r="G107" s="61">
        <v>3</v>
      </c>
    </row>
    <row r="108" spans="4:7" ht="17" x14ac:dyDescent="0.2">
      <c r="D108" s="63" t="s">
        <v>11192</v>
      </c>
      <c r="E108" s="61">
        <v>2</v>
      </c>
      <c r="F108" s="61">
        <v>0</v>
      </c>
      <c r="G108" s="61">
        <v>2</v>
      </c>
    </row>
    <row r="109" spans="4:7" ht="17" x14ac:dyDescent="0.2">
      <c r="D109" s="63" t="s">
        <v>11180</v>
      </c>
      <c r="E109" s="61">
        <v>2</v>
      </c>
      <c r="F109" s="61">
        <v>2</v>
      </c>
      <c r="G109" s="61">
        <v>0</v>
      </c>
    </row>
    <row r="110" spans="4:7" x14ac:dyDescent="0.2">
      <c r="D110" s="62" t="s">
        <v>11157</v>
      </c>
      <c r="E110" s="61">
        <v>24</v>
      </c>
      <c r="F110" s="61">
        <v>9</v>
      </c>
      <c r="G110" s="61">
        <v>15</v>
      </c>
    </row>
    <row r="111" spans="4:7" x14ac:dyDescent="0.2">
      <c r="D111" s="62" t="s">
        <v>11083</v>
      </c>
      <c r="E111" s="61">
        <v>26</v>
      </c>
      <c r="F111" s="61">
        <v>25</v>
      </c>
      <c r="G111" s="61">
        <v>1</v>
      </c>
    </row>
    <row r="112" spans="4:7" ht="17" x14ac:dyDescent="0.2">
      <c r="D112" s="63" t="s">
        <v>731</v>
      </c>
      <c r="E112" s="61">
        <v>2</v>
      </c>
      <c r="F112" s="61">
        <v>1</v>
      </c>
      <c r="G112" s="61">
        <v>1</v>
      </c>
    </row>
    <row r="113" spans="4:7" ht="17" x14ac:dyDescent="0.2">
      <c r="D113" s="63" t="s">
        <v>11191</v>
      </c>
      <c r="E113" s="61">
        <v>1</v>
      </c>
      <c r="F113" s="61">
        <v>0</v>
      </c>
      <c r="G113" s="61">
        <v>1</v>
      </c>
    </row>
    <row r="114" spans="4:7" x14ac:dyDescent="0.2">
      <c r="D114" s="62" t="s">
        <v>11189</v>
      </c>
      <c r="E114" s="61">
        <v>1</v>
      </c>
      <c r="F114" s="61">
        <v>1</v>
      </c>
      <c r="G114" s="61">
        <v>0</v>
      </c>
    </row>
    <row r="115" spans="4:7" x14ac:dyDescent="0.2">
      <c r="D115" s="62" t="s">
        <v>11181</v>
      </c>
      <c r="E115" s="61">
        <v>3</v>
      </c>
      <c r="F115" s="61">
        <v>1</v>
      </c>
      <c r="G115" s="61">
        <v>2</v>
      </c>
    </row>
    <row r="116" spans="4:7" ht="17" x14ac:dyDescent="0.2">
      <c r="D116" s="63" t="s">
        <v>11190</v>
      </c>
      <c r="E116" s="61">
        <v>1</v>
      </c>
      <c r="F116" s="61">
        <v>0</v>
      </c>
      <c r="G116" s="61">
        <v>1</v>
      </c>
    </row>
    <row r="117" spans="4:7" ht="17" x14ac:dyDescent="0.2">
      <c r="D117" s="63" t="s">
        <v>11196</v>
      </c>
      <c r="E117" s="61">
        <v>2</v>
      </c>
      <c r="F117" s="61">
        <v>0</v>
      </c>
      <c r="G117" s="61">
        <v>2</v>
      </c>
    </row>
    <row r="118" spans="4:7" x14ac:dyDescent="0.2">
      <c r="D118" s="62" t="s">
        <v>11193</v>
      </c>
      <c r="E118" s="61">
        <v>3</v>
      </c>
      <c r="F118" s="61">
        <v>2</v>
      </c>
      <c r="G118" s="61">
        <v>1</v>
      </c>
    </row>
    <row r="119" spans="4:7" x14ac:dyDescent="0.2">
      <c r="D119" s="62" t="s">
        <v>11179</v>
      </c>
      <c r="E119" s="61">
        <v>3</v>
      </c>
      <c r="F119" s="61">
        <v>0</v>
      </c>
      <c r="G119" s="61">
        <v>3</v>
      </c>
    </row>
    <row r="120" spans="4:7" x14ac:dyDescent="0.2">
      <c r="D120" s="62" t="s">
        <v>11200</v>
      </c>
      <c r="E120" s="62">
        <f>SUM(E95:E119)</f>
        <v>550</v>
      </c>
      <c r="F120" s="62">
        <f t="shared" ref="F120:G120" si="2">SUM(F95:F119)</f>
        <v>156</v>
      </c>
      <c r="G120" s="62">
        <f t="shared" si="2"/>
        <v>394</v>
      </c>
    </row>
    <row r="121" spans="4:7" x14ac:dyDescent="0.2">
      <c r="D121" s="64"/>
      <c r="E121" s="64"/>
      <c r="F121" s="64"/>
      <c r="G121" s="64"/>
    </row>
    <row r="122" spans="4:7" ht="64" customHeight="1" x14ac:dyDescent="0.2">
      <c r="D122" s="97" t="s">
        <v>11301</v>
      </c>
      <c r="E122" s="97"/>
      <c r="F122" s="97"/>
    </row>
    <row r="123" spans="4:7" ht="34" x14ac:dyDescent="0.2">
      <c r="D123" s="114" t="s">
        <v>11086</v>
      </c>
      <c r="E123" s="114" t="s">
        <v>11158</v>
      </c>
      <c r="F123" s="114" t="s">
        <v>11159</v>
      </c>
    </row>
    <row r="124" spans="4:7" ht="34" x14ac:dyDescent="0.2">
      <c r="D124" s="17" t="s">
        <v>11087</v>
      </c>
      <c r="E124" s="39">
        <f>'Практики субъектов'!Z2</f>
        <v>48371.654674390025</v>
      </c>
      <c r="F124" s="39">
        <f>SUM(F125,F129)</f>
        <v>10110.439623189995</v>
      </c>
    </row>
    <row r="125" spans="4:7" ht="51" x14ac:dyDescent="0.2">
      <c r="D125" s="17" t="s">
        <v>11110</v>
      </c>
      <c r="E125" s="39">
        <f>SUM(E126:E128)</f>
        <v>45429.783406070026</v>
      </c>
      <c r="F125" s="39">
        <f>SUM(F126:F128)</f>
        <v>7507.4669781899947</v>
      </c>
    </row>
    <row r="126" spans="4:7" ht="51" x14ac:dyDescent="0.2">
      <c r="D126" s="17" t="s">
        <v>11104</v>
      </c>
      <c r="E126" s="39">
        <f>'Практики субъектов'!AL2</f>
        <v>13824.405705420002</v>
      </c>
      <c r="F126" s="39">
        <v>0</v>
      </c>
    </row>
    <row r="127" spans="4:7" ht="51" x14ac:dyDescent="0.2">
      <c r="D127" s="17" t="s">
        <v>11105</v>
      </c>
      <c r="E127" s="39">
        <f>'Практики субъектов'!AA2</f>
        <v>25758.802443110024</v>
      </c>
      <c r="F127" s="39">
        <v>0</v>
      </c>
    </row>
    <row r="128" spans="4:7" ht="51" x14ac:dyDescent="0.2">
      <c r="D128" s="17" t="s">
        <v>11106</v>
      </c>
      <c r="E128" s="39">
        <f>'Практики субъектов'!AD2</f>
        <v>5846.5752575400002</v>
      </c>
      <c r="F128" s="39">
        <f>'Практики МО'!Z2</f>
        <v>7507.4669781899947</v>
      </c>
    </row>
    <row r="129" spans="4:7" ht="51" x14ac:dyDescent="0.2">
      <c r="D129" s="17" t="s">
        <v>11111</v>
      </c>
      <c r="E129" s="39">
        <f>SUM(E130:E132)</f>
        <v>2941.8712683200001</v>
      </c>
      <c r="F129" s="39">
        <f>SUM(F130:F132)</f>
        <v>2602.9726450000007</v>
      </c>
    </row>
    <row r="130" spans="4:7" ht="85" x14ac:dyDescent="0.2">
      <c r="D130" s="17" t="s">
        <v>11107</v>
      </c>
      <c r="E130" s="39">
        <f>'Практики субъектов'!AF2</f>
        <v>1177.5324599999999</v>
      </c>
      <c r="F130" s="39">
        <f>'Практики МО'!AC2</f>
        <v>85.764800000000037</v>
      </c>
    </row>
    <row r="131" spans="4:7" ht="85" x14ac:dyDescent="0.2">
      <c r="D131" s="17" t="s">
        <v>11108</v>
      </c>
      <c r="E131" s="39">
        <f>'Практики субъектов'!AH2</f>
        <v>619.25332903000015</v>
      </c>
      <c r="F131" s="39">
        <f>'Практики МО'!AE2</f>
        <v>2457.5350000000008</v>
      </c>
    </row>
    <row r="132" spans="4:7" ht="17" x14ac:dyDescent="0.2">
      <c r="D132" s="17" t="s">
        <v>11160</v>
      </c>
      <c r="E132" s="39">
        <f>'Практики субъектов'!AJ2</f>
        <v>1145.0854792899997</v>
      </c>
      <c r="F132" s="39">
        <f>'Практики МО'!AG2</f>
        <v>59.672845000000009</v>
      </c>
      <c r="G132" s="111"/>
    </row>
    <row r="136" spans="4:7" ht="32" customHeight="1" x14ac:dyDescent="0.2">
      <c r="D136" s="100" t="s">
        <v>11302</v>
      </c>
      <c r="E136" s="100"/>
      <c r="F136" s="100"/>
      <c r="G136" s="100"/>
    </row>
    <row r="137" spans="4:7" ht="34" x14ac:dyDescent="0.2">
      <c r="D137" s="17"/>
      <c r="E137" s="37" t="s">
        <v>11158</v>
      </c>
      <c r="F137" s="37" t="s">
        <v>11159</v>
      </c>
      <c r="G137" s="37" t="s">
        <v>11167</v>
      </c>
    </row>
    <row r="138" spans="4:7" ht="34" x14ac:dyDescent="0.2">
      <c r="D138" s="17" t="s">
        <v>11148</v>
      </c>
      <c r="E138" s="38">
        <f>'Практики субъектов'!CP2</f>
        <v>29866</v>
      </c>
      <c r="F138" s="38">
        <f>'Практики МО'!CH2</f>
        <v>3774</v>
      </c>
      <c r="G138" s="38">
        <f>E138+F138</f>
        <v>33640</v>
      </c>
    </row>
    <row r="139" spans="4:7" ht="51" x14ac:dyDescent="0.2">
      <c r="D139" s="17" t="s">
        <v>11161</v>
      </c>
      <c r="E139" s="39">
        <f>E124/E138</f>
        <v>1.6196228043390486</v>
      </c>
      <c r="F139" s="39">
        <f>F124/F138</f>
        <v>2.6789718132458917</v>
      </c>
      <c r="G139" s="39">
        <f>M4/G138</f>
        <v>1.7384689149102266</v>
      </c>
    </row>
    <row r="140" spans="4:7" ht="67" customHeight="1" x14ac:dyDescent="0.2">
      <c r="D140" s="17" t="s">
        <v>11162</v>
      </c>
      <c r="E140" s="39">
        <f>E127/E138</f>
        <v>0.86247915499598282</v>
      </c>
      <c r="F140" s="39">
        <v>0</v>
      </c>
      <c r="G140" s="39">
        <f>M5/G138</f>
        <v>0.76571945431361543</v>
      </c>
    </row>
    <row r="141" spans="4:7" ht="68" x14ac:dyDescent="0.2">
      <c r="D141" s="17" t="s">
        <v>11152</v>
      </c>
      <c r="E141" s="39">
        <f>E128/E138</f>
        <v>0.19576023764615283</v>
      </c>
      <c r="F141" s="39">
        <f>F128/F138</f>
        <v>1.9892599306279795</v>
      </c>
      <c r="G141" s="39">
        <f>M8/G138</f>
        <v>0.39696915088376916</v>
      </c>
    </row>
    <row r="142" spans="4:7" ht="51" x14ac:dyDescent="0.2">
      <c r="D142" s="17" t="s">
        <v>11153</v>
      </c>
      <c r="E142" s="39">
        <f>E129/E138</f>
        <v>9.8502352786446132E-2</v>
      </c>
      <c r="F142" s="39">
        <f>F129/F138</f>
        <v>0.68971188261791228</v>
      </c>
      <c r="G142" s="39">
        <f>SUM(M9:M11)/G138</f>
        <v>0.16482889159690847</v>
      </c>
    </row>
    <row r="145" spans="3:20" x14ac:dyDescent="0.2">
      <c r="M145" s="121" t="s">
        <v>11240</v>
      </c>
      <c r="N145" s="121"/>
      <c r="O145" s="121"/>
      <c r="P145" s="121"/>
      <c r="Q145" s="121"/>
      <c r="R145" s="121"/>
      <c r="S145" s="121"/>
      <c r="T145" s="121"/>
    </row>
    <row r="150" spans="3:20" ht="27" customHeight="1" x14ac:dyDescent="0.2">
      <c r="C150" s="100" t="s">
        <v>11303</v>
      </c>
      <c r="D150" s="100"/>
      <c r="E150" s="100"/>
      <c r="F150" s="100"/>
      <c r="G150" s="100"/>
      <c r="H150" s="100"/>
      <c r="I150" s="100"/>
      <c r="J150" s="100"/>
      <c r="K150" s="100"/>
    </row>
    <row r="151" spans="3:20" ht="34" x14ac:dyDescent="0.2">
      <c r="C151" s="8" t="s">
        <v>11236</v>
      </c>
      <c r="D151" s="17" t="s">
        <v>11214</v>
      </c>
      <c r="E151" s="65" t="s">
        <v>11215</v>
      </c>
      <c r="F151" s="65" t="s">
        <v>11212</v>
      </c>
      <c r="G151" s="65" t="s">
        <v>11216</v>
      </c>
      <c r="H151" s="65" t="s">
        <v>11211</v>
      </c>
      <c r="I151" s="65" t="s">
        <v>11217</v>
      </c>
      <c r="J151" s="65" t="s">
        <v>11213</v>
      </c>
      <c r="K151" s="65" t="s">
        <v>11218</v>
      </c>
    </row>
    <row r="152" spans="3:20" ht="51" x14ac:dyDescent="0.2">
      <c r="C152" s="8" t="s">
        <v>11219</v>
      </c>
      <c r="D152" s="17">
        <v>18</v>
      </c>
      <c r="E152" s="65">
        <v>11</v>
      </c>
      <c r="F152" s="65">
        <v>12</v>
      </c>
      <c r="G152" s="65">
        <v>11</v>
      </c>
      <c r="H152" s="65">
        <v>7</v>
      </c>
      <c r="I152" s="65">
        <v>14</v>
      </c>
      <c r="J152" s="65">
        <v>6</v>
      </c>
      <c r="K152" s="65">
        <v>10</v>
      </c>
    </row>
    <row r="153" spans="3:20" ht="68" x14ac:dyDescent="0.2">
      <c r="C153" s="8" t="s">
        <v>11220</v>
      </c>
      <c r="D153" s="17">
        <v>17</v>
      </c>
      <c r="E153" s="65">
        <v>11</v>
      </c>
      <c r="F153" s="65">
        <v>8</v>
      </c>
      <c r="G153" s="65">
        <v>9</v>
      </c>
      <c r="H153" s="65">
        <v>4</v>
      </c>
      <c r="I153" s="65">
        <v>14</v>
      </c>
      <c r="J153" s="65">
        <v>6</v>
      </c>
      <c r="K153" s="65">
        <v>9</v>
      </c>
    </row>
    <row r="154" spans="3:20" ht="85" x14ac:dyDescent="0.2">
      <c r="C154" s="8" t="s">
        <v>11221</v>
      </c>
      <c r="D154" s="17">
        <v>36</v>
      </c>
      <c r="E154" s="65">
        <v>29</v>
      </c>
      <c r="F154" s="65">
        <v>12</v>
      </c>
      <c r="G154" s="65">
        <v>14</v>
      </c>
      <c r="H154" s="65">
        <v>3</v>
      </c>
      <c r="I154" s="65">
        <v>32</v>
      </c>
      <c r="J154" s="65">
        <v>13</v>
      </c>
      <c r="K154" s="65">
        <v>17</v>
      </c>
    </row>
    <row r="155" spans="3:20" ht="85" x14ac:dyDescent="0.2">
      <c r="C155" s="8" t="s">
        <v>11222</v>
      </c>
      <c r="D155" s="17">
        <v>16</v>
      </c>
      <c r="E155" s="65">
        <v>52</v>
      </c>
      <c r="F155" s="65">
        <v>72</v>
      </c>
      <c r="G155" s="65">
        <v>19</v>
      </c>
      <c r="H155" s="65">
        <v>28</v>
      </c>
      <c r="I155" s="65">
        <v>140</v>
      </c>
      <c r="J155" s="65">
        <v>43</v>
      </c>
      <c r="K155" s="65">
        <v>22</v>
      </c>
    </row>
    <row r="160" spans="3:20" ht="30" customHeight="1" x14ac:dyDescent="0.2">
      <c r="C160" s="122" t="s">
        <v>11241</v>
      </c>
      <c r="D160" s="122"/>
      <c r="E160" s="122"/>
      <c r="F160" s="122"/>
      <c r="G160" s="122"/>
    </row>
    <row r="165" spans="1:171" x14ac:dyDescent="0.2">
      <c r="A165" s="115"/>
      <c r="B165" s="115"/>
      <c r="C165" s="115"/>
      <c r="D165" s="91"/>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c r="CC165" s="115"/>
      <c r="CD165" s="115"/>
      <c r="CE165" s="115"/>
      <c r="CF165" s="115"/>
      <c r="CG165" s="115"/>
      <c r="CH165" s="115"/>
      <c r="CI165" s="115"/>
      <c r="CJ165" s="115"/>
      <c r="CK165" s="115"/>
      <c r="CL165" s="115"/>
      <c r="CM165" s="115"/>
      <c r="CN165" s="115"/>
      <c r="CO165" s="115"/>
      <c r="CP165" s="115"/>
      <c r="CQ165" s="115"/>
      <c r="CR165" s="115"/>
      <c r="CS165" s="115"/>
      <c r="CT165" s="115"/>
      <c r="CU165" s="115"/>
      <c r="CV165" s="115"/>
      <c r="CW165" s="115"/>
      <c r="CX165" s="115"/>
      <c r="CY165" s="115"/>
      <c r="CZ165" s="115"/>
      <c r="DA165" s="115"/>
      <c r="DB165" s="115"/>
      <c r="DC165" s="115"/>
      <c r="DD165" s="115"/>
      <c r="DE165" s="115"/>
      <c r="DF165" s="115"/>
      <c r="DG165" s="115"/>
      <c r="DH165" s="115"/>
      <c r="DI165" s="115"/>
      <c r="DJ165" s="115"/>
      <c r="DK165" s="115"/>
      <c r="DL165" s="115"/>
      <c r="DM165" s="115"/>
      <c r="DN165" s="115"/>
      <c r="DO165" s="115"/>
      <c r="DP165" s="115"/>
      <c r="DQ165" s="115"/>
      <c r="DR165" s="115"/>
      <c r="DS165" s="115"/>
      <c r="DT165" s="115"/>
      <c r="DU165" s="115"/>
      <c r="DV165" s="115"/>
      <c r="DW165" s="115"/>
      <c r="DX165" s="115"/>
      <c r="DY165" s="115"/>
      <c r="DZ165" s="115"/>
      <c r="EA165" s="115"/>
      <c r="EB165" s="115"/>
      <c r="EC165" s="115"/>
      <c r="ED165" s="115"/>
      <c r="EE165" s="115"/>
      <c r="EF165" s="115"/>
      <c r="EG165" s="115"/>
      <c r="EH165" s="115"/>
      <c r="EI165" s="115"/>
      <c r="EJ165" s="115"/>
      <c r="EK165" s="115"/>
      <c r="EL165" s="115"/>
      <c r="EM165" s="115"/>
      <c r="EN165" s="115"/>
      <c r="EO165" s="115"/>
      <c r="EP165" s="115"/>
      <c r="EQ165" s="115"/>
      <c r="ER165" s="115"/>
      <c r="ES165" s="115"/>
      <c r="ET165" s="115"/>
      <c r="EU165" s="115"/>
      <c r="EV165" s="115"/>
      <c r="EW165" s="115"/>
      <c r="EX165" s="115"/>
      <c r="EY165" s="115"/>
      <c r="EZ165" s="115"/>
      <c r="FA165" s="115"/>
      <c r="FB165" s="115"/>
      <c r="FC165" s="115"/>
      <c r="FD165" s="115"/>
      <c r="FE165" s="115"/>
      <c r="FF165" s="115"/>
      <c r="FG165" s="115"/>
      <c r="FH165" s="115"/>
      <c r="FI165" s="115"/>
      <c r="FJ165" s="115"/>
      <c r="FK165" s="115"/>
      <c r="FL165" s="115"/>
      <c r="FM165" s="115"/>
      <c r="FN165" s="115"/>
      <c r="FO165" s="115"/>
    </row>
    <row r="166" spans="1:171" ht="68" x14ac:dyDescent="0.2">
      <c r="A166" s="99" t="s">
        <v>36</v>
      </c>
      <c r="B166" s="99"/>
      <c r="C166" s="91" t="s">
        <v>7648</v>
      </c>
      <c r="D166" s="91" t="s">
        <v>7650</v>
      </c>
      <c r="E166" s="91" t="s">
        <v>55</v>
      </c>
      <c r="F166" s="91" t="s">
        <v>7653</v>
      </c>
      <c r="G166" s="91" t="s">
        <v>57</v>
      </c>
      <c r="H166" s="91" t="s">
        <v>7646</v>
      </c>
      <c r="I166" s="91" t="s">
        <v>63</v>
      </c>
      <c r="J166" s="91" t="s">
        <v>7630</v>
      </c>
      <c r="K166" s="91" t="s">
        <v>74</v>
      </c>
      <c r="L166" s="91" t="s">
        <v>7626</v>
      </c>
      <c r="M166" s="91" t="s">
        <v>7640</v>
      </c>
      <c r="N166" s="91" t="s">
        <v>7633</v>
      </c>
      <c r="O166" s="91" t="s">
        <v>75</v>
      </c>
      <c r="P166" s="91" t="s">
        <v>52</v>
      </c>
      <c r="Q166" s="91" t="s">
        <v>76</v>
      </c>
      <c r="R166" s="91" t="s">
        <v>37</v>
      </c>
      <c r="S166" s="91" t="s">
        <v>69</v>
      </c>
      <c r="T166" s="91" t="s">
        <v>7643</v>
      </c>
      <c r="U166" s="91" t="s">
        <v>44</v>
      </c>
      <c r="V166" s="91" t="s">
        <v>48</v>
      </c>
      <c r="W166" s="91" t="s">
        <v>79</v>
      </c>
      <c r="X166" s="91" t="s">
        <v>7622</v>
      </c>
      <c r="Y166" s="91" t="s">
        <v>61</v>
      </c>
      <c r="Z166" s="91" t="s">
        <v>40</v>
      </c>
      <c r="AA166" s="91" t="s">
        <v>7629</v>
      </c>
      <c r="AB166" s="91" t="s">
        <v>65</v>
      </c>
      <c r="AC166" s="91" t="s">
        <v>7642</v>
      </c>
      <c r="AD166" s="91" t="s">
        <v>49</v>
      </c>
      <c r="AE166" s="91" t="s">
        <v>46</v>
      </c>
      <c r="AF166" s="91" t="s">
        <v>41</v>
      </c>
      <c r="AG166" s="91" t="s">
        <v>7641</v>
      </c>
      <c r="AH166" s="91" t="s">
        <v>66</v>
      </c>
      <c r="AI166" s="91" t="s">
        <v>73</v>
      </c>
      <c r="AJ166" s="91" t="s">
        <v>7654</v>
      </c>
      <c r="AK166" s="91" t="s">
        <v>67</v>
      </c>
      <c r="AL166" s="91" t="s">
        <v>56</v>
      </c>
      <c r="AM166" s="91" t="s">
        <v>51</v>
      </c>
      <c r="AN166" s="91" t="s">
        <v>77</v>
      </c>
      <c r="AO166" s="91" t="s">
        <v>7625</v>
      </c>
      <c r="AP166" s="91" t="s">
        <v>7632</v>
      </c>
      <c r="AQ166" s="91" t="s">
        <v>50</v>
      </c>
      <c r="AR166" s="91" t="s">
        <v>80</v>
      </c>
      <c r="AS166" s="91" t="s">
        <v>7644</v>
      </c>
      <c r="AT166" s="91" t="s">
        <v>7639</v>
      </c>
      <c r="AU166" s="91" t="s">
        <v>7623</v>
      </c>
      <c r="AV166" s="91" t="s">
        <v>78</v>
      </c>
      <c r="AW166" s="91" t="s">
        <v>58</v>
      </c>
      <c r="AX166" s="91" t="s">
        <v>7634</v>
      </c>
      <c r="AY166" s="91" t="s">
        <v>7647</v>
      </c>
      <c r="AZ166" s="91" t="s">
        <v>7635</v>
      </c>
      <c r="BA166" s="91" t="s">
        <v>53</v>
      </c>
      <c r="BB166" s="91" t="s">
        <v>7649</v>
      </c>
      <c r="BC166" s="91" t="s">
        <v>7652</v>
      </c>
      <c r="BD166" s="91" t="s">
        <v>42</v>
      </c>
      <c r="BE166" s="91" t="s">
        <v>7631</v>
      </c>
      <c r="BF166" s="91" t="s">
        <v>47</v>
      </c>
      <c r="BG166" s="91" t="s">
        <v>7655</v>
      </c>
      <c r="BH166" s="91" t="s">
        <v>64</v>
      </c>
      <c r="BI166" s="91" t="s">
        <v>60</v>
      </c>
      <c r="BJ166" s="91" t="s">
        <v>39</v>
      </c>
      <c r="BK166" s="91" t="s">
        <v>7628</v>
      </c>
      <c r="BL166" s="91" t="s">
        <v>7637</v>
      </c>
      <c r="BM166" s="91" t="s">
        <v>54</v>
      </c>
      <c r="BN166" s="91" t="s">
        <v>7651</v>
      </c>
      <c r="BO166" s="91" t="s">
        <v>70</v>
      </c>
      <c r="BP166" s="91" t="s">
        <v>38</v>
      </c>
      <c r="BQ166" s="91" t="s">
        <v>7636</v>
      </c>
      <c r="BR166" s="91" t="s">
        <v>62</v>
      </c>
      <c r="BS166" s="91" t="s">
        <v>45</v>
      </c>
      <c r="BT166" s="91" t="s">
        <v>43</v>
      </c>
      <c r="BU166" s="91" t="s">
        <v>59</v>
      </c>
      <c r="BV166" s="91" t="s">
        <v>7638</v>
      </c>
      <c r="BW166" s="91" t="s">
        <v>7624</v>
      </c>
      <c r="BX166" s="91" t="s">
        <v>7645</v>
      </c>
      <c r="BY166" s="91" t="s">
        <v>71</v>
      </c>
      <c r="BZ166" s="91" t="s">
        <v>68</v>
      </c>
      <c r="CA166" s="91" t="s">
        <v>7627</v>
      </c>
      <c r="CB166" s="115"/>
      <c r="CC166" s="115"/>
      <c r="CD166" s="115"/>
      <c r="CE166" s="115"/>
      <c r="CF166" s="115"/>
      <c r="CG166" s="115"/>
      <c r="CH166" s="115"/>
      <c r="CI166" s="115"/>
      <c r="CJ166" s="115"/>
      <c r="CK166" s="115"/>
      <c r="CL166" s="115"/>
      <c r="CM166" s="115"/>
      <c r="CN166" s="115"/>
      <c r="CO166" s="115"/>
      <c r="CP166" s="115"/>
      <c r="CQ166" s="115"/>
      <c r="CR166" s="115"/>
      <c r="CS166" s="115"/>
      <c r="CT166" s="115"/>
      <c r="CU166" s="115"/>
      <c r="CV166" s="115"/>
      <c r="CW166" s="115"/>
      <c r="CX166" s="115"/>
      <c r="CY166" s="115"/>
      <c r="CZ166" s="115"/>
      <c r="DA166" s="115"/>
      <c r="DB166" s="115"/>
      <c r="DC166" s="115"/>
      <c r="DD166" s="115"/>
      <c r="DE166" s="115"/>
      <c r="DF166" s="115"/>
      <c r="DG166" s="115"/>
      <c r="DH166" s="115"/>
      <c r="DI166" s="115"/>
      <c r="DJ166" s="115"/>
      <c r="DK166" s="115"/>
      <c r="DL166" s="115"/>
      <c r="DM166" s="115"/>
      <c r="DN166" s="115"/>
      <c r="DO166" s="115"/>
      <c r="DP166" s="115"/>
      <c r="DQ166" s="115"/>
      <c r="DR166" s="115"/>
      <c r="DS166" s="115"/>
      <c r="DT166" s="115"/>
      <c r="DU166" s="115"/>
      <c r="DV166" s="115"/>
      <c r="DW166" s="115"/>
      <c r="DX166" s="115"/>
      <c r="DY166" s="115"/>
      <c r="DZ166" s="115"/>
      <c r="EA166" s="115"/>
      <c r="EB166" s="115"/>
      <c r="EC166" s="115"/>
      <c r="ED166" s="115"/>
      <c r="EE166" s="115"/>
      <c r="EF166" s="115"/>
      <c r="EG166" s="115"/>
      <c r="EH166" s="115"/>
      <c r="EI166" s="115"/>
      <c r="EJ166" s="115"/>
      <c r="EK166" s="115"/>
      <c r="EL166" s="115"/>
      <c r="EM166" s="115"/>
      <c r="EN166" s="115"/>
      <c r="EO166" s="115"/>
      <c r="EP166" s="115"/>
      <c r="EQ166" s="115"/>
      <c r="ER166" s="115"/>
      <c r="ES166" s="115"/>
      <c r="ET166" s="115"/>
      <c r="EU166" s="115"/>
      <c r="EV166" s="115"/>
      <c r="EW166" s="115"/>
      <c r="EX166" s="115"/>
      <c r="EY166" s="115"/>
      <c r="EZ166" s="115"/>
      <c r="FA166" s="115"/>
      <c r="FB166" s="115"/>
      <c r="FC166" s="115"/>
      <c r="FD166" s="115"/>
      <c r="FE166" s="115"/>
      <c r="FF166" s="115"/>
      <c r="FG166" s="115"/>
      <c r="FH166" s="115"/>
      <c r="FI166" s="115"/>
      <c r="FJ166" s="115"/>
      <c r="FK166" s="115"/>
      <c r="FL166" s="115"/>
      <c r="FM166" s="115"/>
      <c r="FN166" s="115"/>
      <c r="FO166" s="115"/>
    </row>
    <row r="167" spans="1:171" ht="170" x14ac:dyDescent="0.2">
      <c r="A167" s="96" t="s">
        <v>3609</v>
      </c>
      <c r="B167" s="116">
        <f>SUM(C167:CA167)/124148.22</f>
        <v>0.38400639976956569</v>
      </c>
      <c r="C167" s="92">
        <v>568.24</v>
      </c>
      <c r="D167" s="92">
        <v>42.286000000000001</v>
      </c>
      <c r="E167" s="92">
        <v>86.143000000000001</v>
      </c>
      <c r="F167" s="92">
        <v>3.6909999999999998</v>
      </c>
      <c r="G167" s="92">
        <v>153.02199999999999</v>
      </c>
      <c r="H167" s="92">
        <v>115</v>
      </c>
      <c r="I167" s="92">
        <v>1325.51</v>
      </c>
      <c r="J167" s="92">
        <v>1734.1</v>
      </c>
      <c r="K167" s="92">
        <v>1022.43</v>
      </c>
      <c r="L167" s="92">
        <v>1889.31</v>
      </c>
      <c r="M167" s="92">
        <v>8.2509999999999994</v>
      </c>
      <c r="N167" s="92">
        <v>0</v>
      </c>
      <c r="O167" s="92">
        <v>2344.36</v>
      </c>
      <c r="P167" s="92">
        <v>5.4459999999999997</v>
      </c>
      <c r="Q167" s="92">
        <v>425.59</v>
      </c>
      <c r="R167" s="92">
        <v>970.67600000000004</v>
      </c>
      <c r="S167" s="92">
        <v>872</v>
      </c>
      <c r="T167" s="92">
        <v>957.88</v>
      </c>
      <c r="U167" s="92">
        <v>286.56900000000002</v>
      </c>
      <c r="V167" s="92">
        <v>407.58600000000001</v>
      </c>
      <c r="W167" s="92">
        <v>40.409999999999997</v>
      </c>
      <c r="X167" s="92">
        <v>348.82600000000002</v>
      </c>
      <c r="Y167" s="92">
        <v>760.99</v>
      </c>
      <c r="Z167" s="92">
        <v>74.81</v>
      </c>
      <c r="AA167" s="92">
        <v>134.315</v>
      </c>
      <c r="AB167" s="92">
        <v>307.65199999999999</v>
      </c>
      <c r="AC167" s="92">
        <v>29</v>
      </c>
      <c r="AD167" s="92">
        <v>12.856</v>
      </c>
      <c r="AE167" s="92">
        <v>955.62</v>
      </c>
      <c r="AF167" s="92">
        <v>508.39</v>
      </c>
      <c r="AG167" s="92">
        <v>1029.94</v>
      </c>
      <c r="AH167" s="92">
        <v>180.67</v>
      </c>
      <c r="AI167" s="92">
        <v>245.572</v>
      </c>
      <c r="AJ167" s="92">
        <v>640.64</v>
      </c>
      <c r="AK167" s="92">
        <v>18</v>
      </c>
      <c r="AL167" s="92">
        <v>970.13099999999997</v>
      </c>
      <c r="AM167" s="92">
        <v>720.07600000000002</v>
      </c>
      <c r="AN167" s="92">
        <v>49.64</v>
      </c>
      <c r="AO167" s="92">
        <v>79.225999999999999</v>
      </c>
      <c r="AP167" s="92">
        <v>131.5</v>
      </c>
      <c r="AQ167" s="92">
        <v>3069.82</v>
      </c>
      <c r="AR167" s="92">
        <v>260</v>
      </c>
      <c r="AS167" s="92">
        <v>5</v>
      </c>
      <c r="AT167" s="92">
        <v>89.3</v>
      </c>
      <c r="AU167" s="92">
        <v>207.96</v>
      </c>
      <c r="AV167" s="92">
        <v>524.25</v>
      </c>
      <c r="AW167" s="92">
        <v>225.4</v>
      </c>
      <c r="AX167" s="92">
        <v>672.32</v>
      </c>
      <c r="AY167" s="92">
        <v>476.39</v>
      </c>
      <c r="AZ167" s="92">
        <v>683.2</v>
      </c>
      <c r="BA167" s="92">
        <v>3.47</v>
      </c>
      <c r="BB167" s="92">
        <v>1316.4960000000001</v>
      </c>
      <c r="BC167" s="92">
        <v>331.27100000000002</v>
      </c>
      <c r="BD167" s="92">
        <v>799.56</v>
      </c>
      <c r="BE167" s="92">
        <v>491.1</v>
      </c>
      <c r="BF167" s="92">
        <v>416.15</v>
      </c>
      <c r="BG167" s="92">
        <v>45</v>
      </c>
      <c r="BH167" s="92">
        <v>2282.4299999999998</v>
      </c>
      <c r="BI167" s="92">
        <v>64.510000000000005</v>
      </c>
      <c r="BJ167" s="92">
        <v>4239.1610000000001</v>
      </c>
      <c r="BK167" s="92">
        <v>3.96</v>
      </c>
      <c r="BL167" s="92">
        <v>1.085</v>
      </c>
      <c r="BM167" s="92">
        <v>907.42</v>
      </c>
      <c r="BN167" s="92">
        <v>144.16</v>
      </c>
      <c r="BO167" s="92">
        <v>562.66</v>
      </c>
      <c r="BP167" s="92">
        <v>52.164999999999999</v>
      </c>
      <c r="BQ167" s="92">
        <v>31.992999999999999</v>
      </c>
      <c r="BR167" s="92">
        <v>526.88</v>
      </c>
      <c r="BS167" s="92">
        <v>859.96</v>
      </c>
      <c r="BT167" s="92">
        <v>1284.0899999999999</v>
      </c>
      <c r="BU167" s="92">
        <v>1397.93</v>
      </c>
      <c r="BV167" s="92">
        <v>3146.1109999999999</v>
      </c>
      <c r="BW167" s="92">
        <v>66.953000000000003</v>
      </c>
      <c r="BX167" s="92">
        <v>713.30399999999997</v>
      </c>
      <c r="BY167" s="92">
        <v>4.2300000000000004</v>
      </c>
      <c r="BZ167" s="92">
        <v>497.95</v>
      </c>
      <c r="CA167" s="92">
        <v>813.71799999999996</v>
      </c>
      <c r="CB167" s="115"/>
      <c r="CC167" s="115"/>
      <c r="CD167" s="115"/>
      <c r="CE167" s="115"/>
      <c r="CF167" s="115"/>
      <c r="CG167" s="115"/>
      <c r="CH167" s="115"/>
      <c r="CI167" s="115"/>
      <c r="CJ167" s="115"/>
      <c r="CK167" s="115"/>
      <c r="CL167" s="115"/>
      <c r="CM167" s="115"/>
      <c r="CN167" s="115"/>
      <c r="CO167" s="115"/>
      <c r="CP167" s="115"/>
      <c r="CQ167" s="115"/>
      <c r="CR167" s="115"/>
      <c r="CS167" s="115"/>
      <c r="CT167" s="115"/>
      <c r="CU167" s="115"/>
      <c r="CV167" s="115"/>
      <c r="CW167" s="115"/>
      <c r="CX167" s="115"/>
      <c r="CY167" s="115"/>
      <c r="CZ167" s="115"/>
      <c r="DA167" s="115"/>
      <c r="DB167" s="115"/>
      <c r="DC167" s="115"/>
      <c r="DD167" s="115"/>
      <c r="DE167" s="115"/>
      <c r="DF167" s="115"/>
      <c r="DG167" s="115"/>
      <c r="DH167" s="115"/>
      <c r="DI167" s="115"/>
      <c r="DJ167" s="115"/>
      <c r="DK167" s="115"/>
      <c r="DL167" s="115"/>
      <c r="DM167" s="115"/>
      <c r="DN167" s="115"/>
      <c r="DO167" s="115"/>
      <c r="DP167" s="115"/>
      <c r="DQ167" s="115"/>
      <c r="DR167" s="115"/>
      <c r="DS167" s="115"/>
      <c r="DT167" s="115"/>
      <c r="DU167" s="115"/>
      <c r="DV167" s="115"/>
      <c r="DW167" s="115"/>
      <c r="DX167" s="115"/>
      <c r="DY167" s="115"/>
      <c r="DZ167" s="115"/>
      <c r="EA167" s="115"/>
      <c r="EB167" s="115"/>
      <c r="EC167" s="115"/>
      <c r="ED167" s="115"/>
      <c r="EE167" s="115"/>
      <c r="EF167" s="115"/>
      <c r="EG167" s="115"/>
      <c r="EH167" s="115"/>
      <c r="EI167" s="115"/>
      <c r="EJ167" s="115"/>
      <c r="EK167" s="115"/>
      <c r="EL167" s="115"/>
      <c r="EM167" s="115"/>
      <c r="EN167" s="115"/>
      <c r="EO167" s="115"/>
      <c r="EP167" s="115"/>
      <c r="EQ167" s="115"/>
      <c r="ER167" s="115"/>
      <c r="ES167" s="115"/>
      <c r="ET167" s="115"/>
      <c r="EU167" s="115"/>
      <c r="EV167" s="115"/>
      <c r="EW167" s="115"/>
      <c r="EX167" s="115"/>
      <c r="EY167" s="115"/>
      <c r="EZ167" s="115"/>
      <c r="FA167" s="115"/>
      <c r="FB167" s="115"/>
      <c r="FC167" s="115"/>
      <c r="FD167" s="115"/>
      <c r="FE167" s="115"/>
      <c r="FF167" s="115"/>
      <c r="FG167" s="115"/>
      <c r="FH167" s="115"/>
      <c r="FI167" s="115"/>
      <c r="FJ167" s="115"/>
      <c r="FK167" s="115"/>
      <c r="FL167" s="115"/>
      <c r="FM167" s="115"/>
      <c r="FN167" s="115"/>
      <c r="FO167" s="115"/>
    </row>
    <row r="168" spans="1:171" ht="102" x14ac:dyDescent="0.2">
      <c r="A168" s="96" t="s">
        <v>9412</v>
      </c>
      <c r="B168" s="117"/>
      <c r="C168" s="92">
        <v>23.68</v>
      </c>
      <c r="D168" s="92">
        <v>5.56</v>
      </c>
      <c r="E168" s="92">
        <v>8.9600000000000009</v>
      </c>
      <c r="F168" s="92">
        <v>0.39</v>
      </c>
      <c r="G168" s="92">
        <v>10.11</v>
      </c>
      <c r="H168" s="92">
        <v>9.98</v>
      </c>
      <c r="I168" s="92">
        <v>78.569999999999993</v>
      </c>
      <c r="J168" s="92">
        <v>69.010000000000005</v>
      </c>
      <c r="K168" s="92">
        <v>77.39</v>
      </c>
      <c r="L168" s="92">
        <v>13.11</v>
      </c>
      <c r="M168" s="92">
        <v>0.83</v>
      </c>
      <c r="N168" s="92">
        <v>0</v>
      </c>
      <c r="O168" s="92">
        <v>71.89</v>
      </c>
      <c r="P168" s="92">
        <v>0.53</v>
      </c>
      <c r="Q168" s="92">
        <v>36.43</v>
      </c>
      <c r="R168" s="92">
        <v>37.799999999999997</v>
      </c>
      <c r="S168" s="92">
        <v>76.63</v>
      </c>
      <c r="T168" s="92">
        <v>87.14</v>
      </c>
      <c r="U168" s="92">
        <v>4.92</v>
      </c>
      <c r="V168" s="92">
        <v>14.32</v>
      </c>
      <c r="W168" s="92">
        <v>3.29</v>
      </c>
      <c r="X168" s="92">
        <v>32.69</v>
      </c>
      <c r="Y168" s="92">
        <v>32.83</v>
      </c>
      <c r="Z168" s="92">
        <v>1.58</v>
      </c>
      <c r="AA168" s="92">
        <v>4.84</v>
      </c>
      <c r="AB168" s="92">
        <v>3.57</v>
      </c>
      <c r="AC168" s="92">
        <v>4.4000000000000004</v>
      </c>
      <c r="AD168" s="92">
        <v>31.07</v>
      </c>
      <c r="AE168" s="92">
        <v>31.01</v>
      </c>
      <c r="AF168" s="92">
        <v>11.36</v>
      </c>
      <c r="AG168" s="92">
        <v>49.81</v>
      </c>
      <c r="AH168" s="92">
        <v>5.1100000000000003</v>
      </c>
      <c r="AI168" s="92">
        <v>13.34</v>
      </c>
      <c r="AJ168" s="92">
        <v>10.58</v>
      </c>
      <c r="AK168" s="91"/>
      <c r="AL168" s="92">
        <v>38.67</v>
      </c>
      <c r="AM168" s="92">
        <v>39.56</v>
      </c>
      <c r="AN168" s="92">
        <v>3.44</v>
      </c>
      <c r="AO168" s="92">
        <v>15.87</v>
      </c>
      <c r="AP168" s="92">
        <v>4.76</v>
      </c>
      <c r="AQ168" s="92">
        <v>1.21</v>
      </c>
      <c r="AR168" s="92">
        <v>26.68</v>
      </c>
      <c r="AS168" s="92">
        <v>0.95</v>
      </c>
      <c r="AT168" s="92">
        <v>33.89</v>
      </c>
      <c r="AU168" s="92">
        <v>26.55</v>
      </c>
      <c r="AV168" s="92">
        <v>66.900000000000006</v>
      </c>
      <c r="AW168" s="92">
        <v>8.68</v>
      </c>
      <c r="AX168" s="92">
        <v>84.49</v>
      </c>
      <c r="AY168" s="92">
        <v>57.59</v>
      </c>
      <c r="AZ168" s="92">
        <v>67.27</v>
      </c>
      <c r="BA168" s="91">
        <v>2.82</v>
      </c>
      <c r="BB168" s="92">
        <v>32.89</v>
      </c>
      <c r="BC168" s="92">
        <v>98.22</v>
      </c>
      <c r="BD168" s="92">
        <v>19.2</v>
      </c>
      <c r="BE168" s="92">
        <v>44.08</v>
      </c>
      <c r="BF168" s="92">
        <v>1.59</v>
      </c>
      <c r="BG168" s="92">
        <v>0.28999999999999998</v>
      </c>
      <c r="BH168" s="92">
        <v>16.989999999999998</v>
      </c>
      <c r="BI168" s="92">
        <v>1.25</v>
      </c>
      <c r="BJ168" s="92">
        <v>78.62</v>
      </c>
      <c r="BK168" s="92">
        <v>0.71</v>
      </c>
      <c r="BL168" s="92">
        <v>0.12</v>
      </c>
      <c r="BM168" s="92">
        <v>31.37</v>
      </c>
      <c r="BN168" s="92">
        <v>12.33</v>
      </c>
      <c r="BO168" s="92">
        <v>42.94</v>
      </c>
      <c r="BP168" s="92">
        <v>4.96</v>
      </c>
      <c r="BQ168" s="92">
        <v>2.11</v>
      </c>
      <c r="BR168" s="92">
        <v>0.76</v>
      </c>
      <c r="BS168" s="92">
        <v>6.71</v>
      </c>
      <c r="BT168" s="92">
        <v>90.9</v>
      </c>
      <c r="BU168" s="92">
        <v>31.79</v>
      </c>
      <c r="BV168" s="92">
        <v>92.34</v>
      </c>
      <c r="BW168" s="92">
        <v>4.3600000000000003</v>
      </c>
      <c r="BX168" s="92">
        <v>60.8</v>
      </c>
      <c r="BY168" s="91">
        <v>85.77</v>
      </c>
      <c r="BZ168" s="91"/>
      <c r="CA168" s="92">
        <v>68.12</v>
      </c>
      <c r="CB168" s="115"/>
      <c r="CC168" s="115"/>
      <c r="CD168" s="115"/>
      <c r="CE168" s="115"/>
      <c r="CF168" s="115"/>
      <c r="CG168" s="115"/>
      <c r="CH168" s="115"/>
      <c r="CI168" s="115"/>
      <c r="CJ168" s="115"/>
      <c r="CK168" s="115"/>
      <c r="CL168" s="115"/>
      <c r="CM168" s="115"/>
      <c r="CN168" s="115"/>
      <c r="CO168" s="115"/>
      <c r="CP168" s="115"/>
      <c r="CQ168" s="115"/>
      <c r="CR168" s="115"/>
      <c r="CS168" s="115"/>
      <c r="CT168" s="115"/>
      <c r="CU168" s="115"/>
      <c r="CV168" s="115"/>
      <c r="CW168" s="115"/>
      <c r="CX168" s="115"/>
      <c r="CY168" s="115"/>
      <c r="CZ168" s="115"/>
      <c r="DA168" s="115"/>
      <c r="DB168" s="115"/>
      <c r="DC168" s="115"/>
      <c r="DD168" s="115"/>
      <c r="DE168" s="115"/>
      <c r="DF168" s="115"/>
      <c r="DG168" s="115"/>
      <c r="DH168" s="115"/>
      <c r="DI168" s="115"/>
      <c r="DJ168" s="115"/>
      <c r="DK168" s="115"/>
      <c r="DL168" s="115"/>
      <c r="DM168" s="115"/>
      <c r="DN168" s="115"/>
      <c r="DO168" s="115"/>
      <c r="DP168" s="115"/>
      <c r="DQ168" s="115"/>
      <c r="DR168" s="115"/>
      <c r="DS168" s="115"/>
      <c r="DT168" s="115"/>
      <c r="DU168" s="115"/>
      <c r="DV168" s="115"/>
      <c r="DW168" s="115"/>
      <c r="DX168" s="115"/>
      <c r="DY168" s="115"/>
      <c r="DZ168" s="115"/>
      <c r="EA168" s="115"/>
      <c r="EB168" s="115"/>
      <c r="EC168" s="115"/>
      <c r="ED168" s="115"/>
      <c r="EE168" s="115"/>
      <c r="EF168" s="115"/>
      <c r="EG168" s="115"/>
      <c r="EH168" s="115"/>
      <c r="EI168" s="115"/>
      <c r="EJ168" s="115"/>
      <c r="EK168" s="115"/>
      <c r="EL168" s="115"/>
      <c r="EM168" s="115"/>
      <c r="EN168" s="115"/>
      <c r="EO168" s="115"/>
      <c r="EP168" s="115"/>
      <c r="EQ168" s="115"/>
      <c r="ER168" s="115"/>
      <c r="ES168" s="115"/>
      <c r="ET168" s="115"/>
      <c r="EU168" s="115"/>
      <c r="EV168" s="115"/>
      <c r="EW168" s="115"/>
      <c r="EX168" s="115"/>
      <c r="EY168" s="115"/>
      <c r="EZ168" s="115"/>
      <c r="FA168" s="115"/>
      <c r="FB168" s="115"/>
      <c r="FC168" s="115"/>
      <c r="FD168" s="115"/>
      <c r="FE168" s="115"/>
      <c r="FF168" s="115"/>
      <c r="FG168" s="115"/>
      <c r="FH168" s="115"/>
      <c r="FI168" s="115"/>
      <c r="FJ168" s="115"/>
      <c r="FK168" s="115"/>
      <c r="FL168" s="115"/>
      <c r="FM168" s="115"/>
      <c r="FN168" s="115"/>
      <c r="FO168" s="115"/>
    </row>
    <row r="169" spans="1:171" x14ac:dyDescent="0.2">
      <c r="A169" s="96"/>
      <c r="B169" s="116">
        <f>AVERAGE(C169:CA169)</f>
        <v>0.42632599996491066</v>
      </c>
      <c r="C169" s="93">
        <f>C167/C171</f>
        <v>0.26666040967643539</v>
      </c>
      <c r="D169" s="93">
        <f t="shared" ref="D169:BN169" si="3">D167/D171</f>
        <v>5.5919216924667885E-2</v>
      </c>
      <c r="E169" s="93">
        <f t="shared" si="3"/>
        <v>8.9725188422583216E-2</v>
      </c>
      <c r="F169" s="93">
        <f t="shared" si="3"/>
        <v>3.8829865015985363E-3</v>
      </c>
      <c r="G169" s="93">
        <f t="shared" si="3"/>
        <v>0.10103616508652535</v>
      </c>
      <c r="H169" s="93">
        <f t="shared" si="3"/>
        <v>9.9782647363785837E-2</v>
      </c>
      <c r="I169" s="93">
        <f t="shared" si="3"/>
        <v>1</v>
      </c>
      <c r="J169" s="93">
        <f t="shared" si="3"/>
        <v>0.70204857620694583</v>
      </c>
      <c r="K169" s="93">
        <f t="shared" si="3"/>
        <v>0.90578163011104007</v>
      </c>
      <c r="L169" s="93">
        <f t="shared" si="3"/>
        <v>0.82672948021294523</v>
      </c>
      <c r="M169" s="93">
        <f t="shared" si="3"/>
        <v>8.3139448766612022E-3</v>
      </c>
      <c r="N169" s="93">
        <f t="shared" si="3"/>
        <v>0</v>
      </c>
      <c r="O169" s="93">
        <f t="shared" si="3"/>
        <v>1</v>
      </c>
      <c r="P169" s="93">
        <f t="shared" si="3"/>
        <v>5.2753784352681226E-3</v>
      </c>
      <c r="Q169" s="93">
        <f t="shared" si="3"/>
        <v>0.39743083317691591</v>
      </c>
      <c r="R169" s="93">
        <f t="shared" si="3"/>
        <v>0.37795406811985499</v>
      </c>
      <c r="S169" s="93">
        <f t="shared" si="3"/>
        <v>0.7662565905096661</v>
      </c>
      <c r="T169" s="93">
        <f t="shared" si="3"/>
        <v>1.6749082007343943</v>
      </c>
      <c r="U169" s="93">
        <f t="shared" si="3"/>
        <v>4.9244201881826904E-2</v>
      </c>
      <c r="V169" s="93">
        <f t="shared" si="3"/>
        <v>0.14323653289615873</v>
      </c>
      <c r="W169" s="93">
        <f t="shared" si="3"/>
        <v>5.305934873949579E-2</v>
      </c>
      <c r="X169" s="93">
        <f t="shared" si="3"/>
        <v>0.32691179475068272</v>
      </c>
      <c r="Y169" s="93">
        <f t="shared" si="3"/>
        <v>0.37602648921540871</v>
      </c>
      <c r="Z169" s="93">
        <f t="shared" si="3"/>
        <v>6.6423383588159038E-2</v>
      </c>
      <c r="AA169" s="93">
        <f t="shared" si="3"/>
        <v>1</v>
      </c>
      <c r="AB169" s="93">
        <f t="shared" si="3"/>
        <v>3.5684285955874487E-2</v>
      </c>
      <c r="AC169" s="93">
        <f t="shared" si="3"/>
        <v>4.4006069802731411E-2</v>
      </c>
      <c r="AD169" s="93">
        <f t="shared" si="3"/>
        <v>0.3106589662421767</v>
      </c>
      <c r="AE169" s="93">
        <f t="shared" si="3"/>
        <v>0.31008300290088325</v>
      </c>
      <c r="AF169" s="93">
        <f t="shared" si="3"/>
        <v>0.88273493469647135</v>
      </c>
      <c r="AG169" s="93">
        <f t="shared" si="3"/>
        <v>1.0869539980602545</v>
      </c>
      <c r="AH169" s="93">
        <f t="shared" si="3"/>
        <v>9.8615550548452446E-2</v>
      </c>
      <c r="AI169" s="93">
        <f t="shared" si="3"/>
        <v>0.13336157271641141</v>
      </c>
      <c r="AJ169" s="93">
        <f t="shared" si="3"/>
        <v>0.9148392919363223</v>
      </c>
      <c r="AK169" s="93">
        <f t="shared" si="3"/>
        <v>1.4563106796116505E-2</v>
      </c>
      <c r="AL169" s="93">
        <f t="shared" si="3"/>
        <v>0.38676031115250176</v>
      </c>
      <c r="AM169" s="93">
        <f t="shared" si="3"/>
        <v>0.3956296330482903</v>
      </c>
      <c r="AN169" s="93">
        <f t="shared" si="3"/>
        <v>8.541728684825009E-2</v>
      </c>
      <c r="AO169" s="93">
        <f t="shared" si="3"/>
        <v>0.15867795741135376</v>
      </c>
      <c r="AP169" s="93">
        <f t="shared" si="3"/>
        <v>0.62390579259758316</v>
      </c>
      <c r="AQ169" s="93">
        <f t="shared" si="3"/>
        <v>0.75284971551893276</v>
      </c>
      <c r="AR169" s="93">
        <f t="shared" si="3"/>
        <v>0.2667684490903196</v>
      </c>
      <c r="AS169" s="93">
        <f t="shared" si="3"/>
        <v>9.5419847328244278E-3</v>
      </c>
      <c r="AT169" s="93">
        <f t="shared" si="3"/>
        <v>0.33892129663014309</v>
      </c>
      <c r="AU169" s="93">
        <f t="shared" si="3"/>
        <v>0.39395317117526713</v>
      </c>
      <c r="AV169" s="93">
        <f t="shared" si="3"/>
        <v>0.72168595751241704</v>
      </c>
      <c r="AW169" s="93">
        <f t="shared" si="3"/>
        <v>0.117591206222839</v>
      </c>
      <c r="AX169" s="93">
        <f t="shared" si="3"/>
        <v>0.99999851261525374</v>
      </c>
      <c r="AY169" s="93">
        <f t="shared" si="3"/>
        <v>0.61758708173607313</v>
      </c>
      <c r="AZ169" s="93">
        <f t="shared" si="3"/>
        <v>0.68580606303955027</v>
      </c>
      <c r="BA169" s="93">
        <f t="shared" si="3"/>
        <v>9.5329670329670334E-3</v>
      </c>
      <c r="BB169" s="93">
        <f t="shared" si="3"/>
        <v>0.32899034767125857</v>
      </c>
      <c r="BC169" s="93">
        <f t="shared" si="3"/>
        <v>0.98221015148056012</v>
      </c>
      <c r="BD169" s="93">
        <f t="shared" si="3"/>
        <v>0.19199423700324167</v>
      </c>
      <c r="BE169" s="93">
        <f t="shared" si="3"/>
        <v>0.45099814678423911</v>
      </c>
      <c r="BF169" s="93">
        <f t="shared" si="3"/>
        <v>0.13241870083619633</v>
      </c>
      <c r="BG169" s="93">
        <f t="shared" si="3"/>
        <v>8.0357142857142849E-3</v>
      </c>
      <c r="BH169" s="93">
        <f t="shared" si="3"/>
        <v>0.94905744167015937</v>
      </c>
      <c r="BI169" s="93">
        <f t="shared" si="3"/>
        <v>0.14007621570564668</v>
      </c>
      <c r="BJ169" s="93">
        <f t="shared" si="3"/>
        <v>1</v>
      </c>
      <c r="BK169" s="93">
        <f t="shared" si="3"/>
        <v>7.0933038137255423E-3</v>
      </c>
      <c r="BL169" s="93">
        <f t="shared" si="3"/>
        <v>1.2427824122807519E-3</v>
      </c>
      <c r="BM169" s="93">
        <f t="shared" si="3"/>
        <v>0.31385540418455421</v>
      </c>
      <c r="BN169" s="93">
        <f t="shared" si="3"/>
        <v>0.14996811513090483</v>
      </c>
      <c r="BO169" s="93">
        <f t="shared" ref="BO169:CA169" si="4">BO167/BO171</f>
        <v>0.4645540764690389</v>
      </c>
      <c r="BP169" s="93">
        <f t="shared" si="4"/>
        <v>4.9581506045968754E-2</v>
      </c>
      <c r="BQ169" s="93">
        <f t="shared" si="4"/>
        <v>2.1747080495398124E-2</v>
      </c>
      <c r="BR169" s="93">
        <f t="shared" si="4"/>
        <v>0.32756106022154885</v>
      </c>
      <c r="BS169" s="93">
        <f t="shared" si="4"/>
        <v>0.72815887472205898</v>
      </c>
      <c r="BT169" s="93">
        <f t="shared" si="4"/>
        <v>1</v>
      </c>
      <c r="BU169" s="93">
        <f t="shared" si="4"/>
        <v>0.80788717677837996</v>
      </c>
      <c r="BV169" s="93">
        <f t="shared" si="4"/>
        <v>0.92338629556417462</v>
      </c>
      <c r="BW169" s="93">
        <f t="shared" si="4"/>
        <v>4.3620431298455928E-2</v>
      </c>
      <c r="BX169" s="93">
        <f t="shared" si="4"/>
        <v>0.60801055595191522</v>
      </c>
      <c r="BY169" s="93">
        <f t="shared" si="4"/>
        <v>0.85766423357664234</v>
      </c>
      <c r="BZ169" s="93">
        <f t="shared" si="4"/>
        <v>0.96509419334832147</v>
      </c>
      <c r="CA169" s="93">
        <f t="shared" si="4"/>
        <v>0.68116071839645731</v>
      </c>
      <c r="CB169" s="115"/>
      <c r="CC169" s="115"/>
      <c r="CD169" s="115"/>
      <c r="CE169" s="115"/>
      <c r="CF169" s="115"/>
      <c r="CG169" s="115"/>
      <c r="CH169" s="115"/>
      <c r="CI169" s="115"/>
      <c r="CJ169" s="115"/>
      <c r="CK169" s="115"/>
      <c r="CL169" s="115"/>
      <c r="CM169" s="115"/>
      <c r="CN169" s="115"/>
      <c r="CO169" s="115"/>
      <c r="CP169" s="115"/>
      <c r="CQ169" s="115"/>
      <c r="CR169" s="115"/>
      <c r="CS169" s="115"/>
      <c r="CT169" s="115"/>
      <c r="CU169" s="115"/>
      <c r="CV169" s="115"/>
      <c r="CW169" s="115"/>
      <c r="CX169" s="115"/>
      <c r="CY169" s="115"/>
      <c r="CZ169" s="115"/>
      <c r="DA169" s="115"/>
      <c r="DB169" s="115"/>
      <c r="DC169" s="115"/>
      <c r="DD169" s="115"/>
      <c r="DE169" s="115"/>
      <c r="DF169" s="115"/>
      <c r="DG169" s="115"/>
      <c r="DH169" s="115"/>
      <c r="DI169" s="115"/>
      <c r="DJ169" s="115"/>
      <c r="DK169" s="115"/>
      <c r="DL169" s="115"/>
      <c r="DM169" s="115"/>
      <c r="DN169" s="115"/>
      <c r="DO169" s="115"/>
      <c r="DP169" s="115"/>
      <c r="DQ169" s="115"/>
      <c r="DR169" s="115"/>
      <c r="DS169" s="115"/>
      <c r="DT169" s="115"/>
      <c r="DU169" s="115"/>
      <c r="DV169" s="115"/>
      <c r="DW169" s="115"/>
      <c r="DX169" s="115"/>
      <c r="DY169" s="115"/>
      <c r="DZ169" s="115"/>
      <c r="EA169" s="115"/>
      <c r="EB169" s="115"/>
      <c r="EC169" s="115"/>
      <c r="ED169" s="115"/>
      <c r="EE169" s="115"/>
      <c r="EF169" s="115"/>
      <c r="EG169" s="115"/>
      <c r="EH169" s="115"/>
      <c r="EI169" s="115"/>
      <c r="EJ169" s="115"/>
      <c r="EK169" s="115"/>
      <c r="EL169" s="115"/>
      <c r="EM169" s="115"/>
      <c r="EN169" s="115"/>
      <c r="EO169" s="115"/>
      <c r="EP169" s="115"/>
      <c r="EQ169" s="115"/>
      <c r="ER169" s="115"/>
      <c r="ES169" s="115"/>
      <c r="ET169" s="115"/>
      <c r="EU169" s="115"/>
      <c r="EV169" s="115"/>
      <c r="EW169" s="115"/>
      <c r="EX169" s="115"/>
      <c r="EY169" s="115"/>
      <c r="EZ169" s="115"/>
      <c r="FA169" s="115"/>
      <c r="FB169" s="115"/>
      <c r="FC169" s="115"/>
      <c r="FD169" s="115"/>
      <c r="FE169" s="115"/>
      <c r="FF169" s="115"/>
      <c r="FG169" s="115"/>
      <c r="FH169" s="115"/>
      <c r="FI169" s="115"/>
      <c r="FJ169" s="115"/>
      <c r="FK169" s="115"/>
      <c r="FL169" s="115"/>
      <c r="FM169" s="115"/>
      <c r="FN169" s="115"/>
      <c r="FO169" s="115"/>
    </row>
    <row r="170" spans="1:171" ht="68" customHeight="1" x14ac:dyDescent="0.2">
      <c r="A170" s="96" t="s">
        <v>9413</v>
      </c>
      <c r="B170" s="115"/>
      <c r="C170" s="94" t="s">
        <v>9467</v>
      </c>
      <c r="D170" s="94" t="s">
        <v>9469</v>
      </c>
      <c r="E170" s="94" t="s">
        <v>4009</v>
      </c>
      <c r="F170" s="91" t="s">
        <v>9474</v>
      </c>
      <c r="G170" s="94" t="s">
        <v>3953</v>
      </c>
      <c r="H170" s="94" t="s">
        <v>9461</v>
      </c>
      <c r="I170" s="94" t="s">
        <v>9456</v>
      </c>
      <c r="J170" s="94" t="s">
        <v>9426</v>
      </c>
      <c r="K170" s="94" t="s">
        <v>9442</v>
      </c>
      <c r="L170" s="91" t="s">
        <v>9421</v>
      </c>
      <c r="M170" s="91" t="s">
        <v>9447</v>
      </c>
      <c r="N170" s="91" t="s">
        <v>9433</v>
      </c>
      <c r="O170" s="94" t="s">
        <v>9435</v>
      </c>
      <c r="P170" s="94" t="s">
        <v>9439</v>
      </c>
      <c r="Q170" s="91" t="s">
        <v>4066</v>
      </c>
      <c r="R170" s="91" t="s">
        <v>9418</v>
      </c>
      <c r="S170" s="94" t="s">
        <v>9465</v>
      </c>
      <c r="T170" s="91" t="s">
        <v>9454</v>
      </c>
      <c r="U170" s="94" t="s">
        <v>3972</v>
      </c>
      <c r="V170" s="94" t="s">
        <v>3986</v>
      </c>
      <c r="W170" s="91" t="s">
        <v>9462</v>
      </c>
      <c r="X170" s="94" t="s">
        <v>9414</v>
      </c>
      <c r="Y170" s="94" t="s">
        <v>9438</v>
      </c>
      <c r="Z170" s="91" t="s">
        <v>9425</v>
      </c>
      <c r="AA170" s="94" t="s">
        <v>9424</v>
      </c>
      <c r="AB170" s="94" t="s">
        <v>9464</v>
      </c>
      <c r="AC170" s="94" t="s">
        <v>9452</v>
      </c>
      <c r="AD170" s="94" t="s">
        <v>9437</v>
      </c>
      <c r="AE170" s="94" t="s">
        <v>9434</v>
      </c>
      <c r="AF170" s="94" t="s">
        <v>9419</v>
      </c>
      <c r="AG170" s="91" t="s">
        <v>9449</v>
      </c>
      <c r="AH170" s="94" t="s">
        <v>9466</v>
      </c>
      <c r="AI170" s="94" t="s">
        <v>4050</v>
      </c>
      <c r="AJ170" s="94" t="s">
        <v>9476</v>
      </c>
      <c r="AK170" s="91"/>
      <c r="AL170" s="94" t="s">
        <v>4008</v>
      </c>
      <c r="AM170" s="94" t="s">
        <v>3997</v>
      </c>
      <c r="AN170" s="94" t="s">
        <v>9475</v>
      </c>
      <c r="AO170" s="94" t="s">
        <v>9420</v>
      </c>
      <c r="AP170" s="91" t="s">
        <v>9430</v>
      </c>
      <c r="AQ170" s="94" t="s">
        <v>3953</v>
      </c>
      <c r="AR170" s="94" t="s">
        <v>9478</v>
      </c>
      <c r="AS170" s="91" t="s">
        <v>9455</v>
      </c>
      <c r="AT170" s="94" t="s">
        <v>9445</v>
      </c>
      <c r="AU170" s="91" t="s">
        <v>9415</v>
      </c>
      <c r="AV170" s="94" t="s">
        <v>9450</v>
      </c>
      <c r="AW170" s="94" t="s">
        <v>9448</v>
      </c>
      <c r="AX170" s="94" t="s">
        <v>9436</v>
      </c>
      <c r="AY170" s="94" t="s">
        <v>3953</v>
      </c>
      <c r="AZ170" s="94" t="s">
        <v>9440</v>
      </c>
      <c r="BA170" s="91"/>
      <c r="BB170" s="94" t="s">
        <v>9468</v>
      </c>
      <c r="BC170" s="94" t="s">
        <v>9472</v>
      </c>
      <c r="BD170" s="91" t="s">
        <v>9428</v>
      </c>
      <c r="BE170" s="91" t="s">
        <v>9427</v>
      </c>
      <c r="BF170" s="94" t="s">
        <v>3999</v>
      </c>
      <c r="BG170" s="91" t="s">
        <v>9477</v>
      </c>
      <c r="BH170" s="94" t="s">
        <v>4031</v>
      </c>
      <c r="BI170" s="94" t="s">
        <v>3953</v>
      </c>
      <c r="BJ170" s="94" t="s">
        <v>3951</v>
      </c>
      <c r="BK170" s="94" t="s">
        <v>9423</v>
      </c>
      <c r="BL170" s="94" t="s">
        <v>9443</v>
      </c>
      <c r="BM170" s="91" t="s">
        <v>4003</v>
      </c>
      <c r="BN170" s="94" t="s">
        <v>9470</v>
      </c>
      <c r="BO170" s="94" t="s">
        <v>4042</v>
      </c>
      <c r="BP170" s="94" t="s">
        <v>9416</v>
      </c>
      <c r="BQ170" s="94" t="s">
        <v>9441</v>
      </c>
      <c r="BR170" s="91" t="s">
        <v>4027</v>
      </c>
      <c r="BS170" s="94" t="s">
        <v>3960</v>
      </c>
      <c r="BT170" s="94" t="s">
        <v>3957</v>
      </c>
      <c r="BU170" s="94" t="s">
        <v>4019</v>
      </c>
      <c r="BV170" s="94" t="s">
        <v>9444</v>
      </c>
      <c r="BW170" s="94" t="s">
        <v>9417</v>
      </c>
      <c r="BX170" s="91" t="s">
        <v>9460</v>
      </c>
      <c r="BY170" s="91" t="s">
        <v>4043</v>
      </c>
      <c r="BZ170" s="91" t="s">
        <v>4037</v>
      </c>
      <c r="CA170" s="94" t="s">
        <v>9422</v>
      </c>
      <c r="CB170" s="115"/>
      <c r="CC170" s="115"/>
      <c r="CD170" s="115"/>
      <c r="CE170" s="115"/>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c r="CZ170" s="115"/>
      <c r="DA170" s="115"/>
      <c r="DB170" s="115"/>
      <c r="DC170" s="115"/>
      <c r="DD170" s="115"/>
      <c r="DE170" s="115"/>
      <c r="DF170" s="115"/>
      <c r="DG170" s="115"/>
      <c r="DH170" s="115"/>
      <c r="DI170" s="115"/>
      <c r="DJ170" s="115"/>
      <c r="DK170" s="115"/>
      <c r="DL170" s="115"/>
      <c r="DM170" s="115"/>
      <c r="DN170" s="115"/>
      <c r="DO170" s="115"/>
      <c r="DP170" s="115"/>
      <c r="DQ170" s="115"/>
      <c r="DR170" s="115"/>
      <c r="DS170" s="115"/>
      <c r="DT170" s="115"/>
      <c r="DU170" s="115"/>
      <c r="DV170" s="115"/>
      <c r="DW170" s="115"/>
      <c r="DX170" s="115"/>
      <c r="DY170" s="115"/>
      <c r="DZ170" s="115"/>
      <c r="EA170" s="115"/>
      <c r="EB170" s="115"/>
      <c r="EC170" s="115"/>
      <c r="ED170" s="115"/>
      <c r="EE170" s="115"/>
      <c r="EF170" s="115"/>
      <c r="EG170" s="115"/>
      <c r="EH170" s="115"/>
      <c r="EI170" s="115"/>
      <c r="EJ170" s="115"/>
      <c r="EK170" s="115"/>
      <c r="EL170" s="115"/>
      <c r="EM170" s="115"/>
      <c r="EN170" s="115"/>
      <c r="EO170" s="115"/>
      <c r="EP170" s="115"/>
      <c r="EQ170" s="115"/>
      <c r="ER170" s="115"/>
      <c r="ES170" s="115"/>
      <c r="ET170" s="115"/>
      <c r="EU170" s="115"/>
      <c r="EV170" s="115"/>
      <c r="EW170" s="115"/>
      <c r="EX170" s="115"/>
      <c r="EY170" s="115"/>
      <c r="EZ170" s="115"/>
      <c r="FA170" s="115"/>
      <c r="FB170" s="115"/>
      <c r="FC170" s="115"/>
      <c r="FD170" s="115"/>
      <c r="FE170" s="115"/>
      <c r="FF170" s="115"/>
      <c r="FG170" s="115"/>
      <c r="FH170" s="115"/>
      <c r="FI170" s="115"/>
      <c r="FJ170" s="115"/>
      <c r="FK170" s="115"/>
      <c r="FL170" s="115"/>
      <c r="FM170" s="115"/>
      <c r="FN170" s="115"/>
      <c r="FO170" s="115"/>
    </row>
    <row r="171" spans="1:171" ht="70" customHeight="1" x14ac:dyDescent="0.2">
      <c r="A171" s="96" t="s">
        <v>9479</v>
      </c>
      <c r="B171" s="115"/>
      <c r="C171" s="92">
        <v>2130.9499999999998</v>
      </c>
      <c r="D171" s="92">
        <v>756.19799999999998</v>
      </c>
      <c r="E171" s="92">
        <v>960.07600000000002</v>
      </c>
      <c r="F171" s="92">
        <v>950.55700000000002</v>
      </c>
      <c r="G171" s="92">
        <v>1514.527</v>
      </c>
      <c r="H171" s="92">
        <v>1152.5050000000001</v>
      </c>
      <c r="I171" s="92">
        <v>1325.51</v>
      </c>
      <c r="J171" s="92">
        <v>2470.0569999999998</v>
      </c>
      <c r="K171" s="92">
        <v>1128.7819999999999</v>
      </c>
      <c r="L171" s="92">
        <v>2285.2820000000002</v>
      </c>
      <c r="M171" s="92">
        <v>992.42899999999997</v>
      </c>
      <c r="N171" s="92">
        <v>914</v>
      </c>
      <c r="O171" s="92">
        <v>2344.36</v>
      </c>
      <c r="P171" s="92">
        <v>1032.3430000000001</v>
      </c>
      <c r="Q171" s="92">
        <v>1070.8530000000001</v>
      </c>
      <c r="R171" s="92">
        <v>2568.2379999999998</v>
      </c>
      <c r="S171" s="92">
        <v>1138</v>
      </c>
      <c r="T171" s="92">
        <v>571.9</v>
      </c>
      <c r="U171" s="92">
        <v>5819.3450000000003</v>
      </c>
      <c r="V171" s="92">
        <v>2845.5450000000001</v>
      </c>
      <c r="W171" s="92">
        <v>761.6</v>
      </c>
      <c r="X171" s="92">
        <v>1067.0340000000001</v>
      </c>
      <c r="Y171" s="92">
        <v>2023.7670000000001</v>
      </c>
      <c r="Z171" s="92">
        <v>1126.26</v>
      </c>
      <c r="AA171" s="92">
        <v>134.315</v>
      </c>
      <c r="AB171" s="92">
        <v>8621.4979999999996</v>
      </c>
      <c r="AC171" s="92">
        <v>659</v>
      </c>
      <c r="AD171" s="92">
        <v>41.383000000000003</v>
      </c>
      <c r="AE171" s="92">
        <v>3081.82</v>
      </c>
      <c r="AF171" s="92">
        <v>575.92600000000004</v>
      </c>
      <c r="AG171" s="92">
        <v>947.54700000000003</v>
      </c>
      <c r="AH171" s="92">
        <v>1832.0640000000001</v>
      </c>
      <c r="AI171" s="92">
        <v>1841.4</v>
      </c>
      <c r="AJ171" s="92">
        <v>700.27599999999995</v>
      </c>
      <c r="AK171" s="92">
        <v>1236</v>
      </c>
      <c r="AL171" s="92">
        <v>2508.3519999999999</v>
      </c>
      <c r="AM171" s="92">
        <v>1820.076</v>
      </c>
      <c r="AN171" s="92">
        <v>581.14700000000005</v>
      </c>
      <c r="AO171" s="92">
        <v>499.28800000000001</v>
      </c>
      <c r="AP171" s="92">
        <v>210.76900000000001</v>
      </c>
      <c r="AQ171" s="92">
        <v>4077.6</v>
      </c>
      <c r="AR171" s="92">
        <v>974.62800000000004</v>
      </c>
      <c r="AS171" s="92">
        <v>524</v>
      </c>
      <c r="AT171" s="92">
        <v>263.483</v>
      </c>
      <c r="AU171" s="92">
        <v>527.88</v>
      </c>
      <c r="AV171" s="92">
        <v>726.42399999999998</v>
      </c>
      <c r="AW171" s="92">
        <v>1916.81</v>
      </c>
      <c r="AX171" s="92">
        <v>672.32100000000003</v>
      </c>
      <c r="AY171" s="92">
        <v>771.37300000000005</v>
      </c>
      <c r="AZ171" s="92">
        <v>996.2</v>
      </c>
      <c r="BA171" s="92">
        <v>364</v>
      </c>
      <c r="BB171" s="92">
        <v>4001.625</v>
      </c>
      <c r="BC171" s="92">
        <v>337.27100000000002</v>
      </c>
      <c r="BD171" s="92">
        <v>4164.5</v>
      </c>
      <c r="BE171" s="92">
        <v>1088.9179999999999</v>
      </c>
      <c r="BF171" s="92">
        <v>3142.683</v>
      </c>
      <c r="BG171" s="92">
        <v>5600</v>
      </c>
      <c r="BH171" s="92">
        <v>2404.944</v>
      </c>
      <c r="BI171" s="92">
        <v>460.53500000000003</v>
      </c>
      <c r="BJ171" s="92">
        <v>4239.1610000000001</v>
      </c>
      <c r="BK171" s="92">
        <v>558.27300000000002</v>
      </c>
      <c r="BL171" s="92">
        <v>873.04100000000005</v>
      </c>
      <c r="BM171" s="92">
        <v>2891.2040000000002</v>
      </c>
      <c r="BN171" s="92">
        <v>961.27099999999996</v>
      </c>
      <c r="BO171" s="92">
        <v>1211.183</v>
      </c>
      <c r="BP171" s="92">
        <v>1052.106</v>
      </c>
      <c r="BQ171" s="92">
        <v>1471.14</v>
      </c>
      <c r="BR171" s="92">
        <v>1608.4939999999999</v>
      </c>
      <c r="BS171" s="92">
        <v>1181.0060000000001</v>
      </c>
      <c r="BT171" s="92">
        <v>1284.0899999999999</v>
      </c>
      <c r="BU171" s="92">
        <v>1730.3530000000001</v>
      </c>
      <c r="BV171" s="92">
        <v>3407.145</v>
      </c>
      <c r="BW171" s="92">
        <v>1534.9</v>
      </c>
      <c r="BX171" s="92">
        <v>1173.1769999999999</v>
      </c>
      <c r="BY171" s="92">
        <v>4.9320000000000004</v>
      </c>
      <c r="BZ171" s="92">
        <v>515.96</v>
      </c>
      <c r="CA171" s="92">
        <v>1194.605</v>
      </c>
      <c r="CB171" s="115"/>
      <c r="CC171" s="115"/>
      <c r="CD171" s="115"/>
      <c r="CE171" s="115"/>
      <c r="CF171" s="115"/>
      <c r="CG171" s="115"/>
      <c r="CH171" s="115"/>
      <c r="CI171" s="115"/>
      <c r="CJ171" s="115"/>
      <c r="CK171" s="115"/>
      <c r="CL171" s="115"/>
      <c r="CM171" s="115"/>
      <c r="CN171" s="115"/>
      <c r="CO171" s="115"/>
      <c r="CP171" s="115"/>
      <c r="CQ171" s="115"/>
      <c r="CR171" s="115"/>
      <c r="CS171" s="115"/>
      <c r="CT171" s="115"/>
      <c r="CU171" s="115"/>
      <c r="CV171" s="115"/>
      <c r="CW171" s="115"/>
      <c r="CX171" s="115"/>
      <c r="CY171" s="115"/>
      <c r="CZ171" s="115"/>
      <c r="DA171" s="115"/>
      <c r="DB171" s="115"/>
      <c r="DC171" s="115"/>
      <c r="DD171" s="115"/>
      <c r="DE171" s="115"/>
      <c r="DF171" s="115"/>
      <c r="DG171" s="115"/>
      <c r="DH171" s="115"/>
      <c r="DI171" s="115"/>
      <c r="DJ171" s="115"/>
      <c r="DK171" s="115"/>
      <c r="DL171" s="115"/>
      <c r="DM171" s="115"/>
      <c r="DN171" s="115"/>
      <c r="DO171" s="115"/>
      <c r="DP171" s="115"/>
      <c r="DQ171" s="115"/>
      <c r="DR171" s="115"/>
      <c r="DS171" s="115"/>
      <c r="DT171" s="115"/>
      <c r="DU171" s="115"/>
      <c r="DV171" s="115"/>
      <c r="DW171" s="115"/>
      <c r="DX171" s="115"/>
      <c r="DY171" s="115"/>
      <c r="DZ171" s="115"/>
      <c r="EA171" s="115"/>
      <c r="EB171" s="115"/>
      <c r="EC171" s="115"/>
      <c r="ED171" s="115"/>
      <c r="EE171" s="115"/>
      <c r="EF171" s="115"/>
      <c r="EG171" s="115"/>
      <c r="EH171" s="115"/>
      <c r="EI171" s="115"/>
      <c r="EJ171" s="115"/>
      <c r="EK171" s="115"/>
      <c r="EL171" s="115"/>
      <c r="EM171" s="115"/>
      <c r="EN171" s="115"/>
      <c r="EO171" s="115"/>
      <c r="EP171" s="115"/>
      <c r="EQ171" s="115"/>
      <c r="ER171" s="115"/>
      <c r="ES171" s="115"/>
      <c r="ET171" s="115"/>
      <c r="EU171" s="115"/>
      <c r="EV171" s="115"/>
      <c r="EW171" s="115"/>
      <c r="EX171" s="115"/>
      <c r="EY171" s="115"/>
      <c r="EZ171" s="115"/>
      <c r="FA171" s="115"/>
      <c r="FB171" s="115"/>
      <c r="FC171" s="115"/>
      <c r="FD171" s="115"/>
      <c r="FE171" s="115"/>
      <c r="FF171" s="115"/>
      <c r="FG171" s="115"/>
      <c r="FH171" s="115"/>
      <c r="FI171" s="115"/>
      <c r="FJ171" s="115"/>
      <c r="FK171" s="115"/>
      <c r="FL171" s="115"/>
      <c r="FM171" s="115"/>
      <c r="FN171" s="115"/>
      <c r="FO171" s="115"/>
    </row>
    <row r="172" spans="1:171" x14ac:dyDescent="0.2">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c r="CB172" s="115"/>
      <c r="CC172" s="115"/>
      <c r="CD172" s="115"/>
      <c r="CE172" s="115"/>
      <c r="CF172" s="115"/>
      <c r="CG172" s="115"/>
      <c r="CH172" s="115"/>
      <c r="CI172" s="115"/>
      <c r="CJ172" s="115"/>
      <c r="CK172" s="115"/>
      <c r="CL172" s="115"/>
      <c r="CM172" s="115"/>
      <c r="CN172" s="115"/>
      <c r="CO172" s="115"/>
      <c r="CP172" s="115"/>
      <c r="CQ172" s="115"/>
      <c r="CR172" s="115"/>
      <c r="CS172" s="115"/>
      <c r="CT172" s="115"/>
      <c r="CU172" s="115"/>
      <c r="CV172" s="115"/>
      <c r="CW172" s="115"/>
      <c r="CX172" s="115"/>
      <c r="CY172" s="115"/>
      <c r="CZ172" s="115"/>
      <c r="DA172" s="115"/>
      <c r="DB172" s="115"/>
      <c r="DC172" s="115"/>
      <c r="DD172" s="115"/>
      <c r="DE172" s="115"/>
      <c r="DF172" s="115"/>
      <c r="DG172" s="115"/>
      <c r="DH172" s="115"/>
      <c r="DI172" s="115"/>
      <c r="DJ172" s="115"/>
      <c r="DK172" s="115"/>
      <c r="DL172" s="115"/>
      <c r="DM172" s="115"/>
      <c r="DN172" s="115"/>
      <c r="DO172" s="115"/>
      <c r="DP172" s="115"/>
      <c r="DQ172" s="115"/>
      <c r="DR172" s="115"/>
      <c r="DS172" s="115"/>
      <c r="DT172" s="115"/>
      <c r="DU172" s="115"/>
      <c r="DV172" s="115"/>
      <c r="DW172" s="115"/>
      <c r="DX172" s="115"/>
      <c r="DY172" s="115"/>
      <c r="DZ172" s="115"/>
      <c r="EA172" s="115"/>
      <c r="EB172" s="115"/>
      <c r="EC172" s="115"/>
      <c r="ED172" s="115"/>
      <c r="EE172" s="115"/>
      <c r="EF172" s="115"/>
      <c r="EG172" s="115"/>
      <c r="EH172" s="115"/>
      <c r="EI172" s="115"/>
      <c r="EJ172" s="115"/>
      <c r="EK172" s="115"/>
      <c r="EL172" s="115"/>
      <c r="EM172" s="115"/>
      <c r="EN172" s="115"/>
      <c r="EO172" s="115"/>
      <c r="EP172" s="115"/>
      <c r="EQ172" s="115"/>
      <c r="ER172" s="115"/>
      <c r="ES172" s="115"/>
      <c r="ET172" s="115"/>
      <c r="EU172" s="115"/>
      <c r="EV172" s="115"/>
      <c r="EW172" s="115"/>
      <c r="EX172" s="115"/>
      <c r="EY172" s="115"/>
      <c r="EZ172" s="115"/>
      <c r="FA172" s="115"/>
      <c r="FB172" s="115"/>
      <c r="FC172" s="115"/>
      <c r="FD172" s="115"/>
      <c r="FE172" s="115"/>
      <c r="FF172" s="115"/>
      <c r="FG172" s="115"/>
      <c r="FH172" s="115"/>
      <c r="FI172" s="115"/>
      <c r="FJ172" s="115"/>
      <c r="FK172" s="115"/>
      <c r="FL172" s="115"/>
      <c r="FM172" s="115"/>
      <c r="FN172" s="115"/>
      <c r="FO172" s="115"/>
    </row>
    <row r="173" spans="1:171" x14ac:dyDescent="0.2">
      <c r="A173" s="115"/>
      <c r="B173" s="115"/>
      <c r="C173" s="115" t="s">
        <v>7648</v>
      </c>
      <c r="D173" s="115" t="s">
        <v>7650</v>
      </c>
      <c r="E173" s="115" t="s">
        <v>55</v>
      </c>
      <c r="F173" s="115" t="s">
        <v>7653</v>
      </c>
      <c r="G173" s="115" t="s">
        <v>57</v>
      </c>
      <c r="H173" s="115" t="s">
        <v>7646</v>
      </c>
      <c r="I173" s="115" t="s">
        <v>63</v>
      </c>
      <c r="J173" s="115" t="s">
        <v>63</v>
      </c>
      <c r="K173" s="115" t="s">
        <v>63</v>
      </c>
      <c r="L173" s="115" t="s">
        <v>7630</v>
      </c>
      <c r="M173" s="115" t="s">
        <v>7630</v>
      </c>
      <c r="N173" s="115" t="s">
        <v>74</v>
      </c>
      <c r="O173" s="115" t="s">
        <v>74</v>
      </c>
      <c r="P173" s="115" t="s">
        <v>74</v>
      </c>
      <c r="Q173" s="115" t="s">
        <v>7626</v>
      </c>
      <c r="R173" s="115" t="s">
        <v>7626</v>
      </c>
      <c r="S173" s="115" t="s">
        <v>7626</v>
      </c>
      <c r="T173" s="115" t="s">
        <v>7626</v>
      </c>
      <c r="U173" s="115" t="s">
        <v>7640</v>
      </c>
      <c r="V173" s="115" t="s">
        <v>7640</v>
      </c>
      <c r="W173" s="115" t="s">
        <v>7633</v>
      </c>
      <c r="X173" s="115" t="s">
        <v>75</v>
      </c>
      <c r="Y173" s="115" t="s">
        <v>75</v>
      </c>
      <c r="Z173" s="115" t="s">
        <v>52</v>
      </c>
      <c r="AA173" s="115" t="s">
        <v>52</v>
      </c>
      <c r="AB173" s="115" t="s">
        <v>52</v>
      </c>
      <c r="AC173" s="115" t="s">
        <v>76</v>
      </c>
      <c r="AD173" s="115" t="s">
        <v>76</v>
      </c>
      <c r="AE173" s="115" t="s">
        <v>37</v>
      </c>
      <c r="AF173" s="115" t="s">
        <v>69</v>
      </c>
      <c r="AG173" s="115" t="s">
        <v>7643</v>
      </c>
      <c r="AH173" s="115" t="s">
        <v>7643</v>
      </c>
      <c r="AI173" s="115" t="s">
        <v>7643</v>
      </c>
      <c r="AJ173" s="115" t="s">
        <v>7643</v>
      </c>
      <c r="AK173" s="115" t="s">
        <v>44</v>
      </c>
      <c r="AL173" s="115" t="s">
        <v>48</v>
      </c>
      <c r="AM173" s="115" t="s">
        <v>79</v>
      </c>
      <c r="AN173" s="115" t="s">
        <v>79</v>
      </c>
      <c r="AO173" s="115" t="s">
        <v>79</v>
      </c>
      <c r="AP173" s="115" t="s">
        <v>7622</v>
      </c>
      <c r="AQ173" s="115" t="s">
        <v>61</v>
      </c>
      <c r="AR173" s="115" t="s">
        <v>61</v>
      </c>
      <c r="AS173" s="115" t="s">
        <v>40</v>
      </c>
      <c r="AT173" s="115" t="s">
        <v>40</v>
      </c>
      <c r="AU173" s="115" t="s">
        <v>40</v>
      </c>
      <c r="AV173" s="115" t="s">
        <v>7629</v>
      </c>
      <c r="AW173" s="115" t="s">
        <v>7629</v>
      </c>
      <c r="AX173" s="115" t="s">
        <v>7629</v>
      </c>
      <c r="AY173" s="115" t="s">
        <v>65</v>
      </c>
      <c r="AZ173" s="115" t="s">
        <v>7642</v>
      </c>
      <c r="BA173" s="115" t="s">
        <v>49</v>
      </c>
      <c r="BB173" s="115" t="s">
        <v>46</v>
      </c>
      <c r="BC173" s="115" t="s">
        <v>41</v>
      </c>
      <c r="BD173" s="115" t="s">
        <v>41</v>
      </c>
      <c r="BE173" s="115" t="s">
        <v>41</v>
      </c>
      <c r="BF173" s="115" t="s">
        <v>41</v>
      </c>
      <c r="BG173" s="115" t="s">
        <v>41</v>
      </c>
      <c r="BH173" s="115" t="s">
        <v>41</v>
      </c>
      <c r="BI173" s="115" t="s">
        <v>41</v>
      </c>
      <c r="BJ173" s="115" t="s">
        <v>7641</v>
      </c>
      <c r="BK173" s="115" t="s">
        <v>7641</v>
      </c>
      <c r="BL173" s="115" t="s">
        <v>66</v>
      </c>
      <c r="BM173" s="115" t="s">
        <v>66</v>
      </c>
      <c r="BN173" s="115" t="s">
        <v>66</v>
      </c>
      <c r="BO173" s="115" t="s">
        <v>66</v>
      </c>
      <c r="BP173" s="115" t="s">
        <v>73</v>
      </c>
      <c r="BQ173" s="115" t="s">
        <v>7654</v>
      </c>
      <c r="BR173" s="115" t="s">
        <v>7654</v>
      </c>
      <c r="BS173" s="115" t="s">
        <v>7654</v>
      </c>
      <c r="BT173" s="115" t="s">
        <v>67</v>
      </c>
      <c r="BU173" s="115" t="s">
        <v>56</v>
      </c>
      <c r="BV173" s="115" t="s">
        <v>56</v>
      </c>
      <c r="BW173" s="115" t="s">
        <v>51</v>
      </c>
      <c r="BX173" s="115" t="s">
        <v>77</v>
      </c>
      <c r="BY173" s="115" t="s">
        <v>77</v>
      </c>
      <c r="BZ173" s="115" t="s">
        <v>7625</v>
      </c>
      <c r="CA173" s="115" t="s">
        <v>7632</v>
      </c>
      <c r="CB173" s="115" t="s">
        <v>7632</v>
      </c>
      <c r="CC173" s="115" t="s">
        <v>7632</v>
      </c>
      <c r="CD173" s="115" t="s">
        <v>50</v>
      </c>
      <c r="CE173" s="115" t="s">
        <v>50</v>
      </c>
      <c r="CF173" s="115" t="s">
        <v>50</v>
      </c>
      <c r="CG173" s="115" t="s">
        <v>50</v>
      </c>
      <c r="CH173" s="115" t="s">
        <v>50</v>
      </c>
      <c r="CI173" s="115" t="s">
        <v>80</v>
      </c>
      <c r="CJ173" s="115" t="s">
        <v>7644</v>
      </c>
      <c r="CK173" s="115" t="s">
        <v>7639</v>
      </c>
      <c r="CL173" s="115" t="s">
        <v>7623</v>
      </c>
      <c r="CM173" s="115" t="s">
        <v>7623</v>
      </c>
      <c r="CN173" s="115" t="s">
        <v>78</v>
      </c>
      <c r="CO173" s="115" t="s">
        <v>78</v>
      </c>
      <c r="CP173" s="115" t="s">
        <v>78</v>
      </c>
      <c r="CQ173" s="115" t="s">
        <v>58</v>
      </c>
      <c r="CR173" s="115" t="s">
        <v>58</v>
      </c>
      <c r="CS173" s="115" t="s">
        <v>7634</v>
      </c>
      <c r="CT173" s="115" t="s">
        <v>7634</v>
      </c>
      <c r="CU173" s="115" t="s">
        <v>7634</v>
      </c>
      <c r="CV173" s="115" t="s">
        <v>7647</v>
      </c>
      <c r="CW173" s="115" t="s">
        <v>7647</v>
      </c>
      <c r="CX173" s="115" t="s">
        <v>7635</v>
      </c>
      <c r="CY173" s="115" t="s">
        <v>7635</v>
      </c>
      <c r="CZ173" s="115" t="s">
        <v>53</v>
      </c>
      <c r="DA173" s="115" t="s">
        <v>7649</v>
      </c>
      <c r="DB173" s="115" t="s">
        <v>7652</v>
      </c>
      <c r="DC173" s="115" t="s">
        <v>42</v>
      </c>
      <c r="DD173" s="115" t="s">
        <v>7631</v>
      </c>
      <c r="DE173" s="115" t="s">
        <v>7631</v>
      </c>
      <c r="DF173" s="115" t="s">
        <v>7631</v>
      </c>
      <c r="DG173" s="115" t="s">
        <v>47</v>
      </c>
      <c r="DH173" s="115" t="s">
        <v>47</v>
      </c>
      <c r="DI173" s="115" t="s">
        <v>47</v>
      </c>
      <c r="DJ173" s="115" t="s">
        <v>7655</v>
      </c>
      <c r="DK173" s="115" t="s">
        <v>7655</v>
      </c>
      <c r="DL173" s="115" t="s">
        <v>7655</v>
      </c>
      <c r="DM173" s="115" t="s">
        <v>7655</v>
      </c>
      <c r="DN173" s="115" t="s">
        <v>64</v>
      </c>
      <c r="DO173" s="115" t="s">
        <v>64</v>
      </c>
      <c r="DP173" s="115" t="s">
        <v>64</v>
      </c>
      <c r="DQ173" s="115" t="s">
        <v>60</v>
      </c>
      <c r="DR173" s="115" t="s">
        <v>60</v>
      </c>
      <c r="DS173" s="115" t="s">
        <v>39</v>
      </c>
      <c r="DT173" s="115" t="s">
        <v>39</v>
      </c>
      <c r="DU173" s="115" t="s">
        <v>39</v>
      </c>
      <c r="DV173" s="115" t="s">
        <v>7628</v>
      </c>
      <c r="DW173" s="115" t="s">
        <v>7637</v>
      </c>
      <c r="DX173" s="115" t="s">
        <v>54</v>
      </c>
      <c r="DY173" s="115" t="s">
        <v>7651</v>
      </c>
      <c r="DZ173" s="115" t="s">
        <v>7651</v>
      </c>
      <c r="EA173" s="115" t="s">
        <v>7651</v>
      </c>
      <c r="EB173" s="115" t="s">
        <v>70</v>
      </c>
      <c r="EC173" s="115" t="s">
        <v>70</v>
      </c>
      <c r="ED173" s="115" t="s">
        <v>70</v>
      </c>
      <c r="EE173" s="115" t="s">
        <v>38</v>
      </c>
      <c r="EF173" s="115" t="s">
        <v>7636</v>
      </c>
      <c r="EG173" s="115" t="s">
        <v>62</v>
      </c>
      <c r="EH173" s="115" t="s">
        <v>62</v>
      </c>
      <c r="EI173" s="115" t="s">
        <v>62</v>
      </c>
      <c r="EJ173" s="115" t="s">
        <v>72</v>
      </c>
      <c r="EK173" s="115" t="s">
        <v>72</v>
      </c>
      <c r="EL173" s="115" t="s">
        <v>72</v>
      </c>
      <c r="EM173" s="115" t="s">
        <v>45</v>
      </c>
      <c r="EN173" s="115" t="s">
        <v>45</v>
      </c>
      <c r="EO173" s="115" t="s">
        <v>45</v>
      </c>
      <c r="EP173" s="115" t="s">
        <v>45</v>
      </c>
      <c r="EQ173" s="115" t="s">
        <v>43</v>
      </c>
      <c r="ER173" s="115" t="s">
        <v>43</v>
      </c>
      <c r="ES173" s="115" t="s">
        <v>59</v>
      </c>
      <c r="ET173" s="115" t="s">
        <v>59</v>
      </c>
      <c r="EU173" s="115" t="s">
        <v>59</v>
      </c>
      <c r="EV173" s="115" t="s">
        <v>7638</v>
      </c>
      <c r="EW173" s="115" t="s">
        <v>7624</v>
      </c>
      <c r="EX173" s="115" t="s">
        <v>7645</v>
      </c>
      <c r="EY173" s="115" t="s">
        <v>71</v>
      </c>
      <c r="EZ173" s="115" t="s">
        <v>68</v>
      </c>
      <c r="FA173" s="115" t="s">
        <v>68</v>
      </c>
      <c r="FB173" s="115" t="s">
        <v>68</v>
      </c>
      <c r="FC173" s="115" t="s">
        <v>68</v>
      </c>
      <c r="FD173" s="115" t="s">
        <v>68</v>
      </c>
      <c r="FE173" s="115" t="s">
        <v>68</v>
      </c>
      <c r="FF173" s="115" t="s">
        <v>68</v>
      </c>
      <c r="FG173" s="115" t="s">
        <v>68</v>
      </c>
      <c r="FH173" s="115" t="s">
        <v>68</v>
      </c>
      <c r="FI173" s="115" t="s">
        <v>68</v>
      </c>
      <c r="FJ173" s="115" t="s">
        <v>68</v>
      </c>
      <c r="FK173" s="115" t="s">
        <v>68</v>
      </c>
      <c r="FL173" s="115" t="s">
        <v>68</v>
      </c>
      <c r="FM173" s="115" t="s">
        <v>7627</v>
      </c>
      <c r="FN173" s="115"/>
      <c r="FO173" s="115"/>
    </row>
    <row r="174" spans="1:171" x14ac:dyDescent="0.2">
      <c r="A174" s="115"/>
      <c r="B174" s="117">
        <f>SUM(C174:FM174)</f>
        <v>62555.06</v>
      </c>
      <c r="C174" s="117">
        <v>504.63</v>
      </c>
      <c r="D174" s="117">
        <v>42.286000000000001</v>
      </c>
      <c r="E174" s="117">
        <v>86.143000000000001</v>
      </c>
      <c r="F174" s="117">
        <v>3.6909999999999998</v>
      </c>
      <c r="G174" s="117">
        <v>153.02199999999999</v>
      </c>
      <c r="H174" s="117">
        <v>115</v>
      </c>
      <c r="I174" s="117">
        <v>1041.433</v>
      </c>
      <c r="J174" s="117">
        <v>10.692</v>
      </c>
      <c r="K174" s="117">
        <v>475.31599999999997</v>
      </c>
      <c r="L174" s="117">
        <v>1704.7</v>
      </c>
      <c r="M174" s="117">
        <v>29.4</v>
      </c>
      <c r="N174" s="117">
        <v>873.577</v>
      </c>
      <c r="O174" s="117">
        <v>16.899999999999999</v>
      </c>
      <c r="P174" s="117">
        <v>131.95400000000001</v>
      </c>
      <c r="Q174" s="117">
        <v>299.488</v>
      </c>
      <c r="R174" s="117">
        <v>1276.6130000000001</v>
      </c>
      <c r="S174" s="117">
        <v>133.25</v>
      </c>
      <c r="T174" s="117">
        <v>179.95599999999999</v>
      </c>
      <c r="U174" s="117">
        <v>0</v>
      </c>
      <c r="V174" s="117">
        <v>8.2509999999999994</v>
      </c>
      <c r="W174" s="117">
        <v>0</v>
      </c>
      <c r="X174" s="117">
        <v>1685.595</v>
      </c>
      <c r="Y174" s="117">
        <v>1741.8589999999999</v>
      </c>
      <c r="Z174" s="117">
        <v>0</v>
      </c>
      <c r="AA174" s="117">
        <v>0</v>
      </c>
      <c r="AB174" s="117">
        <v>5.4459999999999997</v>
      </c>
      <c r="AC174" s="117">
        <v>390.15300000000002</v>
      </c>
      <c r="AD174" s="117">
        <v>35.441000000000003</v>
      </c>
      <c r="AE174" s="117">
        <v>970.67600000000004</v>
      </c>
      <c r="AF174" s="117">
        <v>872</v>
      </c>
      <c r="AG174" s="117">
        <v>498.35199999999998</v>
      </c>
      <c r="AH174" s="117">
        <v>5.6449999999999996</v>
      </c>
      <c r="AI174" s="117">
        <v>4.3789999999999996</v>
      </c>
      <c r="AJ174" s="117">
        <v>449.5</v>
      </c>
      <c r="AK174" s="117">
        <v>286.56900000000002</v>
      </c>
      <c r="AL174" s="117">
        <v>407.58600000000001</v>
      </c>
      <c r="AM174" s="117">
        <v>25.536999999999999</v>
      </c>
      <c r="AN174" s="117">
        <v>13.9</v>
      </c>
      <c r="AO174" s="117">
        <v>0.97399999999999998</v>
      </c>
      <c r="AP174" s="117">
        <v>348.82600000000002</v>
      </c>
      <c r="AQ174" s="117">
        <v>664.46400000000006</v>
      </c>
      <c r="AR174" s="117">
        <v>96.527000000000001</v>
      </c>
      <c r="AS174" s="117">
        <v>17.812000000000001</v>
      </c>
      <c r="AT174" s="117">
        <v>52</v>
      </c>
      <c r="AU174" s="117">
        <v>5</v>
      </c>
      <c r="AV174" s="117">
        <v>6.5039999999999996</v>
      </c>
      <c r="AW174" s="117">
        <v>115.172</v>
      </c>
      <c r="AX174" s="117">
        <v>132.79</v>
      </c>
      <c r="AY174" s="117">
        <v>307.65199999999999</v>
      </c>
      <c r="AZ174" s="117">
        <v>29</v>
      </c>
      <c r="BA174" s="117">
        <v>12.856</v>
      </c>
      <c r="BB174" s="117">
        <v>955.62</v>
      </c>
      <c r="BC174" s="117">
        <v>65.412999999999997</v>
      </c>
      <c r="BD174" s="117">
        <v>26.280999999999999</v>
      </c>
      <c r="BE174" s="117">
        <v>43.564</v>
      </c>
      <c r="BF174" s="117">
        <v>70.435000000000002</v>
      </c>
      <c r="BG174" s="117">
        <v>150.589</v>
      </c>
      <c r="BH174" s="117">
        <v>143.982</v>
      </c>
      <c r="BI174" s="117">
        <v>8.1280000000000001</v>
      </c>
      <c r="BJ174" s="117">
        <v>471.94400000000002</v>
      </c>
      <c r="BK174" s="117">
        <v>558</v>
      </c>
      <c r="BL174" s="117">
        <v>93.622</v>
      </c>
      <c r="BM174" s="117">
        <v>7.5819999999999999</v>
      </c>
      <c r="BN174" s="117">
        <v>37.988</v>
      </c>
      <c r="BO174" s="117">
        <v>41.472999999999999</v>
      </c>
      <c r="BP174" s="117">
        <v>245.572</v>
      </c>
      <c r="BQ174" s="117">
        <v>74.099999999999994</v>
      </c>
      <c r="BR174" s="117">
        <v>1.147</v>
      </c>
      <c r="BS174" s="117">
        <v>565.38900000000001</v>
      </c>
      <c r="BT174" s="117">
        <v>18</v>
      </c>
      <c r="BU174" s="117">
        <v>970.13099999999997</v>
      </c>
      <c r="BV174" s="117">
        <v>0</v>
      </c>
      <c r="BW174" s="117">
        <v>720.07600000000002</v>
      </c>
      <c r="BX174" s="117">
        <v>20.015999999999998</v>
      </c>
      <c r="BY174" s="117">
        <v>29.626000000000001</v>
      </c>
      <c r="BZ174" s="117">
        <v>79.225999999999999</v>
      </c>
      <c r="CA174" s="117">
        <v>10.71</v>
      </c>
      <c r="CB174" s="117">
        <v>119.88500000000001</v>
      </c>
      <c r="CC174" s="117">
        <v>0.9</v>
      </c>
      <c r="CD174" s="117">
        <v>49.2</v>
      </c>
      <c r="CE174" s="117">
        <v>887.00699999999995</v>
      </c>
      <c r="CF174" s="117">
        <v>2071</v>
      </c>
      <c r="CG174" s="117">
        <v>62.613999999999997</v>
      </c>
      <c r="CH174" s="117">
        <v>0</v>
      </c>
      <c r="CI174" s="117">
        <v>260</v>
      </c>
      <c r="CJ174" s="117">
        <v>5</v>
      </c>
      <c r="CK174" s="117">
        <v>89.3</v>
      </c>
      <c r="CL174" s="117">
        <v>140.15299999999999</v>
      </c>
      <c r="CM174" s="117">
        <v>67.81</v>
      </c>
      <c r="CN174" s="117">
        <v>485.98399999999998</v>
      </c>
      <c r="CO174" s="117">
        <v>38.265000000000001</v>
      </c>
      <c r="CP174" s="117">
        <v>0</v>
      </c>
      <c r="CQ174" s="117">
        <v>166.4</v>
      </c>
      <c r="CR174" s="117">
        <v>59</v>
      </c>
      <c r="CS174" s="117">
        <v>568.03300000000002</v>
      </c>
      <c r="CT174" s="117">
        <v>10.035</v>
      </c>
      <c r="CU174" s="117">
        <v>450.32</v>
      </c>
      <c r="CV174" s="117">
        <v>444.7</v>
      </c>
      <c r="CW174" s="117">
        <v>31.693000000000001</v>
      </c>
      <c r="CX174" s="117">
        <v>670.2</v>
      </c>
      <c r="CY174" s="117">
        <v>13000</v>
      </c>
      <c r="CZ174" s="117">
        <v>3.47</v>
      </c>
      <c r="DA174" s="117">
        <v>1316.4960000000001</v>
      </c>
      <c r="DB174" s="117">
        <v>331.27100000000002</v>
      </c>
      <c r="DC174" s="117">
        <v>799.56</v>
      </c>
      <c r="DD174" s="117">
        <v>480</v>
      </c>
      <c r="DE174" s="117">
        <v>11.103999999999999</v>
      </c>
      <c r="DF174" s="117">
        <v>0</v>
      </c>
      <c r="DG174" s="117">
        <v>50</v>
      </c>
      <c r="DH174" s="117">
        <v>336.06099999999998</v>
      </c>
      <c r="DI174" s="117">
        <v>30.093</v>
      </c>
      <c r="DJ174" s="117">
        <v>16</v>
      </c>
      <c r="DK174" s="117">
        <v>25</v>
      </c>
      <c r="DL174" s="117">
        <v>0</v>
      </c>
      <c r="DM174" s="117">
        <v>4</v>
      </c>
      <c r="DN174" s="117">
        <v>408.49599999999998</v>
      </c>
      <c r="DO174" s="117">
        <v>1856.134</v>
      </c>
      <c r="DP174" s="117">
        <v>17.8</v>
      </c>
      <c r="DQ174" s="117">
        <v>5.7590000000000003</v>
      </c>
      <c r="DR174" s="117">
        <v>58.755000000000003</v>
      </c>
      <c r="DS174" s="117">
        <v>3332.9070000000002</v>
      </c>
      <c r="DT174" s="117">
        <v>3.5259999999999998</v>
      </c>
      <c r="DU174" s="117">
        <v>964.31600000000003</v>
      </c>
      <c r="DV174" s="117">
        <v>3.96</v>
      </c>
      <c r="DW174" s="117">
        <v>1.085</v>
      </c>
      <c r="DX174" s="117">
        <v>907.42</v>
      </c>
      <c r="DY174" s="117">
        <v>118.55800000000001</v>
      </c>
      <c r="DZ174" s="117">
        <v>13.018000000000001</v>
      </c>
      <c r="EA174" s="117">
        <v>12.587</v>
      </c>
      <c r="EB174" s="117">
        <v>520.56799999999998</v>
      </c>
      <c r="EC174" s="117">
        <v>37.588000000000001</v>
      </c>
      <c r="ED174" s="117">
        <v>4.5</v>
      </c>
      <c r="EE174" s="117">
        <v>52.164999999999999</v>
      </c>
      <c r="EF174" s="117">
        <v>31.992999999999999</v>
      </c>
      <c r="EG174" s="117">
        <v>12.295</v>
      </c>
      <c r="EH174" s="117">
        <v>224.233</v>
      </c>
      <c r="EI174" s="117">
        <v>290.35000000000002</v>
      </c>
      <c r="EJ174" s="117">
        <v>0</v>
      </c>
      <c r="EK174" s="117">
        <v>0</v>
      </c>
      <c r="EL174" s="117">
        <v>0</v>
      </c>
      <c r="EM174" s="117">
        <v>79.263000000000005</v>
      </c>
      <c r="EN174" s="117">
        <v>335</v>
      </c>
      <c r="EO174" s="117">
        <v>335</v>
      </c>
      <c r="EP174" s="117">
        <v>110.69799999999999</v>
      </c>
      <c r="EQ174" s="117">
        <v>1167.2059999999999</v>
      </c>
      <c r="ER174" s="117">
        <v>252</v>
      </c>
      <c r="ES174" s="117">
        <v>550.05200000000002</v>
      </c>
      <c r="ET174" s="117">
        <v>847.87900000000002</v>
      </c>
      <c r="EU174" s="117">
        <v>0</v>
      </c>
      <c r="EV174" s="117">
        <v>3146.1109999999999</v>
      </c>
      <c r="EW174" s="117">
        <v>66.953000000000003</v>
      </c>
      <c r="EX174" s="117">
        <v>713.30399999999997</v>
      </c>
      <c r="EY174" s="117">
        <v>4.2300000000000004</v>
      </c>
      <c r="EZ174" s="117">
        <v>48.619</v>
      </c>
      <c r="FA174" s="117">
        <v>25.776</v>
      </c>
      <c r="FB174" s="117">
        <v>106.764</v>
      </c>
      <c r="FC174" s="117">
        <v>102.42700000000001</v>
      </c>
      <c r="FD174" s="117">
        <v>29.5</v>
      </c>
      <c r="FE174" s="117">
        <v>33.912999999999997</v>
      </c>
      <c r="FF174" s="117">
        <v>60</v>
      </c>
      <c r="FG174" s="117">
        <v>9.1210000000000004</v>
      </c>
      <c r="FH174" s="117">
        <v>8.4949999999999992</v>
      </c>
      <c r="FI174" s="117">
        <v>16.138999999999999</v>
      </c>
      <c r="FJ174" s="117">
        <v>16.963000000000001</v>
      </c>
      <c r="FK174" s="117">
        <v>35.323</v>
      </c>
      <c r="FL174" s="117">
        <v>4.9080000000000004</v>
      </c>
      <c r="FM174" s="117">
        <v>813.71799999999996</v>
      </c>
      <c r="FN174" s="115"/>
      <c r="FO174" s="115"/>
    </row>
    <row r="175" spans="1:171" x14ac:dyDescent="0.2">
      <c r="A175" s="115"/>
      <c r="B175" s="117">
        <f>SUM(C175:FM175)</f>
        <v>125590.46599999999</v>
      </c>
      <c r="C175" s="117">
        <v>2130.9499999999998</v>
      </c>
      <c r="D175" s="117">
        <v>756.19799999999998</v>
      </c>
      <c r="E175" s="117">
        <v>960.07600000000002</v>
      </c>
      <c r="F175" s="117">
        <v>950.55700000000002</v>
      </c>
      <c r="G175" s="117">
        <v>1514.527</v>
      </c>
      <c r="H175" s="117">
        <v>1152.5050000000001</v>
      </c>
      <c r="I175" s="117">
        <v>1325.51</v>
      </c>
      <c r="J175" s="117"/>
      <c r="K175" s="117"/>
      <c r="L175" s="117">
        <v>2470.0569999999998</v>
      </c>
      <c r="M175" s="117"/>
      <c r="N175" s="117">
        <v>1128.7819999999999</v>
      </c>
      <c r="O175" s="117"/>
      <c r="P175" s="117"/>
      <c r="Q175" s="117">
        <v>2285.2820000000002</v>
      </c>
      <c r="R175" s="117"/>
      <c r="S175" s="117"/>
      <c r="T175" s="117"/>
      <c r="U175" s="117">
        <v>992.42899999999997</v>
      </c>
      <c r="V175" s="117"/>
      <c r="W175" s="117">
        <v>914</v>
      </c>
      <c r="X175" s="117">
        <v>2344.36</v>
      </c>
      <c r="Y175" s="117"/>
      <c r="Z175" s="117">
        <v>1032.3430000000001</v>
      </c>
      <c r="AA175" s="117"/>
      <c r="AB175" s="117"/>
      <c r="AC175" s="117">
        <v>1070.8530000000001</v>
      </c>
      <c r="AD175" s="117"/>
      <c r="AE175" s="117">
        <v>2568.2379999999998</v>
      </c>
      <c r="AF175" s="117">
        <v>1138</v>
      </c>
      <c r="AG175" s="117">
        <v>571.9</v>
      </c>
      <c r="AH175" s="117"/>
      <c r="AI175" s="117"/>
      <c r="AJ175" s="117"/>
      <c r="AK175" s="117">
        <v>5819.3450000000003</v>
      </c>
      <c r="AL175" s="117">
        <v>2845.5450000000001</v>
      </c>
      <c r="AM175" s="117">
        <v>761.6</v>
      </c>
      <c r="AN175" s="117"/>
      <c r="AO175" s="117"/>
      <c r="AP175" s="117">
        <v>1067.0340000000001</v>
      </c>
      <c r="AQ175" s="117">
        <v>2023.7670000000001</v>
      </c>
      <c r="AR175" s="117"/>
      <c r="AS175" s="117">
        <v>1126.26</v>
      </c>
      <c r="AT175" s="117"/>
      <c r="AU175" s="117"/>
      <c r="AV175" s="117">
        <v>134.315</v>
      </c>
      <c r="AW175" s="117"/>
      <c r="AX175" s="117"/>
      <c r="AY175" s="117">
        <v>8621.4979999999996</v>
      </c>
      <c r="AZ175" s="117">
        <v>659</v>
      </c>
      <c r="BA175" s="117">
        <v>41.383000000000003</v>
      </c>
      <c r="BB175" s="117">
        <v>3081.82</v>
      </c>
      <c r="BC175" s="117">
        <v>575.92600000000004</v>
      </c>
      <c r="BD175" s="117"/>
      <c r="BE175" s="117"/>
      <c r="BF175" s="117"/>
      <c r="BG175" s="117"/>
      <c r="BH175" s="117"/>
      <c r="BI175" s="117"/>
      <c r="BJ175" s="117">
        <v>947.54700000000003</v>
      </c>
      <c r="BK175" s="117"/>
      <c r="BL175" s="117">
        <v>1832.0640000000001</v>
      </c>
      <c r="BM175" s="117"/>
      <c r="BN175" s="117"/>
      <c r="BO175" s="117"/>
      <c r="BP175" s="117">
        <v>1841.4</v>
      </c>
      <c r="BQ175" s="117">
        <v>700.27599999999995</v>
      </c>
      <c r="BR175" s="117"/>
      <c r="BS175" s="117"/>
      <c r="BT175" s="117">
        <v>1236</v>
      </c>
      <c r="BU175" s="117">
        <v>2508.3519999999999</v>
      </c>
      <c r="BV175" s="117"/>
      <c r="BW175" s="117">
        <v>1820.076</v>
      </c>
      <c r="BX175" s="117">
        <v>581.14700000000005</v>
      </c>
      <c r="BY175" s="117"/>
      <c r="BZ175" s="117">
        <v>499.28800000000001</v>
      </c>
      <c r="CA175" s="117">
        <v>210.76900000000001</v>
      </c>
      <c r="CB175" s="117"/>
      <c r="CC175" s="117"/>
      <c r="CD175" s="117">
        <v>4077.6</v>
      </c>
      <c r="CE175" s="117"/>
      <c r="CF175" s="117"/>
      <c r="CG175" s="117"/>
      <c r="CH175" s="117"/>
      <c r="CI175" s="117">
        <v>974.62800000000004</v>
      </c>
      <c r="CJ175" s="117">
        <v>524</v>
      </c>
      <c r="CK175" s="117">
        <v>263.483</v>
      </c>
      <c r="CL175" s="117">
        <v>527.88</v>
      </c>
      <c r="CM175" s="117"/>
      <c r="CN175" s="117">
        <v>726.42399999999998</v>
      </c>
      <c r="CO175" s="117"/>
      <c r="CP175" s="117"/>
      <c r="CQ175" s="117">
        <v>1916.81</v>
      </c>
      <c r="CR175" s="117"/>
      <c r="CS175" s="117">
        <v>672.32100000000003</v>
      </c>
      <c r="CT175" s="117"/>
      <c r="CU175" s="117"/>
      <c r="CV175" s="117">
        <v>771.37300000000005</v>
      </c>
      <c r="CW175" s="117"/>
      <c r="CX175" s="117">
        <v>996.2</v>
      </c>
      <c r="CY175" s="117"/>
      <c r="CZ175" s="117">
        <v>364</v>
      </c>
      <c r="DA175" s="117">
        <v>4001.625</v>
      </c>
      <c r="DB175" s="117">
        <v>337.27100000000002</v>
      </c>
      <c r="DC175" s="117">
        <v>4164.5</v>
      </c>
      <c r="DD175" s="117">
        <v>1088.9179999999999</v>
      </c>
      <c r="DE175" s="117"/>
      <c r="DF175" s="117"/>
      <c r="DG175" s="117">
        <v>3142.683</v>
      </c>
      <c r="DH175" s="117"/>
      <c r="DI175" s="117"/>
      <c r="DJ175" s="117">
        <v>5600</v>
      </c>
      <c r="DK175" s="117"/>
      <c r="DL175" s="117"/>
      <c r="DM175" s="117"/>
      <c r="DN175" s="117">
        <v>2404.944</v>
      </c>
      <c r="DO175" s="117"/>
      <c r="DP175" s="117"/>
      <c r="DQ175" s="117">
        <v>460.53500000000003</v>
      </c>
      <c r="DR175" s="117"/>
      <c r="DS175" s="117">
        <v>4239.1610000000001</v>
      </c>
      <c r="DT175" s="117"/>
      <c r="DU175" s="117"/>
      <c r="DV175" s="117">
        <v>558.27300000000002</v>
      </c>
      <c r="DW175" s="117">
        <v>873.04100000000005</v>
      </c>
      <c r="DX175" s="117">
        <v>2891.2040000000002</v>
      </c>
      <c r="DY175" s="117">
        <v>961.27099999999996</v>
      </c>
      <c r="DZ175" s="117"/>
      <c r="EA175" s="117"/>
      <c r="EB175" s="117">
        <v>1211.183</v>
      </c>
      <c r="EC175" s="117"/>
      <c r="ED175" s="117"/>
      <c r="EE175" s="117">
        <v>1052.106</v>
      </c>
      <c r="EF175" s="117">
        <v>1471.14</v>
      </c>
      <c r="EG175" s="117">
        <v>1608.4939999999999</v>
      </c>
      <c r="EH175" s="117"/>
      <c r="EI175" s="117"/>
      <c r="EJ175" s="117">
        <v>1442.251</v>
      </c>
      <c r="EK175" s="117"/>
      <c r="EL175" s="117"/>
      <c r="EM175" s="117">
        <v>1181.0060000000001</v>
      </c>
      <c r="EN175" s="117"/>
      <c r="EO175" s="117"/>
      <c r="EP175" s="117"/>
      <c r="EQ175" s="117">
        <v>1284.0899999999999</v>
      </c>
      <c r="ER175" s="117"/>
      <c r="ES175" s="117">
        <v>1730.3530000000001</v>
      </c>
      <c r="ET175" s="117"/>
      <c r="EU175" s="117"/>
      <c r="EV175" s="117">
        <v>3407.145</v>
      </c>
      <c r="EW175" s="117">
        <v>1534.9</v>
      </c>
      <c r="EX175" s="117">
        <v>1173.1769999999999</v>
      </c>
      <c r="EY175" s="117">
        <v>4.9320000000000004</v>
      </c>
      <c r="EZ175" s="117">
        <v>515.96</v>
      </c>
      <c r="FA175" s="117"/>
      <c r="FB175" s="117"/>
      <c r="FC175" s="117"/>
      <c r="FD175" s="117"/>
      <c r="FE175" s="117"/>
      <c r="FF175" s="117"/>
      <c r="FG175" s="117"/>
      <c r="FH175" s="117"/>
      <c r="FI175" s="117"/>
      <c r="FJ175" s="117"/>
      <c r="FK175" s="117"/>
      <c r="FL175" s="117"/>
      <c r="FM175" s="117">
        <v>1194.605</v>
      </c>
      <c r="FN175" s="115"/>
      <c r="FO175" s="115"/>
    </row>
    <row r="176" spans="1:171" x14ac:dyDescent="0.2">
      <c r="A176" s="115"/>
      <c r="B176" s="116">
        <f>B174/B175</f>
        <v>0.49808764942396189</v>
      </c>
      <c r="C176" s="116">
        <f>C167/C171</f>
        <v>0.26666040967643539</v>
      </c>
      <c r="D176" s="116">
        <f t="shared" ref="D176:BO176" si="5">D167/D171</f>
        <v>5.5919216924667885E-2</v>
      </c>
      <c r="E176" s="116">
        <f t="shared" si="5"/>
        <v>8.9725188422583216E-2</v>
      </c>
      <c r="F176" s="116">
        <f t="shared" si="5"/>
        <v>3.8829865015985363E-3</v>
      </c>
      <c r="G176" s="116">
        <f t="shared" si="5"/>
        <v>0.10103616508652535</v>
      </c>
      <c r="H176" s="116">
        <f t="shared" si="5"/>
        <v>9.9782647363785837E-2</v>
      </c>
      <c r="I176" s="116">
        <f t="shared" si="5"/>
        <v>1</v>
      </c>
      <c r="J176" s="116">
        <f t="shared" si="5"/>
        <v>0.70204857620694583</v>
      </c>
      <c r="K176" s="116">
        <f t="shared" si="5"/>
        <v>0.90578163011104007</v>
      </c>
      <c r="L176" s="116">
        <f t="shared" si="5"/>
        <v>0.82672948021294523</v>
      </c>
      <c r="M176" s="116">
        <f t="shared" si="5"/>
        <v>8.3139448766612022E-3</v>
      </c>
      <c r="N176" s="116">
        <f t="shared" si="5"/>
        <v>0</v>
      </c>
      <c r="O176" s="116">
        <f t="shared" si="5"/>
        <v>1</v>
      </c>
      <c r="P176" s="116">
        <f t="shared" si="5"/>
        <v>5.2753784352681226E-3</v>
      </c>
      <c r="Q176" s="116">
        <f t="shared" si="5"/>
        <v>0.39743083317691591</v>
      </c>
      <c r="R176" s="116">
        <f t="shared" si="5"/>
        <v>0.37795406811985499</v>
      </c>
      <c r="S176" s="116">
        <f t="shared" si="5"/>
        <v>0.7662565905096661</v>
      </c>
      <c r="T176" s="116">
        <f t="shared" si="5"/>
        <v>1.6749082007343943</v>
      </c>
      <c r="U176" s="116">
        <f t="shared" si="5"/>
        <v>4.9244201881826904E-2</v>
      </c>
      <c r="V176" s="116">
        <f t="shared" si="5"/>
        <v>0.14323653289615873</v>
      </c>
      <c r="W176" s="116">
        <f t="shared" si="5"/>
        <v>5.305934873949579E-2</v>
      </c>
      <c r="X176" s="116">
        <f t="shared" si="5"/>
        <v>0.32691179475068272</v>
      </c>
      <c r="Y176" s="116">
        <f t="shared" si="5"/>
        <v>0.37602648921540871</v>
      </c>
      <c r="Z176" s="116">
        <f t="shared" si="5"/>
        <v>6.6423383588159038E-2</v>
      </c>
      <c r="AA176" s="116">
        <f t="shared" si="5"/>
        <v>1</v>
      </c>
      <c r="AB176" s="116">
        <f t="shared" si="5"/>
        <v>3.5684285955874487E-2</v>
      </c>
      <c r="AC176" s="116">
        <f t="shared" si="5"/>
        <v>4.4006069802731411E-2</v>
      </c>
      <c r="AD176" s="116">
        <f t="shared" si="5"/>
        <v>0.3106589662421767</v>
      </c>
      <c r="AE176" s="116">
        <f t="shared" si="5"/>
        <v>0.31008300290088325</v>
      </c>
      <c r="AF176" s="116">
        <f t="shared" si="5"/>
        <v>0.88273493469647135</v>
      </c>
      <c r="AG176" s="116">
        <f t="shared" si="5"/>
        <v>1.0869539980602545</v>
      </c>
      <c r="AH176" s="116">
        <f t="shared" si="5"/>
        <v>9.8615550548452446E-2</v>
      </c>
      <c r="AI176" s="116">
        <f t="shared" si="5"/>
        <v>0.13336157271641141</v>
      </c>
      <c r="AJ176" s="116">
        <f t="shared" si="5"/>
        <v>0.9148392919363223</v>
      </c>
      <c r="AK176" s="116">
        <f t="shared" si="5"/>
        <v>1.4563106796116505E-2</v>
      </c>
      <c r="AL176" s="116">
        <f t="shared" si="5"/>
        <v>0.38676031115250176</v>
      </c>
      <c r="AM176" s="116">
        <f t="shared" si="5"/>
        <v>0.3956296330482903</v>
      </c>
      <c r="AN176" s="116">
        <f t="shared" si="5"/>
        <v>8.541728684825009E-2</v>
      </c>
      <c r="AO176" s="116">
        <f t="shared" si="5"/>
        <v>0.15867795741135376</v>
      </c>
      <c r="AP176" s="116">
        <f t="shared" si="5"/>
        <v>0.62390579259758316</v>
      </c>
      <c r="AQ176" s="116">
        <f t="shared" si="5"/>
        <v>0.75284971551893276</v>
      </c>
      <c r="AR176" s="116">
        <f t="shared" si="5"/>
        <v>0.2667684490903196</v>
      </c>
      <c r="AS176" s="116">
        <f t="shared" si="5"/>
        <v>9.5419847328244278E-3</v>
      </c>
      <c r="AT176" s="116">
        <f t="shared" si="5"/>
        <v>0.33892129663014309</v>
      </c>
      <c r="AU176" s="116">
        <f t="shared" si="5"/>
        <v>0.39395317117526713</v>
      </c>
      <c r="AV176" s="116">
        <f t="shared" si="5"/>
        <v>0.72168595751241704</v>
      </c>
      <c r="AW176" s="116">
        <f t="shared" si="5"/>
        <v>0.117591206222839</v>
      </c>
      <c r="AX176" s="116">
        <f t="shared" si="5"/>
        <v>0.99999851261525374</v>
      </c>
      <c r="AY176" s="116">
        <f t="shared" si="5"/>
        <v>0.61758708173607313</v>
      </c>
      <c r="AZ176" s="116">
        <f t="shared" si="5"/>
        <v>0.68580606303955027</v>
      </c>
      <c r="BA176" s="116">
        <f t="shared" si="5"/>
        <v>9.5329670329670334E-3</v>
      </c>
      <c r="BB176" s="116">
        <f t="shared" si="5"/>
        <v>0.32899034767125857</v>
      </c>
      <c r="BC176" s="116">
        <f t="shared" si="5"/>
        <v>0.98221015148056012</v>
      </c>
      <c r="BD176" s="116">
        <f t="shared" si="5"/>
        <v>0.19199423700324167</v>
      </c>
      <c r="BE176" s="116">
        <f t="shared" si="5"/>
        <v>0.45099814678423911</v>
      </c>
      <c r="BF176" s="116">
        <f t="shared" si="5"/>
        <v>0.13241870083619633</v>
      </c>
      <c r="BG176" s="116">
        <f t="shared" si="5"/>
        <v>8.0357142857142849E-3</v>
      </c>
      <c r="BH176" s="116">
        <f t="shared" si="5"/>
        <v>0.94905744167015937</v>
      </c>
      <c r="BI176" s="116">
        <f t="shared" si="5"/>
        <v>0.14007621570564668</v>
      </c>
      <c r="BJ176" s="116">
        <f t="shared" si="5"/>
        <v>1</v>
      </c>
      <c r="BK176" s="116">
        <f t="shared" si="5"/>
        <v>7.0933038137255423E-3</v>
      </c>
      <c r="BL176" s="116">
        <f t="shared" si="5"/>
        <v>1.2427824122807519E-3</v>
      </c>
      <c r="BM176" s="116">
        <f t="shared" si="5"/>
        <v>0.31385540418455421</v>
      </c>
      <c r="BN176" s="116">
        <f t="shared" si="5"/>
        <v>0.14996811513090483</v>
      </c>
      <c r="BO176" s="116">
        <f t="shared" si="5"/>
        <v>0.4645540764690389</v>
      </c>
      <c r="BP176" s="116">
        <f t="shared" ref="BP176:CA176" si="6">BP167/BP171</f>
        <v>4.9581506045968754E-2</v>
      </c>
      <c r="BQ176" s="116">
        <f t="shared" si="6"/>
        <v>2.1747080495398124E-2</v>
      </c>
      <c r="BR176" s="116">
        <f t="shared" si="6"/>
        <v>0.32756106022154885</v>
      </c>
      <c r="BS176" s="116">
        <f t="shared" si="6"/>
        <v>0.72815887472205898</v>
      </c>
      <c r="BT176" s="116">
        <f t="shared" si="6"/>
        <v>1</v>
      </c>
      <c r="BU176" s="116">
        <f t="shared" si="6"/>
        <v>0.80788717677837996</v>
      </c>
      <c r="BV176" s="116">
        <f t="shared" si="6"/>
        <v>0.92338629556417462</v>
      </c>
      <c r="BW176" s="116">
        <f t="shared" si="6"/>
        <v>4.3620431298455928E-2</v>
      </c>
      <c r="BX176" s="116">
        <f t="shared" si="6"/>
        <v>0.60801055595191522</v>
      </c>
      <c r="BY176" s="116">
        <f t="shared" si="6"/>
        <v>0.85766423357664234</v>
      </c>
      <c r="BZ176" s="116">
        <f t="shared" si="6"/>
        <v>0.96509419334832147</v>
      </c>
      <c r="CA176" s="116">
        <f t="shared" si="6"/>
        <v>0.68116071839645731</v>
      </c>
      <c r="CB176" s="116" t="e">
        <f>#REF!/#REF!</f>
        <v>#REF!</v>
      </c>
      <c r="CC176" s="116" t="e">
        <f>#REF!/#REF!</f>
        <v>#REF!</v>
      </c>
      <c r="CD176" s="116">
        <f>AQ167/AQ171</f>
        <v>0.75284971551893276</v>
      </c>
      <c r="CE176" s="116" t="e">
        <f>#REF!/#REF!</f>
        <v>#REF!</v>
      </c>
      <c r="CF176" s="116" t="e">
        <f>#REF!/#REF!</f>
        <v>#REF!</v>
      </c>
      <c r="CG176" s="116" t="e">
        <f>#REF!/#REF!</f>
        <v>#REF!</v>
      </c>
      <c r="CH176" s="116" t="e">
        <f>#REF!/#REF!</f>
        <v>#REF!</v>
      </c>
      <c r="CI176" s="116">
        <f>AR167/AR171</f>
        <v>0.2667684490903196</v>
      </c>
      <c r="CJ176" s="116">
        <f>AS167/AS171</f>
        <v>9.5419847328244278E-3</v>
      </c>
      <c r="CK176" s="116">
        <f>AT167/AT171</f>
        <v>0.33892129663014309</v>
      </c>
      <c r="CL176" s="116">
        <f>AU167/AU171</f>
        <v>0.39395317117526713</v>
      </c>
      <c r="CM176" s="116" t="e">
        <f>#REF!/#REF!</f>
        <v>#REF!</v>
      </c>
      <c r="CN176" s="116">
        <f>AV167/AV171</f>
        <v>0.72168595751241704</v>
      </c>
      <c r="CO176" s="116" t="e">
        <f>#REF!/#REF!</f>
        <v>#REF!</v>
      </c>
      <c r="CP176" s="116" t="e">
        <f>#REF!/#REF!</f>
        <v>#REF!</v>
      </c>
      <c r="CQ176" s="116">
        <f>AW167/AW171</f>
        <v>0.117591206222839</v>
      </c>
      <c r="CR176" s="116" t="e">
        <f>#REF!/#REF!</f>
        <v>#REF!</v>
      </c>
      <c r="CS176" s="116">
        <f>AX167/AX171</f>
        <v>0.99999851261525374</v>
      </c>
      <c r="CT176" s="116" t="e">
        <f>#REF!/#REF!</f>
        <v>#REF!</v>
      </c>
      <c r="CU176" s="116" t="e">
        <f>#REF!/#REF!</f>
        <v>#REF!</v>
      </c>
      <c r="CV176" s="116">
        <f>AY167/AY171</f>
        <v>0.61758708173607313</v>
      </c>
      <c r="CW176" s="116" t="e">
        <f>#REF!/#REF!</f>
        <v>#REF!</v>
      </c>
      <c r="CX176" s="116">
        <f>AZ167/AZ171</f>
        <v>0.68580606303955027</v>
      </c>
      <c r="CY176" s="116" t="e">
        <f>#REF!/#REF!</f>
        <v>#REF!</v>
      </c>
      <c r="CZ176" s="116">
        <f>BA167/BA171</f>
        <v>9.5329670329670334E-3</v>
      </c>
      <c r="DA176" s="116">
        <f>BB167/BB171</f>
        <v>0.32899034767125857</v>
      </c>
      <c r="DB176" s="116">
        <f>BC167/BC171</f>
        <v>0.98221015148056012</v>
      </c>
      <c r="DC176" s="116">
        <f>BD167/BD171</f>
        <v>0.19199423700324167</v>
      </c>
      <c r="DD176" s="116">
        <f>BE167/BE171</f>
        <v>0.45099814678423911</v>
      </c>
      <c r="DE176" s="116" t="e">
        <f>#REF!/#REF!</f>
        <v>#REF!</v>
      </c>
      <c r="DF176" s="116" t="e">
        <f>#REF!/#REF!</f>
        <v>#REF!</v>
      </c>
      <c r="DG176" s="116">
        <f>BF167/BF171</f>
        <v>0.13241870083619633</v>
      </c>
      <c r="DH176" s="116" t="e">
        <f>#REF!/#REF!</f>
        <v>#REF!</v>
      </c>
      <c r="DI176" s="116" t="e">
        <f>#REF!/#REF!</f>
        <v>#REF!</v>
      </c>
      <c r="DJ176" s="116">
        <f>BG167/BG171</f>
        <v>8.0357142857142849E-3</v>
      </c>
      <c r="DK176" s="116" t="e">
        <f>#REF!/#REF!</f>
        <v>#REF!</v>
      </c>
      <c r="DL176" s="116" t="e">
        <f>#REF!/#REF!</f>
        <v>#REF!</v>
      </c>
      <c r="DM176" s="116" t="e">
        <f>#REF!/#REF!</f>
        <v>#REF!</v>
      </c>
      <c r="DN176" s="116">
        <f>BH167/BH171</f>
        <v>0.94905744167015937</v>
      </c>
      <c r="DO176" s="116" t="e">
        <f>#REF!/#REF!</f>
        <v>#REF!</v>
      </c>
      <c r="DP176" s="116" t="e">
        <f>#REF!/#REF!</f>
        <v>#REF!</v>
      </c>
      <c r="DQ176" s="116">
        <f>BI167/BI171</f>
        <v>0.14007621570564668</v>
      </c>
      <c r="DR176" s="116" t="e">
        <f>#REF!/#REF!</f>
        <v>#REF!</v>
      </c>
      <c r="DS176" s="116">
        <f>BJ167/BJ171</f>
        <v>1</v>
      </c>
      <c r="DT176" s="116" t="e">
        <f>#REF!/#REF!</f>
        <v>#REF!</v>
      </c>
      <c r="DU176" s="116" t="e">
        <f>#REF!/#REF!</f>
        <v>#REF!</v>
      </c>
      <c r="DV176" s="116">
        <f>BK167/BK171</f>
        <v>7.0933038137255423E-3</v>
      </c>
      <c r="DW176" s="116">
        <f>BL167/BL171</f>
        <v>1.2427824122807519E-3</v>
      </c>
      <c r="DX176" s="116">
        <f>BM167/BM171</f>
        <v>0.31385540418455421</v>
      </c>
      <c r="DY176" s="116">
        <f>BN167/BN171</f>
        <v>0.14996811513090483</v>
      </c>
      <c r="DZ176" s="116" t="e">
        <f>#REF!/#REF!</f>
        <v>#REF!</v>
      </c>
      <c r="EA176" s="116" t="e">
        <f>#REF!/#REF!</f>
        <v>#REF!</v>
      </c>
      <c r="EB176" s="116">
        <f>BO167/BO171</f>
        <v>0.4645540764690389</v>
      </c>
      <c r="EC176" s="116" t="e">
        <f>#REF!/#REF!</f>
        <v>#REF!</v>
      </c>
      <c r="ED176" s="116" t="e">
        <f>#REF!/#REF!</f>
        <v>#REF!</v>
      </c>
      <c r="EE176" s="116">
        <f>BP167/BP171</f>
        <v>4.9581506045968754E-2</v>
      </c>
      <c r="EF176" s="116">
        <f>BQ167/BQ171</f>
        <v>2.1747080495398124E-2</v>
      </c>
      <c r="EG176" s="116">
        <f>BR167/BR171</f>
        <v>0.32756106022154885</v>
      </c>
      <c r="EH176" s="116" t="e">
        <f>#REF!/#REF!</f>
        <v>#REF!</v>
      </c>
      <c r="EI176" s="116" t="e">
        <f>#REF!/#REF!</f>
        <v>#REF!</v>
      </c>
      <c r="EJ176" s="116" t="e">
        <f>#REF!/#REF!</f>
        <v>#REF!</v>
      </c>
      <c r="EK176" s="116" t="e">
        <f>#REF!/#REF!</f>
        <v>#REF!</v>
      </c>
      <c r="EL176" s="116" t="e">
        <f>#REF!/#REF!</f>
        <v>#REF!</v>
      </c>
      <c r="EM176" s="116">
        <f>BS167/BS171</f>
        <v>0.72815887472205898</v>
      </c>
      <c r="EN176" s="116" t="e">
        <f>#REF!/#REF!</f>
        <v>#REF!</v>
      </c>
      <c r="EO176" s="116" t="e">
        <f>#REF!/#REF!</f>
        <v>#REF!</v>
      </c>
      <c r="EP176" s="116" t="e">
        <f>#REF!/#REF!</f>
        <v>#REF!</v>
      </c>
      <c r="EQ176" s="116">
        <f>BT167/BT171</f>
        <v>1</v>
      </c>
      <c r="ER176" s="116" t="e">
        <f>#REF!/#REF!</f>
        <v>#REF!</v>
      </c>
      <c r="ES176" s="116">
        <f>BU167/BU171</f>
        <v>0.80788717677837996</v>
      </c>
      <c r="ET176" s="116" t="e">
        <f>#REF!/#REF!</f>
        <v>#REF!</v>
      </c>
      <c r="EU176" s="116" t="e">
        <f>#REF!/#REF!</f>
        <v>#REF!</v>
      </c>
      <c r="EV176" s="116">
        <f>BV167/BV171</f>
        <v>0.92338629556417462</v>
      </c>
      <c r="EW176" s="116">
        <f>BW167/BW171</f>
        <v>4.3620431298455928E-2</v>
      </c>
      <c r="EX176" s="116">
        <f>BX167/BX171</f>
        <v>0.60801055595191522</v>
      </c>
      <c r="EY176" s="116">
        <f>BY167/BY171</f>
        <v>0.85766423357664234</v>
      </c>
      <c r="EZ176" s="116">
        <f>BZ167/BZ171</f>
        <v>0.96509419334832147</v>
      </c>
      <c r="FA176" s="116" t="e">
        <f>#REF!/#REF!</f>
        <v>#REF!</v>
      </c>
      <c r="FB176" s="116" t="e">
        <f>#REF!/#REF!</f>
        <v>#REF!</v>
      </c>
      <c r="FC176" s="116" t="e">
        <f>#REF!/#REF!</f>
        <v>#REF!</v>
      </c>
      <c r="FD176" s="116" t="e">
        <f>#REF!/#REF!</f>
        <v>#REF!</v>
      </c>
      <c r="FE176" s="116" t="e">
        <f>#REF!/#REF!</f>
        <v>#REF!</v>
      </c>
      <c r="FF176" s="116" t="e">
        <f>#REF!/#REF!</f>
        <v>#REF!</v>
      </c>
      <c r="FG176" s="116" t="e">
        <f>#REF!/#REF!</f>
        <v>#REF!</v>
      </c>
      <c r="FH176" s="116" t="e">
        <f>#REF!/#REF!</f>
        <v>#REF!</v>
      </c>
      <c r="FI176" s="116" t="e">
        <f>#REF!/#REF!</f>
        <v>#REF!</v>
      </c>
      <c r="FJ176" s="116" t="e">
        <f>#REF!/#REF!</f>
        <v>#REF!</v>
      </c>
      <c r="FK176" s="116" t="e">
        <f>#REF!/#REF!</f>
        <v>#REF!</v>
      </c>
      <c r="FL176" s="116" t="e">
        <f>#REF!/#REF!</f>
        <v>#REF!</v>
      </c>
      <c r="FM176" s="116">
        <f>CA167/CA171</f>
        <v>0.68116071839645731</v>
      </c>
      <c r="FN176" s="115"/>
      <c r="FO176" s="115"/>
    </row>
    <row r="177" spans="1:171" x14ac:dyDescent="0.2">
      <c r="A177" s="115"/>
      <c r="B177" s="115"/>
      <c r="C177" s="115"/>
      <c r="D177" s="91"/>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c r="CG177" s="115"/>
      <c r="CH177" s="115"/>
      <c r="CI177" s="115"/>
      <c r="CJ177" s="115"/>
      <c r="CK177" s="115"/>
      <c r="CL177" s="115"/>
      <c r="CM177" s="115"/>
      <c r="CN177" s="115"/>
      <c r="CO177" s="115"/>
      <c r="CP177" s="115"/>
      <c r="CQ177" s="115"/>
      <c r="CR177" s="115"/>
      <c r="CS177" s="115"/>
      <c r="CT177" s="115"/>
      <c r="CU177" s="115"/>
      <c r="CV177" s="115"/>
      <c r="CW177" s="115"/>
      <c r="CX177" s="115"/>
      <c r="CY177" s="115"/>
      <c r="CZ177" s="115"/>
      <c r="DA177" s="115"/>
      <c r="DB177" s="115"/>
      <c r="DC177" s="115"/>
      <c r="DD177" s="115"/>
      <c r="DE177" s="115"/>
      <c r="DF177" s="115"/>
      <c r="DG177" s="115"/>
      <c r="DH177" s="115"/>
      <c r="DI177" s="115"/>
      <c r="DJ177" s="115"/>
      <c r="DK177" s="115"/>
      <c r="DL177" s="115"/>
      <c r="DM177" s="115"/>
      <c r="DN177" s="115"/>
      <c r="DO177" s="115"/>
      <c r="DP177" s="115"/>
      <c r="DQ177" s="115"/>
      <c r="DR177" s="115"/>
      <c r="DS177" s="115"/>
      <c r="DT177" s="115"/>
      <c r="DU177" s="115"/>
      <c r="DV177" s="115"/>
      <c r="DW177" s="115"/>
      <c r="DX177" s="115"/>
      <c r="DY177" s="115"/>
      <c r="DZ177" s="115"/>
      <c r="EA177" s="115"/>
      <c r="EB177" s="115"/>
      <c r="EC177" s="115"/>
      <c r="ED177" s="115"/>
      <c r="EE177" s="115"/>
      <c r="EF177" s="115"/>
      <c r="EG177" s="115"/>
      <c r="EH177" s="115"/>
      <c r="EI177" s="115"/>
      <c r="EJ177" s="115"/>
      <c r="EK177" s="115"/>
      <c r="EL177" s="115"/>
      <c r="EM177" s="115"/>
      <c r="EN177" s="115"/>
      <c r="EO177" s="115"/>
      <c r="EP177" s="115"/>
      <c r="EQ177" s="115"/>
      <c r="ER177" s="115"/>
      <c r="ES177" s="115"/>
      <c r="ET177" s="115"/>
      <c r="EU177" s="115"/>
      <c r="EV177" s="115"/>
      <c r="EW177" s="115"/>
      <c r="EX177" s="115"/>
      <c r="EY177" s="115"/>
      <c r="EZ177" s="115"/>
      <c r="FA177" s="115"/>
      <c r="FB177" s="115"/>
      <c r="FC177" s="115"/>
      <c r="FD177" s="115"/>
      <c r="FE177" s="115"/>
      <c r="FF177" s="115"/>
      <c r="FG177" s="115"/>
      <c r="FH177" s="115"/>
      <c r="FI177" s="115"/>
      <c r="FJ177" s="115"/>
      <c r="FK177" s="115"/>
      <c r="FL177" s="115"/>
      <c r="FM177" s="115"/>
      <c r="FN177" s="115"/>
      <c r="FO177" s="115"/>
    </row>
    <row r="178" spans="1:171" x14ac:dyDescent="0.2">
      <c r="A178" s="115"/>
      <c r="B178" s="115"/>
      <c r="C178" s="115"/>
      <c r="D178" s="91"/>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15"/>
      <c r="CD178" s="115"/>
      <c r="CE178" s="115"/>
      <c r="CF178" s="115"/>
      <c r="CG178" s="115"/>
      <c r="CH178" s="115"/>
      <c r="CI178" s="115"/>
      <c r="CJ178" s="115"/>
      <c r="CK178" s="115"/>
      <c r="CL178" s="115"/>
      <c r="CM178" s="115"/>
      <c r="CN178" s="115"/>
      <c r="CO178" s="115"/>
      <c r="CP178" s="115"/>
      <c r="CQ178" s="115"/>
      <c r="CR178" s="115"/>
      <c r="CS178" s="115"/>
      <c r="CT178" s="115"/>
      <c r="CU178" s="115"/>
      <c r="CV178" s="115"/>
      <c r="CW178" s="115"/>
      <c r="CX178" s="115"/>
      <c r="CY178" s="115"/>
      <c r="CZ178" s="115"/>
      <c r="DA178" s="115"/>
      <c r="DB178" s="115"/>
      <c r="DC178" s="115"/>
      <c r="DD178" s="115"/>
      <c r="DE178" s="115"/>
      <c r="DF178" s="115"/>
      <c r="DG178" s="115"/>
      <c r="DH178" s="115"/>
      <c r="DI178" s="115"/>
      <c r="DJ178" s="115"/>
      <c r="DK178" s="115"/>
      <c r="DL178" s="115"/>
      <c r="DM178" s="115"/>
      <c r="DN178" s="115"/>
      <c r="DO178" s="115"/>
      <c r="DP178" s="115"/>
      <c r="DQ178" s="115"/>
      <c r="DR178" s="115"/>
      <c r="DS178" s="115"/>
      <c r="DT178" s="115"/>
      <c r="DU178" s="115"/>
      <c r="DV178" s="115"/>
      <c r="DW178" s="115"/>
      <c r="DX178" s="115"/>
      <c r="DY178" s="115"/>
      <c r="DZ178" s="115"/>
      <c r="EA178" s="115"/>
      <c r="EB178" s="115"/>
      <c r="EC178" s="115"/>
      <c r="ED178" s="115"/>
      <c r="EE178" s="115"/>
      <c r="EF178" s="115"/>
      <c r="EG178" s="115"/>
      <c r="EH178" s="115"/>
      <c r="EI178" s="115"/>
      <c r="EJ178" s="115"/>
      <c r="EK178" s="115"/>
      <c r="EL178" s="115"/>
      <c r="EM178" s="115"/>
      <c r="EN178" s="115"/>
      <c r="EO178" s="115"/>
      <c r="EP178" s="115"/>
      <c r="EQ178" s="115"/>
      <c r="ER178" s="115"/>
      <c r="ES178" s="115"/>
      <c r="ET178" s="115"/>
      <c r="EU178" s="115"/>
      <c r="EV178" s="115"/>
      <c r="EW178" s="115"/>
      <c r="EX178" s="115"/>
      <c r="EY178" s="115"/>
      <c r="EZ178" s="115"/>
      <c r="FA178" s="115"/>
      <c r="FB178" s="115"/>
      <c r="FC178" s="115"/>
      <c r="FD178" s="115"/>
      <c r="FE178" s="115"/>
      <c r="FF178" s="115"/>
      <c r="FG178" s="115"/>
      <c r="FH178" s="115"/>
      <c r="FI178" s="115"/>
      <c r="FJ178" s="115"/>
      <c r="FK178" s="115"/>
      <c r="FL178" s="115"/>
      <c r="FM178" s="115"/>
      <c r="FN178" s="115"/>
      <c r="FO178" s="115"/>
    </row>
    <row r="179" spans="1:171" x14ac:dyDescent="0.2">
      <c r="A179" s="115"/>
      <c r="B179" s="115"/>
      <c r="C179" s="115"/>
      <c r="D179" s="91"/>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c r="CG179" s="115"/>
      <c r="CH179" s="115"/>
      <c r="CI179" s="115"/>
      <c r="CJ179" s="115"/>
      <c r="CK179" s="115"/>
      <c r="CL179" s="115"/>
      <c r="CM179" s="115"/>
      <c r="CN179" s="115"/>
      <c r="CO179" s="115"/>
      <c r="CP179" s="115"/>
      <c r="CQ179" s="115"/>
      <c r="CR179" s="115"/>
      <c r="CS179" s="115"/>
      <c r="CT179" s="115"/>
      <c r="CU179" s="115"/>
      <c r="CV179" s="115"/>
      <c r="CW179" s="115"/>
      <c r="CX179" s="115"/>
      <c r="CY179" s="115"/>
      <c r="CZ179" s="115"/>
      <c r="DA179" s="115"/>
      <c r="DB179" s="115"/>
      <c r="DC179" s="115"/>
      <c r="DD179" s="115"/>
      <c r="DE179" s="115"/>
      <c r="DF179" s="115"/>
      <c r="DG179" s="115"/>
      <c r="DH179" s="115"/>
      <c r="DI179" s="115"/>
      <c r="DJ179" s="115"/>
      <c r="DK179" s="115"/>
      <c r="DL179" s="115"/>
      <c r="DM179" s="115"/>
      <c r="DN179" s="115"/>
      <c r="DO179" s="115"/>
      <c r="DP179" s="115"/>
      <c r="DQ179" s="115"/>
      <c r="DR179" s="115"/>
      <c r="DS179" s="115"/>
      <c r="DT179" s="115"/>
      <c r="DU179" s="115"/>
      <c r="DV179" s="115"/>
      <c r="DW179" s="115"/>
      <c r="DX179" s="115"/>
      <c r="DY179" s="115"/>
      <c r="DZ179" s="115"/>
      <c r="EA179" s="115"/>
      <c r="EB179" s="115"/>
      <c r="EC179" s="115"/>
      <c r="ED179" s="115"/>
      <c r="EE179" s="115"/>
      <c r="EF179" s="115"/>
      <c r="EG179" s="115"/>
      <c r="EH179" s="115"/>
      <c r="EI179" s="115"/>
      <c r="EJ179" s="115"/>
      <c r="EK179" s="115"/>
      <c r="EL179" s="115"/>
      <c r="EM179" s="115"/>
      <c r="EN179" s="115"/>
      <c r="EO179" s="115"/>
      <c r="EP179" s="115"/>
      <c r="EQ179" s="115"/>
      <c r="ER179" s="115"/>
      <c r="ES179" s="115"/>
      <c r="ET179" s="115"/>
      <c r="EU179" s="115"/>
      <c r="EV179" s="115"/>
      <c r="EW179" s="115"/>
      <c r="EX179" s="115"/>
      <c r="EY179" s="115"/>
      <c r="EZ179" s="115"/>
      <c r="FA179" s="115"/>
      <c r="FB179" s="115"/>
      <c r="FC179" s="115"/>
      <c r="FD179" s="115"/>
      <c r="FE179" s="115"/>
      <c r="FF179" s="115"/>
      <c r="FG179" s="115"/>
      <c r="FH179" s="115"/>
      <c r="FI179" s="115"/>
      <c r="FJ179" s="115"/>
      <c r="FK179" s="115"/>
      <c r="FL179" s="115"/>
      <c r="FM179" s="115"/>
      <c r="FN179" s="115"/>
      <c r="FO179" s="115"/>
    </row>
    <row r="180" spans="1:171" x14ac:dyDescent="0.2">
      <c r="A180" s="115"/>
      <c r="B180" s="115"/>
      <c r="C180" s="115"/>
      <c r="D180" s="91"/>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c r="CG180" s="115"/>
      <c r="CH180" s="115"/>
      <c r="CI180" s="115"/>
      <c r="CJ180" s="115"/>
      <c r="CK180" s="115"/>
      <c r="CL180" s="115"/>
      <c r="CM180" s="115"/>
      <c r="CN180" s="115"/>
      <c r="CO180" s="115"/>
      <c r="CP180" s="115"/>
      <c r="CQ180" s="115"/>
      <c r="CR180" s="115"/>
      <c r="CS180" s="115"/>
      <c r="CT180" s="115"/>
      <c r="CU180" s="115"/>
      <c r="CV180" s="115"/>
      <c r="CW180" s="115"/>
      <c r="CX180" s="115"/>
      <c r="CY180" s="115"/>
      <c r="CZ180" s="115"/>
      <c r="DA180" s="115"/>
      <c r="DB180" s="115"/>
      <c r="DC180" s="115"/>
      <c r="DD180" s="115"/>
      <c r="DE180" s="115"/>
      <c r="DF180" s="115"/>
      <c r="DG180" s="115"/>
      <c r="DH180" s="115"/>
      <c r="DI180" s="115"/>
      <c r="DJ180" s="115"/>
      <c r="DK180" s="115"/>
      <c r="DL180" s="115"/>
      <c r="DM180" s="115"/>
      <c r="DN180" s="115"/>
      <c r="DO180" s="115"/>
      <c r="DP180" s="115"/>
      <c r="DQ180" s="115"/>
      <c r="DR180" s="115"/>
      <c r="DS180" s="115"/>
      <c r="DT180" s="115"/>
      <c r="DU180" s="115"/>
      <c r="DV180" s="115"/>
      <c r="DW180" s="115"/>
      <c r="DX180" s="115"/>
      <c r="DY180" s="115"/>
      <c r="DZ180" s="115"/>
      <c r="EA180" s="115"/>
      <c r="EB180" s="115"/>
      <c r="EC180" s="115"/>
      <c r="ED180" s="115"/>
      <c r="EE180" s="115"/>
      <c r="EF180" s="115"/>
      <c r="EG180" s="115"/>
      <c r="EH180" s="115"/>
      <c r="EI180" s="115"/>
      <c r="EJ180" s="115"/>
      <c r="EK180" s="115"/>
      <c r="EL180" s="115"/>
      <c r="EM180" s="115"/>
      <c r="EN180" s="115"/>
      <c r="EO180" s="115"/>
      <c r="EP180" s="115"/>
      <c r="EQ180" s="115"/>
      <c r="ER180" s="115"/>
      <c r="ES180" s="115"/>
      <c r="ET180" s="115"/>
      <c r="EU180" s="115"/>
      <c r="EV180" s="115"/>
      <c r="EW180" s="115"/>
      <c r="EX180" s="115"/>
      <c r="EY180" s="115"/>
      <c r="EZ180" s="115"/>
      <c r="FA180" s="115"/>
      <c r="FB180" s="115"/>
      <c r="FC180" s="115"/>
      <c r="FD180" s="115"/>
      <c r="FE180" s="115"/>
      <c r="FF180" s="115"/>
      <c r="FG180" s="115"/>
      <c r="FH180" s="115"/>
      <c r="FI180" s="115"/>
      <c r="FJ180" s="115"/>
      <c r="FK180" s="115"/>
      <c r="FL180" s="115"/>
      <c r="FM180" s="115"/>
      <c r="FN180" s="115"/>
      <c r="FO180" s="115"/>
    </row>
    <row r="181" spans="1:171" x14ac:dyDescent="0.2">
      <c r="A181" s="115"/>
      <c r="B181" s="115"/>
      <c r="C181" s="115"/>
      <c r="D181" s="91"/>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c r="CG181" s="115"/>
      <c r="CH181" s="115"/>
      <c r="CI181" s="115"/>
      <c r="CJ181" s="115"/>
      <c r="CK181" s="115"/>
      <c r="CL181" s="115"/>
      <c r="CM181" s="115"/>
      <c r="CN181" s="115"/>
      <c r="CO181" s="115"/>
      <c r="CP181" s="115"/>
      <c r="CQ181" s="115"/>
      <c r="CR181" s="115"/>
      <c r="CS181" s="115"/>
      <c r="CT181" s="115"/>
      <c r="CU181" s="115"/>
      <c r="CV181" s="115"/>
      <c r="CW181" s="115"/>
      <c r="CX181" s="115"/>
      <c r="CY181" s="115"/>
      <c r="CZ181" s="115"/>
      <c r="DA181" s="115"/>
      <c r="DB181" s="115"/>
      <c r="DC181" s="115"/>
      <c r="DD181" s="115"/>
      <c r="DE181" s="115"/>
      <c r="DF181" s="115"/>
      <c r="DG181" s="115"/>
      <c r="DH181" s="115"/>
      <c r="DI181" s="115"/>
      <c r="DJ181" s="115"/>
      <c r="DK181" s="115"/>
      <c r="DL181" s="115"/>
      <c r="DM181" s="115"/>
      <c r="DN181" s="115"/>
      <c r="DO181" s="115"/>
      <c r="DP181" s="115"/>
      <c r="DQ181" s="115"/>
      <c r="DR181" s="115"/>
      <c r="DS181" s="115"/>
      <c r="DT181" s="115"/>
      <c r="DU181" s="115"/>
      <c r="DV181" s="115"/>
      <c r="DW181" s="115"/>
      <c r="DX181" s="115"/>
      <c r="DY181" s="115"/>
      <c r="DZ181" s="115"/>
      <c r="EA181" s="115"/>
      <c r="EB181" s="115"/>
      <c r="EC181" s="115"/>
      <c r="ED181" s="115"/>
      <c r="EE181" s="115"/>
      <c r="EF181" s="115"/>
      <c r="EG181" s="115"/>
      <c r="EH181" s="115"/>
      <c r="EI181" s="115"/>
      <c r="EJ181" s="115"/>
      <c r="EK181" s="115"/>
      <c r="EL181" s="115"/>
      <c r="EM181" s="115"/>
      <c r="EN181" s="115"/>
      <c r="EO181" s="115"/>
      <c r="EP181" s="115"/>
      <c r="EQ181" s="115"/>
      <c r="ER181" s="115"/>
      <c r="ES181" s="115"/>
      <c r="ET181" s="115"/>
      <c r="EU181" s="115"/>
      <c r="EV181" s="115"/>
      <c r="EW181" s="115"/>
      <c r="EX181" s="115"/>
      <c r="EY181" s="115"/>
      <c r="EZ181" s="115"/>
      <c r="FA181" s="115"/>
      <c r="FB181" s="115"/>
      <c r="FC181" s="115"/>
      <c r="FD181" s="115"/>
      <c r="FE181" s="115"/>
      <c r="FF181" s="115"/>
      <c r="FG181" s="115"/>
      <c r="FH181" s="115"/>
      <c r="FI181" s="115"/>
      <c r="FJ181" s="115"/>
      <c r="FK181" s="115"/>
      <c r="FL181" s="115"/>
      <c r="FM181" s="115"/>
      <c r="FN181" s="115"/>
      <c r="FO181" s="115"/>
    </row>
    <row r="182" spans="1:171" x14ac:dyDescent="0.2">
      <c r="A182" s="115"/>
      <c r="B182" s="115"/>
      <c r="C182" s="115"/>
      <c r="D182" s="91"/>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15"/>
      <c r="CD182" s="115"/>
      <c r="CE182" s="115"/>
      <c r="CF182" s="115"/>
      <c r="CG182" s="115"/>
      <c r="CH182" s="115"/>
      <c r="CI182" s="115"/>
      <c r="CJ182" s="115"/>
      <c r="CK182" s="115"/>
      <c r="CL182" s="115"/>
      <c r="CM182" s="115"/>
      <c r="CN182" s="115"/>
      <c r="CO182" s="115"/>
      <c r="CP182" s="115"/>
      <c r="CQ182" s="115"/>
      <c r="CR182" s="115"/>
      <c r="CS182" s="115"/>
      <c r="CT182" s="115"/>
      <c r="CU182" s="115"/>
      <c r="CV182" s="115"/>
      <c r="CW182" s="115"/>
      <c r="CX182" s="115"/>
      <c r="CY182" s="115"/>
      <c r="CZ182" s="115"/>
      <c r="DA182" s="115"/>
      <c r="DB182" s="115"/>
      <c r="DC182" s="115"/>
      <c r="DD182" s="115"/>
      <c r="DE182" s="115"/>
      <c r="DF182" s="115"/>
      <c r="DG182" s="115"/>
      <c r="DH182" s="115"/>
      <c r="DI182" s="115"/>
      <c r="DJ182" s="115"/>
      <c r="DK182" s="115"/>
      <c r="DL182" s="115"/>
      <c r="DM182" s="115"/>
      <c r="DN182" s="115"/>
      <c r="DO182" s="115"/>
      <c r="DP182" s="115"/>
      <c r="DQ182" s="115"/>
      <c r="DR182" s="115"/>
      <c r="DS182" s="115"/>
      <c r="DT182" s="115"/>
      <c r="DU182" s="115"/>
      <c r="DV182" s="115"/>
      <c r="DW182" s="115"/>
      <c r="DX182" s="115"/>
      <c r="DY182" s="115"/>
      <c r="DZ182" s="115"/>
      <c r="EA182" s="115"/>
      <c r="EB182" s="115"/>
      <c r="EC182" s="115"/>
      <c r="ED182" s="115"/>
      <c r="EE182" s="115"/>
      <c r="EF182" s="115"/>
      <c r="EG182" s="115"/>
      <c r="EH182" s="115"/>
      <c r="EI182" s="115"/>
      <c r="EJ182" s="115"/>
      <c r="EK182" s="115"/>
      <c r="EL182" s="115"/>
      <c r="EM182" s="115"/>
      <c r="EN182" s="115"/>
      <c r="EO182" s="115"/>
      <c r="EP182" s="115"/>
      <c r="EQ182" s="115"/>
      <c r="ER182" s="115"/>
      <c r="ES182" s="115"/>
      <c r="ET182" s="115"/>
      <c r="EU182" s="115"/>
      <c r="EV182" s="115"/>
      <c r="EW182" s="115"/>
      <c r="EX182" s="115"/>
      <c r="EY182" s="115"/>
      <c r="EZ182" s="115"/>
      <c r="FA182" s="115"/>
      <c r="FB182" s="115"/>
      <c r="FC182" s="115"/>
      <c r="FD182" s="115"/>
      <c r="FE182" s="115"/>
      <c r="FF182" s="115"/>
      <c r="FG182" s="115"/>
      <c r="FH182" s="115"/>
      <c r="FI182" s="115"/>
      <c r="FJ182" s="115"/>
      <c r="FK182" s="115"/>
      <c r="FL182" s="115"/>
      <c r="FM182" s="115"/>
      <c r="FN182" s="115"/>
      <c r="FO182" s="115"/>
    </row>
    <row r="183" spans="1:171" x14ac:dyDescent="0.2">
      <c r="A183" s="115"/>
      <c r="B183" s="115"/>
      <c r="C183" s="115"/>
      <c r="D183" s="91"/>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c r="CC183" s="115"/>
      <c r="CD183" s="115"/>
      <c r="CE183" s="115"/>
      <c r="CF183" s="115"/>
      <c r="CG183" s="115"/>
      <c r="CH183" s="115"/>
      <c r="CI183" s="115"/>
      <c r="CJ183" s="115"/>
      <c r="CK183" s="115"/>
      <c r="CL183" s="115"/>
      <c r="CM183" s="115"/>
      <c r="CN183" s="115"/>
      <c r="CO183" s="115"/>
      <c r="CP183" s="115"/>
      <c r="CQ183" s="115"/>
      <c r="CR183" s="115"/>
      <c r="CS183" s="115"/>
      <c r="CT183" s="115"/>
      <c r="CU183" s="115"/>
      <c r="CV183" s="115"/>
      <c r="CW183" s="115"/>
      <c r="CX183" s="115"/>
      <c r="CY183" s="115"/>
      <c r="CZ183" s="115"/>
      <c r="DA183" s="115"/>
      <c r="DB183" s="115"/>
      <c r="DC183" s="115"/>
      <c r="DD183" s="115"/>
      <c r="DE183" s="115"/>
      <c r="DF183" s="115"/>
      <c r="DG183" s="115"/>
      <c r="DH183" s="115"/>
      <c r="DI183" s="115"/>
      <c r="DJ183" s="115"/>
      <c r="DK183" s="115"/>
      <c r="DL183" s="115"/>
      <c r="DM183" s="115"/>
      <c r="DN183" s="115"/>
      <c r="DO183" s="115"/>
      <c r="DP183" s="115"/>
      <c r="DQ183" s="115"/>
      <c r="DR183" s="115"/>
      <c r="DS183" s="115"/>
      <c r="DT183" s="115"/>
      <c r="DU183" s="115"/>
      <c r="DV183" s="115"/>
      <c r="DW183" s="115"/>
      <c r="DX183" s="115"/>
      <c r="DY183" s="115"/>
      <c r="DZ183" s="115"/>
      <c r="EA183" s="115"/>
      <c r="EB183" s="115"/>
      <c r="EC183" s="115"/>
      <c r="ED183" s="115"/>
      <c r="EE183" s="115"/>
      <c r="EF183" s="115"/>
      <c r="EG183" s="115"/>
      <c r="EH183" s="115"/>
      <c r="EI183" s="115"/>
      <c r="EJ183" s="115"/>
      <c r="EK183" s="115"/>
      <c r="EL183" s="115"/>
      <c r="EM183" s="115"/>
      <c r="EN183" s="115"/>
      <c r="EO183" s="115"/>
      <c r="EP183" s="115"/>
      <c r="EQ183" s="115"/>
      <c r="ER183" s="115"/>
      <c r="ES183" s="115"/>
      <c r="ET183" s="115"/>
      <c r="EU183" s="115"/>
      <c r="EV183" s="115"/>
      <c r="EW183" s="115"/>
      <c r="EX183" s="115"/>
      <c r="EY183" s="115"/>
      <c r="EZ183" s="115"/>
      <c r="FA183" s="115"/>
      <c r="FB183" s="115"/>
      <c r="FC183" s="115"/>
      <c r="FD183" s="115"/>
      <c r="FE183" s="115"/>
      <c r="FF183" s="115"/>
      <c r="FG183" s="115"/>
      <c r="FH183" s="115"/>
      <c r="FI183" s="115"/>
      <c r="FJ183" s="115"/>
      <c r="FK183" s="115"/>
      <c r="FL183" s="115"/>
      <c r="FM183" s="115"/>
      <c r="FN183" s="115"/>
      <c r="FO183" s="115"/>
    </row>
    <row r="184" spans="1:171" x14ac:dyDescent="0.2">
      <c r="A184" s="115"/>
      <c r="B184" s="115"/>
      <c r="C184" s="115"/>
      <c r="D184" s="91"/>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c r="BZ184" s="115"/>
      <c r="CA184" s="115"/>
      <c r="CB184" s="115"/>
      <c r="CC184" s="115"/>
      <c r="CD184" s="115"/>
      <c r="CE184" s="115"/>
      <c r="CF184" s="115"/>
      <c r="CG184" s="115"/>
      <c r="CH184" s="115"/>
      <c r="CI184" s="115"/>
      <c r="CJ184" s="115"/>
      <c r="CK184" s="115"/>
      <c r="CL184" s="115"/>
      <c r="CM184" s="115"/>
      <c r="CN184" s="115"/>
      <c r="CO184" s="115"/>
      <c r="CP184" s="115"/>
      <c r="CQ184" s="115"/>
      <c r="CR184" s="115"/>
      <c r="CS184" s="115"/>
      <c r="CT184" s="115"/>
      <c r="CU184" s="115"/>
      <c r="CV184" s="115"/>
      <c r="CW184" s="115"/>
      <c r="CX184" s="115"/>
      <c r="CY184" s="115"/>
      <c r="CZ184" s="115"/>
      <c r="DA184" s="115"/>
      <c r="DB184" s="115"/>
      <c r="DC184" s="115"/>
      <c r="DD184" s="115"/>
      <c r="DE184" s="115"/>
      <c r="DF184" s="115"/>
      <c r="DG184" s="115"/>
      <c r="DH184" s="115"/>
      <c r="DI184" s="115"/>
      <c r="DJ184" s="115"/>
      <c r="DK184" s="115"/>
      <c r="DL184" s="115"/>
      <c r="DM184" s="115"/>
      <c r="DN184" s="115"/>
      <c r="DO184" s="115"/>
      <c r="DP184" s="115"/>
      <c r="DQ184" s="115"/>
      <c r="DR184" s="115"/>
      <c r="DS184" s="115"/>
      <c r="DT184" s="115"/>
      <c r="DU184" s="115"/>
      <c r="DV184" s="115"/>
      <c r="DW184" s="115"/>
      <c r="DX184" s="115"/>
      <c r="DY184" s="115"/>
      <c r="DZ184" s="115"/>
      <c r="EA184" s="115"/>
      <c r="EB184" s="115"/>
      <c r="EC184" s="115"/>
      <c r="ED184" s="115"/>
      <c r="EE184" s="115"/>
      <c r="EF184" s="115"/>
      <c r="EG184" s="115"/>
      <c r="EH184" s="115"/>
      <c r="EI184" s="115"/>
      <c r="EJ184" s="115"/>
      <c r="EK184" s="115"/>
      <c r="EL184" s="115"/>
      <c r="EM184" s="115"/>
      <c r="EN184" s="115"/>
      <c r="EO184" s="115"/>
      <c r="EP184" s="115"/>
      <c r="EQ184" s="115"/>
      <c r="ER184" s="115"/>
      <c r="ES184" s="115"/>
      <c r="ET184" s="115"/>
      <c r="EU184" s="115"/>
      <c r="EV184" s="115"/>
      <c r="EW184" s="115"/>
      <c r="EX184" s="115"/>
      <c r="EY184" s="115"/>
      <c r="EZ184" s="115"/>
      <c r="FA184" s="115"/>
      <c r="FB184" s="115"/>
      <c r="FC184" s="115"/>
      <c r="FD184" s="115"/>
      <c r="FE184" s="115"/>
      <c r="FF184" s="115"/>
      <c r="FG184" s="115"/>
      <c r="FH184" s="115"/>
      <c r="FI184" s="115"/>
      <c r="FJ184" s="115"/>
      <c r="FK184" s="115"/>
      <c r="FL184" s="115"/>
      <c r="FM184" s="115"/>
      <c r="FN184" s="115"/>
      <c r="FO184" s="115"/>
    </row>
    <row r="185" spans="1:171" x14ac:dyDescent="0.2">
      <c r="A185" s="115"/>
      <c r="B185" s="115"/>
      <c r="C185" s="115"/>
      <c r="D185" s="91"/>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c r="CG185" s="115"/>
      <c r="CH185" s="115"/>
      <c r="CI185" s="115"/>
      <c r="CJ185" s="115"/>
      <c r="CK185" s="115"/>
      <c r="CL185" s="115"/>
      <c r="CM185" s="115"/>
      <c r="CN185" s="115"/>
      <c r="CO185" s="115"/>
      <c r="CP185" s="115"/>
      <c r="CQ185" s="115"/>
      <c r="CR185" s="115"/>
      <c r="CS185" s="115"/>
      <c r="CT185" s="115"/>
      <c r="CU185" s="115"/>
      <c r="CV185" s="115"/>
      <c r="CW185" s="115"/>
      <c r="CX185" s="115"/>
      <c r="CY185" s="115"/>
      <c r="CZ185" s="115"/>
      <c r="DA185" s="115"/>
      <c r="DB185" s="115"/>
      <c r="DC185" s="115"/>
      <c r="DD185" s="115"/>
      <c r="DE185" s="115"/>
      <c r="DF185" s="115"/>
      <c r="DG185" s="115"/>
      <c r="DH185" s="115"/>
      <c r="DI185" s="115"/>
      <c r="DJ185" s="115"/>
      <c r="DK185" s="115"/>
      <c r="DL185" s="115"/>
      <c r="DM185" s="115"/>
      <c r="DN185" s="115"/>
      <c r="DO185" s="115"/>
      <c r="DP185" s="115"/>
      <c r="DQ185" s="115"/>
      <c r="DR185" s="115"/>
      <c r="DS185" s="115"/>
      <c r="DT185" s="115"/>
      <c r="DU185" s="115"/>
      <c r="DV185" s="115"/>
      <c r="DW185" s="115"/>
      <c r="DX185" s="115"/>
      <c r="DY185" s="115"/>
      <c r="DZ185" s="115"/>
      <c r="EA185" s="115"/>
      <c r="EB185" s="115"/>
      <c r="EC185" s="115"/>
      <c r="ED185" s="115"/>
      <c r="EE185" s="115"/>
      <c r="EF185" s="115"/>
      <c r="EG185" s="115"/>
      <c r="EH185" s="115"/>
      <c r="EI185" s="115"/>
      <c r="EJ185" s="115"/>
      <c r="EK185" s="115"/>
      <c r="EL185" s="115"/>
      <c r="EM185" s="115"/>
      <c r="EN185" s="115"/>
      <c r="EO185" s="115"/>
      <c r="EP185" s="115"/>
      <c r="EQ185" s="115"/>
      <c r="ER185" s="115"/>
      <c r="ES185" s="115"/>
      <c r="ET185" s="115"/>
      <c r="EU185" s="115"/>
      <c r="EV185" s="115"/>
      <c r="EW185" s="115"/>
      <c r="EX185" s="115"/>
      <c r="EY185" s="115"/>
      <c r="EZ185" s="115"/>
      <c r="FA185" s="115"/>
      <c r="FB185" s="115"/>
      <c r="FC185" s="115"/>
      <c r="FD185" s="115"/>
      <c r="FE185" s="115"/>
      <c r="FF185" s="115"/>
      <c r="FG185" s="115"/>
      <c r="FH185" s="115"/>
      <c r="FI185" s="115"/>
      <c r="FJ185" s="115"/>
      <c r="FK185" s="115"/>
      <c r="FL185" s="115"/>
      <c r="FM185" s="115"/>
      <c r="FN185" s="115"/>
      <c r="FO185" s="115"/>
    </row>
    <row r="186" spans="1:171" x14ac:dyDescent="0.2">
      <c r="A186" s="115"/>
      <c r="B186" s="115"/>
      <c r="C186" s="115"/>
      <c r="D186" s="91"/>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c r="CB186" s="115"/>
      <c r="CC186" s="115"/>
      <c r="CD186" s="115"/>
      <c r="CE186" s="115"/>
      <c r="CF186" s="115"/>
      <c r="CG186" s="115"/>
      <c r="CH186" s="115"/>
      <c r="CI186" s="115"/>
      <c r="CJ186" s="115"/>
      <c r="CK186" s="115"/>
      <c r="CL186" s="115"/>
      <c r="CM186" s="115"/>
      <c r="CN186" s="115"/>
      <c r="CO186" s="115"/>
      <c r="CP186" s="115"/>
      <c r="CQ186" s="115"/>
      <c r="CR186" s="115"/>
      <c r="CS186" s="115"/>
      <c r="CT186" s="115"/>
      <c r="CU186" s="115"/>
      <c r="CV186" s="115"/>
      <c r="CW186" s="115"/>
      <c r="CX186" s="115"/>
      <c r="CY186" s="115"/>
      <c r="CZ186" s="115"/>
      <c r="DA186" s="115"/>
      <c r="DB186" s="115"/>
      <c r="DC186" s="115"/>
      <c r="DD186" s="115"/>
      <c r="DE186" s="115"/>
      <c r="DF186" s="115"/>
      <c r="DG186" s="115"/>
      <c r="DH186" s="115"/>
      <c r="DI186" s="115"/>
      <c r="DJ186" s="115"/>
      <c r="DK186" s="115"/>
      <c r="DL186" s="115"/>
      <c r="DM186" s="115"/>
      <c r="DN186" s="115"/>
      <c r="DO186" s="115"/>
      <c r="DP186" s="115"/>
      <c r="DQ186" s="115"/>
      <c r="DR186" s="115"/>
      <c r="DS186" s="115"/>
      <c r="DT186" s="115"/>
      <c r="DU186" s="115"/>
      <c r="DV186" s="115"/>
      <c r="DW186" s="115"/>
      <c r="DX186" s="115"/>
      <c r="DY186" s="115"/>
      <c r="DZ186" s="115"/>
      <c r="EA186" s="115"/>
      <c r="EB186" s="115"/>
      <c r="EC186" s="115"/>
      <c r="ED186" s="115"/>
      <c r="EE186" s="115"/>
      <c r="EF186" s="115"/>
      <c r="EG186" s="115"/>
      <c r="EH186" s="115"/>
      <c r="EI186" s="115"/>
      <c r="EJ186" s="115"/>
      <c r="EK186" s="115"/>
      <c r="EL186" s="115"/>
      <c r="EM186" s="115"/>
      <c r="EN186" s="115"/>
      <c r="EO186" s="115"/>
      <c r="EP186" s="115"/>
      <c r="EQ186" s="115"/>
      <c r="ER186" s="115"/>
      <c r="ES186" s="115"/>
      <c r="ET186" s="115"/>
      <c r="EU186" s="115"/>
      <c r="EV186" s="115"/>
      <c r="EW186" s="115"/>
      <c r="EX186" s="115"/>
      <c r="EY186" s="115"/>
      <c r="EZ186" s="115"/>
      <c r="FA186" s="115"/>
      <c r="FB186" s="115"/>
      <c r="FC186" s="115"/>
      <c r="FD186" s="115"/>
      <c r="FE186" s="115"/>
      <c r="FF186" s="115"/>
      <c r="FG186" s="115"/>
      <c r="FH186" s="115"/>
      <c r="FI186" s="115"/>
      <c r="FJ186" s="115"/>
      <c r="FK186" s="115"/>
      <c r="FL186" s="115"/>
      <c r="FM186" s="115"/>
      <c r="FN186" s="115"/>
      <c r="FO186" s="115"/>
    </row>
    <row r="187" spans="1:171" x14ac:dyDescent="0.2">
      <c r="A187" s="115"/>
      <c r="B187" s="115"/>
      <c r="C187" s="115"/>
      <c r="D187" s="91"/>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c r="CC187" s="115"/>
      <c r="CD187" s="115"/>
      <c r="CE187" s="115"/>
      <c r="CF187" s="115"/>
      <c r="CG187" s="115"/>
      <c r="CH187" s="115"/>
      <c r="CI187" s="115"/>
      <c r="CJ187" s="115"/>
      <c r="CK187" s="115"/>
      <c r="CL187" s="115"/>
      <c r="CM187" s="115"/>
      <c r="CN187" s="115"/>
      <c r="CO187" s="115"/>
      <c r="CP187" s="115"/>
      <c r="CQ187" s="115"/>
      <c r="CR187" s="115"/>
      <c r="CS187" s="115"/>
      <c r="CT187" s="115"/>
      <c r="CU187" s="115"/>
      <c r="CV187" s="115"/>
      <c r="CW187" s="115"/>
      <c r="CX187" s="115"/>
      <c r="CY187" s="115"/>
      <c r="CZ187" s="115"/>
      <c r="DA187" s="115"/>
      <c r="DB187" s="115"/>
      <c r="DC187" s="115"/>
      <c r="DD187" s="115"/>
      <c r="DE187" s="115"/>
      <c r="DF187" s="115"/>
      <c r="DG187" s="115"/>
      <c r="DH187" s="115"/>
      <c r="DI187" s="115"/>
      <c r="DJ187" s="115"/>
      <c r="DK187" s="115"/>
      <c r="DL187" s="115"/>
      <c r="DM187" s="115"/>
      <c r="DN187" s="115"/>
      <c r="DO187" s="115"/>
      <c r="DP187" s="115"/>
      <c r="DQ187" s="115"/>
      <c r="DR187" s="115"/>
      <c r="DS187" s="115"/>
      <c r="DT187" s="115"/>
      <c r="DU187" s="115"/>
      <c r="DV187" s="115"/>
      <c r="DW187" s="115"/>
      <c r="DX187" s="115"/>
      <c r="DY187" s="115"/>
      <c r="DZ187" s="115"/>
      <c r="EA187" s="115"/>
      <c r="EB187" s="115"/>
      <c r="EC187" s="115"/>
      <c r="ED187" s="115"/>
      <c r="EE187" s="115"/>
      <c r="EF187" s="115"/>
      <c r="EG187" s="115"/>
      <c r="EH187" s="115"/>
      <c r="EI187" s="115"/>
      <c r="EJ187" s="115"/>
      <c r="EK187" s="115"/>
      <c r="EL187" s="115"/>
      <c r="EM187" s="115"/>
      <c r="EN187" s="115"/>
      <c r="EO187" s="115"/>
      <c r="EP187" s="115"/>
      <c r="EQ187" s="115"/>
      <c r="ER187" s="115"/>
      <c r="ES187" s="115"/>
      <c r="ET187" s="115"/>
      <c r="EU187" s="115"/>
      <c r="EV187" s="115"/>
      <c r="EW187" s="115"/>
      <c r="EX187" s="115"/>
      <c r="EY187" s="115"/>
      <c r="EZ187" s="115"/>
      <c r="FA187" s="115"/>
      <c r="FB187" s="115"/>
      <c r="FC187" s="115"/>
      <c r="FD187" s="115"/>
      <c r="FE187" s="115"/>
      <c r="FF187" s="115"/>
      <c r="FG187" s="115"/>
      <c r="FH187" s="115"/>
      <c r="FI187" s="115"/>
      <c r="FJ187" s="115"/>
      <c r="FK187" s="115"/>
      <c r="FL187" s="115"/>
      <c r="FM187" s="115"/>
      <c r="FN187" s="115"/>
      <c r="FO187" s="115"/>
    </row>
    <row r="188" spans="1:171" x14ac:dyDescent="0.2">
      <c r="A188" s="115"/>
      <c r="B188" s="115"/>
      <c r="C188" s="115"/>
      <c r="D188" s="91"/>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c r="CB188" s="115"/>
      <c r="CC188" s="115"/>
      <c r="CD188" s="115"/>
      <c r="CE188" s="115"/>
      <c r="CF188" s="115"/>
      <c r="CG188" s="115"/>
      <c r="CH188" s="115"/>
      <c r="CI188" s="115"/>
      <c r="CJ188" s="115"/>
      <c r="CK188" s="115"/>
      <c r="CL188" s="115"/>
      <c r="CM188" s="115"/>
      <c r="CN188" s="115"/>
      <c r="CO188" s="115"/>
      <c r="CP188" s="115"/>
      <c r="CQ188" s="115"/>
      <c r="CR188" s="115"/>
      <c r="CS188" s="115"/>
      <c r="CT188" s="115"/>
      <c r="CU188" s="115"/>
      <c r="CV188" s="115"/>
      <c r="CW188" s="115"/>
      <c r="CX188" s="115"/>
      <c r="CY188" s="115"/>
      <c r="CZ188" s="115"/>
      <c r="DA188" s="115"/>
      <c r="DB188" s="115"/>
      <c r="DC188" s="115"/>
      <c r="DD188" s="115"/>
      <c r="DE188" s="115"/>
      <c r="DF188" s="115"/>
      <c r="DG188" s="115"/>
      <c r="DH188" s="115"/>
      <c r="DI188" s="115"/>
      <c r="DJ188" s="115"/>
      <c r="DK188" s="115"/>
      <c r="DL188" s="115"/>
      <c r="DM188" s="115"/>
      <c r="DN188" s="115"/>
      <c r="DO188" s="115"/>
      <c r="DP188" s="115"/>
      <c r="DQ188" s="115"/>
      <c r="DR188" s="115"/>
      <c r="DS188" s="115"/>
      <c r="DT188" s="115"/>
      <c r="DU188" s="115"/>
      <c r="DV188" s="115"/>
      <c r="DW188" s="115"/>
      <c r="DX188" s="115"/>
      <c r="DY188" s="115"/>
      <c r="DZ188" s="115"/>
      <c r="EA188" s="115"/>
      <c r="EB188" s="115"/>
      <c r="EC188" s="115"/>
      <c r="ED188" s="115"/>
      <c r="EE188" s="115"/>
      <c r="EF188" s="115"/>
      <c r="EG188" s="115"/>
      <c r="EH188" s="115"/>
      <c r="EI188" s="115"/>
      <c r="EJ188" s="115"/>
      <c r="EK188" s="115"/>
      <c r="EL188" s="115"/>
      <c r="EM188" s="115"/>
      <c r="EN188" s="115"/>
      <c r="EO188" s="115"/>
      <c r="EP188" s="115"/>
      <c r="EQ188" s="115"/>
      <c r="ER188" s="115"/>
      <c r="ES188" s="115"/>
      <c r="ET188" s="115"/>
      <c r="EU188" s="115"/>
      <c r="EV188" s="115"/>
      <c r="EW188" s="115"/>
      <c r="EX188" s="115"/>
      <c r="EY188" s="115"/>
      <c r="EZ188" s="115"/>
      <c r="FA188" s="115"/>
      <c r="FB188" s="115"/>
      <c r="FC188" s="115"/>
      <c r="FD188" s="115"/>
      <c r="FE188" s="115"/>
      <c r="FF188" s="115"/>
      <c r="FG188" s="115"/>
      <c r="FH188" s="115"/>
      <c r="FI188" s="115"/>
      <c r="FJ188" s="115"/>
      <c r="FK188" s="115"/>
      <c r="FL188" s="115"/>
      <c r="FM188" s="115"/>
      <c r="FN188" s="115"/>
      <c r="FO188" s="115"/>
    </row>
    <row r="189" spans="1:171" x14ac:dyDescent="0.2">
      <c r="A189" s="115"/>
      <c r="B189" s="115"/>
      <c r="C189" s="115"/>
      <c r="D189" s="91"/>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c r="CC189" s="115"/>
      <c r="CD189" s="115"/>
      <c r="CE189" s="115"/>
      <c r="CF189" s="115"/>
      <c r="CG189" s="115"/>
      <c r="CH189" s="115"/>
      <c r="CI189" s="115"/>
      <c r="CJ189" s="115"/>
      <c r="CK189" s="115"/>
      <c r="CL189" s="115"/>
      <c r="CM189" s="115"/>
      <c r="CN189" s="115"/>
      <c r="CO189" s="115"/>
      <c r="CP189" s="115"/>
      <c r="CQ189" s="115"/>
      <c r="CR189" s="115"/>
      <c r="CS189" s="115"/>
      <c r="CT189" s="115"/>
      <c r="CU189" s="115"/>
      <c r="CV189" s="115"/>
      <c r="CW189" s="115"/>
      <c r="CX189" s="115"/>
      <c r="CY189" s="115"/>
      <c r="CZ189" s="115"/>
      <c r="DA189" s="115"/>
      <c r="DB189" s="115"/>
      <c r="DC189" s="115"/>
      <c r="DD189" s="115"/>
      <c r="DE189" s="115"/>
      <c r="DF189" s="115"/>
      <c r="DG189" s="115"/>
      <c r="DH189" s="115"/>
      <c r="DI189" s="115"/>
      <c r="DJ189" s="115"/>
      <c r="DK189" s="115"/>
      <c r="DL189" s="115"/>
      <c r="DM189" s="115"/>
      <c r="DN189" s="115"/>
      <c r="DO189" s="115"/>
      <c r="DP189" s="115"/>
      <c r="DQ189" s="115"/>
      <c r="DR189" s="115"/>
      <c r="DS189" s="115"/>
      <c r="DT189" s="115"/>
      <c r="DU189" s="115"/>
      <c r="DV189" s="115"/>
      <c r="DW189" s="115"/>
      <c r="DX189" s="115"/>
      <c r="DY189" s="115"/>
      <c r="DZ189" s="115"/>
      <c r="EA189" s="115"/>
      <c r="EB189" s="115"/>
      <c r="EC189" s="115"/>
      <c r="ED189" s="115"/>
      <c r="EE189" s="115"/>
      <c r="EF189" s="115"/>
      <c r="EG189" s="115"/>
      <c r="EH189" s="115"/>
      <c r="EI189" s="115"/>
      <c r="EJ189" s="115"/>
      <c r="EK189" s="115"/>
      <c r="EL189" s="115"/>
      <c r="EM189" s="115"/>
      <c r="EN189" s="115"/>
      <c r="EO189" s="115"/>
      <c r="EP189" s="115"/>
      <c r="EQ189" s="115"/>
      <c r="ER189" s="115"/>
      <c r="ES189" s="115"/>
      <c r="ET189" s="115"/>
      <c r="EU189" s="115"/>
      <c r="EV189" s="115"/>
      <c r="EW189" s="115"/>
      <c r="EX189" s="115"/>
      <c r="EY189" s="115"/>
      <c r="EZ189" s="115"/>
      <c r="FA189" s="115"/>
      <c r="FB189" s="115"/>
      <c r="FC189" s="115"/>
      <c r="FD189" s="115"/>
      <c r="FE189" s="115"/>
      <c r="FF189" s="115"/>
      <c r="FG189" s="115"/>
      <c r="FH189" s="115"/>
      <c r="FI189" s="115"/>
      <c r="FJ189" s="115"/>
      <c r="FK189" s="115"/>
      <c r="FL189" s="115"/>
      <c r="FM189" s="115"/>
      <c r="FN189" s="115"/>
      <c r="FO189" s="115"/>
    </row>
    <row r="190" spans="1:171" x14ac:dyDescent="0.2">
      <c r="A190" s="115"/>
      <c r="B190" s="115"/>
      <c r="C190" s="115"/>
      <c r="D190" s="91"/>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c r="BZ190" s="115"/>
      <c r="CA190" s="115"/>
      <c r="CB190" s="115"/>
      <c r="CC190" s="115"/>
      <c r="CD190" s="115"/>
      <c r="CE190" s="115"/>
      <c r="CF190" s="115"/>
      <c r="CG190" s="115"/>
      <c r="CH190" s="115"/>
      <c r="CI190" s="115"/>
      <c r="CJ190" s="115"/>
      <c r="CK190" s="115"/>
      <c r="CL190" s="115"/>
      <c r="CM190" s="115"/>
      <c r="CN190" s="115"/>
      <c r="CO190" s="115"/>
      <c r="CP190" s="115"/>
      <c r="CQ190" s="115"/>
      <c r="CR190" s="115"/>
      <c r="CS190" s="115"/>
      <c r="CT190" s="115"/>
      <c r="CU190" s="115"/>
      <c r="CV190" s="115"/>
      <c r="CW190" s="115"/>
      <c r="CX190" s="115"/>
      <c r="CY190" s="115"/>
      <c r="CZ190" s="115"/>
      <c r="DA190" s="115"/>
      <c r="DB190" s="115"/>
      <c r="DC190" s="115"/>
      <c r="DD190" s="115"/>
      <c r="DE190" s="115"/>
      <c r="DF190" s="115"/>
      <c r="DG190" s="115"/>
      <c r="DH190" s="115"/>
      <c r="DI190" s="115"/>
      <c r="DJ190" s="115"/>
      <c r="DK190" s="115"/>
      <c r="DL190" s="115"/>
      <c r="DM190" s="115"/>
      <c r="DN190" s="115"/>
      <c r="DO190" s="115"/>
      <c r="DP190" s="115"/>
      <c r="DQ190" s="115"/>
      <c r="DR190" s="115"/>
      <c r="DS190" s="115"/>
      <c r="DT190" s="115"/>
      <c r="DU190" s="115"/>
      <c r="DV190" s="115"/>
      <c r="DW190" s="115"/>
      <c r="DX190" s="115"/>
      <c r="DY190" s="115"/>
      <c r="DZ190" s="115"/>
      <c r="EA190" s="115"/>
      <c r="EB190" s="115"/>
      <c r="EC190" s="115"/>
      <c r="ED190" s="115"/>
      <c r="EE190" s="115"/>
      <c r="EF190" s="115"/>
      <c r="EG190" s="115"/>
      <c r="EH190" s="115"/>
      <c r="EI190" s="115"/>
      <c r="EJ190" s="115"/>
      <c r="EK190" s="115"/>
      <c r="EL190" s="115"/>
      <c r="EM190" s="115"/>
      <c r="EN190" s="115"/>
      <c r="EO190" s="115"/>
      <c r="EP190" s="115"/>
      <c r="EQ190" s="115"/>
      <c r="ER190" s="115"/>
      <c r="ES190" s="115"/>
      <c r="ET190" s="115"/>
      <c r="EU190" s="115"/>
      <c r="EV190" s="115"/>
      <c r="EW190" s="115"/>
      <c r="EX190" s="115"/>
      <c r="EY190" s="115"/>
      <c r="EZ190" s="115"/>
      <c r="FA190" s="115"/>
      <c r="FB190" s="115"/>
      <c r="FC190" s="115"/>
      <c r="FD190" s="115"/>
      <c r="FE190" s="115"/>
      <c r="FF190" s="115"/>
      <c r="FG190" s="115"/>
      <c r="FH190" s="115"/>
      <c r="FI190" s="115"/>
      <c r="FJ190" s="115"/>
      <c r="FK190" s="115"/>
      <c r="FL190" s="115"/>
      <c r="FM190" s="115"/>
      <c r="FN190" s="115"/>
      <c r="FO190" s="115"/>
    </row>
    <row r="191" spans="1:171" x14ac:dyDescent="0.2">
      <c r="A191" s="115"/>
      <c r="B191" s="115"/>
      <c r="C191" s="115"/>
      <c r="D191" s="91"/>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c r="BZ191" s="115"/>
      <c r="CA191" s="115"/>
      <c r="CB191" s="115"/>
      <c r="CC191" s="115"/>
      <c r="CD191" s="115"/>
      <c r="CE191" s="115"/>
      <c r="CF191" s="115"/>
      <c r="CG191" s="115"/>
      <c r="CH191" s="115"/>
      <c r="CI191" s="115"/>
      <c r="CJ191" s="115"/>
      <c r="CK191" s="115"/>
      <c r="CL191" s="115"/>
      <c r="CM191" s="115"/>
      <c r="CN191" s="115"/>
      <c r="CO191" s="115"/>
      <c r="CP191" s="115"/>
      <c r="CQ191" s="115"/>
      <c r="CR191" s="115"/>
      <c r="CS191" s="115"/>
      <c r="CT191" s="115"/>
      <c r="CU191" s="115"/>
      <c r="CV191" s="115"/>
      <c r="CW191" s="115"/>
      <c r="CX191" s="115"/>
      <c r="CY191" s="115"/>
      <c r="CZ191" s="115"/>
      <c r="DA191" s="115"/>
      <c r="DB191" s="115"/>
      <c r="DC191" s="115"/>
      <c r="DD191" s="115"/>
      <c r="DE191" s="115"/>
      <c r="DF191" s="115"/>
      <c r="DG191" s="115"/>
      <c r="DH191" s="115"/>
      <c r="DI191" s="115"/>
      <c r="DJ191" s="115"/>
      <c r="DK191" s="115"/>
      <c r="DL191" s="115"/>
      <c r="DM191" s="115"/>
      <c r="DN191" s="115"/>
      <c r="DO191" s="115"/>
      <c r="DP191" s="115"/>
      <c r="DQ191" s="115"/>
      <c r="DR191" s="115"/>
      <c r="DS191" s="115"/>
      <c r="DT191" s="115"/>
      <c r="DU191" s="115"/>
      <c r="DV191" s="115"/>
      <c r="DW191" s="115"/>
      <c r="DX191" s="115"/>
      <c r="DY191" s="115"/>
      <c r="DZ191" s="115"/>
      <c r="EA191" s="115"/>
      <c r="EB191" s="115"/>
      <c r="EC191" s="115"/>
      <c r="ED191" s="115"/>
      <c r="EE191" s="115"/>
      <c r="EF191" s="115"/>
      <c r="EG191" s="115"/>
      <c r="EH191" s="115"/>
      <c r="EI191" s="115"/>
      <c r="EJ191" s="115"/>
      <c r="EK191" s="115"/>
      <c r="EL191" s="115"/>
      <c r="EM191" s="115"/>
      <c r="EN191" s="115"/>
      <c r="EO191" s="115"/>
      <c r="EP191" s="115"/>
      <c r="EQ191" s="115"/>
      <c r="ER191" s="115"/>
      <c r="ES191" s="115"/>
      <c r="ET191" s="115"/>
      <c r="EU191" s="115"/>
      <c r="EV191" s="115"/>
      <c r="EW191" s="115"/>
      <c r="EX191" s="115"/>
      <c r="EY191" s="115"/>
      <c r="EZ191" s="115"/>
      <c r="FA191" s="115"/>
      <c r="FB191" s="115"/>
      <c r="FC191" s="115"/>
      <c r="FD191" s="115"/>
      <c r="FE191" s="115"/>
      <c r="FF191" s="115"/>
      <c r="FG191" s="115"/>
      <c r="FH191" s="115"/>
      <c r="FI191" s="115"/>
      <c r="FJ191" s="115"/>
      <c r="FK191" s="115"/>
      <c r="FL191" s="115"/>
      <c r="FM191" s="115"/>
      <c r="FN191" s="115"/>
      <c r="FO191" s="115"/>
    </row>
    <row r="206" spans="4:10" x14ac:dyDescent="0.2">
      <c r="D206" s="118">
        <v>2017</v>
      </c>
      <c r="E206" s="118">
        <v>2018</v>
      </c>
      <c r="F206" s="118">
        <v>2019</v>
      </c>
      <c r="G206" s="118">
        <v>2020</v>
      </c>
      <c r="H206" s="118">
        <v>2021</v>
      </c>
      <c r="I206" s="118">
        <v>2022</v>
      </c>
      <c r="J206" s="118">
        <v>2023</v>
      </c>
    </row>
    <row r="207" spans="4:10" x14ac:dyDescent="0.2">
      <c r="D207" s="118">
        <v>30.42</v>
      </c>
      <c r="E207" s="119">
        <v>23.27</v>
      </c>
      <c r="F207" s="119">
        <v>34.299999999999997</v>
      </c>
      <c r="G207" s="119">
        <v>43.16</v>
      </c>
      <c r="H207" s="119">
        <v>40.39</v>
      </c>
      <c r="I207" s="119">
        <v>38.92</v>
      </c>
      <c r="J207" s="119">
        <v>38.4</v>
      </c>
    </row>
  </sheetData>
  <mergeCells count="15">
    <mergeCell ref="O2:X2"/>
    <mergeCell ref="AA2:AK2"/>
    <mergeCell ref="M145:T145"/>
    <mergeCell ref="C160:G160"/>
    <mergeCell ref="A166:B166"/>
    <mergeCell ref="D2:M2"/>
    <mergeCell ref="D15:M15"/>
    <mergeCell ref="D28:M28"/>
    <mergeCell ref="D122:F122"/>
    <mergeCell ref="D136:G136"/>
    <mergeCell ref="D42:L42"/>
    <mergeCell ref="D73:L73"/>
    <mergeCell ref="D93:G93"/>
    <mergeCell ref="D81:L81"/>
    <mergeCell ref="C150:K150"/>
  </mergeCells>
  <hyperlinks>
    <hyperlink ref="BJ170" r:id="rId1" xr:uid="{A6BCD08A-6D8D-3941-8FD5-3A527B04A883}"/>
    <hyperlink ref="X170" r:id="rId2" xr:uid="{905998D6-5221-AD45-8207-4983B17E9321}"/>
    <hyperlink ref="BP170" r:id="rId3" xr:uid="{28187D61-1C64-4843-92D4-B2AC0362135A}"/>
    <hyperlink ref="BW170" r:id="rId4" xr:uid="{584B3ED3-D389-2044-B718-F9EAC3AE22B5}"/>
    <hyperlink ref="AF170" r:id="rId5" xr:uid="{3D08E167-3563-CF43-A822-D24FB441D1C9}"/>
    <hyperlink ref="AO170" r:id="rId6" xr:uid="{BD1A0D52-AE36-1B4E-A606-DF5F185581EC}"/>
    <hyperlink ref="CA170" r:id="rId7" xr:uid="{2EECD7A8-A3CB-8041-9228-9601D515662D}"/>
    <hyperlink ref="U170" r:id="rId8" xr:uid="{51AA6B9A-875C-EB43-A44C-212892D40FC8}"/>
    <hyperlink ref="AQ170" r:id="rId9" xr:uid="{3ADA186F-51EE-4B49-9D3A-CB15C251FA53}"/>
    <hyperlink ref="BK170" r:id="rId10" xr:uid="{4B8CCFEA-2A4D-D64C-B04E-F2353261DA0C}"/>
    <hyperlink ref="AA170" r:id="rId11" xr:uid="{B6F261BD-99F7-EA4E-BDD6-A6DFEBA55112}"/>
    <hyperlink ref="BF170" r:id="rId12" xr:uid="{C5D07C10-3BDC-A748-B024-92D78B5D9B03}"/>
    <hyperlink ref="J170" r:id="rId13" xr:uid="{F2009CF8-5AE7-8B48-B79A-0830D815ABF2}"/>
    <hyperlink ref="BT170" r:id="rId14" xr:uid="{3D697123-8C27-C34C-999F-3335EF3FADA3}"/>
    <hyperlink ref="AE170" r:id="rId15" xr:uid="{2A734B38-02A7-6D4E-9693-54B64378DE8C}"/>
    <hyperlink ref="O170" r:id="rId16" xr:uid="{59480E79-71BC-1C42-A136-7773AE84E5E1}"/>
    <hyperlink ref="AX170" r:id="rId17" xr:uid="{6DD60A78-1473-7341-BF75-E70A2E99BC85}"/>
    <hyperlink ref="V170" r:id="rId18" xr:uid="{D91ECF6F-DFF3-7244-A6F8-C9666553559C}"/>
    <hyperlink ref="AM170" r:id="rId19" xr:uid="{E4038860-BA72-4549-88B1-AB5D4F10F6B4}"/>
    <hyperlink ref="AD170" r:id="rId20" xr:uid="{7A185633-41AE-C448-983D-A27D95BAF842}"/>
    <hyperlink ref="Y170" r:id="rId21" xr:uid="{D8EA29F2-C2C7-7248-94DC-4ABACFD7938C}"/>
    <hyperlink ref="BH170" r:id="rId22" xr:uid="{302FD173-0DA5-414C-A52B-DC61BDF682A5}"/>
    <hyperlink ref="AZ170" r:id="rId23" xr:uid="{7B4DBA3C-2090-EE48-B02C-60654AF16CB3}"/>
    <hyperlink ref="P170" r:id="rId24" xr:uid="{083B0E52-6273-DE4C-9608-4882629D8799}"/>
    <hyperlink ref="BQ170" r:id="rId25" xr:uid="{22491931-3AD7-124B-A6B1-4CB59BCD6E99}"/>
    <hyperlink ref="K170" r:id="rId26" xr:uid="{1FF9A81C-1950-E14F-BCB7-159BFDFA861F}"/>
    <hyperlink ref="E170" r:id="rId27" xr:uid="{CFA788EB-535B-8F47-A2ED-A842DAF41883}"/>
    <hyperlink ref="BL170" r:id="rId28" xr:uid="{ECBB7296-1CBE-1840-90B4-F7B0E1E50024}"/>
    <hyperlink ref="BS170" r:id="rId29" xr:uid="{E52BDAAF-C432-334C-80F8-C8356CA25233}"/>
    <hyperlink ref="BV170" r:id="rId30" xr:uid="{C19E92B1-2AB1-444D-8198-868FBCC1C8E8}"/>
    <hyperlink ref="AT170" r:id="rId31" xr:uid="{81D3CC9D-08B5-3847-8120-8B6589611159}"/>
    <hyperlink ref="G170" r:id="rId32" xr:uid="{B6BF2782-1329-5A4A-9D74-D2977E6DB0A5}"/>
    <hyperlink ref="AL170" r:id="rId33" xr:uid="{62052B3C-4C1A-044F-9739-467994C177AB}"/>
    <hyperlink ref="BO170" r:id="rId34" xr:uid="{3B103584-8165-594E-9C7A-D7EC3B8EF8E9}"/>
    <hyperlink ref="AW170" r:id="rId35" xr:uid="{DB89FBF9-9C36-D94F-8885-02AD132C7D86}"/>
    <hyperlink ref="BI170" r:id="rId36" xr:uid="{CEB4CFDE-ADB4-7647-8732-29F14879B1CD}"/>
    <hyperlink ref="AV170" r:id="rId37" xr:uid="{9E9387F9-D5F5-A146-BAF8-94760180C49F}"/>
    <hyperlink ref="AC170" r:id="rId38" xr:uid="{00AF8651-BBC6-4645-BDDA-D034102243BC}"/>
    <hyperlink ref="I170" r:id="rId39" xr:uid="{F0CCF7E1-647C-164D-B7A3-BE4A30E3C2CB}"/>
    <hyperlink ref="H170" r:id="rId40" xr:uid="{F72C284F-4B9C-3B49-B3BE-BC95E176AB87}"/>
    <hyperlink ref="AB170" r:id="rId41" xr:uid="{0D025126-CEEA-6C44-893B-B7609A349803}"/>
    <hyperlink ref="AY170" r:id="rId42" xr:uid="{9CFCCC58-34D9-DC43-A762-AF2F0F4FCD36}"/>
    <hyperlink ref="S170" r:id="rId43" xr:uid="{5AE0156D-BBC1-8541-9223-16591F3FEE16}"/>
    <hyperlink ref="AH170" r:id="rId44" xr:uid="{1B47FD08-E43F-1343-B38F-B009BACDC85E}"/>
    <hyperlink ref="C170" r:id="rId45" xr:uid="{C40AE696-6558-CB4E-8CC3-04EB8DC66A84}"/>
    <hyperlink ref="BB170" r:id="rId46" xr:uid="{1D6A6834-D45C-194D-9A10-F0C9C7D0852D}"/>
    <hyperlink ref="D170" r:id="rId47" xr:uid="{3A752CF8-8DF3-1C43-B3AC-C38D38E9D3D2}"/>
    <hyperlink ref="BN170" r:id="rId48" xr:uid="{E5E1BDD0-65C7-114B-818A-6388C1F05AEB}"/>
    <hyperlink ref="BC170" r:id="rId49" xr:uid="{82AA66E2-DEA9-5C41-AD66-111D15CC318F}"/>
    <hyperlink ref="BU170" r:id="rId50" xr:uid="{15BA584F-DF50-FA4C-B05F-C9A1182CFCC8}"/>
    <hyperlink ref="AN170" r:id="rId51" xr:uid="{43DB2DCF-1B71-0141-B719-51B29245D6FA}"/>
    <hyperlink ref="AI170" r:id="rId52" xr:uid="{E22DCEF6-D44A-074A-815B-0F0ABD008B02}"/>
    <hyperlink ref="AJ170" r:id="rId53" xr:uid="{E9DDBA10-D825-C546-A007-404A1E3D0FB8}"/>
    <hyperlink ref="AR170" r:id="rId54" xr:uid="{D250064B-E766-9A4B-A2E9-CA53A3C1D609}"/>
  </hyperlinks>
  <pageMargins left="0.7" right="0.7" top="0.75" bottom="0.75" header="0.3" footer="0.3"/>
  <drawing r:id="rId5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D52A7-A3EA-A944-8E5D-24CB5062B755}">
  <dimension ref="D2:M486"/>
  <sheetViews>
    <sheetView workbookViewId="0">
      <selection activeCell="F13" sqref="F13"/>
    </sheetView>
  </sheetViews>
  <sheetFormatPr baseColWidth="10" defaultRowHeight="16" x14ac:dyDescent="0.2"/>
  <cols>
    <col min="1" max="3" width="10.83203125" style="71"/>
    <col min="4" max="4" width="50.5" style="71" customWidth="1"/>
    <col min="5" max="5" width="31.33203125" style="71" customWidth="1"/>
    <col min="6" max="6" width="21" style="71" customWidth="1"/>
    <col min="7" max="7" width="29.5" style="71" customWidth="1"/>
    <col min="8" max="8" width="25.33203125" style="71" customWidth="1"/>
    <col min="9" max="9" width="32.1640625" style="71" customWidth="1"/>
    <col min="10" max="10" width="30.1640625" style="71" customWidth="1"/>
    <col min="11" max="11" width="26.33203125" style="71" customWidth="1"/>
    <col min="12" max="12" width="27.33203125" style="71" customWidth="1"/>
    <col min="13" max="13" width="23.33203125" style="71" customWidth="1"/>
    <col min="14" max="16384" width="10.83203125" style="71"/>
  </cols>
  <sheetData>
    <row r="2" spans="4:13" ht="31" customHeight="1" x14ac:dyDescent="0.2">
      <c r="D2" s="120" t="s">
        <v>11242</v>
      </c>
      <c r="E2" s="120"/>
    </row>
    <row r="3" spans="4:13" x14ac:dyDescent="0.2">
      <c r="D3" s="65" t="s">
        <v>36</v>
      </c>
      <c r="E3" s="65" t="s">
        <v>11227</v>
      </c>
    </row>
    <row r="4" spans="4:13" x14ac:dyDescent="0.2">
      <c r="D4" s="65" t="s">
        <v>63</v>
      </c>
      <c r="E4" s="65">
        <v>1</v>
      </c>
      <c r="G4" s="121" t="s">
        <v>11244</v>
      </c>
      <c r="H4" s="121"/>
      <c r="I4" s="121"/>
      <c r="J4" s="121"/>
      <c r="K4" s="121"/>
      <c r="L4" s="121"/>
      <c r="M4" s="121"/>
    </row>
    <row r="5" spans="4:13" x14ac:dyDescent="0.2">
      <c r="D5" s="65" t="s">
        <v>61</v>
      </c>
      <c r="E5" s="65">
        <v>1</v>
      </c>
      <c r="G5" s="66"/>
    </row>
    <row r="6" spans="4:13" x14ac:dyDescent="0.2">
      <c r="D6" s="65" t="s">
        <v>65</v>
      </c>
      <c r="E6" s="65">
        <v>1</v>
      </c>
      <c r="G6" s="66"/>
    </row>
    <row r="7" spans="4:13" x14ac:dyDescent="0.2">
      <c r="D7" s="65" t="s">
        <v>49</v>
      </c>
      <c r="E7" s="65">
        <v>1</v>
      </c>
      <c r="G7" s="66"/>
    </row>
    <row r="8" spans="4:13" x14ac:dyDescent="0.2">
      <c r="D8" s="65" t="s">
        <v>67</v>
      </c>
      <c r="E8" s="65">
        <v>1</v>
      </c>
      <c r="G8" s="66"/>
    </row>
    <row r="9" spans="4:13" x14ac:dyDescent="0.2">
      <c r="D9" s="65" t="s">
        <v>42</v>
      </c>
      <c r="E9" s="65">
        <v>1</v>
      </c>
      <c r="G9" s="66"/>
    </row>
    <row r="10" spans="4:13" x14ac:dyDescent="0.2">
      <c r="D10" s="65" t="s">
        <v>64</v>
      </c>
      <c r="E10" s="65">
        <v>1</v>
      </c>
      <c r="G10" s="66"/>
    </row>
    <row r="11" spans="4:13" x14ac:dyDescent="0.2">
      <c r="D11" s="65" t="s">
        <v>60</v>
      </c>
      <c r="E11" s="65">
        <v>1</v>
      </c>
      <c r="G11" s="66"/>
    </row>
    <row r="12" spans="4:13" x14ac:dyDescent="0.2">
      <c r="D12" s="65" t="s">
        <v>38</v>
      </c>
      <c r="E12" s="65">
        <v>1</v>
      </c>
      <c r="G12" s="66"/>
    </row>
    <row r="13" spans="4:13" x14ac:dyDescent="0.2">
      <c r="D13" s="65" t="s">
        <v>62</v>
      </c>
      <c r="E13" s="65">
        <v>1</v>
      </c>
      <c r="G13" s="66"/>
    </row>
    <row r="14" spans="4:13" x14ac:dyDescent="0.2">
      <c r="D14" s="65" t="s">
        <v>55</v>
      </c>
      <c r="E14" s="65">
        <v>2</v>
      </c>
    </row>
    <row r="15" spans="4:13" x14ac:dyDescent="0.2">
      <c r="D15" s="65" t="s">
        <v>74</v>
      </c>
      <c r="E15" s="65">
        <v>2</v>
      </c>
    </row>
    <row r="16" spans="4:13" x14ac:dyDescent="0.2">
      <c r="D16" s="65" t="s">
        <v>80</v>
      </c>
      <c r="E16" s="65">
        <v>2</v>
      </c>
    </row>
    <row r="17" spans="4:5" x14ac:dyDescent="0.2">
      <c r="D17" s="65" t="s">
        <v>70</v>
      </c>
      <c r="E17" s="65">
        <v>2</v>
      </c>
    </row>
    <row r="18" spans="4:5" x14ac:dyDescent="0.2">
      <c r="D18" s="65" t="s">
        <v>76</v>
      </c>
      <c r="E18" s="65">
        <v>3</v>
      </c>
    </row>
    <row r="19" spans="4:5" x14ac:dyDescent="0.2">
      <c r="D19" s="65" t="s">
        <v>40</v>
      </c>
      <c r="E19" s="65">
        <v>3</v>
      </c>
    </row>
    <row r="20" spans="4:5" x14ac:dyDescent="0.2">
      <c r="D20" s="65" t="s">
        <v>56</v>
      </c>
      <c r="E20" s="65">
        <v>3</v>
      </c>
    </row>
    <row r="21" spans="4:5" x14ac:dyDescent="0.2">
      <c r="D21" s="65" t="s">
        <v>58</v>
      </c>
      <c r="E21" s="65">
        <v>3</v>
      </c>
    </row>
    <row r="22" spans="4:5" x14ac:dyDescent="0.2">
      <c r="D22" s="65" t="s">
        <v>53</v>
      </c>
      <c r="E22" s="65">
        <v>3</v>
      </c>
    </row>
    <row r="23" spans="4:5" x14ac:dyDescent="0.2">
      <c r="D23" s="65" t="s">
        <v>71</v>
      </c>
      <c r="E23" s="65">
        <v>3</v>
      </c>
    </row>
    <row r="24" spans="4:5" x14ac:dyDescent="0.2">
      <c r="D24" s="65" t="s">
        <v>37</v>
      </c>
      <c r="E24" s="65">
        <v>4</v>
      </c>
    </row>
    <row r="25" spans="4:5" x14ac:dyDescent="0.2">
      <c r="D25" s="65" t="s">
        <v>43</v>
      </c>
      <c r="E25" s="65">
        <v>4</v>
      </c>
    </row>
    <row r="26" spans="4:5" x14ac:dyDescent="0.2">
      <c r="D26" s="65" t="s">
        <v>75</v>
      </c>
      <c r="E26" s="65">
        <v>5</v>
      </c>
    </row>
    <row r="27" spans="4:5" x14ac:dyDescent="0.2">
      <c r="D27" s="65" t="s">
        <v>52</v>
      </c>
      <c r="E27" s="65">
        <v>5</v>
      </c>
    </row>
    <row r="28" spans="4:5" x14ac:dyDescent="0.2">
      <c r="D28" s="65" t="s">
        <v>57</v>
      </c>
      <c r="E28" s="65">
        <v>6</v>
      </c>
    </row>
    <row r="29" spans="4:5" x14ac:dyDescent="0.2">
      <c r="D29" s="65" t="s">
        <v>48</v>
      </c>
      <c r="E29" s="65">
        <v>6</v>
      </c>
    </row>
    <row r="30" spans="4:5" x14ac:dyDescent="0.2">
      <c r="D30" s="65" t="s">
        <v>66</v>
      </c>
      <c r="E30" s="65">
        <v>6</v>
      </c>
    </row>
    <row r="31" spans="4:5" ht="21" customHeight="1" x14ac:dyDescent="0.2">
      <c r="D31" s="65" t="s">
        <v>50</v>
      </c>
      <c r="E31" s="65">
        <v>6</v>
      </c>
    </row>
    <row r="32" spans="4:5" x14ac:dyDescent="0.2">
      <c r="D32" s="65" t="s">
        <v>46</v>
      </c>
      <c r="E32" s="65">
        <v>7</v>
      </c>
    </row>
    <row r="33" spans="4:13" x14ac:dyDescent="0.2">
      <c r="D33" s="65" t="s">
        <v>72</v>
      </c>
      <c r="E33" s="65">
        <v>7</v>
      </c>
    </row>
    <row r="34" spans="4:13" x14ac:dyDescent="0.2">
      <c r="D34" s="65" t="s">
        <v>77</v>
      </c>
      <c r="E34" s="65">
        <v>8</v>
      </c>
    </row>
    <row r="35" spans="4:13" x14ac:dyDescent="0.2">
      <c r="D35" s="65" t="s">
        <v>51</v>
      </c>
      <c r="E35" s="65">
        <v>9</v>
      </c>
    </row>
    <row r="36" spans="4:13" x14ac:dyDescent="0.2">
      <c r="D36" s="65" t="s">
        <v>45</v>
      </c>
      <c r="E36" s="65">
        <v>10</v>
      </c>
    </row>
    <row r="37" spans="4:13" x14ac:dyDescent="0.2">
      <c r="D37" s="65" t="s">
        <v>39</v>
      </c>
      <c r="E37" s="65">
        <v>11</v>
      </c>
    </row>
    <row r="38" spans="4:13" x14ac:dyDescent="0.2">
      <c r="D38" s="65" t="s">
        <v>69</v>
      </c>
      <c r="E38" s="65">
        <v>12</v>
      </c>
    </row>
    <row r="39" spans="4:13" x14ac:dyDescent="0.2">
      <c r="D39" s="65" t="s">
        <v>41</v>
      </c>
      <c r="E39" s="65">
        <v>12</v>
      </c>
    </row>
    <row r="40" spans="4:13" x14ac:dyDescent="0.2">
      <c r="D40" s="65" t="s">
        <v>68</v>
      </c>
      <c r="E40" s="65">
        <v>13</v>
      </c>
    </row>
    <row r="41" spans="4:13" x14ac:dyDescent="0.2">
      <c r="D41" s="65" t="s">
        <v>59</v>
      </c>
      <c r="E41" s="65">
        <v>18</v>
      </c>
    </row>
    <row r="42" spans="4:13" x14ac:dyDescent="0.2">
      <c r="D42" s="65" t="s">
        <v>78</v>
      </c>
      <c r="E42" s="65">
        <v>21</v>
      </c>
    </row>
    <row r="43" spans="4:13" x14ac:dyDescent="0.2">
      <c r="D43" s="65" t="s">
        <v>54</v>
      </c>
      <c r="E43" s="65">
        <v>25</v>
      </c>
    </row>
    <row r="44" spans="4:13" x14ac:dyDescent="0.2">
      <c r="D44" s="65" t="s">
        <v>47</v>
      </c>
      <c r="E44" s="65">
        <v>41</v>
      </c>
    </row>
    <row r="45" spans="4:13" x14ac:dyDescent="0.2">
      <c r="D45" s="65" t="s">
        <v>73</v>
      </c>
      <c r="E45" s="65">
        <v>52</v>
      </c>
    </row>
    <row r="46" spans="4:13" x14ac:dyDescent="0.2">
      <c r="D46" s="65" t="s">
        <v>44</v>
      </c>
      <c r="E46" s="65">
        <v>68</v>
      </c>
    </row>
    <row r="47" spans="4:13" ht="31" customHeight="1" x14ac:dyDescent="0.2">
      <c r="G47" s="124" t="s">
        <v>11243</v>
      </c>
      <c r="H47" s="124"/>
      <c r="I47" s="124"/>
      <c r="J47" s="124"/>
      <c r="K47" s="124"/>
      <c r="L47" s="124"/>
      <c r="M47" s="124"/>
    </row>
    <row r="48" spans="4:13" ht="51" x14ac:dyDescent="0.2">
      <c r="G48" s="27" t="s">
        <v>36</v>
      </c>
      <c r="H48" s="27" t="s">
        <v>11230</v>
      </c>
      <c r="I48" s="27" t="s">
        <v>11229</v>
      </c>
      <c r="J48" s="27" t="s">
        <v>11231</v>
      </c>
      <c r="K48" s="27" t="s">
        <v>11232</v>
      </c>
      <c r="L48" s="27" t="s">
        <v>11234</v>
      </c>
      <c r="M48" s="27" t="s">
        <v>11233</v>
      </c>
    </row>
    <row r="49" spans="4:13" x14ac:dyDescent="0.2">
      <c r="G49" s="65" t="s">
        <v>44</v>
      </c>
      <c r="H49" s="65">
        <v>68</v>
      </c>
      <c r="I49" s="65">
        <v>3300.52</v>
      </c>
      <c r="J49" s="65">
        <v>5696.91</v>
      </c>
      <c r="K49" s="65">
        <v>1459</v>
      </c>
      <c r="L49" s="65">
        <v>3127.64</v>
      </c>
      <c r="M49" s="39">
        <f>I49/L49*1000</f>
        <v>1055.2749037613025</v>
      </c>
    </row>
    <row r="50" spans="4:13" x14ac:dyDescent="0.2">
      <c r="G50" s="65" t="s">
        <v>73</v>
      </c>
      <c r="H50" s="65">
        <v>52</v>
      </c>
      <c r="I50" s="65">
        <v>45.73</v>
      </c>
      <c r="J50" s="65">
        <v>53.37</v>
      </c>
      <c r="K50" s="65">
        <v>136</v>
      </c>
      <c r="L50" s="65">
        <v>2991.01</v>
      </c>
      <c r="M50" s="39">
        <f>I50/L50*1000</f>
        <v>15.289149818957473</v>
      </c>
    </row>
    <row r="51" spans="4:13" x14ac:dyDescent="0.2">
      <c r="D51" s="72"/>
      <c r="E51" s="72"/>
      <c r="F51" s="72"/>
      <c r="G51" s="65" t="s">
        <v>47</v>
      </c>
      <c r="H51" s="65">
        <v>41</v>
      </c>
      <c r="I51" s="65">
        <v>50.66</v>
      </c>
      <c r="J51" s="65">
        <v>52.84</v>
      </c>
      <c r="K51" s="65">
        <v>211</v>
      </c>
      <c r="L51" s="65">
        <v>4516.25</v>
      </c>
      <c r="M51" s="39">
        <f>I51/L51*1000</f>
        <v>11.217270965956267</v>
      </c>
    </row>
    <row r="52" spans="4:13" ht="17" x14ac:dyDescent="0.2">
      <c r="D52" s="66"/>
      <c r="E52" s="66"/>
      <c r="F52" s="66"/>
      <c r="G52" s="18" t="s">
        <v>54</v>
      </c>
      <c r="H52" s="18">
        <v>25</v>
      </c>
      <c r="I52" s="65">
        <v>215.57</v>
      </c>
      <c r="J52" s="65">
        <v>228.81</v>
      </c>
      <c r="K52" s="65">
        <v>187</v>
      </c>
      <c r="L52" s="65">
        <v>1812.92</v>
      </c>
      <c r="M52" s="39">
        <f t="shared" ref="M52:M58" si="0">I52/L52*1000</f>
        <v>118.90761864836837</v>
      </c>
    </row>
    <row r="53" spans="4:13" ht="17" x14ac:dyDescent="0.2">
      <c r="D53" s="73"/>
      <c r="E53" s="73"/>
      <c r="F53" s="66"/>
      <c r="G53" s="18" t="s">
        <v>78</v>
      </c>
      <c r="H53" s="18">
        <v>21</v>
      </c>
      <c r="I53" s="65">
        <v>79.63</v>
      </c>
      <c r="J53" s="65">
        <v>82.77</v>
      </c>
      <c r="K53" s="65">
        <v>155</v>
      </c>
      <c r="L53" s="65">
        <v>820.59</v>
      </c>
      <c r="M53" s="39">
        <f t="shared" si="0"/>
        <v>97.039934681144047</v>
      </c>
    </row>
    <row r="54" spans="4:13" ht="34" x14ac:dyDescent="0.2">
      <c r="D54" s="73"/>
      <c r="E54" s="74"/>
      <c r="F54" s="66"/>
      <c r="G54" s="18" t="s">
        <v>59</v>
      </c>
      <c r="H54" s="18">
        <v>18</v>
      </c>
      <c r="I54" s="65">
        <v>105.99</v>
      </c>
      <c r="J54" s="65">
        <v>109.34</v>
      </c>
      <c r="K54" s="65">
        <v>43</v>
      </c>
      <c r="L54" s="65">
        <v>1220.3399999999999</v>
      </c>
      <c r="M54" s="39">
        <f t="shared" si="0"/>
        <v>86.852844289296428</v>
      </c>
    </row>
    <row r="55" spans="4:13" ht="34" x14ac:dyDescent="0.2">
      <c r="D55" s="73"/>
      <c r="E55" s="74"/>
      <c r="F55" s="66"/>
      <c r="G55" s="18" t="s">
        <v>68</v>
      </c>
      <c r="H55" s="18">
        <v>13</v>
      </c>
      <c r="I55" s="65">
        <v>2348.6999999999998</v>
      </c>
      <c r="J55" s="65">
        <v>2359.7199999999998</v>
      </c>
      <c r="K55" s="65">
        <v>333</v>
      </c>
      <c r="L55" s="65">
        <v>512.70000000000005</v>
      </c>
      <c r="M55" s="39">
        <f t="shared" si="0"/>
        <v>4581.0415447630185</v>
      </c>
    </row>
    <row r="56" spans="4:13" ht="17" x14ac:dyDescent="0.2">
      <c r="D56" s="73"/>
      <c r="E56" s="74"/>
      <c r="F56" s="66"/>
      <c r="G56" s="18" t="s">
        <v>69</v>
      </c>
      <c r="H56" s="18">
        <v>12</v>
      </c>
      <c r="I56" s="65">
        <v>57.48</v>
      </c>
      <c r="J56" s="65">
        <v>80.069999999999993</v>
      </c>
      <c r="K56" s="65">
        <v>155</v>
      </c>
      <c r="L56" s="65">
        <v>1089.8</v>
      </c>
      <c r="M56" s="39">
        <f t="shared" si="0"/>
        <v>52.743622683061112</v>
      </c>
    </row>
    <row r="57" spans="4:13" ht="17" x14ac:dyDescent="0.2">
      <c r="D57" s="73"/>
      <c r="E57" s="74"/>
      <c r="F57" s="66"/>
      <c r="G57" s="18" t="s">
        <v>41</v>
      </c>
      <c r="H57" s="18">
        <v>12</v>
      </c>
      <c r="I57" s="65">
        <v>102.15</v>
      </c>
      <c r="J57" s="65">
        <v>102.36</v>
      </c>
      <c r="K57" s="65">
        <v>18</v>
      </c>
      <c r="L57" s="65">
        <v>288.58999999999997</v>
      </c>
      <c r="M57" s="39">
        <f t="shared" si="0"/>
        <v>353.9623687584463</v>
      </c>
    </row>
    <row r="58" spans="4:13" ht="17" x14ac:dyDescent="0.2">
      <c r="D58" s="66"/>
      <c r="E58" s="68"/>
      <c r="F58" s="66"/>
      <c r="G58" s="18" t="s">
        <v>39</v>
      </c>
      <c r="H58" s="18">
        <v>11</v>
      </c>
      <c r="I58" s="65">
        <v>95.26</v>
      </c>
      <c r="J58" s="65">
        <v>172.57</v>
      </c>
      <c r="K58" s="65">
        <v>148</v>
      </c>
      <c r="L58" s="65">
        <v>3485.01</v>
      </c>
      <c r="M58" s="39">
        <f t="shared" si="0"/>
        <v>27.334211379594318</v>
      </c>
    </row>
    <row r="59" spans="4:13" x14ac:dyDescent="0.2">
      <c r="D59" s="73"/>
      <c r="E59" s="74"/>
      <c r="F59" s="66"/>
      <c r="G59" s="66"/>
      <c r="H59" s="66"/>
      <c r="I59" s="72"/>
      <c r="J59" s="72"/>
      <c r="K59" s="72"/>
      <c r="L59" s="72"/>
      <c r="M59" s="72"/>
    </row>
    <row r="60" spans="4:13" x14ac:dyDescent="0.2">
      <c r="D60" s="66"/>
      <c r="E60" s="68"/>
      <c r="F60" s="66"/>
      <c r="G60" s="66"/>
      <c r="H60" s="66"/>
      <c r="I60" s="72"/>
      <c r="J60" s="72"/>
      <c r="K60" s="72"/>
      <c r="L60" s="72"/>
      <c r="M60" s="72"/>
    </row>
    <row r="61" spans="4:13" x14ac:dyDescent="0.2">
      <c r="D61" s="66"/>
      <c r="E61" s="68"/>
      <c r="F61" s="66"/>
      <c r="G61" s="66"/>
      <c r="H61" s="66"/>
      <c r="I61" s="72"/>
      <c r="J61" s="72"/>
      <c r="K61" s="72"/>
      <c r="L61" s="72"/>
      <c r="M61" s="72"/>
    </row>
    <row r="62" spans="4:13" x14ac:dyDescent="0.2">
      <c r="D62" s="66"/>
      <c r="E62" s="68"/>
      <c r="F62" s="66"/>
      <c r="G62" s="66"/>
      <c r="H62" s="66"/>
      <c r="I62" s="72"/>
      <c r="J62" s="72"/>
      <c r="K62" s="72"/>
      <c r="L62" s="72"/>
      <c r="M62" s="72"/>
    </row>
    <row r="63" spans="4:13" x14ac:dyDescent="0.2">
      <c r="D63" s="66"/>
      <c r="E63" s="68"/>
      <c r="F63" s="66"/>
      <c r="G63" s="66"/>
      <c r="H63" s="66"/>
      <c r="I63" s="72"/>
      <c r="J63" s="72"/>
      <c r="K63" s="72"/>
      <c r="L63" s="72"/>
      <c r="M63" s="72"/>
    </row>
    <row r="64" spans="4:13" x14ac:dyDescent="0.2">
      <c r="D64" s="73"/>
      <c r="E64" s="74"/>
      <c r="F64" s="66"/>
      <c r="G64" s="66"/>
      <c r="H64" s="66"/>
      <c r="I64" s="72"/>
      <c r="J64" s="72"/>
      <c r="K64" s="72"/>
      <c r="L64" s="72"/>
      <c r="M64" s="72"/>
    </row>
    <row r="65" spans="4:13" x14ac:dyDescent="0.2">
      <c r="D65" s="66"/>
      <c r="E65" s="68"/>
      <c r="F65" s="66"/>
      <c r="G65" s="66"/>
      <c r="H65" s="66"/>
      <c r="I65" s="72"/>
      <c r="J65" s="72"/>
      <c r="K65" s="72"/>
      <c r="L65" s="72"/>
      <c r="M65" s="72"/>
    </row>
    <row r="66" spans="4:13" x14ac:dyDescent="0.2">
      <c r="D66" s="66"/>
      <c r="E66" s="68"/>
      <c r="F66" s="66"/>
      <c r="G66" s="66"/>
      <c r="H66" s="66"/>
      <c r="I66" s="72"/>
      <c r="J66" s="72"/>
      <c r="K66" s="72"/>
      <c r="L66" s="72"/>
      <c r="M66" s="72"/>
    </row>
    <row r="67" spans="4:13" x14ac:dyDescent="0.2">
      <c r="D67" s="66"/>
      <c r="E67" s="68"/>
      <c r="F67" s="66"/>
      <c r="G67" s="66"/>
      <c r="H67" s="66"/>
      <c r="I67" s="72"/>
      <c r="J67" s="72"/>
      <c r="K67" s="72"/>
      <c r="L67" s="72"/>
      <c r="M67" s="72"/>
    </row>
    <row r="68" spans="4:13" x14ac:dyDescent="0.2">
      <c r="D68" s="66"/>
      <c r="E68" s="68"/>
      <c r="F68" s="66"/>
      <c r="G68" s="66"/>
      <c r="H68" s="66"/>
      <c r="I68" s="72"/>
      <c r="J68" s="72"/>
      <c r="K68" s="72"/>
      <c r="L68" s="72"/>
      <c r="M68" s="72"/>
    </row>
    <row r="69" spans="4:13" x14ac:dyDescent="0.2">
      <c r="D69" s="73"/>
      <c r="E69" s="74"/>
      <c r="F69" s="66"/>
      <c r="G69" s="66"/>
      <c r="H69" s="66"/>
      <c r="I69" s="72"/>
      <c r="J69" s="72"/>
      <c r="K69" s="72"/>
      <c r="L69" s="72"/>
      <c r="M69" s="72"/>
    </row>
    <row r="70" spans="4:13" x14ac:dyDescent="0.2">
      <c r="D70" s="66"/>
      <c r="E70" s="68"/>
      <c r="F70" s="66"/>
      <c r="G70" s="66"/>
      <c r="H70" s="68"/>
      <c r="I70" s="72"/>
    </row>
    <row r="71" spans="4:13" x14ac:dyDescent="0.2">
      <c r="D71" s="66"/>
      <c r="E71" s="68"/>
      <c r="F71" s="66"/>
      <c r="G71" s="66"/>
      <c r="H71" s="68"/>
      <c r="I71" s="72"/>
    </row>
    <row r="72" spans="4:13" x14ac:dyDescent="0.2">
      <c r="D72" s="73"/>
      <c r="E72" s="74"/>
      <c r="F72" s="66"/>
      <c r="G72" s="66"/>
      <c r="H72" s="68"/>
      <c r="I72" s="72"/>
    </row>
    <row r="73" spans="4:13" x14ac:dyDescent="0.2">
      <c r="D73" s="66"/>
      <c r="E73" s="68"/>
      <c r="F73" s="66"/>
      <c r="G73" s="66"/>
      <c r="H73" s="68"/>
      <c r="I73" s="72"/>
    </row>
    <row r="74" spans="4:13" x14ac:dyDescent="0.2">
      <c r="D74" s="66"/>
      <c r="E74" s="68"/>
      <c r="F74" s="66"/>
      <c r="G74" s="66"/>
      <c r="H74" s="68"/>
      <c r="I74" s="72"/>
    </row>
    <row r="75" spans="4:13" x14ac:dyDescent="0.2">
      <c r="D75" s="66"/>
      <c r="E75" s="68"/>
      <c r="F75" s="66"/>
      <c r="G75" s="66"/>
      <c r="H75" s="68"/>
      <c r="I75" s="72"/>
    </row>
    <row r="76" spans="4:13" x14ac:dyDescent="0.2">
      <c r="D76" s="73"/>
      <c r="E76" s="74"/>
      <c r="F76" s="66"/>
      <c r="G76" s="66"/>
      <c r="H76" s="68"/>
      <c r="I76" s="72"/>
    </row>
    <row r="77" spans="4:13" x14ac:dyDescent="0.2">
      <c r="D77" s="66"/>
      <c r="E77" s="68"/>
      <c r="F77" s="66"/>
      <c r="G77" s="66"/>
      <c r="H77" s="68"/>
      <c r="I77" s="72"/>
    </row>
    <row r="78" spans="4:13" x14ac:dyDescent="0.2">
      <c r="D78" s="66"/>
      <c r="E78" s="68"/>
      <c r="F78" s="66"/>
      <c r="G78" s="66"/>
      <c r="H78" s="68"/>
      <c r="I78" s="72"/>
    </row>
    <row r="79" spans="4:13" x14ac:dyDescent="0.2">
      <c r="D79" s="66"/>
      <c r="E79" s="68"/>
      <c r="F79" s="66"/>
      <c r="G79" s="66"/>
      <c r="H79" s="68"/>
      <c r="I79" s="72"/>
    </row>
    <row r="80" spans="4:13" x14ac:dyDescent="0.2">
      <c r="D80" s="66"/>
      <c r="E80" s="68"/>
      <c r="F80" s="66"/>
      <c r="G80" s="66"/>
      <c r="H80" s="68"/>
      <c r="I80" s="72"/>
    </row>
    <row r="81" spans="4:9" x14ac:dyDescent="0.2">
      <c r="D81" s="66"/>
      <c r="E81" s="68"/>
      <c r="F81" s="66"/>
      <c r="G81" s="66"/>
      <c r="H81" s="68"/>
      <c r="I81" s="72"/>
    </row>
    <row r="82" spans="4:9" x14ac:dyDescent="0.2">
      <c r="D82" s="66"/>
      <c r="E82" s="68"/>
      <c r="F82" s="66"/>
      <c r="G82" s="66"/>
      <c r="H82" s="68"/>
      <c r="I82" s="72"/>
    </row>
    <row r="83" spans="4:9" x14ac:dyDescent="0.2">
      <c r="D83" s="66"/>
      <c r="E83" s="68"/>
      <c r="F83" s="66"/>
      <c r="G83" s="66"/>
      <c r="H83" s="68"/>
      <c r="I83" s="72"/>
    </row>
    <row r="84" spans="4:9" x14ac:dyDescent="0.2">
      <c r="D84" s="66"/>
      <c r="E84" s="68"/>
      <c r="F84" s="66"/>
      <c r="G84" s="66"/>
      <c r="H84" s="68"/>
      <c r="I84" s="72"/>
    </row>
    <row r="85" spans="4:9" x14ac:dyDescent="0.2">
      <c r="D85" s="66"/>
      <c r="E85" s="68"/>
      <c r="F85" s="66"/>
      <c r="G85" s="66"/>
      <c r="H85" s="68"/>
      <c r="I85" s="72"/>
    </row>
    <row r="86" spans="4:9" x14ac:dyDescent="0.2">
      <c r="D86" s="66"/>
      <c r="E86" s="68"/>
      <c r="F86" s="66"/>
      <c r="G86" s="66"/>
      <c r="H86" s="68"/>
      <c r="I86" s="72"/>
    </row>
    <row r="87" spans="4:9" x14ac:dyDescent="0.2">
      <c r="D87" s="66"/>
      <c r="E87" s="68"/>
      <c r="F87" s="66"/>
      <c r="G87" s="66"/>
      <c r="H87" s="68"/>
      <c r="I87" s="72"/>
    </row>
    <row r="88" spans="4:9" x14ac:dyDescent="0.2">
      <c r="D88" s="73"/>
      <c r="E88" s="74"/>
      <c r="F88" s="66"/>
      <c r="G88" s="66"/>
      <c r="H88" s="68"/>
      <c r="I88" s="72"/>
    </row>
    <row r="89" spans="4:9" x14ac:dyDescent="0.2">
      <c r="D89" s="66"/>
      <c r="E89" s="68"/>
      <c r="F89" s="66"/>
      <c r="G89" s="66"/>
      <c r="H89" s="68"/>
      <c r="I89" s="72"/>
    </row>
    <row r="90" spans="4:9" x14ac:dyDescent="0.2">
      <c r="D90" s="66"/>
      <c r="E90" s="68"/>
      <c r="F90" s="66"/>
      <c r="G90" s="66"/>
      <c r="H90" s="68"/>
      <c r="I90" s="72"/>
    </row>
    <row r="91" spans="4:9" x14ac:dyDescent="0.2">
      <c r="D91" s="66"/>
      <c r="E91" s="68"/>
      <c r="F91" s="66"/>
      <c r="G91" s="66"/>
      <c r="H91" s="68"/>
      <c r="I91" s="72"/>
    </row>
    <row r="92" spans="4:9" x14ac:dyDescent="0.2">
      <c r="D92" s="66"/>
      <c r="E92" s="68"/>
      <c r="F92" s="66"/>
      <c r="G92" s="66"/>
      <c r="H92" s="68"/>
      <c r="I92" s="72"/>
    </row>
    <row r="93" spans="4:9" x14ac:dyDescent="0.2">
      <c r="D93" s="66"/>
      <c r="E93" s="68"/>
      <c r="F93" s="66"/>
      <c r="G93" s="66"/>
      <c r="H93" s="68"/>
      <c r="I93" s="72"/>
    </row>
    <row r="94" spans="4:9" x14ac:dyDescent="0.2">
      <c r="D94" s="66"/>
      <c r="E94" s="68"/>
      <c r="F94" s="66"/>
      <c r="G94" s="66"/>
      <c r="H94" s="68"/>
      <c r="I94" s="72"/>
    </row>
    <row r="95" spans="4:9" x14ac:dyDescent="0.2">
      <c r="D95" s="66"/>
      <c r="E95" s="68"/>
      <c r="F95" s="66"/>
      <c r="G95" s="66"/>
      <c r="H95" s="68"/>
      <c r="I95" s="72"/>
    </row>
    <row r="96" spans="4:9" x14ac:dyDescent="0.2">
      <c r="D96" s="66"/>
      <c r="E96" s="68"/>
      <c r="F96" s="66"/>
      <c r="G96" s="66"/>
      <c r="H96" s="68"/>
      <c r="I96" s="72"/>
    </row>
    <row r="97" spans="4:9" x14ac:dyDescent="0.2">
      <c r="D97" s="66"/>
      <c r="E97" s="68"/>
      <c r="F97" s="66"/>
      <c r="G97" s="68"/>
      <c r="H97" s="69"/>
      <c r="I97" s="72"/>
    </row>
    <row r="98" spans="4:9" x14ac:dyDescent="0.2">
      <c r="D98" s="66"/>
      <c r="E98" s="68"/>
      <c r="F98" s="66"/>
      <c r="G98" s="68"/>
      <c r="H98" s="69"/>
      <c r="I98" s="72"/>
    </row>
    <row r="99" spans="4:9" x14ac:dyDescent="0.2">
      <c r="D99" s="66"/>
      <c r="E99" s="68"/>
      <c r="F99" s="66"/>
      <c r="G99" s="68"/>
      <c r="H99" s="69"/>
      <c r="I99" s="72"/>
    </row>
    <row r="100" spans="4:9" x14ac:dyDescent="0.2">
      <c r="D100" s="66"/>
      <c r="E100" s="68"/>
      <c r="F100" s="66"/>
      <c r="G100" s="68"/>
      <c r="H100" s="69"/>
      <c r="I100" s="72"/>
    </row>
    <row r="101" spans="4:9" x14ac:dyDescent="0.2">
      <c r="D101" s="66"/>
      <c r="E101" s="68"/>
      <c r="F101" s="66"/>
      <c r="G101" s="68"/>
      <c r="H101" s="69"/>
      <c r="I101" s="72"/>
    </row>
    <row r="102" spans="4:9" x14ac:dyDescent="0.2">
      <c r="D102" s="66"/>
      <c r="E102" s="68"/>
      <c r="F102" s="66"/>
      <c r="G102" s="68"/>
      <c r="H102" s="69"/>
      <c r="I102" s="72"/>
    </row>
    <row r="103" spans="4:9" x14ac:dyDescent="0.2">
      <c r="D103" s="66"/>
      <c r="E103" s="68"/>
      <c r="F103" s="66"/>
      <c r="G103" s="68"/>
      <c r="H103" s="69"/>
      <c r="I103" s="72"/>
    </row>
    <row r="104" spans="4:9" x14ac:dyDescent="0.2">
      <c r="D104" s="66"/>
      <c r="E104" s="68"/>
      <c r="F104" s="66"/>
      <c r="G104" s="68"/>
      <c r="H104" s="69"/>
      <c r="I104" s="72"/>
    </row>
    <row r="105" spans="4:9" x14ac:dyDescent="0.2">
      <c r="D105" s="66"/>
      <c r="E105" s="68"/>
      <c r="F105" s="66"/>
      <c r="G105" s="68"/>
      <c r="H105" s="69"/>
      <c r="I105" s="72"/>
    </row>
    <row r="106" spans="4:9" x14ac:dyDescent="0.2">
      <c r="D106" s="66"/>
      <c r="E106" s="68"/>
      <c r="F106" s="66"/>
      <c r="G106" s="68"/>
      <c r="H106" s="69"/>
      <c r="I106" s="72"/>
    </row>
    <row r="107" spans="4:9" x14ac:dyDescent="0.2">
      <c r="D107" s="66"/>
      <c r="E107" s="68"/>
      <c r="F107" s="66"/>
      <c r="G107" s="68"/>
      <c r="H107" s="69"/>
      <c r="I107" s="72"/>
    </row>
    <row r="108" spans="4:9" x14ac:dyDescent="0.2">
      <c r="D108" s="66"/>
      <c r="E108" s="68"/>
      <c r="F108" s="66"/>
      <c r="G108" s="68"/>
      <c r="H108" s="69"/>
      <c r="I108" s="72"/>
    </row>
    <row r="109" spans="4:9" x14ac:dyDescent="0.2">
      <c r="D109" s="66"/>
      <c r="E109" s="68"/>
      <c r="F109" s="66"/>
      <c r="G109" s="68"/>
      <c r="H109" s="69"/>
      <c r="I109" s="72"/>
    </row>
    <row r="110" spans="4:9" x14ac:dyDescent="0.2">
      <c r="D110" s="66"/>
      <c r="E110" s="68"/>
      <c r="F110" s="66"/>
      <c r="G110" s="68"/>
      <c r="H110" s="69"/>
      <c r="I110" s="72"/>
    </row>
    <row r="111" spans="4:9" x14ac:dyDescent="0.2">
      <c r="D111" s="66"/>
      <c r="E111" s="68"/>
      <c r="F111" s="66"/>
      <c r="G111" s="68"/>
      <c r="H111" s="69"/>
      <c r="I111" s="72"/>
    </row>
    <row r="112" spans="4:9" x14ac:dyDescent="0.2">
      <c r="D112" s="66"/>
      <c r="E112" s="68"/>
      <c r="F112" s="66"/>
      <c r="G112" s="68"/>
      <c r="H112" s="69"/>
      <c r="I112" s="72"/>
    </row>
    <row r="113" spans="4:9" x14ac:dyDescent="0.2">
      <c r="D113" s="66"/>
      <c r="E113" s="68"/>
      <c r="F113" s="66"/>
      <c r="G113" s="68"/>
      <c r="H113" s="69"/>
      <c r="I113" s="72"/>
    </row>
    <row r="114" spans="4:9" x14ac:dyDescent="0.2">
      <c r="D114" s="66"/>
      <c r="E114" s="68"/>
      <c r="F114" s="66"/>
      <c r="G114" s="68"/>
      <c r="H114" s="69"/>
      <c r="I114" s="72"/>
    </row>
    <row r="115" spans="4:9" x14ac:dyDescent="0.2">
      <c r="D115" s="66"/>
      <c r="E115" s="68"/>
      <c r="F115" s="66"/>
      <c r="G115" s="68"/>
      <c r="H115" s="69"/>
      <c r="I115" s="72"/>
    </row>
    <row r="116" spans="4:9" x14ac:dyDescent="0.2">
      <c r="D116" s="66"/>
      <c r="E116" s="68"/>
      <c r="F116" s="66"/>
      <c r="G116" s="68"/>
      <c r="H116" s="69"/>
      <c r="I116" s="72"/>
    </row>
    <row r="117" spans="4:9" x14ac:dyDescent="0.2">
      <c r="D117" s="66"/>
      <c r="E117" s="68"/>
      <c r="F117" s="66"/>
      <c r="G117" s="68"/>
      <c r="H117" s="69"/>
      <c r="I117" s="72"/>
    </row>
    <row r="118" spans="4:9" x14ac:dyDescent="0.2">
      <c r="D118" s="66"/>
      <c r="E118" s="68"/>
      <c r="F118" s="66"/>
      <c r="G118" s="68"/>
      <c r="H118" s="69"/>
      <c r="I118" s="72"/>
    </row>
    <row r="119" spans="4:9" x14ac:dyDescent="0.2">
      <c r="D119" s="66"/>
      <c r="E119" s="68"/>
      <c r="F119" s="66"/>
      <c r="G119" s="68"/>
      <c r="H119" s="69"/>
      <c r="I119" s="72"/>
    </row>
    <row r="120" spans="4:9" x14ac:dyDescent="0.2">
      <c r="D120" s="66"/>
      <c r="E120" s="68"/>
      <c r="F120" s="66"/>
      <c r="G120" s="68"/>
      <c r="H120" s="69"/>
      <c r="I120" s="72"/>
    </row>
    <row r="121" spans="4:9" x14ac:dyDescent="0.2">
      <c r="D121" s="66"/>
      <c r="E121" s="68"/>
      <c r="F121" s="66"/>
      <c r="G121" s="68"/>
      <c r="H121" s="69"/>
      <c r="I121" s="72"/>
    </row>
    <row r="122" spans="4:9" x14ac:dyDescent="0.2">
      <c r="D122" s="66"/>
      <c r="E122" s="68"/>
      <c r="F122" s="66"/>
      <c r="G122" s="68"/>
      <c r="H122" s="69"/>
      <c r="I122" s="72"/>
    </row>
    <row r="123" spans="4:9" x14ac:dyDescent="0.2">
      <c r="D123" s="66"/>
      <c r="E123" s="68"/>
      <c r="F123" s="66"/>
      <c r="G123" s="68"/>
      <c r="H123" s="69"/>
      <c r="I123" s="72"/>
    </row>
    <row r="124" spans="4:9" x14ac:dyDescent="0.2">
      <c r="D124" s="66"/>
      <c r="E124" s="68"/>
      <c r="F124" s="66"/>
      <c r="G124" s="68"/>
      <c r="H124" s="69"/>
      <c r="I124" s="72"/>
    </row>
    <row r="125" spans="4:9" x14ac:dyDescent="0.2">
      <c r="D125" s="66"/>
      <c r="E125" s="68"/>
      <c r="F125" s="66"/>
      <c r="G125" s="68"/>
      <c r="H125" s="69"/>
      <c r="I125" s="72"/>
    </row>
    <row r="126" spans="4:9" x14ac:dyDescent="0.2">
      <c r="D126" s="66"/>
      <c r="E126" s="68"/>
      <c r="F126" s="66"/>
      <c r="G126" s="68"/>
      <c r="H126" s="69"/>
      <c r="I126" s="72"/>
    </row>
    <row r="127" spans="4:9" x14ac:dyDescent="0.2">
      <c r="D127" s="66"/>
      <c r="E127" s="68"/>
      <c r="F127" s="66"/>
      <c r="G127" s="68"/>
      <c r="H127" s="69"/>
      <c r="I127" s="72"/>
    </row>
    <row r="128" spans="4:9" x14ac:dyDescent="0.2">
      <c r="D128" s="66"/>
      <c r="E128" s="68"/>
      <c r="F128" s="66"/>
      <c r="G128" s="68"/>
      <c r="H128" s="69"/>
      <c r="I128" s="72"/>
    </row>
    <row r="129" spans="4:9" x14ac:dyDescent="0.2">
      <c r="D129" s="66"/>
      <c r="E129" s="68"/>
      <c r="F129" s="66"/>
      <c r="G129" s="68"/>
      <c r="H129" s="69"/>
      <c r="I129" s="72"/>
    </row>
    <row r="130" spans="4:9" x14ac:dyDescent="0.2">
      <c r="D130" s="66"/>
      <c r="E130" s="68"/>
      <c r="F130" s="66"/>
      <c r="G130" s="68"/>
      <c r="H130" s="69"/>
      <c r="I130" s="72"/>
    </row>
    <row r="131" spans="4:9" x14ac:dyDescent="0.2">
      <c r="D131" s="66"/>
      <c r="E131" s="68"/>
      <c r="F131" s="66"/>
      <c r="G131" s="68"/>
      <c r="H131" s="69"/>
      <c r="I131" s="72"/>
    </row>
    <row r="132" spans="4:9" x14ac:dyDescent="0.2">
      <c r="D132" s="66"/>
      <c r="E132" s="68"/>
      <c r="F132" s="66"/>
      <c r="G132" s="68"/>
      <c r="H132" s="69"/>
      <c r="I132" s="72"/>
    </row>
    <row r="133" spans="4:9" x14ac:dyDescent="0.2">
      <c r="D133" s="66"/>
      <c r="E133" s="68"/>
      <c r="F133" s="66"/>
      <c r="G133" s="68"/>
      <c r="H133" s="69"/>
      <c r="I133" s="72"/>
    </row>
    <row r="134" spans="4:9" x14ac:dyDescent="0.2">
      <c r="D134" s="66"/>
      <c r="E134" s="68"/>
      <c r="F134" s="66"/>
      <c r="G134" s="68"/>
      <c r="H134" s="69"/>
      <c r="I134" s="72"/>
    </row>
    <row r="135" spans="4:9" x14ac:dyDescent="0.2">
      <c r="D135" s="66"/>
      <c r="E135" s="68"/>
      <c r="F135" s="66"/>
      <c r="G135" s="68"/>
      <c r="H135" s="69"/>
      <c r="I135" s="72"/>
    </row>
    <row r="136" spans="4:9" x14ac:dyDescent="0.2">
      <c r="D136" s="66"/>
      <c r="E136" s="68"/>
      <c r="F136" s="66"/>
      <c r="G136" s="68"/>
      <c r="H136" s="69"/>
      <c r="I136" s="72"/>
    </row>
    <row r="137" spans="4:9" x14ac:dyDescent="0.2">
      <c r="D137" s="66"/>
      <c r="E137" s="68"/>
      <c r="F137" s="66"/>
      <c r="G137" s="68"/>
      <c r="H137" s="69"/>
      <c r="I137" s="72"/>
    </row>
    <row r="138" spans="4:9" x14ac:dyDescent="0.2">
      <c r="D138" s="66"/>
      <c r="E138" s="68"/>
      <c r="F138" s="66"/>
      <c r="G138" s="68"/>
      <c r="H138" s="69"/>
      <c r="I138" s="72"/>
    </row>
    <row r="139" spans="4:9" x14ac:dyDescent="0.2">
      <c r="D139" s="66"/>
      <c r="E139" s="68"/>
      <c r="F139" s="66"/>
      <c r="G139" s="68"/>
      <c r="H139" s="69"/>
      <c r="I139" s="72"/>
    </row>
    <row r="140" spans="4:9" x14ac:dyDescent="0.2">
      <c r="D140" s="66"/>
      <c r="E140" s="68"/>
      <c r="F140" s="66"/>
      <c r="G140" s="68"/>
      <c r="H140" s="69"/>
      <c r="I140" s="72"/>
    </row>
    <row r="141" spans="4:9" x14ac:dyDescent="0.2">
      <c r="D141" s="66"/>
      <c r="E141" s="68"/>
      <c r="F141" s="66"/>
      <c r="G141" s="68"/>
      <c r="H141" s="69"/>
      <c r="I141" s="72"/>
    </row>
    <row r="142" spans="4:9" x14ac:dyDescent="0.2">
      <c r="D142" s="66"/>
      <c r="E142" s="68"/>
      <c r="F142" s="66"/>
      <c r="G142" s="68"/>
      <c r="H142" s="69"/>
      <c r="I142" s="72"/>
    </row>
    <row r="143" spans="4:9" x14ac:dyDescent="0.2">
      <c r="D143" s="66"/>
      <c r="E143" s="68"/>
      <c r="F143" s="66"/>
      <c r="G143" s="68"/>
      <c r="H143" s="69"/>
      <c r="I143" s="72"/>
    </row>
    <row r="144" spans="4:9" x14ac:dyDescent="0.2">
      <c r="D144" s="66"/>
      <c r="E144" s="68"/>
      <c r="F144" s="66"/>
      <c r="G144" s="68"/>
      <c r="H144" s="69"/>
      <c r="I144" s="72"/>
    </row>
    <row r="145" spans="4:9" x14ac:dyDescent="0.2">
      <c r="D145" s="66"/>
      <c r="E145" s="68"/>
      <c r="F145" s="66"/>
      <c r="G145" s="68"/>
      <c r="H145" s="69"/>
      <c r="I145" s="72"/>
    </row>
    <row r="146" spans="4:9" x14ac:dyDescent="0.2">
      <c r="D146" s="66"/>
      <c r="E146" s="68"/>
      <c r="F146" s="66"/>
      <c r="G146" s="68"/>
      <c r="H146" s="69"/>
      <c r="I146" s="72"/>
    </row>
    <row r="147" spans="4:9" x14ac:dyDescent="0.2">
      <c r="D147" s="66"/>
      <c r="E147" s="68"/>
      <c r="F147" s="66"/>
      <c r="G147" s="68"/>
      <c r="H147" s="69"/>
      <c r="I147" s="72"/>
    </row>
    <row r="148" spans="4:9" x14ac:dyDescent="0.2">
      <c r="D148" s="66"/>
      <c r="E148" s="68"/>
      <c r="F148" s="66"/>
      <c r="G148" s="68"/>
      <c r="H148" s="69"/>
      <c r="I148" s="72"/>
    </row>
    <row r="149" spans="4:9" x14ac:dyDescent="0.2">
      <c r="D149" s="66"/>
      <c r="E149" s="68"/>
      <c r="F149" s="66"/>
      <c r="G149" s="68"/>
      <c r="H149" s="69"/>
      <c r="I149" s="72"/>
    </row>
    <row r="150" spans="4:9" x14ac:dyDescent="0.2">
      <c r="D150" s="66"/>
      <c r="E150" s="68"/>
      <c r="F150" s="66"/>
      <c r="G150" s="68"/>
      <c r="H150" s="69"/>
      <c r="I150" s="72"/>
    </row>
    <row r="151" spans="4:9" x14ac:dyDescent="0.2">
      <c r="D151" s="66"/>
      <c r="E151" s="68"/>
      <c r="F151" s="66"/>
      <c r="G151" s="68"/>
      <c r="H151" s="69"/>
      <c r="I151" s="72"/>
    </row>
    <row r="152" spans="4:9" x14ac:dyDescent="0.2">
      <c r="D152" s="66"/>
      <c r="E152" s="68"/>
      <c r="F152" s="66"/>
      <c r="G152" s="68"/>
      <c r="H152" s="69"/>
      <c r="I152" s="72"/>
    </row>
    <row r="153" spans="4:9" x14ac:dyDescent="0.2">
      <c r="D153" s="66"/>
      <c r="E153" s="68"/>
      <c r="F153" s="66"/>
      <c r="G153" s="68"/>
      <c r="H153" s="69"/>
      <c r="I153" s="72"/>
    </row>
    <row r="154" spans="4:9" x14ac:dyDescent="0.2">
      <c r="D154" s="66"/>
      <c r="E154" s="68"/>
      <c r="F154" s="66"/>
      <c r="G154" s="68"/>
      <c r="H154" s="69"/>
      <c r="I154" s="72"/>
    </row>
    <row r="155" spans="4:9" x14ac:dyDescent="0.2">
      <c r="D155" s="66"/>
      <c r="E155" s="68"/>
      <c r="F155" s="66"/>
      <c r="G155" s="68"/>
      <c r="H155" s="69"/>
      <c r="I155" s="72"/>
    </row>
    <row r="156" spans="4:9" x14ac:dyDescent="0.2">
      <c r="D156" s="73"/>
      <c r="E156" s="74"/>
      <c r="F156" s="66"/>
      <c r="G156" s="68"/>
      <c r="H156" s="69"/>
      <c r="I156" s="72"/>
    </row>
    <row r="157" spans="4:9" x14ac:dyDescent="0.2">
      <c r="D157" s="66"/>
      <c r="E157" s="68"/>
      <c r="F157" s="66"/>
      <c r="G157" s="68"/>
      <c r="H157" s="69"/>
      <c r="I157" s="72"/>
    </row>
    <row r="158" spans="4:9" x14ac:dyDescent="0.2">
      <c r="D158" s="66"/>
      <c r="E158" s="68"/>
      <c r="F158" s="66"/>
      <c r="G158" s="68"/>
      <c r="H158" s="69"/>
      <c r="I158" s="72"/>
    </row>
    <row r="159" spans="4:9" x14ac:dyDescent="0.2">
      <c r="D159" s="66"/>
      <c r="E159" s="68"/>
      <c r="F159" s="66"/>
      <c r="G159" s="68"/>
      <c r="H159" s="69"/>
      <c r="I159" s="72"/>
    </row>
    <row r="160" spans="4:9" x14ac:dyDescent="0.2">
      <c r="D160" s="66"/>
      <c r="E160" s="68"/>
      <c r="F160" s="66"/>
      <c r="G160" s="68"/>
      <c r="H160" s="69"/>
      <c r="I160" s="72"/>
    </row>
    <row r="161" spans="4:9" x14ac:dyDescent="0.2">
      <c r="D161" s="66"/>
      <c r="E161" s="68"/>
      <c r="F161" s="66"/>
      <c r="G161" s="68"/>
      <c r="H161" s="69"/>
      <c r="I161" s="72"/>
    </row>
    <row r="162" spans="4:9" x14ac:dyDescent="0.2">
      <c r="D162" s="73"/>
      <c r="E162" s="74"/>
      <c r="F162" s="66"/>
      <c r="G162" s="68"/>
      <c r="H162" s="69"/>
      <c r="I162" s="72"/>
    </row>
    <row r="163" spans="4:9" x14ac:dyDescent="0.2">
      <c r="D163" s="73"/>
      <c r="E163" s="74"/>
      <c r="F163" s="66"/>
      <c r="G163" s="68"/>
      <c r="H163" s="69"/>
      <c r="I163" s="72"/>
    </row>
    <row r="164" spans="4:9" x14ac:dyDescent="0.2">
      <c r="D164" s="66"/>
      <c r="E164" s="68"/>
      <c r="F164" s="66"/>
      <c r="G164" s="68"/>
      <c r="H164" s="69"/>
      <c r="I164" s="72"/>
    </row>
    <row r="165" spans="4:9" x14ac:dyDescent="0.2">
      <c r="D165" s="66"/>
      <c r="E165" s="68"/>
      <c r="F165" s="66"/>
      <c r="G165" s="68"/>
      <c r="H165" s="69"/>
      <c r="I165" s="72"/>
    </row>
    <row r="166" spans="4:9" x14ac:dyDescent="0.2">
      <c r="D166" s="73"/>
      <c r="E166" s="74"/>
      <c r="F166" s="66"/>
      <c r="G166" s="68"/>
      <c r="H166" s="69"/>
      <c r="I166" s="72"/>
    </row>
    <row r="167" spans="4:9" x14ac:dyDescent="0.2">
      <c r="D167" s="73"/>
      <c r="E167" s="74"/>
      <c r="F167" s="66"/>
      <c r="G167" s="68"/>
      <c r="H167" s="69"/>
      <c r="I167" s="72"/>
    </row>
    <row r="168" spans="4:9" x14ac:dyDescent="0.2">
      <c r="D168" s="73"/>
      <c r="E168" s="74"/>
      <c r="F168" s="66"/>
      <c r="G168" s="68"/>
      <c r="H168" s="69"/>
      <c r="I168" s="72"/>
    </row>
    <row r="169" spans="4:9" x14ac:dyDescent="0.2">
      <c r="D169" s="66"/>
      <c r="E169" s="68"/>
      <c r="F169" s="66"/>
      <c r="G169" s="68"/>
      <c r="H169" s="69"/>
      <c r="I169" s="72"/>
    </row>
    <row r="170" spans="4:9" x14ac:dyDescent="0.2">
      <c r="D170" s="66"/>
      <c r="E170" s="68"/>
      <c r="F170" s="66"/>
      <c r="G170" s="68"/>
      <c r="H170" s="69"/>
      <c r="I170" s="72"/>
    </row>
    <row r="171" spans="4:9" x14ac:dyDescent="0.2">
      <c r="D171" s="66"/>
      <c r="E171" s="68"/>
      <c r="F171" s="66"/>
      <c r="G171" s="68"/>
      <c r="H171" s="69"/>
      <c r="I171" s="72"/>
    </row>
    <row r="172" spans="4:9" x14ac:dyDescent="0.2">
      <c r="D172" s="66"/>
      <c r="E172" s="68"/>
      <c r="F172" s="66"/>
      <c r="G172" s="68"/>
      <c r="H172" s="69"/>
      <c r="I172" s="72"/>
    </row>
    <row r="173" spans="4:9" x14ac:dyDescent="0.2">
      <c r="D173" s="66"/>
      <c r="E173" s="68"/>
      <c r="F173" s="66"/>
      <c r="G173" s="68"/>
      <c r="H173" s="69"/>
      <c r="I173" s="72"/>
    </row>
    <row r="174" spans="4:9" x14ac:dyDescent="0.2">
      <c r="D174" s="66"/>
      <c r="E174" s="68"/>
      <c r="F174" s="66"/>
      <c r="G174" s="68"/>
      <c r="H174" s="69"/>
      <c r="I174" s="72"/>
    </row>
    <row r="175" spans="4:9" x14ac:dyDescent="0.2">
      <c r="D175" s="73"/>
      <c r="E175" s="74"/>
      <c r="F175" s="66"/>
      <c r="G175" s="68"/>
      <c r="H175" s="69"/>
      <c r="I175" s="72"/>
    </row>
    <row r="176" spans="4:9" x14ac:dyDescent="0.2">
      <c r="D176" s="73"/>
      <c r="E176" s="74"/>
      <c r="F176" s="66"/>
      <c r="G176" s="68"/>
      <c r="H176" s="69"/>
      <c r="I176" s="72"/>
    </row>
    <row r="177" spans="4:9" x14ac:dyDescent="0.2">
      <c r="D177" s="73"/>
      <c r="E177" s="74"/>
      <c r="F177" s="66"/>
      <c r="G177" s="68"/>
      <c r="H177" s="69"/>
      <c r="I177" s="72"/>
    </row>
    <row r="178" spans="4:9" x14ac:dyDescent="0.2">
      <c r="D178" s="73"/>
      <c r="E178" s="74"/>
      <c r="F178" s="66"/>
      <c r="G178" s="68"/>
      <c r="H178" s="69"/>
      <c r="I178" s="72"/>
    </row>
    <row r="179" spans="4:9" x14ac:dyDescent="0.2">
      <c r="D179" s="73"/>
      <c r="E179" s="75"/>
      <c r="F179" s="66"/>
      <c r="G179" s="68"/>
      <c r="H179" s="69"/>
      <c r="I179" s="72"/>
    </row>
    <row r="180" spans="4:9" x14ac:dyDescent="0.2">
      <c r="D180" s="66"/>
      <c r="E180" s="68"/>
      <c r="F180" s="66"/>
      <c r="G180" s="68"/>
      <c r="H180" s="69"/>
      <c r="I180" s="72"/>
    </row>
    <row r="181" spans="4:9" x14ac:dyDescent="0.2">
      <c r="D181" s="66"/>
      <c r="E181" s="68"/>
      <c r="F181" s="66"/>
      <c r="G181" s="68"/>
      <c r="H181" s="69"/>
      <c r="I181" s="72"/>
    </row>
    <row r="182" spans="4:9" x14ac:dyDescent="0.2">
      <c r="D182" s="73"/>
      <c r="E182" s="74"/>
      <c r="F182" s="66"/>
      <c r="G182" s="68"/>
      <c r="H182" s="69"/>
      <c r="I182" s="72"/>
    </row>
    <row r="183" spans="4:9" x14ac:dyDescent="0.2">
      <c r="D183" s="66"/>
      <c r="E183" s="68"/>
      <c r="F183" s="66"/>
      <c r="G183" s="68"/>
      <c r="H183" s="69"/>
      <c r="I183" s="72"/>
    </row>
    <row r="184" spans="4:9" x14ac:dyDescent="0.2">
      <c r="D184" s="66"/>
      <c r="E184" s="68"/>
      <c r="F184" s="66"/>
      <c r="G184" s="68"/>
      <c r="H184" s="69"/>
      <c r="I184" s="72"/>
    </row>
    <row r="185" spans="4:9" x14ac:dyDescent="0.2">
      <c r="D185" s="66"/>
      <c r="E185" s="68"/>
      <c r="F185" s="66"/>
      <c r="G185" s="68"/>
      <c r="H185" s="69"/>
      <c r="I185" s="72"/>
    </row>
    <row r="186" spans="4:9" x14ac:dyDescent="0.2">
      <c r="D186" s="66"/>
      <c r="E186" s="68"/>
      <c r="F186" s="66"/>
      <c r="G186" s="68"/>
      <c r="H186" s="69"/>
      <c r="I186" s="72"/>
    </row>
    <row r="187" spans="4:9" x14ac:dyDescent="0.2">
      <c r="D187" s="66"/>
      <c r="E187" s="68"/>
      <c r="F187" s="66"/>
      <c r="G187" s="68"/>
      <c r="H187" s="69"/>
      <c r="I187" s="72"/>
    </row>
    <row r="188" spans="4:9" x14ac:dyDescent="0.2">
      <c r="D188" s="66"/>
      <c r="E188" s="68"/>
      <c r="F188" s="66"/>
      <c r="G188" s="68"/>
      <c r="H188" s="69"/>
      <c r="I188" s="72"/>
    </row>
    <row r="189" spans="4:9" x14ac:dyDescent="0.2">
      <c r="D189" s="66"/>
      <c r="E189" s="68"/>
      <c r="F189" s="66"/>
      <c r="G189" s="68"/>
      <c r="H189" s="69"/>
      <c r="I189" s="72"/>
    </row>
    <row r="190" spans="4:9" x14ac:dyDescent="0.2">
      <c r="D190" s="66"/>
      <c r="E190" s="68"/>
      <c r="F190" s="66"/>
      <c r="G190" s="68"/>
      <c r="H190" s="69"/>
      <c r="I190" s="72"/>
    </row>
    <row r="191" spans="4:9" x14ac:dyDescent="0.2">
      <c r="D191" s="73"/>
      <c r="E191" s="74"/>
      <c r="F191" s="66"/>
      <c r="G191" s="68"/>
      <c r="H191" s="69"/>
      <c r="I191" s="72"/>
    </row>
    <row r="192" spans="4:9" x14ac:dyDescent="0.2">
      <c r="D192" s="66"/>
      <c r="E192" s="68"/>
      <c r="F192" s="66"/>
      <c r="G192" s="68"/>
      <c r="H192" s="69"/>
      <c r="I192" s="72"/>
    </row>
    <row r="193" spans="4:9" x14ac:dyDescent="0.2">
      <c r="D193" s="66"/>
      <c r="E193" s="68"/>
      <c r="F193" s="66"/>
      <c r="G193" s="68"/>
      <c r="H193" s="69"/>
      <c r="I193" s="72"/>
    </row>
    <row r="194" spans="4:9" x14ac:dyDescent="0.2">
      <c r="D194" s="66"/>
      <c r="E194" s="68"/>
      <c r="F194" s="66"/>
      <c r="G194" s="68"/>
      <c r="H194" s="69"/>
      <c r="I194" s="72"/>
    </row>
    <row r="195" spans="4:9" x14ac:dyDescent="0.2">
      <c r="D195" s="66"/>
      <c r="E195" s="68"/>
      <c r="F195" s="66"/>
      <c r="G195" s="68"/>
      <c r="H195" s="69"/>
      <c r="I195" s="72"/>
    </row>
    <row r="196" spans="4:9" x14ac:dyDescent="0.2">
      <c r="D196" s="66"/>
      <c r="E196" s="68"/>
      <c r="F196" s="66"/>
      <c r="G196" s="68"/>
      <c r="H196" s="69"/>
      <c r="I196" s="72"/>
    </row>
    <row r="197" spans="4:9" x14ac:dyDescent="0.2">
      <c r="D197" s="66"/>
      <c r="E197" s="68"/>
      <c r="F197" s="66"/>
      <c r="G197" s="68"/>
      <c r="H197" s="69"/>
      <c r="I197" s="72"/>
    </row>
    <row r="198" spans="4:9" x14ac:dyDescent="0.2">
      <c r="D198" s="66"/>
      <c r="E198" s="68"/>
      <c r="F198" s="66"/>
      <c r="G198" s="68"/>
      <c r="H198" s="69"/>
      <c r="I198" s="72"/>
    </row>
    <row r="199" spans="4:9" x14ac:dyDescent="0.2">
      <c r="D199" s="73"/>
      <c r="E199" s="74"/>
      <c r="F199" s="66"/>
      <c r="G199" s="68"/>
      <c r="H199" s="69"/>
      <c r="I199" s="72"/>
    </row>
    <row r="200" spans="4:9" x14ac:dyDescent="0.2">
      <c r="D200" s="66"/>
      <c r="E200" s="68"/>
      <c r="F200" s="66"/>
      <c r="G200" s="68"/>
      <c r="H200" s="69"/>
      <c r="I200" s="72"/>
    </row>
    <row r="201" spans="4:9" x14ac:dyDescent="0.2">
      <c r="D201" s="66"/>
      <c r="E201" s="68"/>
      <c r="F201" s="66"/>
      <c r="G201" s="68"/>
      <c r="H201" s="69"/>
      <c r="I201" s="72"/>
    </row>
    <row r="202" spans="4:9" x14ac:dyDescent="0.2">
      <c r="D202" s="66"/>
      <c r="E202" s="68"/>
      <c r="F202" s="66"/>
      <c r="G202" s="68"/>
      <c r="H202" s="69"/>
      <c r="I202" s="72"/>
    </row>
    <row r="203" spans="4:9" x14ac:dyDescent="0.2">
      <c r="D203" s="66"/>
      <c r="E203" s="68"/>
      <c r="F203" s="66"/>
      <c r="G203" s="68"/>
      <c r="H203" s="69"/>
      <c r="I203" s="72"/>
    </row>
    <row r="204" spans="4:9" x14ac:dyDescent="0.2">
      <c r="D204" s="66"/>
      <c r="E204" s="68"/>
      <c r="F204" s="66"/>
      <c r="G204" s="68"/>
      <c r="H204" s="69"/>
      <c r="I204" s="72"/>
    </row>
    <row r="205" spans="4:9" x14ac:dyDescent="0.2">
      <c r="D205" s="73"/>
      <c r="E205" s="74"/>
      <c r="F205" s="66"/>
      <c r="G205" s="68"/>
      <c r="H205" s="69"/>
      <c r="I205" s="72"/>
    </row>
    <row r="206" spans="4:9" x14ac:dyDescent="0.2">
      <c r="D206" s="66"/>
      <c r="E206" s="76"/>
      <c r="F206" s="66"/>
      <c r="G206" s="68"/>
      <c r="H206" s="69"/>
      <c r="I206" s="72"/>
    </row>
    <row r="207" spans="4:9" x14ac:dyDescent="0.2">
      <c r="D207" s="73"/>
      <c r="E207" s="74"/>
      <c r="F207" s="66"/>
      <c r="G207" s="68"/>
      <c r="H207" s="69"/>
      <c r="I207" s="72"/>
    </row>
    <row r="208" spans="4:9" x14ac:dyDescent="0.2">
      <c r="D208" s="66"/>
      <c r="E208" s="68"/>
      <c r="F208" s="66"/>
      <c r="G208" s="68"/>
      <c r="H208" s="69"/>
      <c r="I208" s="72"/>
    </row>
    <row r="209" spans="4:9" x14ac:dyDescent="0.2">
      <c r="D209" s="66"/>
      <c r="E209" s="68"/>
      <c r="F209" s="66"/>
      <c r="G209" s="68"/>
      <c r="H209" s="69"/>
      <c r="I209" s="72"/>
    </row>
    <row r="210" spans="4:9" x14ac:dyDescent="0.2">
      <c r="D210" s="66"/>
      <c r="E210" s="68"/>
      <c r="F210" s="66"/>
      <c r="G210" s="68"/>
      <c r="H210" s="69"/>
      <c r="I210" s="72"/>
    </row>
    <row r="211" spans="4:9" x14ac:dyDescent="0.2">
      <c r="D211" s="66"/>
      <c r="E211" s="68"/>
      <c r="F211" s="66"/>
      <c r="G211" s="68"/>
      <c r="H211" s="69"/>
      <c r="I211" s="72"/>
    </row>
    <row r="212" spans="4:9" x14ac:dyDescent="0.2">
      <c r="D212" s="66"/>
      <c r="E212" s="68"/>
      <c r="F212" s="66"/>
      <c r="G212" s="68"/>
      <c r="H212" s="69"/>
      <c r="I212" s="72"/>
    </row>
    <row r="213" spans="4:9" x14ac:dyDescent="0.2">
      <c r="D213" s="66"/>
      <c r="E213" s="68"/>
      <c r="F213" s="66"/>
      <c r="G213" s="68"/>
      <c r="H213" s="69"/>
      <c r="I213" s="72"/>
    </row>
    <row r="214" spans="4:9" x14ac:dyDescent="0.2">
      <c r="D214" s="66"/>
      <c r="E214" s="68"/>
      <c r="F214" s="66"/>
      <c r="G214" s="68"/>
      <c r="H214" s="69"/>
      <c r="I214" s="72"/>
    </row>
    <row r="215" spans="4:9" x14ac:dyDescent="0.2">
      <c r="D215" s="66"/>
      <c r="E215" s="68"/>
      <c r="F215" s="66"/>
      <c r="G215" s="68"/>
      <c r="H215" s="69"/>
      <c r="I215" s="72"/>
    </row>
    <row r="216" spans="4:9" x14ac:dyDescent="0.2">
      <c r="D216" s="66"/>
      <c r="E216" s="68"/>
      <c r="F216" s="66"/>
      <c r="G216" s="68"/>
      <c r="H216" s="69"/>
      <c r="I216" s="72"/>
    </row>
    <row r="217" spans="4:9" x14ac:dyDescent="0.2">
      <c r="D217" s="66"/>
      <c r="E217" s="68"/>
      <c r="F217" s="66"/>
      <c r="G217" s="68"/>
      <c r="H217" s="69"/>
      <c r="I217" s="72"/>
    </row>
    <row r="218" spans="4:9" x14ac:dyDescent="0.2">
      <c r="D218" s="66"/>
      <c r="E218" s="68"/>
      <c r="F218" s="66"/>
      <c r="G218" s="68"/>
      <c r="H218" s="69"/>
      <c r="I218" s="72"/>
    </row>
    <row r="219" spans="4:9" x14ac:dyDescent="0.2">
      <c r="D219" s="66"/>
      <c r="E219" s="68"/>
      <c r="F219" s="66"/>
      <c r="G219" s="68"/>
      <c r="H219" s="69"/>
      <c r="I219" s="72"/>
    </row>
    <row r="220" spans="4:9" x14ac:dyDescent="0.2">
      <c r="D220" s="66"/>
      <c r="E220" s="68"/>
      <c r="F220" s="66"/>
      <c r="G220" s="68"/>
      <c r="H220" s="69"/>
      <c r="I220" s="72"/>
    </row>
    <row r="221" spans="4:9" x14ac:dyDescent="0.2">
      <c r="D221" s="66"/>
      <c r="E221" s="68"/>
      <c r="F221" s="66"/>
      <c r="G221" s="68"/>
      <c r="H221" s="69"/>
      <c r="I221" s="72"/>
    </row>
    <row r="222" spans="4:9" x14ac:dyDescent="0.2">
      <c r="D222" s="66"/>
      <c r="E222" s="68"/>
      <c r="F222" s="66"/>
      <c r="G222" s="68"/>
      <c r="H222" s="69"/>
      <c r="I222" s="72"/>
    </row>
    <row r="223" spans="4:9" x14ac:dyDescent="0.2">
      <c r="D223" s="66"/>
      <c r="E223" s="68"/>
      <c r="F223" s="66"/>
      <c r="G223" s="68"/>
      <c r="H223" s="69"/>
      <c r="I223" s="72"/>
    </row>
    <row r="224" spans="4:9" x14ac:dyDescent="0.2">
      <c r="D224" s="66"/>
      <c r="E224" s="68"/>
      <c r="F224" s="66"/>
      <c r="G224" s="68"/>
      <c r="H224" s="69"/>
      <c r="I224" s="72"/>
    </row>
    <row r="225" spans="4:9" x14ac:dyDescent="0.2">
      <c r="D225" s="66"/>
      <c r="E225" s="68"/>
      <c r="F225" s="66"/>
      <c r="G225" s="68"/>
      <c r="H225" s="69"/>
      <c r="I225" s="72"/>
    </row>
    <row r="226" spans="4:9" x14ac:dyDescent="0.2">
      <c r="D226" s="66"/>
      <c r="E226" s="68"/>
      <c r="F226" s="66"/>
      <c r="G226" s="68"/>
      <c r="H226" s="69"/>
      <c r="I226" s="72"/>
    </row>
    <row r="227" spans="4:9" x14ac:dyDescent="0.2">
      <c r="D227" s="66"/>
      <c r="E227" s="68"/>
      <c r="F227" s="66"/>
      <c r="G227" s="68"/>
      <c r="H227" s="69"/>
      <c r="I227" s="72"/>
    </row>
    <row r="228" spans="4:9" x14ac:dyDescent="0.2">
      <c r="D228" s="73"/>
      <c r="E228" s="74"/>
      <c r="F228" s="66"/>
      <c r="G228" s="68"/>
      <c r="H228" s="69"/>
      <c r="I228" s="72"/>
    </row>
    <row r="229" spans="4:9" x14ac:dyDescent="0.2">
      <c r="D229" s="66"/>
      <c r="E229" s="68"/>
      <c r="F229" s="66"/>
      <c r="G229" s="68"/>
      <c r="H229" s="69"/>
      <c r="I229" s="72"/>
    </row>
    <row r="230" spans="4:9" x14ac:dyDescent="0.2">
      <c r="D230" s="66"/>
      <c r="E230" s="68"/>
      <c r="F230" s="66"/>
      <c r="G230" s="68"/>
      <c r="H230" s="69"/>
      <c r="I230" s="72"/>
    </row>
    <row r="231" spans="4:9" x14ac:dyDescent="0.2">
      <c r="D231" s="73"/>
      <c r="E231" s="74"/>
      <c r="F231" s="66"/>
      <c r="G231" s="68"/>
      <c r="H231" s="69"/>
      <c r="I231" s="72"/>
    </row>
    <row r="232" spans="4:9" x14ac:dyDescent="0.2">
      <c r="D232" s="66"/>
      <c r="E232" s="68"/>
      <c r="F232" s="66"/>
      <c r="G232" s="68"/>
      <c r="H232" s="69"/>
      <c r="I232" s="72"/>
    </row>
    <row r="233" spans="4:9" x14ac:dyDescent="0.2">
      <c r="D233" s="66"/>
      <c r="E233" s="68"/>
      <c r="F233" s="66"/>
      <c r="G233" s="68"/>
      <c r="H233" s="69"/>
      <c r="I233" s="72"/>
    </row>
    <row r="234" spans="4:9" x14ac:dyDescent="0.2">
      <c r="D234" s="73"/>
      <c r="E234" s="74"/>
      <c r="F234" s="66"/>
      <c r="G234" s="68"/>
      <c r="H234" s="69"/>
      <c r="I234" s="72"/>
    </row>
    <row r="235" spans="4:9" x14ac:dyDescent="0.2">
      <c r="D235" s="73"/>
      <c r="E235" s="74"/>
      <c r="F235" s="66"/>
      <c r="G235" s="68"/>
      <c r="H235" s="69"/>
      <c r="I235" s="72"/>
    </row>
    <row r="236" spans="4:9" x14ac:dyDescent="0.2">
      <c r="D236" s="66"/>
      <c r="E236" s="68"/>
      <c r="F236" s="66"/>
      <c r="G236" s="68"/>
      <c r="H236" s="69"/>
      <c r="I236" s="72"/>
    </row>
    <row r="237" spans="4:9" x14ac:dyDescent="0.2">
      <c r="D237" s="66"/>
      <c r="E237" s="68"/>
      <c r="F237" s="66"/>
      <c r="G237" s="68"/>
      <c r="H237" s="69"/>
      <c r="I237" s="72"/>
    </row>
    <row r="238" spans="4:9" x14ac:dyDescent="0.2">
      <c r="D238" s="66"/>
      <c r="E238" s="68"/>
      <c r="F238" s="66"/>
      <c r="G238" s="68"/>
      <c r="H238" s="69"/>
      <c r="I238" s="72"/>
    </row>
    <row r="239" spans="4:9" x14ac:dyDescent="0.2">
      <c r="D239" s="66"/>
      <c r="E239" s="68"/>
      <c r="F239" s="66"/>
      <c r="G239" s="68"/>
      <c r="H239" s="69"/>
      <c r="I239" s="72"/>
    </row>
    <row r="240" spans="4:9" x14ac:dyDescent="0.2">
      <c r="D240" s="66"/>
      <c r="E240" s="68"/>
      <c r="F240" s="66"/>
      <c r="G240" s="68"/>
      <c r="H240" s="69"/>
      <c r="I240" s="72"/>
    </row>
    <row r="241" spans="4:9" x14ac:dyDescent="0.2">
      <c r="D241" s="66"/>
      <c r="E241" s="68"/>
      <c r="F241" s="66"/>
      <c r="G241" s="68"/>
      <c r="H241" s="69"/>
      <c r="I241" s="72"/>
    </row>
    <row r="242" spans="4:9" x14ac:dyDescent="0.2">
      <c r="D242" s="66"/>
      <c r="E242" s="68"/>
      <c r="F242" s="66"/>
      <c r="G242" s="68"/>
      <c r="H242" s="69"/>
      <c r="I242" s="72"/>
    </row>
    <row r="243" spans="4:9" x14ac:dyDescent="0.2">
      <c r="D243" s="66"/>
      <c r="E243" s="68"/>
      <c r="F243" s="66"/>
      <c r="G243" s="68"/>
      <c r="H243" s="69"/>
      <c r="I243" s="72"/>
    </row>
    <row r="244" spans="4:9" x14ac:dyDescent="0.2">
      <c r="D244" s="66"/>
      <c r="E244" s="68"/>
      <c r="F244" s="66"/>
      <c r="G244" s="68"/>
      <c r="H244" s="69"/>
      <c r="I244" s="72"/>
    </row>
    <row r="245" spans="4:9" x14ac:dyDescent="0.2">
      <c r="D245" s="66"/>
      <c r="E245" s="68"/>
      <c r="F245" s="66"/>
      <c r="G245" s="68"/>
      <c r="H245" s="69"/>
      <c r="I245" s="72"/>
    </row>
    <row r="246" spans="4:9" x14ac:dyDescent="0.2">
      <c r="D246" s="66"/>
      <c r="E246" s="68"/>
      <c r="F246" s="66"/>
      <c r="G246" s="68"/>
      <c r="H246" s="69"/>
      <c r="I246" s="72"/>
    </row>
    <row r="247" spans="4:9" x14ac:dyDescent="0.2">
      <c r="D247" s="66"/>
      <c r="E247" s="68"/>
      <c r="F247" s="66"/>
      <c r="G247" s="68"/>
      <c r="H247" s="69"/>
      <c r="I247" s="72"/>
    </row>
    <row r="248" spans="4:9" x14ac:dyDescent="0.2">
      <c r="D248" s="66"/>
      <c r="E248" s="68"/>
      <c r="F248" s="66"/>
      <c r="G248" s="68"/>
      <c r="H248" s="69"/>
      <c r="I248" s="72"/>
    </row>
    <row r="249" spans="4:9" x14ac:dyDescent="0.2">
      <c r="D249" s="66"/>
      <c r="E249" s="68"/>
      <c r="F249" s="66"/>
      <c r="G249" s="68"/>
      <c r="H249" s="69"/>
      <c r="I249" s="72"/>
    </row>
    <row r="250" spans="4:9" x14ac:dyDescent="0.2">
      <c r="D250" s="66"/>
      <c r="E250" s="68"/>
      <c r="F250" s="66"/>
      <c r="G250" s="68"/>
      <c r="H250" s="69"/>
      <c r="I250" s="72"/>
    </row>
    <row r="251" spans="4:9" x14ac:dyDescent="0.2">
      <c r="D251" s="66"/>
      <c r="E251" s="68"/>
      <c r="F251" s="66"/>
      <c r="G251" s="68"/>
      <c r="H251" s="69"/>
      <c r="I251" s="72"/>
    </row>
    <row r="252" spans="4:9" x14ac:dyDescent="0.2">
      <c r="D252" s="66"/>
      <c r="E252" s="68"/>
      <c r="F252" s="66"/>
      <c r="G252" s="68"/>
      <c r="H252" s="69"/>
      <c r="I252" s="72"/>
    </row>
    <row r="253" spans="4:9" x14ac:dyDescent="0.2">
      <c r="D253" s="66"/>
      <c r="E253" s="68"/>
      <c r="F253" s="66"/>
      <c r="G253" s="68"/>
      <c r="H253" s="69"/>
      <c r="I253" s="72"/>
    </row>
    <row r="254" spans="4:9" x14ac:dyDescent="0.2">
      <c r="D254" s="66"/>
      <c r="E254" s="68"/>
      <c r="F254" s="66"/>
      <c r="G254" s="68"/>
      <c r="H254" s="69"/>
      <c r="I254" s="72"/>
    </row>
    <row r="255" spans="4:9" x14ac:dyDescent="0.2">
      <c r="D255" s="66"/>
      <c r="E255" s="68"/>
      <c r="F255" s="66"/>
      <c r="G255" s="68"/>
      <c r="H255" s="69"/>
      <c r="I255" s="72"/>
    </row>
    <row r="256" spans="4:9" x14ac:dyDescent="0.2">
      <c r="D256" s="66"/>
      <c r="E256" s="68"/>
      <c r="F256" s="66"/>
      <c r="G256" s="68"/>
      <c r="H256" s="69"/>
      <c r="I256" s="72"/>
    </row>
    <row r="257" spans="4:9" x14ac:dyDescent="0.2">
      <c r="D257" s="66"/>
      <c r="E257" s="68"/>
      <c r="F257" s="66"/>
      <c r="G257" s="68"/>
      <c r="H257" s="69"/>
      <c r="I257" s="72"/>
    </row>
    <row r="258" spans="4:9" x14ac:dyDescent="0.2">
      <c r="D258" s="66"/>
      <c r="E258" s="68"/>
      <c r="F258" s="66"/>
      <c r="G258" s="68"/>
      <c r="H258" s="69"/>
      <c r="I258" s="72"/>
    </row>
    <row r="259" spans="4:9" x14ac:dyDescent="0.2">
      <c r="D259" s="66"/>
      <c r="E259" s="68"/>
      <c r="F259" s="66"/>
      <c r="G259" s="68"/>
      <c r="H259" s="69"/>
      <c r="I259" s="72"/>
    </row>
    <row r="260" spans="4:9" x14ac:dyDescent="0.2">
      <c r="D260" s="66"/>
      <c r="E260" s="68"/>
      <c r="F260" s="66"/>
      <c r="G260" s="68"/>
      <c r="H260" s="69"/>
      <c r="I260" s="72"/>
    </row>
    <row r="261" spans="4:9" x14ac:dyDescent="0.2">
      <c r="D261" s="66"/>
      <c r="E261" s="68"/>
      <c r="F261" s="66"/>
      <c r="G261" s="68"/>
      <c r="H261" s="69"/>
      <c r="I261" s="72"/>
    </row>
    <row r="262" spans="4:9" x14ac:dyDescent="0.2">
      <c r="D262" s="66"/>
      <c r="E262" s="68"/>
      <c r="F262" s="66"/>
      <c r="G262" s="68"/>
      <c r="H262" s="69"/>
      <c r="I262" s="72"/>
    </row>
    <row r="263" spans="4:9" x14ac:dyDescent="0.2">
      <c r="D263" s="66"/>
      <c r="E263" s="68"/>
      <c r="F263" s="66"/>
      <c r="G263" s="68"/>
      <c r="H263" s="69"/>
      <c r="I263" s="72"/>
    </row>
    <row r="264" spans="4:9" x14ac:dyDescent="0.2">
      <c r="D264" s="66"/>
      <c r="E264" s="68"/>
      <c r="F264" s="66"/>
      <c r="G264" s="68"/>
      <c r="H264" s="69"/>
      <c r="I264" s="72"/>
    </row>
    <row r="265" spans="4:9" x14ac:dyDescent="0.2">
      <c r="D265" s="66"/>
      <c r="E265" s="68"/>
      <c r="F265" s="66"/>
      <c r="G265" s="68"/>
      <c r="H265" s="69"/>
      <c r="I265" s="72"/>
    </row>
    <row r="266" spans="4:9" x14ac:dyDescent="0.2">
      <c r="D266" s="66"/>
      <c r="E266" s="68"/>
      <c r="F266" s="66"/>
      <c r="G266" s="68"/>
      <c r="H266" s="69"/>
      <c r="I266" s="72"/>
    </row>
    <row r="267" spans="4:9" x14ac:dyDescent="0.2">
      <c r="D267" s="66"/>
      <c r="E267" s="68"/>
      <c r="F267" s="66"/>
      <c r="G267" s="68"/>
      <c r="H267" s="69"/>
      <c r="I267" s="72"/>
    </row>
    <row r="268" spans="4:9" x14ac:dyDescent="0.2">
      <c r="D268" s="66"/>
      <c r="E268" s="68"/>
      <c r="F268" s="66"/>
      <c r="G268" s="68"/>
      <c r="H268" s="69"/>
      <c r="I268" s="72"/>
    </row>
    <row r="269" spans="4:9" x14ac:dyDescent="0.2">
      <c r="D269" s="66"/>
      <c r="E269" s="68"/>
      <c r="F269" s="66"/>
      <c r="G269" s="68"/>
      <c r="H269" s="69"/>
      <c r="I269" s="72"/>
    </row>
    <row r="270" spans="4:9" x14ac:dyDescent="0.2">
      <c r="D270" s="66"/>
      <c r="E270" s="68"/>
      <c r="F270" s="66"/>
      <c r="G270" s="68"/>
      <c r="H270" s="69"/>
      <c r="I270" s="72"/>
    </row>
    <row r="271" spans="4:9" x14ac:dyDescent="0.2">
      <c r="D271" s="66"/>
      <c r="E271" s="68"/>
      <c r="F271" s="66"/>
      <c r="G271" s="68"/>
      <c r="H271" s="69"/>
      <c r="I271" s="72"/>
    </row>
    <row r="272" spans="4:9" x14ac:dyDescent="0.2">
      <c r="D272" s="66"/>
      <c r="E272" s="68"/>
      <c r="F272" s="66"/>
      <c r="G272" s="68"/>
      <c r="H272" s="69"/>
      <c r="I272" s="72"/>
    </row>
    <row r="273" spans="4:9" x14ac:dyDescent="0.2">
      <c r="D273" s="66"/>
      <c r="E273" s="68"/>
      <c r="F273" s="66"/>
      <c r="G273" s="68"/>
      <c r="H273" s="69"/>
      <c r="I273" s="72"/>
    </row>
    <row r="274" spans="4:9" x14ac:dyDescent="0.2">
      <c r="D274" s="66"/>
      <c r="E274" s="68"/>
      <c r="F274" s="66"/>
      <c r="G274" s="68"/>
      <c r="H274" s="69"/>
      <c r="I274" s="72"/>
    </row>
    <row r="275" spans="4:9" x14ac:dyDescent="0.2">
      <c r="D275" s="66"/>
      <c r="E275" s="68"/>
      <c r="F275" s="66"/>
      <c r="G275" s="68"/>
      <c r="H275" s="69"/>
      <c r="I275" s="72"/>
    </row>
    <row r="276" spans="4:9" x14ac:dyDescent="0.2">
      <c r="D276" s="73"/>
      <c r="E276" s="74"/>
      <c r="F276" s="66"/>
      <c r="G276" s="68"/>
      <c r="H276" s="69"/>
      <c r="I276" s="72"/>
    </row>
    <row r="277" spans="4:9" x14ac:dyDescent="0.2">
      <c r="D277" s="73"/>
      <c r="E277" s="74"/>
      <c r="F277" s="66"/>
      <c r="G277" s="68"/>
      <c r="H277" s="69"/>
      <c r="I277" s="72"/>
    </row>
    <row r="278" spans="4:9" x14ac:dyDescent="0.2">
      <c r="D278" s="73"/>
      <c r="E278" s="74"/>
      <c r="F278" s="66"/>
      <c r="G278" s="68"/>
      <c r="H278" s="69"/>
      <c r="I278" s="72"/>
    </row>
    <row r="279" spans="4:9" x14ac:dyDescent="0.2">
      <c r="D279" s="66"/>
      <c r="E279" s="68"/>
      <c r="F279" s="66"/>
      <c r="G279" s="68"/>
      <c r="H279" s="69"/>
      <c r="I279" s="72"/>
    </row>
    <row r="280" spans="4:9" x14ac:dyDescent="0.2">
      <c r="D280" s="66"/>
      <c r="E280" s="68"/>
      <c r="F280" s="66"/>
      <c r="G280" s="68"/>
      <c r="H280" s="69"/>
      <c r="I280" s="72"/>
    </row>
    <row r="281" spans="4:9" x14ac:dyDescent="0.2">
      <c r="D281" s="66"/>
      <c r="E281" s="68"/>
      <c r="F281" s="66"/>
      <c r="G281" s="68"/>
      <c r="H281" s="69"/>
      <c r="I281" s="72"/>
    </row>
    <row r="282" spans="4:9" x14ac:dyDescent="0.2">
      <c r="D282" s="66"/>
      <c r="E282" s="68"/>
      <c r="F282" s="66"/>
      <c r="G282" s="68"/>
      <c r="H282" s="69"/>
      <c r="I282" s="72"/>
    </row>
    <row r="283" spans="4:9" x14ac:dyDescent="0.2">
      <c r="D283" s="66"/>
      <c r="E283" s="68"/>
      <c r="F283" s="66"/>
      <c r="G283" s="68"/>
      <c r="H283" s="69"/>
      <c r="I283" s="72"/>
    </row>
    <row r="284" spans="4:9" x14ac:dyDescent="0.2">
      <c r="D284" s="66"/>
      <c r="E284" s="68"/>
      <c r="F284" s="66"/>
      <c r="G284" s="68"/>
      <c r="H284" s="69"/>
      <c r="I284" s="72"/>
    </row>
    <row r="285" spans="4:9" x14ac:dyDescent="0.2">
      <c r="D285" s="66"/>
      <c r="E285" s="68"/>
      <c r="F285" s="66"/>
      <c r="G285" s="68"/>
      <c r="H285" s="69"/>
      <c r="I285" s="72"/>
    </row>
    <row r="286" spans="4:9" x14ac:dyDescent="0.2">
      <c r="D286" s="66"/>
      <c r="E286" s="68"/>
      <c r="F286" s="66"/>
      <c r="G286" s="68"/>
      <c r="H286" s="69"/>
      <c r="I286" s="72"/>
    </row>
    <row r="287" spans="4:9" x14ac:dyDescent="0.2">
      <c r="D287" s="66"/>
      <c r="E287" s="68"/>
      <c r="F287" s="66"/>
      <c r="G287" s="68"/>
      <c r="H287" s="69"/>
      <c r="I287" s="72"/>
    </row>
    <row r="288" spans="4:9" x14ac:dyDescent="0.2">
      <c r="D288" s="66"/>
      <c r="E288" s="68"/>
      <c r="F288" s="66"/>
      <c r="G288" s="68"/>
      <c r="H288" s="69"/>
      <c r="I288" s="72"/>
    </row>
    <row r="289" spans="4:9" x14ac:dyDescent="0.2">
      <c r="D289" s="73"/>
      <c r="E289" s="74"/>
      <c r="F289" s="66"/>
      <c r="G289" s="68"/>
      <c r="H289" s="69"/>
      <c r="I289" s="72"/>
    </row>
    <row r="290" spans="4:9" x14ac:dyDescent="0.2">
      <c r="D290" s="66"/>
      <c r="E290" s="68"/>
      <c r="F290" s="66"/>
      <c r="G290" s="68"/>
      <c r="H290" s="69"/>
      <c r="I290" s="72"/>
    </row>
    <row r="291" spans="4:9" x14ac:dyDescent="0.2">
      <c r="D291" s="66"/>
      <c r="E291" s="68"/>
      <c r="F291" s="66"/>
      <c r="G291" s="68"/>
      <c r="H291" s="69"/>
      <c r="I291" s="72"/>
    </row>
    <row r="292" spans="4:9" x14ac:dyDescent="0.2">
      <c r="D292" s="66"/>
      <c r="E292" s="68"/>
      <c r="F292" s="66"/>
      <c r="G292" s="68"/>
      <c r="H292" s="69"/>
      <c r="I292" s="72"/>
    </row>
    <row r="293" spans="4:9" x14ac:dyDescent="0.2">
      <c r="D293" s="66"/>
      <c r="E293" s="68"/>
      <c r="F293" s="66"/>
      <c r="G293" s="68"/>
      <c r="H293" s="69"/>
      <c r="I293" s="72"/>
    </row>
    <row r="294" spans="4:9" x14ac:dyDescent="0.2">
      <c r="D294" s="66"/>
      <c r="E294" s="68"/>
      <c r="F294" s="66"/>
      <c r="G294" s="68"/>
      <c r="H294" s="69"/>
      <c r="I294" s="72"/>
    </row>
    <row r="295" spans="4:9" x14ac:dyDescent="0.2">
      <c r="D295" s="66"/>
      <c r="E295" s="68"/>
      <c r="F295" s="66"/>
      <c r="G295" s="68"/>
      <c r="H295" s="69"/>
      <c r="I295" s="72"/>
    </row>
    <row r="296" spans="4:9" x14ac:dyDescent="0.2">
      <c r="D296" s="66"/>
      <c r="E296" s="68"/>
      <c r="F296" s="66"/>
      <c r="G296" s="68"/>
      <c r="H296" s="69"/>
      <c r="I296" s="72"/>
    </row>
    <row r="297" spans="4:9" x14ac:dyDescent="0.2">
      <c r="D297" s="66"/>
      <c r="E297" s="68"/>
      <c r="F297" s="66"/>
      <c r="G297" s="68"/>
      <c r="H297" s="69"/>
      <c r="I297" s="72"/>
    </row>
    <row r="298" spans="4:9" x14ac:dyDescent="0.2">
      <c r="D298" s="66"/>
      <c r="E298" s="68"/>
      <c r="F298" s="66"/>
      <c r="G298" s="68"/>
      <c r="H298" s="69"/>
      <c r="I298" s="72"/>
    </row>
    <row r="299" spans="4:9" x14ac:dyDescent="0.2">
      <c r="D299" s="66"/>
      <c r="E299" s="68"/>
      <c r="F299" s="66"/>
      <c r="G299" s="68"/>
      <c r="H299" s="69"/>
      <c r="I299" s="72"/>
    </row>
    <row r="300" spans="4:9" x14ac:dyDescent="0.2">
      <c r="D300" s="66"/>
      <c r="E300" s="68"/>
      <c r="F300" s="66"/>
      <c r="G300" s="68"/>
      <c r="H300" s="69"/>
      <c r="I300" s="72"/>
    </row>
    <row r="301" spans="4:9" x14ac:dyDescent="0.2">
      <c r="D301" s="66"/>
      <c r="E301" s="68"/>
      <c r="F301" s="66"/>
      <c r="G301" s="68"/>
      <c r="H301" s="69"/>
      <c r="I301" s="72"/>
    </row>
    <row r="302" spans="4:9" x14ac:dyDescent="0.2">
      <c r="D302" s="66"/>
      <c r="E302" s="68"/>
      <c r="F302" s="66"/>
      <c r="G302" s="68"/>
      <c r="H302" s="69"/>
      <c r="I302" s="72"/>
    </row>
    <row r="303" spans="4:9" x14ac:dyDescent="0.2">
      <c r="D303" s="66"/>
      <c r="E303" s="68"/>
      <c r="F303" s="66"/>
      <c r="G303" s="68"/>
      <c r="H303" s="69"/>
      <c r="I303" s="72"/>
    </row>
    <row r="304" spans="4:9" x14ac:dyDescent="0.2">
      <c r="D304" s="66"/>
      <c r="E304" s="68"/>
      <c r="F304" s="66"/>
      <c r="G304" s="68"/>
      <c r="H304" s="69"/>
      <c r="I304" s="72"/>
    </row>
    <row r="305" spans="4:9" x14ac:dyDescent="0.2">
      <c r="D305" s="66"/>
      <c r="E305" s="68"/>
      <c r="F305" s="66"/>
      <c r="G305" s="68"/>
      <c r="H305" s="69"/>
      <c r="I305" s="72"/>
    </row>
    <row r="306" spans="4:9" x14ac:dyDescent="0.2">
      <c r="D306" s="66"/>
      <c r="E306" s="68"/>
      <c r="F306" s="66"/>
      <c r="G306" s="68"/>
      <c r="H306" s="69"/>
      <c r="I306" s="72"/>
    </row>
    <row r="307" spans="4:9" x14ac:dyDescent="0.2">
      <c r="D307" s="66"/>
      <c r="E307" s="68"/>
      <c r="F307" s="66"/>
      <c r="G307" s="68"/>
      <c r="H307" s="69"/>
      <c r="I307" s="72"/>
    </row>
    <row r="308" spans="4:9" x14ac:dyDescent="0.2">
      <c r="D308" s="66"/>
      <c r="E308" s="68"/>
      <c r="F308" s="66"/>
      <c r="G308" s="68"/>
      <c r="H308" s="69"/>
      <c r="I308" s="72"/>
    </row>
    <row r="309" spans="4:9" x14ac:dyDescent="0.2">
      <c r="D309" s="66"/>
      <c r="E309" s="68"/>
      <c r="F309" s="66"/>
      <c r="G309" s="68"/>
      <c r="H309" s="69"/>
      <c r="I309" s="72"/>
    </row>
    <row r="310" spans="4:9" x14ac:dyDescent="0.2">
      <c r="D310" s="66"/>
      <c r="E310" s="68"/>
      <c r="F310" s="66"/>
      <c r="G310" s="68"/>
      <c r="H310" s="69"/>
      <c r="I310" s="72"/>
    </row>
    <row r="311" spans="4:9" x14ac:dyDescent="0.2">
      <c r="D311" s="66"/>
      <c r="E311" s="68"/>
      <c r="F311" s="66"/>
      <c r="G311" s="68"/>
      <c r="H311" s="69"/>
      <c r="I311" s="72"/>
    </row>
    <row r="312" spans="4:9" x14ac:dyDescent="0.2">
      <c r="D312" s="66"/>
      <c r="E312" s="68"/>
      <c r="F312" s="66"/>
      <c r="G312" s="68"/>
      <c r="H312" s="69"/>
      <c r="I312" s="72"/>
    </row>
    <row r="313" spans="4:9" x14ac:dyDescent="0.2">
      <c r="D313" s="66"/>
      <c r="E313" s="68"/>
      <c r="F313" s="66"/>
      <c r="G313" s="68"/>
      <c r="H313" s="69"/>
      <c r="I313" s="72"/>
    </row>
    <row r="314" spans="4:9" x14ac:dyDescent="0.2">
      <c r="D314" s="73"/>
      <c r="E314" s="74"/>
      <c r="F314" s="66"/>
      <c r="G314" s="68"/>
      <c r="H314" s="69"/>
      <c r="I314" s="72"/>
    </row>
    <row r="315" spans="4:9" x14ac:dyDescent="0.2">
      <c r="D315" s="66"/>
      <c r="E315" s="68"/>
      <c r="F315" s="66"/>
      <c r="G315" s="68"/>
      <c r="H315" s="69"/>
      <c r="I315" s="72"/>
    </row>
    <row r="316" spans="4:9" x14ac:dyDescent="0.2">
      <c r="D316" s="73"/>
      <c r="E316" s="74"/>
      <c r="F316" s="66"/>
      <c r="G316" s="68"/>
      <c r="H316" s="69"/>
      <c r="I316" s="72"/>
    </row>
    <row r="317" spans="4:9" x14ac:dyDescent="0.2">
      <c r="D317" s="73"/>
      <c r="E317" s="74"/>
      <c r="F317" s="66"/>
      <c r="G317" s="68"/>
      <c r="H317" s="69"/>
      <c r="I317" s="72"/>
    </row>
    <row r="318" spans="4:9" x14ac:dyDescent="0.2">
      <c r="D318" s="73"/>
      <c r="E318" s="74"/>
      <c r="F318" s="66"/>
      <c r="G318" s="68"/>
      <c r="H318" s="69"/>
      <c r="I318" s="72"/>
    </row>
    <row r="319" spans="4:9" x14ac:dyDescent="0.2">
      <c r="D319" s="66"/>
      <c r="E319" s="68"/>
      <c r="F319" s="66"/>
      <c r="G319" s="68"/>
      <c r="H319" s="69"/>
      <c r="I319" s="72"/>
    </row>
    <row r="320" spans="4:9" x14ac:dyDescent="0.2">
      <c r="D320" s="66"/>
      <c r="E320" s="68"/>
      <c r="F320" s="66"/>
      <c r="G320" s="68"/>
      <c r="H320" s="69"/>
      <c r="I320" s="72"/>
    </row>
    <row r="321" spans="4:9" x14ac:dyDescent="0.2">
      <c r="D321" s="66"/>
      <c r="E321" s="68"/>
      <c r="F321" s="66"/>
      <c r="G321" s="68"/>
      <c r="H321" s="69"/>
      <c r="I321" s="72"/>
    </row>
    <row r="322" spans="4:9" x14ac:dyDescent="0.2">
      <c r="D322" s="66"/>
      <c r="E322" s="68"/>
      <c r="F322" s="66"/>
      <c r="G322" s="68"/>
      <c r="H322" s="69"/>
      <c r="I322" s="72"/>
    </row>
    <row r="323" spans="4:9" x14ac:dyDescent="0.2">
      <c r="D323" s="66"/>
      <c r="E323" s="68"/>
      <c r="F323" s="66"/>
      <c r="G323" s="68"/>
      <c r="H323" s="69"/>
      <c r="I323" s="72"/>
    </row>
    <row r="324" spans="4:9" x14ac:dyDescent="0.2">
      <c r="D324" s="66"/>
      <c r="E324" s="68"/>
      <c r="F324" s="66"/>
      <c r="G324" s="68"/>
      <c r="H324" s="69"/>
      <c r="I324" s="72"/>
    </row>
    <row r="325" spans="4:9" x14ac:dyDescent="0.2">
      <c r="D325" s="73"/>
      <c r="E325" s="74"/>
      <c r="F325" s="66"/>
      <c r="G325" s="68"/>
      <c r="H325" s="69"/>
      <c r="I325" s="72"/>
    </row>
    <row r="326" spans="4:9" x14ac:dyDescent="0.2">
      <c r="D326" s="66"/>
      <c r="E326" s="68"/>
      <c r="F326" s="66"/>
      <c r="G326" s="68"/>
      <c r="H326" s="69"/>
      <c r="I326" s="72"/>
    </row>
    <row r="327" spans="4:9" x14ac:dyDescent="0.2">
      <c r="D327" s="66"/>
      <c r="E327" s="68"/>
      <c r="F327" s="66"/>
      <c r="G327" s="68"/>
      <c r="H327" s="69"/>
      <c r="I327" s="72"/>
    </row>
    <row r="328" spans="4:9" x14ac:dyDescent="0.2">
      <c r="D328" s="66"/>
      <c r="E328" s="68"/>
      <c r="F328" s="66"/>
      <c r="G328" s="68"/>
      <c r="H328" s="69"/>
      <c r="I328" s="72"/>
    </row>
    <row r="329" spans="4:9" x14ac:dyDescent="0.2">
      <c r="D329" s="66"/>
      <c r="E329" s="68"/>
      <c r="F329" s="66"/>
      <c r="G329" s="68"/>
      <c r="H329" s="69"/>
      <c r="I329" s="72"/>
    </row>
    <row r="330" spans="4:9" x14ac:dyDescent="0.2">
      <c r="D330" s="66"/>
      <c r="E330" s="68"/>
      <c r="F330" s="66"/>
      <c r="G330" s="68"/>
      <c r="H330" s="69"/>
      <c r="I330" s="72"/>
    </row>
    <row r="331" spans="4:9" x14ac:dyDescent="0.2">
      <c r="D331" s="66"/>
      <c r="E331" s="68"/>
      <c r="F331" s="66"/>
      <c r="G331" s="68"/>
      <c r="H331" s="69"/>
      <c r="I331" s="72"/>
    </row>
    <row r="332" spans="4:9" x14ac:dyDescent="0.2">
      <c r="D332" s="66"/>
      <c r="E332" s="68"/>
      <c r="F332" s="66"/>
      <c r="G332" s="68"/>
      <c r="H332" s="69"/>
      <c r="I332" s="72"/>
    </row>
    <row r="333" spans="4:9" x14ac:dyDescent="0.2">
      <c r="D333" s="66"/>
      <c r="E333" s="68"/>
      <c r="F333" s="66"/>
      <c r="G333" s="68"/>
      <c r="H333" s="69"/>
      <c r="I333" s="72"/>
    </row>
    <row r="334" spans="4:9" x14ac:dyDescent="0.2">
      <c r="D334" s="66"/>
      <c r="E334" s="68"/>
      <c r="F334" s="66"/>
      <c r="G334" s="68"/>
      <c r="H334" s="69"/>
      <c r="I334" s="72"/>
    </row>
    <row r="335" spans="4:9" x14ac:dyDescent="0.2">
      <c r="D335" s="73"/>
      <c r="E335" s="74"/>
      <c r="F335" s="66"/>
      <c r="G335" s="68"/>
      <c r="H335" s="69"/>
      <c r="I335" s="72"/>
    </row>
    <row r="336" spans="4:9" x14ac:dyDescent="0.2">
      <c r="D336" s="66"/>
      <c r="E336" s="68"/>
      <c r="F336" s="66"/>
      <c r="G336" s="68"/>
      <c r="H336" s="69"/>
      <c r="I336" s="72"/>
    </row>
    <row r="337" spans="4:9" x14ac:dyDescent="0.2">
      <c r="D337" s="66"/>
      <c r="E337" s="68"/>
      <c r="F337" s="66"/>
      <c r="G337" s="68"/>
      <c r="H337" s="69"/>
      <c r="I337" s="72"/>
    </row>
    <row r="338" spans="4:9" x14ac:dyDescent="0.2">
      <c r="D338" s="66"/>
      <c r="E338" s="68"/>
      <c r="F338" s="66"/>
      <c r="G338" s="68"/>
      <c r="H338" s="69"/>
      <c r="I338" s="72"/>
    </row>
    <row r="339" spans="4:9" x14ac:dyDescent="0.2">
      <c r="D339" s="73"/>
      <c r="E339" s="74"/>
      <c r="F339" s="66"/>
      <c r="G339" s="68"/>
      <c r="H339" s="69"/>
      <c r="I339" s="72"/>
    </row>
    <row r="340" spans="4:9" x14ac:dyDescent="0.2">
      <c r="D340" s="66"/>
      <c r="E340" s="68"/>
      <c r="F340" s="66"/>
      <c r="G340" s="68"/>
      <c r="H340" s="69"/>
      <c r="I340" s="72"/>
    </row>
    <row r="341" spans="4:9" x14ac:dyDescent="0.2">
      <c r="D341" s="66"/>
      <c r="E341" s="68"/>
      <c r="F341" s="66"/>
      <c r="G341" s="68"/>
      <c r="H341" s="69"/>
      <c r="I341" s="72"/>
    </row>
    <row r="342" spans="4:9" x14ac:dyDescent="0.2">
      <c r="D342" s="66"/>
      <c r="E342" s="68"/>
      <c r="F342" s="66"/>
      <c r="G342" s="68"/>
      <c r="H342" s="69"/>
      <c r="I342" s="72"/>
    </row>
    <row r="343" spans="4:9" x14ac:dyDescent="0.2">
      <c r="D343" s="66"/>
      <c r="E343" s="68"/>
      <c r="F343" s="66"/>
      <c r="G343" s="68"/>
      <c r="H343" s="69"/>
      <c r="I343" s="72"/>
    </row>
    <row r="344" spans="4:9" x14ac:dyDescent="0.2">
      <c r="D344" s="66"/>
      <c r="E344" s="68"/>
      <c r="F344" s="66"/>
      <c r="G344" s="68"/>
      <c r="H344" s="69"/>
      <c r="I344" s="72"/>
    </row>
    <row r="345" spans="4:9" x14ac:dyDescent="0.2">
      <c r="D345" s="66"/>
      <c r="E345" s="68"/>
      <c r="F345" s="66"/>
      <c r="G345" s="68"/>
      <c r="H345" s="69"/>
      <c r="I345" s="72"/>
    </row>
    <row r="346" spans="4:9" x14ac:dyDescent="0.2">
      <c r="D346" s="66"/>
      <c r="E346" s="68"/>
      <c r="F346" s="66"/>
      <c r="G346" s="68"/>
      <c r="H346" s="69"/>
      <c r="I346" s="72"/>
    </row>
    <row r="347" spans="4:9" x14ac:dyDescent="0.2">
      <c r="D347" s="66"/>
      <c r="E347" s="68"/>
      <c r="F347" s="66"/>
      <c r="G347" s="68"/>
      <c r="H347" s="69"/>
      <c r="I347" s="72"/>
    </row>
    <row r="348" spans="4:9" x14ac:dyDescent="0.2">
      <c r="D348" s="66"/>
      <c r="E348" s="68"/>
      <c r="F348" s="66"/>
      <c r="G348" s="68"/>
      <c r="H348" s="69"/>
      <c r="I348" s="72"/>
    </row>
    <row r="349" spans="4:9" x14ac:dyDescent="0.2">
      <c r="D349" s="66"/>
      <c r="E349" s="68"/>
      <c r="F349" s="66"/>
      <c r="G349" s="68"/>
      <c r="H349" s="69"/>
      <c r="I349" s="72"/>
    </row>
    <row r="350" spans="4:9" x14ac:dyDescent="0.2">
      <c r="D350" s="66"/>
      <c r="E350" s="68"/>
      <c r="F350" s="66"/>
      <c r="G350" s="68"/>
      <c r="H350" s="69"/>
      <c r="I350" s="72"/>
    </row>
    <row r="351" spans="4:9" x14ac:dyDescent="0.2">
      <c r="D351" s="66"/>
      <c r="E351" s="68"/>
      <c r="F351" s="66"/>
      <c r="G351" s="68"/>
      <c r="H351" s="69"/>
      <c r="I351" s="72"/>
    </row>
    <row r="352" spans="4:9" x14ac:dyDescent="0.2">
      <c r="D352" s="66"/>
      <c r="E352" s="68"/>
      <c r="F352" s="66"/>
      <c r="G352" s="68"/>
      <c r="H352" s="69"/>
      <c r="I352" s="72"/>
    </row>
    <row r="353" spans="4:9" x14ac:dyDescent="0.2">
      <c r="D353" s="66"/>
      <c r="E353" s="68"/>
      <c r="F353" s="66"/>
      <c r="G353" s="68"/>
      <c r="H353" s="69"/>
      <c r="I353" s="72"/>
    </row>
    <row r="354" spans="4:9" x14ac:dyDescent="0.2">
      <c r="D354" s="66"/>
      <c r="E354" s="68"/>
      <c r="F354" s="66"/>
      <c r="G354" s="68"/>
      <c r="H354" s="69"/>
      <c r="I354" s="72"/>
    </row>
    <row r="355" spans="4:9" x14ac:dyDescent="0.2">
      <c r="D355" s="66"/>
      <c r="E355" s="68"/>
      <c r="F355" s="66"/>
      <c r="G355" s="68"/>
      <c r="H355" s="69"/>
      <c r="I355" s="72"/>
    </row>
    <row r="356" spans="4:9" x14ac:dyDescent="0.2">
      <c r="D356" s="66"/>
      <c r="E356" s="68"/>
      <c r="F356" s="66"/>
      <c r="G356" s="68"/>
      <c r="H356" s="69"/>
      <c r="I356" s="72"/>
    </row>
    <row r="357" spans="4:9" x14ac:dyDescent="0.2">
      <c r="D357" s="73"/>
      <c r="E357" s="74"/>
      <c r="F357" s="66"/>
      <c r="G357" s="68"/>
      <c r="H357" s="69"/>
      <c r="I357" s="72"/>
    </row>
    <row r="358" spans="4:9" x14ac:dyDescent="0.2">
      <c r="D358" s="66"/>
      <c r="E358" s="68"/>
      <c r="F358" s="66"/>
      <c r="G358" s="68"/>
      <c r="H358" s="69"/>
      <c r="I358" s="72"/>
    </row>
    <row r="359" spans="4:9" x14ac:dyDescent="0.2">
      <c r="D359" s="66"/>
      <c r="E359" s="68"/>
      <c r="F359" s="66"/>
      <c r="G359" s="68"/>
      <c r="H359" s="69"/>
      <c r="I359" s="72"/>
    </row>
    <row r="360" spans="4:9" x14ac:dyDescent="0.2">
      <c r="D360" s="73"/>
      <c r="E360" s="74"/>
      <c r="F360" s="66"/>
      <c r="G360" s="68"/>
      <c r="H360" s="69"/>
      <c r="I360" s="72"/>
    </row>
    <row r="361" spans="4:9" x14ac:dyDescent="0.2">
      <c r="D361" s="66"/>
      <c r="E361" s="68"/>
      <c r="F361" s="66"/>
      <c r="G361" s="68"/>
      <c r="H361" s="69"/>
      <c r="I361" s="72"/>
    </row>
    <row r="362" spans="4:9" x14ac:dyDescent="0.2">
      <c r="D362" s="66"/>
      <c r="E362" s="68"/>
      <c r="F362" s="66"/>
      <c r="G362" s="68"/>
      <c r="H362" s="69"/>
      <c r="I362" s="72"/>
    </row>
    <row r="363" spans="4:9" x14ac:dyDescent="0.2">
      <c r="D363" s="66"/>
      <c r="E363" s="68"/>
      <c r="F363" s="66"/>
      <c r="G363" s="68"/>
      <c r="H363" s="69"/>
      <c r="I363" s="72"/>
    </row>
    <row r="364" spans="4:9" x14ac:dyDescent="0.2">
      <c r="D364" s="66"/>
      <c r="E364" s="68"/>
      <c r="F364" s="66"/>
      <c r="G364" s="68"/>
      <c r="H364" s="69"/>
      <c r="I364" s="72"/>
    </row>
    <row r="365" spans="4:9" x14ac:dyDescent="0.2">
      <c r="D365" s="66"/>
      <c r="E365" s="68"/>
      <c r="F365" s="66"/>
      <c r="G365" s="68"/>
      <c r="H365" s="69"/>
      <c r="I365" s="72"/>
    </row>
    <row r="366" spans="4:9" x14ac:dyDescent="0.2">
      <c r="D366" s="66"/>
      <c r="E366" s="68"/>
      <c r="F366" s="66"/>
      <c r="G366" s="68"/>
      <c r="H366" s="69"/>
      <c r="I366" s="72"/>
    </row>
    <row r="367" spans="4:9" x14ac:dyDescent="0.2">
      <c r="D367" s="66"/>
      <c r="E367" s="68"/>
      <c r="F367" s="66"/>
      <c r="G367" s="68"/>
      <c r="H367" s="69"/>
      <c r="I367" s="72"/>
    </row>
    <row r="368" spans="4:9" x14ac:dyDescent="0.2">
      <c r="D368" s="66"/>
      <c r="E368" s="68"/>
      <c r="F368" s="66"/>
      <c r="G368" s="68"/>
      <c r="H368" s="69"/>
      <c r="I368" s="72"/>
    </row>
    <row r="369" spans="4:10" x14ac:dyDescent="0.2">
      <c r="D369" s="66"/>
      <c r="E369" s="68"/>
      <c r="F369" s="66"/>
      <c r="G369" s="68"/>
      <c r="H369" s="69"/>
      <c r="I369" s="72"/>
    </row>
    <row r="370" spans="4:10" x14ac:dyDescent="0.2">
      <c r="D370" s="66"/>
      <c r="E370" s="68"/>
      <c r="F370" s="66"/>
      <c r="G370" s="68"/>
      <c r="H370" s="69"/>
      <c r="I370" s="72"/>
    </row>
    <row r="371" spans="4:10" x14ac:dyDescent="0.2">
      <c r="D371" s="66"/>
      <c r="E371" s="68"/>
      <c r="F371" s="66"/>
      <c r="G371" s="68"/>
      <c r="H371" s="69"/>
      <c r="I371" s="72"/>
    </row>
    <row r="372" spans="4:10" x14ac:dyDescent="0.2">
      <c r="D372" s="66"/>
      <c r="E372" s="68"/>
      <c r="F372" s="66"/>
      <c r="G372" s="68"/>
      <c r="H372" s="69"/>
      <c r="I372" s="72"/>
    </row>
    <row r="373" spans="4:10" x14ac:dyDescent="0.2">
      <c r="F373" s="66"/>
      <c r="G373" s="68"/>
      <c r="H373" s="69"/>
      <c r="I373" s="72"/>
    </row>
    <row r="374" spans="4:10" x14ac:dyDescent="0.2">
      <c r="F374" s="66"/>
      <c r="G374" s="68"/>
      <c r="H374" s="69"/>
      <c r="I374" s="72"/>
    </row>
    <row r="375" spans="4:10" x14ac:dyDescent="0.2">
      <c r="E375" s="72"/>
      <c r="F375" s="66"/>
      <c r="G375" s="68"/>
      <c r="H375" s="69"/>
      <c r="I375" s="72"/>
      <c r="J375" s="72"/>
    </row>
    <row r="376" spans="4:10" x14ac:dyDescent="0.2">
      <c r="E376" s="72"/>
      <c r="F376" s="66"/>
      <c r="G376" s="68"/>
      <c r="H376" s="69"/>
      <c r="I376" s="72"/>
      <c r="J376" s="72"/>
    </row>
    <row r="377" spans="4:10" x14ac:dyDescent="0.2">
      <c r="E377" s="64"/>
      <c r="F377" s="66"/>
      <c r="G377" s="68"/>
      <c r="H377" s="69"/>
      <c r="I377" s="72"/>
      <c r="J377" s="72"/>
    </row>
    <row r="378" spans="4:10" x14ac:dyDescent="0.2">
      <c r="E378" s="77"/>
      <c r="F378" s="66"/>
      <c r="G378" s="68"/>
      <c r="H378" s="69"/>
      <c r="I378" s="72"/>
      <c r="J378" s="72"/>
    </row>
    <row r="379" spans="4:10" x14ac:dyDescent="0.2">
      <c r="E379" s="77"/>
      <c r="F379" s="66"/>
      <c r="G379" s="68"/>
      <c r="H379" s="69"/>
      <c r="I379" s="72"/>
      <c r="J379" s="72"/>
    </row>
    <row r="380" spans="4:10" x14ac:dyDescent="0.2">
      <c r="E380" s="77"/>
      <c r="F380" s="66"/>
      <c r="G380" s="68"/>
      <c r="H380" s="69"/>
      <c r="I380" s="72"/>
      <c r="J380" s="72"/>
    </row>
    <row r="381" spans="4:10" x14ac:dyDescent="0.2">
      <c r="E381" s="77"/>
      <c r="F381" s="66"/>
      <c r="G381" s="68"/>
      <c r="H381" s="69"/>
      <c r="I381" s="72"/>
      <c r="J381" s="72"/>
    </row>
    <row r="382" spans="4:10" x14ac:dyDescent="0.2">
      <c r="E382" s="77"/>
      <c r="F382" s="66"/>
      <c r="G382" s="68"/>
      <c r="H382" s="69"/>
      <c r="I382" s="72"/>
      <c r="J382" s="72"/>
    </row>
    <row r="383" spans="4:10" ht="141" customHeight="1" x14ac:dyDescent="0.2">
      <c r="E383" s="77"/>
      <c r="F383" s="78"/>
      <c r="G383" s="79"/>
      <c r="H383" s="78"/>
      <c r="I383" s="78"/>
      <c r="J383" s="72"/>
    </row>
    <row r="384" spans="4:10" x14ac:dyDescent="0.2">
      <c r="E384" s="77"/>
      <c r="F384" s="77"/>
      <c r="G384" s="77"/>
      <c r="H384" s="80"/>
      <c r="I384" s="80"/>
      <c r="J384" s="72"/>
    </row>
    <row r="385" spans="5:10" x14ac:dyDescent="0.2">
      <c r="E385" s="77"/>
      <c r="F385" s="77"/>
      <c r="G385" s="81"/>
      <c r="H385" s="80"/>
      <c r="I385" s="80"/>
      <c r="J385" s="72"/>
    </row>
    <row r="386" spans="5:10" ht="159" customHeight="1" x14ac:dyDescent="0.2">
      <c r="E386" s="77"/>
      <c r="F386" s="77"/>
      <c r="G386" s="77"/>
      <c r="H386" s="80"/>
      <c r="I386" s="80"/>
      <c r="J386" s="72"/>
    </row>
    <row r="387" spans="5:10" x14ac:dyDescent="0.2">
      <c r="E387" s="77"/>
      <c r="F387" s="77"/>
      <c r="G387" s="77"/>
      <c r="H387" s="80"/>
      <c r="I387" s="80"/>
      <c r="J387" s="72"/>
    </row>
    <row r="388" spans="5:10" x14ac:dyDescent="0.2">
      <c r="E388" s="72"/>
      <c r="F388" s="77"/>
      <c r="G388" s="77"/>
      <c r="H388" s="80"/>
      <c r="I388" s="80"/>
      <c r="J388" s="72"/>
    </row>
    <row r="389" spans="5:10" x14ac:dyDescent="0.2">
      <c r="E389" s="64"/>
      <c r="F389" s="77"/>
      <c r="G389" s="77"/>
      <c r="H389" s="80"/>
      <c r="I389" s="80"/>
      <c r="J389" s="72"/>
    </row>
    <row r="390" spans="5:10" x14ac:dyDescent="0.2">
      <c r="E390" s="66"/>
      <c r="F390" s="77"/>
      <c r="G390" s="77"/>
      <c r="H390" s="80"/>
      <c r="I390" s="80"/>
      <c r="J390" s="72"/>
    </row>
    <row r="391" spans="5:10" x14ac:dyDescent="0.2">
      <c r="E391" s="66"/>
      <c r="F391" s="77"/>
      <c r="G391" s="77"/>
      <c r="H391" s="80"/>
      <c r="I391" s="80"/>
      <c r="J391" s="72"/>
    </row>
    <row r="392" spans="5:10" x14ac:dyDescent="0.2">
      <c r="E392" s="66"/>
      <c r="F392" s="77"/>
      <c r="G392" s="77"/>
      <c r="H392" s="80"/>
      <c r="I392" s="80"/>
      <c r="J392" s="72"/>
    </row>
    <row r="393" spans="5:10" x14ac:dyDescent="0.2">
      <c r="E393" s="66"/>
      <c r="F393" s="77"/>
      <c r="G393" s="77"/>
      <c r="H393" s="80"/>
      <c r="I393" s="80"/>
      <c r="J393" s="72"/>
    </row>
    <row r="394" spans="5:10" x14ac:dyDescent="0.2">
      <c r="E394" s="66"/>
      <c r="F394" s="66"/>
      <c r="G394" s="68"/>
      <c r="H394" s="69"/>
      <c r="I394" s="72"/>
      <c r="J394" s="72"/>
    </row>
    <row r="395" spans="5:10" x14ac:dyDescent="0.2">
      <c r="E395" s="66"/>
      <c r="F395" s="82"/>
      <c r="G395" s="79"/>
      <c r="H395" s="78"/>
      <c r="I395" s="72"/>
      <c r="J395" s="72"/>
    </row>
    <row r="396" spans="5:10" x14ac:dyDescent="0.2">
      <c r="E396" s="66"/>
      <c r="F396" s="66"/>
      <c r="G396" s="66"/>
      <c r="H396" s="69"/>
      <c r="I396" s="72"/>
      <c r="J396" s="72"/>
    </row>
    <row r="397" spans="5:10" x14ac:dyDescent="0.2">
      <c r="E397" s="66"/>
      <c r="F397" s="66"/>
      <c r="G397" s="66"/>
      <c r="H397" s="69"/>
      <c r="I397" s="72"/>
      <c r="J397" s="72"/>
    </row>
    <row r="398" spans="5:10" x14ac:dyDescent="0.2">
      <c r="E398" s="66"/>
      <c r="F398" s="66"/>
      <c r="G398" s="66"/>
      <c r="H398" s="69"/>
      <c r="I398" s="72"/>
      <c r="J398" s="72"/>
    </row>
    <row r="399" spans="5:10" x14ac:dyDescent="0.2">
      <c r="E399" s="66"/>
      <c r="F399" s="66"/>
      <c r="G399" s="66"/>
      <c r="H399" s="69"/>
      <c r="I399" s="72"/>
      <c r="J399" s="72"/>
    </row>
    <row r="400" spans="5:10" x14ac:dyDescent="0.2">
      <c r="E400" s="72"/>
      <c r="F400" s="66"/>
      <c r="G400" s="66"/>
      <c r="H400" s="69"/>
      <c r="I400" s="72"/>
      <c r="J400" s="72"/>
    </row>
    <row r="401" spans="5:10" x14ac:dyDescent="0.2">
      <c r="E401" s="72"/>
      <c r="F401" s="66"/>
      <c r="G401" s="66"/>
      <c r="H401" s="69"/>
      <c r="I401" s="72"/>
      <c r="J401" s="72"/>
    </row>
    <row r="402" spans="5:10" x14ac:dyDescent="0.2">
      <c r="E402" s="64"/>
      <c r="F402" s="66"/>
      <c r="G402" s="66"/>
      <c r="H402" s="69"/>
      <c r="I402" s="72"/>
      <c r="J402" s="72"/>
    </row>
    <row r="403" spans="5:10" x14ac:dyDescent="0.2">
      <c r="E403" s="66"/>
      <c r="F403" s="66"/>
      <c r="G403" s="66"/>
      <c r="H403" s="69"/>
      <c r="I403" s="72"/>
      <c r="J403" s="72"/>
    </row>
    <row r="404" spans="5:10" x14ac:dyDescent="0.2">
      <c r="E404" s="66"/>
      <c r="F404" s="66"/>
      <c r="G404" s="66"/>
      <c r="H404" s="69"/>
      <c r="I404" s="72"/>
      <c r="J404" s="72"/>
    </row>
    <row r="405" spans="5:10" x14ac:dyDescent="0.2">
      <c r="E405" s="66"/>
      <c r="F405" s="66"/>
      <c r="G405" s="66"/>
      <c r="H405" s="69"/>
      <c r="I405" s="72"/>
      <c r="J405" s="72"/>
    </row>
    <row r="406" spans="5:10" x14ac:dyDescent="0.2">
      <c r="E406" s="66"/>
      <c r="F406" s="66"/>
      <c r="G406" s="68"/>
      <c r="H406" s="69"/>
      <c r="I406" s="72"/>
      <c r="J406" s="72"/>
    </row>
    <row r="407" spans="5:10" x14ac:dyDescent="0.2">
      <c r="E407" s="66"/>
      <c r="F407" s="66"/>
      <c r="G407" s="68"/>
      <c r="H407" s="69"/>
      <c r="I407" s="72"/>
      <c r="J407" s="72"/>
    </row>
    <row r="408" spans="5:10" x14ac:dyDescent="0.2">
      <c r="E408" s="66"/>
      <c r="F408" s="82"/>
      <c r="G408" s="79"/>
      <c r="H408" s="83"/>
      <c r="I408" s="72"/>
      <c r="J408" s="72"/>
    </row>
    <row r="409" spans="5:10" x14ac:dyDescent="0.2">
      <c r="E409" s="66"/>
      <c r="F409" s="66"/>
      <c r="G409" s="66"/>
      <c r="H409" s="72"/>
      <c r="I409" s="72"/>
      <c r="J409" s="72"/>
    </row>
    <row r="410" spans="5:10" x14ac:dyDescent="0.2">
      <c r="E410" s="66"/>
      <c r="F410" s="66"/>
      <c r="G410" s="66"/>
      <c r="H410" s="72"/>
      <c r="I410" s="72"/>
      <c r="J410" s="72"/>
    </row>
    <row r="411" spans="5:10" x14ac:dyDescent="0.2">
      <c r="E411" s="66"/>
      <c r="F411" s="66"/>
      <c r="G411" s="66"/>
      <c r="H411" s="72"/>
      <c r="I411" s="72"/>
      <c r="J411" s="72"/>
    </row>
    <row r="412" spans="5:10" x14ac:dyDescent="0.2">
      <c r="E412" s="66"/>
      <c r="F412" s="66"/>
      <c r="G412" s="66"/>
      <c r="H412" s="72"/>
      <c r="I412" s="72"/>
      <c r="J412" s="72"/>
    </row>
    <row r="413" spans="5:10" x14ac:dyDescent="0.2">
      <c r="E413" s="72"/>
      <c r="F413" s="66"/>
      <c r="G413" s="66"/>
      <c r="H413" s="72"/>
      <c r="I413" s="72"/>
      <c r="J413" s="72"/>
    </row>
    <row r="414" spans="5:10" x14ac:dyDescent="0.2">
      <c r="E414" s="72"/>
      <c r="F414" s="66"/>
      <c r="G414" s="66"/>
      <c r="H414" s="72"/>
      <c r="I414" s="72"/>
      <c r="J414" s="72"/>
    </row>
    <row r="415" spans="5:10" x14ac:dyDescent="0.2">
      <c r="E415" s="64"/>
      <c r="F415" s="66"/>
      <c r="G415" s="66"/>
      <c r="H415" s="72"/>
      <c r="I415" s="72"/>
      <c r="J415" s="72"/>
    </row>
    <row r="416" spans="5:10" x14ac:dyDescent="0.2">
      <c r="E416" s="66"/>
      <c r="F416" s="66"/>
      <c r="G416" s="66"/>
      <c r="H416" s="72"/>
      <c r="I416" s="72"/>
      <c r="J416" s="72"/>
    </row>
    <row r="417" spans="5:10" x14ac:dyDescent="0.2">
      <c r="E417" s="66"/>
      <c r="F417" s="66"/>
      <c r="G417" s="66"/>
      <c r="H417" s="72"/>
      <c r="I417" s="72"/>
      <c r="J417" s="72"/>
    </row>
    <row r="418" spans="5:10" x14ac:dyDescent="0.2">
      <c r="E418" s="66"/>
      <c r="F418" s="66"/>
      <c r="G418" s="66"/>
      <c r="H418" s="72"/>
      <c r="I418" s="72"/>
      <c r="J418" s="72"/>
    </row>
    <row r="419" spans="5:10" x14ac:dyDescent="0.2">
      <c r="E419" s="66"/>
      <c r="F419" s="66"/>
      <c r="G419" s="68"/>
      <c r="H419" s="69"/>
      <c r="I419" s="72"/>
      <c r="J419" s="72"/>
    </row>
    <row r="420" spans="5:10" x14ac:dyDescent="0.2">
      <c r="E420" s="66"/>
      <c r="F420" s="66"/>
      <c r="G420" s="68"/>
      <c r="H420" s="69"/>
      <c r="I420" s="72"/>
      <c r="J420" s="72"/>
    </row>
    <row r="421" spans="5:10" x14ac:dyDescent="0.2">
      <c r="E421" s="66"/>
      <c r="F421" s="78"/>
      <c r="G421" s="79"/>
      <c r="H421" s="84"/>
      <c r="I421" s="72"/>
      <c r="J421" s="72"/>
    </row>
    <row r="422" spans="5:10" x14ac:dyDescent="0.2">
      <c r="E422" s="66"/>
      <c r="F422" s="66"/>
      <c r="G422" s="66"/>
      <c r="H422" s="66"/>
      <c r="I422" s="72"/>
      <c r="J422" s="72"/>
    </row>
    <row r="423" spans="5:10" x14ac:dyDescent="0.2">
      <c r="E423" s="66"/>
      <c r="F423" s="66"/>
      <c r="G423" s="66"/>
      <c r="H423" s="66"/>
      <c r="I423" s="72"/>
      <c r="J423" s="72"/>
    </row>
    <row r="424" spans="5:10" x14ac:dyDescent="0.2">
      <c r="E424" s="66"/>
      <c r="F424" s="66"/>
      <c r="G424" s="66"/>
      <c r="H424" s="66"/>
      <c r="I424" s="72"/>
      <c r="J424" s="72"/>
    </row>
    <row r="425" spans="5:10" x14ac:dyDescent="0.2">
      <c r="E425" s="66"/>
      <c r="F425" s="66"/>
      <c r="G425" s="66"/>
      <c r="H425" s="66"/>
      <c r="I425" s="72"/>
      <c r="J425" s="72"/>
    </row>
    <row r="426" spans="5:10" x14ac:dyDescent="0.2">
      <c r="E426" s="72"/>
      <c r="F426" s="66"/>
      <c r="G426" s="66"/>
      <c r="H426" s="66"/>
      <c r="I426" s="72"/>
      <c r="J426" s="72"/>
    </row>
    <row r="427" spans="5:10" x14ac:dyDescent="0.2">
      <c r="E427" s="72"/>
      <c r="F427" s="66"/>
      <c r="G427" s="66"/>
      <c r="H427" s="66"/>
      <c r="I427" s="72"/>
      <c r="J427" s="72"/>
    </row>
    <row r="428" spans="5:10" x14ac:dyDescent="0.2">
      <c r="E428" s="64"/>
      <c r="F428" s="66"/>
      <c r="G428" s="66"/>
      <c r="H428" s="66"/>
      <c r="I428" s="72"/>
      <c r="J428" s="72"/>
    </row>
    <row r="429" spans="5:10" x14ac:dyDescent="0.2">
      <c r="E429" s="85"/>
      <c r="F429" s="66"/>
      <c r="G429" s="66"/>
      <c r="H429" s="66"/>
      <c r="I429" s="72"/>
      <c r="J429" s="72"/>
    </row>
    <row r="430" spans="5:10" x14ac:dyDescent="0.2">
      <c r="E430" s="85"/>
      <c r="F430" s="66"/>
      <c r="G430" s="66"/>
      <c r="H430" s="66"/>
      <c r="I430" s="72"/>
      <c r="J430" s="72"/>
    </row>
    <row r="431" spans="5:10" x14ac:dyDescent="0.2">
      <c r="E431" s="85"/>
      <c r="F431" s="66"/>
      <c r="G431" s="66"/>
      <c r="H431" s="66"/>
      <c r="I431" s="72"/>
      <c r="J431" s="72"/>
    </row>
    <row r="432" spans="5:10" x14ac:dyDescent="0.2">
      <c r="E432" s="85"/>
      <c r="F432" s="66"/>
      <c r="G432" s="68"/>
      <c r="H432" s="69"/>
      <c r="I432" s="72"/>
      <c r="J432" s="72"/>
    </row>
    <row r="433" spans="5:10" x14ac:dyDescent="0.2">
      <c r="E433" s="85"/>
      <c r="F433" s="66"/>
      <c r="G433" s="68"/>
      <c r="H433" s="69"/>
      <c r="I433" s="72"/>
      <c r="J433" s="72"/>
    </row>
    <row r="434" spans="5:10" x14ac:dyDescent="0.2">
      <c r="E434" s="85"/>
      <c r="F434" s="78"/>
      <c r="G434" s="79"/>
      <c r="H434" s="78"/>
      <c r="I434" s="86"/>
      <c r="J434" s="83"/>
    </row>
    <row r="435" spans="5:10" x14ac:dyDescent="0.2">
      <c r="E435" s="85"/>
      <c r="F435" s="85"/>
      <c r="G435" s="85"/>
      <c r="H435" s="87"/>
      <c r="I435" s="88"/>
      <c r="J435" s="89"/>
    </row>
    <row r="436" spans="5:10" x14ac:dyDescent="0.2">
      <c r="E436" s="85"/>
      <c r="F436" s="85"/>
      <c r="G436" s="85"/>
      <c r="H436" s="87"/>
      <c r="I436" s="88"/>
      <c r="J436" s="89"/>
    </row>
    <row r="437" spans="5:10" x14ac:dyDescent="0.2">
      <c r="E437" s="85"/>
      <c r="F437" s="85"/>
      <c r="G437" s="85"/>
      <c r="H437" s="87"/>
      <c r="I437" s="88"/>
      <c r="J437" s="89"/>
    </row>
    <row r="438" spans="5:10" x14ac:dyDescent="0.2">
      <c r="E438" s="85"/>
      <c r="F438" s="85"/>
      <c r="G438" s="85"/>
      <c r="H438" s="87"/>
      <c r="I438" s="88"/>
      <c r="J438" s="89"/>
    </row>
    <row r="439" spans="5:10" x14ac:dyDescent="0.2">
      <c r="E439" s="72"/>
      <c r="F439" s="85"/>
      <c r="G439" s="85"/>
      <c r="H439" s="87"/>
      <c r="I439" s="88"/>
      <c r="J439" s="89"/>
    </row>
    <row r="440" spans="5:10" x14ac:dyDescent="0.2">
      <c r="E440" s="72"/>
      <c r="F440" s="85"/>
      <c r="G440" s="85"/>
      <c r="H440" s="87"/>
      <c r="I440" s="88"/>
      <c r="J440" s="89"/>
    </row>
    <row r="441" spans="5:10" x14ac:dyDescent="0.2">
      <c r="E441" s="72"/>
      <c r="F441" s="85"/>
      <c r="G441" s="85"/>
      <c r="H441" s="87"/>
      <c r="I441" s="88"/>
      <c r="J441" s="89"/>
    </row>
    <row r="442" spans="5:10" x14ac:dyDescent="0.2">
      <c r="E442" s="72"/>
      <c r="F442" s="85"/>
      <c r="G442" s="85"/>
      <c r="H442" s="87"/>
      <c r="I442" s="88"/>
      <c r="J442" s="89"/>
    </row>
    <row r="443" spans="5:10" x14ac:dyDescent="0.2">
      <c r="E443" s="72"/>
      <c r="F443" s="85"/>
      <c r="G443" s="85"/>
      <c r="H443" s="87"/>
      <c r="I443" s="88"/>
      <c r="J443" s="89"/>
    </row>
    <row r="444" spans="5:10" x14ac:dyDescent="0.2">
      <c r="E444" s="72"/>
      <c r="F444" s="85"/>
      <c r="G444" s="85"/>
      <c r="H444" s="90"/>
      <c r="I444" s="88"/>
      <c r="J444" s="89"/>
    </row>
    <row r="445" spans="5:10" x14ac:dyDescent="0.2">
      <c r="E445" s="72"/>
      <c r="F445" s="72"/>
      <c r="G445" s="72"/>
      <c r="H445" s="72"/>
      <c r="I445" s="72"/>
      <c r="J445" s="72"/>
    </row>
    <row r="446" spans="5:10" x14ac:dyDescent="0.2">
      <c r="E446" s="72"/>
      <c r="F446" s="72"/>
      <c r="G446" s="72"/>
      <c r="H446" s="72"/>
      <c r="I446" s="72"/>
      <c r="J446" s="72"/>
    </row>
    <row r="447" spans="5:10" x14ac:dyDescent="0.2">
      <c r="E447" s="72"/>
      <c r="F447" s="72"/>
      <c r="G447" s="72"/>
      <c r="H447" s="72"/>
      <c r="I447" s="72"/>
      <c r="J447" s="72"/>
    </row>
    <row r="448" spans="5:10" x14ac:dyDescent="0.2">
      <c r="E448" s="72"/>
      <c r="F448" s="72"/>
      <c r="G448" s="72"/>
      <c r="H448" s="72"/>
      <c r="I448" s="72"/>
      <c r="J448" s="72"/>
    </row>
    <row r="449" spans="5:10" x14ac:dyDescent="0.2">
      <c r="E449" s="72"/>
      <c r="F449" s="72"/>
      <c r="G449" s="72"/>
      <c r="H449" s="72"/>
      <c r="I449" s="72"/>
      <c r="J449" s="72"/>
    </row>
    <row r="450" spans="5:10" x14ac:dyDescent="0.2">
      <c r="E450" s="72"/>
      <c r="F450" s="72"/>
      <c r="G450" s="72"/>
      <c r="H450" s="72"/>
      <c r="I450" s="72"/>
      <c r="J450" s="72"/>
    </row>
    <row r="451" spans="5:10" x14ac:dyDescent="0.2">
      <c r="E451" s="72"/>
      <c r="F451" s="72"/>
      <c r="G451" s="72"/>
      <c r="H451" s="72"/>
      <c r="I451" s="72"/>
      <c r="J451" s="72"/>
    </row>
    <row r="452" spans="5:10" x14ac:dyDescent="0.2">
      <c r="E452" s="72"/>
      <c r="F452" s="72"/>
      <c r="G452" s="72"/>
      <c r="H452" s="72"/>
      <c r="I452" s="72"/>
      <c r="J452" s="72"/>
    </row>
    <row r="453" spans="5:10" x14ac:dyDescent="0.2">
      <c r="E453" s="72"/>
      <c r="F453" s="72"/>
      <c r="G453" s="72"/>
      <c r="H453" s="72"/>
      <c r="I453" s="72"/>
      <c r="J453" s="72"/>
    </row>
    <row r="454" spans="5:10" x14ac:dyDescent="0.2">
      <c r="E454" s="72"/>
      <c r="F454" s="72"/>
      <c r="G454" s="72"/>
      <c r="H454" s="72"/>
      <c r="I454" s="72"/>
      <c r="J454" s="72"/>
    </row>
    <row r="455" spans="5:10" x14ac:dyDescent="0.2">
      <c r="E455" s="72"/>
      <c r="F455" s="72"/>
      <c r="G455" s="72"/>
      <c r="H455" s="72"/>
      <c r="I455" s="72"/>
      <c r="J455" s="72"/>
    </row>
    <row r="456" spans="5:10" x14ac:dyDescent="0.2">
      <c r="E456" s="72"/>
      <c r="F456" s="72"/>
      <c r="G456" s="72"/>
      <c r="H456" s="72"/>
      <c r="I456" s="72"/>
      <c r="J456" s="72"/>
    </row>
    <row r="457" spans="5:10" x14ac:dyDescent="0.2">
      <c r="E457" s="72"/>
      <c r="F457" s="72"/>
      <c r="G457" s="72"/>
      <c r="H457" s="72"/>
      <c r="I457" s="72"/>
      <c r="J457" s="72"/>
    </row>
    <row r="458" spans="5:10" x14ac:dyDescent="0.2">
      <c r="E458" s="72"/>
      <c r="F458" s="72"/>
      <c r="G458" s="72"/>
      <c r="H458" s="72"/>
      <c r="I458" s="72"/>
      <c r="J458" s="72"/>
    </row>
    <row r="459" spans="5:10" x14ac:dyDescent="0.2">
      <c r="E459" s="72"/>
      <c r="F459" s="72"/>
      <c r="G459" s="72"/>
      <c r="H459" s="72"/>
      <c r="I459" s="72"/>
      <c r="J459" s="72"/>
    </row>
    <row r="460" spans="5:10" x14ac:dyDescent="0.2">
      <c r="E460" s="72"/>
      <c r="F460" s="72"/>
      <c r="G460" s="72"/>
      <c r="H460" s="72"/>
      <c r="I460" s="72"/>
      <c r="J460" s="72"/>
    </row>
    <row r="461" spans="5:10" x14ac:dyDescent="0.2">
      <c r="E461" s="72"/>
      <c r="F461" s="72"/>
      <c r="G461" s="72"/>
      <c r="H461" s="72"/>
      <c r="I461" s="72"/>
      <c r="J461" s="72"/>
    </row>
    <row r="462" spans="5:10" x14ac:dyDescent="0.2">
      <c r="E462" s="72"/>
      <c r="F462" s="72"/>
      <c r="G462" s="72"/>
      <c r="H462" s="72"/>
      <c r="I462" s="72"/>
      <c r="J462" s="72"/>
    </row>
    <row r="463" spans="5:10" x14ac:dyDescent="0.2">
      <c r="E463" s="72"/>
      <c r="F463" s="72"/>
      <c r="G463" s="72"/>
      <c r="H463" s="72"/>
      <c r="I463" s="72"/>
      <c r="J463" s="72"/>
    </row>
    <row r="464" spans="5:10" x14ac:dyDescent="0.2">
      <c r="E464" s="72"/>
      <c r="F464" s="72"/>
      <c r="G464" s="72"/>
      <c r="H464" s="72"/>
      <c r="I464" s="72"/>
      <c r="J464" s="72"/>
    </row>
    <row r="465" spans="5:10" x14ac:dyDescent="0.2">
      <c r="E465" s="72"/>
      <c r="F465" s="72"/>
      <c r="G465" s="72"/>
      <c r="H465" s="72"/>
      <c r="I465" s="72"/>
      <c r="J465" s="72"/>
    </row>
    <row r="466" spans="5:10" x14ac:dyDescent="0.2">
      <c r="E466" s="72"/>
      <c r="F466" s="72"/>
      <c r="G466" s="72"/>
      <c r="H466" s="72"/>
      <c r="I466" s="72"/>
      <c r="J466" s="72"/>
    </row>
    <row r="467" spans="5:10" x14ac:dyDescent="0.2">
      <c r="E467" s="72"/>
      <c r="F467" s="72"/>
      <c r="G467" s="72"/>
      <c r="H467" s="72"/>
      <c r="I467" s="72"/>
      <c r="J467" s="72"/>
    </row>
    <row r="468" spans="5:10" x14ac:dyDescent="0.2">
      <c r="E468" s="72"/>
      <c r="F468" s="72"/>
      <c r="G468" s="72"/>
      <c r="H468" s="72"/>
      <c r="I468" s="72"/>
      <c r="J468" s="72"/>
    </row>
    <row r="469" spans="5:10" x14ac:dyDescent="0.2">
      <c r="E469" s="72"/>
      <c r="F469" s="72"/>
      <c r="G469" s="72"/>
      <c r="H469" s="72"/>
      <c r="I469" s="72"/>
      <c r="J469" s="72"/>
    </row>
    <row r="470" spans="5:10" x14ac:dyDescent="0.2">
      <c r="E470" s="72"/>
      <c r="F470" s="72"/>
      <c r="G470" s="72"/>
      <c r="H470" s="72"/>
      <c r="I470" s="72"/>
      <c r="J470" s="72"/>
    </row>
    <row r="471" spans="5:10" x14ac:dyDescent="0.2">
      <c r="E471" s="72"/>
      <c r="F471" s="72"/>
      <c r="G471" s="72"/>
      <c r="H471" s="72"/>
      <c r="I471" s="72"/>
      <c r="J471" s="72"/>
    </row>
    <row r="472" spans="5:10" x14ac:dyDescent="0.2">
      <c r="E472" s="72"/>
      <c r="F472" s="72"/>
      <c r="G472" s="72"/>
      <c r="H472" s="72"/>
      <c r="I472" s="72"/>
      <c r="J472" s="72"/>
    </row>
    <row r="473" spans="5:10" x14ac:dyDescent="0.2">
      <c r="E473" s="72"/>
      <c r="F473" s="72"/>
      <c r="G473" s="72"/>
      <c r="H473" s="72"/>
      <c r="I473" s="72"/>
      <c r="J473" s="72"/>
    </row>
    <row r="474" spans="5:10" x14ac:dyDescent="0.2">
      <c r="E474" s="72"/>
      <c r="F474" s="72"/>
      <c r="G474" s="72"/>
      <c r="H474" s="72"/>
      <c r="I474" s="72"/>
      <c r="J474" s="72"/>
    </row>
    <row r="475" spans="5:10" x14ac:dyDescent="0.2">
      <c r="E475" s="72"/>
      <c r="F475" s="72"/>
      <c r="G475" s="72"/>
      <c r="H475" s="72"/>
      <c r="I475" s="72"/>
      <c r="J475" s="72"/>
    </row>
    <row r="476" spans="5:10" x14ac:dyDescent="0.2">
      <c r="E476" s="72"/>
      <c r="F476" s="72"/>
      <c r="G476" s="72"/>
      <c r="H476" s="72"/>
      <c r="I476" s="72"/>
      <c r="J476" s="72"/>
    </row>
    <row r="477" spans="5:10" x14ac:dyDescent="0.2">
      <c r="E477" s="72"/>
      <c r="F477" s="72"/>
      <c r="G477" s="72"/>
      <c r="H477" s="72"/>
      <c r="I477" s="72"/>
      <c r="J477" s="72"/>
    </row>
    <row r="478" spans="5:10" x14ac:dyDescent="0.2">
      <c r="E478" s="72"/>
      <c r="F478" s="72"/>
      <c r="G478" s="72"/>
      <c r="H478" s="72"/>
      <c r="I478" s="72"/>
      <c r="J478" s="72"/>
    </row>
    <row r="479" spans="5:10" x14ac:dyDescent="0.2">
      <c r="E479" s="72"/>
      <c r="F479" s="72"/>
      <c r="G479" s="72"/>
      <c r="H479" s="72"/>
      <c r="I479" s="72"/>
      <c r="J479" s="72"/>
    </row>
    <row r="480" spans="5:10" x14ac:dyDescent="0.2">
      <c r="E480" s="72"/>
      <c r="F480" s="72"/>
      <c r="G480" s="72"/>
      <c r="H480" s="72"/>
      <c r="I480" s="72"/>
      <c r="J480" s="72"/>
    </row>
    <row r="481" spans="5:10" x14ac:dyDescent="0.2">
      <c r="E481" s="72"/>
      <c r="F481" s="72"/>
      <c r="G481" s="72"/>
      <c r="H481" s="72"/>
      <c r="I481" s="72"/>
      <c r="J481" s="72"/>
    </row>
    <row r="482" spans="5:10" x14ac:dyDescent="0.2">
      <c r="E482" s="72"/>
      <c r="F482" s="72"/>
      <c r="G482" s="72"/>
      <c r="H482" s="72"/>
      <c r="I482" s="72"/>
      <c r="J482" s="72"/>
    </row>
    <row r="483" spans="5:10" x14ac:dyDescent="0.2">
      <c r="E483" s="72"/>
      <c r="F483" s="72"/>
      <c r="G483" s="72"/>
      <c r="H483" s="72"/>
      <c r="I483" s="72"/>
      <c r="J483" s="72"/>
    </row>
    <row r="484" spans="5:10" x14ac:dyDescent="0.2">
      <c r="E484" s="72"/>
      <c r="F484" s="72"/>
      <c r="G484" s="72"/>
      <c r="H484" s="72"/>
      <c r="I484" s="72"/>
      <c r="J484" s="72"/>
    </row>
    <row r="485" spans="5:10" x14ac:dyDescent="0.2">
      <c r="E485" s="72"/>
      <c r="F485" s="72"/>
      <c r="G485" s="72"/>
      <c r="H485" s="72"/>
      <c r="I485" s="72"/>
      <c r="J485" s="72"/>
    </row>
    <row r="486" spans="5:10" x14ac:dyDescent="0.2">
      <c r="E486" s="72"/>
      <c r="F486" s="72"/>
      <c r="G486" s="72"/>
      <c r="H486" s="72"/>
      <c r="I486" s="72"/>
      <c r="J486" s="72"/>
    </row>
  </sheetData>
  <autoFilter ref="D3:E3" xr:uid="{220D52A7-A3EA-A944-8E5D-24CB5062B755}">
    <sortState xmlns:xlrd2="http://schemas.microsoft.com/office/spreadsheetml/2017/richdata2" ref="D4:E46">
      <sortCondition ref="E3:E46"/>
    </sortState>
  </autoFilter>
  <mergeCells count="3">
    <mergeCell ref="D2:E2"/>
    <mergeCell ref="G47:M47"/>
    <mergeCell ref="G4:M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Словарь</vt:lpstr>
      <vt:lpstr>Практики МО</vt:lpstr>
      <vt:lpstr>Практики субъектов</vt:lpstr>
      <vt:lpstr>Свод</vt:lpstr>
      <vt:lpstr>Таблицы и инфографика</vt:lpstr>
      <vt:lpstr>Муниципальные практики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 Creator</dc:creator>
  <cp:lastModifiedBy>Паксиваткина Валерия Александровна</cp:lastModifiedBy>
  <dcterms:created xsi:type="dcterms:W3CDTF">2024-04-18T11:57:38Z</dcterms:created>
  <dcterms:modified xsi:type="dcterms:W3CDTF">2024-10-07T14:29:09Z</dcterms:modified>
</cp:coreProperties>
</file>